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bmission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'Submissions'!$A$3:$O$10503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(#,##0.00);-"/>
    <numFmt numFmtId="166" formatCode="0.0%;(0.0%);-"/>
  </numFmts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i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" customWidth="1" min="2" max="2"/>
    <col width="92" customWidth="1" min="3" max="3"/>
  </cols>
  <sheetData>
    <row r="1">
      <c r="A1" s="1" t="inlineStr">
        <is>
          <t>Submission Data Workbook — Full Funnel (all submissions)</t>
        </is>
      </c>
    </row>
    <row r="2" ht="78" customHeight="1">
      <c r="A2" s="2" t="inlineStr">
        <is>
          <t>Source: canonical_dataset.json (ADR 0045), sha256 faa3c9b7f4d50478... — verified against canonical_manifest.json. All rows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Source artifact</t>
        </is>
      </c>
      <c r="C8" s="3" t="inlineStr">
        <is>
          <t>sample-data/canonical/canonical_dataset.json</t>
        </is>
      </c>
    </row>
    <row r="9">
      <c r="A9" s="3" t="inlineStr">
        <is>
          <t>Verified sha256</t>
        </is>
      </c>
      <c r="C9" s="3" t="inlineStr">
        <is>
          <t>faa3c9b7f4d50478223133535cb16904b63533f656f3a522176ef0d756814095</t>
        </is>
      </c>
    </row>
    <row r="10">
      <c r="A10" s="3" t="inlineStr">
        <is>
          <t>Manifest ADR</t>
        </is>
      </c>
      <c r="C10" s="3" t="inlineStr">
        <is>
          <t>0045</t>
        </is>
      </c>
    </row>
    <row r="11">
      <c r="A11" s="3" t="inlineStr">
        <is>
          <t>Generated (report date)</t>
        </is>
      </c>
      <c r="C11" s="3" t="inlineStr">
        <is>
          <t>2026-08-30 01:07</t>
        </is>
      </c>
    </row>
    <row r="12">
      <c r="A12" s="3" t="inlineStr">
        <is>
          <t>Read-only note</t>
        </is>
      </c>
      <c r="C12" s="3" t="inlineStr">
        <is>
          <t>Rendered read-only from the frozen canonical artifact; no DB, no re-rating.</t>
        </is>
      </c>
    </row>
    <row r="13">
      <c r="A13" s="3" t="n"/>
    </row>
    <row r="14">
      <c r="A14" s="4" t="inlineStr">
        <is>
          <t>WHAT IS INCLUDED</t>
        </is>
      </c>
    </row>
    <row r="15">
      <c r="A15" s="3" t="inlineStr">
        <is>
          <t>Population</t>
        </is>
      </c>
      <c r="C15" s="3" t="inlineStr">
        <is>
          <t>EVERY submission across the full 12-month timeline — one row each.</t>
        </is>
      </c>
    </row>
    <row r="16">
      <c r="A16" s="3" t="n"/>
      <c r="C16" s="3" t="inlineStr">
        <is>
          <t>Superset of the 12 monthly BDX (which are the bound-only subset).</t>
        </is>
      </c>
    </row>
    <row r="17">
      <c r="A17" s="3" t="inlineStr">
        <is>
          <t>Total submissions</t>
        </is>
      </c>
      <c r="C17" s="3" t="inlineStr">
        <is>
          <t>10,500</t>
        </is>
      </c>
    </row>
    <row r="18">
      <c r="A18" s="3" t="inlineStr">
        <is>
          <t xml:space="preserve">  Bound</t>
        </is>
      </c>
      <c r="C18" s="3" t="inlineStr">
        <is>
          <t>7,655</t>
        </is>
      </c>
    </row>
    <row r="19">
      <c r="A19" s="3" t="inlineStr">
        <is>
          <t xml:space="preserve">  Declined</t>
        </is>
      </c>
      <c r="C19" s="3" t="inlineStr">
        <is>
          <t>2,056</t>
        </is>
      </c>
    </row>
    <row r="20">
      <c r="A20" s="3" t="inlineStr">
        <is>
          <t xml:space="preserve">  Referred</t>
        </is>
      </c>
      <c r="C20" s="3" t="inlineStr">
        <is>
          <t>789</t>
        </is>
      </c>
    </row>
    <row r="21">
      <c r="A21" s="3" t="n"/>
    </row>
    <row r="22">
      <c r="A22" s="4" t="inlineStr">
        <is>
          <t>DISPOSITION DEFINITIONS</t>
        </is>
      </c>
    </row>
    <row r="23">
      <c r="A23" s="3" t="inlineStr">
        <is>
          <t>Bound</t>
        </is>
      </c>
      <c r="C23" s="3" t="inlineStr">
        <is>
          <t>Application bound to a policy; carries policy number, effective date and GWP.</t>
        </is>
      </c>
    </row>
    <row r="24">
      <c r="A24" s="3" t="inlineStr">
        <is>
          <t>Declined</t>
        </is>
      </c>
      <c r="C24" s="3" t="inlineStr">
        <is>
          <t>Application declined at underwriting (all: 3+ at-fault claims / 5 yrs). No policy.</t>
        </is>
      </c>
    </row>
    <row r="25">
      <c r="A25" s="3" t="inlineStr">
        <is>
          <t>Referred</t>
        </is>
      </c>
      <c r="C25" s="3" t="inlineStr">
        <is>
          <t>Referred to an underwriter (prior non-renewal, large/multi claims, theft/total). No policy.</t>
        </is>
      </c>
    </row>
    <row r="26">
      <c r="A26" s="3" t="n"/>
    </row>
    <row r="27">
      <c r="A27" s="4" t="inlineStr">
        <is>
          <t>COLUMN / FIELD NOTES</t>
        </is>
      </c>
    </row>
    <row r="28">
      <c r="A28" s="3" t="inlineStr">
        <is>
          <t>Policy / Submission Ref</t>
        </is>
      </c>
      <c r="C28" s="3" t="inlineStr">
        <is>
          <t>Bound rows: policy_number (CANON-YYYYMM-######). Non-bound: submission_id (UUID),</t>
        </is>
      </c>
    </row>
    <row r="29">
      <c r="A29" s="3" t="n"/>
      <c r="C29" s="3" t="inlineStr">
        <is>
          <t>as the artifact holds no policy number for non-bound submissions.</t>
        </is>
      </c>
    </row>
    <row r="30">
      <c r="A30" s="3" t="inlineStr">
        <is>
          <t>Submission Month</t>
        </is>
      </c>
      <c r="C30" s="3" t="inlineStr">
        <is>
          <t>Calendar month of submitted_at (== month_index label; ties to monthly_aggregates).</t>
        </is>
      </c>
    </row>
    <row r="31">
      <c r="A31" s="3" t="inlineStr">
        <is>
          <t>Effective Date</t>
        </is>
      </c>
      <c r="C31" s="3" t="inlineStr">
        <is>
          <t>policy.effective_date — BOUND rows only; blank for non-bound (no policy).</t>
        </is>
      </c>
    </row>
    <row r="32">
      <c r="A32" s="3" t="inlineStr">
        <is>
          <t>Vehicle Class</t>
        </is>
      </c>
      <c r="C32" s="3" t="inlineStr">
        <is>
          <t>vehicle_category -&gt; Base Rates 'NN - Name' label (display only; does not drive premium).</t>
        </is>
      </c>
    </row>
    <row r="33">
      <c r="A33" s="3" t="inlineStr">
        <is>
          <t>Indicative / Base Premium</t>
        </is>
      </c>
      <c r="C33" s="3" t="inlineStr">
        <is>
          <t>quote.base_premium — present for ALL submissions (the indicative technical premium).</t>
        </is>
      </c>
    </row>
    <row r="34">
      <c r="A34" s="3" t="inlineStr">
        <is>
          <t>Gross Written Premium</t>
        </is>
      </c>
      <c r="C34" s="3" t="inlineStr">
        <is>
          <t>policy.bound_premium — BOUND rows only; BLANK (not 0) for non-bound.</t>
        </is>
      </c>
    </row>
    <row r="35">
      <c r="A35" s="3" t="inlineStr">
        <is>
          <t>Decline / Referral Reason</t>
        </is>
      </c>
      <c r="C35" s="3" t="inlineStr">
        <is>
          <t>loss_run.pattern -&gt; claims-history label; populated for declined/referred only.</t>
        </is>
      </c>
    </row>
    <row r="36">
      <c r="A36" s="3" t="inlineStr">
        <is>
          <t>Garaging State</t>
        </is>
      </c>
      <c r="C36" s="3" t="inlineStr">
        <is>
          <t>garaging_state expanded to full state name.</t>
        </is>
      </c>
    </row>
    <row r="37">
      <c r="A37" s="3" t="n"/>
    </row>
    <row r="38">
      <c r="A38" s="4" t="inlineStr">
        <is>
          <t>RECONCILIATION</t>
        </is>
      </c>
    </row>
    <row r="39">
      <c r="A39" s="3" t="inlineStr">
        <is>
          <t>Bound count</t>
        </is>
      </c>
      <c r="C39" s="3" t="inlineStr">
        <is>
          <t>7,655  (== summary.binds)</t>
        </is>
      </c>
    </row>
    <row r="40">
      <c r="A40" s="3" t="inlineStr">
        <is>
          <t>Sum GWP bound</t>
        </is>
      </c>
      <c r="C40" s="3" t="inlineStr">
        <is>
          <t>$71,301,212.64  (== summary.gwp_bound == sum of the 12 BDX)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A88"/>
    <outlinePr summaryBelow="1" summaryRight="1"/>
    <pageSetUpPr/>
  </sheetPr>
  <dimension ref="A1:O10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  <col width="11" customWidth="1" min="4" max="4"/>
    <col width="24" customWidth="1" min="5" max="5"/>
    <col width="8" customWidth="1" min="6" max="6"/>
    <col width="15" customWidth="1" min="7" max="7"/>
    <col width="22" customWidth="1" min="8" max="8"/>
    <col width="20" customWidth="1" min="9" max="9"/>
    <col width="34" customWidth="1" min="10" max="10"/>
    <col width="15" customWidth="1" min="11" max="11"/>
    <col width="17" customWidth="1" min="12" max="12"/>
    <col width="20" customWidth="1" min="13" max="13"/>
    <col width="20" customWidth="1" min="14" max="14"/>
    <col width="42" customWidth="1" min="15" max="15"/>
  </cols>
  <sheetData>
    <row r="1" ht="22" customHeight="1">
      <c r="A1" s="5" t="inlineStr">
        <is>
          <t>Submissions — Full Funnel (bound + declined + referred)</t>
        </is>
      </c>
    </row>
    <row r="2">
      <c r="A2" s="6" t="inlineStr">
        <is>
          <t>One row per submission, all 12 months. Read-only from canonical_dataset.json (sha256 faa3c9b7f4d50478...). GWP is blank for non-bound rows.</t>
        </is>
      </c>
    </row>
    <row r="3" ht="30" customHeight="1">
      <c r="A3" s="7" t="inlineStr">
        <is>
          <t>Policy / Submission Ref</t>
        </is>
      </c>
      <c r="B3" s="7" t="inlineStr">
        <is>
          <t>Submission Month</t>
        </is>
      </c>
      <c r="C3" s="7" t="inlineStr">
        <is>
          <t>Effective Date</t>
        </is>
      </c>
      <c r="D3" s="7" t="inlineStr">
        <is>
          <t>Disposition</t>
        </is>
      </c>
      <c r="E3" s="7" t="inlineStr">
        <is>
          <t>Named Insured</t>
        </is>
      </c>
      <c r="F3" s="7" t="inlineStr">
        <is>
          <t>Vehicle Year</t>
        </is>
      </c>
      <c r="G3" s="7" t="inlineStr">
        <is>
          <t>Make</t>
        </is>
      </c>
      <c r="H3" s="7" t="inlineStr">
        <is>
          <t>Model</t>
        </is>
      </c>
      <c r="I3" s="7" t="inlineStr">
        <is>
          <t>VIN</t>
        </is>
      </c>
      <c r="J3" s="7" t="inlineStr">
        <is>
          <t>Vehicle Class</t>
        </is>
      </c>
      <c r="K3" s="7" t="inlineStr">
        <is>
          <t>Agreed Value</t>
        </is>
      </c>
      <c r="L3" s="7" t="inlineStr">
        <is>
          <t>Garaging State</t>
        </is>
      </c>
      <c r="M3" s="7" t="inlineStr">
        <is>
          <t>Indicative / Base Premium</t>
        </is>
      </c>
      <c r="N3" s="7" t="inlineStr">
        <is>
          <t>Gross Written Premium</t>
        </is>
      </c>
      <c r="O3" s="7" t="inlineStr">
        <is>
          <t>Decline / Referral Reason</t>
        </is>
      </c>
    </row>
    <row r="4">
      <c r="A4" s="8" t="inlineStr">
        <is>
          <t>0209dcee-1aeb-5d41-8483-a7fbe8bb228f</t>
        </is>
      </c>
      <c r="B4" s="9" t="inlineStr">
        <is>
          <t>2025-08</t>
        </is>
      </c>
      <c r="C4" s="10" t="n"/>
      <c r="D4" s="9" t="inlineStr">
        <is>
          <t>Declined</t>
        </is>
      </c>
      <c r="E4" s="8" t="inlineStr">
        <is>
          <t>Emiliano Larsson</t>
        </is>
      </c>
      <c r="F4" s="11" t="n">
        <v>1990</v>
      </c>
      <c r="G4" s="8" t="inlineStr">
        <is>
          <t>Lamborghini</t>
        </is>
      </c>
      <c r="H4" s="8" t="inlineStr">
        <is>
          <t>Huracan EVO</t>
        </is>
      </c>
      <c r="I4" s="8" t="inlineStr">
        <is>
          <t>0FMJSXZ5U9JZV4G52</t>
        </is>
      </c>
      <c r="J4" s="8" t="inlineStr">
        <is>
          <t>03 - Supercar</t>
        </is>
      </c>
      <c r="K4" s="12" t="n">
        <v>670000</v>
      </c>
      <c r="L4" s="8" t="inlineStr">
        <is>
          <t>New York</t>
        </is>
      </c>
      <c r="M4" s="13" t="n">
        <v>15372.08</v>
      </c>
      <c r="N4" s="13" t="n"/>
      <c r="O4" s="8" t="inlineStr">
        <is>
          <t>3 + at-fault claims - 5 yrs</t>
        </is>
      </c>
    </row>
    <row r="5">
      <c r="A5" s="8" t="inlineStr">
        <is>
          <t>022e5d96-b7b9-557a-ab6f-6486a3159bcf</t>
        </is>
      </c>
      <c r="B5" s="9" t="inlineStr">
        <is>
          <t>2025-08</t>
        </is>
      </c>
      <c r="C5" s="10" t="n"/>
      <c r="D5" s="9" t="inlineStr">
        <is>
          <t>Declined</t>
        </is>
      </c>
      <c r="E5" s="8" t="inlineStr">
        <is>
          <t>Thaddeus Harrington</t>
        </is>
      </c>
      <c r="F5" s="11" t="n">
        <v>1964</v>
      </c>
      <c r="G5" s="8" t="inlineStr">
        <is>
          <t>Bentley</t>
        </is>
      </c>
      <c r="H5" s="8" t="inlineStr">
        <is>
          <t>Continental GT</t>
        </is>
      </c>
      <c r="I5" s="8" t="inlineStr">
        <is>
          <t>GWJ99G3W358VCSXL2</t>
        </is>
      </c>
      <c r="J5" s="8" t="inlineStr">
        <is>
          <t>02 - Sports / GT</t>
        </is>
      </c>
      <c r="K5" s="12" t="n">
        <v>605000</v>
      </c>
      <c r="L5" s="8" t="inlineStr">
        <is>
          <t>Washington</t>
        </is>
      </c>
      <c r="M5" s="13" t="n">
        <v>7123.02</v>
      </c>
      <c r="N5" s="13" t="n"/>
      <c r="O5" s="8" t="inlineStr">
        <is>
          <t>3 + at-fault claims - 5 yrs</t>
        </is>
      </c>
    </row>
    <row r="6">
      <c r="A6" s="8" t="inlineStr">
        <is>
          <t>039e0ea1-44cf-5cac-9c79-c6e7e4482200</t>
        </is>
      </c>
      <c r="B6" s="9" t="inlineStr">
        <is>
          <t>2025-08</t>
        </is>
      </c>
      <c r="C6" s="10" t="n"/>
      <c r="D6" s="9" t="inlineStr">
        <is>
          <t>Declined</t>
        </is>
      </c>
      <c r="E6" s="8" t="inlineStr">
        <is>
          <t>Callum Kingsford</t>
        </is>
      </c>
      <c r="F6" s="11" t="n">
        <v>1965</v>
      </c>
      <c r="G6" s="8" t="inlineStr">
        <is>
          <t>Ferrari</t>
        </is>
      </c>
      <c r="H6" s="8" t="inlineStr">
        <is>
          <t>275 GTB/4</t>
        </is>
      </c>
      <c r="I6" s="8" t="inlineStr">
        <is>
          <t>ZZJ01UZUTXB7PY7J0</t>
        </is>
      </c>
      <c r="J6" s="8" t="inlineStr">
        <is>
          <t>07 - Post-War Classic (1946-1972)</t>
        </is>
      </c>
      <c r="K6" s="12" t="n">
        <v>325000</v>
      </c>
      <c r="L6" s="8" t="inlineStr">
        <is>
          <t>Florida</t>
        </is>
      </c>
      <c r="M6" s="13" t="n">
        <v>4179.62</v>
      </c>
      <c r="N6" s="13" t="n"/>
      <c r="O6" s="8" t="inlineStr">
        <is>
          <t>3 + at-fault claims - 5 yrs</t>
        </is>
      </c>
    </row>
    <row r="7">
      <c r="A7" s="8" t="inlineStr">
        <is>
          <t>03cfbd8e-04c1-5cd6-b935-fd5bb1aa6180</t>
        </is>
      </c>
      <c r="B7" s="9" t="inlineStr">
        <is>
          <t>2025-08</t>
        </is>
      </c>
      <c r="C7" s="10" t="n"/>
      <c r="D7" s="9" t="inlineStr">
        <is>
          <t>Declined</t>
        </is>
      </c>
      <c r="E7" s="8" t="inlineStr">
        <is>
          <t>Lorenzo Bellandi</t>
        </is>
      </c>
      <c r="F7" s="11" t="n">
        <v>2014</v>
      </c>
      <c r="G7" s="8" t="inlineStr">
        <is>
          <t>Ferrari</t>
        </is>
      </c>
      <c r="H7" s="8" t="inlineStr">
        <is>
          <t>296 GTB</t>
        </is>
      </c>
      <c r="I7" s="8" t="inlineStr">
        <is>
          <t>TBG77XXHLPNA9ZCXF</t>
        </is>
      </c>
      <c r="J7" s="8" t="inlineStr">
        <is>
          <t>03 - Supercar</t>
        </is>
      </c>
      <c r="K7" s="12" t="n">
        <v>1440000</v>
      </c>
      <c r="L7" s="8" t="inlineStr">
        <is>
          <t>Delaware</t>
        </is>
      </c>
      <c r="M7" s="13" t="n">
        <v>27169.81</v>
      </c>
      <c r="N7" s="13" t="n"/>
      <c r="O7" s="8" t="inlineStr">
        <is>
          <t>3 + at-fault claims - 5 yrs</t>
        </is>
      </c>
    </row>
    <row r="8">
      <c r="A8" s="8" t="inlineStr">
        <is>
          <t>04af9c0a-37da-5979-a76d-b4aefa4866b9</t>
        </is>
      </c>
      <c r="B8" s="9" t="inlineStr">
        <is>
          <t>2025-08</t>
        </is>
      </c>
      <c r="C8" s="10" t="n"/>
      <c r="D8" s="9" t="inlineStr">
        <is>
          <t>Declined</t>
        </is>
      </c>
      <c r="E8" s="8" t="inlineStr">
        <is>
          <t>Desmond Thistlewood</t>
        </is>
      </c>
      <c r="F8" s="11" t="n">
        <v>1973</v>
      </c>
      <c r="G8" s="8" t="inlineStr">
        <is>
          <t>Ringbrothers</t>
        </is>
      </c>
      <c r="H8" s="8" t="inlineStr">
        <is>
          <t>Mustang</t>
        </is>
      </c>
      <c r="I8" s="8" t="inlineStr">
        <is>
          <t>D2EXE4KUT9DHF2EVY</t>
        </is>
      </c>
      <c r="J8" s="8" t="inlineStr">
        <is>
          <t>11 - Restomod / Coachbuilt / Bespoke</t>
        </is>
      </c>
      <c r="K8" s="12" t="n">
        <v>1110000</v>
      </c>
      <c r="L8" s="8" t="inlineStr">
        <is>
          <t>Minnesota</t>
        </is>
      </c>
      <c r="M8" s="13" t="n">
        <v>18798.79</v>
      </c>
      <c r="N8" s="13" t="n"/>
      <c r="O8" s="8" t="inlineStr">
        <is>
          <t>3 + at-fault claims - 5 yrs</t>
        </is>
      </c>
    </row>
    <row r="9">
      <c r="A9" s="8" t="inlineStr">
        <is>
          <t>062631de-bde4-5f97-82cc-7614dbf409a7</t>
        </is>
      </c>
      <c r="B9" s="9" t="inlineStr">
        <is>
          <t>2025-08</t>
        </is>
      </c>
      <c r="C9" s="10" t="n"/>
      <c r="D9" s="9" t="inlineStr">
        <is>
          <t>Declined</t>
        </is>
      </c>
      <c r="E9" s="8" t="inlineStr">
        <is>
          <t>Thaddeus Thistlewood</t>
        </is>
      </c>
      <c r="F9" s="11" t="n">
        <v>1955</v>
      </c>
      <c r="G9" s="8" t="inlineStr">
        <is>
          <t>Bentley</t>
        </is>
      </c>
      <c r="H9" s="8" t="inlineStr">
        <is>
          <t>Continental GT</t>
        </is>
      </c>
      <c r="I9" s="8" t="inlineStr">
        <is>
          <t>48EGH6ZRWL215Z7XL</t>
        </is>
      </c>
      <c r="J9" s="8" t="inlineStr">
        <is>
          <t>02 - Sports / GT</t>
        </is>
      </c>
      <c r="K9" s="12" t="n">
        <v>190000</v>
      </c>
      <c r="L9" s="8" t="inlineStr">
        <is>
          <t>Nebraska</t>
        </is>
      </c>
      <c r="M9" s="13" t="n">
        <v>4287.55</v>
      </c>
      <c r="N9" s="13" t="n"/>
      <c r="O9" s="8" t="inlineStr">
        <is>
          <t>3 + at-fault claims - 5 yrs</t>
        </is>
      </c>
    </row>
    <row r="10">
      <c r="A10" s="8" t="inlineStr">
        <is>
          <t>06406892-e99b-5a78-b4da-08f31a0bde06</t>
        </is>
      </c>
      <c r="B10" s="9" t="inlineStr">
        <is>
          <t>2025-08</t>
        </is>
      </c>
      <c r="C10" s="10" t="n"/>
      <c r="D10" s="9" t="inlineStr">
        <is>
          <t>Declined</t>
        </is>
      </c>
      <c r="E10" s="8" t="inlineStr">
        <is>
          <t>Anouk Whitlock</t>
        </is>
      </c>
      <c r="F10" s="11" t="n">
        <v>2015</v>
      </c>
      <c r="G10" s="8" t="inlineStr">
        <is>
          <t>Jaguar</t>
        </is>
      </c>
      <c r="H10" s="8" t="inlineStr">
        <is>
          <t>E-Type Series 1</t>
        </is>
      </c>
      <c r="I10" s="8" t="inlineStr">
        <is>
          <t>KPR4VCD0YMWRNCMS3</t>
        </is>
      </c>
      <c r="J10" s="8" t="inlineStr">
        <is>
          <t>07 - Post-War Classic (1946-1972)</t>
        </is>
      </c>
      <c r="K10" s="12" t="n">
        <v>1230000</v>
      </c>
      <c r="L10" s="8" t="inlineStr">
        <is>
          <t>Michigan</t>
        </is>
      </c>
      <c r="M10" s="13" t="n">
        <v>13669.25</v>
      </c>
      <c r="N10" s="13" t="n"/>
      <c r="O10" s="8" t="inlineStr">
        <is>
          <t>3 + at-fault claims - 5 yrs</t>
        </is>
      </c>
    </row>
    <row r="11">
      <c r="A11" s="8" t="inlineStr">
        <is>
          <t>06d2d4f5-583d-5802-96b2-0bac5d867ad5</t>
        </is>
      </c>
      <c r="B11" s="9" t="inlineStr">
        <is>
          <t>2025-08</t>
        </is>
      </c>
      <c r="C11" s="10" t="n"/>
      <c r="D11" s="9" t="inlineStr">
        <is>
          <t>Referred</t>
        </is>
      </c>
      <c r="E11" s="8" t="inlineStr">
        <is>
          <t>Horace Farkas</t>
        </is>
      </c>
      <c r="F11" s="11" t="n">
        <v>1970</v>
      </c>
      <c r="G11" s="8" t="inlineStr">
        <is>
          <t>Jaguar</t>
        </is>
      </c>
      <c r="H11" s="8" t="inlineStr">
        <is>
          <t>E-Type Series 1</t>
        </is>
      </c>
      <c r="I11" s="8" t="inlineStr">
        <is>
          <t>TH9CNKCBTS36YSPNK</t>
        </is>
      </c>
      <c r="J11" s="8" t="inlineStr">
        <is>
          <t>07 - Post-War Classic (1946-1972)</t>
        </is>
      </c>
      <c r="K11" s="12" t="n">
        <v>770000</v>
      </c>
      <c r="L11" s="8" t="inlineStr">
        <is>
          <t>Minnesota</t>
        </is>
      </c>
      <c r="M11" s="13" t="n">
        <v>8246.26</v>
      </c>
      <c r="N11" s="13" t="n"/>
      <c r="O11" s="8" t="inlineStr">
        <is>
          <t>1 at-fault claim over $100k</t>
        </is>
      </c>
    </row>
    <row r="12">
      <c r="A12" s="8" t="inlineStr">
        <is>
          <t>080fff76-0832-5a68-aa90-243b016faaed</t>
        </is>
      </c>
      <c r="B12" s="9" t="inlineStr">
        <is>
          <t>2025-08</t>
        </is>
      </c>
      <c r="C12" s="10" t="n"/>
      <c r="D12" s="9" t="inlineStr">
        <is>
          <t>Declined</t>
        </is>
      </c>
      <c r="E12" s="8" t="inlineStr">
        <is>
          <t>Callum Rourke</t>
        </is>
      </c>
      <c r="F12" s="11" t="n">
        <v>1969</v>
      </c>
      <c r="G12" s="8" t="inlineStr">
        <is>
          <t>Mercedes-Benz</t>
        </is>
      </c>
      <c r="H12" s="8" t="inlineStr">
        <is>
          <t>AMG GT</t>
        </is>
      </c>
      <c r="I12" s="8" t="inlineStr">
        <is>
          <t>UMMN806U88UK4PS5V</t>
        </is>
      </c>
      <c r="J12" s="8" t="inlineStr">
        <is>
          <t>02 - Sports / GT</t>
        </is>
      </c>
      <c r="K12" s="12" t="n">
        <v>1540000</v>
      </c>
      <c r="L12" s="8" t="inlineStr">
        <is>
          <t>North Carolina</t>
        </is>
      </c>
      <c r="M12" s="13" t="n">
        <v>18378.3</v>
      </c>
      <c r="N12" s="13" t="n"/>
      <c r="O12" s="8" t="inlineStr">
        <is>
          <t>3 + at-fault claims - 5 yrs</t>
        </is>
      </c>
    </row>
    <row r="13">
      <c r="A13" s="8" t="inlineStr">
        <is>
          <t>0928084a-2f6e-520b-bf31-66db066cf608</t>
        </is>
      </c>
      <c r="B13" s="9" t="inlineStr">
        <is>
          <t>2025-08</t>
        </is>
      </c>
      <c r="C13" s="10" t="n"/>
      <c r="D13" s="9" t="inlineStr">
        <is>
          <t>Declined</t>
        </is>
      </c>
      <c r="E13" s="8" t="inlineStr">
        <is>
          <t>Thaddeus Vasquez</t>
        </is>
      </c>
      <c r="F13" s="11" t="n">
        <v>2021</v>
      </c>
      <c r="G13" s="8" t="inlineStr">
        <is>
          <t>Bentley</t>
        </is>
      </c>
      <c r="H13" s="8" t="inlineStr">
        <is>
          <t>Continental GT</t>
        </is>
      </c>
      <c r="I13" s="8" t="inlineStr">
        <is>
          <t>7JY3717ZKLVU0URG1</t>
        </is>
      </c>
      <c r="J13" s="8" t="inlineStr">
        <is>
          <t>02 - Sports / GT</t>
        </is>
      </c>
      <c r="K13" s="12" t="n">
        <v>440000</v>
      </c>
      <c r="L13" s="8" t="inlineStr">
        <is>
          <t>Pennsylvania</t>
        </is>
      </c>
      <c r="M13" s="13" t="n">
        <v>6226.42</v>
      </c>
      <c r="N13" s="13" t="n"/>
      <c r="O13" s="8" t="inlineStr">
        <is>
          <t>3 + at-fault claims - 5 yrs</t>
        </is>
      </c>
    </row>
    <row r="14">
      <c r="A14" s="8" t="inlineStr">
        <is>
          <t>098beeaf-6177-5d28-9eb6-a126e8778286</t>
        </is>
      </c>
      <c r="B14" s="9" t="inlineStr">
        <is>
          <t>2025-08</t>
        </is>
      </c>
      <c r="C14" s="10" t="n"/>
      <c r="D14" s="9" t="inlineStr">
        <is>
          <t>Referred</t>
        </is>
      </c>
      <c r="E14" s="8" t="inlineStr">
        <is>
          <t>Desmond Thistlewood</t>
        </is>
      </c>
      <c r="F14" s="11" t="n">
        <v>2016</v>
      </c>
      <c r="G14" s="8" t="inlineStr">
        <is>
          <t>Ferrari</t>
        </is>
      </c>
      <c r="H14" s="8" t="inlineStr">
        <is>
          <t>275 GTB/4</t>
        </is>
      </c>
      <c r="I14" s="8" t="inlineStr">
        <is>
          <t>82BSYHFFBLCGVBUL8</t>
        </is>
      </c>
      <c r="J14" s="8" t="inlineStr">
        <is>
          <t>07 - Post-War Classic (1946-1972)</t>
        </is>
      </c>
      <c r="K14" s="12" t="n">
        <v>915000</v>
      </c>
      <c r="L14" s="8" t="inlineStr">
        <is>
          <t>Washington</t>
        </is>
      </c>
      <c r="M14" s="13" t="n">
        <v>7126.64</v>
      </c>
      <c r="N14" s="13" t="n"/>
      <c r="O14" s="8" t="inlineStr">
        <is>
          <t>Prior carrier non-renewal / cancellation</t>
        </is>
      </c>
    </row>
    <row r="15">
      <c r="A15" s="8" t="inlineStr">
        <is>
          <t>09d08907-4ab6-5a48-a68d-ec10085f1051</t>
        </is>
      </c>
      <c r="B15" s="9" t="inlineStr">
        <is>
          <t>2025-08</t>
        </is>
      </c>
      <c r="C15" s="10" t="n"/>
      <c r="D15" s="9" t="inlineStr">
        <is>
          <t>Declined</t>
        </is>
      </c>
      <c r="E15" s="8" t="inlineStr">
        <is>
          <t>Beatrix Underwood</t>
        </is>
      </c>
      <c r="F15" s="11" t="n">
        <v>2015</v>
      </c>
      <c r="G15" s="8" t="inlineStr">
        <is>
          <t>Maserati</t>
        </is>
      </c>
      <c r="H15" s="8" t="inlineStr">
        <is>
          <t>GranTurismo</t>
        </is>
      </c>
      <c r="I15" s="8" t="inlineStr">
        <is>
          <t>SRDCJX0J25VA1M46Y</t>
        </is>
      </c>
      <c r="J15" s="8" t="inlineStr">
        <is>
          <t>02 - Sports / GT</t>
        </is>
      </c>
      <c r="K15" s="12" t="n">
        <v>265000</v>
      </c>
      <c r="L15" s="8" t="inlineStr">
        <is>
          <t>Georgia</t>
        </is>
      </c>
      <c r="M15" s="13" t="n">
        <v>4200</v>
      </c>
      <c r="N15" s="13" t="n"/>
      <c r="O15" s="8" t="inlineStr">
        <is>
          <t>3 + at-fault claims - 5 yrs</t>
        </is>
      </c>
    </row>
    <row r="16">
      <c r="A16" s="8" t="inlineStr">
        <is>
          <t>0aabade3-5a1c-5016-8cb5-d1e56f469519</t>
        </is>
      </c>
      <c r="B16" s="9" t="inlineStr">
        <is>
          <t>2025-08</t>
        </is>
      </c>
      <c r="C16" s="10" t="n"/>
      <c r="D16" s="9" t="inlineStr">
        <is>
          <t>Declined</t>
        </is>
      </c>
      <c r="E16" s="8" t="inlineStr">
        <is>
          <t>Ramona Montoya</t>
        </is>
      </c>
      <c r="F16" s="11" t="n">
        <v>1995</v>
      </c>
      <c r="G16" s="8" t="inlineStr">
        <is>
          <t>McLaren</t>
        </is>
      </c>
      <c r="H16" s="8" t="inlineStr">
        <is>
          <t>750S</t>
        </is>
      </c>
      <c r="I16" s="8" t="inlineStr">
        <is>
          <t>UA3J8CCYWCX27US59</t>
        </is>
      </c>
      <c r="J16" s="8" t="inlineStr">
        <is>
          <t>03 - Supercar</t>
        </is>
      </c>
      <c r="K16" s="12" t="n">
        <v>690000</v>
      </c>
      <c r="L16" s="8" t="inlineStr">
        <is>
          <t>California</t>
        </is>
      </c>
      <c r="M16" s="13" t="n">
        <v>16696.7</v>
      </c>
      <c r="N16" s="13" t="n"/>
      <c r="O16" s="8" t="inlineStr">
        <is>
          <t>3 + at-fault claims - 5 yrs</t>
        </is>
      </c>
    </row>
    <row r="17">
      <c r="A17" s="8" t="inlineStr">
        <is>
          <t>0e23beb3-b73f-5d43-8b7f-520086ada6e8</t>
        </is>
      </c>
      <c r="B17" s="9" t="inlineStr">
        <is>
          <t>2025-08</t>
        </is>
      </c>
      <c r="C17" s="10" t="n"/>
      <c r="D17" s="9" t="inlineStr">
        <is>
          <t>Declined</t>
        </is>
      </c>
      <c r="E17" s="8" t="inlineStr">
        <is>
          <t>Cassius Fairweather</t>
        </is>
      </c>
      <c r="F17" s="11" t="n">
        <v>1984</v>
      </c>
      <c r="G17" s="8" t="inlineStr">
        <is>
          <t>BMW</t>
        </is>
      </c>
      <c r="H17" s="8" t="inlineStr">
        <is>
          <t>M8 Competition</t>
        </is>
      </c>
      <c r="I17" s="8" t="inlineStr">
        <is>
          <t>SFJ3XXB9RJLUPWMCH</t>
        </is>
      </c>
      <c r="J17" s="8" t="inlineStr">
        <is>
          <t>02 - Sports / GT</t>
        </is>
      </c>
      <c r="K17" s="12" t="n">
        <v>280000</v>
      </c>
      <c r="L17" s="8" t="inlineStr">
        <is>
          <t>West Virginia</t>
        </is>
      </c>
      <c r="M17" s="13" t="n">
        <v>5269.81</v>
      </c>
      <c r="N17" s="13" t="n"/>
      <c r="O17" s="8" t="inlineStr">
        <is>
          <t>3 + at-fault claims - 5 yrs</t>
        </is>
      </c>
    </row>
    <row r="18">
      <c r="A18" s="8" t="inlineStr">
        <is>
          <t>0ea7c067-d4c2-5377-b5ac-ecb565ffd81b</t>
        </is>
      </c>
      <c r="B18" s="9" t="inlineStr">
        <is>
          <t>2025-08</t>
        </is>
      </c>
      <c r="C18" s="10" t="n"/>
      <c r="D18" s="9" t="inlineStr">
        <is>
          <t>Declined</t>
        </is>
      </c>
      <c r="E18" s="8" t="inlineStr">
        <is>
          <t>Fenwick Fairweather</t>
        </is>
      </c>
      <c r="F18" s="11" t="n">
        <v>2017</v>
      </c>
      <c r="G18" s="8" t="inlineStr">
        <is>
          <t>Lamborghini</t>
        </is>
      </c>
      <c r="H18" s="8" t="inlineStr">
        <is>
          <t>Huracan EVO</t>
        </is>
      </c>
      <c r="I18" s="8" t="inlineStr">
        <is>
          <t>4N7253KSAZST6WN6R</t>
        </is>
      </c>
      <c r="J18" s="8" t="inlineStr">
        <is>
          <t>03 - Supercar</t>
        </is>
      </c>
      <c r="K18" s="12" t="n">
        <v>810000</v>
      </c>
      <c r="L18" s="8" t="inlineStr">
        <is>
          <t>New York</t>
        </is>
      </c>
      <c r="M18" s="13" t="n">
        <v>18584.15</v>
      </c>
      <c r="N18" s="13" t="n"/>
      <c r="O18" s="8" t="inlineStr">
        <is>
          <t>3 + at-fault claims - 5 yrs</t>
        </is>
      </c>
    </row>
    <row r="19">
      <c r="A19" s="8" t="inlineStr">
        <is>
          <t>0f6a620e-d722-54db-9dcf-9f919d81e25d</t>
        </is>
      </c>
      <c r="B19" s="9" t="inlineStr">
        <is>
          <t>2025-08</t>
        </is>
      </c>
      <c r="C19" s="10" t="n"/>
      <c r="D19" s="9" t="inlineStr">
        <is>
          <t>Referred</t>
        </is>
      </c>
      <c r="E19" s="8" t="inlineStr">
        <is>
          <t>Noor Fairweather</t>
        </is>
      </c>
      <c r="F19" s="11" t="n">
        <v>2024</v>
      </c>
      <c r="G19" s="8" t="inlineStr">
        <is>
          <t>Aston Martin</t>
        </is>
      </c>
      <c r="H19" s="8" t="inlineStr">
        <is>
          <t>DB12</t>
        </is>
      </c>
      <c r="I19" s="8" t="inlineStr">
        <is>
          <t>B58D5J36ASYN750DB</t>
        </is>
      </c>
      <c r="J19" s="8" t="inlineStr">
        <is>
          <t>02 - Sports / GT</t>
        </is>
      </c>
      <c r="K19" s="12" t="n">
        <v>625000</v>
      </c>
      <c r="L19" s="8" t="inlineStr">
        <is>
          <t>Wyoming</t>
        </is>
      </c>
      <c r="M19" s="13" t="n">
        <v>8201.65</v>
      </c>
      <c r="N19" s="13" t="n"/>
      <c r="O19" s="8" t="inlineStr">
        <is>
          <t>1 at-fault claim over $100k</t>
        </is>
      </c>
    </row>
    <row r="20">
      <c r="A20" s="8" t="inlineStr">
        <is>
          <t>10a52128-b095-5afd-b9c3-942c2edcad3f</t>
        </is>
      </c>
      <c r="B20" s="9" t="inlineStr">
        <is>
          <t>2025-08</t>
        </is>
      </c>
      <c r="C20" s="10" t="n"/>
      <c r="D20" s="9" t="inlineStr">
        <is>
          <t>Declined</t>
        </is>
      </c>
      <c r="E20" s="8" t="inlineStr">
        <is>
          <t>Horace Whitlock</t>
        </is>
      </c>
      <c r="F20" s="11" t="n">
        <v>1995</v>
      </c>
      <c r="G20" s="8" t="inlineStr">
        <is>
          <t>Porsche</t>
        </is>
      </c>
      <c r="H20" s="8" t="inlineStr">
        <is>
          <t>911 Turbo S</t>
        </is>
      </c>
      <c r="I20" s="8" t="inlineStr">
        <is>
          <t>SPRV5DELNFPZFBDEH</t>
        </is>
      </c>
      <c r="J20" s="8" t="inlineStr">
        <is>
          <t>02 - Sports / GT</t>
        </is>
      </c>
      <c r="K20" s="12" t="n">
        <v>970000</v>
      </c>
      <c r="L20" s="8" t="inlineStr">
        <is>
          <t>New York</t>
        </is>
      </c>
      <c r="M20" s="13" t="n">
        <v>15227.17</v>
      </c>
      <c r="N20" s="13" t="n"/>
      <c r="O20" s="8" t="inlineStr">
        <is>
          <t>3 + at-fault claims - 5 yrs</t>
        </is>
      </c>
    </row>
    <row r="21">
      <c r="A21" s="8" t="inlineStr">
        <is>
          <t>1162aae1-581f-52a4-9f0d-8820df4451f5</t>
        </is>
      </c>
      <c r="B21" s="9" t="inlineStr">
        <is>
          <t>2025-08</t>
        </is>
      </c>
      <c r="C21" s="10" t="n"/>
      <c r="D21" s="9" t="inlineStr">
        <is>
          <t>Declined</t>
        </is>
      </c>
      <c r="E21" s="8" t="inlineStr">
        <is>
          <t>Ramona Vasquez</t>
        </is>
      </c>
      <c r="F21" s="11" t="n">
        <v>1989</v>
      </c>
      <c r="G21" s="8" t="inlineStr">
        <is>
          <t>BMW</t>
        </is>
      </c>
      <c r="H21" s="8" t="inlineStr">
        <is>
          <t>M8 Competition</t>
        </is>
      </c>
      <c r="I21" s="8" t="inlineStr">
        <is>
          <t>9CCCVMKP1EKU94R63</t>
        </is>
      </c>
      <c r="J21" s="8" t="inlineStr">
        <is>
          <t>02 - Sports / GT</t>
        </is>
      </c>
      <c r="K21" s="12" t="n">
        <v>255000</v>
      </c>
      <c r="L21" s="8" t="inlineStr">
        <is>
          <t>New York</t>
        </is>
      </c>
      <c r="M21" s="13" t="n">
        <v>4618.87</v>
      </c>
      <c r="N21" s="13" t="n"/>
      <c r="O21" s="8" t="inlineStr">
        <is>
          <t>3 + at-fault claims - 5 yrs</t>
        </is>
      </c>
    </row>
    <row r="22">
      <c r="A22" s="8" t="inlineStr">
        <is>
          <t>11ca5b33-80d7-5783-8fb5-f3765161b0be</t>
        </is>
      </c>
      <c r="B22" s="9" t="inlineStr">
        <is>
          <t>2025-08</t>
        </is>
      </c>
      <c r="C22" s="10" t="n"/>
      <c r="D22" s="9" t="inlineStr">
        <is>
          <t>Declined</t>
        </is>
      </c>
      <c r="E22" s="8" t="inlineStr">
        <is>
          <t>Aurelio Farkas</t>
        </is>
      </c>
      <c r="F22" s="11" t="n">
        <v>1982</v>
      </c>
      <c r="G22" s="8" t="inlineStr">
        <is>
          <t>BMW</t>
        </is>
      </c>
      <c r="H22" s="8" t="inlineStr">
        <is>
          <t>M8 Competition</t>
        </is>
      </c>
      <c r="I22" s="8" t="inlineStr">
        <is>
          <t>V2M2B6FUUNVHDE2P7</t>
        </is>
      </c>
      <c r="J22" s="8" t="inlineStr">
        <is>
          <t>02 - Sports / GT</t>
        </is>
      </c>
      <c r="K22" s="12" t="n">
        <v>655000</v>
      </c>
      <c r="L22" s="8" t="inlineStr">
        <is>
          <t>Connecticut</t>
        </is>
      </c>
      <c r="M22" s="13" t="n">
        <v>8996.98</v>
      </c>
      <c r="N22" s="13" t="n"/>
      <c r="O22" s="8" t="inlineStr">
        <is>
          <t>3 + at-fault claims - 5 yrs</t>
        </is>
      </c>
    </row>
    <row r="23">
      <c r="A23" s="8" t="inlineStr">
        <is>
          <t>15e5e400-71e7-59a4-995d-5a76a7496397</t>
        </is>
      </c>
      <c r="B23" s="9" t="inlineStr">
        <is>
          <t>2025-08</t>
        </is>
      </c>
      <c r="C23" s="10" t="n"/>
      <c r="D23" s="9" t="inlineStr">
        <is>
          <t>Declined</t>
        </is>
      </c>
      <c r="E23" s="8" t="inlineStr">
        <is>
          <t>Callum Underwood</t>
        </is>
      </c>
      <c r="F23" s="11" t="n">
        <v>1969</v>
      </c>
      <c r="G23" s="8" t="inlineStr">
        <is>
          <t>Porsche</t>
        </is>
      </c>
      <c r="H23" s="8" t="inlineStr">
        <is>
          <t>911 Turbo S</t>
        </is>
      </c>
      <c r="I23" s="8" t="inlineStr">
        <is>
          <t>4NY7YCSXWKAN8VG7P</t>
        </is>
      </c>
      <c r="J23" s="8" t="inlineStr">
        <is>
          <t>02 - Sports / GT</t>
        </is>
      </c>
      <c r="K23" s="12" t="n">
        <v>870000</v>
      </c>
      <c r="L23" s="8" t="inlineStr">
        <is>
          <t>Florida</t>
        </is>
      </c>
      <c r="M23" s="13" t="n">
        <v>15151.13</v>
      </c>
      <c r="N23" s="13" t="n"/>
      <c r="O23" s="8" t="inlineStr">
        <is>
          <t>3 + at-fault claims - 5 yrs</t>
        </is>
      </c>
    </row>
    <row r="24">
      <c r="A24" s="8" t="inlineStr">
        <is>
          <t>173a16d6-6df1-5e34-9d84-c9f295ab848a</t>
        </is>
      </c>
      <c r="B24" s="9" t="inlineStr">
        <is>
          <t>2025-08</t>
        </is>
      </c>
      <c r="C24" s="10" t="n"/>
      <c r="D24" s="9" t="inlineStr">
        <is>
          <t>Declined</t>
        </is>
      </c>
      <c r="E24" s="8" t="inlineStr">
        <is>
          <t>Fenwick Harrington</t>
        </is>
      </c>
      <c r="F24" s="11" t="n">
        <v>2005</v>
      </c>
      <c r="G24" s="8" t="inlineStr">
        <is>
          <t>Ferrari</t>
        </is>
      </c>
      <c r="H24" s="8" t="inlineStr">
        <is>
          <t>SF90 Stradale</t>
        </is>
      </c>
      <c r="I24" s="8" t="inlineStr">
        <is>
          <t>1WD2UP797J2FCPPY0</t>
        </is>
      </c>
      <c r="J24" s="8" t="inlineStr">
        <is>
          <t>03 - Supercar</t>
        </is>
      </c>
      <c r="K24" s="12" t="n">
        <v>795000</v>
      </c>
      <c r="L24" s="8" t="inlineStr">
        <is>
          <t>Illinois</t>
        </is>
      </c>
      <c r="M24" s="13" t="n">
        <v>19380</v>
      </c>
      <c r="N24" s="13" t="n"/>
      <c r="O24" s="8" t="inlineStr">
        <is>
          <t>3 + at-fault claims - 5 yrs</t>
        </is>
      </c>
    </row>
    <row r="25">
      <c r="A25" s="8" t="inlineStr">
        <is>
          <t>1a15183d-3e65-5d13-90b1-84cec575a436</t>
        </is>
      </c>
      <c r="B25" s="9" t="inlineStr">
        <is>
          <t>2025-08</t>
        </is>
      </c>
      <c r="C25" s="10" t="n"/>
      <c r="D25" s="9" t="inlineStr">
        <is>
          <t>Declined</t>
        </is>
      </c>
      <c r="E25" s="8" t="inlineStr">
        <is>
          <t>Marisol Thistlewood</t>
        </is>
      </c>
      <c r="F25" s="11" t="n">
        <v>2000</v>
      </c>
      <c r="G25" s="8" t="inlineStr">
        <is>
          <t>Aston Martin</t>
        </is>
      </c>
      <c r="H25" s="8" t="inlineStr">
        <is>
          <t>DB5</t>
        </is>
      </c>
      <c r="I25" s="8" t="inlineStr">
        <is>
          <t>TTGB1TCP6EKT20BL3</t>
        </is>
      </c>
      <c r="J25" s="8" t="inlineStr">
        <is>
          <t>07 - Post-War Classic (1946-1972)</t>
        </is>
      </c>
      <c r="K25" s="12" t="n">
        <v>665000</v>
      </c>
      <c r="L25" s="8" t="inlineStr">
        <is>
          <t>Indiana</t>
        </is>
      </c>
      <c r="M25" s="13" t="n">
        <v>6636.2</v>
      </c>
      <c r="N25" s="13" t="n"/>
      <c r="O25" s="8" t="inlineStr">
        <is>
          <t>3 + at-fault claims - 5 yrs</t>
        </is>
      </c>
    </row>
    <row r="26">
      <c r="A26" s="8" t="inlineStr">
        <is>
          <t>1adc4572-1197-581a-8b62-f5d9a0e7390b</t>
        </is>
      </c>
      <c r="B26" s="9" t="inlineStr">
        <is>
          <t>2025-08</t>
        </is>
      </c>
      <c r="C26" s="10" t="n"/>
      <c r="D26" s="9" t="inlineStr">
        <is>
          <t>Declined</t>
        </is>
      </c>
      <c r="E26" s="8" t="inlineStr">
        <is>
          <t>Noor Farkas</t>
        </is>
      </c>
      <c r="F26" s="11" t="n">
        <v>2014</v>
      </c>
      <c r="G26" s="8" t="inlineStr">
        <is>
          <t>Ferrari</t>
        </is>
      </c>
      <c r="H26" s="8" t="inlineStr">
        <is>
          <t>296 GTB</t>
        </is>
      </c>
      <c r="I26" s="8" t="inlineStr">
        <is>
          <t>6NB0LUTJXLYKF0374</t>
        </is>
      </c>
      <c r="J26" s="8" t="inlineStr">
        <is>
          <t>03 - Supercar</t>
        </is>
      </c>
      <c r="K26" s="12" t="n">
        <v>1950000</v>
      </c>
      <c r="L26" s="8" t="inlineStr">
        <is>
          <t>Oklahoma</t>
        </is>
      </c>
      <c r="M26" s="13" t="n">
        <v>37086.79</v>
      </c>
      <c r="N26" s="13" t="n"/>
      <c r="O26" s="8" t="inlineStr">
        <is>
          <t>3 + at-fault claims - 5 yrs</t>
        </is>
      </c>
    </row>
    <row r="27">
      <c r="A27" s="8" t="inlineStr">
        <is>
          <t>1b20a514-a589-591d-aa34-59bbe5e24c97</t>
        </is>
      </c>
      <c r="B27" s="9" t="inlineStr">
        <is>
          <t>2025-08</t>
        </is>
      </c>
      <c r="C27" s="10" t="n"/>
      <c r="D27" s="9" t="inlineStr">
        <is>
          <t>Referred</t>
        </is>
      </c>
      <c r="E27" s="8" t="inlineStr">
        <is>
          <t>Ingrid Castellanos</t>
        </is>
      </c>
      <c r="F27" s="11" t="n">
        <v>1965</v>
      </c>
      <c r="G27" s="8" t="inlineStr">
        <is>
          <t>Maserati</t>
        </is>
      </c>
      <c r="H27" s="8" t="inlineStr">
        <is>
          <t>GranTurismo</t>
        </is>
      </c>
      <c r="I27" s="8" t="inlineStr">
        <is>
          <t>P9PXYPVU0PY9BBUPS</t>
        </is>
      </c>
      <c r="J27" s="8" t="inlineStr">
        <is>
          <t>02 - Sports / GT</t>
        </is>
      </c>
      <c r="K27" s="12" t="n">
        <v>375000</v>
      </c>
      <c r="L27" s="8" t="inlineStr">
        <is>
          <t>Vermont</t>
        </is>
      </c>
      <c r="M27" s="13" t="n">
        <v>6474.06</v>
      </c>
      <c r="N27" s="13" t="n"/>
      <c r="O27" s="8" t="inlineStr">
        <is>
          <t>1 theft / total loss claim</t>
        </is>
      </c>
    </row>
    <row r="28">
      <c r="A28" s="8" t="inlineStr">
        <is>
          <t>1c3af948-0ad3-501c-b16e-fc7e7ff16369</t>
        </is>
      </c>
      <c r="B28" s="9" t="inlineStr">
        <is>
          <t>2025-08</t>
        </is>
      </c>
      <c r="C28" s="10" t="n"/>
      <c r="D28" s="9" t="inlineStr">
        <is>
          <t>Declined</t>
        </is>
      </c>
      <c r="E28" s="8" t="inlineStr">
        <is>
          <t>Leopold Merriweather</t>
        </is>
      </c>
      <c r="F28" s="11" t="n">
        <v>1996</v>
      </c>
      <c r="G28" s="8" t="inlineStr">
        <is>
          <t>Bugatti</t>
        </is>
      </c>
      <c r="H28" s="8" t="inlineStr">
        <is>
          <t>Type 57</t>
        </is>
      </c>
      <c r="I28" s="8" t="inlineStr">
        <is>
          <t>VCZ0WLUG9CKZFCMC0</t>
        </is>
      </c>
      <c r="J28" s="8" t="inlineStr">
        <is>
          <t>06 - Vintage Pre-War (pre-1946)</t>
        </is>
      </c>
      <c r="K28" s="12" t="n">
        <v>1950000</v>
      </c>
      <c r="L28" s="8" t="inlineStr">
        <is>
          <t>New Jersey</t>
        </is>
      </c>
      <c r="M28" s="13" t="n">
        <v>11383.58</v>
      </c>
      <c r="N28" s="13" t="n"/>
      <c r="O28" s="8" t="inlineStr">
        <is>
          <t>3 + at-fault claims - 5 yrs</t>
        </is>
      </c>
    </row>
    <row r="29">
      <c r="A29" s="8" t="inlineStr">
        <is>
          <t>1d5bca7f-df9b-55ea-ab76-6e67b2355831</t>
        </is>
      </c>
      <c r="B29" s="9" t="inlineStr">
        <is>
          <t>2025-08</t>
        </is>
      </c>
      <c r="C29" s="10" t="n"/>
      <c r="D29" s="9" t="inlineStr">
        <is>
          <t>Declined</t>
        </is>
      </c>
      <c r="E29" s="8" t="inlineStr">
        <is>
          <t>Callum Vasquez</t>
        </is>
      </c>
      <c r="F29" s="11" t="n">
        <v>2004</v>
      </c>
      <c r="G29" s="8" t="inlineStr">
        <is>
          <t>BMW</t>
        </is>
      </c>
      <c r="H29" s="8" t="inlineStr">
        <is>
          <t>M8 Competition</t>
        </is>
      </c>
      <c r="I29" s="8" t="inlineStr">
        <is>
          <t>N2X2ASFS7D7NGNC6J</t>
        </is>
      </c>
      <c r="J29" s="8" t="inlineStr">
        <is>
          <t>02 - Sports / GT</t>
        </is>
      </c>
      <c r="K29" s="12" t="n">
        <v>435000</v>
      </c>
      <c r="L29" s="8" t="inlineStr">
        <is>
          <t>Maine</t>
        </is>
      </c>
      <c r="M29" s="13" t="n">
        <v>6648.11</v>
      </c>
      <c r="N29" s="13" t="n"/>
      <c r="O29" s="8" t="inlineStr">
        <is>
          <t>3 + at-fault claims - 5 yrs</t>
        </is>
      </c>
    </row>
    <row r="30">
      <c r="A30" s="8" t="inlineStr">
        <is>
          <t>1fa555ca-b3c2-57f0-bd9e-db1c07590ba8</t>
        </is>
      </c>
      <c r="B30" s="9" t="inlineStr">
        <is>
          <t>2025-08</t>
        </is>
      </c>
      <c r="C30" s="10" t="n"/>
      <c r="D30" s="9" t="inlineStr">
        <is>
          <t>Declined</t>
        </is>
      </c>
      <c r="E30" s="8" t="inlineStr">
        <is>
          <t>Marisol Merriweather</t>
        </is>
      </c>
      <c r="F30" s="11" t="n">
        <v>1958</v>
      </c>
      <c r="G30" s="8" t="inlineStr">
        <is>
          <t>Porsche</t>
        </is>
      </c>
      <c r="H30" s="8" t="inlineStr">
        <is>
          <t>911 Turbo S</t>
        </is>
      </c>
      <c r="I30" s="8" t="inlineStr">
        <is>
          <t>CE4KMT9AZGVBCV54V</t>
        </is>
      </c>
      <c r="J30" s="8" t="inlineStr">
        <is>
          <t>02 - Sports / GT</t>
        </is>
      </c>
      <c r="K30" s="12" t="n">
        <v>225000</v>
      </c>
      <c r="L30" s="8" t="inlineStr">
        <is>
          <t>New Jersey</t>
        </is>
      </c>
      <c r="M30" s="13" t="n">
        <v>3554.15</v>
      </c>
      <c r="N30" s="13" t="n"/>
      <c r="O30" s="8" t="inlineStr">
        <is>
          <t>3 + at-fault claims - 5 yrs</t>
        </is>
      </c>
    </row>
    <row r="31">
      <c r="A31" s="8" t="inlineStr">
        <is>
          <t>222a0123-79df-5992-b179-c68979dad660</t>
        </is>
      </c>
      <c r="B31" s="9" t="inlineStr">
        <is>
          <t>2025-08</t>
        </is>
      </c>
      <c r="C31" s="10" t="n"/>
      <c r="D31" s="9" t="inlineStr">
        <is>
          <t>Declined</t>
        </is>
      </c>
      <c r="E31" s="8" t="inlineStr">
        <is>
          <t>Leopold Chattopadhyay</t>
        </is>
      </c>
      <c r="F31" s="11" t="n">
        <v>1983</v>
      </c>
      <c r="G31" s="8" t="inlineStr">
        <is>
          <t>Bentley</t>
        </is>
      </c>
      <c r="H31" s="8" t="inlineStr">
        <is>
          <t>Continental GT</t>
        </is>
      </c>
      <c r="I31" s="8" t="inlineStr">
        <is>
          <t>7KMZ79J8HWS9098KV</t>
        </is>
      </c>
      <c r="J31" s="8" t="inlineStr">
        <is>
          <t>02 - Sports / GT</t>
        </is>
      </c>
      <c r="K31" s="12" t="n">
        <v>810000</v>
      </c>
      <c r="L31" s="8" t="inlineStr">
        <is>
          <t>Iowa</t>
        </is>
      </c>
      <c r="M31" s="13" t="n">
        <v>10927.36</v>
      </c>
      <c r="N31" s="13" t="n"/>
      <c r="O31" s="8" t="inlineStr">
        <is>
          <t>3 + at-fault claims - 5 yrs</t>
        </is>
      </c>
    </row>
    <row r="32">
      <c r="A32" s="8" t="inlineStr">
        <is>
          <t>25ea2118-cb9c-5b1b-b669-cfec7cab403d</t>
        </is>
      </c>
      <c r="B32" s="9" t="inlineStr">
        <is>
          <t>2025-08</t>
        </is>
      </c>
      <c r="C32" s="10" t="n"/>
      <c r="D32" s="9" t="inlineStr">
        <is>
          <t>Declined</t>
        </is>
      </c>
      <c r="E32" s="8" t="inlineStr">
        <is>
          <t>Sunniva Bellandi</t>
        </is>
      </c>
      <c r="F32" s="11" t="n">
        <v>1960</v>
      </c>
      <c r="G32" s="8" t="inlineStr">
        <is>
          <t>Ferrari</t>
        </is>
      </c>
      <c r="H32" s="8" t="inlineStr">
        <is>
          <t>296 GTB</t>
        </is>
      </c>
      <c r="I32" s="8" t="inlineStr">
        <is>
          <t>7EN5U5SG0RFP9VK2Z</t>
        </is>
      </c>
      <c r="J32" s="8" t="inlineStr">
        <is>
          <t>03 - Supercar</t>
        </is>
      </c>
      <c r="K32" s="12" t="n">
        <v>1950000</v>
      </c>
      <c r="L32" s="8" t="inlineStr">
        <is>
          <t>Maryland</t>
        </is>
      </c>
      <c r="M32" s="13" t="n">
        <v>27962.26</v>
      </c>
      <c r="N32" s="13" t="n"/>
      <c r="O32" s="8" t="inlineStr">
        <is>
          <t>3 + at-fault claims - 5 yrs</t>
        </is>
      </c>
    </row>
    <row r="33">
      <c r="A33" s="8" t="inlineStr">
        <is>
          <t>27685100-e90b-5b2e-935f-b5ca2afdfb74</t>
        </is>
      </c>
      <c r="B33" s="9" t="inlineStr">
        <is>
          <t>2025-08</t>
        </is>
      </c>
      <c r="C33" s="10" t="n"/>
      <c r="D33" s="9" t="inlineStr">
        <is>
          <t>Declined</t>
        </is>
      </c>
      <c r="E33" s="8" t="inlineStr">
        <is>
          <t>Fenwick Castellanos</t>
        </is>
      </c>
      <c r="F33" s="11" t="n">
        <v>2021</v>
      </c>
      <c r="G33" s="8" t="inlineStr">
        <is>
          <t>McLaren</t>
        </is>
      </c>
      <c r="H33" s="8" t="inlineStr">
        <is>
          <t>750S</t>
        </is>
      </c>
      <c r="I33" s="8" t="inlineStr">
        <is>
          <t>HMZTDZ54HXKEST37E</t>
        </is>
      </c>
      <c r="J33" s="8" t="inlineStr">
        <is>
          <t>03 - Supercar</t>
        </is>
      </c>
      <c r="K33" s="12" t="n">
        <v>390000</v>
      </c>
      <c r="L33" s="8" t="inlineStr">
        <is>
          <t>Florida</t>
        </is>
      </c>
      <c r="M33" s="13" t="n">
        <v>12016.42</v>
      </c>
      <c r="N33" s="13" t="n"/>
      <c r="O33" s="8" t="inlineStr">
        <is>
          <t>3 + at-fault claims - 5 yrs</t>
        </is>
      </c>
    </row>
    <row r="34">
      <c r="A34" s="8" t="inlineStr">
        <is>
          <t>29a32091-737b-5b05-9470-06d0fef8b50d</t>
        </is>
      </c>
      <c r="B34" s="9" t="inlineStr">
        <is>
          <t>2025-08</t>
        </is>
      </c>
      <c r="C34" s="10" t="n"/>
      <c r="D34" s="9" t="inlineStr">
        <is>
          <t>Declined</t>
        </is>
      </c>
      <c r="E34" s="8" t="inlineStr">
        <is>
          <t>Saoirse Okonkwo</t>
        </is>
      </c>
      <c r="F34" s="11" t="n">
        <v>2002</v>
      </c>
      <c r="G34" s="8" t="inlineStr">
        <is>
          <t>Bentley</t>
        </is>
      </c>
      <c r="H34" s="8" t="inlineStr">
        <is>
          <t>Continental GT</t>
        </is>
      </c>
      <c r="I34" s="8" t="inlineStr">
        <is>
          <t>DCHJM1P5L10D6B028</t>
        </is>
      </c>
      <c r="J34" s="8" t="inlineStr">
        <is>
          <t>02 - Sports / GT</t>
        </is>
      </c>
      <c r="K34" s="12" t="n">
        <v>420000</v>
      </c>
      <c r="L34" s="8" t="inlineStr">
        <is>
          <t>California</t>
        </is>
      </c>
      <c r="M34" s="13" t="n">
        <v>8023.58</v>
      </c>
      <c r="N34" s="13" t="n"/>
      <c r="O34" s="8" t="inlineStr">
        <is>
          <t>3 + at-fault claims - 5 yrs</t>
        </is>
      </c>
    </row>
    <row r="35">
      <c r="A35" s="8" t="inlineStr">
        <is>
          <t>2a8647b2-26da-5b7f-ab3d-fbb8d90d04f9</t>
        </is>
      </c>
      <c r="B35" s="9" t="inlineStr">
        <is>
          <t>2025-08</t>
        </is>
      </c>
      <c r="C35" s="10" t="n"/>
      <c r="D35" s="9" t="inlineStr">
        <is>
          <t>Declined</t>
        </is>
      </c>
      <c r="E35" s="8" t="inlineStr">
        <is>
          <t>Leopold Farkas</t>
        </is>
      </c>
      <c r="F35" s="11" t="n">
        <v>1971</v>
      </c>
      <c r="G35" s="8" t="inlineStr">
        <is>
          <t>Mercedes-Benz</t>
        </is>
      </c>
      <c r="H35" s="8" t="inlineStr">
        <is>
          <t>AMG GT</t>
        </is>
      </c>
      <c r="I35" s="8" t="inlineStr">
        <is>
          <t>MCXB7VTMV5WLJR4ZJ</t>
        </is>
      </c>
      <c r="J35" s="8" t="inlineStr">
        <is>
          <t>02 - Sports / GT</t>
        </is>
      </c>
      <c r="K35" s="12" t="n">
        <v>295000</v>
      </c>
      <c r="L35" s="8" t="inlineStr">
        <is>
          <t>Georgia</t>
        </is>
      </c>
      <c r="M35" s="13" t="n">
        <v>4675.47</v>
      </c>
      <c r="N35" s="13" t="n"/>
      <c r="O35" s="8" t="inlineStr">
        <is>
          <t>3 + at-fault claims - 5 yrs</t>
        </is>
      </c>
    </row>
    <row r="36">
      <c r="A36" s="8" t="inlineStr">
        <is>
          <t>2b1c8322-a6e8-533d-826b-3f32258feb1f</t>
        </is>
      </c>
      <c r="B36" s="9" t="inlineStr">
        <is>
          <t>2025-08</t>
        </is>
      </c>
      <c r="C36" s="10" t="n"/>
      <c r="D36" s="9" t="inlineStr">
        <is>
          <t>Referred</t>
        </is>
      </c>
      <c r="E36" s="8" t="inlineStr">
        <is>
          <t>Desmond Nakashima</t>
        </is>
      </c>
      <c r="F36" s="11" t="n">
        <v>1959</v>
      </c>
      <c r="G36" s="8" t="inlineStr">
        <is>
          <t>Maserati</t>
        </is>
      </c>
      <c r="H36" s="8" t="inlineStr">
        <is>
          <t>GranTurismo</t>
        </is>
      </c>
      <c r="I36" s="8" t="inlineStr">
        <is>
          <t>C947Z2VHADWUH0MXR</t>
        </is>
      </c>
      <c r="J36" s="8" t="inlineStr">
        <is>
          <t>02 - Sports / GT</t>
        </is>
      </c>
      <c r="K36" s="12" t="n">
        <v>215000</v>
      </c>
      <c r="L36" s="8" t="inlineStr">
        <is>
          <t>Utah</t>
        </is>
      </c>
      <c r="M36" s="13" t="n">
        <v>5038.3</v>
      </c>
      <c r="N36" s="13" t="n"/>
      <c r="O36" s="8" t="inlineStr">
        <is>
          <t>2 at-fault claims - 5 yrs</t>
        </is>
      </c>
    </row>
    <row r="37">
      <c r="A37" s="8" t="inlineStr">
        <is>
          <t>2b772484-386b-5e82-8008-2be14900de58</t>
        </is>
      </c>
      <c r="B37" s="9" t="inlineStr">
        <is>
          <t>2025-08</t>
        </is>
      </c>
      <c r="C37" s="10" t="n"/>
      <c r="D37" s="9" t="inlineStr">
        <is>
          <t>Declined</t>
        </is>
      </c>
      <c r="E37" s="8" t="inlineStr">
        <is>
          <t>Lorenzo Vasquez</t>
        </is>
      </c>
      <c r="F37" s="11" t="n">
        <v>2024</v>
      </c>
      <c r="G37" s="8" t="inlineStr">
        <is>
          <t>Maserati</t>
        </is>
      </c>
      <c r="H37" s="8" t="inlineStr">
        <is>
          <t>GranTurismo</t>
        </is>
      </c>
      <c r="I37" s="8" t="inlineStr">
        <is>
          <t>2LN60LXMV2SUYES8N</t>
        </is>
      </c>
      <c r="J37" s="8" t="inlineStr">
        <is>
          <t>02 - Sports / GT</t>
        </is>
      </c>
      <c r="K37" s="12" t="n">
        <v>1160000</v>
      </c>
      <c r="L37" s="8" t="inlineStr">
        <is>
          <t>Utah</t>
        </is>
      </c>
      <c r="M37" s="13" t="n">
        <v>16250.94</v>
      </c>
      <c r="N37" s="13" t="n"/>
      <c r="O37" s="8" t="inlineStr">
        <is>
          <t>3 + at-fault claims - 5 yrs</t>
        </is>
      </c>
    </row>
    <row r="38">
      <c r="A38" s="8" t="inlineStr">
        <is>
          <t>2c06259d-060c-5cb1-92ff-36f6d38bd447</t>
        </is>
      </c>
      <c r="B38" s="9" t="inlineStr">
        <is>
          <t>2025-08</t>
        </is>
      </c>
      <c r="C38" s="10" t="n"/>
      <c r="D38" s="9" t="inlineStr">
        <is>
          <t>Declined</t>
        </is>
      </c>
      <c r="E38" s="8" t="inlineStr">
        <is>
          <t>Horace Rourke</t>
        </is>
      </c>
      <c r="F38" s="11" t="n">
        <v>1960</v>
      </c>
      <c r="G38" s="8" t="inlineStr">
        <is>
          <t>BMW</t>
        </is>
      </c>
      <c r="H38" s="8" t="inlineStr">
        <is>
          <t>M8 Competition</t>
        </is>
      </c>
      <c r="I38" s="8" t="inlineStr">
        <is>
          <t>AHGNJXANBVTL53RNL</t>
        </is>
      </c>
      <c r="J38" s="8" t="inlineStr">
        <is>
          <t>02 - Sports / GT</t>
        </is>
      </c>
      <c r="K38" s="12" t="n">
        <v>230000</v>
      </c>
      <c r="L38" s="8" t="inlineStr">
        <is>
          <t>Washington</t>
        </is>
      </c>
      <c r="M38" s="13" t="n">
        <v>3832.75</v>
      </c>
      <c r="N38" s="13" t="n"/>
      <c r="O38" s="8" t="inlineStr">
        <is>
          <t>3 + at-fault claims - 5 yrs</t>
        </is>
      </c>
    </row>
    <row r="39">
      <c r="A39" s="8" t="inlineStr">
        <is>
          <t>2c14d9b2-c9ff-563f-ae47-4f3e30a26c8c</t>
        </is>
      </c>
      <c r="B39" s="9" t="inlineStr">
        <is>
          <t>2025-08</t>
        </is>
      </c>
      <c r="C39" s="10" t="n"/>
      <c r="D39" s="9" t="inlineStr">
        <is>
          <t>Declined</t>
        </is>
      </c>
      <c r="E39" s="8" t="inlineStr">
        <is>
          <t>Thaddeus Nakashima</t>
        </is>
      </c>
      <c r="F39" s="11" t="n">
        <v>1962</v>
      </c>
      <c r="G39" s="8" t="inlineStr">
        <is>
          <t>Aston Martin</t>
        </is>
      </c>
      <c r="H39" s="8" t="inlineStr">
        <is>
          <t>DB5</t>
        </is>
      </c>
      <c r="I39" s="8" t="inlineStr">
        <is>
          <t>H3H5DFA9FCWRZVTDK</t>
        </is>
      </c>
      <c r="J39" s="8" t="inlineStr">
        <is>
          <t>07 - Post-War Classic (1946-1972)</t>
        </is>
      </c>
      <c r="K39" s="12" t="n">
        <v>1220000</v>
      </c>
      <c r="L39" s="8" t="inlineStr">
        <is>
          <t>South Dakota</t>
        </is>
      </c>
      <c r="M39" s="13" t="n">
        <v>9709.360000000001</v>
      </c>
      <c r="N39" s="13" t="n"/>
      <c r="O39" s="8" t="inlineStr">
        <is>
          <t>3 + at-fault claims - 5 yrs</t>
        </is>
      </c>
    </row>
    <row r="40">
      <c r="A40" s="8" t="inlineStr">
        <is>
          <t>2c49e688-a7ed-545c-8d58-1244697af026</t>
        </is>
      </c>
      <c r="B40" s="9" t="inlineStr">
        <is>
          <t>2025-08</t>
        </is>
      </c>
      <c r="C40" s="10" t="n"/>
      <c r="D40" s="9" t="inlineStr">
        <is>
          <t>Declined</t>
        </is>
      </c>
      <c r="E40" s="8" t="inlineStr">
        <is>
          <t>Beatrix Whitlock</t>
        </is>
      </c>
      <c r="F40" s="11" t="n">
        <v>1994</v>
      </c>
      <c r="G40" s="8" t="inlineStr">
        <is>
          <t>Ferrari</t>
        </is>
      </c>
      <c r="H40" s="8" t="inlineStr">
        <is>
          <t>SF90 Stradale</t>
        </is>
      </c>
      <c r="I40" s="8" t="inlineStr">
        <is>
          <t>73PHVLAJA69508HWX</t>
        </is>
      </c>
      <c r="J40" s="8" t="inlineStr">
        <is>
          <t>03 - Supercar</t>
        </is>
      </c>
      <c r="K40" s="12" t="n">
        <v>1380000</v>
      </c>
      <c r="L40" s="8" t="inlineStr">
        <is>
          <t>Texas</t>
        </is>
      </c>
      <c r="M40" s="13" t="n">
        <v>23954.72</v>
      </c>
      <c r="N40" s="13" t="n"/>
      <c r="O40" s="8" t="inlineStr">
        <is>
          <t>3 + at-fault claims - 5 yrs</t>
        </is>
      </c>
    </row>
    <row r="41">
      <c r="A41" s="8" t="inlineStr">
        <is>
          <t>2c722fad-7281-5f01-a8d3-ee7bc36d8917</t>
        </is>
      </c>
      <c r="B41" s="9" t="inlineStr">
        <is>
          <t>2025-08</t>
        </is>
      </c>
      <c r="C41" s="10" t="n"/>
      <c r="D41" s="9" t="inlineStr">
        <is>
          <t>Declined</t>
        </is>
      </c>
      <c r="E41" s="8" t="inlineStr">
        <is>
          <t>Anouk Rourke</t>
        </is>
      </c>
      <c r="F41" s="11" t="n">
        <v>1997</v>
      </c>
      <c r="G41" s="8" t="inlineStr">
        <is>
          <t>Bentley</t>
        </is>
      </c>
      <c r="H41" s="8" t="inlineStr">
        <is>
          <t>Continental GT</t>
        </is>
      </c>
      <c r="I41" s="8" t="inlineStr">
        <is>
          <t>3NF17NV1YN7D0ZL03</t>
        </is>
      </c>
      <c r="J41" s="8" t="inlineStr">
        <is>
          <t>02 - Sports / GT</t>
        </is>
      </c>
      <c r="K41" s="12" t="n">
        <v>640000</v>
      </c>
      <c r="L41" s="8" t="inlineStr">
        <is>
          <t>Mississippi</t>
        </is>
      </c>
      <c r="M41" s="13" t="n">
        <v>9340.379999999999</v>
      </c>
      <c r="N41" s="13" t="n"/>
      <c r="O41" s="8" t="inlineStr">
        <is>
          <t>3 + at-fault claims - 5 yrs</t>
        </is>
      </c>
    </row>
    <row r="42">
      <c r="A42" s="8" t="inlineStr">
        <is>
          <t>2f36ff5f-cfa0-52ed-83a6-488ad3ec8700</t>
        </is>
      </c>
      <c r="B42" s="9" t="inlineStr">
        <is>
          <t>2025-08</t>
        </is>
      </c>
      <c r="C42" s="10" t="n"/>
      <c r="D42" s="9" t="inlineStr">
        <is>
          <t>Declined</t>
        </is>
      </c>
      <c r="E42" s="8" t="inlineStr">
        <is>
          <t>Fitzgerald Blackwood</t>
        </is>
      </c>
      <c r="F42" s="11" t="n">
        <v>1978</v>
      </c>
      <c r="G42" s="8" t="inlineStr">
        <is>
          <t>Mercedes-Benz</t>
        </is>
      </c>
      <c r="H42" s="8" t="inlineStr">
        <is>
          <t>AMG GT</t>
        </is>
      </c>
      <c r="I42" s="8" t="inlineStr">
        <is>
          <t>KCUN0MECSDMJVFL6Y</t>
        </is>
      </c>
      <c r="J42" s="8" t="inlineStr">
        <is>
          <t>02 - Sports / GT</t>
        </is>
      </c>
      <c r="K42" s="12" t="n">
        <v>255000</v>
      </c>
      <c r="L42" s="8" t="inlineStr">
        <is>
          <t>Colorado</t>
        </is>
      </c>
      <c r="M42" s="13" t="n">
        <v>3969.34</v>
      </c>
      <c r="N42" s="13" t="n"/>
      <c r="O42" s="8" t="inlineStr">
        <is>
          <t>3 + at-fault claims - 5 yrs</t>
        </is>
      </c>
    </row>
    <row r="43">
      <c r="A43" s="8" t="inlineStr">
        <is>
          <t>2f989eae-ba02-5a2a-891c-2de0c33cf312</t>
        </is>
      </c>
      <c r="B43" s="9" t="inlineStr">
        <is>
          <t>2025-08</t>
        </is>
      </c>
      <c r="C43" s="10" t="n"/>
      <c r="D43" s="9" t="inlineStr">
        <is>
          <t>Declined</t>
        </is>
      </c>
      <c r="E43" s="8" t="inlineStr">
        <is>
          <t>Thaddeus Pennington</t>
        </is>
      </c>
      <c r="F43" s="11" t="n">
        <v>2021</v>
      </c>
      <c r="G43" s="8" t="inlineStr">
        <is>
          <t>Mercedes-Benz</t>
        </is>
      </c>
      <c r="H43" s="8" t="inlineStr">
        <is>
          <t>AMG GT</t>
        </is>
      </c>
      <c r="I43" s="8" t="inlineStr">
        <is>
          <t>Y1KK5H6UX0WY2MX7D</t>
        </is>
      </c>
      <c r="J43" s="8" t="inlineStr">
        <is>
          <t>02 - Sports / GT</t>
        </is>
      </c>
      <c r="K43" s="12" t="n">
        <v>1000000</v>
      </c>
      <c r="L43" s="8" t="inlineStr">
        <is>
          <t>New Jersey</t>
        </is>
      </c>
      <c r="M43" s="13" t="n">
        <v>9443.4</v>
      </c>
      <c r="N43" s="13" t="n"/>
      <c r="O43" s="8" t="inlineStr">
        <is>
          <t>3 + at-fault claims - 5 yrs</t>
        </is>
      </c>
    </row>
    <row r="44">
      <c r="A44" s="8" t="inlineStr">
        <is>
          <t>2fece569-c75f-5efa-beb3-83fa2078902a</t>
        </is>
      </c>
      <c r="B44" s="9" t="inlineStr">
        <is>
          <t>2025-08</t>
        </is>
      </c>
      <c r="C44" s="10" t="n"/>
      <c r="D44" s="9" t="inlineStr">
        <is>
          <t>Declined</t>
        </is>
      </c>
      <c r="E44" s="8" t="inlineStr">
        <is>
          <t>Fenwick Kingsford</t>
        </is>
      </c>
      <c r="F44" s="11" t="n">
        <v>2000</v>
      </c>
      <c r="G44" s="8" t="inlineStr">
        <is>
          <t>Ferrari</t>
        </is>
      </c>
      <c r="H44" s="8" t="inlineStr">
        <is>
          <t>SF90 Stradale</t>
        </is>
      </c>
      <c r="I44" s="8" t="inlineStr">
        <is>
          <t>ER9GX8X2NC7RY0T22</t>
        </is>
      </c>
      <c r="J44" s="8" t="inlineStr">
        <is>
          <t>03 - Supercar</t>
        </is>
      </c>
      <c r="K44" s="12" t="n">
        <v>450000</v>
      </c>
      <c r="L44" s="8" t="inlineStr">
        <is>
          <t>Colorado</t>
        </is>
      </c>
      <c r="M44" s="13" t="n">
        <v>10740.57</v>
      </c>
      <c r="N44" s="13" t="n"/>
      <c r="O44" s="8" t="inlineStr">
        <is>
          <t>3 + at-fault claims - 5 yrs</t>
        </is>
      </c>
    </row>
    <row r="45">
      <c r="A45" s="8" t="inlineStr">
        <is>
          <t>3152e17c-e0ba-53c5-89e1-71d63f30df2a</t>
        </is>
      </c>
      <c r="B45" s="9" t="inlineStr">
        <is>
          <t>2025-08</t>
        </is>
      </c>
      <c r="C45" s="10" t="n"/>
      <c r="D45" s="9" t="inlineStr">
        <is>
          <t>Declined</t>
        </is>
      </c>
      <c r="E45" s="8" t="inlineStr">
        <is>
          <t>Thaddeus Chattopadhyay</t>
        </is>
      </c>
      <c r="F45" s="11" t="n">
        <v>1995</v>
      </c>
      <c r="G45" s="8" t="inlineStr">
        <is>
          <t>Lamborghini</t>
        </is>
      </c>
      <c r="H45" s="8" t="inlineStr">
        <is>
          <t>Huracan EVO</t>
        </is>
      </c>
      <c r="I45" s="8" t="inlineStr">
        <is>
          <t>2F4ZG31X4UAYHHW20</t>
        </is>
      </c>
      <c r="J45" s="8" t="inlineStr">
        <is>
          <t>03 - Supercar</t>
        </is>
      </c>
      <c r="K45" s="12" t="n">
        <v>1355000</v>
      </c>
      <c r="L45" s="8" t="inlineStr">
        <is>
          <t>Texas</t>
        </is>
      </c>
      <c r="M45" s="13" t="n">
        <v>23520.75</v>
      </c>
      <c r="N45" s="13" t="n"/>
      <c r="O45" s="8" t="inlineStr">
        <is>
          <t>3 + at-fault claims - 5 yrs</t>
        </is>
      </c>
    </row>
    <row r="46">
      <c r="A46" s="8" t="inlineStr">
        <is>
          <t>31cf9ca1-e776-5981-bdaf-06861745fa16</t>
        </is>
      </c>
      <c r="B46" s="9" t="inlineStr">
        <is>
          <t>2025-08</t>
        </is>
      </c>
      <c r="C46" s="10" t="n"/>
      <c r="D46" s="9" t="inlineStr">
        <is>
          <t>Declined</t>
        </is>
      </c>
      <c r="E46" s="8" t="inlineStr">
        <is>
          <t>Marisol Montoya</t>
        </is>
      </c>
      <c r="F46" s="11" t="n">
        <v>1994</v>
      </c>
      <c r="G46" s="8" t="inlineStr">
        <is>
          <t>BMW</t>
        </is>
      </c>
      <c r="H46" s="8" t="inlineStr">
        <is>
          <t>M8 Competition</t>
        </is>
      </c>
      <c r="I46" s="8" t="inlineStr">
        <is>
          <t>G0Z13A1GFMRN9C89V</t>
        </is>
      </c>
      <c r="J46" s="8" t="inlineStr">
        <is>
          <t>02 - Sports / GT</t>
        </is>
      </c>
      <c r="K46" s="12" t="n">
        <v>345000</v>
      </c>
      <c r="L46" s="8" t="inlineStr">
        <is>
          <t>Texas</t>
        </is>
      </c>
      <c r="M46" s="13" t="n">
        <v>5614.39</v>
      </c>
      <c r="N46" s="13" t="n"/>
      <c r="O46" s="8" t="inlineStr">
        <is>
          <t>3 + at-fault claims - 5 yrs</t>
        </is>
      </c>
    </row>
    <row r="47">
      <c r="A47" s="8" t="inlineStr">
        <is>
          <t>332dca52-68fa-51fa-8085-6a9cf4926520</t>
        </is>
      </c>
      <c r="B47" s="9" t="inlineStr">
        <is>
          <t>2025-08</t>
        </is>
      </c>
      <c r="C47" s="10" t="n"/>
      <c r="D47" s="9" t="inlineStr">
        <is>
          <t>Declined</t>
        </is>
      </c>
      <c r="E47" s="8" t="inlineStr">
        <is>
          <t>Thaddeus Castellanos</t>
        </is>
      </c>
      <c r="F47" s="11" t="n">
        <v>1993</v>
      </c>
      <c r="G47" s="8" t="inlineStr">
        <is>
          <t>Icon</t>
        </is>
      </c>
      <c r="H47" s="8" t="inlineStr">
        <is>
          <t>Derelict</t>
        </is>
      </c>
      <c r="I47" s="8" t="inlineStr">
        <is>
          <t>51E7W0F9YTR4R2JFY</t>
        </is>
      </c>
      <c r="J47" s="8" t="inlineStr">
        <is>
          <t>11 - Restomod / Coachbuilt / Bespoke</t>
        </is>
      </c>
      <c r="K47" s="12" t="n">
        <v>485000</v>
      </c>
      <c r="L47" s="8" t="inlineStr">
        <is>
          <t>South Dakota</t>
        </is>
      </c>
      <c r="M47" s="13" t="n">
        <v>8938.639999999999</v>
      </c>
      <c r="N47" s="13" t="n"/>
      <c r="O47" s="8" t="inlineStr">
        <is>
          <t>3 + at-fault claims - 5 yrs</t>
        </is>
      </c>
    </row>
    <row r="48">
      <c r="A48" s="8" t="inlineStr">
        <is>
          <t>33f180b6-fe75-5012-b927-5b9cae4aad88</t>
        </is>
      </c>
      <c r="B48" s="9" t="inlineStr">
        <is>
          <t>2025-08</t>
        </is>
      </c>
      <c r="C48" s="10" t="n"/>
      <c r="D48" s="9" t="inlineStr">
        <is>
          <t>Declined</t>
        </is>
      </c>
      <c r="E48" s="8" t="inlineStr">
        <is>
          <t>Callum Castellanos</t>
        </is>
      </c>
      <c r="F48" s="11" t="n">
        <v>2016</v>
      </c>
      <c r="G48" s="8" t="inlineStr">
        <is>
          <t>McLaren</t>
        </is>
      </c>
      <c r="H48" s="8" t="inlineStr">
        <is>
          <t>750S</t>
        </is>
      </c>
      <c r="I48" s="8" t="inlineStr">
        <is>
          <t>R15DE5Z27DHMV34Z2</t>
        </is>
      </c>
      <c r="J48" s="8" t="inlineStr">
        <is>
          <t>03 - Supercar</t>
        </is>
      </c>
      <c r="K48" s="12" t="n">
        <v>580000</v>
      </c>
      <c r="L48" s="8" t="inlineStr">
        <is>
          <t>Montana</t>
        </is>
      </c>
      <c r="M48" s="13" t="n">
        <v>9668.49</v>
      </c>
      <c r="N48" s="13" t="n"/>
      <c r="O48" s="8" t="inlineStr">
        <is>
          <t>3 + at-fault claims - 5 yrs</t>
        </is>
      </c>
    </row>
    <row r="49">
      <c r="A49" s="8" t="inlineStr">
        <is>
          <t>34ff6cf1-4583-5460-80ed-632040ba016c</t>
        </is>
      </c>
      <c r="B49" s="9" t="inlineStr">
        <is>
          <t>2025-08</t>
        </is>
      </c>
      <c r="C49" s="10" t="n"/>
      <c r="D49" s="9" t="inlineStr">
        <is>
          <t>Referred</t>
        </is>
      </c>
      <c r="E49" s="8" t="inlineStr">
        <is>
          <t>Ramona Rourke</t>
        </is>
      </c>
      <c r="F49" s="11" t="n">
        <v>1989</v>
      </c>
      <c r="G49" s="8" t="inlineStr">
        <is>
          <t>BMW</t>
        </is>
      </c>
      <c r="H49" s="8" t="inlineStr">
        <is>
          <t>M8 Competition</t>
        </is>
      </c>
      <c r="I49" s="8" t="inlineStr">
        <is>
          <t>286YZYB2C458NVYZS</t>
        </is>
      </c>
      <c r="J49" s="8" t="inlineStr">
        <is>
          <t>02 - Sports / GT</t>
        </is>
      </c>
      <c r="K49" s="12" t="n">
        <v>510000</v>
      </c>
      <c r="L49" s="8" t="inlineStr">
        <is>
          <t>Illinois</t>
        </is>
      </c>
      <c r="M49" s="13" t="n">
        <v>8506.42</v>
      </c>
      <c r="N49" s="13" t="n"/>
      <c r="O49" s="8" t="inlineStr">
        <is>
          <t>Prior carrier non-renewal / cancellation</t>
        </is>
      </c>
    </row>
    <row r="50">
      <c r="A50" s="8" t="inlineStr">
        <is>
          <t>35fdba88-ae71-5698-91ce-2728fed46925</t>
        </is>
      </c>
      <c r="B50" s="9" t="inlineStr">
        <is>
          <t>2025-08</t>
        </is>
      </c>
      <c r="C50" s="10" t="n"/>
      <c r="D50" s="9" t="inlineStr">
        <is>
          <t>Referred</t>
        </is>
      </c>
      <c r="E50" s="8" t="inlineStr">
        <is>
          <t>Thaddeus Rourke</t>
        </is>
      </c>
      <c r="F50" s="11" t="n">
        <v>2000</v>
      </c>
      <c r="G50" s="8" t="inlineStr">
        <is>
          <t>Lamborghini</t>
        </is>
      </c>
      <c r="H50" s="8" t="inlineStr">
        <is>
          <t>Huracan EVO</t>
        </is>
      </c>
      <c r="I50" s="8" t="inlineStr">
        <is>
          <t>D5GDENKFXN8F6W0SH</t>
        </is>
      </c>
      <c r="J50" s="8" t="inlineStr">
        <is>
          <t>03 - Supercar</t>
        </is>
      </c>
      <c r="K50" s="12" t="n">
        <v>705000</v>
      </c>
      <c r="L50" s="8" t="inlineStr">
        <is>
          <t>New Jersey</t>
        </is>
      </c>
      <c r="M50" s="13" t="n">
        <v>11499.48</v>
      </c>
      <c r="N50" s="13" t="n"/>
      <c r="O50" s="8" t="inlineStr">
        <is>
          <t>Prior carrier non-renewal / cancellation</t>
        </is>
      </c>
    </row>
    <row r="51">
      <c r="A51" s="8" t="inlineStr">
        <is>
          <t>3703f5d7-a1b4-50b6-b082-b85eb87ddd98</t>
        </is>
      </c>
      <c r="B51" s="9" t="inlineStr">
        <is>
          <t>2025-08</t>
        </is>
      </c>
      <c r="C51" s="10" t="n"/>
      <c r="D51" s="9" t="inlineStr">
        <is>
          <t>Declined</t>
        </is>
      </c>
      <c r="E51" s="8" t="inlineStr">
        <is>
          <t>Ingrid Farkas</t>
        </is>
      </c>
      <c r="F51" s="11" t="n">
        <v>1991</v>
      </c>
      <c r="G51" s="8" t="inlineStr">
        <is>
          <t>Mercedes-Benz</t>
        </is>
      </c>
      <c r="H51" s="8" t="inlineStr">
        <is>
          <t>AMG GT</t>
        </is>
      </c>
      <c r="I51" s="8" t="inlineStr">
        <is>
          <t>D86FPCBP2PGYP53JJ</t>
        </is>
      </c>
      <c r="J51" s="8" t="inlineStr">
        <is>
          <t>02 - Sports / GT</t>
        </is>
      </c>
      <c r="K51" s="12" t="n">
        <v>570000</v>
      </c>
      <c r="L51" s="8" t="inlineStr">
        <is>
          <t>Nebraska</t>
        </is>
      </c>
      <c r="M51" s="13" t="n">
        <v>9087.74</v>
      </c>
      <c r="N51" s="13" t="n"/>
      <c r="O51" s="8" t="inlineStr">
        <is>
          <t>3 + at-fault claims - 5 yrs</t>
        </is>
      </c>
    </row>
    <row r="52">
      <c r="A52" s="8" t="inlineStr">
        <is>
          <t>3a3a5369-3c03-51be-b572-ac43a203b85d</t>
        </is>
      </c>
      <c r="B52" s="9" t="inlineStr">
        <is>
          <t>2025-08</t>
        </is>
      </c>
      <c r="C52" s="10" t="n"/>
      <c r="D52" s="9" t="inlineStr">
        <is>
          <t>Declined</t>
        </is>
      </c>
      <c r="E52" s="8" t="inlineStr">
        <is>
          <t>Everett Harrington</t>
        </is>
      </c>
      <c r="F52" s="11" t="n">
        <v>1989</v>
      </c>
      <c r="G52" s="8" t="inlineStr">
        <is>
          <t>Maserati</t>
        </is>
      </c>
      <c r="H52" s="8" t="inlineStr">
        <is>
          <t>GranTurismo</t>
        </is>
      </c>
      <c r="I52" s="8" t="inlineStr">
        <is>
          <t>N6PV8YR71HBY2BVAJ</t>
        </is>
      </c>
      <c r="J52" s="8" t="inlineStr">
        <is>
          <t>02 - Sports / GT</t>
        </is>
      </c>
      <c r="K52" s="12" t="n">
        <v>340000</v>
      </c>
      <c r="L52" s="8" t="inlineStr">
        <is>
          <t>Louisiana</t>
        </is>
      </c>
      <c r="M52" s="13" t="n">
        <v>5821.7</v>
      </c>
      <c r="N52" s="13" t="n"/>
      <c r="O52" s="8" t="inlineStr">
        <is>
          <t>3 + at-fault claims - 5 yrs</t>
        </is>
      </c>
    </row>
    <row r="53">
      <c r="A53" s="8" t="inlineStr">
        <is>
          <t>3b8c84ec-16cc-5b49-a2d0-4c84c1f5264f</t>
        </is>
      </c>
      <c r="B53" s="9" t="inlineStr">
        <is>
          <t>2025-08</t>
        </is>
      </c>
      <c r="C53" s="10" t="n"/>
      <c r="D53" s="9" t="inlineStr">
        <is>
          <t>Declined</t>
        </is>
      </c>
      <c r="E53" s="8" t="inlineStr">
        <is>
          <t>Everett Bellandi</t>
        </is>
      </c>
      <c r="F53" s="11" t="n">
        <v>1970</v>
      </c>
      <c r="G53" s="8" t="inlineStr">
        <is>
          <t>McLaren</t>
        </is>
      </c>
      <c r="H53" s="8" t="inlineStr">
        <is>
          <t>750S</t>
        </is>
      </c>
      <c r="I53" s="8" t="inlineStr">
        <is>
          <t>3Y8RDYAWM201918NV</t>
        </is>
      </c>
      <c r="J53" s="8" t="inlineStr">
        <is>
          <t>03 - Supercar</t>
        </is>
      </c>
      <c r="K53" s="12" t="n">
        <v>615000</v>
      </c>
      <c r="L53" s="8" t="inlineStr">
        <is>
          <t>Connecticut</t>
        </is>
      </c>
      <c r="M53" s="13" t="n">
        <v>12346.42</v>
      </c>
      <c r="N53" s="13" t="n"/>
      <c r="O53" s="8" t="inlineStr">
        <is>
          <t>3 + at-fault claims - 5 yrs</t>
        </is>
      </c>
    </row>
    <row r="54">
      <c r="A54" s="8" t="inlineStr">
        <is>
          <t>3bd2380d-86a8-5152-b838-ac9814df3c48</t>
        </is>
      </c>
      <c r="B54" s="9" t="inlineStr">
        <is>
          <t>2025-08</t>
        </is>
      </c>
      <c r="C54" s="10" t="n"/>
      <c r="D54" s="9" t="inlineStr">
        <is>
          <t>Referred</t>
        </is>
      </c>
      <c r="E54" s="8" t="inlineStr">
        <is>
          <t>Emiliano Harrington</t>
        </is>
      </c>
      <c r="F54" s="11" t="n">
        <v>2004</v>
      </c>
      <c r="G54" s="8" t="inlineStr">
        <is>
          <t>Mercedes-Benz</t>
        </is>
      </c>
      <c r="H54" s="8" t="inlineStr">
        <is>
          <t>AMG GT</t>
        </is>
      </c>
      <c r="I54" s="8" t="inlineStr">
        <is>
          <t>UG8KNA77L3UHE1N2F</t>
        </is>
      </c>
      <c r="J54" s="8" t="inlineStr">
        <is>
          <t>02 - Sports / GT</t>
        </is>
      </c>
      <c r="K54" s="12" t="n">
        <v>475000</v>
      </c>
      <c r="L54" s="8" t="inlineStr">
        <is>
          <t>California</t>
        </is>
      </c>
      <c r="M54" s="13" t="n">
        <v>9074.290000000001</v>
      </c>
      <c r="N54" s="13" t="n"/>
      <c r="O54" s="8" t="inlineStr">
        <is>
          <t>1 at-fault claim over $100k</t>
        </is>
      </c>
    </row>
    <row r="55">
      <c r="A55" s="8" t="inlineStr">
        <is>
          <t>3c999346-4f85-5961-93e5-828eaee6f18a</t>
        </is>
      </c>
      <c r="B55" s="9" t="inlineStr">
        <is>
          <t>2025-08</t>
        </is>
      </c>
      <c r="C55" s="10" t="n"/>
      <c r="D55" s="9" t="inlineStr">
        <is>
          <t>Referred</t>
        </is>
      </c>
      <c r="E55" s="8" t="inlineStr">
        <is>
          <t>Leopold Delacroix</t>
        </is>
      </c>
      <c r="F55" s="11" t="n">
        <v>2007</v>
      </c>
      <c r="G55" s="8" t="inlineStr">
        <is>
          <t>Alfa Romeo</t>
        </is>
      </c>
      <c r="H55" s="8" t="inlineStr">
        <is>
          <t>8C 2900</t>
        </is>
      </c>
      <c r="I55" s="8" t="inlineStr">
        <is>
          <t>D8EXPP6EL95NT358M</t>
        </is>
      </c>
      <c r="J55" s="8" t="inlineStr">
        <is>
          <t>06 - Vintage Pre-War (pre-1946)</t>
        </is>
      </c>
      <c r="K55" s="12" t="n">
        <v>1935000</v>
      </c>
      <c r="L55" s="8" t="inlineStr">
        <is>
          <t>Oregon</t>
        </is>
      </c>
      <c r="M55" s="13" t="n">
        <v>14026.92</v>
      </c>
      <c r="N55" s="13" t="n"/>
      <c r="O55" s="8" t="inlineStr">
        <is>
          <t>2 at-fault claims - 5 yrs</t>
        </is>
      </c>
    </row>
    <row r="56">
      <c r="A56" s="8" t="inlineStr">
        <is>
          <t>3cc056d3-476d-55fd-90d3-b8ac16da30a9</t>
        </is>
      </c>
      <c r="B56" s="9" t="inlineStr">
        <is>
          <t>2025-08</t>
        </is>
      </c>
      <c r="C56" s="10" t="n"/>
      <c r="D56" s="9" t="inlineStr">
        <is>
          <t>Referred</t>
        </is>
      </c>
      <c r="E56" s="8" t="inlineStr">
        <is>
          <t>Sunniva Whitlock</t>
        </is>
      </c>
      <c r="F56" s="11" t="n">
        <v>1992</v>
      </c>
      <c r="G56" s="8" t="inlineStr">
        <is>
          <t>Maserati</t>
        </is>
      </c>
      <c r="H56" s="8" t="inlineStr">
        <is>
          <t>GranTurismo</t>
        </is>
      </c>
      <c r="I56" s="8" t="inlineStr">
        <is>
          <t>HMP6UTCT7Y50W3W7F</t>
        </is>
      </c>
      <c r="J56" s="8" t="inlineStr">
        <is>
          <t>02 - Sports / GT</t>
        </is>
      </c>
      <c r="K56" s="12" t="n">
        <v>935000</v>
      </c>
      <c r="L56" s="8" t="inlineStr">
        <is>
          <t>Nebraska</t>
        </is>
      </c>
      <c r="M56" s="13" t="n">
        <v>14907.08</v>
      </c>
      <c r="N56" s="13" t="n"/>
      <c r="O56" s="8" t="inlineStr">
        <is>
          <t>1 at-fault claim over $100k</t>
        </is>
      </c>
    </row>
    <row r="57">
      <c r="A57" s="8" t="inlineStr">
        <is>
          <t>3d671bdf-baab-5b28-a85b-81b0b1982aaa</t>
        </is>
      </c>
      <c r="B57" s="9" t="inlineStr">
        <is>
          <t>2025-08</t>
        </is>
      </c>
      <c r="C57" s="10" t="n"/>
      <c r="D57" s="9" t="inlineStr">
        <is>
          <t>Referred</t>
        </is>
      </c>
      <c r="E57" s="8" t="inlineStr">
        <is>
          <t>Wilhelmina Merriweather</t>
        </is>
      </c>
      <c r="F57" s="11" t="n">
        <v>1976</v>
      </c>
      <c r="G57" s="8" t="inlineStr">
        <is>
          <t>Bentley</t>
        </is>
      </c>
      <c r="H57" s="8" t="inlineStr">
        <is>
          <t>Continental GT</t>
        </is>
      </c>
      <c r="I57" s="8" t="inlineStr">
        <is>
          <t>GA2J9NYWDBYBWAC08</t>
        </is>
      </c>
      <c r="J57" s="8" t="inlineStr">
        <is>
          <t>02 - Sports / GT</t>
        </is>
      </c>
      <c r="K57" s="12" t="n">
        <v>1950000</v>
      </c>
      <c r="L57" s="8" t="inlineStr">
        <is>
          <t>Tennessee</t>
        </is>
      </c>
      <c r="M57" s="13" t="n">
        <v>19831.13</v>
      </c>
      <c r="N57" s="13" t="n"/>
      <c r="O57" s="8" t="inlineStr">
        <is>
          <t>2 at-fault claims - 5 yrs</t>
        </is>
      </c>
    </row>
    <row r="58">
      <c r="A58" s="8" t="inlineStr">
        <is>
          <t>3e52dd6b-d141-59d3-9bd0-20e0f3bfdf90</t>
        </is>
      </c>
      <c r="B58" s="9" t="inlineStr">
        <is>
          <t>2025-08</t>
        </is>
      </c>
      <c r="C58" s="10" t="n"/>
      <c r="D58" s="9" t="inlineStr">
        <is>
          <t>Declined</t>
        </is>
      </c>
      <c r="E58" s="8" t="inlineStr">
        <is>
          <t>Saoirse Whitlock</t>
        </is>
      </c>
      <c r="F58" s="11" t="n">
        <v>2021</v>
      </c>
      <c r="G58" s="8" t="inlineStr">
        <is>
          <t>Aston Martin</t>
        </is>
      </c>
      <c r="H58" s="8" t="inlineStr">
        <is>
          <t>DB5</t>
        </is>
      </c>
      <c r="I58" s="8" t="inlineStr">
        <is>
          <t>NFA5VFF76C5WPJVVW</t>
        </is>
      </c>
      <c r="J58" s="8" t="inlineStr">
        <is>
          <t>07 - Post-War Classic (1946-1972)</t>
        </is>
      </c>
      <c r="K58" s="12" t="n">
        <v>655000</v>
      </c>
      <c r="L58" s="8" t="inlineStr">
        <is>
          <t>Connecticut</t>
        </is>
      </c>
      <c r="M58" s="13" t="n">
        <v>5951.85</v>
      </c>
      <c r="N58" s="13" t="n"/>
      <c r="O58" s="8" t="inlineStr">
        <is>
          <t>3 + at-fault claims - 5 yrs</t>
        </is>
      </c>
    </row>
    <row r="59">
      <c r="A59" s="8" t="inlineStr">
        <is>
          <t>402e1afa-bce0-5fd5-8c6a-9a9ebdf896ff</t>
        </is>
      </c>
      <c r="B59" s="9" t="inlineStr">
        <is>
          <t>2025-08</t>
        </is>
      </c>
      <c r="C59" s="10" t="n"/>
      <c r="D59" s="9" t="inlineStr">
        <is>
          <t>Declined</t>
        </is>
      </c>
      <c r="E59" s="8" t="inlineStr">
        <is>
          <t>Delphine Vasquez</t>
        </is>
      </c>
      <c r="F59" s="11" t="n">
        <v>1987</v>
      </c>
      <c r="G59" s="8" t="inlineStr">
        <is>
          <t>Maserati</t>
        </is>
      </c>
      <c r="H59" s="8" t="inlineStr">
        <is>
          <t>GranTurismo</t>
        </is>
      </c>
      <c r="I59" s="8" t="inlineStr">
        <is>
          <t>MKRDX31DYNUHZA4E3</t>
        </is>
      </c>
      <c r="J59" s="8" t="inlineStr">
        <is>
          <t>02 - Sports / GT</t>
        </is>
      </c>
      <c r="K59" s="12" t="n">
        <v>410000</v>
      </c>
      <c r="L59" s="8" t="inlineStr">
        <is>
          <t>Nevada</t>
        </is>
      </c>
      <c r="M59" s="13" t="n">
        <v>6788.21</v>
      </c>
      <c r="N59" s="13" t="n"/>
      <c r="O59" s="8" t="inlineStr">
        <is>
          <t>3 + at-fault claims - 5 yrs</t>
        </is>
      </c>
    </row>
    <row r="60">
      <c r="A60" s="8" t="inlineStr">
        <is>
          <t>4057e987-2e16-5e71-b68d-e88f66ac0a00</t>
        </is>
      </c>
      <c r="B60" s="9" t="inlineStr">
        <is>
          <t>2025-08</t>
        </is>
      </c>
      <c r="C60" s="10" t="n"/>
      <c r="D60" s="9" t="inlineStr">
        <is>
          <t>Referred</t>
        </is>
      </c>
      <c r="E60" s="8" t="inlineStr">
        <is>
          <t>Delphine Chattopadhyay</t>
        </is>
      </c>
      <c r="F60" s="11" t="n">
        <v>1989</v>
      </c>
      <c r="G60" s="8" t="inlineStr">
        <is>
          <t>Mercedes-Benz</t>
        </is>
      </c>
      <c r="H60" s="8" t="inlineStr">
        <is>
          <t>AMG GT</t>
        </is>
      </c>
      <c r="I60" s="8" t="inlineStr">
        <is>
          <t>GXWFVCE2SHPTW4J7J</t>
        </is>
      </c>
      <c r="J60" s="8" t="inlineStr">
        <is>
          <t>02 - Sports / GT</t>
        </is>
      </c>
      <c r="K60" s="12" t="n">
        <v>265000</v>
      </c>
      <c r="L60" s="8" t="inlineStr">
        <is>
          <t>South Carolina</t>
        </is>
      </c>
      <c r="M60" s="13" t="n">
        <v>4650</v>
      </c>
      <c r="N60" s="13" t="n"/>
      <c r="O60" s="8" t="inlineStr">
        <is>
          <t>2 at-fault claims - 5 yrs</t>
        </is>
      </c>
    </row>
    <row r="61">
      <c r="A61" s="8" t="inlineStr">
        <is>
          <t>40fbcb1f-459f-5c68-a413-24eeb024bb74</t>
        </is>
      </c>
      <c r="B61" s="9" t="inlineStr">
        <is>
          <t>2025-08</t>
        </is>
      </c>
      <c r="C61" s="10" t="n"/>
      <c r="D61" s="9" t="inlineStr">
        <is>
          <t>Referred</t>
        </is>
      </c>
      <c r="E61" s="8" t="inlineStr">
        <is>
          <t>Leopold Harrington</t>
        </is>
      </c>
      <c r="F61" s="11" t="n">
        <v>1992</v>
      </c>
      <c r="G61" s="8" t="inlineStr">
        <is>
          <t>Porsche</t>
        </is>
      </c>
      <c r="H61" s="8" t="inlineStr">
        <is>
          <t>911 Turbo S</t>
        </is>
      </c>
      <c r="I61" s="8" t="inlineStr">
        <is>
          <t>PJV0KK9UD8GL71DUX</t>
        </is>
      </c>
      <c r="J61" s="8" t="inlineStr">
        <is>
          <t>02 - Sports / GT</t>
        </is>
      </c>
      <c r="K61" s="12" t="n">
        <v>1115000</v>
      </c>
      <c r="L61" s="8" t="inlineStr">
        <is>
          <t>New York</t>
        </is>
      </c>
      <c r="M61" s="13" t="n">
        <v>14810.57</v>
      </c>
      <c r="N61" s="13" t="n"/>
      <c r="O61" s="8" t="inlineStr">
        <is>
          <t>1 at-fault claim over $100k</t>
        </is>
      </c>
    </row>
    <row r="62">
      <c r="A62" s="8" t="inlineStr">
        <is>
          <t>4136ab19-0a61-5736-a584-30c1dce1fe15</t>
        </is>
      </c>
      <c r="B62" s="9" t="inlineStr">
        <is>
          <t>2025-08</t>
        </is>
      </c>
      <c r="C62" s="10" t="n"/>
      <c r="D62" s="9" t="inlineStr">
        <is>
          <t>Declined</t>
        </is>
      </c>
      <c r="E62" s="8" t="inlineStr">
        <is>
          <t>Marisol Fairweather</t>
        </is>
      </c>
      <c r="F62" s="11" t="n">
        <v>1959</v>
      </c>
      <c r="G62" s="8" t="inlineStr">
        <is>
          <t>BMW</t>
        </is>
      </c>
      <c r="H62" s="8" t="inlineStr">
        <is>
          <t>M8 Competition</t>
        </is>
      </c>
      <c r="I62" s="8" t="inlineStr">
        <is>
          <t>FT2SFX059SWNF707W</t>
        </is>
      </c>
      <c r="J62" s="8" t="inlineStr">
        <is>
          <t>02 - Sports / GT</t>
        </is>
      </c>
      <c r="K62" s="12" t="n">
        <v>310000</v>
      </c>
      <c r="L62" s="8" t="inlineStr">
        <is>
          <t>Maryland</t>
        </is>
      </c>
      <c r="M62" s="13" t="n">
        <v>4167.45</v>
      </c>
      <c r="N62" s="13" t="n"/>
      <c r="O62" s="8" t="inlineStr">
        <is>
          <t>3 + at-fault claims - 5 yrs</t>
        </is>
      </c>
    </row>
    <row r="63">
      <c r="A63" s="8" t="inlineStr">
        <is>
          <t>422cf8f3-a19b-5fbe-a874-082caf5133f1</t>
        </is>
      </c>
      <c r="B63" s="9" t="inlineStr">
        <is>
          <t>2025-08</t>
        </is>
      </c>
      <c r="C63" s="10" t="n"/>
      <c r="D63" s="9" t="inlineStr">
        <is>
          <t>Declined</t>
        </is>
      </c>
      <c r="E63" s="8" t="inlineStr">
        <is>
          <t>Desmond Harrington</t>
        </is>
      </c>
      <c r="F63" s="11" t="n">
        <v>1957</v>
      </c>
      <c r="G63" s="8" t="inlineStr">
        <is>
          <t>Maserati</t>
        </is>
      </c>
      <c r="H63" s="8" t="inlineStr">
        <is>
          <t>GranTurismo</t>
        </is>
      </c>
      <c r="I63" s="8" t="inlineStr">
        <is>
          <t>KFZG9DXHVR3RCWBRZ</t>
        </is>
      </c>
      <c r="J63" s="8" t="inlineStr">
        <is>
          <t>02 - Sports / GT</t>
        </is>
      </c>
      <c r="K63" s="12" t="n">
        <v>390000</v>
      </c>
      <c r="L63" s="8" t="inlineStr">
        <is>
          <t>Florida</t>
        </is>
      </c>
      <c r="M63" s="13" t="n">
        <v>7836.79</v>
      </c>
      <c r="N63" s="13" t="n"/>
      <c r="O63" s="8" t="inlineStr">
        <is>
          <t>3 + at-fault claims - 5 yrs</t>
        </is>
      </c>
    </row>
    <row r="64">
      <c r="A64" s="8" t="inlineStr">
        <is>
          <t>434f47fc-8235-5b35-9384-6fe4651f1a64</t>
        </is>
      </c>
      <c r="B64" s="9" t="inlineStr">
        <is>
          <t>2025-08</t>
        </is>
      </c>
      <c r="C64" s="10" t="n"/>
      <c r="D64" s="9" t="inlineStr">
        <is>
          <t>Referred</t>
        </is>
      </c>
      <c r="E64" s="8" t="inlineStr">
        <is>
          <t>Desmond Nakashima</t>
        </is>
      </c>
      <c r="F64" s="11" t="n">
        <v>2010</v>
      </c>
      <c r="G64" s="8" t="inlineStr">
        <is>
          <t>Mercedes-Benz</t>
        </is>
      </c>
      <c r="H64" s="8" t="inlineStr">
        <is>
          <t>AMG GT</t>
        </is>
      </c>
      <c r="I64" s="8" t="inlineStr">
        <is>
          <t>5UNSMNYW0SNW0HR33</t>
        </is>
      </c>
      <c r="J64" s="8" t="inlineStr">
        <is>
          <t>02 - Sports / GT</t>
        </is>
      </c>
      <c r="K64" s="12" t="n">
        <v>1090000</v>
      </c>
      <c r="L64" s="8" t="inlineStr">
        <is>
          <t>Oregon</t>
        </is>
      </c>
      <c r="M64" s="13" t="n">
        <v>12781.79</v>
      </c>
      <c r="N64" s="13" t="n"/>
      <c r="O64" s="8" t="inlineStr">
        <is>
          <t>Prior carrier non-renewal / cancellation</t>
        </is>
      </c>
    </row>
    <row r="65">
      <c r="A65" s="8" t="inlineStr">
        <is>
          <t>45012a0e-28a1-5668-86f2-d851462a9df5</t>
        </is>
      </c>
      <c r="B65" s="9" t="inlineStr">
        <is>
          <t>2025-08</t>
        </is>
      </c>
      <c r="C65" s="10" t="n"/>
      <c r="D65" s="9" t="inlineStr">
        <is>
          <t>Declined</t>
        </is>
      </c>
      <c r="E65" s="8" t="inlineStr">
        <is>
          <t>Fenwick Thistlewood</t>
        </is>
      </c>
      <c r="F65" s="11" t="n">
        <v>1961</v>
      </c>
      <c r="G65" s="8" t="inlineStr">
        <is>
          <t>Aston Martin</t>
        </is>
      </c>
      <c r="H65" s="8" t="inlineStr">
        <is>
          <t>DB12</t>
        </is>
      </c>
      <c r="I65" s="8" t="inlineStr">
        <is>
          <t>7BH7Z4H1T2ES2F4L7</t>
        </is>
      </c>
      <c r="J65" s="8" t="inlineStr">
        <is>
          <t>02 - Sports / GT</t>
        </is>
      </c>
      <c r="K65" s="12" t="n">
        <v>710000</v>
      </c>
      <c r="L65" s="8" t="inlineStr">
        <is>
          <t>Maine</t>
        </is>
      </c>
      <c r="M65" s="13" t="n">
        <v>9404.15</v>
      </c>
      <c r="N65" s="13" t="n"/>
      <c r="O65" s="8" t="inlineStr">
        <is>
          <t>3 + at-fault claims - 5 yrs</t>
        </is>
      </c>
    </row>
    <row r="66">
      <c r="A66" s="8" t="inlineStr">
        <is>
          <t>4523221f-310d-5b26-b574-ba4fbc674d72</t>
        </is>
      </c>
      <c r="B66" s="9" t="inlineStr">
        <is>
          <t>2025-08</t>
        </is>
      </c>
      <c r="C66" s="10" t="n"/>
      <c r="D66" s="9" t="inlineStr">
        <is>
          <t>Declined</t>
        </is>
      </c>
      <c r="E66" s="8" t="inlineStr">
        <is>
          <t>Leopold Montoya</t>
        </is>
      </c>
      <c r="F66" s="11" t="n">
        <v>2003</v>
      </c>
      <c r="G66" s="8" t="inlineStr">
        <is>
          <t>Aston Martin</t>
        </is>
      </c>
      <c r="H66" s="8" t="inlineStr">
        <is>
          <t>DB12</t>
        </is>
      </c>
      <c r="I66" s="8" t="inlineStr">
        <is>
          <t>40D0JW8VU4TLEXEV7</t>
        </is>
      </c>
      <c r="J66" s="8" t="inlineStr">
        <is>
          <t>02 - Sports / GT</t>
        </is>
      </c>
      <c r="K66" s="12" t="n">
        <v>750000</v>
      </c>
      <c r="L66" s="8" t="inlineStr">
        <is>
          <t>Nebraska</t>
        </is>
      </c>
      <c r="M66" s="13" t="n">
        <v>11957.55</v>
      </c>
      <c r="N66" s="13" t="n"/>
      <c r="O66" s="8" t="inlineStr">
        <is>
          <t>3 + at-fault claims - 5 yrs</t>
        </is>
      </c>
    </row>
    <row r="67">
      <c r="A67" s="8" t="inlineStr">
        <is>
          <t>45265aee-cc21-5981-a255-026ee6b77da3</t>
        </is>
      </c>
      <c r="B67" s="9" t="inlineStr">
        <is>
          <t>2025-08</t>
        </is>
      </c>
      <c r="C67" s="10" t="n"/>
      <c r="D67" s="9" t="inlineStr">
        <is>
          <t>Declined</t>
        </is>
      </c>
      <c r="E67" s="8" t="inlineStr">
        <is>
          <t>Fenwick Fairweather</t>
        </is>
      </c>
      <c r="F67" s="11" t="n">
        <v>1986</v>
      </c>
      <c r="G67" s="8" t="inlineStr">
        <is>
          <t>Porsche</t>
        </is>
      </c>
      <c r="H67" s="8" t="inlineStr">
        <is>
          <t>911 Turbo S</t>
        </is>
      </c>
      <c r="I67" s="8" t="inlineStr">
        <is>
          <t>2ZCADP35D5N5JZZU7</t>
        </is>
      </c>
      <c r="J67" s="8" t="inlineStr">
        <is>
          <t>02 - Sports / GT</t>
        </is>
      </c>
      <c r="K67" s="12" t="n">
        <v>550000</v>
      </c>
      <c r="L67" s="8" t="inlineStr">
        <is>
          <t>Nevada</t>
        </is>
      </c>
      <c r="M67" s="13" t="n">
        <v>7891.98</v>
      </c>
      <c r="N67" s="13" t="n"/>
      <c r="O67" s="8" t="inlineStr">
        <is>
          <t>3 + at-fault claims - 5 yrs</t>
        </is>
      </c>
    </row>
    <row r="68">
      <c r="A68" s="8" t="inlineStr">
        <is>
          <t>461c51d2-6a4e-54b3-9533-7b10a249a4a0</t>
        </is>
      </c>
      <c r="B68" s="9" t="inlineStr">
        <is>
          <t>2025-08</t>
        </is>
      </c>
      <c r="C68" s="10" t="n"/>
      <c r="D68" s="9" t="inlineStr">
        <is>
          <t>Declined</t>
        </is>
      </c>
      <c r="E68" s="8" t="inlineStr">
        <is>
          <t>Marisol Bellandi</t>
        </is>
      </c>
      <c r="F68" s="11" t="n">
        <v>2009</v>
      </c>
      <c r="G68" s="8" t="inlineStr">
        <is>
          <t>Maserati</t>
        </is>
      </c>
      <c r="H68" s="8" t="inlineStr">
        <is>
          <t>GranTurismo</t>
        </is>
      </c>
      <c r="I68" s="8" t="inlineStr">
        <is>
          <t>RSB0DKESMGSJUAKG9</t>
        </is>
      </c>
      <c r="J68" s="8" t="inlineStr">
        <is>
          <t>02 - Sports / GT</t>
        </is>
      </c>
      <c r="K68" s="12" t="n">
        <v>470000</v>
      </c>
      <c r="L68" s="8" t="inlineStr">
        <is>
          <t>Michigan</t>
        </is>
      </c>
      <c r="M68" s="13" t="n">
        <v>10308.96</v>
      </c>
      <c r="N68" s="13" t="n"/>
      <c r="O68" s="8" t="inlineStr">
        <is>
          <t>3 + at-fault claims - 5 yrs</t>
        </is>
      </c>
    </row>
    <row r="69">
      <c r="A69" s="8" t="inlineStr">
        <is>
          <t>47df9cfc-1805-5aca-81f6-85060b79dedb</t>
        </is>
      </c>
      <c r="B69" s="9" t="inlineStr">
        <is>
          <t>2025-08</t>
        </is>
      </c>
      <c r="C69" s="10" t="n"/>
      <c r="D69" s="9" t="inlineStr">
        <is>
          <t>Declined</t>
        </is>
      </c>
      <c r="E69" s="8" t="inlineStr">
        <is>
          <t>Leopold Nakashima</t>
        </is>
      </c>
      <c r="F69" s="11" t="n">
        <v>1972</v>
      </c>
      <c r="G69" s="8" t="inlineStr">
        <is>
          <t>Ferrari</t>
        </is>
      </c>
      <c r="H69" s="8" t="inlineStr">
        <is>
          <t>275 GTB/4</t>
        </is>
      </c>
      <c r="I69" s="8" t="inlineStr">
        <is>
          <t>2421FNR4D5HTE4U8A</t>
        </is>
      </c>
      <c r="J69" s="8" t="inlineStr">
        <is>
          <t>07 - Post-War Classic (1946-1972)</t>
        </is>
      </c>
      <c r="K69" s="12" t="n">
        <v>580000</v>
      </c>
      <c r="L69" s="8" t="inlineStr">
        <is>
          <t>Mississippi</t>
        </is>
      </c>
      <c r="M69" s="13" t="n">
        <v>5599.74</v>
      </c>
      <c r="N69" s="13" t="n"/>
      <c r="O69" s="8" t="inlineStr">
        <is>
          <t>3 + at-fault claims - 5 yrs</t>
        </is>
      </c>
    </row>
    <row r="70">
      <c r="A70" s="8" t="inlineStr">
        <is>
          <t>4d635278-f086-5190-9345-c0f1bc7627b0</t>
        </is>
      </c>
      <c r="B70" s="9" t="inlineStr">
        <is>
          <t>2025-08</t>
        </is>
      </c>
      <c r="C70" s="10" t="n"/>
      <c r="D70" s="9" t="inlineStr">
        <is>
          <t>Declined</t>
        </is>
      </c>
      <c r="E70" s="8" t="inlineStr">
        <is>
          <t>Fenwick Vasquez</t>
        </is>
      </c>
      <c r="F70" s="11" t="n">
        <v>2014</v>
      </c>
      <c r="G70" s="8" t="inlineStr">
        <is>
          <t>Jaguar</t>
        </is>
      </c>
      <c r="H70" s="8" t="inlineStr">
        <is>
          <t>E-Type Series 1</t>
        </is>
      </c>
      <c r="I70" s="8" t="inlineStr">
        <is>
          <t>MGE119EP0CDWMXS9V</t>
        </is>
      </c>
      <c r="J70" s="8" t="inlineStr">
        <is>
          <t>07 - Post-War Classic (1946-1972)</t>
        </is>
      </c>
      <c r="K70" s="12" t="n">
        <v>595000</v>
      </c>
      <c r="L70" s="8" t="inlineStr">
        <is>
          <t>Connecticut</t>
        </is>
      </c>
      <c r="M70" s="13" t="n">
        <v>5406.64</v>
      </c>
      <c r="N70" s="13" t="n"/>
      <c r="O70" s="8" t="inlineStr">
        <is>
          <t>3 + at-fault claims - 5 yrs</t>
        </is>
      </c>
    </row>
    <row r="71">
      <c r="A71" s="8" t="inlineStr">
        <is>
          <t>4eacfd37-0d6e-5aa6-a3be-ee36a3b9255a</t>
        </is>
      </c>
      <c r="B71" s="9" t="inlineStr">
        <is>
          <t>2025-08</t>
        </is>
      </c>
      <c r="C71" s="10" t="n"/>
      <c r="D71" s="9" t="inlineStr">
        <is>
          <t>Declined</t>
        </is>
      </c>
      <c r="E71" s="8" t="inlineStr">
        <is>
          <t>Horace Harrington</t>
        </is>
      </c>
      <c r="F71" s="11" t="n">
        <v>1955</v>
      </c>
      <c r="G71" s="8" t="inlineStr">
        <is>
          <t>Maserati</t>
        </is>
      </c>
      <c r="H71" s="8" t="inlineStr">
        <is>
          <t>GranTurismo</t>
        </is>
      </c>
      <c r="I71" s="8" t="inlineStr">
        <is>
          <t>8LUK5AXF22RPKWCEE</t>
        </is>
      </c>
      <c r="J71" s="8" t="inlineStr">
        <is>
          <t>02 - Sports / GT</t>
        </is>
      </c>
      <c r="K71" s="12" t="n">
        <v>490000</v>
      </c>
      <c r="L71" s="8" t="inlineStr">
        <is>
          <t>West Virginia</t>
        </is>
      </c>
      <c r="M71" s="13" t="n">
        <v>9222.17</v>
      </c>
      <c r="N71" s="13" t="n"/>
      <c r="O71" s="8" t="inlineStr">
        <is>
          <t>3 + at-fault claims - 5 yrs</t>
        </is>
      </c>
    </row>
    <row r="72">
      <c r="A72" s="8" t="inlineStr">
        <is>
          <t>5102cab5-9079-5c35-8568-4c8aa1c2bff6</t>
        </is>
      </c>
      <c r="B72" s="9" t="inlineStr">
        <is>
          <t>2025-08</t>
        </is>
      </c>
      <c r="C72" s="10" t="n"/>
      <c r="D72" s="9" t="inlineStr">
        <is>
          <t>Declined</t>
        </is>
      </c>
      <c r="E72" s="8" t="inlineStr">
        <is>
          <t>Leopold Blackwood</t>
        </is>
      </c>
      <c r="F72" s="11" t="n">
        <v>1996</v>
      </c>
      <c r="G72" s="8" t="inlineStr">
        <is>
          <t>Aston Martin</t>
        </is>
      </c>
      <c r="H72" s="8" t="inlineStr">
        <is>
          <t>DB12</t>
        </is>
      </c>
      <c r="I72" s="8" t="inlineStr">
        <is>
          <t>73WB98D9HA1HK6TGJ</t>
        </is>
      </c>
      <c r="J72" s="8" t="inlineStr">
        <is>
          <t>02 - Sports / GT</t>
        </is>
      </c>
      <c r="K72" s="12" t="n">
        <v>900000</v>
      </c>
      <c r="L72" s="8" t="inlineStr">
        <is>
          <t>Illinois</t>
        </is>
      </c>
      <c r="M72" s="13" t="n">
        <v>15011.32</v>
      </c>
      <c r="N72" s="13" t="n"/>
      <c r="O72" s="8" t="inlineStr">
        <is>
          <t>3 + at-fault claims - 5 yrs</t>
        </is>
      </c>
    </row>
    <row r="73">
      <c r="A73" s="8" t="inlineStr">
        <is>
          <t>544bd241-407f-5204-8831-3455fe49da35</t>
        </is>
      </c>
      <c r="B73" s="9" t="inlineStr">
        <is>
          <t>2025-08</t>
        </is>
      </c>
      <c r="C73" s="10" t="n"/>
      <c r="D73" s="9" t="inlineStr">
        <is>
          <t>Declined</t>
        </is>
      </c>
      <c r="E73" s="8" t="inlineStr">
        <is>
          <t>Ramona Montoya</t>
        </is>
      </c>
      <c r="F73" s="11" t="n">
        <v>2020</v>
      </c>
      <c r="G73" s="8" t="inlineStr">
        <is>
          <t>BMW</t>
        </is>
      </c>
      <c r="H73" s="8" t="inlineStr">
        <is>
          <t>M8 Competition</t>
        </is>
      </c>
      <c r="I73" s="8" t="inlineStr">
        <is>
          <t>7MFHA352W2CDBZB8E</t>
        </is>
      </c>
      <c r="J73" s="8" t="inlineStr">
        <is>
          <t>02 - Sports / GT</t>
        </is>
      </c>
      <c r="K73" s="12" t="n">
        <v>465000</v>
      </c>
      <c r="L73" s="8" t="inlineStr">
        <is>
          <t>Tennessee</t>
        </is>
      </c>
      <c r="M73" s="13" t="n">
        <v>6448.58</v>
      </c>
      <c r="N73" s="13" t="n"/>
      <c r="O73" s="8" t="inlineStr">
        <is>
          <t>3 + at-fault claims - 5 yrs</t>
        </is>
      </c>
    </row>
    <row r="74">
      <c r="A74" s="8" t="inlineStr">
        <is>
          <t>54d45e84-bd2e-5220-b106-5a080f4912dc</t>
        </is>
      </c>
      <c r="B74" s="9" t="inlineStr">
        <is>
          <t>2025-08</t>
        </is>
      </c>
      <c r="C74" s="10" t="n"/>
      <c r="D74" s="9" t="inlineStr">
        <is>
          <t>Declined</t>
        </is>
      </c>
      <c r="E74" s="8" t="inlineStr">
        <is>
          <t>Priya Underwood</t>
        </is>
      </c>
      <c r="F74" s="11" t="n">
        <v>1964</v>
      </c>
      <c r="G74" s="8" t="inlineStr">
        <is>
          <t>Maserati</t>
        </is>
      </c>
      <c r="H74" s="8" t="inlineStr">
        <is>
          <t>GranTurismo</t>
        </is>
      </c>
      <c r="I74" s="8" t="inlineStr">
        <is>
          <t>LD15NBC920BHZ79RU</t>
        </is>
      </c>
      <c r="J74" s="8" t="inlineStr">
        <is>
          <t>02 - Sports / GT</t>
        </is>
      </c>
      <c r="K74" s="12" t="n">
        <v>845000</v>
      </c>
      <c r="L74" s="8" t="inlineStr">
        <is>
          <t>Colorado</t>
        </is>
      </c>
      <c r="M74" s="13" t="n">
        <v>11399.53</v>
      </c>
      <c r="N74" s="13" t="n"/>
      <c r="O74" s="8" t="inlineStr">
        <is>
          <t>3 + at-fault claims - 5 yrs</t>
        </is>
      </c>
    </row>
    <row r="75">
      <c r="A75" s="8" t="inlineStr">
        <is>
          <t>56178507-fdc5-557c-86f1-a69e1b6c60ac</t>
        </is>
      </c>
      <c r="B75" s="9" t="inlineStr">
        <is>
          <t>2025-08</t>
        </is>
      </c>
      <c r="C75" s="10" t="n"/>
      <c r="D75" s="9" t="inlineStr">
        <is>
          <t>Declined</t>
        </is>
      </c>
      <c r="E75" s="8" t="inlineStr">
        <is>
          <t>Aurelio Delacroix</t>
        </is>
      </c>
      <c r="F75" s="11" t="n">
        <v>2011</v>
      </c>
      <c r="G75" s="8" t="inlineStr">
        <is>
          <t>BMW</t>
        </is>
      </c>
      <c r="H75" s="8" t="inlineStr">
        <is>
          <t>M8 Competition</t>
        </is>
      </c>
      <c r="I75" s="8" t="inlineStr">
        <is>
          <t>TL2N35JAUU25JFFMH</t>
        </is>
      </c>
      <c r="J75" s="8" t="inlineStr">
        <is>
          <t>02 - Sports / GT</t>
        </is>
      </c>
      <c r="K75" s="12" t="n">
        <v>645000</v>
      </c>
      <c r="L75" s="8" t="inlineStr">
        <is>
          <t>Delaware</t>
        </is>
      </c>
      <c r="M75" s="13" t="n">
        <v>9887.969999999999</v>
      </c>
      <c r="N75" s="13" t="n"/>
      <c r="O75" s="8" t="inlineStr">
        <is>
          <t>3 + at-fault claims - 5 yrs</t>
        </is>
      </c>
    </row>
    <row r="76">
      <c r="A76" s="8" t="inlineStr">
        <is>
          <t>584a4450-42a8-55a2-ae04-032465e2d6be</t>
        </is>
      </c>
      <c r="B76" s="9" t="inlineStr">
        <is>
          <t>2025-08</t>
        </is>
      </c>
      <c r="C76" s="10" t="n"/>
      <c r="D76" s="9" t="inlineStr">
        <is>
          <t>Declined</t>
        </is>
      </c>
      <c r="E76" s="8" t="inlineStr">
        <is>
          <t>Saoirse Pennington</t>
        </is>
      </c>
      <c r="F76" s="11" t="n">
        <v>2010</v>
      </c>
      <c r="G76" s="8" t="inlineStr">
        <is>
          <t>McLaren</t>
        </is>
      </c>
      <c r="H76" s="8" t="inlineStr">
        <is>
          <t>750S</t>
        </is>
      </c>
      <c r="I76" s="8" t="inlineStr">
        <is>
          <t>M4RX7BH9Y4W2A05HJ</t>
        </is>
      </c>
      <c r="J76" s="8" t="inlineStr">
        <is>
          <t>03 - Supercar</t>
        </is>
      </c>
      <c r="K76" s="12" t="n">
        <v>460000</v>
      </c>
      <c r="L76" s="8" t="inlineStr">
        <is>
          <t>Hawaii</t>
        </is>
      </c>
      <c r="M76" s="13" t="n">
        <v>12975.47</v>
      </c>
      <c r="N76" s="13" t="n"/>
      <c r="O76" s="8" t="inlineStr">
        <is>
          <t>3 + at-fault claims - 5 yrs</t>
        </is>
      </c>
    </row>
    <row r="77">
      <c r="A77" s="8" t="inlineStr">
        <is>
          <t>5c0dfe4b-c2f5-552b-9d8b-e23857b85f69</t>
        </is>
      </c>
      <c r="B77" s="9" t="inlineStr">
        <is>
          <t>2025-08</t>
        </is>
      </c>
      <c r="C77" s="10" t="n"/>
      <c r="D77" s="9" t="inlineStr">
        <is>
          <t>Declined</t>
        </is>
      </c>
      <c r="E77" s="8" t="inlineStr">
        <is>
          <t>Fitzgerald Fairweather</t>
        </is>
      </c>
      <c r="F77" s="11" t="n">
        <v>2015</v>
      </c>
      <c r="G77" s="8" t="inlineStr">
        <is>
          <t>Ferrari</t>
        </is>
      </c>
      <c r="H77" s="8" t="inlineStr">
        <is>
          <t>275 GTB/4</t>
        </is>
      </c>
      <c r="I77" s="8" t="inlineStr">
        <is>
          <t>9G9W2M1UFKFGK451U</t>
        </is>
      </c>
      <c r="J77" s="8" t="inlineStr">
        <is>
          <t>07 - Post-War Classic (1946-1972)</t>
        </is>
      </c>
      <c r="K77" s="12" t="n">
        <v>975000</v>
      </c>
      <c r="L77" s="8" t="inlineStr">
        <is>
          <t>Texas</t>
        </is>
      </c>
      <c r="M77" s="13" t="n">
        <v>9096.93</v>
      </c>
      <c r="N77" s="13" t="n"/>
      <c r="O77" s="8" t="inlineStr">
        <is>
          <t>3 + at-fault claims - 5 yrs</t>
        </is>
      </c>
    </row>
    <row r="78">
      <c r="A78" s="8" t="inlineStr">
        <is>
          <t>5ca349f9-6687-57b5-886a-961e5abe24fb</t>
        </is>
      </c>
      <c r="B78" s="9" t="inlineStr">
        <is>
          <t>2025-08</t>
        </is>
      </c>
      <c r="C78" s="10" t="n"/>
      <c r="D78" s="9" t="inlineStr">
        <is>
          <t>Declined</t>
        </is>
      </c>
      <c r="E78" s="8" t="inlineStr">
        <is>
          <t>Wilhelmina Fairweather</t>
        </is>
      </c>
      <c r="F78" s="11" t="n">
        <v>1959</v>
      </c>
      <c r="G78" s="8" t="inlineStr">
        <is>
          <t>Ferrari</t>
        </is>
      </c>
      <c r="H78" s="8" t="inlineStr">
        <is>
          <t>SF90 Stradale</t>
        </is>
      </c>
      <c r="I78" s="8" t="inlineStr">
        <is>
          <t>FJ2W5YV8MGDXY34D1</t>
        </is>
      </c>
      <c r="J78" s="8" t="inlineStr">
        <is>
          <t>03 - Supercar</t>
        </is>
      </c>
      <c r="K78" s="12" t="n">
        <v>1185000</v>
      </c>
      <c r="L78" s="8" t="inlineStr">
        <is>
          <t>Nebraska</t>
        </is>
      </c>
      <c r="M78" s="13" t="n">
        <v>23252.83</v>
      </c>
      <c r="N78" s="13" t="n"/>
      <c r="O78" s="8" t="inlineStr">
        <is>
          <t>3 + at-fault claims - 5 yrs</t>
        </is>
      </c>
    </row>
    <row r="79">
      <c r="A79" s="8" t="inlineStr">
        <is>
          <t>5e9cba13-1d10-5c01-8b43-b96d20a37e52</t>
        </is>
      </c>
      <c r="B79" s="9" t="inlineStr">
        <is>
          <t>2025-08</t>
        </is>
      </c>
      <c r="C79" s="10" t="n"/>
      <c r="D79" s="9" t="inlineStr">
        <is>
          <t>Declined</t>
        </is>
      </c>
      <c r="E79" s="8" t="inlineStr">
        <is>
          <t>Noor Ashcombe</t>
        </is>
      </c>
      <c r="F79" s="11" t="n">
        <v>2011</v>
      </c>
      <c r="G79" s="8" t="inlineStr">
        <is>
          <t>Aston Martin</t>
        </is>
      </c>
      <c r="H79" s="8" t="inlineStr">
        <is>
          <t>DB12</t>
        </is>
      </c>
      <c r="I79" s="8" t="inlineStr">
        <is>
          <t>V6G2FMNL2S6JGR00T</t>
        </is>
      </c>
      <c r="J79" s="8" t="inlineStr">
        <is>
          <t>02 - Sports / GT</t>
        </is>
      </c>
      <c r="K79" s="12" t="n">
        <v>685000</v>
      </c>
      <c r="L79" s="8" t="inlineStr">
        <is>
          <t>North Dakota</t>
        </is>
      </c>
      <c r="M79" s="13" t="n">
        <v>8568.959999999999</v>
      </c>
      <c r="N79" s="13" t="n"/>
      <c r="O79" s="8" t="inlineStr">
        <is>
          <t>3 + at-fault claims - 5 yrs</t>
        </is>
      </c>
    </row>
    <row r="80">
      <c r="A80" s="8" t="inlineStr">
        <is>
          <t>5f697fb7-695d-5d5a-88e5-b8372e4a5dcf</t>
        </is>
      </c>
      <c r="B80" s="9" t="inlineStr">
        <is>
          <t>2025-08</t>
        </is>
      </c>
      <c r="C80" s="10" t="n"/>
      <c r="D80" s="9" t="inlineStr">
        <is>
          <t>Declined</t>
        </is>
      </c>
      <c r="E80" s="8" t="inlineStr">
        <is>
          <t>Saoirse Bellandi</t>
        </is>
      </c>
      <c r="F80" s="11" t="n">
        <v>2003</v>
      </c>
      <c r="G80" s="8" t="inlineStr">
        <is>
          <t>BMW</t>
        </is>
      </c>
      <c r="H80" s="8" t="inlineStr">
        <is>
          <t>M8 Competition</t>
        </is>
      </c>
      <c r="I80" s="8" t="inlineStr">
        <is>
          <t>SLTXJWMYEL0HRB109</t>
        </is>
      </c>
      <c r="J80" s="8" t="inlineStr">
        <is>
          <t>02 - Sports / GT</t>
        </is>
      </c>
      <c r="K80" s="12" t="n">
        <v>505000</v>
      </c>
      <c r="L80" s="8" t="inlineStr">
        <is>
          <t>Florida</t>
        </is>
      </c>
      <c r="M80" s="13" t="n">
        <v>8794.620000000001</v>
      </c>
      <c r="N80" s="13" t="n"/>
      <c r="O80" s="8" t="inlineStr">
        <is>
          <t>3 + at-fault claims - 5 yrs</t>
        </is>
      </c>
    </row>
    <row r="81">
      <c r="A81" s="8" t="inlineStr">
        <is>
          <t>620eb3cf-4454-5888-98dc-cf491fb25729</t>
        </is>
      </c>
      <c r="B81" s="9" t="inlineStr">
        <is>
          <t>2025-08</t>
        </is>
      </c>
      <c r="C81" s="10" t="n"/>
      <c r="D81" s="9" t="inlineStr">
        <is>
          <t>Referred</t>
        </is>
      </c>
      <c r="E81" s="8" t="inlineStr">
        <is>
          <t>Ramona Vandermeer</t>
        </is>
      </c>
      <c r="F81" s="11" t="n">
        <v>1966</v>
      </c>
      <c r="G81" s="8" t="inlineStr">
        <is>
          <t>Bugatti</t>
        </is>
      </c>
      <c r="H81" s="8" t="inlineStr">
        <is>
          <t>Type 57</t>
        </is>
      </c>
      <c r="I81" s="8" t="inlineStr">
        <is>
          <t>5ZZ0GL32FSY92HR94</t>
        </is>
      </c>
      <c r="J81" s="8" t="inlineStr">
        <is>
          <t>06 - Vintage Pre-War (pre-1946)</t>
        </is>
      </c>
      <c r="K81" s="12" t="n">
        <v>1800000</v>
      </c>
      <c r="L81" s="8" t="inlineStr">
        <is>
          <t>Florida</t>
        </is>
      </c>
      <c r="M81" s="13" t="n">
        <v>16396.98</v>
      </c>
      <c r="N81" s="13" t="n"/>
      <c r="O81" s="8" t="inlineStr">
        <is>
          <t>2 at-fault claims - 5 yrs</t>
        </is>
      </c>
    </row>
    <row r="82">
      <c r="A82" s="8" t="inlineStr">
        <is>
          <t>627a2d1e-d03e-5e39-8ff8-01ed803b4ac3</t>
        </is>
      </c>
      <c r="B82" s="9" t="inlineStr">
        <is>
          <t>2025-08</t>
        </is>
      </c>
      <c r="C82" s="10" t="n"/>
      <c r="D82" s="9" t="inlineStr">
        <is>
          <t>Declined</t>
        </is>
      </c>
      <c r="E82" s="8" t="inlineStr">
        <is>
          <t>Noor Chattopadhyay</t>
        </is>
      </c>
      <c r="F82" s="11" t="n">
        <v>1989</v>
      </c>
      <c r="G82" s="8" t="inlineStr">
        <is>
          <t>Maserati</t>
        </is>
      </c>
      <c r="H82" s="8" t="inlineStr">
        <is>
          <t>GranTurismo</t>
        </is>
      </c>
      <c r="I82" s="8" t="inlineStr">
        <is>
          <t>CFKXWHN5RZH69L0MH</t>
        </is>
      </c>
      <c r="J82" s="8" t="inlineStr">
        <is>
          <t>02 - Sports / GT</t>
        </is>
      </c>
      <c r="K82" s="12" t="n">
        <v>220000</v>
      </c>
      <c r="L82" s="8" t="inlineStr">
        <is>
          <t>Idaho</t>
        </is>
      </c>
      <c r="M82" s="13" t="n">
        <v>3780.68</v>
      </c>
      <c r="N82" s="13" t="n"/>
      <c r="O82" s="8" t="inlineStr">
        <is>
          <t>3 + at-fault claims - 5 yrs</t>
        </is>
      </c>
    </row>
    <row r="83">
      <c r="A83" s="8" t="inlineStr">
        <is>
          <t>627db2e0-0d79-56fb-abef-c0078d360f0d</t>
        </is>
      </c>
      <c r="B83" s="9" t="inlineStr">
        <is>
          <t>2025-08</t>
        </is>
      </c>
      <c r="C83" s="10" t="n"/>
      <c r="D83" s="9" t="inlineStr">
        <is>
          <t>Declined</t>
        </is>
      </c>
      <c r="E83" s="8" t="inlineStr">
        <is>
          <t>Ingrid Vandermeer</t>
        </is>
      </c>
      <c r="F83" s="11" t="n">
        <v>1983</v>
      </c>
      <c r="G83" s="8" t="inlineStr">
        <is>
          <t>Mercedes-Benz</t>
        </is>
      </c>
      <c r="H83" s="8" t="inlineStr">
        <is>
          <t>280SL Pagoda</t>
        </is>
      </c>
      <c r="I83" s="8" t="inlineStr">
        <is>
          <t>A76ZHKRS835HASVZX</t>
        </is>
      </c>
      <c r="J83" s="8" t="inlineStr">
        <is>
          <t>07 - Post-War Classic (1946-1972)</t>
        </is>
      </c>
      <c r="K83" s="12" t="n">
        <v>625000</v>
      </c>
      <c r="L83" s="8" t="inlineStr">
        <is>
          <t>Pennsylvania</t>
        </is>
      </c>
      <c r="M83" s="13" t="n">
        <v>5070.75</v>
      </c>
      <c r="N83" s="13" t="n"/>
      <c r="O83" s="8" t="inlineStr">
        <is>
          <t>3 + at-fault claims - 5 yrs</t>
        </is>
      </c>
    </row>
    <row r="84">
      <c r="A84" s="8" t="inlineStr">
        <is>
          <t>62e825b9-fa64-5491-a6c1-b4e869424334</t>
        </is>
      </c>
      <c r="B84" s="9" t="inlineStr">
        <is>
          <t>2025-08</t>
        </is>
      </c>
      <c r="C84" s="10" t="n"/>
      <c r="D84" s="9" t="inlineStr">
        <is>
          <t>Declined</t>
        </is>
      </c>
      <c r="E84" s="8" t="inlineStr">
        <is>
          <t>Ramona Rourke</t>
        </is>
      </c>
      <c r="F84" s="11" t="n">
        <v>1960</v>
      </c>
      <c r="G84" s="8" t="inlineStr">
        <is>
          <t>McLaren</t>
        </is>
      </c>
      <c r="H84" s="8" t="inlineStr">
        <is>
          <t>750S</t>
        </is>
      </c>
      <c r="I84" s="8" t="inlineStr">
        <is>
          <t>RX37F9EZ39CPRTBWH</t>
        </is>
      </c>
      <c r="J84" s="8" t="inlineStr">
        <is>
          <t>03 - Supercar</t>
        </is>
      </c>
      <c r="K84" s="12" t="n">
        <v>220000</v>
      </c>
      <c r="L84" s="8" t="inlineStr">
        <is>
          <t>California</t>
        </is>
      </c>
      <c r="M84" s="13" t="n">
        <v>7957.36</v>
      </c>
      <c r="N84" s="13" t="n"/>
      <c r="O84" s="8" t="inlineStr">
        <is>
          <t>3 + at-fault claims - 5 yrs</t>
        </is>
      </c>
    </row>
    <row r="85">
      <c r="A85" s="8" t="inlineStr">
        <is>
          <t>657a38f7-eb0f-59f4-b20a-4f6b03df0409</t>
        </is>
      </c>
      <c r="B85" s="9" t="inlineStr">
        <is>
          <t>2025-08</t>
        </is>
      </c>
      <c r="C85" s="10" t="n"/>
      <c r="D85" s="9" t="inlineStr">
        <is>
          <t>Declined</t>
        </is>
      </c>
      <c r="E85" s="8" t="inlineStr">
        <is>
          <t>Fitzgerald Kingsford</t>
        </is>
      </c>
      <c r="F85" s="11" t="n">
        <v>2017</v>
      </c>
      <c r="G85" s="8" t="inlineStr">
        <is>
          <t>Maserati</t>
        </is>
      </c>
      <c r="H85" s="8" t="inlineStr">
        <is>
          <t>GranTurismo</t>
        </is>
      </c>
      <c r="I85" s="8" t="inlineStr">
        <is>
          <t>W1EWVBV1L42X5848T</t>
        </is>
      </c>
      <c r="J85" s="8" t="inlineStr">
        <is>
          <t>02 - Sports / GT</t>
        </is>
      </c>
      <c r="K85" s="12" t="n">
        <v>895000</v>
      </c>
      <c r="L85" s="8" t="inlineStr">
        <is>
          <t>Michigan</t>
        </is>
      </c>
      <c r="M85" s="13" t="n">
        <v>17013.44</v>
      </c>
      <c r="N85" s="13" t="n"/>
      <c r="O85" s="8" t="inlineStr">
        <is>
          <t>3 + at-fault claims - 5 yrs</t>
        </is>
      </c>
    </row>
    <row r="86">
      <c r="A86" s="8" t="inlineStr">
        <is>
          <t>66bd9599-3413-5444-a366-9866bc4a3e8f</t>
        </is>
      </c>
      <c r="B86" s="9" t="inlineStr">
        <is>
          <t>2025-08</t>
        </is>
      </c>
      <c r="C86" s="10" t="n"/>
      <c r="D86" s="9" t="inlineStr">
        <is>
          <t>Declined</t>
        </is>
      </c>
      <c r="E86" s="8" t="inlineStr">
        <is>
          <t>Wilhelmina Bellandi</t>
        </is>
      </c>
      <c r="F86" s="11" t="n">
        <v>1979</v>
      </c>
      <c r="G86" s="8" t="inlineStr">
        <is>
          <t>McLaren</t>
        </is>
      </c>
      <c r="H86" s="8" t="inlineStr">
        <is>
          <t>750S</t>
        </is>
      </c>
      <c r="I86" s="8" t="inlineStr">
        <is>
          <t>87WX8NDW4STJ5C8X3</t>
        </is>
      </c>
      <c r="J86" s="8" t="inlineStr">
        <is>
          <t>03 - Supercar</t>
        </is>
      </c>
      <c r="K86" s="12" t="n">
        <v>1625000</v>
      </c>
      <c r="L86" s="8" t="inlineStr">
        <is>
          <t>Ohio</t>
        </is>
      </c>
      <c r="M86" s="13" t="n">
        <v>34094.34</v>
      </c>
      <c r="N86" s="13" t="n"/>
      <c r="O86" s="8" t="inlineStr">
        <is>
          <t>3 + at-fault claims - 5 yrs</t>
        </is>
      </c>
    </row>
    <row r="87">
      <c r="A87" s="8" t="inlineStr">
        <is>
          <t>67038a4c-c0e1-5c7c-8a0b-213811333875</t>
        </is>
      </c>
      <c r="B87" s="9" t="inlineStr">
        <is>
          <t>2025-08</t>
        </is>
      </c>
      <c r="C87" s="10" t="n"/>
      <c r="D87" s="9" t="inlineStr">
        <is>
          <t>Referred</t>
        </is>
      </c>
      <c r="E87" s="8" t="inlineStr">
        <is>
          <t>Ottilie Pennington</t>
        </is>
      </c>
      <c r="F87" s="11" t="n">
        <v>2021</v>
      </c>
      <c r="G87" s="8" t="inlineStr">
        <is>
          <t>Aston Martin</t>
        </is>
      </c>
      <c r="H87" s="8" t="inlineStr">
        <is>
          <t>DB12</t>
        </is>
      </c>
      <c r="I87" s="8" t="inlineStr">
        <is>
          <t>6M5LP5MLK0U2Z45CZ</t>
        </is>
      </c>
      <c r="J87" s="8" t="inlineStr">
        <is>
          <t>02 - Sports / GT</t>
        </is>
      </c>
      <c r="K87" s="12" t="n">
        <v>290000</v>
      </c>
      <c r="L87" s="8" t="inlineStr">
        <is>
          <t>California</t>
        </is>
      </c>
      <c r="M87" s="13" t="n">
        <v>5540.09</v>
      </c>
      <c r="N87" s="13" t="n"/>
      <c r="O87" s="8" t="inlineStr">
        <is>
          <t>Prior carrier non-renewal / cancellation</t>
        </is>
      </c>
    </row>
    <row r="88">
      <c r="A88" s="8" t="inlineStr">
        <is>
          <t>675e859b-4225-57f8-a9ce-f4b0a8295ae8</t>
        </is>
      </c>
      <c r="B88" s="9" t="inlineStr">
        <is>
          <t>2025-08</t>
        </is>
      </c>
      <c r="C88" s="10" t="n"/>
      <c r="D88" s="9" t="inlineStr">
        <is>
          <t>Declined</t>
        </is>
      </c>
      <c r="E88" s="8" t="inlineStr">
        <is>
          <t>Fenwick Chattopadhyay</t>
        </is>
      </c>
      <c r="F88" s="11" t="n">
        <v>2015</v>
      </c>
      <c r="G88" s="8" t="inlineStr">
        <is>
          <t>Mercedes-Benz</t>
        </is>
      </c>
      <c r="H88" s="8" t="inlineStr">
        <is>
          <t>280SL Pagoda</t>
        </is>
      </c>
      <c r="I88" s="8" t="inlineStr">
        <is>
          <t>98316MZVYYL9N8UCV</t>
        </is>
      </c>
      <c r="J88" s="8" t="inlineStr">
        <is>
          <t>07 - Post-War Classic (1946-1972)</t>
        </is>
      </c>
      <c r="K88" s="12" t="n">
        <v>1520000</v>
      </c>
      <c r="L88" s="8" t="inlineStr">
        <is>
          <t>Iowa</t>
        </is>
      </c>
      <c r="M88" s="13" t="n">
        <v>11987.92</v>
      </c>
      <c r="N88" s="13" t="n"/>
      <c r="O88" s="8" t="inlineStr">
        <is>
          <t>3 + at-fault claims - 5 yrs</t>
        </is>
      </c>
    </row>
    <row r="89">
      <c r="A89" s="8" t="inlineStr">
        <is>
          <t>6ca3e246-2c4e-5b80-b420-2c24a6442a22</t>
        </is>
      </c>
      <c r="B89" s="9" t="inlineStr">
        <is>
          <t>2025-08</t>
        </is>
      </c>
      <c r="C89" s="10" t="n"/>
      <c r="D89" s="9" t="inlineStr">
        <is>
          <t>Referred</t>
        </is>
      </c>
      <c r="E89" s="8" t="inlineStr">
        <is>
          <t>Sunniva Fairweather</t>
        </is>
      </c>
      <c r="F89" s="11" t="n">
        <v>1958</v>
      </c>
      <c r="G89" s="8" t="inlineStr">
        <is>
          <t>Porsche</t>
        </is>
      </c>
      <c r="H89" s="8" t="inlineStr">
        <is>
          <t>911 Turbo S</t>
        </is>
      </c>
      <c r="I89" s="8" t="inlineStr">
        <is>
          <t>TRZX8K2U4ECCZ27LE</t>
        </is>
      </c>
      <c r="J89" s="8" t="inlineStr">
        <is>
          <t>02 - Sports / GT</t>
        </is>
      </c>
      <c r="K89" s="12" t="n">
        <v>850000</v>
      </c>
      <c r="L89" s="8" t="inlineStr">
        <is>
          <t>Hawaii</t>
        </is>
      </c>
      <c r="M89" s="13" t="n">
        <v>13551.89</v>
      </c>
      <c r="N89" s="13" t="n"/>
      <c r="O89" s="8" t="inlineStr">
        <is>
          <t>1 at-fault claim over $100k</t>
        </is>
      </c>
    </row>
    <row r="90">
      <c r="A90" s="8" t="inlineStr">
        <is>
          <t>7150bc12-bf43-5fd2-b957-d70cc4d6edc0</t>
        </is>
      </c>
      <c r="B90" s="9" t="inlineStr">
        <is>
          <t>2025-08</t>
        </is>
      </c>
      <c r="C90" s="10" t="n"/>
      <c r="D90" s="9" t="inlineStr">
        <is>
          <t>Referred</t>
        </is>
      </c>
      <c r="E90" s="8" t="inlineStr">
        <is>
          <t>Beatrix Merriweather</t>
        </is>
      </c>
      <c r="F90" s="11" t="n">
        <v>1987</v>
      </c>
      <c r="G90" s="8" t="inlineStr">
        <is>
          <t>Icon</t>
        </is>
      </c>
      <c r="H90" s="8" t="inlineStr">
        <is>
          <t>Derelict</t>
        </is>
      </c>
      <c r="I90" s="8" t="inlineStr">
        <is>
          <t>L0Z995R1DX3WXL03U</t>
        </is>
      </c>
      <c r="J90" s="8" t="inlineStr">
        <is>
          <t>11 - Restomod / Coachbuilt / Bespoke</t>
        </is>
      </c>
      <c r="K90" s="12" t="n">
        <v>660000</v>
      </c>
      <c r="L90" s="8" t="inlineStr">
        <is>
          <t>Arkansas</t>
        </is>
      </c>
      <c r="M90" s="13" t="n">
        <v>13404.23</v>
      </c>
      <c r="N90" s="13" t="n"/>
      <c r="O90" s="8" t="inlineStr">
        <is>
          <t>Prior carrier non-renewal / cancellation</t>
        </is>
      </c>
    </row>
    <row r="91">
      <c r="A91" s="8" t="inlineStr">
        <is>
          <t>71960109-ac96-5ac8-b6c6-29cd6d299687</t>
        </is>
      </c>
      <c r="B91" s="9" t="inlineStr">
        <is>
          <t>2025-08</t>
        </is>
      </c>
      <c r="C91" s="10" t="n"/>
      <c r="D91" s="9" t="inlineStr">
        <is>
          <t>Declined</t>
        </is>
      </c>
      <c r="E91" s="8" t="inlineStr">
        <is>
          <t>Mireille Castellanos</t>
        </is>
      </c>
      <c r="F91" s="11" t="n">
        <v>1991</v>
      </c>
      <c r="G91" s="8" t="inlineStr">
        <is>
          <t>Jaguar</t>
        </is>
      </c>
      <c r="H91" s="8" t="inlineStr">
        <is>
          <t>E-Type Series 1</t>
        </is>
      </c>
      <c r="I91" s="8" t="inlineStr">
        <is>
          <t>W6KBZXPXU3SN5ZNLU</t>
        </is>
      </c>
      <c r="J91" s="8" t="inlineStr">
        <is>
          <t>07 - Post-War Classic (1946-1972)</t>
        </is>
      </c>
      <c r="K91" s="12" t="n">
        <v>890000</v>
      </c>
      <c r="L91" s="8" t="inlineStr">
        <is>
          <t>North Dakota</t>
        </is>
      </c>
      <c r="M91" s="13" t="n">
        <v>7365.17</v>
      </c>
      <c r="N91" s="13" t="n"/>
      <c r="O91" s="8" t="inlineStr">
        <is>
          <t>3 + at-fault claims - 5 yrs</t>
        </is>
      </c>
    </row>
    <row r="92">
      <c r="A92" s="8" t="inlineStr">
        <is>
          <t>72797cba-0069-524f-9b96-1cae29fa4e21</t>
        </is>
      </c>
      <c r="B92" s="9" t="inlineStr">
        <is>
          <t>2025-08</t>
        </is>
      </c>
      <c r="C92" s="10" t="n"/>
      <c r="D92" s="9" t="inlineStr">
        <is>
          <t>Declined</t>
        </is>
      </c>
      <c r="E92" s="8" t="inlineStr">
        <is>
          <t>Lorenzo Ashcombe</t>
        </is>
      </c>
      <c r="F92" s="11" t="n">
        <v>2010</v>
      </c>
      <c r="G92" s="8" t="inlineStr">
        <is>
          <t>Ferrari</t>
        </is>
      </c>
      <c r="H92" s="8" t="inlineStr">
        <is>
          <t>275 GTB/4</t>
        </is>
      </c>
      <c r="I92" s="8" t="inlineStr">
        <is>
          <t>3LBW9095VW5Y5P0RT</t>
        </is>
      </c>
      <c r="J92" s="8" t="inlineStr">
        <is>
          <t>07 - Post-War Classic (1946-1972)</t>
        </is>
      </c>
      <c r="K92" s="12" t="n">
        <v>550000</v>
      </c>
      <c r="L92" s="8" t="inlineStr">
        <is>
          <t>Colorado</t>
        </is>
      </c>
      <c r="M92" s="13" t="n">
        <v>4908.49</v>
      </c>
      <c r="N92" s="13" t="n"/>
      <c r="O92" s="8" t="inlineStr">
        <is>
          <t>3 + at-fault claims - 5 yrs</t>
        </is>
      </c>
    </row>
    <row r="93">
      <c r="A93" s="8" t="inlineStr">
        <is>
          <t>72c5e3d3-7bf9-5bef-ab31-756cd84eb096</t>
        </is>
      </c>
      <c r="B93" s="9" t="inlineStr">
        <is>
          <t>2025-08</t>
        </is>
      </c>
      <c r="C93" s="10" t="n"/>
      <c r="D93" s="9" t="inlineStr">
        <is>
          <t>Declined</t>
        </is>
      </c>
      <c r="E93" s="8" t="inlineStr">
        <is>
          <t>Ingrid Nakashima</t>
        </is>
      </c>
      <c r="F93" s="11" t="n">
        <v>1991</v>
      </c>
      <c r="G93" s="8" t="inlineStr">
        <is>
          <t>Lamborghini</t>
        </is>
      </c>
      <c r="H93" s="8" t="inlineStr">
        <is>
          <t>Huracan EVO</t>
        </is>
      </c>
      <c r="I93" s="8" t="inlineStr">
        <is>
          <t>0DBFADJAYH9C9XMRR</t>
        </is>
      </c>
      <c r="J93" s="8" t="inlineStr">
        <is>
          <t>03 - Supercar</t>
        </is>
      </c>
      <c r="K93" s="12" t="n">
        <v>570000</v>
      </c>
      <c r="L93" s="8" t="inlineStr">
        <is>
          <t>New York</t>
        </is>
      </c>
      <c r="M93" s="13" t="n">
        <v>13077.74</v>
      </c>
      <c r="N93" s="13" t="n"/>
      <c r="O93" s="8" t="inlineStr">
        <is>
          <t>3 + at-fault claims - 5 yrs</t>
        </is>
      </c>
    </row>
    <row r="94">
      <c r="A94" s="8" t="inlineStr">
        <is>
          <t>7369f87b-869f-51a8-b72b-0cf3478c02bc</t>
        </is>
      </c>
      <c r="B94" s="9" t="inlineStr">
        <is>
          <t>2025-08</t>
        </is>
      </c>
      <c r="C94" s="10" t="n"/>
      <c r="D94" s="9" t="inlineStr">
        <is>
          <t>Declined</t>
        </is>
      </c>
      <c r="E94" s="8" t="inlineStr">
        <is>
          <t>Sunniva Ashcombe</t>
        </is>
      </c>
      <c r="F94" s="11" t="n">
        <v>1962</v>
      </c>
      <c r="G94" s="8" t="inlineStr">
        <is>
          <t>Porsche</t>
        </is>
      </c>
      <c r="H94" s="8" t="inlineStr">
        <is>
          <t>911 Turbo S</t>
        </is>
      </c>
      <c r="I94" s="8" t="inlineStr">
        <is>
          <t>Z6ZCGZ8V21ZPM6NSU</t>
        </is>
      </c>
      <c r="J94" s="8" t="inlineStr">
        <is>
          <t>02 - Sports / GT</t>
        </is>
      </c>
      <c r="K94" s="12" t="n">
        <v>305000</v>
      </c>
      <c r="L94" s="8" t="inlineStr">
        <is>
          <t>Hawaii</t>
        </is>
      </c>
      <c r="M94" s="13" t="n">
        <v>5610.85</v>
      </c>
      <c r="N94" s="13" t="n"/>
      <c r="O94" s="8" t="inlineStr">
        <is>
          <t>3 + at-fault claims - 5 yrs</t>
        </is>
      </c>
    </row>
    <row r="95">
      <c r="A95" s="8" t="inlineStr">
        <is>
          <t>752da444-7a20-5e5b-ae49-396aef555a88</t>
        </is>
      </c>
      <c r="B95" s="9" t="inlineStr">
        <is>
          <t>2025-08</t>
        </is>
      </c>
      <c r="C95" s="10" t="n"/>
      <c r="D95" s="9" t="inlineStr">
        <is>
          <t>Referred</t>
        </is>
      </c>
      <c r="E95" s="8" t="inlineStr">
        <is>
          <t>Ramona Bellandi</t>
        </is>
      </c>
      <c r="F95" s="11" t="n">
        <v>1990</v>
      </c>
      <c r="G95" s="8" t="inlineStr">
        <is>
          <t>Porsche</t>
        </is>
      </c>
      <c r="H95" s="8" t="inlineStr">
        <is>
          <t>911 Turbo S</t>
        </is>
      </c>
      <c r="I95" s="8" t="inlineStr">
        <is>
          <t>JC12B7V6VV1FF1F1T</t>
        </is>
      </c>
      <c r="J95" s="8" t="inlineStr">
        <is>
          <t>02 - Sports / GT</t>
        </is>
      </c>
      <c r="K95" s="12" t="n">
        <v>760000</v>
      </c>
      <c r="L95" s="8" t="inlineStr">
        <is>
          <t>Louisiana</t>
        </is>
      </c>
      <c r="M95" s="13" t="n">
        <v>11278.11</v>
      </c>
      <c r="N95" s="13" t="n"/>
      <c r="O95" s="8" t="inlineStr">
        <is>
          <t>1 theft / total loss claim</t>
        </is>
      </c>
    </row>
    <row r="96">
      <c r="A96" s="8" t="inlineStr">
        <is>
          <t>75303572-bc34-5615-b023-e7e1be619344</t>
        </is>
      </c>
      <c r="B96" s="9" t="inlineStr">
        <is>
          <t>2025-08</t>
        </is>
      </c>
      <c r="C96" s="10" t="n"/>
      <c r="D96" s="9" t="inlineStr">
        <is>
          <t>Declined</t>
        </is>
      </c>
      <c r="E96" s="8" t="inlineStr">
        <is>
          <t>Delphine Underwood</t>
        </is>
      </c>
      <c r="F96" s="11" t="n">
        <v>1960</v>
      </c>
      <c r="G96" s="8" t="inlineStr">
        <is>
          <t>BMW</t>
        </is>
      </c>
      <c r="H96" s="8" t="inlineStr">
        <is>
          <t>M8 Competition</t>
        </is>
      </c>
      <c r="I96" s="8" t="inlineStr">
        <is>
          <t>XG57EH7YDGL8BUR1T</t>
        </is>
      </c>
      <c r="J96" s="8" t="inlineStr">
        <is>
          <t>02 - Sports / GT</t>
        </is>
      </c>
      <c r="K96" s="12" t="n">
        <v>380000</v>
      </c>
      <c r="L96" s="8" t="inlineStr">
        <is>
          <t>Nevada</t>
        </is>
      </c>
      <c r="M96" s="13" t="n">
        <v>6291.51</v>
      </c>
      <c r="N96" s="13" t="n"/>
      <c r="O96" s="8" t="inlineStr">
        <is>
          <t>3 + at-fault claims - 5 yrs</t>
        </is>
      </c>
    </row>
    <row r="97">
      <c r="A97" s="8" t="inlineStr">
        <is>
          <t>7611f5f5-9997-53ef-a9a2-84760b4ddb37</t>
        </is>
      </c>
      <c r="B97" s="9" t="inlineStr">
        <is>
          <t>2025-08</t>
        </is>
      </c>
      <c r="C97" s="10" t="n"/>
      <c r="D97" s="9" t="inlineStr">
        <is>
          <t>Declined</t>
        </is>
      </c>
      <c r="E97" s="8" t="inlineStr">
        <is>
          <t>Noor Merriweather</t>
        </is>
      </c>
      <c r="F97" s="11" t="n">
        <v>1973</v>
      </c>
      <c r="G97" s="8" t="inlineStr">
        <is>
          <t>Maserati</t>
        </is>
      </c>
      <c r="H97" s="8" t="inlineStr">
        <is>
          <t>GranTurismo</t>
        </is>
      </c>
      <c r="I97" s="8" t="inlineStr">
        <is>
          <t>759T2AXG2YRSJPKEL</t>
        </is>
      </c>
      <c r="J97" s="8" t="inlineStr">
        <is>
          <t>02 - Sports / GT</t>
        </is>
      </c>
      <c r="K97" s="12" t="n">
        <v>475000</v>
      </c>
      <c r="L97" s="8" t="inlineStr">
        <is>
          <t>Oklahoma</t>
        </is>
      </c>
      <c r="M97" s="13" t="n">
        <v>8469.34</v>
      </c>
      <c r="N97" s="13" t="n"/>
      <c r="O97" s="8" t="inlineStr">
        <is>
          <t>3 + at-fault claims - 5 yrs</t>
        </is>
      </c>
    </row>
    <row r="98">
      <c r="A98" s="8" t="inlineStr">
        <is>
          <t>78504cf8-fdca-5d83-83fb-fb8c2b96db3d</t>
        </is>
      </c>
      <c r="B98" s="9" t="inlineStr">
        <is>
          <t>2025-08</t>
        </is>
      </c>
      <c r="C98" s="10" t="n"/>
      <c r="D98" s="9" t="inlineStr">
        <is>
          <t>Declined</t>
        </is>
      </c>
      <c r="E98" s="8" t="inlineStr">
        <is>
          <t>Anouk Harrington</t>
        </is>
      </c>
      <c r="F98" s="11" t="n">
        <v>2003</v>
      </c>
      <c r="G98" s="8" t="inlineStr">
        <is>
          <t>Bentley</t>
        </is>
      </c>
      <c r="H98" s="8" t="inlineStr">
        <is>
          <t>Continental GT</t>
        </is>
      </c>
      <c r="I98" s="8" t="inlineStr">
        <is>
          <t>J9X6D3A0SBU9GNP6Z</t>
        </is>
      </c>
      <c r="J98" s="8" t="inlineStr">
        <is>
          <t>02 - Sports / GT</t>
        </is>
      </c>
      <c r="K98" s="12" t="n">
        <v>530000</v>
      </c>
      <c r="L98" s="8" t="inlineStr">
        <is>
          <t>Texas</t>
        </is>
      </c>
      <c r="M98" s="13" t="n">
        <v>7475</v>
      </c>
      <c r="N98" s="13" t="n"/>
      <c r="O98" s="8" t="inlineStr">
        <is>
          <t>3 + at-fault claims - 5 yrs</t>
        </is>
      </c>
    </row>
    <row r="99">
      <c r="A99" s="8" t="inlineStr">
        <is>
          <t>7c55e9d5-f064-5fb0-b539-83bb493e9706</t>
        </is>
      </c>
      <c r="B99" s="9" t="inlineStr">
        <is>
          <t>2025-08</t>
        </is>
      </c>
      <c r="C99" s="10" t="n"/>
      <c r="D99" s="9" t="inlineStr">
        <is>
          <t>Declined</t>
        </is>
      </c>
      <c r="E99" s="8" t="inlineStr">
        <is>
          <t>Anouk Ashcombe</t>
        </is>
      </c>
      <c r="F99" s="11" t="n">
        <v>1955</v>
      </c>
      <c r="G99" s="8" t="inlineStr">
        <is>
          <t>Maserati</t>
        </is>
      </c>
      <c r="H99" s="8" t="inlineStr">
        <is>
          <t>GranTurismo</t>
        </is>
      </c>
      <c r="I99" s="8" t="inlineStr">
        <is>
          <t>JS3VFAJGZAY8ELWCR</t>
        </is>
      </c>
      <c r="J99" s="8" t="inlineStr">
        <is>
          <t>02 - Sports / GT</t>
        </is>
      </c>
      <c r="K99" s="12" t="n">
        <v>185000</v>
      </c>
      <c r="L99" s="8" t="inlineStr">
        <is>
          <t>Ohio</t>
        </is>
      </c>
      <c r="M99" s="13" t="n">
        <v>4463.74</v>
      </c>
      <c r="N99" s="13" t="n"/>
      <c r="O99" s="8" t="inlineStr">
        <is>
          <t>3 + at-fault claims - 5 yrs</t>
        </is>
      </c>
    </row>
    <row r="100">
      <c r="A100" s="8" t="inlineStr">
        <is>
          <t>7d71fbba-1c3c-5d61-8126-03f824e38dd3</t>
        </is>
      </c>
      <c r="B100" s="9" t="inlineStr">
        <is>
          <t>2025-08</t>
        </is>
      </c>
      <c r="C100" s="10" t="n"/>
      <c r="D100" s="9" t="inlineStr">
        <is>
          <t>Declined</t>
        </is>
      </c>
      <c r="E100" s="8" t="inlineStr">
        <is>
          <t>Cassius Farkas</t>
        </is>
      </c>
      <c r="F100" s="11" t="n">
        <v>1994</v>
      </c>
      <c r="G100" s="8" t="inlineStr">
        <is>
          <t>BMW</t>
        </is>
      </c>
      <c r="H100" s="8" t="inlineStr">
        <is>
          <t>M8 Competition</t>
        </is>
      </c>
      <c r="I100" s="8" t="inlineStr">
        <is>
          <t>TLMT5GVR0UANT04BT</t>
        </is>
      </c>
      <c r="J100" s="8" t="inlineStr">
        <is>
          <t>02 - Sports / GT</t>
        </is>
      </c>
      <c r="K100" s="12" t="n">
        <v>560000</v>
      </c>
      <c r="L100" s="8" t="inlineStr">
        <is>
          <t>Colorado</t>
        </is>
      </c>
      <c r="M100" s="13" t="n">
        <v>7554.72</v>
      </c>
      <c r="N100" s="13" t="n"/>
      <c r="O100" s="8" t="inlineStr">
        <is>
          <t>3 + at-fault claims - 5 yrs</t>
        </is>
      </c>
    </row>
    <row r="101">
      <c r="A101" s="8" t="inlineStr">
        <is>
          <t>7f9e82f1-c292-5d89-8485-3efabb54c7b0</t>
        </is>
      </c>
      <c r="B101" s="9" t="inlineStr">
        <is>
          <t>2025-08</t>
        </is>
      </c>
      <c r="C101" s="10" t="n"/>
      <c r="D101" s="9" t="inlineStr">
        <is>
          <t>Declined</t>
        </is>
      </c>
      <c r="E101" s="8" t="inlineStr">
        <is>
          <t>Priya Pennington</t>
        </is>
      </c>
      <c r="F101" s="11" t="n">
        <v>1979</v>
      </c>
      <c r="G101" s="8" t="inlineStr">
        <is>
          <t>BMW</t>
        </is>
      </c>
      <c r="H101" s="8" t="inlineStr">
        <is>
          <t>M8 Competition</t>
        </is>
      </c>
      <c r="I101" s="8" t="inlineStr">
        <is>
          <t>NXXNEGRVYCMFT4VG6</t>
        </is>
      </c>
      <c r="J101" s="8" t="inlineStr">
        <is>
          <t>02 - Sports / GT</t>
        </is>
      </c>
      <c r="K101" s="12" t="n">
        <v>260000</v>
      </c>
      <c r="L101" s="8" t="inlineStr">
        <is>
          <t>Missouri</t>
        </is>
      </c>
      <c r="M101" s="13" t="n">
        <v>3900</v>
      </c>
      <c r="N101" s="13" t="n"/>
      <c r="O101" s="8" t="inlineStr">
        <is>
          <t>3 + at-fault claims - 5 yrs</t>
        </is>
      </c>
    </row>
    <row r="102">
      <c r="A102" s="8" t="inlineStr">
        <is>
          <t>803122cf-adeb-5435-bf9a-97ba70580447</t>
        </is>
      </c>
      <c r="B102" s="9" t="inlineStr">
        <is>
          <t>2025-08</t>
        </is>
      </c>
      <c r="C102" s="10" t="n"/>
      <c r="D102" s="9" t="inlineStr">
        <is>
          <t>Declined</t>
        </is>
      </c>
      <c r="E102" s="8" t="inlineStr">
        <is>
          <t>Cassius Underwood</t>
        </is>
      </c>
      <c r="F102" s="11" t="n">
        <v>2014</v>
      </c>
      <c r="G102" s="8" t="inlineStr">
        <is>
          <t>Maserati</t>
        </is>
      </c>
      <c r="H102" s="8" t="inlineStr">
        <is>
          <t>GranTurismo</t>
        </is>
      </c>
      <c r="I102" s="8" t="inlineStr">
        <is>
          <t>70V9Z8CX8AGSL6K9E</t>
        </is>
      </c>
      <c r="J102" s="8" t="inlineStr">
        <is>
          <t>02 - Sports / GT</t>
        </is>
      </c>
      <c r="K102" s="12" t="n">
        <v>660000</v>
      </c>
      <c r="L102" s="8" t="inlineStr">
        <is>
          <t>Nevada</t>
        </is>
      </c>
      <c r="M102" s="13" t="n">
        <v>9470.379999999999</v>
      </c>
      <c r="N102" s="13" t="n"/>
      <c r="O102" s="8" t="inlineStr">
        <is>
          <t>3 + at-fault claims - 5 yrs</t>
        </is>
      </c>
    </row>
    <row r="103">
      <c r="A103" s="8" t="inlineStr">
        <is>
          <t>804b5edf-7db7-5b65-a373-ce469e04bd3d</t>
        </is>
      </c>
      <c r="B103" s="9" t="inlineStr">
        <is>
          <t>2025-08</t>
        </is>
      </c>
      <c r="C103" s="10" t="n"/>
      <c r="D103" s="9" t="inlineStr">
        <is>
          <t>Declined</t>
        </is>
      </c>
      <c r="E103" s="8" t="inlineStr">
        <is>
          <t>Marisol Okonkwo</t>
        </is>
      </c>
      <c r="F103" s="11" t="n">
        <v>2023</v>
      </c>
      <c r="G103" s="8" t="inlineStr">
        <is>
          <t>Aston Martin</t>
        </is>
      </c>
      <c r="H103" s="8" t="inlineStr">
        <is>
          <t>DB12</t>
        </is>
      </c>
      <c r="I103" s="8" t="inlineStr">
        <is>
          <t>YL92GC0XCWHV5SXLL</t>
        </is>
      </c>
      <c r="J103" s="8" t="inlineStr">
        <is>
          <t>02 - Sports / GT</t>
        </is>
      </c>
      <c r="K103" s="12" t="n">
        <v>545000</v>
      </c>
      <c r="L103" s="8" t="inlineStr">
        <is>
          <t>Michigan</t>
        </is>
      </c>
      <c r="M103" s="13" t="n">
        <v>10360.14</v>
      </c>
      <c r="N103" s="13" t="n"/>
      <c r="O103" s="8" t="inlineStr">
        <is>
          <t>3 + at-fault claims - 5 yrs</t>
        </is>
      </c>
    </row>
    <row r="104">
      <c r="A104" s="8" t="inlineStr">
        <is>
          <t>807c1f95-4236-5685-b09e-be266653a9fe</t>
        </is>
      </c>
      <c r="B104" s="9" t="inlineStr">
        <is>
          <t>2025-08</t>
        </is>
      </c>
      <c r="C104" s="10" t="n"/>
      <c r="D104" s="9" t="inlineStr">
        <is>
          <t>Declined</t>
        </is>
      </c>
      <c r="E104" s="8" t="inlineStr">
        <is>
          <t>Ingrid Harrington</t>
        </is>
      </c>
      <c r="F104" s="11" t="n">
        <v>2019</v>
      </c>
      <c r="G104" s="8" t="inlineStr">
        <is>
          <t>Aston Martin</t>
        </is>
      </c>
      <c r="H104" s="8" t="inlineStr">
        <is>
          <t>DB5</t>
        </is>
      </c>
      <c r="I104" s="8" t="inlineStr">
        <is>
          <t>S24ST5P830DFW8EJJ</t>
        </is>
      </c>
      <c r="J104" s="8" t="inlineStr">
        <is>
          <t>07 - Post-War Classic (1946-1972)</t>
        </is>
      </c>
      <c r="K104" s="12" t="n">
        <v>975000</v>
      </c>
      <c r="L104" s="8" t="inlineStr">
        <is>
          <t>New York</t>
        </is>
      </c>
      <c r="M104" s="13" t="n">
        <v>10125.28</v>
      </c>
      <c r="N104" s="13" t="n"/>
      <c r="O104" s="8" t="inlineStr">
        <is>
          <t>3 + at-fault claims - 5 yrs</t>
        </is>
      </c>
    </row>
    <row r="105">
      <c r="A105" s="8" t="inlineStr">
        <is>
          <t>811a0077-f1fa-5af6-95f5-bd51c67638eb</t>
        </is>
      </c>
      <c r="B105" s="9" t="inlineStr">
        <is>
          <t>2025-08</t>
        </is>
      </c>
      <c r="C105" s="10" t="n"/>
      <c r="D105" s="9" t="inlineStr">
        <is>
          <t>Declined</t>
        </is>
      </c>
      <c r="E105" s="8" t="inlineStr">
        <is>
          <t>Everett Nakashima</t>
        </is>
      </c>
      <c r="F105" s="11" t="n">
        <v>2004</v>
      </c>
      <c r="G105" s="8" t="inlineStr">
        <is>
          <t>Mercedes-Benz</t>
        </is>
      </c>
      <c r="H105" s="8" t="inlineStr">
        <is>
          <t>280SL Pagoda</t>
        </is>
      </c>
      <c r="I105" s="8" t="inlineStr">
        <is>
          <t>3JM15RC0SS3740W93</t>
        </is>
      </c>
      <c r="J105" s="8" t="inlineStr">
        <is>
          <t>07 - Post-War Classic (1946-1972)</t>
        </is>
      </c>
      <c r="K105" s="12" t="n">
        <v>380000</v>
      </c>
      <c r="L105" s="8" t="inlineStr">
        <is>
          <t>Vermont</t>
        </is>
      </c>
      <c r="M105" s="13" t="n">
        <v>4198.64</v>
      </c>
      <c r="N105" s="13" t="n"/>
      <c r="O105" s="8" t="inlineStr">
        <is>
          <t>3 + at-fault claims - 5 yrs</t>
        </is>
      </c>
    </row>
    <row r="106">
      <c r="A106" s="8" t="inlineStr">
        <is>
          <t>82c198f3-1478-5be1-9ba0-103bdcca5c8f</t>
        </is>
      </c>
      <c r="B106" s="9" t="inlineStr">
        <is>
          <t>2025-08</t>
        </is>
      </c>
      <c r="C106" s="10" t="n"/>
      <c r="D106" s="9" t="inlineStr">
        <is>
          <t>Referred</t>
        </is>
      </c>
      <c r="E106" s="8" t="inlineStr">
        <is>
          <t>Delphine Okonkwo</t>
        </is>
      </c>
      <c r="F106" s="11" t="n">
        <v>2023</v>
      </c>
      <c r="G106" s="8" t="inlineStr">
        <is>
          <t>BMW</t>
        </is>
      </c>
      <c r="H106" s="8" t="inlineStr">
        <is>
          <t>M8 Competition</t>
        </is>
      </c>
      <c r="I106" s="8" t="inlineStr">
        <is>
          <t>3U1K0MY6T98SCXA32</t>
        </is>
      </c>
      <c r="J106" s="8" t="inlineStr">
        <is>
          <t>02 - Sports / GT</t>
        </is>
      </c>
      <c r="K106" s="12" t="n">
        <v>525000</v>
      </c>
      <c r="L106" s="8" t="inlineStr">
        <is>
          <t>New York</t>
        </is>
      </c>
      <c r="M106" s="13" t="n">
        <v>8241.51</v>
      </c>
      <c r="N106" s="13" t="n"/>
      <c r="O106" s="8" t="inlineStr">
        <is>
          <t>2 at-fault claims - 5 yrs</t>
        </is>
      </c>
    </row>
    <row r="107">
      <c r="A107" s="8" t="inlineStr">
        <is>
          <t>84a985d5-fdae-5aea-b9fc-3b58ecd9509e</t>
        </is>
      </c>
      <c r="B107" s="9" t="inlineStr">
        <is>
          <t>2025-08</t>
        </is>
      </c>
      <c r="C107" s="10" t="n"/>
      <c r="D107" s="9" t="inlineStr">
        <is>
          <t>Declined</t>
        </is>
      </c>
      <c r="E107" s="8" t="inlineStr">
        <is>
          <t>Noor Delacroix</t>
        </is>
      </c>
      <c r="F107" s="11" t="n">
        <v>2009</v>
      </c>
      <c r="G107" s="8" t="inlineStr">
        <is>
          <t>Ringbrothers</t>
        </is>
      </c>
      <c r="H107" s="8" t="inlineStr">
        <is>
          <t>Mustang</t>
        </is>
      </c>
      <c r="I107" s="8" t="inlineStr">
        <is>
          <t>JB807E2H1HN2MS4N3</t>
        </is>
      </c>
      <c r="J107" s="8" t="inlineStr">
        <is>
          <t>11 - Restomod / Coachbuilt / Bespoke</t>
        </is>
      </c>
      <c r="K107" s="12" t="n">
        <v>1660000</v>
      </c>
      <c r="L107" s="8" t="inlineStr">
        <is>
          <t>South Dakota</t>
        </is>
      </c>
      <c r="M107" s="13" t="n">
        <v>23640.91</v>
      </c>
      <c r="N107" s="13" t="n"/>
      <c r="O107" s="8" t="inlineStr">
        <is>
          <t>3 + at-fault claims - 5 yrs</t>
        </is>
      </c>
    </row>
    <row r="108">
      <c r="A108" s="8" t="inlineStr">
        <is>
          <t>8856cba1-0309-503c-a592-48400f4d68bb</t>
        </is>
      </c>
      <c r="B108" s="9" t="inlineStr">
        <is>
          <t>2025-08</t>
        </is>
      </c>
      <c r="C108" s="10" t="n"/>
      <c r="D108" s="9" t="inlineStr">
        <is>
          <t>Referred</t>
        </is>
      </c>
      <c r="E108" s="8" t="inlineStr">
        <is>
          <t>Desmond Rourke</t>
        </is>
      </c>
      <c r="F108" s="11" t="n">
        <v>2020</v>
      </c>
      <c r="G108" s="8" t="inlineStr">
        <is>
          <t>Aston Martin</t>
        </is>
      </c>
      <c r="H108" s="8" t="inlineStr">
        <is>
          <t>DB5</t>
        </is>
      </c>
      <c r="I108" s="8" t="inlineStr">
        <is>
          <t>0XA3BSLDDEBB3AD84</t>
        </is>
      </c>
      <c r="J108" s="8" t="inlineStr">
        <is>
          <t>07 - Post-War Classic (1946-1972)</t>
        </is>
      </c>
      <c r="K108" s="12" t="n">
        <v>1560000</v>
      </c>
      <c r="L108" s="8" t="inlineStr">
        <is>
          <t>New Jersey</t>
        </is>
      </c>
      <c r="M108" s="13" t="n">
        <v>10178.26</v>
      </c>
      <c r="N108" s="13" t="n"/>
      <c r="O108" s="8" t="inlineStr">
        <is>
          <t>1 theft / total loss claim</t>
        </is>
      </c>
    </row>
    <row r="109">
      <c r="A109" s="8" t="inlineStr">
        <is>
          <t>8ada3364-1067-52a0-943a-48339bebe63a</t>
        </is>
      </c>
      <c r="B109" s="9" t="inlineStr">
        <is>
          <t>2025-08</t>
        </is>
      </c>
      <c r="C109" s="10" t="n"/>
      <c r="D109" s="9" t="inlineStr">
        <is>
          <t>Declined</t>
        </is>
      </c>
      <c r="E109" s="8" t="inlineStr">
        <is>
          <t>Emiliano Larsson</t>
        </is>
      </c>
      <c r="F109" s="11" t="n">
        <v>2008</v>
      </c>
      <c r="G109" s="8" t="inlineStr">
        <is>
          <t>Bentley</t>
        </is>
      </c>
      <c r="H109" s="8" t="inlineStr">
        <is>
          <t>Continental GT</t>
        </is>
      </c>
      <c r="I109" s="8" t="inlineStr">
        <is>
          <t>M0EKWDDLCB1S8URCX</t>
        </is>
      </c>
      <c r="J109" s="8" t="inlineStr">
        <is>
          <t>02 - Sports / GT</t>
        </is>
      </c>
      <c r="K109" s="12" t="n">
        <v>445000</v>
      </c>
      <c r="L109" s="8" t="inlineStr">
        <is>
          <t>Virginia</t>
        </is>
      </c>
      <c r="M109" s="13" t="n">
        <v>6863.92</v>
      </c>
      <c r="N109" s="13" t="n"/>
      <c r="O109" s="8" t="inlineStr">
        <is>
          <t>3 + at-fault claims - 5 yrs</t>
        </is>
      </c>
    </row>
    <row r="110">
      <c r="A110" s="8" t="inlineStr">
        <is>
          <t>8e05ad8f-a181-522b-92a6-c6bc44896358</t>
        </is>
      </c>
      <c r="B110" s="9" t="inlineStr">
        <is>
          <t>2025-08</t>
        </is>
      </c>
      <c r="C110" s="10" t="n"/>
      <c r="D110" s="9" t="inlineStr">
        <is>
          <t>Declined</t>
        </is>
      </c>
      <c r="E110" s="8" t="inlineStr">
        <is>
          <t>Marisol Fairweather</t>
        </is>
      </c>
      <c r="F110" s="11" t="n">
        <v>1969</v>
      </c>
      <c r="G110" s="8" t="inlineStr">
        <is>
          <t>Ferrari</t>
        </is>
      </c>
      <c r="H110" s="8" t="inlineStr">
        <is>
          <t>SF90 Stradale</t>
        </is>
      </c>
      <c r="I110" s="8" t="inlineStr">
        <is>
          <t>9M963WKP4WD305WHV</t>
        </is>
      </c>
      <c r="J110" s="8" t="inlineStr">
        <is>
          <t>03 - Supercar</t>
        </is>
      </c>
      <c r="K110" s="12" t="n">
        <v>365000</v>
      </c>
      <c r="L110" s="8" t="inlineStr">
        <is>
          <t>Ohio</t>
        </is>
      </c>
      <c r="M110" s="13" t="n">
        <v>11008.54</v>
      </c>
      <c r="N110" s="13" t="n"/>
      <c r="O110" s="8" t="inlineStr">
        <is>
          <t>3 + at-fault claims - 5 yrs</t>
        </is>
      </c>
    </row>
    <row r="111">
      <c r="A111" s="8" t="inlineStr">
        <is>
          <t>8e9c9657-1467-5f11-9ed5-b8f130536de2</t>
        </is>
      </c>
      <c r="B111" s="9" t="inlineStr">
        <is>
          <t>2025-08</t>
        </is>
      </c>
      <c r="C111" s="10" t="n"/>
      <c r="D111" s="9" t="inlineStr">
        <is>
          <t>Declined</t>
        </is>
      </c>
      <c r="E111" s="8" t="inlineStr">
        <is>
          <t>Lorenzo Larsson</t>
        </is>
      </c>
      <c r="F111" s="11" t="n">
        <v>2003</v>
      </c>
      <c r="G111" s="8" t="inlineStr">
        <is>
          <t>BMW</t>
        </is>
      </c>
      <c r="H111" s="8" t="inlineStr">
        <is>
          <t>M8 Competition</t>
        </is>
      </c>
      <c r="I111" s="8" t="inlineStr">
        <is>
          <t>AXH2P7HKJ95JJ9H9E</t>
        </is>
      </c>
      <c r="J111" s="8" t="inlineStr">
        <is>
          <t>02 - Sports / GT</t>
        </is>
      </c>
      <c r="K111" s="12" t="n">
        <v>880000</v>
      </c>
      <c r="L111" s="8" t="inlineStr">
        <is>
          <t>California</t>
        </is>
      </c>
      <c r="M111" s="13" t="n">
        <v>14569.81</v>
      </c>
      <c r="N111" s="13" t="n"/>
      <c r="O111" s="8" t="inlineStr">
        <is>
          <t>3 + at-fault claims - 5 yrs</t>
        </is>
      </c>
    </row>
    <row r="112">
      <c r="A112" s="8" t="inlineStr">
        <is>
          <t>906eb087-7656-5a38-bad4-5012981dd005</t>
        </is>
      </c>
      <c r="B112" s="9" t="inlineStr">
        <is>
          <t>2025-08</t>
        </is>
      </c>
      <c r="C112" s="10" t="n"/>
      <c r="D112" s="9" t="inlineStr">
        <is>
          <t>Declined</t>
        </is>
      </c>
      <c r="E112" s="8" t="inlineStr">
        <is>
          <t>Saoirse Bellandi</t>
        </is>
      </c>
      <c r="F112" s="11" t="n">
        <v>1991</v>
      </c>
      <c r="G112" s="8" t="inlineStr">
        <is>
          <t>BMW</t>
        </is>
      </c>
      <c r="H112" s="8" t="inlineStr">
        <is>
          <t>M8 Competition</t>
        </is>
      </c>
      <c r="I112" s="8" t="inlineStr">
        <is>
          <t>GNXSRR2XYKNWYW7U4</t>
        </is>
      </c>
      <c r="J112" s="8" t="inlineStr">
        <is>
          <t>02 - Sports / GT</t>
        </is>
      </c>
      <c r="K112" s="12" t="n">
        <v>570000</v>
      </c>
      <c r="L112" s="8" t="inlineStr">
        <is>
          <t>Michigan</t>
        </is>
      </c>
      <c r="M112" s="13" t="n">
        <v>10835.38</v>
      </c>
      <c r="N112" s="13" t="n"/>
      <c r="O112" s="8" t="inlineStr">
        <is>
          <t>3 + at-fault claims - 5 yrs</t>
        </is>
      </c>
    </row>
    <row r="113">
      <c r="A113" s="8" t="inlineStr">
        <is>
          <t>90ae4710-65e5-5a93-a3a9-5ce6701bcd40</t>
        </is>
      </c>
      <c r="B113" s="9" t="inlineStr">
        <is>
          <t>2025-08</t>
        </is>
      </c>
      <c r="C113" s="10" t="n"/>
      <c r="D113" s="9" t="inlineStr">
        <is>
          <t>Declined</t>
        </is>
      </c>
      <c r="E113" s="8" t="inlineStr">
        <is>
          <t>Wilhelmina Pennington</t>
        </is>
      </c>
      <c r="F113" s="11" t="n">
        <v>2004</v>
      </c>
      <c r="G113" s="8" t="inlineStr">
        <is>
          <t>Ferrari</t>
        </is>
      </c>
      <c r="H113" s="8" t="inlineStr">
        <is>
          <t>296 GTB</t>
        </is>
      </c>
      <c r="I113" s="8" t="inlineStr">
        <is>
          <t>WH1NYJ81J4TN64ZET</t>
        </is>
      </c>
      <c r="J113" s="8" t="inlineStr">
        <is>
          <t>03 - Supercar</t>
        </is>
      </c>
      <c r="K113" s="12" t="n">
        <v>1370000</v>
      </c>
      <c r="L113" s="8" t="inlineStr">
        <is>
          <t>Wisconsin</t>
        </is>
      </c>
      <c r="M113" s="13" t="n">
        <v>24815.09</v>
      </c>
      <c r="N113" s="13" t="n"/>
      <c r="O113" s="8" t="inlineStr">
        <is>
          <t>3 + at-fault claims - 5 yrs</t>
        </is>
      </c>
    </row>
    <row r="114">
      <c r="A114" s="8" t="inlineStr">
        <is>
          <t>90d4f175-b341-5c9e-8ec6-4d3bd69e317e</t>
        </is>
      </c>
      <c r="B114" s="9" t="inlineStr">
        <is>
          <t>2025-08</t>
        </is>
      </c>
      <c r="C114" s="10" t="n"/>
      <c r="D114" s="9" t="inlineStr">
        <is>
          <t>Referred</t>
        </is>
      </c>
      <c r="E114" s="8" t="inlineStr">
        <is>
          <t>Cassius Vandermeer</t>
        </is>
      </c>
      <c r="F114" s="11" t="n">
        <v>1993</v>
      </c>
      <c r="G114" s="8" t="inlineStr">
        <is>
          <t>Lamborghini</t>
        </is>
      </c>
      <c r="H114" s="8" t="inlineStr">
        <is>
          <t>Huracan EVO</t>
        </is>
      </c>
      <c r="I114" s="8" t="inlineStr">
        <is>
          <t>48BRSH8YUX57580G8</t>
        </is>
      </c>
      <c r="J114" s="8" t="inlineStr">
        <is>
          <t>03 - Supercar</t>
        </is>
      </c>
      <c r="K114" s="12" t="n">
        <v>1950000</v>
      </c>
      <c r="L114" s="8" t="inlineStr">
        <is>
          <t>Vermont</t>
        </is>
      </c>
      <c r="M114" s="13" t="n">
        <v>35909.43</v>
      </c>
      <c r="N114" s="13" t="n"/>
      <c r="O114" s="8" t="inlineStr">
        <is>
          <t>1 theft / total loss claim</t>
        </is>
      </c>
    </row>
    <row r="115">
      <c r="A115" s="8" t="inlineStr">
        <is>
          <t>919a344c-9f4c-550c-9e45-9d221631aa27</t>
        </is>
      </c>
      <c r="B115" s="9" t="inlineStr">
        <is>
          <t>2025-08</t>
        </is>
      </c>
      <c r="C115" s="10" t="n"/>
      <c r="D115" s="9" t="inlineStr">
        <is>
          <t>Declined</t>
        </is>
      </c>
      <c r="E115" s="8" t="inlineStr">
        <is>
          <t>Horace Rourke</t>
        </is>
      </c>
      <c r="F115" s="11" t="n">
        <v>1972</v>
      </c>
      <c r="G115" s="8" t="inlineStr">
        <is>
          <t>Jaguar</t>
        </is>
      </c>
      <c r="H115" s="8" t="inlineStr">
        <is>
          <t>E-Type Series 1</t>
        </is>
      </c>
      <c r="I115" s="8" t="inlineStr">
        <is>
          <t>V87LW9G2B4ZGMRJGE</t>
        </is>
      </c>
      <c r="J115" s="8" t="inlineStr">
        <is>
          <t>07 - Post-War Classic (1946-1972)</t>
        </is>
      </c>
      <c r="K115" s="12" t="n">
        <v>655000</v>
      </c>
      <c r="L115" s="8" t="inlineStr">
        <is>
          <t>New York</t>
        </is>
      </c>
      <c r="M115" s="13" t="n">
        <v>6802.11</v>
      </c>
      <c r="N115" s="13" t="n"/>
      <c r="O115" s="8" t="inlineStr">
        <is>
          <t>3 + at-fault claims - 5 yrs</t>
        </is>
      </c>
    </row>
    <row r="116">
      <c r="A116" s="8" t="inlineStr">
        <is>
          <t>920e7abc-f381-50f4-a9a7-afd931b51001</t>
        </is>
      </c>
      <c r="B116" s="9" t="inlineStr">
        <is>
          <t>2025-08</t>
        </is>
      </c>
      <c r="C116" s="10" t="n"/>
      <c r="D116" s="9" t="inlineStr">
        <is>
          <t>Declined</t>
        </is>
      </c>
      <c r="E116" s="8" t="inlineStr">
        <is>
          <t>Lorenzo Ashcombe</t>
        </is>
      </c>
      <c r="F116" s="11" t="n">
        <v>1988</v>
      </c>
      <c r="G116" s="8" t="inlineStr">
        <is>
          <t>Bentley</t>
        </is>
      </c>
      <c r="H116" s="8" t="inlineStr">
        <is>
          <t>Continental GT</t>
        </is>
      </c>
      <c r="I116" s="8" t="inlineStr">
        <is>
          <t>M1E28D199A5R4CX8V</t>
        </is>
      </c>
      <c r="J116" s="8" t="inlineStr">
        <is>
          <t>02 - Sports / GT</t>
        </is>
      </c>
      <c r="K116" s="12" t="n">
        <v>460000</v>
      </c>
      <c r="L116" s="8" t="inlineStr">
        <is>
          <t>Washington</t>
        </is>
      </c>
      <c r="M116" s="13" t="n">
        <v>6249.06</v>
      </c>
      <c r="N116" s="13" t="n"/>
      <c r="O116" s="8" t="inlineStr">
        <is>
          <t>3 + at-fault claims - 5 yrs</t>
        </is>
      </c>
    </row>
    <row r="117">
      <c r="A117" s="8" t="inlineStr">
        <is>
          <t>933362b9-4fd0-5f57-9aba-1506ee8de715</t>
        </is>
      </c>
      <c r="B117" s="9" t="inlineStr">
        <is>
          <t>2025-08</t>
        </is>
      </c>
      <c r="C117" s="10" t="n"/>
      <c r="D117" s="9" t="inlineStr">
        <is>
          <t>Referred</t>
        </is>
      </c>
      <c r="E117" s="8" t="inlineStr">
        <is>
          <t>Cassius Thistlewood</t>
        </is>
      </c>
      <c r="F117" s="11" t="n">
        <v>2002</v>
      </c>
      <c r="G117" s="8" t="inlineStr">
        <is>
          <t>BMW</t>
        </is>
      </c>
      <c r="H117" s="8" t="inlineStr">
        <is>
          <t>M8 Competition</t>
        </is>
      </c>
      <c r="I117" s="8" t="inlineStr">
        <is>
          <t>337P0SWLUL2YYS02H</t>
        </is>
      </c>
      <c r="J117" s="8" t="inlineStr">
        <is>
          <t>02 - Sports / GT</t>
        </is>
      </c>
      <c r="K117" s="12" t="n">
        <v>685000</v>
      </c>
      <c r="L117" s="8" t="inlineStr">
        <is>
          <t>Georgia</t>
        </is>
      </c>
      <c r="M117" s="13" t="n">
        <v>9409.059999999999</v>
      </c>
      <c r="N117" s="13" t="n"/>
      <c r="O117" s="8" t="inlineStr">
        <is>
          <t>1 theft / total loss claim</t>
        </is>
      </c>
    </row>
    <row r="118">
      <c r="A118" s="8" t="inlineStr">
        <is>
          <t>9387cb9b-ee3c-56cc-a299-86c37c2ab864</t>
        </is>
      </c>
      <c r="B118" s="9" t="inlineStr">
        <is>
          <t>2025-08</t>
        </is>
      </c>
      <c r="C118" s="10" t="n"/>
      <c r="D118" s="9" t="inlineStr">
        <is>
          <t>Declined</t>
        </is>
      </c>
      <c r="E118" s="8" t="inlineStr">
        <is>
          <t>Emiliano Ashcombe</t>
        </is>
      </c>
      <c r="F118" s="11" t="n">
        <v>1956</v>
      </c>
      <c r="G118" s="8" t="inlineStr">
        <is>
          <t>Ferrari</t>
        </is>
      </c>
      <c r="H118" s="8" t="inlineStr">
        <is>
          <t>275 GTB/4</t>
        </is>
      </c>
      <c r="I118" s="8" t="inlineStr">
        <is>
          <t>471WZ5TK4YZ35XS9M</t>
        </is>
      </c>
      <c r="J118" s="8" t="inlineStr">
        <is>
          <t>07 - Post-War Classic (1946-1972)</t>
        </is>
      </c>
      <c r="K118" s="12" t="n">
        <v>1310000</v>
      </c>
      <c r="L118" s="8" t="inlineStr">
        <is>
          <t>Washington</t>
        </is>
      </c>
      <c r="M118" s="13" t="n">
        <v>9016.75</v>
      </c>
      <c r="N118" s="13" t="n"/>
      <c r="O118" s="8" t="inlineStr">
        <is>
          <t>3 + at-fault claims - 5 yrs</t>
        </is>
      </c>
    </row>
    <row r="119">
      <c r="A119" s="8" t="inlineStr">
        <is>
          <t>94a2cf38-5f38-5321-bcce-7b6a2421c8c1</t>
        </is>
      </c>
      <c r="B119" s="9" t="inlineStr">
        <is>
          <t>2025-08</t>
        </is>
      </c>
      <c r="C119" s="10" t="n"/>
      <c r="D119" s="9" t="inlineStr">
        <is>
          <t>Declined</t>
        </is>
      </c>
      <c r="E119" s="8" t="inlineStr">
        <is>
          <t>Fitzgerald Montoya</t>
        </is>
      </c>
      <c r="F119" s="11" t="n">
        <v>2021</v>
      </c>
      <c r="G119" s="8" t="inlineStr">
        <is>
          <t>Ferrari</t>
        </is>
      </c>
      <c r="H119" s="8" t="inlineStr">
        <is>
          <t>SF90 Stradale</t>
        </is>
      </c>
      <c r="I119" s="8" t="inlineStr">
        <is>
          <t>WJV172AVAAUVU1S4Z</t>
        </is>
      </c>
      <c r="J119" s="8" t="inlineStr">
        <is>
          <t>03 - Supercar</t>
        </is>
      </c>
      <c r="K119" s="12" t="n">
        <v>935000</v>
      </c>
      <c r="L119" s="8" t="inlineStr">
        <is>
          <t>Ohio</t>
        </is>
      </c>
      <c r="M119" s="13" t="n">
        <v>23295.61</v>
      </c>
      <c r="N119" s="13" t="n"/>
      <c r="O119" s="8" t="inlineStr">
        <is>
          <t>3 + at-fault claims - 5 yrs</t>
        </is>
      </c>
    </row>
    <row r="120">
      <c r="A120" s="8" t="inlineStr">
        <is>
          <t>962724e6-1e3c-5cc0-8787-58cc2f708a12</t>
        </is>
      </c>
      <c r="B120" s="9" t="inlineStr">
        <is>
          <t>2025-08</t>
        </is>
      </c>
      <c r="C120" s="10" t="n"/>
      <c r="D120" s="9" t="inlineStr">
        <is>
          <t>Declined</t>
        </is>
      </c>
      <c r="E120" s="8" t="inlineStr">
        <is>
          <t>Emiliano Pennington</t>
        </is>
      </c>
      <c r="F120" s="11" t="n">
        <v>1992</v>
      </c>
      <c r="G120" s="8" t="inlineStr">
        <is>
          <t>McLaren</t>
        </is>
      </c>
      <c r="H120" s="8" t="inlineStr">
        <is>
          <t>750S</t>
        </is>
      </c>
      <c r="I120" s="8" t="inlineStr">
        <is>
          <t>EU3GW6NCHM5ETZP8X</t>
        </is>
      </c>
      <c r="J120" s="8" t="inlineStr">
        <is>
          <t>03 - Supercar</t>
        </is>
      </c>
      <c r="K120" s="12" t="n">
        <v>260000</v>
      </c>
      <c r="L120" s="8" t="inlineStr">
        <is>
          <t>Ohio</t>
        </is>
      </c>
      <c r="M120" s="13" t="n">
        <v>7841.7</v>
      </c>
      <c r="N120" s="13" t="n"/>
      <c r="O120" s="8" t="inlineStr">
        <is>
          <t>3 + at-fault claims - 5 yrs</t>
        </is>
      </c>
    </row>
    <row r="121">
      <c r="A121" s="8" t="inlineStr">
        <is>
          <t>97bbf99d-95ea-5463-b70d-adbe197538c9</t>
        </is>
      </c>
      <c r="B121" s="9" t="inlineStr">
        <is>
          <t>2025-08</t>
        </is>
      </c>
      <c r="C121" s="10" t="n"/>
      <c r="D121" s="9" t="inlineStr">
        <is>
          <t>Referred</t>
        </is>
      </c>
      <c r="E121" s="8" t="inlineStr">
        <is>
          <t>Marisol Pennington</t>
        </is>
      </c>
      <c r="F121" s="11" t="n">
        <v>1989</v>
      </c>
      <c r="G121" s="8" t="inlineStr">
        <is>
          <t>Mercedes-Benz</t>
        </is>
      </c>
      <c r="H121" s="8" t="inlineStr">
        <is>
          <t>AMG GT</t>
        </is>
      </c>
      <c r="I121" s="8" t="inlineStr">
        <is>
          <t>TFUR9862KYLRDBR0L</t>
        </is>
      </c>
      <c r="J121" s="8" t="inlineStr">
        <is>
          <t>02 - Sports / GT</t>
        </is>
      </c>
      <c r="K121" s="12" t="n">
        <v>770000</v>
      </c>
      <c r="L121" s="8" t="inlineStr">
        <is>
          <t>Illinois</t>
        </is>
      </c>
      <c r="M121" s="13" t="n">
        <v>12843.02</v>
      </c>
      <c r="N121" s="13" t="n"/>
      <c r="O121" s="8" t="inlineStr">
        <is>
          <t>2 at-fault claims - 5 yrs</t>
        </is>
      </c>
    </row>
    <row r="122">
      <c r="A122" s="8" t="inlineStr">
        <is>
          <t>98938b52-185c-5ef1-baf0-ae36d95a03bf</t>
        </is>
      </c>
      <c r="B122" s="9" t="inlineStr">
        <is>
          <t>2025-08</t>
        </is>
      </c>
      <c r="C122" s="10" t="n"/>
      <c r="D122" s="9" t="inlineStr">
        <is>
          <t>Declined</t>
        </is>
      </c>
      <c r="E122" s="8" t="inlineStr">
        <is>
          <t>Ottilie Ashcombe</t>
        </is>
      </c>
      <c r="F122" s="11" t="n">
        <v>2018</v>
      </c>
      <c r="G122" s="8" t="inlineStr">
        <is>
          <t>Bentley</t>
        </is>
      </c>
      <c r="H122" s="8" t="inlineStr">
        <is>
          <t>Continental GT</t>
        </is>
      </c>
      <c r="I122" s="8" t="inlineStr">
        <is>
          <t>MA2NDEHZ97K7GSX2E</t>
        </is>
      </c>
      <c r="J122" s="8" t="inlineStr">
        <is>
          <t>02 - Sports / GT</t>
        </is>
      </c>
      <c r="K122" s="12" t="n">
        <v>525000</v>
      </c>
      <c r="L122" s="8" t="inlineStr">
        <is>
          <t>California</t>
        </is>
      </c>
      <c r="M122" s="13" t="n">
        <v>8692.219999999999</v>
      </c>
      <c r="N122" s="13" t="n"/>
      <c r="O122" s="8" t="inlineStr">
        <is>
          <t>3 + at-fault claims - 5 yrs</t>
        </is>
      </c>
    </row>
    <row r="123">
      <c r="A123" s="8" t="inlineStr">
        <is>
          <t>990e500e-219e-5f15-b2af-d1d5ddb81118</t>
        </is>
      </c>
      <c r="B123" s="9" t="inlineStr">
        <is>
          <t>2025-08</t>
        </is>
      </c>
      <c r="C123" s="10" t="n"/>
      <c r="D123" s="9" t="inlineStr">
        <is>
          <t>Declined</t>
        </is>
      </c>
      <c r="E123" s="8" t="inlineStr">
        <is>
          <t>Thaddeus Chattopadhyay</t>
        </is>
      </c>
      <c r="F123" s="11" t="n">
        <v>2016</v>
      </c>
      <c r="G123" s="8" t="inlineStr">
        <is>
          <t>Bentley</t>
        </is>
      </c>
      <c r="H123" s="8" t="inlineStr">
        <is>
          <t>Continental GT</t>
        </is>
      </c>
      <c r="I123" s="8" t="inlineStr">
        <is>
          <t>GXCBR05BYUFNTDAZX</t>
        </is>
      </c>
      <c r="J123" s="8" t="inlineStr">
        <is>
          <t>02 - Sports / GT</t>
        </is>
      </c>
      <c r="K123" s="12" t="n">
        <v>365000</v>
      </c>
      <c r="L123" s="8" t="inlineStr">
        <is>
          <t>Alabama</t>
        </is>
      </c>
      <c r="M123" s="13" t="n">
        <v>6559.67</v>
      </c>
      <c r="N123" s="13" t="n"/>
      <c r="O123" s="8" t="inlineStr">
        <is>
          <t>3 + at-fault claims - 5 yrs</t>
        </is>
      </c>
    </row>
    <row r="124">
      <c r="A124" s="8" t="inlineStr">
        <is>
          <t>99eeed2a-9005-5abc-9dff-7b35e2ffc8a7</t>
        </is>
      </c>
      <c r="B124" s="9" t="inlineStr">
        <is>
          <t>2025-08</t>
        </is>
      </c>
      <c r="C124" s="10" t="n"/>
      <c r="D124" s="9" t="inlineStr">
        <is>
          <t>Declined</t>
        </is>
      </c>
      <c r="E124" s="8" t="inlineStr">
        <is>
          <t>Anouk Delacroix</t>
        </is>
      </c>
      <c r="F124" s="11" t="n">
        <v>2006</v>
      </c>
      <c r="G124" s="8" t="inlineStr">
        <is>
          <t>Ferrari</t>
        </is>
      </c>
      <c r="H124" s="8" t="inlineStr">
        <is>
          <t>296 GTB</t>
        </is>
      </c>
      <c r="I124" s="8" t="inlineStr">
        <is>
          <t>M7ZMT8E2UM9YUA3A8</t>
        </is>
      </c>
      <c r="J124" s="8" t="inlineStr">
        <is>
          <t>03 - Supercar</t>
        </is>
      </c>
      <c r="K124" s="12" t="n">
        <v>1450000</v>
      </c>
      <c r="L124" s="8" t="inlineStr">
        <is>
          <t>New Hampshire</t>
        </is>
      </c>
      <c r="M124" s="13" t="n">
        <v>22762.26</v>
      </c>
      <c r="N124" s="13" t="n"/>
      <c r="O124" s="8" t="inlineStr">
        <is>
          <t>3 + at-fault claims - 5 yrs</t>
        </is>
      </c>
    </row>
    <row r="125">
      <c r="A125" s="8" t="inlineStr">
        <is>
          <t>9b225c04-42ff-5d79-868a-82cf58496283</t>
        </is>
      </c>
      <c r="B125" s="9" t="inlineStr">
        <is>
          <t>2025-08</t>
        </is>
      </c>
      <c r="C125" s="10" t="n"/>
      <c r="D125" s="9" t="inlineStr">
        <is>
          <t>Declined</t>
        </is>
      </c>
      <c r="E125" s="8" t="inlineStr">
        <is>
          <t>Lorenzo Ashcombe</t>
        </is>
      </c>
      <c r="F125" s="11" t="n">
        <v>1970</v>
      </c>
      <c r="G125" s="8" t="inlineStr">
        <is>
          <t>Porsche</t>
        </is>
      </c>
      <c r="H125" s="8" t="inlineStr">
        <is>
          <t>911 Turbo S</t>
        </is>
      </c>
      <c r="I125" s="8" t="inlineStr">
        <is>
          <t>BV0CRFHDX1MXX5N67</t>
        </is>
      </c>
      <c r="J125" s="8" t="inlineStr">
        <is>
          <t>02 - Sports / GT</t>
        </is>
      </c>
      <c r="K125" s="12" t="n">
        <v>785000</v>
      </c>
      <c r="L125" s="8" t="inlineStr">
        <is>
          <t>Ohio</t>
        </is>
      </c>
      <c r="M125" s="13" t="n">
        <v>13382.03</v>
      </c>
      <c r="N125" s="13" t="n"/>
      <c r="O125" s="8" t="inlineStr">
        <is>
          <t>3 + at-fault claims - 5 yrs</t>
        </is>
      </c>
    </row>
    <row r="126">
      <c r="A126" s="8" t="inlineStr">
        <is>
          <t>9dff0b74-d913-5149-a345-2127f90b385d</t>
        </is>
      </c>
      <c r="B126" s="9" t="inlineStr">
        <is>
          <t>2025-08</t>
        </is>
      </c>
      <c r="C126" s="10" t="n"/>
      <c r="D126" s="9" t="inlineStr">
        <is>
          <t>Declined</t>
        </is>
      </c>
      <c r="E126" s="8" t="inlineStr">
        <is>
          <t>Noor Blackwood</t>
        </is>
      </c>
      <c r="F126" s="11" t="n">
        <v>1986</v>
      </c>
      <c r="G126" s="8" t="inlineStr">
        <is>
          <t>Mercedes-Benz</t>
        </is>
      </c>
      <c r="H126" s="8" t="inlineStr">
        <is>
          <t>AMG GT</t>
        </is>
      </c>
      <c r="I126" s="8" t="inlineStr">
        <is>
          <t>646WJLYT5YDGHUTKM</t>
        </is>
      </c>
      <c r="J126" s="8" t="inlineStr">
        <is>
          <t>02 - Sports / GT</t>
        </is>
      </c>
      <c r="K126" s="12" t="n">
        <v>410000</v>
      </c>
      <c r="L126" s="8" t="inlineStr">
        <is>
          <t>New York</t>
        </is>
      </c>
      <c r="M126" s="13" t="n">
        <v>7426.42</v>
      </c>
      <c r="N126" s="13" t="n"/>
      <c r="O126" s="8" t="inlineStr">
        <is>
          <t>3 + at-fault claims - 5 yrs</t>
        </is>
      </c>
    </row>
    <row r="127">
      <c r="A127" s="8" t="inlineStr">
        <is>
          <t>CANON-202508-000003</t>
        </is>
      </c>
      <c r="B127" s="9" t="inlineStr">
        <is>
          <t>2025-08</t>
        </is>
      </c>
      <c r="C127" s="10" t="n">
        <v>45889</v>
      </c>
      <c r="D127" s="9" t="inlineStr">
        <is>
          <t>Bound</t>
        </is>
      </c>
      <c r="E127" s="8" t="inlineStr">
        <is>
          <t>Everett Delacroix</t>
        </is>
      </c>
      <c r="F127" s="11" t="n">
        <v>1984</v>
      </c>
      <c r="G127" s="8" t="inlineStr">
        <is>
          <t>Porsche</t>
        </is>
      </c>
      <c r="H127" s="8" t="inlineStr">
        <is>
          <t>911 Turbo S</t>
        </is>
      </c>
      <c r="I127" s="8" t="inlineStr">
        <is>
          <t>H7E6FX0TRJ83PRTRW</t>
        </is>
      </c>
      <c r="J127" s="8" t="inlineStr">
        <is>
          <t>02 - Sports / GT</t>
        </is>
      </c>
      <c r="K127" s="12" t="n">
        <v>190000</v>
      </c>
      <c r="L127" s="8" t="inlineStr">
        <is>
          <t>Kansas</t>
        </is>
      </c>
      <c r="M127" s="13" t="n">
        <v>3199.17</v>
      </c>
      <c r="N127" s="13" t="n">
        <v>3199.17</v>
      </c>
      <c r="O127" s="8" t="n"/>
    </row>
    <row r="128">
      <c r="A128" s="8" t="inlineStr">
        <is>
          <t>CANON-202508-000004</t>
        </is>
      </c>
      <c r="B128" s="9" t="inlineStr">
        <is>
          <t>2025-08</t>
        </is>
      </c>
      <c r="C128" s="10" t="n">
        <v>45885</v>
      </c>
      <c r="D128" s="9" t="inlineStr">
        <is>
          <t>Bound</t>
        </is>
      </c>
      <c r="E128" s="8" t="inlineStr">
        <is>
          <t>Desmond Underwood</t>
        </is>
      </c>
      <c r="F128" s="11" t="n">
        <v>1957</v>
      </c>
      <c r="G128" s="8" t="inlineStr">
        <is>
          <t>Ferrari</t>
        </is>
      </c>
      <c r="H128" s="8" t="inlineStr">
        <is>
          <t>296 GTB</t>
        </is>
      </c>
      <c r="I128" s="8" t="inlineStr">
        <is>
          <t>6NCW36EALANFZMAC9</t>
        </is>
      </c>
      <c r="J128" s="8" t="inlineStr">
        <is>
          <t>03 - Supercar</t>
        </is>
      </c>
      <c r="K128" s="12" t="n">
        <v>570000</v>
      </c>
      <c r="L128" s="8" t="inlineStr">
        <is>
          <t>Nevada</t>
        </is>
      </c>
      <c r="M128" s="13" t="n">
        <v>11953.87</v>
      </c>
      <c r="N128" s="13" t="n">
        <v>11953.87</v>
      </c>
      <c r="O128" s="8" t="n"/>
    </row>
    <row r="129">
      <c r="A129" s="8" t="inlineStr">
        <is>
          <t>CANON-202508-000008</t>
        </is>
      </c>
      <c r="B129" s="9" t="inlineStr">
        <is>
          <t>2025-08</t>
        </is>
      </c>
      <c r="C129" s="10" t="n">
        <v>45879</v>
      </c>
      <c r="D129" s="9" t="inlineStr">
        <is>
          <t>Bound</t>
        </is>
      </c>
      <c r="E129" s="8" t="inlineStr">
        <is>
          <t>Callum Rourke</t>
        </is>
      </c>
      <c r="F129" s="11" t="n">
        <v>1998</v>
      </c>
      <c r="G129" s="8" t="inlineStr">
        <is>
          <t>Ferrari</t>
        </is>
      </c>
      <c r="H129" s="8" t="inlineStr">
        <is>
          <t>296 GTB</t>
        </is>
      </c>
      <c r="I129" s="8" t="inlineStr">
        <is>
          <t>HA9H172MS7HR73NDT</t>
        </is>
      </c>
      <c r="J129" s="8" t="inlineStr">
        <is>
          <t>03 - Supercar</t>
        </is>
      </c>
      <c r="K129" s="12" t="n">
        <v>750000</v>
      </c>
      <c r="L129" s="8" t="inlineStr">
        <is>
          <t>Alabama</t>
        </is>
      </c>
      <c r="M129" s="13" t="n">
        <v>17073.11</v>
      </c>
      <c r="N129" s="13" t="n">
        <v>17073.11</v>
      </c>
      <c r="O129" s="8" t="n"/>
    </row>
    <row r="130">
      <c r="A130" s="8" t="inlineStr">
        <is>
          <t>CANON-202508-000009</t>
        </is>
      </c>
      <c r="B130" s="9" t="inlineStr">
        <is>
          <t>2025-08</t>
        </is>
      </c>
      <c r="C130" s="10" t="n">
        <v>45870</v>
      </c>
      <c r="D130" s="9" t="inlineStr">
        <is>
          <t>Bound</t>
        </is>
      </c>
      <c r="E130" s="8" t="inlineStr">
        <is>
          <t>Ottilie Vandermeer</t>
        </is>
      </c>
      <c r="F130" s="11" t="n">
        <v>2020</v>
      </c>
      <c r="G130" s="8" t="inlineStr">
        <is>
          <t>Ferrari</t>
        </is>
      </c>
      <c r="H130" s="8" t="inlineStr">
        <is>
          <t>296 GTB</t>
        </is>
      </c>
      <c r="I130" s="8" t="inlineStr">
        <is>
          <t>M4PU85LNXR94D371W</t>
        </is>
      </c>
      <c r="J130" s="8" t="inlineStr">
        <is>
          <t>03 - Supercar</t>
        </is>
      </c>
      <c r="K130" s="12" t="n">
        <v>605000</v>
      </c>
      <c r="L130" s="8" t="inlineStr">
        <is>
          <t>New Mexico</t>
        </is>
      </c>
      <c r="M130" s="13" t="n">
        <v>13880.75</v>
      </c>
      <c r="N130" s="13" t="n">
        <v>13880.75</v>
      </c>
      <c r="O130" s="8" t="n"/>
    </row>
    <row r="131">
      <c r="A131" s="8" t="inlineStr">
        <is>
          <t>CANON-202508-000011</t>
        </is>
      </c>
      <c r="B131" s="9" t="inlineStr">
        <is>
          <t>2025-08</t>
        </is>
      </c>
      <c r="C131" s="10" t="n">
        <v>45874</v>
      </c>
      <c r="D131" s="9" t="inlineStr">
        <is>
          <t>Bound</t>
        </is>
      </c>
      <c r="E131" s="8" t="inlineStr">
        <is>
          <t>Desmond Thistlewood</t>
        </is>
      </c>
      <c r="F131" s="11" t="n">
        <v>2004</v>
      </c>
      <c r="G131" s="8" t="inlineStr">
        <is>
          <t>Ferrari</t>
        </is>
      </c>
      <c r="H131" s="8" t="inlineStr">
        <is>
          <t>296 GTB</t>
        </is>
      </c>
      <c r="I131" s="8" t="inlineStr">
        <is>
          <t>YX2B9J4X9TVWAE128</t>
        </is>
      </c>
      <c r="J131" s="8" t="inlineStr">
        <is>
          <t>03 - Supercar</t>
        </is>
      </c>
      <c r="K131" s="12" t="n">
        <v>1950000</v>
      </c>
      <c r="L131" s="8" t="inlineStr">
        <is>
          <t>Ohio</t>
        </is>
      </c>
      <c r="M131" s="13" t="n">
        <v>40913.21</v>
      </c>
      <c r="N131" s="13" t="n">
        <v>40913.21</v>
      </c>
      <c r="O131" s="8" t="n"/>
    </row>
    <row r="132">
      <c r="A132" s="8" t="inlineStr">
        <is>
          <t>CANON-202508-000012</t>
        </is>
      </c>
      <c r="B132" s="9" t="inlineStr">
        <is>
          <t>2025-08</t>
        </is>
      </c>
      <c r="C132" s="10" t="n">
        <v>45899</v>
      </c>
      <c r="D132" s="9" t="inlineStr">
        <is>
          <t>Bound</t>
        </is>
      </c>
      <c r="E132" s="8" t="inlineStr">
        <is>
          <t>Callum Thistlewood</t>
        </is>
      </c>
      <c r="F132" s="11" t="n">
        <v>2022</v>
      </c>
      <c r="G132" s="8" t="inlineStr">
        <is>
          <t>Maserati</t>
        </is>
      </c>
      <c r="H132" s="8" t="inlineStr">
        <is>
          <t>GranTurismo</t>
        </is>
      </c>
      <c r="I132" s="8" t="inlineStr">
        <is>
          <t>1Y7NEJZ5550ZB203F</t>
        </is>
      </c>
      <c r="J132" s="8" t="inlineStr">
        <is>
          <t>02 - Sports / GT</t>
        </is>
      </c>
      <c r="K132" s="12" t="n">
        <v>1415000</v>
      </c>
      <c r="L132" s="8" t="inlineStr">
        <is>
          <t>California</t>
        </is>
      </c>
      <c r="M132" s="13" t="n">
        <v>19823.35</v>
      </c>
      <c r="N132" s="13" t="n">
        <v>19823.35</v>
      </c>
      <c r="O132" s="8" t="n"/>
    </row>
    <row r="133">
      <c r="A133" s="8" t="inlineStr">
        <is>
          <t>CANON-202508-000013</t>
        </is>
      </c>
      <c r="B133" s="9" t="inlineStr">
        <is>
          <t>2025-08</t>
        </is>
      </c>
      <c r="C133" s="10" t="n">
        <v>45884</v>
      </c>
      <c r="D133" s="9" t="inlineStr">
        <is>
          <t>Bound</t>
        </is>
      </c>
      <c r="E133" s="8" t="inlineStr">
        <is>
          <t>Leopold Fairweather</t>
        </is>
      </c>
      <c r="F133" s="11" t="n">
        <v>1959</v>
      </c>
      <c r="G133" s="8" t="inlineStr">
        <is>
          <t>Aston Martin</t>
        </is>
      </c>
      <c r="H133" s="8" t="inlineStr">
        <is>
          <t>DB12</t>
        </is>
      </c>
      <c r="I133" s="8" t="inlineStr">
        <is>
          <t>JL6LW9DCRZLFC8NWH</t>
        </is>
      </c>
      <c r="J133" s="8" t="inlineStr">
        <is>
          <t>02 - Sports / GT</t>
        </is>
      </c>
      <c r="K133" s="12" t="n">
        <v>380000</v>
      </c>
      <c r="L133" s="8" t="inlineStr">
        <is>
          <t>New York</t>
        </is>
      </c>
      <c r="M133" s="13" t="n">
        <v>6883.02</v>
      </c>
      <c r="N133" s="13" t="n">
        <v>6883.02</v>
      </c>
      <c r="O133" s="8" t="n"/>
    </row>
    <row r="134">
      <c r="A134" s="8" t="inlineStr">
        <is>
          <t>CANON-202508-000014</t>
        </is>
      </c>
      <c r="B134" s="9" t="inlineStr">
        <is>
          <t>2025-08</t>
        </is>
      </c>
      <c r="C134" s="10" t="n">
        <v>45876</v>
      </c>
      <c r="D134" s="9" t="inlineStr">
        <is>
          <t>Bound</t>
        </is>
      </c>
      <c r="E134" s="8" t="inlineStr">
        <is>
          <t>Callum Montoya</t>
        </is>
      </c>
      <c r="F134" s="11" t="n">
        <v>1960</v>
      </c>
      <c r="G134" s="8" t="inlineStr">
        <is>
          <t>Ferrari</t>
        </is>
      </c>
      <c r="H134" s="8" t="inlineStr">
        <is>
          <t>296 GTB</t>
        </is>
      </c>
      <c r="I134" s="8" t="inlineStr">
        <is>
          <t>2H4D2CA7CMSBJA924</t>
        </is>
      </c>
      <c r="J134" s="8" t="inlineStr">
        <is>
          <t>03 - Supercar</t>
        </is>
      </c>
      <c r="K134" s="12" t="n">
        <v>1565000</v>
      </c>
      <c r="L134" s="8" t="inlineStr">
        <is>
          <t>Nevada</t>
        </is>
      </c>
      <c r="M134" s="13" t="n">
        <v>27638.49</v>
      </c>
      <c r="N134" s="13" t="n">
        <v>27638.49</v>
      </c>
      <c r="O134" s="8" t="n"/>
    </row>
    <row r="135">
      <c r="A135" s="8" t="inlineStr">
        <is>
          <t>CANON-202508-000018</t>
        </is>
      </c>
      <c r="B135" s="9" t="inlineStr">
        <is>
          <t>2025-08</t>
        </is>
      </c>
      <c r="C135" s="10" t="n">
        <v>45884</v>
      </c>
      <c r="D135" s="9" t="inlineStr">
        <is>
          <t>Bound</t>
        </is>
      </c>
      <c r="E135" s="8" t="inlineStr">
        <is>
          <t>Sunniva Blackwood</t>
        </is>
      </c>
      <c r="F135" s="11" t="n">
        <v>1999</v>
      </c>
      <c r="G135" s="8" t="inlineStr">
        <is>
          <t>Mercedes-Benz</t>
        </is>
      </c>
      <c r="H135" s="8" t="inlineStr">
        <is>
          <t>AMG GT</t>
        </is>
      </c>
      <c r="I135" s="8" t="inlineStr">
        <is>
          <t>FBX60A7UBL8LLV0SF</t>
        </is>
      </c>
      <c r="J135" s="8" t="inlineStr">
        <is>
          <t>02 - Sports / GT</t>
        </is>
      </c>
      <c r="K135" s="12" t="n">
        <v>520000</v>
      </c>
      <c r="L135" s="8" t="inlineStr">
        <is>
          <t>Illinois</t>
        </is>
      </c>
      <c r="M135" s="13" t="n">
        <v>8673.209999999999</v>
      </c>
      <c r="N135" s="13" t="n">
        <v>8673.209999999999</v>
      </c>
      <c r="O135" s="8" t="n"/>
    </row>
    <row r="136">
      <c r="A136" s="8" t="inlineStr">
        <is>
          <t>CANON-202508-000020</t>
        </is>
      </c>
      <c r="B136" s="9" t="inlineStr">
        <is>
          <t>2025-08</t>
        </is>
      </c>
      <c r="C136" s="10" t="n">
        <v>45884</v>
      </c>
      <c r="D136" s="9" t="inlineStr">
        <is>
          <t>Bound</t>
        </is>
      </c>
      <c r="E136" s="8" t="inlineStr">
        <is>
          <t>Anouk Bellandi</t>
        </is>
      </c>
      <c r="F136" s="11" t="n">
        <v>2000</v>
      </c>
      <c r="G136" s="8" t="inlineStr">
        <is>
          <t>McLaren</t>
        </is>
      </c>
      <c r="H136" s="8" t="inlineStr">
        <is>
          <t>750S</t>
        </is>
      </c>
      <c r="I136" s="8" t="inlineStr">
        <is>
          <t>1SN1N49RJX4KMEA92</t>
        </is>
      </c>
      <c r="J136" s="8" t="inlineStr">
        <is>
          <t>03 - Supercar</t>
        </is>
      </c>
      <c r="K136" s="12" t="n">
        <v>1085000</v>
      </c>
      <c r="L136" s="8" t="inlineStr">
        <is>
          <t>North Carolina</t>
        </is>
      </c>
      <c r="M136" s="13" t="n">
        <v>18833.96</v>
      </c>
      <c r="N136" s="13" t="n">
        <v>18833.96</v>
      </c>
      <c r="O136" s="8" t="n"/>
    </row>
    <row r="137">
      <c r="A137" s="8" t="inlineStr">
        <is>
          <t>CANON-202508-000021</t>
        </is>
      </c>
      <c r="B137" s="9" t="inlineStr">
        <is>
          <t>2025-08</t>
        </is>
      </c>
      <c r="C137" s="10" t="n">
        <v>45896</v>
      </c>
      <c r="D137" s="9" t="inlineStr">
        <is>
          <t>Bound</t>
        </is>
      </c>
      <c r="E137" s="8" t="inlineStr">
        <is>
          <t>Beatrix Castellanos</t>
        </is>
      </c>
      <c r="F137" s="11" t="n">
        <v>1962</v>
      </c>
      <c r="G137" s="8" t="inlineStr">
        <is>
          <t>McLaren</t>
        </is>
      </c>
      <c r="H137" s="8" t="inlineStr">
        <is>
          <t>750S</t>
        </is>
      </c>
      <c r="I137" s="8" t="inlineStr">
        <is>
          <t>VK1RJACR57CWNKWBP</t>
        </is>
      </c>
      <c r="J137" s="8" t="inlineStr">
        <is>
          <t>03 - Supercar</t>
        </is>
      </c>
      <c r="K137" s="12" t="n">
        <v>360000</v>
      </c>
      <c r="L137" s="8" t="inlineStr">
        <is>
          <t>Alabama</t>
        </is>
      </c>
      <c r="M137" s="13" t="n">
        <v>9920.379999999999</v>
      </c>
      <c r="N137" s="13" t="n">
        <v>9920.379999999999</v>
      </c>
      <c r="O137" s="8" t="n"/>
    </row>
    <row r="138">
      <c r="A138" s="8" t="inlineStr">
        <is>
          <t>CANON-202508-000023</t>
        </is>
      </c>
      <c r="B138" s="9" t="inlineStr">
        <is>
          <t>2025-08</t>
        </is>
      </c>
      <c r="C138" s="10" t="n">
        <v>45882</v>
      </c>
      <c r="D138" s="9" t="inlineStr">
        <is>
          <t>Bound</t>
        </is>
      </c>
      <c r="E138" s="8" t="inlineStr">
        <is>
          <t>Thaddeus Chattopadhyay</t>
        </is>
      </c>
      <c r="F138" s="11" t="n">
        <v>1975</v>
      </c>
      <c r="G138" s="8" t="inlineStr">
        <is>
          <t>Mercedes-Benz</t>
        </is>
      </c>
      <c r="H138" s="8" t="inlineStr">
        <is>
          <t>AMG GT</t>
        </is>
      </c>
      <c r="I138" s="8" t="inlineStr">
        <is>
          <t>9D17BP4D2T0DXC4D4</t>
        </is>
      </c>
      <c r="J138" s="8" t="inlineStr">
        <is>
          <t>02 - Sports / GT</t>
        </is>
      </c>
      <c r="K138" s="12" t="n">
        <v>495000</v>
      </c>
      <c r="L138" s="8" t="inlineStr">
        <is>
          <t>Delaware</t>
        </is>
      </c>
      <c r="M138" s="13" t="n">
        <v>8755.9</v>
      </c>
      <c r="N138" s="13" t="n">
        <v>8755.9</v>
      </c>
      <c r="O138" s="8" t="n"/>
    </row>
    <row r="139">
      <c r="A139" s="8" t="inlineStr">
        <is>
          <t>CANON-202508-000024</t>
        </is>
      </c>
      <c r="B139" s="9" t="inlineStr">
        <is>
          <t>2025-08</t>
        </is>
      </c>
      <c r="C139" s="10" t="n">
        <v>45889</v>
      </c>
      <c r="D139" s="9" t="inlineStr">
        <is>
          <t>Bound</t>
        </is>
      </c>
      <c r="E139" s="8" t="inlineStr">
        <is>
          <t>Wilhelmina Montoya</t>
        </is>
      </c>
      <c r="F139" s="11" t="n">
        <v>2009</v>
      </c>
      <c r="G139" s="8" t="inlineStr">
        <is>
          <t>Alfa Romeo</t>
        </is>
      </c>
      <c r="H139" s="8" t="inlineStr">
        <is>
          <t>8C 2900</t>
        </is>
      </c>
      <c r="I139" s="8" t="inlineStr">
        <is>
          <t>HZ2C10GA54K7661YW</t>
        </is>
      </c>
      <c r="J139" s="8" t="inlineStr">
        <is>
          <t>06 - Vintage Pre-War (pre-1946)</t>
        </is>
      </c>
      <c r="K139" s="12" t="n">
        <v>520000</v>
      </c>
      <c r="L139" s="8" t="inlineStr">
        <is>
          <t>Maryland</t>
        </is>
      </c>
      <c r="M139" s="13" t="n">
        <v>3541.89</v>
      </c>
      <c r="N139" s="13" t="n">
        <v>3541.89</v>
      </c>
      <c r="O139" s="8" t="n"/>
    </row>
    <row r="140">
      <c r="A140" s="8" t="inlineStr">
        <is>
          <t>CANON-202508-000025</t>
        </is>
      </c>
      <c r="B140" s="9" t="inlineStr">
        <is>
          <t>2025-08</t>
        </is>
      </c>
      <c r="C140" s="10" t="n">
        <v>45890</v>
      </c>
      <c r="D140" s="9" t="inlineStr">
        <is>
          <t>Bound</t>
        </is>
      </c>
      <c r="E140" s="8" t="inlineStr">
        <is>
          <t>Callum Thistlewood</t>
        </is>
      </c>
      <c r="F140" s="11" t="n">
        <v>1970</v>
      </c>
      <c r="G140" s="8" t="inlineStr">
        <is>
          <t>Maserati</t>
        </is>
      </c>
      <c r="H140" s="8" t="inlineStr">
        <is>
          <t>GranTurismo</t>
        </is>
      </c>
      <c r="I140" s="8" t="inlineStr">
        <is>
          <t>MWER5FPL5K9NLZ67M</t>
        </is>
      </c>
      <c r="J140" s="8" t="inlineStr">
        <is>
          <t>02 - Sports / GT</t>
        </is>
      </c>
      <c r="K140" s="12" t="n">
        <v>520000</v>
      </c>
      <c r="L140" s="8" t="inlineStr">
        <is>
          <t>Minnesota</t>
        </is>
      </c>
      <c r="M140" s="13" t="n">
        <v>8418.110000000001</v>
      </c>
      <c r="N140" s="13" t="n">
        <v>8418.110000000001</v>
      </c>
      <c r="O140" s="8" t="n"/>
    </row>
    <row r="141">
      <c r="A141" s="8" t="inlineStr">
        <is>
          <t>CANON-202508-000026</t>
        </is>
      </c>
      <c r="B141" s="9" t="inlineStr">
        <is>
          <t>2025-08</t>
        </is>
      </c>
      <c r="C141" s="10" t="n">
        <v>45889</v>
      </c>
      <c r="D141" s="9" t="inlineStr">
        <is>
          <t>Bound</t>
        </is>
      </c>
      <c r="E141" s="8" t="inlineStr">
        <is>
          <t>Desmond Chattopadhyay</t>
        </is>
      </c>
      <c r="F141" s="11" t="n">
        <v>2013</v>
      </c>
      <c r="G141" s="8" t="inlineStr">
        <is>
          <t>Mercedes-Benz</t>
        </is>
      </c>
      <c r="H141" s="8" t="inlineStr">
        <is>
          <t>280SL Pagoda</t>
        </is>
      </c>
      <c r="I141" s="8" t="inlineStr">
        <is>
          <t>68PM46R7XZXBLTH48</t>
        </is>
      </c>
      <c r="J141" s="8" t="inlineStr">
        <is>
          <t>07 - Post-War Classic (1946-1972)</t>
        </is>
      </c>
      <c r="K141" s="12" t="n">
        <v>180000</v>
      </c>
      <c r="L141" s="8" t="inlineStr">
        <is>
          <t>Indiana</t>
        </is>
      </c>
      <c r="M141" s="13" t="n">
        <v>2381.09</v>
      </c>
      <c r="N141" s="13" t="n">
        <v>2381.09</v>
      </c>
      <c r="O141" s="8" t="n"/>
    </row>
    <row r="142">
      <c r="A142" s="8" t="inlineStr">
        <is>
          <t>CANON-202508-000027</t>
        </is>
      </c>
      <c r="B142" s="9" t="inlineStr">
        <is>
          <t>2025-08</t>
        </is>
      </c>
      <c r="C142" s="10" t="n">
        <v>45874</v>
      </c>
      <c r="D142" s="9" t="inlineStr">
        <is>
          <t>Bound</t>
        </is>
      </c>
      <c r="E142" s="8" t="inlineStr">
        <is>
          <t>Ingrid Kingsford</t>
        </is>
      </c>
      <c r="F142" s="11" t="n">
        <v>1970</v>
      </c>
      <c r="G142" s="8" t="inlineStr">
        <is>
          <t>Aston Martin</t>
        </is>
      </c>
      <c r="H142" s="8" t="inlineStr">
        <is>
          <t>DB12</t>
        </is>
      </c>
      <c r="I142" s="8" t="inlineStr">
        <is>
          <t>WB53BDUMNE43HJUMB</t>
        </is>
      </c>
      <c r="J142" s="8" t="inlineStr">
        <is>
          <t>02 - Sports / GT</t>
        </is>
      </c>
      <c r="K142" s="12" t="n">
        <v>225000</v>
      </c>
      <c r="L142" s="8" t="inlineStr">
        <is>
          <t>Vermont</t>
        </is>
      </c>
      <c r="M142" s="13" t="n">
        <v>4764.91</v>
      </c>
      <c r="N142" s="13" t="n">
        <v>4764.91</v>
      </c>
      <c r="O142" s="8" t="n"/>
    </row>
    <row r="143">
      <c r="A143" s="8" t="inlineStr">
        <is>
          <t>CANON-202508-000028</t>
        </is>
      </c>
      <c r="B143" s="9" t="inlineStr">
        <is>
          <t>2025-08</t>
        </is>
      </c>
      <c r="C143" s="10" t="n">
        <v>45898</v>
      </c>
      <c r="D143" s="9" t="inlineStr">
        <is>
          <t>Bound</t>
        </is>
      </c>
      <c r="E143" s="8" t="inlineStr">
        <is>
          <t>Everett Nakashima</t>
        </is>
      </c>
      <c r="F143" s="11" t="n">
        <v>2012</v>
      </c>
      <c r="G143" s="8" t="inlineStr">
        <is>
          <t>Bentley</t>
        </is>
      </c>
      <c r="H143" s="8" t="inlineStr">
        <is>
          <t>Continental GT</t>
        </is>
      </c>
      <c r="I143" s="8" t="inlineStr">
        <is>
          <t>UVTVHVWVNRN76TZF8</t>
        </is>
      </c>
      <c r="J143" s="8" t="inlineStr">
        <is>
          <t>02 - Sports / GT</t>
        </is>
      </c>
      <c r="K143" s="12" t="n">
        <v>215000</v>
      </c>
      <c r="L143" s="8" t="inlineStr">
        <is>
          <t>Washington</t>
        </is>
      </c>
      <c r="M143" s="13" t="n">
        <v>3582.79</v>
      </c>
      <c r="N143" s="13" t="n">
        <v>3582.79</v>
      </c>
      <c r="O143" s="8" t="n"/>
    </row>
    <row r="144">
      <c r="A144" s="8" t="inlineStr">
        <is>
          <t>CANON-202508-000029</t>
        </is>
      </c>
      <c r="B144" s="9" t="inlineStr">
        <is>
          <t>2025-08</t>
        </is>
      </c>
      <c r="C144" s="10" t="n">
        <v>45886</v>
      </c>
      <c r="D144" s="9" t="inlineStr">
        <is>
          <t>Bound</t>
        </is>
      </c>
      <c r="E144" s="8" t="inlineStr">
        <is>
          <t>Desmond Harrington</t>
        </is>
      </c>
      <c r="F144" s="11" t="n">
        <v>1979</v>
      </c>
      <c r="G144" s="8" t="inlineStr">
        <is>
          <t>Aston Martin</t>
        </is>
      </c>
      <c r="H144" s="8" t="inlineStr">
        <is>
          <t>DB5</t>
        </is>
      </c>
      <c r="I144" s="8" t="inlineStr">
        <is>
          <t>W9WX8HZFANSE5A0GN</t>
        </is>
      </c>
      <c r="J144" s="8" t="inlineStr">
        <is>
          <t>07 - Post-War Classic (1946-1972)</t>
        </is>
      </c>
      <c r="K144" s="12" t="n">
        <v>355000</v>
      </c>
      <c r="L144" s="8" t="inlineStr">
        <is>
          <t>New York</t>
        </is>
      </c>
      <c r="M144" s="13" t="n">
        <v>4115.32</v>
      </c>
      <c r="N144" s="13" t="n">
        <v>4115.32</v>
      </c>
      <c r="O144" s="8" t="n"/>
    </row>
    <row r="145">
      <c r="A145" s="8" t="inlineStr">
        <is>
          <t>CANON-202508-000030</t>
        </is>
      </c>
      <c r="B145" s="9" t="inlineStr">
        <is>
          <t>2025-08</t>
        </is>
      </c>
      <c r="C145" s="10" t="n">
        <v>45892</v>
      </c>
      <c r="D145" s="9" t="inlineStr">
        <is>
          <t>Bound</t>
        </is>
      </c>
      <c r="E145" s="8" t="inlineStr">
        <is>
          <t>Aurelio Thistlewood</t>
        </is>
      </c>
      <c r="F145" s="11" t="n">
        <v>1975</v>
      </c>
      <c r="G145" s="8" t="inlineStr">
        <is>
          <t>Aston Martin</t>
        </is>
      </c>
      <c r="H145" s="8" t="inlineStr">
        <is>
          <t>DB12</t>
        </is>
      </c>
      <c r="I145" s="8" t="inlineStr">
        <is>
          <t>YW2HZXPM0CD53D6V6</t>
        </is>
      </c>
      <c r="J145" s="8" t="inlineStr">
        <is>
          <t>02 - Sports / GT</t>
        </is>
      </c>
      <c r="K145" s="12" t="n">
        <v>1045000</v>
      </c>
      <c r="L145" s="8" t="inlineStr">
        <is>
          <t>Pennsylvania</t>
        </is>
      </c>
      <c r="M145" s="13" t="n">
        <v>10844.34</v>
      </c>
      <c r="N145" s="13" t="n">
        <v>10844.34</v>
      </c>
      <c r="O145" s="8" t="n"/>
    </row>
    <row r="146">
      <c r="A146" s="8" t="inlineStr">
        <is>
          <t>CANON-202508-000031</t>
        </is>
      </c>
      <c r="B146" s="9" t="inlineStr">
        <is>
          <t>2025-08</t>
        </is>
      </c>
      <c r="C146" s="10" t="n">
        <v>45881</v>
      </c>
      <c r="D146" s="9" t="inlineStr">
        <is>
          <t>Bound</t>
        </is>
      </c>
      <c r="E146" s="8" t="inlineStr">
        <is>
          <t>Aurelio Pennington</t>
        </is>
      </c>
      <c r="F146" s="11" t="n">
        <v>1978</v>
      </c>
      <c r="G146" s="8" t="inlineStr">
        <is>
          <t>Ringbrothers</t>
        </is>
      </c>
      <c r="H146" s="8" t="inlineStr">
        <is>
          <t>Mustang</t>
        </is>
      </c>
      <c r="I146" s="8" t="inlineStr">
        <is>
          <t>XCGH2Z0F7FN8PTKRS</t>
        </is>
      </c>
      <c r="J146" s="8" t="inlineStr">
        <is>
          <t>11 - Restomod / Coachbuilt / Bespoke</t>
        </is>
      </c>
      <c r="K146" s="12" t="n">
        <v>520000</v>
      </c>
      <c r="L146" s="8" t="inlineStr">
        <is>
          <t>Washington</t>
        </is>
      </c>
      <c r="M146" s="13" t="n">
        <v>7346.72</v>
      </c>
      <c r="N146" s="13" t="n">
        <v>7346.72</v>
      </c>
      <c r="O146" s="8" t="n"/>
    </row>
    <row r="147">
      <c r="A147" s="8" t="inlineStr">
        <is>
          <t>CANON-202508-000032</t>
        </is>
      </c>
      <c r="B147" s="9" t="inlineStr">
        <is>
          <t>2025-08</t>
        </is>
      </c>
      <c r="C147" s="10" t="n">
        <v>45876</v>
      </c>
      <c r="D147" s="9" t="inlineStr">
        <is>
          <t>Bound</t>
        </is>
      </c>
      <c r="E147" s="8" t="inlineStr">
        <is>
          <t>Mireille Okonkwo</t>
        </is>
      </c>
      <c r="F147" s="11" t="n">
        <v>1956</v>
      </c>
      <c r="G147" s="8" t="inlineStr">
        <is>
          <t>McLaren</t>
        </is>
      </c>
      <c r="H147" s="8" t="inlineStr">
        <is>
          <t>750S</t>
        </is>
      </c>
      <c r="I147" s="8" t="inlineStr">
        <is>
          <t>SGARF187EMK9NN9MM</t>
        </is>
      </c>
      <c r="J147" s="8" t="inlineStr">
        <is>
          <t>03 - Supercar</t>
        </is>
      </c>
      <c r="K147" s="12" t="n">
        <v>465000</v>
      </c>
      <c r="L147" s="8" t="inlineStr">
        <is>
          <t>Texas</t>
        </is>
      </c>
      <c r="M147" s="13" t="n">
        <v>11603.07</v>
      </c>
      <c r="N147" s="13" t="n">
        <v>11603.07</v>
      </c>
      <c r="O147" s="8" t="n"/>
    </row>
    <row r="148">
      <c r="A148" s="8" t="inlineStr">
        <is>
          <t>CANON-202508-000033</t>
        </is>
      </c>
      <c r="B148" s="9" t="inlineStr">
        <is>
          <t>2025-08</t>
        </is>
      </c>
      <c r="C148" s="10" t="n">
        <v>45874</v>
      </c>
      <c r="D148" s="9" t="inlineStr">
        <is>
          <t>Bound</t>
        </is>
      </c>
      <c r="E148" s="8" t="inlineStr">
        <is>
          <t>Emiliano Underwood</t>
        </is>
      </c>
      <c r="F148" s="11" t="n">
        <v>1985</v>
      </c>
      <c r="G148" s="8" t="inlineStr">
        <is>
          <t>Mercedes-Benz</t>
        </is>
      </c>
      <c r="H148" s="8" t="inlineStr">
        <is>
          <t>280SL Pagoda</t>
        </is>
      </c>
      <c r="I148" s="8" t="inlineStr">
        <is>
          <t>XB8VFWF0JF0YCLRKB</t>
        </is>
      </c>
      <c r="J148" s="8" t="inlineStr">
        <is>
          <t>07 - Post-War Classic (1946-1972)</t>
        </is>
      </c>
      <c r="K148" s="12" t="n">
        <v>710000</v>
      </c>
      <c r="L148" s="8" t="inlineStr">
        <is>
          <t>Delaware</t>
        </is>
      </c>
      <c r="M148" s="13" t="n">
        <v>7200.47</v>
      </c>
      <c r="N148" s="13" t="n">
        <v>7200.47</v>
      </c>
      <c r="O148" s="8" t="n"/>
    </row>
    <row r="149">
      <c r="A149" s="8" t="inlineStr">
        <is>
          <t>CANON-202508-000034</t>
        </is>
      </c>
      <c r="B149" s="9" t="inlineStr">
        <is>
          <t>2025-08</t>
        </is>
      </c>
      <c r="C149" s="10" t="n">
        <v>45891</v>
      </c>
      <c r="D149" s="9" t="inlineStr">
        <is>
          <t>Bound</t>
        </is>
      </c>
      <c r="E149" s="8" t="inlineStr">
        <is>
          <t>Desmond Vasquez</t>
        </is>
      </c>
      <c r="F149" s="11" t="n">
        <v>2013</v>
      </c>
      <c r="G149" s="8" t="inlineStr">
        <is>
          <t>Porsche</t>
        </is>
      </c>
      <c r="H149" s="8" t="inlineStr">
        <is>
          <t>911 Turbo S</t>
        </is>
      </c>
      <c r="I149" s="8" t="inlineStr">
        <is>
          <t>RJG7LER1KZHE85U4L</t>
        </is>
      </c>
      <c r="J149" s="8" t="inlineStr">
        <is>
          <t>02 - Sports / GT</t>
        </is>
      </c>
      <c r="K149" s="12" t="n">
        <v>630000</v>
      </c>
      <c r="L149" s="8" t="inlineStr">
        <is>
          <t>New Mexico</t>
        </is>
      </c>
      <c r="M149" s="13" t="n">
        <v>9889.809999999999</v>
      </c>
      <c r="N149" s="13" t="n">
        <v>9889.809999999999</v>
      </c>
      <c r="O149" s="8" t="n"/>
    </row>
    <row r="150">
      <c r="A150" s="8" t="inlineStr">
        <is>
          <t>CANON-202508-000035</t>
        </is>
      </c>
      <c r="B150" s="9" t="inlineStr">
        <is>
          <t>2025-08</t>
        </is>
      </c>
      <c r="C150" s="10" t="n">
        <v>45879</v>
      </c>
      <c r="D150" s="9" t="inlineStr">
        <is>
          <t>Bound</t>
        </is>
      </c>
      <c r="E150" s="8" t="inlineStr">
        <is>
          <t>Everett Harrington</t>
        </is>
      </c>
      <c r="F150" s="11" t="n">
        <v>2000</v>
      </c>
      <c r="G150" s="8" t="inlineStr">
        <is>
          <t>Mercedes-Benz</t>
        </is>
      </c>
      <c r="H150" s="8" t="inlineStr">
        <is>
          <t>280SL Pagoda</t>
        </is>
      </c>
      <c r="I150" s="8" t="inlineStr">
        <is>
          <t>LNTV5W9ML6E6W31WA</t>
        </is>
      </c>
      <c r="J150" s="8" t="inlineStr">
        <is>
          <t>07 - Post-War Classic (1946-1972)</t>
        </is>
      </c>
      <c r="K150" s="12" t="n">
        <v>1950000</v>
      </c>
      <c r="L150" s="8" t="inlineStr">
        <is>
          <t>Delaware</t>
        </is>
      </c>
      <c r="M150" s="13" t="n">
        <v>17476.42</v>
      </c>
      <c r="N150" s="13" t="n">
        <v>17476.42</v>
      </c>
      <c r="O150" s="8" t="n"/>
    </row>
    <row r="151">
      <c r="A151" s="8" t="inlineStr">
        <is>
          <t>CANON-202508-000036</t>
        </is>
      </c>
      <c r="B151" s="9" t="inlineStr">
        <is>
          <t>2025-08</t>
        </is>
      </c>
      <c r="C151" s="10" t="n">
        <v>45889</v>
      </c>
      <c r="D151" s="9" t="inlineStr">
        <is>
          <t>Bound</t>
        </is>
      </c>
      <c r="E151" s="8" t="inlineStr">
        <is>
          <t>Beatrix Castellanos</t>
        </is>
      </c>
      <c r="F151" s="11" t="n">
        <v>2017</v>
      </c>
      <c r="G151" s="8" t="inlineStr">
        <is>
          <t>Bentley</t>
        </is>
      </c>
      <c r="H151" s="8" t="inlineStr">
        <is>
          <t>Continental GT</t>
        </is>
      </c>
      <c r="I151" s="8" t="inlineStr">
        <is>
          <t>1NMR6J0DC2JPBKKRE</t>
        </is>
      </c>
      <c r="J151" s="8" t="inlineStr">
        <is>
          <t>02 - Sports / GT</t>
        </is>
      </c>
      <c r="K151" s="12" t="n">
        <v>545000</v>
      </c>
      <c r="L151" s="8" t="inlineStr">
        <is>
          <t>Wyoming</t>
        </is>
      </c>
      <c r="M151" s="13" t="n">
        <v>7151.84</v>
      </c>
      <c r="N151" s="13" t="n">
        <v>7151.84</v>
      </c>
      <c r="O151" s="8" t="n"/>
    </row>
    <row r="152">
      <c r="A152" s="8" t="inlineStr">
        <is>
          <t>CANON-202508-000037</t>
        </is>
      </c>
      <c r="B152" s="9" t="inlineStr">
        <is>
          <t>2025-08</t>
        </is>
      </c>
      <c r="C152" s="10" t="n">
        <v>45895</v>
      </c>
      <c r="D152" s="9" t="inlineStr">
        <is>
          <t>Bound</t>
        </is>
      </c>
      <c r="E152" s="8" t="inlineStr">
        <is>
          <t>Everett Vandermeer</t>
        </is>
      </c>
      <c r="F152" s="11" t="n">
        <v>1977</v>
      </c>
      <c r="G152" s="8" t="inlineStr">
        <is>
          <t>Ringbrothers</t>
        </is>
      </c>
      <c r="H152" s="8" t="inlineStr">
        <is>
          <t>Mustang</t>
        </is>
      </c>
      <c r="I152" s="8" t="inlineStr">
        <is>
          <t>G16ZM2C65C9RP477A</t>
        </is>
      </c>
      <c r="J152" s="8" t="inlineStr">
        <is>
          <t>11 - Restomod / Coachbuilt / Bespoke</t>
        </is>
      </c>
      <c r="K152" s="12" t="n">
        <v>380000</v>
      </c>
      <c r="L152" s="8" t="inlineStr">
        <is>
          <t>Washington</t>
        </is>
      </c>
      <c r="M152" s="13" t="n">
        <v>6057.06</v>
      </c>
      <c r="N152" s="13" t="n">
        <v>6057.06</v>
      </c>
      <c r="O152" s="8" t="n"/>
    </row>
    <row r="153">
      <c r="A153" s="8" t="inlineStr">
        <is>
          <t>CANON-202508-000038</t>
        </is>
      </c>
      <c r="B153" s="9" t="inlineStr">
        <is>
          <t>2025-08</t>
        </is>
      </c>
      <c r="C153" s="10" t="n">
        <v>45876</v>
      </c>
      <c r="D153" s="9" t="inlineStr">
        <is>
          <t>Bound</t>
        </is>
      </c>
      <c r="E153" s="8" t="inlineStr">
        <is>
          <t>Wilhelmina Ashcombe</t>
        </is>
      </c>
      <c r="F153" s="11" t="n">
        <v>1988</v>
      </c>
      <c r="G153" s="8" t="inlineStr">
        <is>
          <t>Bentley</t>
        </is>
      </c>
      <c r="H153" s="8" t="inlineStr">
        <is>
          <t>4.5 Litre</t>
        </is>
      </c>
      <c r="I153" s="8" t="inlineStr">
        <is>
          <t>G7HM7R0VGGZ54RB7J</t>
        </is>
      </c>
      <c r="J153" s="8" t="inlineStr">
        <is>
          <t>06 - Vintage Pre-War (pre-1946)</t>
        </is>
      </c>
      <c r="K153" s="12" t="n">
        <v>1950000</v>
      </c>
      <c r="L153" s="8" t="inlineStr">
        <is>
          <t>Michigan</t>
        </is>
      </c>
      <c r="M153" s="13" t="n">
        <v>19389.62</v>
      </c>
      <c r="N153" s="13" t="n">
        <v>19389.62</v>
      </c>
      <c r="O153" s="8" t="n"/>
    </row>
    <row r="154">
      <c r="A154" s="8" t="inlineStr">
        <is>
          <t>CANON-202508-000039</t>
        </is>
      </c>
      <c r="B154" s="9" t="inlineStr">
        <is>
          <t>2025-08</t>
        </is>
      </c>
      <c r="C154" s="10" t="n">
        <v>45877</v>
      </c>
      <c r="D154" s="9" t="inlineStr">
        <is>
          <t>Bound</t>
        </is>
      </c>
      <c r="E154" s="8" t="inlineStr">
        <is>
          <t>Horace Vandermeer</t>
        </is>
      </c>
      <c r="F154" s="11" t="n">
        <v>1973</v>
      </c>
      <c r="G154" s="8" t="inlineStr">
        <is>
          <t>Aston Martin</t>
        </is>
      </c>
      <c r="H154" s="8" t="inlineStr">
        <is>
          <t>DB12</t>
        </is>
      </c>
      <c r="I154" s="8" t="inlineStr">
        <is>
          <t>7BWGC6D9WWSKK37RX</t>
        </is>
      </c>
      <c r="J154" s="8" t="inlineStr">
        <is>
          <t>02 - Sports / GT</t>
        </is>
      </c>
      <c r="K154" s="12" t="n">
        <v>495000</v>
      </c>
      <c r="L154" s="8" t="inlineStr">
        <is>
          <t>Florida</t>
        </is>
      </c>
      <c r="M154" s="13" t="n">
        <v>9946.700000000001</v>
      </c>
      <c r="N154" s="13" t="n">
        <v>9946.700000000001</v>
      </c>
      <c r="O154" s="8" t="n"/>
    </row>
    <row r="155">
      <c r="A155" s="8" t="inlineStr">
        <is>
          <t>CANON-202508-000040</t>
        </is>
      </c>
      <c r="B155" s="9" t="inlineStr">
        <is>
          <t>2025-08</t>
        </is>
      </c>
      <c r="C155" s="10" t="n">
        <v>45883</v>
      </c>
      <c r="D155" s="9" t="inlineStr">
        <is>
          <t>Bound</t>
        </is>
      </c>
      <c r="E155" s="8" t="inlineStr">
        <is>
          <t>Lorenzo Ashcombe</t>
        </is>
      </c>
      <c r="F155" s="11" t="n">
        <v>2001</v>
      </c>
      <c r="G155" s="8" t="inlineStr">
        <is>
          <t>Aston Martin</t>
        </is>
      </c>
      <c r="H155" s="8" t="inlineStr">
        <is>
          <t>DB12</t>
        </is>
      </c>
      <c r="I155" s="8" t="inlineStr">
        <is>
          <t>MR15CUNZHPN63JMLA</t>
        </is>
      </c>
      <c r="J155" s="8" t="inlineStr">
        <is>
          <t>02 - Sports / GT</t>
        </is>
      </c>
      <c r="K155" s="12" t="n">
        <v>435000</v>
      </c>
      <c r="L155" s="8" t="inlineStr">
        <is>
          <t>Wyoming</t>
        </is>
      </c>
      <c r="M155" s="13" t="n">
        <v>6586.56</v>
      </c>
      <c r="N155" s="13" t="n">
        <v>6586.56</v>
      </c>
      <c r="O155" s="8" t="n"/>
    </row>
    <row r="156">
      <c r="A156" s="8" t="inlineStr">
        <is>
          <t>CANON-202508-000042</t>
        </is>
      </c>
      <c r="B156" s="9" t="inlineStr">
        <is>
          <t>2025-08</t>
        </is>
      </c>
      <c r="C156" s="10" t="n">
        <v>45881</v>
      </c>
      <c r="D156" s="9" t="inlineStr">
        <is>
          <t>Bound</t>
        </is>
      </c>
      <c r="E156" s="8" t="inlineStr">
        <is>
          <t>Saoirse Castellanos</t>
        </is>
      </c>
      <c r="F156" s="11" t="n">
        <v>1987</v>
      </c>
      <c r="G156" s="8" t="inlineStr">
        <is>
          <t>Maserati</t>
        </is>
      </c>
      <c r="H156" s="8" t="inlineStr">
        <is>
          <t>GranTurismo</t>
        </is>
      </c>
      <c r="I156" s="8" t="inlineStr">
        <is>
          <t>JLJ9AM322FDWZ6BXG</t>
        </is>
      </c>
      <c r="J156" s="8" t="inlineStr">
        <is>
          <t>02 - Sports / GT</t>
        </is>
      </c>
      <c r="K156" s="12" t="n">
        <v>490000</v>
      </c>
      <c r="L156" s="8" t="inlineStr">
        <is>
          <t>North Dakota</t>
        </is>
      </c>
      <c r="M156" s="13" t="n">
        <v>7072.64</v>
      </c>
      <c r="N156" s="13" t="n">
        <v>7072.64</v>
      </c>
      <c r="O156" s="8" t="n"/>
    </row>
    <row r="157">
      <c r="A157" s="8" t="inlineStr">
        <is>
          <t>CANON-202508-000044</t>
        </is>
      </c>
      <c r="B157" s="9" t="inlineStr">
        <is>
          <t>2025-08</t>
        </is>
      </c>
      <c r="C157" s="10" t="n">
        <v>45870</v>
      </c>
      <c r="D157" s="9" t="inlineStr">
        <is>
          <t>Bound</t>
        </is>
      </c>
      <c r="E157" s="8" t="inlineStr">
        <is>
          <t>Ingrid Fairweather</t>
        </is>
      </c>
      <c r="F157" s="11" t="n">
        <v>1965</v>
      </c>
      <c r="G157" s="8" t="inlineStr">
        <is>
          <t>McLaren</t>
        </is>
      </c>
      <c r="H157" s="8" t="inlineStr">
        <is>
          <t>750S</t>
        </is>
      </c>
      <c r="I157" s="8" t="inlineStr">
        <is>
          <t>EFTZLCH9AJY6UAAAS</t>
        </is>
      </c>
      <c r="J157" s="8" t="inlineStr">
        <is>
          <t>03 - Supercar</t>
        </is>
      </c>
      <c r="K157" s="12" t="n">
        <v>760000</v>
      </c>
      <c r="L157" s="8" t="inlineStr">
        <is>
          <t>Utah</t>
        </is>
      </c>
      <c r="M157" s="13" t="n">
        <v>18390.57</v>
      </c>
      <c r="N157" s="13" t="n">
        <v>18390.57</v>
      </c>
      <c r="O157" s="8" t="n"/>
    </row>
    <row r="158">
      <c r="A158" s="8" t="inlineStr">
        <is>
          <t>CANON-202508-000045</t>
        </is>
      </c>
      <c r="B158" s="9" t="inlineStr">
        <is>
          <t>2025-08</t>
        </is>
      </c>
      <c r="C158" s="10" t="n">
        <v>45888</v>
      </c>
      <c r="D158" s="9" t="inlineStr">
        <is>
          <t>Bound</t>
        </is>
      </c>
      <c r="E158" s="8" t="inlineStr">
        <is>
          <t>Delphine Underwood</t>
        </is>
      </c>
      <c r="F158" s="11" t="n">
        <v>2001</v>
      </c>
      <c r="G158" s="8" t="inlineStr">
        <is>
          <t>Aston Martin</t>
        </is>
      </c>
      <c r="H158" s="8" t="inlineStr">
        <is>
          <t>DB12</t>
        </is>
      </c>
      <c r="I158" s="8" t="inlineStr">
        <is>
          <t>D2LSZCR70VA2ZT11H</t>
        </is>
      </c>
      <c r="J158" s="8" t="inlineStr">
        <is>
          <t>02 - Sports / GT</t>
        </is>
      </c>
      <c r="K158" s="12" t="n">
        <v>610000</v>
      </c>
      <c r="L158" s="8" t="inlineStr">
        <is>
          <t>Florida</t>
        </is>
      </c>
      <c r="M158" s="13" t="n">
        <v>10623.21</v>
      </c>
      <c r="N158" s="13" t="n">
        <v>10623.21</v>
      </c>
      <c r="O158" s="8" t="n"/>
    </row>
    <row r="159">
      <c r="A159" s="8" t="inlineStr">
        <is>
          <t>CANON-202508-000047</t>
        </is>
      </c>
      <c r="B159" s="9" t="inlineStr">
        <is>
          <t>2025-08</t>
        </is>
      </c>
      <c r="C159" s="10" t="n">
        <v>45877</v>
      </c>
      <c r="D159" s="9" t="inlineStr">
        <is>
          <t>Bound</t>
        </is>
      </c>
      <c r="E159" s="8" t="inlineStr">
        <is>
          <t>Sunniva Thistlewood</t>
        </is>
      </c>
      <c r="F159" s="11" t="n">
        <v>1965</v>
      </c>
      <c r="G159" s="8" t="inlineStr">
        <is>
          <t>Mercedes-Benz</t>
        </is>
      </c>
      <c r="H159" s="8" t="inlineStr">
        <is>
          <t>280SL Pagoda</t>
        </is>
      </c>
      <c r="I159" s="8" t="inlineStr">
        <is>
          <t>PN9SECCWXXUZ1E6BX</t>
        </is>
      </c>
      <c r="J159" s="8" t="inlineStr">
        <is>
          <t>07 - Post-War Classic (1946-1972)</t>
        </is>
      </c>
      <c r="K159" s="12" t="n">
        <v>555000</v>
      </c>
      <c r="L159" s="8" t="inlineStr">
        <is>
          <t>New Hampshire</t>
        </is>
      </c>
      <c r="M159" s="13" t="n">
        <v>4682.94</v>
      </c>
      <c r="N159" s="13" t="n">
        <v>4682.94</v>
      </c>
      <c r="O159" s="8" t="n"/>
    </row>
    <row r="160">
      <c r="A160" s="8" t="inlineStr">
        <is>
          <t>CANON-202508-000048</t>
        </is>
      </c>
      <c r="B160" s="9" t="inlineStr">
        <is>
          <t>2025-08</t>
        </is>
      </c>
      <c r="C160" s="10" t="n">
        <v>45876</v>
      </c>
      <c r="D160" s="9" t="inlineStr">
        <is>
          <t>Bound</t>
        </is>
      </c>
      <c r="E160" s="8" t="inlineStr">
        <is>
          <t>Anouk Fairweather</t>
        </is>
      </c>
      <c r="F160" s="11" t="n">
        <v>2004</v>
      </c>
      <c r="G160" s="8" t="inlineStr">
        <is>
          <t>Porsche</t>
        </is>
      </c>
      <c r="H160" s="8" t="inlineStr">
        <is>
          <t>911 Turbo S</t>
        </is>
      </c>
      <c r="I160" s="8" t="inlineStr">
        <is>
          <t>EWJ52D89V9034J46B</t>
        </is>
      </c>
      <c r="J160" s="8" t="inlineStr">
        <is>
          <t>02 - Sports / GT</t>
        </is>
      </c>
      <c r="K160" s="12" t="n">
        <v>745000</v>
      </c>
      <c r="L160" s="8" t="inlineStr">
        <is>
          <t>New York</t>
        </is>
      </c>
      <c r="M160" s="13" t="n">
        <v>11695.09</v>
      </c>
      <c r="N160" s="13" t="n">
        <v>11695.09</v>
      </c>
      <c r="O160" s="8" t="n"/>
    </row>
    <row r="161">
      <c r="A161" s="8" t="inlineStr">
        <is>
          <t>CANON-202508-000051</t>
        </is>
      </c>
      <c r="B161" s="9" t="inlineStr">
        <is>
          <t>2025-08</t>
        </is>
      </c>
      <c r="C161" s="10" t="n">
        <v>45896</v>
      </c>
      <c r="D161" s="9" t="inlineStr">
        <is>
          <t>Bound</t>
        </is>
      </c>
      <c r="E161" s="8" t="inlineStr">
        <is>
          <t>Lorenzo Nakashima</t>
        </is>
      </c>
      <c r="F161" s="11" t="n">
        <v>2001</v>
      </c>
      <c r="G161" s="8" t="inlineStr">
        <is>
          <t>Aston Martin</t>
        </is>
      </c>
      <c r="H161" s="8" t="inlineStr">
        <is>
          <t>DB5</t>
        </is>
      </c>
      <c r="I161" s="8" t="inlineStr">
        <is>
          <t>ZBZ7K5E1UZ0B22ZWE</t>
        </is>
      </c>
      <c r="J161" s="8" t="inlineStr">
        <is>
          <t>07 - Post-War Classic (1946-1972)</t>
        </is>
      </c>
      <c r="K161" s="12" t="n">
        <v>810000</v>
      </c>
      <c r="L161" s="8" t="inlineStr">
        <is>
          <t>California</t>
        </is>
      </c>
      <c r="M161" s="13" t="n">
        <v>8871.790000000001</v>
      </c>
      <c r="N161" s="13" t="n">
        <v>8871.790000000001</v>
      </c>
      <c r="O161" s="8" t="n"/>
    </row>
    <row r="162">
      <c r="A162" s="8" t="inlineStr">
        <is>
          <t>CANON-202508-000052</t>
        </is>
      </c>
      <c r="B162" s="9" t="inlineStr">
        <is>
          <t>2025-08</t>
        </is>
      </c>
      <c r="C162" s="10" t="n">
        <v>45874</v>
      </c>
      <c r="D162" s="9" t="inlineStr">
        <is>
          <t>Bound</t>
        </is>
      </c>
      <c r="E162" s="8" t="inlineStr">
        <is>
          <t>Sunniva Thistlewood</t>
        </is>
      </c>
      <c r="F162" s="11" t="n">
        <v>1958</v>
      </c>
      <c r="G162" s="8" t="inlineStr">
        <is>
          <t>Bentley</t>
        </is>
      </c>
      <c r="H162" s="8" t="inlineStr">
        <is>
          <t>Continental GT</t>
        </is>
      </c>
      <c r="I162" s="8" t="inlineStr">
        <is>
          <t>K8YDE38ZTU5Z90ZKG</t>
        </is>
      </c>
      <c r="J162" s="8" t="inlineStr">
        <is>
          <t>02 - Sports / GT</t>
        </is>
      </c>
      <c r="K162" s="12" t="n">
        <v>385000</v>
      </c>
      <c r="L162" s="8" t="inlineStr">
        <is>
          <t>California</t>
        </is>
      </c>
      <c r="M162" s="13" t="n">
        <v>7354.95</v>
      </c>
      <c r="N162" s="13" t="n">
        <v>7354.95</v>
      </c>
      <c r="O162" s="8" t="n"/>
    </row>
    <row r="163">
      <c r="A163" s="8" t="inlineStr">
        <is>
          <t>CANON-202508-000053</t>
        </is>
      </c>
      <c r="B163" s="9" t="inlineStr">
        <is>
          <t>2025-08</t>
        </is>
      </c>
      <c r="C163" s="10" t="n">
        <v>45898</v>
      </c>
      <c r="D163" s="9" t="inlineStr">
        <is>
          <t>Bound</t>
        </is>
      </c>
      <c r="E163" s="8" t="inlineStr">
        <is>
          <t>Ottilie Castellanos</t>
        </is>
      </c>
      <c r="F163" s="11" t="n">
        <v>1972</v>
      </c>
      <c r="G163" s="8" t="inlineStr">
        <is>
          <t>Ferrari</t>
        </is>
      </c>
      <c r="H163" s="8" t="inlineStr">
        <is>
          <t>SF90 Stradale</t>
        </is>
      </c>
      <c r="I163" s="8" t="inlineStr">
        <is>
          <t>4JB4HG9JD1422CWHG</t>
        </is>
      </c>
      <c r="J163" s="8" t="inlineStr">
        <is>
          <t>03 - Supercar</t>
        </is>
      </c>
      <c r="K163" s="12" t="n">
        <v>525000</v>
      </c>
      <c r="L163" s="8" t="inlineStr">
        <is>
          <t>Louisiana</t>
        </is>
      </c>
      <c r="M163" s="13" t="n">
        <v>11386.56</v>
      </c>
      <c r="N163" s="13" t="n">
        <v>11386.56</v>
      </c>
      <c r="O163" s="8" t="n"/>
    </row>
    <row r="164">
      <c r="A164" s="8" t="inlineStr">
        <is>
          <t>CANON-202508-000054</t>
        </is>
      </c>
      <c r="B164" s="9" t="inlineStr">
        <is>
          <t>2025-08</t>
        </is>
      </c>
      <c r="C164" s="10" t="n">
        <v>45882</v>
      </c>
      <c r="D164" s="9" t="inlineStr">
        <is>
          <t>Bound</t>
        </is>
      </c>
      <c r="E164" s="8" t="inlineStr">
        <is>
          <t>Ingrid Whitlock</t>
        </is>
      </c>
      <c r="F164" s="11" t="n">
        <v>1970</v>
      </c>
      <c r="G164" s="8" t="inlineStr">
        <is>
          <t>Singer</t>
        </is>
      </c>
      <c r="H164" s="8" t="inlineStr">
        <is>
          <t>911 Reimagined</t>
        </is>
      </c>
      <c r="I164" s="8" t="inlineStr">
        <is>
          <t>MX3NXHGDGZ734ATNV</t>
        </is>
      </c>
      <c r="J164" s="8" t="inlineStr">
        <is>
          <t>11 - Restomod / Coachbuilt / Bespoke</t>
        </is>
      </c>
      <c r="K164" s="12" t="n">
        <v>945000</v>
      </c>
      <c r="L164" s="8" t="inlineStr">
        <is>
          <t>Kansas</t>
        </is>
      </c>
      <c r="M164" s="13" t="n">
        <v>13490.32</v>
      </c>
      <c r="N164" s="13" t="n">
        <v>13490.32</v>
      </c>
      <c r="O164" s="8" t="n"/>
    </row>
    <row r="165">
      <c r="A165" s="8" t="inlineStr">
        <is>
          <t>CANON-202508-000057</t>
        </is>
      </c>
      <c r="B165" s="9" t="inlineStr">
        <is>
          <t>2025-08</t>
        </is>
      </c>
      <c r="C165" s="10" t="n">
        <v>45883</v>
      </c>
      <c r="D165" s="9" t="inlineStr">
        <is>
          <t>Bound</t>
        </is>
      </c>
      <c r="E165" s="8" t="inlineStr">
        <is>
          <t>Thaddeus Whitlock</t>
        </is>
      </c>
      <c r="F165" s="11" t="n">
        <v>1956</v>
      </c>
      <c r="G165" s="8" t="inlineStr">
        <is>
          <t>Ferrari</t>
        </is>
      </c>
      <c r="H165" s="8" t="inlineStr">
        <is>
          <t>296 GTB</t>
        </is>
      </c>
      <c r="I165" s="8" t="inlineStr">
        <is>
          <t>50X63U7YZF63188RY</t>
        </is>
      </c>
      <c r="J165" s="8" t="inlineStr">
        <is>
          <t>03 - Supercar</t>
        </is>
      </c>
      <c r="K165" s="12" t="n">
        <v>1245000</v>
      </c>
      <c r="L165" s="8" t="inlineStr">
        <is>
          <t>Arizona</t>
        </is>
      </c>
      <c r="M165" s="13" t="n">
        <v>18980.38</v>
      </c>
      <c r="N165" s="13" t="n">
        <v>18980.38</v>
      </c>
      <c r="O165" s="8" t="n"/>
    </row>
    <row r="166">
      <c r="A166" s="8" t="inlineStr">
        <is>
          <t>CANON-202508-000058</t>
        </is>
      </c>
      <c r="B166" s="9" t="inlineStr">
        <is>
          <t>2025-08</t>
        </is>
      </c>
      <c r="C166" s="10" t="n">
        <v>45878</v>
      </c>
      <c r="D166" s="9" t="inlineStr">
        <is>
          <t>Bound</t>
        </is>
      </c>
      <c r="E166" s="8" t="inlineStr">
        <is>
          <t>Ramona Montoya</t>
        </is>
      </c>
      <c r="F166" s="11" t="n">
        <v>1959</v>
      </c>
      <c r="G166" s="8" t="inlineStr">
        <is>
          <t>Mercedes-Benz</t>
        </is>
      </c>
      <c r="H166" s="8" t="inlineStr">
        <is>
          <t>AMG GT</t>
        </is>
      </c>
      <c r="I166" s="8" t="inlineStr">
        <is>
          <t>RG8AVP7U26ZLAPV4S</t>
        </is>
      </c>
      <c r="J166" s="8" t="inlineStr">
        <is>
          <t>02 - Sports / GT</t>
        </is>
      </c>
      <c r="K166" s="12" t="n">
        <v>240000</v>
      </c>
      <c r="L166" s="8" t="inlineStr">
        <is>
          <t>Colorado</t>
        </is>
      </c>
      <c r="M166" s="13" t="n">
        <v>4582.64</v>
      </c>
      <c r="N166" s="13" t="n">
        <v>4582.64</v>
      </c>
      <c r="O166" s="8" t="n"/>
    </row>
    <row r="167">
      <c r="A167" s="8" t="inlineStr">
        <is>
          <t>CANON-202508-000059</t>
        </is>
      </c>
      <c r="B167" s="9" t="inlineStr">
        <is>
          <t>2025-08</t>
        </is>
      </c>
      <c r="C167" s="10" t="n">
        <v>45880</v>
      </c>
      <c r="D167" s="9" t="inlineStr">
        <is>
          <t>Bound</t>
        </is>
      </c>
      <c r="E167" s="8" t="inlineStr">
        <is>
          <t>Callum Vandermeer</t>
        </is>
      </c>
      <c r="F167" s="11" t="n">
        <v>1979</v>
      </c>
      <c r="G167" s="8" t="inlineStr">
        <is>
          <t>Ferrari</t>
        </is>
      </c>
      <c r="H167" s="8" t="inlineStr">
        <is>
          <t>275 GTB/4</t>
        </is>
      </c>
      <c r="I167" s="8" t="inlineStr">
        <is>
          <t>PR39BTFUPC2MT96F5</t>
        </is>
      </c>
      <c r="J167" s="8" t="inlineStr">
        <is>
          <t>07 - Post-War Classic (1946-1972)</t>
        </is>
      </c>
      <c r="K167" s="12" t="n">
        <v>445000</v>
      </c>
      <c r="L167" s="8" t="inlineStr">
        <is>
          <t>Massachusetts</t>
        </is>
      </c>
      <c r="M167" s="13" t="n">
        <v>5037.74</v>
      </c>
      <c r="N167" s="13" t="n">
        <v>5037.74</v>
      </c>
      <c r="O167" s="8" t="n"/>
    </row>
    <row r="168">
      <c r="A168" s="8" t="inlineStr">
        <is>
          <t>CANON-202508-000060</t>
        </is>
      </c>
      <c r="B168" s="9" t="inlineStr">
        <is>
          <t>2025-08</t>
        </is>
      </c>
      <c r="C168" s="10" t="n">
        <v>45872</v>
      </c>
      <c r="D168" s="9" t="inlineStr">
        <is>
          <t>Bound</t>
        </is>
      </c>
      <c r="E168" s="8" t="inlineStr">
        <is>
          <t>Priya Chattopadhyay</t>
        </is>
      </c>
      <c r="F168" s="11" t="n">
        <v>1958</v>
      </c>
      <c r="G168" s="8" t="inlineStr">
        <is>
          <t>BMW</t>
        </is>
      </c>
      <c r="H168" s="8" t="inlineStr">
        <is>
          <t>M8 Competition</t>
        </is>
      </c>
      <c r="I168" s="8" t="inlineStr">
        <is>
          <t>FDCP0T2A6UDBC7Y84</t>
        </is>
      </c>
      <c r="J168" s="8" t="inlineStr">
        <is>
          <t>02 - Sports / GT</t>
        </is>
      </c>
      <c r="K168" s="12" t="n">
        <v>685000</v>
      </c>
      <c r="L168" s="8" t="inlineStr">
        <is>
          <t>Virginia</t>
        </is>
      </c>
      <c r="M168" s="13" t="n">
        <v>9157.030000000001</v>
      </c>
      <c r="N168" s="13" t="n">
        <v>9157.030000000001</v>
      </c>
      <c r="O168" s="8" t="n"/>
    </row>
    <row r="169">
      <c r="A169" s="8" t="inlineStr">
        <is>
          <t>CANON-202508-000064</t>
        </is>
      </c>
      <c r="B169" s="9" t="inlineStr">
        <is>
          <t>2025-08</t>
        </is>
      </c>
      <c r="C169" s="10" t="n">
        <v>45883</v>
      </c>
      <c r="D169" s="9" t="inlineStr">
        <is>
          <t>Bound</t>
        </is>
      </c>
      <c r="E169" s="8" t="inlineStr">
        <is>
          <t>Emiliano Merriweather</t>
        </is>
      </c>
      <c r="F169" s="11" t="n">
        <v>1965</v>
      </c>
      <c r="G169" s="8" t="inlineStr">
        <is>
          <t>Maserati</t>
        </is>
      </c>
      <c r="H169" s="8" t="inlineStr">
        <is>
          <t>GranTurismo</t>
        </is>
      </c>
      <c r="I169" s="8" t="inlineStr">
        <is>
          <t>4L1PBA3BRC54WZU5X</t>
        </is>
      </c>
      <c r="J169" s="8" t="inlineStr">
        <is>
          <t>02 - Sports / GT</t>
        </is>
      </c>
      <c r="K169" s="12" t="n">
        <v>1850000</v>
      </c>
      <c r="L169" s="8" t="inlineStr">
        <is>
          <t>Pennsylvania</t>
        </is>
      </c>
      <c r="M169" s="13" t="n">
        <v>19198.11</v>
      </c>
      <c r="N169" s="13" t="n">
        <v>19198.11</v>
      </c>
      <c r="O169" s="8" t="n"/>
    </row>
    <row r="170">
      <c r="A170" s="8" t="inlineStr">
        <is>
          <t>CANON-202508-000065</t>
        </is>
      </c>
      <c r="B170" s="9" t="inlineStr">
        <is>
          <t>2025-08</t>
        </is>
      </c>
      <c r="C170" s="10" t="n">
        <v>45894</v>
      </c>
      <c r="D170" s="9" t="inlineStr">
        <is>
          <t>Bound</t>
        </is>
      </c>
      <c r="E170" s="8" t="inlineStr">
        <is>
          <t>Cassius Merriweather</t>
        </is>
      </c>
      <c r="F170" s="11" t="n">
        <v>1982</v>
      </c>
      <c r="G170" s="8" t="inlineStr">
        <is>
          <t>Jaguar</t>
        </is>
      </c>
      <c r="H170" s="8" t="inlineStr">
        <is>
          <t>E-Type Series 1</t>
        </is>
      </c>
      <c r="I170" s="8" t="inlineStr">
        <is>
          <t>EMS6RM5C8FXVJTR4G</t>
        </is>
      </c>
      <c r="J170" s="8" t="inlineStr">
        <is>
          <t>07 - Post-War Classic (1946-1972)</t>
        </is>
      </c>
      <c r="K170" s="12" t="n">
        <v>280000</v>
      </c>
      <c r="L170" s="8" t="inlineStr">
        <is>
          <t>Alaska</t>
        </is>
      </c>
      <c r="M170" s="13" t="n">
        <v>2890.87</v>
      </c>
      <c r="N170" s="13" t="n">
        <v>2890.87</v>
      </c>
      <c r="O170" s="8" t="n"/>
    </row>
    <row r="171">
      <c r="A171" s="8" t="inlineStr">
        <is>
          <t>CANON-202508-000067</t>
        </is>
      </c>
      <c r="B171" s="9" t="inlineStr">
        <is>
          <t>2025-08</t>
        </is>
      </c>
      <c r="C171" s="10" t="n">
        <v>45873</v>
      </c>
      <c r="D171" s="9" t="inlineStr">
        <is>
          <t>Bound</t>
        </is>
      </c>
      <c r="E171" s="8" t="inlineStr">
        <is>
          <t>Mireille Fairweather</t>
        </is>
      </c>
      <c r="F171" s="11" t="n">
        <v>1998</v>
      </c>
      <c r="G171" s="8" t="inlineStr">
        <is>
          <t>Mercedes-Benz</t>
        </is>
      </c>
      <c r="H171" s="8" t="inlineStr">
        <is>
          <t>AMG GT</t>
        </is>
      </c>
      <c r="I171" s="8" t="inlineStr">
        <is>
          <t>HPJHTLK059B193NKE</t>
        </is>
      </c>
      <c r="J171" s="8" t="inlineStr">
        <is>
          <t>02 - Sports / GT</t>
        </is>
      </c>
      <c r="K171" s="12" t="n">
        <v>430000</v>
      </c>
      <c r="L171" s="8" t="inlineStr">
        <is>
          <t>California</t>
        </is>
      </c>
      <c r="M171" s="13" t="n">
        <v>8214.620000000001</v>
      </c>
      <c r="N171" s="13" t="n">
        <v>8214.620000000001</v>
      </c>
      <c r="O171" s="8" t="n"/>
    </row>
    <row r="172">
      <c r="A172" s="8" t="inlineStr">
        <is>
          <t>CANON-202508-000068</t>
        </is>
      </c>
      <c r="B172" s="9" t="inlineStr">
        <is>
          <t>2025-08</t>
        </is>
      </c>
      <c r="C172" s="10" t="n">
        <v>45889</v>
      </c>
      <c r="D172" s="9" t="inlineStr">
        <is>
          <t>Bound</t>
        </is>
      </c>
      <c r="E172" s="8" t="inlineStr">
        <is>
          <t>Saoirse Castellanos</t>
        </is>
      </c>
      <c r="F172" s="11" t="n">
        <v>1976</v>
      </c>
      <c r="G172" s="8" t="inlineStr">
        <is>
          <t>Mercedes-Benz</t>
        </is>
      </c>
      <c r="H172" s="8" t="inlineStr">
        <is>
          <t>AMG GT</t>
        </is>
      </c>
      <c r="I172" s="8" t="inlineStr">
        <is>
          <t>H7WJ6K3WJ9VFXBU66</t>
        </is>
      </c>
      <c r="J172" s="8" t="inlineStr">
        <is>
          <t>02 - Sports / GT</t>
        </is>
      </c>
      <c r="K172" s="12" t="n">
        <v>795000</v>
      </c>
      <c r="L172" s="8" t="inlineStr">
        <is>
          <t>Nebraska</t>
        </is>
      </c>
      <c r="M172" s="13" t="n">
        <v>12675</v>
      </c>
      <c r="N172" s="13" t="n">
        <v>12675</v>
      </c>
      <c r="O172" s="8" t="n"/>
    </row>
    <row r="173">
      <c r="A173" s="8" t="inlineStr">
        <is>
          <t>CANON-202508-000069</t>
        </is>
      </c>
      <c r="B173" s="9" t="inlineStr">
        <is>
          <t>2025-08</t>
        </is>
      </c>
      <c r="C173" s="10" t="n">
        <v>45878</v>
      </c>
      <c r="D173" s="9" t="inlineStr">
        <is>
          <t>Bound</t>
        </is>
      </c>
      <c r="E173" s="8" t="inlineStr">
        <is>
          <t>Emiliano Merriweather</t>
        </is>
      </c>
      <c r="F173" s="11" t="n">
        <v>1988</v>
      </c>
      <c r="G173" s="8" t="inlineStr">
        <is>
          <t>Jaguar</t>
        </is>
      </c>
      <c r="H173" s="8" t="inlineStr">
        <is>
          <t>E-Type Series 1</t>
        </is>
      </c>
      <c r="I173" s="8" t="inlineStr">
        <is>
          <t>YWG2TCPES2LU1JWUX</t>
        </is>
      </c>
      <c r="J173" s="8" t="inlineStr">
        <is>
          <t>07 - Post-War Classic (1946-1972)</t>
        </is>
      </c>
      <c r="K173" s="12" t="n">
        <v>1075000</v>
      </c>
      <c r="L173" s="8" t="inlineStr">
        <is>
          <t>Delaware</t>
        </is>
      </c>
      <c r="M173" s="13" t="n">
        <v>9634.43</v>
      </c>
      <c r="N173" s="13" t="n">
        <v>9634.43</v>
      </c>
      <c r="O173" s="8" t="n"/>
    </row>
    <row r="174">
      <c r="A174" s="8" t="inlineStr">
        <is>
          <t>CANON-202508-000070</t>
        </is>
      </c>
      <c r="B174" s="9" t="inlineStr">
        <is>
          <t>2025-08</t>
        </is>
      </c>
      <c r="C174" s="10" t="n">
        <v>45872</v>
      </c>
      <c r="D174" s="9" t="inlineStr">
        <is>
          <t>Bound</t>
        </is>
      </c>
      <c r="E174" s="8" t="inlineStr">
        <is>
          <t>Sunniva Harrington</t>
        </is>
      </c>
      <c r="F174" s="11" t="n">
        <v>1962</v>
      </c>
      <c r="G174" s="8" t="inlineStr">
        <is>
          <t>Bugatti</t>
        </is>
      </c>
      <c r="H174" s="8" t="inlineStr">
        <is>
          <t>Type 57</t>
        </is>
      </c>
      <c r="I174" s="8" t="inlineStr">
        <is>
          <t>66VXMSSKABFPZSU7J</t>
        </is>
      </c>
      <c r="J174" s="8" t="inlineStr">
        <is>
          <t>06 - Vintage Pre-War (pre-1946)</t>
        </is>
      </c>
      <c r="K174" s="12" t="n">
        <v>1950000</v>
      </c>
      <c r="L174" s="8" t="inlineStr">
        <is>
          <t>Wyoming</t>
        </is>
      </c>
      <c r="M174" s="13" t="n">
        <v>13385.09</v>
      </c>
      <c r="N174" s="13" t="n">
        <v>13385.09</v>
      </c>
      <c r="O174" s="8" t="n"/>
    </row>
    <row r="175">
      <c r="A175" s="8" t="inlineStr">
        <is>
          <t>CANON-202508-000071</t>
        </is>
      </c>
      <c r="B175" s="9" t="inlineStr">
        <is>
          <t>2025-08</t>
        </is>
      </c>
      <c r="C175" s="10" t="n">
        <v>45898</v>
      </c>
      <c r="D175" s="9" t="inlineStr">
        <is>
          <t>Bound</t>
        </is>
      </c>
      <c r="E175" s="8" t="inlineStr">
        <is>
          <t>Everett Blackwood</t>
        </is>
      </c>
      <c r="F175" s="11" t="n">
        <v>1993</v>
      </c>
      <c r="G175" s="8" t="inlineStr">
        <is>
          <t>BMW</t>
        </is>
      </c>
      <c r="H175" s="8" t="inlineStr">
        <is>
          <t>M8 Competition</t>
        </is>
      </c>
      <c r="I175" s="8" t="inlineStr">
        <is>
          <t>CWD2XLZZ0NJFWRGRR</t>
        </is>
      </c>
      <c r="J175" s="8" t="inlineStr">
        <is>
          <t>02 - Sports / GT</t>
        </is>
      </c>
      <c r="K175" s="12" t="n">
        <v>1945000</v>
      </c>
      <c r="L175" s="8" t="inlineStr">
        <is>
          <t>Pennsylvania</t>
        </is>
      </c>
      <c r="M175" s="13" t="n">
        <v>20183.96</v>
      </c>
      <c r="N175" s="13" t="n">
        <v>20183.96</v>
      </c>
      <c r="O175" s="8" t="n"/>
    </row>
    <row r="176">
      <c r="A176" s="8" t="inlineStr">
        <is>
          <t>CANON-202508-000073</t>
        </is>
      </c>
      <c r="B176" s="9" t="inlineStr">
        <is>
          <t>2025-08</t>
        </is>
      </c>
      <c r="C176" s="10" t="n">
        <v>45870</v>
      </c>
      <c r="D176" s="9" t="inlineStr">
        <is>
          <t>Bound</t>
        </is>
      </c>
      <c r="E176" s="8" t="inlineStr">
        <is>
          <t>Cassius Kingsford</t>
        </is>
      </c>
      <c r="F176" s="11" t="n">
        <v>2009</v>
      </c>
      <c r="G176" s="8" t="inlineStr">
        <is>
          <t>Porsche</t>
        </is>
      </c>
      <c r="H176" s="8" t="inlineStr">
        <is>
          <t>911 Turbo S</t>
        </is>
      </c>
      <c r="I176" s="8" t="inlineStr">
        <is>
          <t>A0HA4228L3BWU350G</t>
        </is>
      </c>
      <c r="J176" s="8" t="inlineStr">
        <is>
          <t>02 - Sports / GT</t>
        </is>
      </c>
      <c r="K176" s="12" t="n">
        <v>735000</v>
      </c>
      <c r="L176" s="8" t="inlineStr">
        <is>
          <t>Florida</t>
        </is>
      </c>
      <c r="M176" s="13" t="n">
        <v>12800.09</v>
      </c>
      <c r="N176" s="13" t="n">
        <v>12800.09</v>
      </c>
      <c r="O176" s="8" t="n"/>
    </row>
    <row r="177">
      <c r="A177" s="8" t="inlineStr">
        <is>
          <t>CANON-202508-000074</t>
        </is>
      </c>
      <c r="B177" s="9" t="inlineStr">
        <is>
          <t>2025-08</t>
        </is>
      </c>
      <c r="C177" s="10" t="n">
        <v>45888</v>
      </c>
      <c r="D177" s="9" t="inlineStr">
        <is>
          <t>Bound</t>
        </is>
      </c>
      <c r="E177" s="8" t="inlineStr">
        <is>
          <t>Callum Delacroix</t>
        </is>
      </c>
      <c r="F177" s="11" t="n">
        <v>1995</v>
      </c>
      <c r="G177" s="8" t="inlineStr">
        <is>
          <t>Icon</t>
        </is>
      </c>
      <c r="H177" s="8" t="inlineStr">
        <is>
          <t>Derelict</t>
        </is>
      </c>
      <c r="I177" s="8" t="inlineStr">
        <is>
          <t>4ESND9TD0S4FWKLA7</t>
        </is>
      </c>
      <c r="J177" s="8" t="inlineStr">
        <is>
          <t>11 - Restomod / Coachbuilt / Bespoke</t>
        </is>
      </c>
      <c r="K177" s="12" t="n">
        <v>595000</v>
      </c>
      <c r="L177" s="8" t="inlineStr">
        <is>
          <t>Florida</t>
        </is>
      </c>
      <c r="M177" s="13" t="n">
        <v>12434.38</v>
      </c>
      <c r="N177" s="13" t="n">
        <v>12434.38</v>
      </c>
      <c r="O177" s="8" t="n"/>
    </row>
    <row r="178">
      <c r="A178" s="8" t="inlineStr">
        <is>
          <t>CANON-202508-000075</t>
        </is>
      </c>
      <c r="B178" s="9" t="inlineStr">
        <is>
          <t>2025-08</t>
        </is>
      </c>
      <c r="C178" s="10" t="n">
        <v>45889</v>
      </c>
      <c r="D178" s="9" t="inlineStr">
        <is>
          <t>Bound</t>
        </is>
      </c>
      <c r="E178" s="8" t="inlineStr">
        <is>
          <t>Fenwick Montoya</t>
        </is>
      </c>
      <c r="F178" s="11" t="n">
        <v>1961</v>
      </c>
      <c r="G178" s="8" t="inlineStr">
        <is>
          <t>Ferrari</t>
        </is>
      </c>
      <c r="H178" s="8" t="inlineStr">
        <is>
          <t>275 GTB/4</t>
        </is>
      </c>
      <c r="I178" s="8" t="inlineStr">
        <is>
          <t>V2P83NK7MENWRNYT7</t>
        </is>
      </c>
      <c r="J178" s="8" t="inlineStr">
        <is>
          <t>07 - Post-War Classic (1946-1972)</t>
        </is>
      </c>
      <c r="K178" s="12" t="n">
        <v>725000</v>
      </c>
      <c r="L178" s="8" t="inlineStr">
        <is>
          <t>New York</t>
        </is>
      </c>
      <c r="M178" s="13" t="n">
        <v>7529.06</v>
      </c>
      <c r="N178" s="13" t="n">
        <v>7529.06</v>
      </c>
      <c r="O178" s="8" t="n"/>
    </row>
    <row r="179">
      <c r="A179" s="8" t="inlineStr">
        <is>
          <t>CANON-202508-000076</t>
        </is>
      </c>
      <c r="B179" s="9" t="inlineStr">
        <is>
          <t>2025-08</t>
        </is>
      </c>
      <c r="C179" s="10" t="n">
        <v>45896</v>
      </c>
      <c r="D179" s="9" t="inlineStr">
        <is>
          <t>Bound</t>
        </is>
      </c>
      <c r="E179" s="8" t="inlineStr">
        <is>
          <t>Priya Okonkwo</t>
        </is>
      </c>
      <c r="F179" s="11" t="n">
        <v>1957</v>
      </c>
      <c r="G179" s="8" t="inlineStr">
        <is>
          <t>BMW</t>
        </is>
      </c>
      <c r="H179" s="8" t="inlineStr">
        <is>
          <t>M8 Competition</t>
        </is>
      </c>
      <c r="I179" s="8" t="inlineStr">
        <is>
          <t>PEYDAG9D89KZZ6C4E</t>
        </is>
      </c>
      <c r="J179" s="8" t="inlineStr">
        <is>
          <t>02 - Sports / GT</t>
        </is>
      </c>
      <c r="K179" s="12" t="n">
        <v>190000</v>
      </c>
      <c r="L179" s="8" t="inlineStr">
        <is>
          <t>Iowa</t>
        </is>
      </c>
      <c r="M179" s="13" t="n">
        <v>3627.92</v>
      </c>
      <c r="N179" s="13" t="n">
        <v>3627.92</v>
      </c>
      <c r="O179" s="8" t="n"/>
    </row>
    <row r="180">
      <c r="A180" s="8" t="inlineStr">
        <is>
          <t>CANON-202508-000077</t>
        </is>
      </c>
      <c r="B180" s="9" t="inlineStr">
        <is>
          <t>2025-08</t>
        </is>
      </c>
      <c r="C180" s="10" t="n">
        <v>45893</v>
      </c>
      <c r="D180" s="9" t="inlineStr">
        <is>
          <t>Bound</t>
        </is>
      </c>
      <c r="E180" s="8" t="inlineStr">
        <is>
          <t>Thaddeus Bellandi</t>
        </is>
      </c>
      <c r="F180" s="11" t="n">
        <v>2001</v>
      </c>
      <c r="G180" s="8" t="inlineStr">
        <is>
          <t>Maserati</t>
        </is>
      </c>
      <c r="H180" s="8" t="inlineStr">
        <is>
          <t>GranTurismo</t>
        </is>
      </c>
      <c r="I180" s="8" t="inlineStr">
        <is>
          <t>SLR706NSGKYW0HC0J</t>
        </is>
      </c>
      <c r="J180" s="8" t="inlineStr">
        <is>
          <t>02 - Sports / GT</t>
        </is>
      </c>
      <c r="K180" s="12" t="n">
        <v>970000</v>
      </c>
      <c r="L180" s="8" t="inlineStr">
        <is>
          <t>Indiana</t>
        </is>
      </c>
      <c r="M180" s="13" t="n">
        <v>14632.36</v>
      </c>
      <c r="N180" s="13" t="n">
        <v>14632.36</v>
      </c>
      <c r="O180" s="8" t="n"/>
    </row>
    <row r="181">
      <c r="A181" s="8" t="inlineStr">
        <is>
          <t>CANON-202508-000078</t>
        </is>
      </c>
      <c r="B181" s="9" t="inlineStr">
        <is>
          <t>2025-08</t>
        </is>
      </c>
      <c r="C181" s="10" t="n">
        <v>45890</v>
      </c>
      <c r="D181" s="9" t="inlineStr">
        <is>
          <t>Bound</t>
        </is>
      </c>
      <c r="E181" s="8" t="inlineStr">
        <is>
          <t>Saoirse Thistlewood</t>
        </is>
      </c>
      <c r="F181" s="11" t="n">
        <v>2022</v>
      </c>
      <c r="G181" s="8" t="inlineStr">
        <is>
          <t>Ferrari</t>
        </is>
      </c>
      <c r="H181" s="8" t="inlineStr">
        <is>
          <t>296 GTB</t>
        </is>
      </c>
      <c r="I181" s="8" t="inlineStr">
        <is>
          <t>92REPF8SA2ACKKU8P</t>
        </is>
      </c>
      <c r="J181" s="8" t="inlineStr">
        <is>
          <t>03 - Supercar</t>
        </is>
      </c>
      <c r="K181" s="12" t="n">
        <v>780000</v>
      </c>
      <c r="L181" s="8" t="inlineStr">
        <is>
          <t>Ohio</t>
        </is>
      </c>
      <c r="M181" s="13" t="n">
        <v>19433.77</v>
      </c>
      <c r="N181" s="13" t="n">
        <v>19433.77</v>
      </c>
      <c r="O181" s="8" t="n"/>
    </row>
    <row r="182">
      <c r="A182" s="8" t="inlineStr">
        <is>
          <t>CANON-202508-000080</t>
        </is>
      </c>
      <c r="B182" s="9" t="inlineStr">
        <is>
          <t>2025-08</t>
        </is>
      </c>
      <c r="C182" s="10" t="n">
        <v>45893</v>
      </c>
      <c r="D182" s="9" t="inlineStr">
        <is>
          <t>Bound</t>
        </is>
      </c>
      <c r="E182" s="8" t="inlineStr">
        <is>
          <t>Horace Blackwood</t>
        </is>
      </c>
      <c r="F182" s="11" t="n">
        <v>1994</v>
      </c>
      <c r="G182" s="8" t="inlineStr">
        <is>
          <t>Mercedes-Benz</t>
        </is>
      </c>
      <c r="H182" s="8" t="inlineStr">
        <is>
          <t>AMG GT</t>
        </is>
      </c>
      <c r="I182" s="8" t="inlineStr">
        <is>
          <t>0WZVA2FZ1PT8VK6J7</t>
        </is>
      </c>
      <c r="J182" s="8" t="inlineStr">
        <is>
          <t>02 - Sports / GT</t>
        </is>
      </c>
      <c r="K182" s="12" t="n">
        <v>1030000</v>
      </c>
      <c r="L182" s="8" t="inlineStr">
        <is>
          <t>Mississippi</t>
        </is>
      </c>
      <c r="M182" s="13" t="n">
        <v>12719.53</v>
      </c>
      <c r="N182" s="13" t="n">
        <v>12719.53</v>
      </c>
      <c r="O182" s="8" t="n"/>
    </row>
    <row r="183">
      <c r="A183" s="8" t="inlineStr">
        <is>
          <t>CANON-202508-000081</t>
        </is>
      </c>
      <c r="B183" s="9" t="inlineStr">
        <is>
          <t>2025-08</t>
        </is>
      </c>
      <c r="C183" s="10" t="n">
        <v>45870</v>
      </c>
      <c r="D183" s="9" t="inlineStr">
        <is>
          <t>Bound</t>
        </is>
      </c>
      <c r="E183" s="8" t="inlineStr">
        <is>
          <t>Emiliano Montoya</t>
        </is>
      </c>
      <c r="F183" s="11" t="n">
        <v>1989</v>
      </c>
      <c r="G183" s="8" t="inlineStr">
        <is>
          <t>McLaren</t>
        </is>
      </c>
      <c r="H183" s="8" t="inlineStr">
        <is>
          <t>750S</t>
        </is>
      </c>
      <c r="I183" s="8" t="inlineStr">
        <is>
          <t>1TGH6BAJBMJJ6W1YR</t>
        </is>
      </c>
      <c r="J183" s="8" t="inlineStr">
        <is>
          <t>03 - Supercar</t>
        </is>
      </c>
      <c r="K183" s="12" t="n">
        <v>1950000</v>
      </c>
      <c r="L183" s="8" t="inlineStr">
        <is>
          <t>Tennessee</t>
        </is>
      </c>
      <c r="M183" s="13" t="n">
        <v>28845.28</v>
      </c>
      <c r="N183" s="13" t="n">
        <v>28845.28</v>
      </c>
      <c r="O183" s="8" t="n"/>
    </row>
    <row r="184">
      <c r="A184" s="8" t="inlineStr">
        <is>
          <t>CANON-202508-000082</t>
        </is>
      </c>
      <c r="B184" s="9" t="inlineStr">
        <is>
          <t>2025-08</t>
        </is>
      </c>
      <c r="C184" s="10" t="n">
        <v>45893</v>
      </c>
      <c r="D184" s="9" t="inlineStr">
        <is>
          <t>Bound</t>
        </is>
      </c>
      <c r="E184" s="8" t="inlineStr">
        <is>
          <t>Sunniva Merriweather</t>
        </is>
      </c>
      <c r="F184" s="11" t="n">
        <v>1985</v>
      </c>
      <c r="G184" s="8" t="inlineStr">
        <is>
          <t>Porsche</t>
        </is>
      </c>
      <c r="H184" s="8" t="inlineStr">
        <is>
          <t>911 Turbo S</t>
        </is>
      </c>
      <c r="I184" s="8" t="inlineStr">
        <is>
          <t>J8SWRZK65D2Y92WZ4</t>
        </is>
      </c>
      <c r="J184" s="8" t="inlineStr">
        <is>
          <t>02 - Sports / GT</t>
        </is>
      </c>
      <c r="K184" s="12" t="n">
        <v>965000</v>
      </c>
      <c r="L184" s="8" t="inlineStr">
        <is>
          <t>Texas</t>
        </is>
      </c>
      <c r="M184" s="13" t="n">
        <v>13610.14</v>
      </c>
      <c r="N184" s="13" t="n">
        <v>13610.14</v>
      </c>
      <c r="O184" s="8" t="n"/>
    </row>
    <row r="185">
      <c r="A185" s="8" t="inlineStr">
        <is>
          <t>CANON-202508-000083</t>
        </is>
      </c>
      <c r="B185" s="9" t="inlineStr">
        <is>
          <t>2025-08</t>
        </is>
      </c>
      <c r="C185" s="10" t="n">
        <v>45891</v>
      </c>
      <c r="D185" s="9" t="inlineStr">
        <is>
          <t>Bound</t>
        </is>
      </c>
      <c r="E185" s="8" t="inlineStr">
        <is>
          <t>Fenwick Chattopadhyay</t>
        </is>
      </c>
      <c r="F185" s="11" t="n">
        <v>2019</v>
      </c>
      <c r="G185" s="8" t="inlineStr">
        <is>
          <t>Aston Martin</t>
        </is>
      </c>
      <c r="H185" s="8" t="inlineStr">
        <is>
          <t>DB12</t>
        </is>
      </c>
      <c r="I185" s="8" t="inlineStr">
        <is>
          <t>H8GEWS0MU8XKEGM4J</t>
        </is>
      </c>
      <c r="J185" s="8" t="inlineStr">
        <is>
          <t>02 - Sports / GT</t>
        </is>
      </c>
      <c r="K185" s="12" t="n">
        <v>870000</v>
      </c>
      <c r="L185" s="8" t="inlineStr">
        <is>
          <t>Minnesota</t>
        </is>
      </c>
      <c r="M185" s="13" t="n">
        <v>14084.15</v>
      </c>
      <c r="N185" s="13" t="n">
        <v>14084.15</v>
      </c>
      <c r="O185" s="8" t="n"/>
    </row>
    <row r="186">
      <c r="A186" s="8" t="inlineStr">
        <is>
          <t>CANON-202508-000086</t>
        </is>
      </c>
      <c r="B186" s="9" t="inlineStr">
        <is>
          <t>2025-08</t>
        </is>
      </c>
      <c r="C186" s="10" t="n">
        <v>45873</v>
      </c>
      <c r="D186" s="9" t="inlineStr">
        <is>
          <t>Bound</t>
        </is>
      </c>
      <c r="E186" s="8" t="inlineStr">
        <is>
          <t>Emiliano Rourke</t>
        </is>
      </c>
      <c r="F186" s="11" t="n">
        <v>1984</v>
      </c>
      <c r="G186" s="8" t="inlineStr">
        <is>
          <t>Bentley</t>
        </is>
      </c>
      <c r="H186" s="8" t="inlineStr">
        <is>
          <t>Continental GT</t>
        </is>
      </c>
      <c r="I186" s="8" t="inlineStr">
        <is>
          <t>YNDZ8Z3X8AZPEJECS</t>
        </is>
      </c>
      <c r="J186" s="8" t="inlineStr">
        <is>
          <t>02 - Sports / GT</t>
        </is>
      </c>
      <c r="K186" s="12" t="n">
        <v>1045000</v>
      </c>
      <c r="L186" s="8" t="inlineStr">
        <is>
          <t>Alabama</t>
        </is>
      </c>
      <c r="M186" s="13" t="n">
        <v>13772.31</v>
      </c>
      <c r="N186" s="13" t="n">
        <v>13772.31</v>
      </c>
      <c r="O186" s="8" t="n"/>
    </row>
    <row r="187">
      <c r="A187" s="8" t="inlineStr">
        <is>
          <t>CANON-202508-000087</t>
        </is>
      </c>
      <c r="B187" s="9" t="inlineStr">
        <is>
          <t>2025-08</t>
        </is>
      </c>
      <c r="C187" s="10" t="n">
        <v>45882</v>
      </c>
      <c r="D187" s="9" t="inlineStr">
        <is>
          <t>Bound</t>
        </is>
      </c>
      <c r="E187" s="8" t="inlineStr">
        <is>
          <t>Cassius Kingsford</t>
        </is>
      </c>
      <c r="F187" s="11" t="n">
        <v>1999</v>
      </c>
      <c r="G187" s="8" t="inlineStr">
        <is>
          <t>Ferrari</t>
        </is>
      </c>
      <c r="H187" s="8" t="inlineStr">
        <is>
          <t>SF90 Stradale</t>
        </is>
      </c>
      <c r="I187" s="8" t="inlineStr">
        <is>
          <t>T7HCKTM1ZJVDYXB8W</t>
        </is>
      </c>
      <c r="J187" s="8" t="inlineStr">
        <is>
          <t>03 - Supercar</t>
        </is>
      </c>
      <c r="K187" s="12" t="n">
        <v>800000</v>
      </c>
      <c r="L187" s="8" t="inlineStr">
        <is>
          <t>Florida</t>
        </is>
      </c>
      <c r="M187" s="13" t="n">
        <v>20362.26</v>
      </c>
      <c r="N187" s="13" t="n">
        <v>20362.26</v>
      </c>
      <c r="O187" s="8" t="n"/>
    </row>
    <row r="188">
      <c r="A188" s="8" t="inlineStr">
        <is>
          <t>CANON-202508-000088</t>
        </is>
      </c>
      <c r="B188" s="9" t="inlineStr">
        <is>
          <t>2025-08</t>
        </is>
      </c>
      <c r="C188" s="10" t="n">
        <v>45897</v>
      </c>
      <c r="D188" s="9" t="inlineStr">
        <is>
          <t>Bound</t>
        </is>
      </c>
      <c r="E188" s="8" t="inlineStr">
        <is>
          <t>Aurelio Castellanos</t>
        </is>
      </c>
      <c r="F188" s="11" t="n">
        <v>1961</v>
      </c>
      <c r="G188" s="8" t="inlineStr">
        <is>
          <t>Porsche</t>
        </is>
      </c>
      <c r="H188" s="8" t="inlineStr">
        <is>
          <t>911 Turbo S</t>
        </is>
      </c>
      <c r="I188" s="8" t="inlineStr">
        <is>
          <t>XE7LFCDN58W56U70D</t>
        </is>
      </c>
      <c r="J188" s="8" t="inlineStr">
        <is>
          <t>02 - Sports / GT</t>
        </is>
      </c>
      <c r="K188" s="12" t="n">
        <v>1400000</v>
      </c>
      <c r="L188" s="8" t="inlineStr">
        <is>
          <t>Texas</t>
        </is>
      </c>
      <c r="M188" s="13" t="n">
        <v>16707.55</v>
      </c>
      <c r="N188" s="13" t="n">
        <v>16707.55</v>
      </c>
      <c r="O188" s="8" t="n"/>
    </row>
    <row r="189">
      <c r="A189" s="8" t="inlineStr">
        <is>
          <t>CANON-202508-000089</t>
        </is>
      </c>
      <c r="B189" s="9" t="inlineStr">
        <is>
          <t>2025-08</t>
        </is>
      </c>
      <c r="C189" s="10" t="n">
        <v>45893</v>
      </c>
      <c r="D189" s="9" t="inlineStr">
        <is>
          <t>Bound</t>
        </is>
      </c>
      <c r="E189" s="8" t="inlineStr">
        <is>
          <t>Sunniva Farkas</t>
        </is>
      </c>
      <c r="F189" s="11" t="n">
        <v>2004</v>
      </c>
      <c r="G189" s="8" t="inlineStr">
        <is>
          <t>Ferrari</t>
        </is>
      </c>
      <c r="H189" s="8" t="inlineStr">
        <is>
          <t>275 GTB/4</t>
        </is>
      </c>
      <c r="I189" s="8" t="inlineStr">
        <is>
          <t>2EY6HYLMT56XSVWLK</t>
        </is>
      </c>
      <c r="J189" s="8" t="inlineStr">
        <is>
          <t>07 - Post-War Classic (1946-1972)</t>
        </is>
      </c>
      <c r="K189" s="12" t="n">
        <v>830000</v>
      </c>
      <c r="L189" s="8" t="inlineStr">
        <is>
          <t>Wisconsin</t>
        </is>
      </c>
      <c r="M189" s="13" t="n">
        <v>8080.75</v>
      </c>
      <c r="N189" s="13" t="n">
        <v>8080.75</v>
      </c>
      <c r="O189" s="8" t="n"/>
    </row>
    <row r="190">
      <c r="A190" s="8" t="inlineStr">
        <is>
          <t>CANON-202508-000090</t>
        </is>
      </c>
      <c r="B190" s="9" t="inlineStr">
        <is>
          <t>2025-08</t>
        </is>
      </c>
      <c r="C190" s="10" t="n">
        <v>45872</v>
      </c>
      <c r="D190" s="9" t="inlineStr">
        <is>
          <t>Bound</t>
        </is>
      </c>
      <c r="E190" s="8" t="inlineStr">
        <is>
          <t>Everett Pennington</t>
        </is>
      </c>
      <c r="F190" s="11" t="n">
        <v>1965</v>
      </c>
      <c r="G190" s="8" t="inlineStr">
        <is>
          <t>Bentley</t>
        </is>
      </c>
      <c r="H190" s="8" t="inlineStr">
        <is>
          <t>Continental GT</t>
        </is>
      </c>
      <c r="I190" s="8" t="inlineStr">
        <is>
          <t>SE5LGEVTP1V8D1NER</t>
        </is>
      </c>
      <c r="J190" s="8" t="inlineStr">
        <is>
          <t>02 - Sports / GT</t>
        </is>
      </c>
      <c r="K190" s="12" t="n">
        <v>705000</v>
      </c>
      <c r="L190" s="8" t="inlineStr">
        <is>
          <t>Florida</t>
        </is>
      </c>
      <c r="M190" s="13" t="n">
        <v>12277.64</v>
      </c>
      <c r="N190" s="13" t="n">
        <v>12277.64</v>
      </c>
      <c r="O190" s="8" t="n"/>
    </row>
    <row r="191">
      <c r="A191" s="8" t="inlineStr">
        <is>
          <t>CANON-202508-000093</t>
        </is>
      </c>
      <c r="B191" s="9" t="inlineStr">
        <is>
          <t>2025-08</t>
        </is>
      </c>
      <c r="C191" s="10" t="n">
        <v>45882</v>
      </c>
      <c r="D191" s="9" t="inlineStr">
        <is>
          <t>Bound</t>
        </is>
      </c>
      <c r="E191" s="8" t="inlineStr">
        <is>
          <t>Fenwick Rourke</t>
        </is>
      </c>
      <c r="F191" s="11" t="n">
        <v>1999</v>
      </c>
      <c r="G191" s="8" t="inlineStr">
        <is>
          <t>BMW</t>
        </is>
      </c>
      <c r="H191" s="8" t="inlineStr">
        <is>
          <t>M8 Competition</t>
        </is>
      </c>
      <c r="I191" s="8" t="inlineStr">
        <is>
          <t>D3UPLVRA9MR16AUDV</t>
        </is>
      </c>
      <c r="J191" s="8" t="inlineStr">
        <is>
          <t>02 - Sports / GT</t>
        </is>
      </c>
      <c r="K191" s="12" t="n">
        <v>190000</v>
      </c>
      <c r="L191" s="8" t="inlineStr">
        <is>
          <t>Connecticut</t>
        </is>
      </c>
      <c r="M191" s="13" t="n">
        <v>3693.89</v>
      </c>
      <c r="N191" s="13" t="n">
        <v>3693.89</v>
      </c>
      <c r="O191" s="8" t="n"/>
    </row>
    <row r="192">
      <c r="A192" s="8" t="inlineStr">
        <is>
          <t>CANON-202508-000096</t>
        </is>
      </c>
      <c r="B192" s="9" t="inlineStr">
        <is>
          <t>2025-08</t>
        </is>
      </c>
      <c r="C192" s="10" t="n">
        <v>45894</v>
      </c>
      <c r="D192" s="9" t="inlineStr">
        <is>
          <t>Bound</t>
        </is>
      </c>
      <c r="E192" s="8" t="inlineStr">
        <is>
          <t>Ottilie Montoya</t>
        </is>
      </c>
      <c r="F192" s="11" t="n">
        <v>2016</v>
      </c>
      <c r="G192" s="8" t="inlineStr">
        <is>
          <t>Mercedes-Benz</t>
        </is>
      </c>
      <c r="H192" s="8" t="inlineStr">
        <is>
          <t>AMG GT</t>
        </is>
      </c>
      <c r="I192" s="8" t="inlineStr">
        <is>
          <t>FXP0UH3T6HUBAUD35</t>
        </is>
      </c>
      <c r="J192" s="8" t="inlineStr">
        <is>
          <t>02 - Sports / GT</t>
        </is>
      </c>
      <c r="K192" s="12" t="n">
        <v>695000</v>
      </c>
      <c r="L192" s="8" t="inlineStr">
        <is>
          <t>Washington</t>
        </is>
      </c>
      <c r="M192" s="13" t="n">
        <v>8182.64</v>
      </c>
      <c r="N192" s="13" t="n">
        <v>8182.64</v>
      </c>
      <c r="O192" s="8" t="n"/>
    </row>
    <row r="193">
      <c r="A193" s="8" t="inlineStr">
        <is>
          <t>CANON-202508-000097</t>
        </is>
      </c>
      <c r="B193" s="9" t="inlineStr">
        <is>
          <t>2025-08</t>
        </is>
      </c>
      <c r="C193" s="10" t="n">
        <v>45899</v>
      </c>
      <c r="D193" s="9" t="inlineStr">
        <is>
          <t>Bound</t>
        </is>
      </c>
      <c r="E193" s="8" t="inlineStr">
        <is>
          <t>Desmond Montoya</t>
        </is>
      </c>
      <c r="F193" s="11" t="n">
        <v>1994</v>
      </c>
      <c r="G193" s="8" t="inlineStr">
        <is>
          <t>McLaren</t>
        </is>
      </c>
      <c r="H193" s="8" t="inlineStr">
        <is>
          <t>750S</t>
        </is>
      </c>
      <c r="I193" s="8" t="inlineStr">
        <is>
          <t>49N1YJMZ434L28JW2</t>
        </is>
      </c>
      <c r="J193" s="8" t="inlineStr">
        <is>
          <t>03 - Supercar</t>
        </is>
      </c>
      <c r="K193" s="12" t="n">
        <v>980000</v>
      </c>
      <c r="L193" s="8" t="inlineStr">
        <is>
          <t>West Virginia</t>
        </is>
      </c>
      <c r="M193" s="13" t="n">
        <v>23362.83</v>
      </c>
      <c r="N193" s="13" t="n">
        <v>23362.83</v>
      </c>
      <c r="O193" s="8" t="n"/>
    </row>
    <row r="194">
      <c r="A194" s="8" t="inlineStr">
        <is>
          <t>CANON-202508-000098</t>
        </is>
      </c>
      <c r="B194" s="9" t="inlineStr">
        <is>
          <t>2025-08</t>
        </is>
      </c>
      <c r="C194" s="10" t="n">
        <v>45876</v>
      </c>
      <c r="D194" s="9" t="inlineStr">
        <is>
          <t>Bound</t>
        </is>
      </c>
      <c r="E194" s="8" t="inlineStr">
        <is>
          <t>Noor Ashcombe</t>
        </is>
      </c>
      <c r="F194" s="11" t="n">
        <v>2005</v>
      </c>
      <c r="G194" s="8" t="inlineStr">
        <is>
          <t>Porsche</t>
        </is>
      </c>
      <c r="H194" s="8" t="inlineStr">
        <is>
          <t>911 Turbo S</t>
        </is>
      </c>
      <c r="I194" s="8" t="inlineStr">
        <is>
          <t>PWDD9AXL8CV0R8L6C</t>
        </is>
      </c>
      <c r="J194" s="8" t="inlineStr">
        <is>
          <t>02 - Sports / GT</t>
        </is>
      </c>
      <c r="K194" s="12" t="n">
        <v>875000</v>
      </c>
      <c r="L194" s="8" t="inlineStr">
        <is>
          <t>Florida</t>
        </is>
      </c>
      <c r="M194" s="13" t="n">
        <v>15238.21</v>
      </c>
      <c r="N194" s="13" t="n">
        <v>15238.21</v>
      </c>
      <c r="O194" s="8" t="n"/>
    </row>
    <row r="195">
      <c r="A195" s="8" t="inlineStr">
        <is>
          <t>CANON-202508-000099</t>
        </is>
      </c>
      <c r="B195" s="9" t="inlineStr">
        <is>
          <t>2025-08</t>
        </is>
      </c>
      <c r="C195" s="10" t="n">
        <v>45875</v>
      </c>
      <c r="D195" s="9" t="inlineStr">
        <is>
          <t>Bound</t>
        </is>
      </c>
      <c r="E195" s="8" t="inlineStr">
        <is>
          <t>Wilhelmina Nakashima</t>
        </is>
      </c>
      <c r="F195" s="11" t="n">
        <v>1965</v>
      </c>
      <c r="G195" s="8" t="inlineStr">
        <is>
          <t>Ringbrothers</t>
        </is>
      </c>
      <c r="H195" s="8" t="inlineStr">
        <is>
          <t>Mustang</t>
        </is>
      </c>
      <c r="I195" s="8" t="inlineStr">
        <is>
          <t>9ZDGTJ8C5859HNZ58</t>
        </is>
      </c>
      <c r="J195" s="8" t="inlineStr">
        <is>
          <t>11 - Restomod / Coachbuilt / Bespoke</t>
        </is>
      </c>
      <c r="K195" s="12" t="n">
        <v>550000</v>
      </c>
      <c r="L195" s="8" t="inlineStr">
        <is>
          <t>Alabama</t>
        </is>
      </c>
      <c r="M195" s="13" t="n">
        <v>10279.81</v>
      </c>
      <c r="N195" s="13" t="n">
        <v>10279.81</v>
      </c>
      <c r="O195" s="8" t="n"/>
    </row>
    <row r="196">
      <c r="A196" s="8" t="inlineStr">
        <is>
          <t>CANON-202508-000100</t>
        </is>
      </c>
      <c r="B196" s="9" t="inlineStr">
        <is>
          <t>2025-08</t>
        </is>
      </c>
      <c r="C196" s="10" t="n">
        <v>45896</v>
      </c>
      <c r="D196" s="9" t="inlineStr">
        <is>
          <t>Bound</t>
        </is>
      </c>
      <c r="E196" s="8" t="inlineStr">
        <is>
          <t>Desmond Bellandi</t>
        </is>
      </c>
      <c r="F196" s="11" t="n">
        <v>2010</v>
      </c>
      <c r="G196" s="8" t="inlineStr">
        <is>
          <t>Mercedes-Benz</t>
        </is>
      </c>
      <c r="H196" s="8" t="inlineStr">
        <is>
          <t>AMG GT</t>
        </is>
      </c>
      <c r="I196" s="8" t="inlineStr">
        <is>
          <t>Y621NT2D6RKZXV1LA</t>
        </is>
      </c>
      <c r="J196" s="8" t="inlineStr">
        <is>
          <t>02 - Sports / GT</t>
        </is>
      </c>
      <c r="K196" s="12" t="n">
        <v>385000</v>
      </c>
      <c r="L196" s="8" t="inlineStr">
        <is>
          <t>Louisiana</t>
        </is>
      </c>
      <c r="M196" s="13" t="n">
        <v>6592.22</v>
      </c>
      <c r="N196" s="13" t="n">
        <v>6592.22</v>
      </c>
      <c r="O196" s="8" t="n"/>
    </row>
    <row r="197">
      <c r="A197" s="8" t="inlineStr">
        <is>
          <t>CANON-202508-000101</t>
        </is>
      </c>
      <c r="B197" s="9" t="inlineStr">
        <is>
          <t>2025-08</t>
        </is>
      </c>
      <c r="C197" s="10" t="n">
        <v>45882</v>
      </c>
      <c r="D197" s="9" t="inlineStr">
        <is>
          <t>Bound</t>
        </is>
      </c>
      <c r="E197" s="8" t="inlineStr">
        <is>
          <t>Desmond Fairweather</t>
        </is>
      </c>
      <c r="F197" s="11" t="n">
        <v>1987</v>
      </c>
      <c r="G197" s="8" t="inlineStr">
        <is>
          <t>Aston Martin</t>
        </is>
      </c>
      <c r="H197" s="8" t="inlineStr">
        <is>
          <t>DB12</t>
        </is>
      </c>
      <c r="I197" s="8" t="inlineStr">
        <is>
          <t>2ERD88C01Z205LJ7C</t>
        </is>
      </c>
      <c r="J197" s="8" t="inlineStr">
        <is>
          <t>02 - Sports / GT</t>
        </is>
      </c>
      <c r="K197" s="12" t="n">
        <v>530000</v>
      </c>
      <c r="L197" s="8" t="inlineStr">
        <is>
          <t>Texas</t>
        </is>
      </c>
      <c r="M197" s="13" t="n">
        <v>7475</v>
      </c>
      <c r="N197" s="13" t="n">
        <v>7475</v>
      </c>
      <c r="O197" s="8" t="n"/>
    </row>
    <row r="198">
      <c r="A198" s="8" t="inlineStr">
        <is>
          <t>CANON-202508-000103</t>
        </is>
      </c>
      <c r="B198" s="9" t="inlineStr">
        <is>
          <t>2025-08</t>
        </is>
      </c>
      <c r="C198" s="10" t="n">
        <v>45895</v>
      </c>
      <c r="D198" s="9" t="inlineStr">
        <is>
          <t>Bound</t>
        </is>
      </c>
      <c r="E198" s="8" t="inlineStr">
        <is>
          <t>Anouk Vandermeer</t>
        </is>
      </c>
      <c r="F198" s="11" t="n">
        <v>2005</v>
      </c>
      <c r="G198" s="8" t="inlineStr">
        <is>
          <t>Bentley</t>
        </is>
      </c>
      <c r="H198" s="8" t="inlineStr">
        <is>
          <t>4.5 Litre</t>
        </is>
      </c>
      <c r="I198" s="8" t="inlineStr">
        <is>
          <t>7MKGDSYLLCEXADNYK</t>
        </is>
      </c>
      <c r="J198" s="8" t="inlineStr">
        <is>
          <t>06 - Vintage Pre-War (pre-1946)</t>
        </is>
      </c>
      <c r="K198" s="12" t="n">
        <v>1950000</v>
      </c>
      <c r="L198" s="8" t="inlineStr">
        <is>
          <t>Virginia</t>
        </is>
      </c>
      <c r="M198" s="13" t="n">
        <v>13635.28</v>
      </c>
      <c r="N198" s="13" t="n">
        <v>13635.28</v>
      </c>
      <c r="O198" s="8" t="n"/>
    </row>
    <row r="199">
      <c r="A199" s="8" t="inlineStr">
        <is>
          <t>CANON-202508-000104</t>
        </is>
      </c>
      <c r="B199" s="9" t="inlineStr">
        <is>
          <t>2025-08</t>
        </is>
      </c>
      <c r="C199" s="10" t="n">
        <v>45886</v>
      </c>
      <c r="D199" s="9" t="inlineStr">
        <is>
          <t>Bound</t>
        </is>
      </c>
      <c r="E199" s="8" t="inlineStr">
        <is>
          <t>Mireille Kingsford</t>
        </is>
      </c>
      <c r="F199" s="11" t="n">
        <v>1985</v>
      </c>
      <c r="G199" s="8" t="inlineStr">
        <is>
          <t>Bentley</t>
        </is>
      </c>
      <c r="H199" s="8" t="inlineStr">
        <is>
          <t>Continental GT</t>
        </is>
      </c>
      <c r="I199" s="8" t="inlineStr">
        <is>
          <t>B43A7PZUE7KGF2KPC</t>
        </is>
      </c>
      <c r="J199" s="8" t="inlineStr">
        <is>
          <t>02 - Sports / GT</t>
        </is>
      </c>
      <c r="K199" s="12" t="n">
        <v>595000</v>
      </c>
      <c r="L199" s="8" t="inlineStr">
        <is>
          <t>Colorado</t>
        </is>
      </c>
      <c r="M199" s="13" t="n">
        <v>8026.89</v>
      </c>
      <c r="N199" s="13" t="n">
        <v>8026.89</v>
      </c>
      <c r="O199" s="8" t="n"/>
    </row>
    <row r="200">
      <c r="A200" s="8" t="inlineStr">
        <is>
          <t>CANON-202508-000105</t>
        </is>
      </c>
      <c r="B200" s="9" t="inlineStr">
        <is>
          <t>2025-08</t>
        </is>
      </c>
      <c r="C200" s="10" t="n">
        <v>45871</v>
      </c>
      <c r="D200" s="9" t="inlineStr">
        <is>
          <t>Bound</t>
        </is>
      </c>
      <c r="E200" s="8" t="inlineStr">
        <is>
          <t>Fitzgerald Ashcombe</t>
        </is>
      </c>
      <c r="F200" s="11" t="n">
        <v>2011</v>
      </c>
      <c r="G200" s="8" t="inlineStr">
        <is>
          <t>Lamborghini</t>
        </is>
      </c>
      <c r="H200" s="8" t="inlineStr">
        <is>
          <t>Huracan EVO</t>
        </is>
      </c>
      <c r="I200" s="8" t="inlineStr">
        <is>
          <t>BGUXRK7FFHHP4F34Z</t>
        </is>
      </c>
      <c r="J200" s="8" t="inlineStr">
        <is>
          <t>03 - Supercar</t>
        </is>
      </c>
      <c r="K200" s="12" t="n">
        <v>595000</v>
      </c>
      <c r="L200" s="8" t="inlineStr">
        <is>
          <t>California</t>
        </is>
      </c>
      <c r="M200" s="13" t="n">
        <v>14397.88</v>
      </c>
      <c r="N200" s="13" t="n">
        <v>14397.88</v>
      </c>
      <c r="O200" s="8" t="n"/>
    </row>
    <row r="201">
      <c r="A201" s="8" t="inlineStr">
        <is>
          <t>CANON-202508-000106</t>
        </is>
      </c>
      <c r="B201" s="9" t="inlineStr">
        <is>
          <t>2025-08</t>
        </is>
      </c>
      <c r="C201" s="10" t="n">
        <v>45883</v>
      </c>
      <c r="D201" s="9" t="inlineStr">
        <is>
          <t>Bound</t>
        </is>
      </c>
      <c r="E201" s="8" t="inlineStr">
        <is>
          <t>Delphine Merriweather</t>
        </is>
      </c>
      <c r="F201" s="11" t="n">
        <v>2017</v>
      </c>
      <c r="G201" s="8" t="inlineStr">
        <is>
          <t>Ferrari</t>
        </is>
      </c>
      <c r="H201" s="8" t="inlineStr">
        <is>
          <t>296 GTB</t>
        </is>
      </c>
      <c r="I201" s="8" t="inlineStr">
        <is>
          <t>N1JECR14VMV588YMR</t>
        </is>
      </c>
      <c r="J201" s="8" t="inlineStr">
        <is>
          <t>03 - Supercar</t>
        </is>
      </c>
      <c r="K201" s="12" t="n">
        <v>335000</v>
      </c>
      <c r="L201" s="8" t="inlineStr">
        <is>
          <t>Florida</t>
        </is>
      </c>
      <c r="M201" s="13" t="n">
        <v>10321.79</v>
      </c>
      <c r="N201" s="13" t="n">
        <v>10321.79</v>
      </c>
      <c r="O201" s="8" t="n"/>
    </row>
    <row r="202">
      <c r="A202" s="8" t="inlineStr">
        <is>
          <t>CANON-202508-000107</t>
        </is>
      </c>
      <c r="B202" s="9" t="inlineStr">
        <is>
          <t>2025-08</t>
        </is>
      </c>
      <c r="C202" s="10" t="n">
        <v>45885</v>
      </c>
      <c r="D202" s="9" t="inlineStr">
        <is>
          <t>Bound</t>
        </is>
      </c>
      <c r="E202" s="8" t="inlineStr">
        <is>
          <t>Ingrid Farkas</t>
        </is>
      </c>
      <c r="F202" s="11" t="n">
        <v>1957</v>
      </c>
      <c r="G202" s="8" t="inlineStr">
        <is>
          <t>Aston Martin</t>
        </is>
      </c>
      <c r="H202" s="8" t="inlineStr">
        <is>
          <t>DB12</t>
        </is>
      </c>
      <c r="I202" s="8" t="inlineStr">
        <is>
          <t>T2W8NHX07354JFXNW</t>
        </is>
      </c>
      <c r="J202" s="8" t="inlineStr">
        <is>
          <t>02 - Sports / GT</t>
        </is>
      </c>
      <c r="K202" s="12" t="n">
        <v>760000</v>
      </c>
      <c r="L202" s="8" t="inlineStr">
        <is>
          <t>Colorado</t>
        </is>
      </c>
      <c r="M202" s="13" t="n">
        <v>10252.83</v>
      </c>
      <c r="N202" s="13" t="n">
        <v>10252.83</v>
      </c>
      <c r="O202" s="8" t="n"/>
    </row>
    <row r="203">
      <c r="A203" s="8" t="inlineStr">
        <is>
          <t>CANON-202508-000108</t>
        </is>
      </c>
      <c r="B203" s="9" t="inlineStr">
        <is>
          <t>2025-08</t>
        </is>
      </c>
      <c r="C203" s="10" t="n">
        <v>45888</v>
      </c>
      <c r="D203" s="9" t="inlineStr">
        <is>
          <t>Bound</t>
        </is>
      </c>
      <c r="E203" s="8" t="inlineStr">
        <is>
          <t>Fitzgerald Delacroix</t>
        </is>
      </c>
      <c r="F203" s="11" t="n">
        <v>1977</v>
      </c>
      <c r="G203" s="8" t="inlineStr">
        <is>
          <t>Lamborghini</t>
        </is>
      </c>
      <c r="H203" s="8" t="inlineStr">
        <is>
          <t>Huracan EVO</t>
        </is>
      </c>
      <c r="I203" s="8" t="inlineStr">
        <is>
          <t>48UTJ0P9NJEGVMTGC</t>
        </is>
      </c>
      <c r="J203" s="8" t="inlineStr">
        <is>
          <t>03 - Supercar</t>
        </is>
      </c>
      <c r="K203" s="12" t="n">
        <v>610000</v>
      </c>
      <c r="L203" s="8" t="inlineStr">
        <is>
          <t>New Jersey</t>
        </is>
      </c>
      <c r="M203" s="13" t="n">
        <v>9949.91</v>
      </c>
      <c r="N203" s="13" t="n">
        <v>9949.91</v>
      </c>
      <c r="O203" s="8" t="n"/>
    </row>
    <row r="204">
      <c r="A204" s="8" t="inlineStr">
        <is>
          <t>CANON-202508-000109</t>
        </is>
      </c>
      <c r="B204" s="9" t="inlineStr">
        <is>
          <t>2025-08</t>
        </is>
      </c>
      <c r="C204" s="10" t="n">
        <v>45891</v>
      </c>
      <c r="D204" s="9" t="inlineStr">
        <is>
          <t>Bound</t>
        </is>
      </c>
      <c r="E204" s="8" t="inlineStr">
        <is>
          <t>Mireille Nakashima</t>
        </is>
      </c>
      <c r="F204" s="11" t="n">
        <v>1977</v>
      </c>
      <c r="G204" s="8" t="inlineStr">
        <is>
          <t>Porsche</t>
        </is>
      </c>
      <c r="H204" s="8" t="inlineStr">
        <is>
          <t>911 Turbo S</t>
        </is>
      </c>
      <c r="I204" s="8" t="inlineStr">
        <is>
          <t>SNE8UWKV7KUDYKTVT</t>
        </is>
      </c>
      <c r="J204" s="8" t="inlineStr">
        <is>
          <t>02 - Sports / GT</t>
        </is>
      </c>
      <c r="K204" s="12" t="n">
        <v>410000</v>
      </c>
      <c r="L204" s="8" t="inlineStr">
        <is>
          <t>California</t>
        </is>
      </c>
      <c r="M204" s="13" t="n">
        <v>7832.55</v>
      </c>
      <c r="N204" s="13" t="n">
        <v>7832.55</v>
      </c>
      <c r="O204" s="8" t="n"/>
    </row>
    <row r="205">
      <c r="A205" s="8" t="inlineStr">
        <is>
          <t>CANON-202508-000110</t>
        </is>
      </c>
      <c r="B205" s="9" t="inlineStr">
        <is>
          <t>2025-08</t>
        </is>
      </c>
      <c r="C205" s="10" t="n">
        <v>45891</v>
      </c>
      <c r="D205" s="9" t="inlineStr">
        <is>
          <t>Bound</t>
        </is>
      </c>
      <c r="E205" s="8" t="inlineStr">
        <is>
          <t>Lorenzo Castellanos</t>
        </is>
      </c>
      <c r="F205" s="11" t="n">
        <v>1981</v>
      </c>
      <c r="G205" s="8" t="inlineStr">
        <is>
          <t>Ferrari</t>
        </is>
      </c>
      <c r="H205" s="8" t="inlineStr">
        <is>
          <t>296 GTB</t>
        </is>
      </c>
      <c r="I205" s="8" t="inlineStr">
        <is>
          <t>285ZW28BX7RWNPR12</t>
        </is>
      </c>
      <c r="J205" s="8" t="inlineStr">
        <is>
          <t>03 - Supercar</t>
        </is>
      </c>
      <c r="K205" s="12" t="n">
        <v>1045000</v>
      </c>
      <c r="L205" s="8" t="inlineStr">
        <is>
          <t>California</t>
        </is>
      </c>
      <c r="M205" s="13" t="n">
        <v>21294.34</v>
      </c>
      <c r="N205" s="13" t="n">
        <v>21294.34</v>
      </c>
      <c r="O205" s="8" t="n"/>
    </row>
    <row r="206">
      <c r="A206" s="8" t="inlineStr">
        <is>
          <t>CANON-202508-000111</t>
        </is>
      </c>
      <c r="B206" s="9" t="inlineStr">
        <is>
          <t>2025-08</t>
        </is>
      </c>
      <c r="C206" s="10" t="n">
        <v>45895</v>
      </c>
      <c r="D206" s="9" t="inlineStr">
        <is>
          <t>Bound</t>
        </is>
      </c>
      <c r="E206" s="8" t="inlineStr">
        <is>
          <t>Delphine Whitlock</t>
        </is>
      </c>
      <c r="F206" s="11" t="n">
        <v>1992</v>
      </c>
      <c r="G206" s="8" t="inlineStr">
        <is>
          <t>Alfa Romeo</t>
        </is>
      </c>
      <c r="H206" s="8" t="inlineStr">
        <is>
          <t>8C 2900</t>
        </is>
      </c>
      <c r="I206" s="8" t="inlineStr">
        <is>
          <t>223AR1R0AU2CP2954</t>
        </is>
      </c>
      <c r="J206" s="8" t="inlineStr">
        <is>
          <t>06 - Vintage Pre-War (pre-1946)</t>
        </is>
      </c>
      <c r="K206" s="12" t="n">
        <v>365000</v>
      </c>
      <c r="L206" s="8" t="inlineStr">
        <is>
          <t>Texas</t>
        </is>
      </c>
      <c r="M206" s="13" t="n">
        <v>3326.32</v>
      </c>
      <c r="N206" s="13" t="n">
        <v>3326.32</v>
      </c>
      <c r="O206" s="8" t="n"/>
    </row>
    <row r="207">
      <c r="A207" s="8" t="inlineStr">
        <is>
          <t>CANON-202508-000112</t>
        </is>
      </c>
      <c r="B207" s="9" t="inlineStr">
        <is>
          <t>2025-08</t>
        </is>
      </c>
      <c r="C207" s="10" t="n">
        <v>45880</v>
      </c>
      <c r="D207" s="9" t="inlineStr">
        <is>
          <t>Bound</t>
        </is>
      </c>
      <c r="E207" s="8" t="inlineStr">
        <is>
          <t>Lorenzo Larsson</t>
        </is>
      </c>
      <c r="F207" s="11" t="n">
        <v>2004</v>
      </c>
      <c r="G207" s="8" t="inlineStr">
        <is>
          <t>Lamborghini</t>
        </is>
      </c>
      <c r="H207" s="8" t="inlineStr">
        <is>
          <t>Huracan EVO</t>
        </is>
      </c>
      <c r="I207" s="8" t="inlineStr">
        <is>
          <t>YX6597H8ZCFPYS5CH</t>
        </is>
      </c>
      <c r="J207" s="8" t="inlineStr">
        <is>
          <t>03 - Supercar</t>
        </is>
      </c>
      <c r="K207" s="12" t="n">
        <v>1665000</v>
      </c>
      <c r="L207" s="8" t="inlineStr">
        <is>
          <t>Ohio</t>
        </is>
      </c>
      <c r="M207" s="13" t="n">
        <v>34933.58</v>
      </c>
      <c r="N207" s="13" t="n">
        <v>34933.58</v>
      </c>
      <c r="O207" s="8" t="n"/>
    </row>
    <row r="208">
      <c r="A208" s="8" t="inlineStr">
        <is>
          <t>CANON-202508-000114</t>
        </is>
      </c>
      <c r="B208" s="9" t="inlineStr">
        <is>
          <t>2025-08</t>
        </is>
      </c>
      <c r="C208" s="10" t="n">
        <v>45878</v>
      </c>
      <c r="D208" s="9" t="inlineStr">
        <is>
          <t>Bound</t>
        </is>
      </c>
      <c r="E208" s="8" t="inlineStr">
        <is>
          <t>Everett Underwood</t>
        </is>
      </c>
      <c r="F208" s="11" t="n">
        <v>2017</v>
      </c>
      <c r="G208" s="8" t="inlineStr">
        <is>
          <t>Mercedes-Benz</t>
        </is>
      </c>
      <c r="H208" s="8" t="inlineStr">
        <is>
          <t>280SL Pagoda</t>
        </is>
      </c>
      <c r="I208" s="8" t="inlineStr">
        <is>
          <t>5LKMY14SFG1PN9SX7</t>
        </is>
      </c>
      <c r="J208" s="8" t="inlineStr">
        <is>
          <t>07 - Post-War Classic (1946-1972)</t>
        </is>
      </c>
      <c r="K208" s="12" t="n">
        <v>1025000</v>
      </c>
      <c r="L208" s="8" t="inlineStr">
        <is>
          <t>Minnesota</t>
        </is>
      </c>
      <c r="M208" s="13" t="n">
        <v>9700.75</v>
      </c>
      <c r="N208" s="13" t="n">
        <v>9700.75</v>
      </c>
      <c r="O208" s="8" t="n"/>
    </row>
    <row r="209">
      <c r="A209" s="8" t="inlineStr">
        <is>
          <t>CANON-202508-000116</t>
        </is>
      </c>
      <c r="B209" s="9" t="inlineStr">
        <is>
          <t>2025-08</t>
        </is>
      </c>
      <c r="C209" s="10" t="n">
        <v>45893</v>
      </c>
      <c r="D209" s="9" t="inlineStr">
        <is>
          <t>Bound</t>
        </is>
      </c>
      <c r="E209" s="8" t="inlineStr">
        <is>
          <t>Lorenzo Ashcombe</t>
        </is>
      </c>
      <c r="F209" s="11" t="n">
        <v>1990</v>
      </c>
      <c r="G209" s="8" t="inlineStr">
        <is>
          <t>BMW</t>
        </is>
      </c>
      <c r="H209" s="8" t="inlineStr">
        <is>
          <t>M8 Competition</t>
        </is>
      </c>
      <c r="I209" s="8" t="inlineStr">
        <is>
          <t>Y5JDFFP8CNW86L8WU</t>
        </is>
      </c>
      <c r="J209" s="8" t="inlineStr">
        <is>
          <t>02 - Sports / GT</t>
        </is>
      </c>
      <c r="K209" s="12" t="n">
        <v>635000</v>
      </c>
      <c r="L209" s="8" t="inlineStr">
        <is>
          <t>Illinois</t>
        </is>
      </c>
      <c r="M209" s="13" t="n">
        <v>10591.32</v>
      </c>
      <c r="N209" s="13" t="n">
        <v>10591.32</v>
      </c>
      <c r="O209" s="8" t="n"/>
    </row>
    <row r="210">
      <c r="A210" s="8" t="inlineStr">
        <is>
          <t>CANON-202508-000117</t>
        </is>
      </c>
      <c r="B210" s="9" t="inlineStr">
        <is>
          <t>2025-08</t>
        </is>
      </c>
      <c r="C210" s="10" t="n">
        <v>45877</v>
      </c>
      <c r="D210" s="9" t="inlineStr">
        <is>
          <t>Bound</t>
        </is>
      </c>
      <c r="E210" s="8" t="inlineStr">
        <is>
          <t>Noor Thistlewood</t>
        </is>
      </c>
      <c r="F210" s="11" t="n">
        <v>2013</v>
      </c>
      <c r="G210" s="8" t="inlineStr">
        <is>
          <t>Jaguar</t>
        </is>
      </c>
      <c r="H210" s="8" t="inlineStr">
        <is>
          <t>E-Type Series 1</t>
        </is>
      </c>
      <c r="I210" s="8" t="inlineStr">
        <is>
          <t>SVP4WYU9HRXF07AG6</t>
        </is>
      </c>
      <c r="J210" s="8" t="inlineStr">
        <is>
          <t>07 - Post-War Classic (1946-1972)</t>
        </is>
      </c>
      <c r="K210" s="12" t="n">
        <v>215000</v>
      </c>
      <c r="L210" s="8" t="inlineStr">
        <is>
          <t>Alabama</t>
        </is>
      </c>
      <c r="M210" s="13" t="n">
        <v>2936.58</v>
      </c>
      <c r="N210" s="13" t="n">
        <v>2936.58</v>
      </c>
      <c r="O210" s="8" t="n"/>
    </row>
    <row r="211">
      <c r="A211" s="8" t="inlineStr">
        <is>
          <t>CANON-202508-000118</t>
        </is>
      </c>
      <c r="B211" s="9" t="inlineStr">
        <is>
          <t>2025-08</t>
        </is>
      </c>
      <c r="C211" s="10" t="n">
        <v>45879</v>
      </c>
      <c r="D211" s="9" t="inlineStr">
        <is>
          <t>Bound</t>
        </is>
      </c>
      <c r="E211" s="8" t="inlineStr">
        <is>
          <t>Saoirse Underwood</t>
        </is>
      </c>
      <c r="F211" s="11" t="n">
        <v>1988</v>
      </c>
      <c r="G211" s="8" t="inlineStr">
        <is>
          <t>Mercedes-Benz</t>
        </is>
      </c>
      <c r="H211" s="8" t="inlineStr">
        <is>
          <t>AMG GT</t>
        </is>
      </c>
      <c r="I211" s="8" t="inlineStr">
        <is>
          <t>9LRH9W8C16UJXZ683</t>
        </is>
      </c>
      <c r="J211" s="8" t="inlineStr">
        <is>
          <t>02 - Sports / GT</t>
        </is>
      </c>
      <c r="K211" s="12" t="n">
        <v>205000</v>
      </c>
      <c r="L211" s="8" t="inlineStr">
        <is>
          <t>New Jersey</t>
        </is>
      </c>
      <c r="M211" s="13" t="n">
        <v>3238.23</v>
      </c>
      <c r="N211" s="13" t="n">
        <v>3238.23</v>
      </c>
      <c r="O211" s="8" t="n"/>
    </row>
    <row r="212">
      <c r="A212" s="8" t="inlineStr">
        <is>
          <t>CANON-202508-000120</t>
        </is>
      </c>
      <c r="B212" s="9" t="inlineStr">
        <is>
          <t>2025-08</t>
        </is>
      </c>
      <c r="C212" s="10" t="n">
        <v>45875</v>
      </c>
      <c r="D212" s="9" t="inlineStr">
        <is>
          <t>Bound</t>
        </is>
      </c>
      <c r="E212" s="8" t="inlineStr">
        <is>
          <t>Ramona Whitlock</t>
        </is>
      </c>
      <c r="F212" s="11" t="n">
        <v>1972</v>
      </c>
      <c r="G212" s="8" t="inlineStr">
        <is>
          <t>Porsche</t>
        </is>
      </c>
      <c r="H212" s="8" t="inlineStr">
        <is>
          <t>911 Turbo S</t>
        </is>
      </c>
      <c r="I212" s="8" t="inlineStr">
        <is>
          <t>KFFYZCD4VCMUVEWRF</t>
        </is>
      </c>
      <c r="J212" s="8" t="inlineStr">
        <is>
          <t>02 - Sports / GT</t>
        </is>
      </c>
      <c r="K212" s="12" t="n">
        <v>220000</v>
      </c>
      <c r="L212" s="8" t="inlineStr">
        <is>
          <t>Alaska</t>
        </is>
      </c>
      <c r="M212" s="13" t="n">
        <v>4353.51</v>
      </c>
      <c r="N212" s="13" t="n">
        <v>4353.51</v>
      </c>
      <c r="O212" s="8" t="n"/>
    </row>
    <row r="213">
      <c r="A213" s="8" t="inlineStr">
        <is>
          <t>CANON-202508-000121</t>
        </is>
      </c>
      <c r="B213" s="9" t="inlineStr">
        <is>
          <t>2025-08</t>
        </is>
      </c>
      <c r="C213" s="10" t="n">
        <v>45885</v>
      </c>
      <c r="D213" s="9" t="inlineStr">
        <is>
          <t>Bound</t>
        </is>
      </c>
      <c r="E213" s="8" t="inlineStr">
        <is>
          <t>Anouk Bellandi</t>
        </is>
      </c>
      <c r="F213" s="11" t="n">
        <v>2002</v>
      </c>
      <c r="G213" s="8" t="inlineStr">
        <is>
          <t>Porsche</t>
        </is>
      </c>
      <c r="H213" s="8" t="inlineStr">
        <is>
          <t>911 Turbo S</t>
        </is>
      </c>
      <c r="I213" s="8" t="inlineStr">
        <is>
          <t>LY5T9GGG5654FAA0Z</t>
        </is>
      </c>
      <c r="J213" s="8" t="inlineStr">
        <is>
          <t>02 - Sports / GT</t>
        </is>
      </c>
      <c r="K213" s="12" t="n">
        <v>495000</v>
      </c>
      <c r="L213" s="8" t="inlineStr">
        <is>
          <t>Oklahoma</t>
        </is>
      </c>
      <c r="M213" s="13" t="n">
        <v>8825.940000000001</v>
      </c>
      <c r="N213" s="13" t="n">
        <v>8825.940000000001</v>
      </c>
      <c r="O213" s="8" t="n"/>
    </row>
    <row r="214">
      <c r="A214" s="8" t="inlineStr">
        <is>
          <t>CANON-202508-000122</t>
        </is>
      </c>
      <c r="B214" s="9" t="inlineStr">
        <is>
          <t>2025-08</t>
        </is>
      </c>
      <c r="C214" s="10" t="n">
        <v>45880</v>
      </c>
      <c r="D214" s="9" t="inlineStr">
        <is>
          <t>Bound</t>
        </is>
      </c>
      <c r="E214" s="8" t="inlineStr">
        <is>
          <t>Fitzgerald Chattopadhyay</t>
        </is>
      </c>
      <c r="F214" s="11" t="n">
        <v>2008</v>
      </c>
      <c r="G214" s="8" t="inlineStr">
        <is>
          <t>Mercedes-Benz</t>
        </is>
      </c>
      <c r="H214" s="8" t="inlineStr">
        <is>
          <t>280SL Pagoda</t>
        </is>
      </c>
      <c r="I214" s="8" t="inlineStr">
        <is>
          <t>RXX3SFL3E124NU8EK</t>
        </is>
      </c>
      <c r="J214" s="8" t="inlineStr">
        <is>
          <t>07 - Post-War Classic (1946-1972)</t>
        </is>
      </c>
      <c r="K214" s="12" t="n">
        <v>1145000</v>
      </c>
      <c r="L214" s="8" t="inlineStr">
        <is>
          <t>Washington</t>
        </is>
      </c>
      <c r="M214" s="13" t="n">
        <v>7881.06</v>
      </c>
      <c r="N214" s="13" t="n">
        <v>7881.06</v>
      </c>
      <c r="O214" s="8" t="n"/>
    </row>
    <row r="215">
      <c r="A215" s="8" t="inlineStr">
        <is>
          <t>CANON-202508-000123</t>
        </is>
      </c>
      <c r="B215" s="9" t="inlineStr">
        <is>
          <t>2025-08</t>
        </is>
      </c>
      <c r="C215" s="10" t="n">
        <v>45893</v>
      </c>
      <c r="D215" s="9" t="inlineStr">
        <is>
          <t>Bound</t>
        </is>
      </c>
      <c r="E215" s="8" t="inlineStr">
        <is>
          <t>Sunniva Thistlewood</t>
        </is>
      </c>
      <c r="F215" s="11" t="n">
        <v>2008</v>
      </c>
      <c r="G215" s="8" t="inlineStr">
        <is>
          <t>McLaren</t>
        </is>
      </c>
      <c r="H215" s="8" t="inlineStr">
        <is>
          <t>750S</t>
        </is>
      </c>
      <c r="I215" s="8" t="inlineStr">
        <is>
          <t>HEMSYHP5XWR94XGLH</t>
        </is>
      </c>
      <c r="J215" s="8" t="inlineStr">
        <is>
          <t>03 - Supercar</t>
        </is>
      </c>
      <c r="K215" s="12" t="n">
        <v>1195000</v>
      </c>
      <c r="L215" s="8" t="inlineStr">
        <is>
          <t>California</t>
        </is>
      </c>
      <c r="M215" s="13" t="n">
        <v>24350.94</v>
      </c>
      <c r="N215" s="13" t="n">
        <v>24350.94</v>
      </c>
      <c r="O215" s="8" t="n"/>
    </row>
    <row r="216">
      <c r="A216" s="8" t="inlineStr">
        <is>
          <t>CANON-202508-000126</t>
        </is>
      </c>
      <c r="B216" s="9" t="inlineStr">
        <is>
          <t>2025-08</t>
        </is>
      </c>
      <c r="C216" s="10" t="n">
        <v>45892</v>
      </c>
      <c r="D216" s="9" t="inlineStr">
        <is>
          <t>Bound</t>
        </is>
      </c>
      <c r="E216" s="8" t="inlineStr">
        <is>
          <t>Wilhelmina Whitlock</t>
        </is>
      </c>
      <c r="F216" s="11" t="n">
        <v>1956</v>
      </c>
      <c r="G216" s="8" t="inlineStr">
        <is>
          <t>Ferrari</t>
        </is>
      </c>
      <c r="H216" s="8" t="inlineStr">
        <is>
          <t>275 GTB/4</t>
        </is>
      </c>
      <c r="I216" s="8" t="inlineStr">
        <is>
          <t>6U84A2TB2ZXFE7UL7</t>
        </is>
      </c>
      <c r="J216" s="8" t="inlineStr">
        <is>
          <t>07 - Post-War Classic (1946-1972)</t>
        </is>
      </c>
      <c r="K216" s="12" t="n">
        <v>685000</v>
      </c>
      <c r="L216" s="8" t="inlineStr">
        <is>
          <t>North Carolina</t>
        </is>
      </c>
      <c r="M216" s="13" t="n">
        <v>6391.18</v>
      </c>
      <c r="N216" s="13" t="n">
        <v>6391.18</v>
      </c>
      <c r="O216" s="8" t="n"/>
    </row>
    <row r="217">
      <c r="A217" s="8" t="inlineStr">
        <is>
          <t>CANON-202508-000127</t>
        </is>
      </c>
      <c r="B217" s="9" t="inlineStr">
        <is>
          <t>2025-08</t>
        </is>
      </c>
      <c r="C217" s="10" t="n">
        <v>45898</v>
      </c>
      <c r="D217" s="9" t="inlineStr">
        <is>
          <t>Bound</t>
        </is>
      </c>
      <c r="E217" s="8" t="inlineStr">
        <is>
          <t>Marisol Ashcombe</t>
        </is>
      </c>
      <c r="F217" s="11" t="n">
        <v>2007</v>
      </c>
      <c r="G217" s="8" t="inlineStr">
        <is>
          <t>Bentley</t>
        </is>
      </c>
      <c r="H217" s="8" t="inlineStr">
        <is>
          <t>Continental GT</t>
        </is>
      </c>
      <c r="I217" s="8" t="inlineStr">
        <is>
          <t>PP1E7V40WGXWV34VU</t>
        </is>
      </c>
      <c r="J217" s="8" t="inlineStr">
        <is>
          <t>02 - Sports / GT</t>
        </is>
      </c>
      <c r="K217" s="12" t="n">
        <v>325000</v>
      </c>
      <c r="L217" s="8" t="inlineStr">
        <is>
          <t>Washington</t>
        </is>
      </c>
      <c r="M217" s="13" t="n">
        <v>4415.09</v>
      </c>
      <c r="N217" s="13" t="n">
        <v>4415.09</v>
      </c>
      <c r="O217" s="8" t="n"/>
    </row>
    <row r="218">
      <c r="A218" s="8" t="inlineStr">
        <is>
          <t>CANON-202508-000128</t>
        </is>
      </c>
      <c r="B218" s="9" t="inlineStr">
        <is>
          <t>2025-08</t>
        </is>
      </c>
      <c r="C218" s="10" t="n">
        <v>45881</v>
      </c>
      <c r="D218" s="9" t="inlineStr">
        <is>
          <t>Bound</t>
        </is>
      </c>
      <c r="E218" s="8" t="inlineStr">
        <is>
          <t>Desmond Vasquez</t>
        </is>
      </c>
      <c r="F218" s="11" t="n">
        <v>1991</v>
      </c>
      <c r="G218" s="8" t="inlineStr">
        <is>
          <t>Mercedes-Benz</t>
        </is>
      </c>
      <c r="H218" s="8" t="inlineStr">
        <is>
          <t>AMG GT</t>
        </is>
      </c>
      <c r="I218" s="8" t="inlineStr">
        <is>
          <t>7YU5XCC077ZV74CMF</t>
        </is>
      </c>
      <c r="J218" s="8" t="inlineStr">
        <is>
          <t>02 - Sports / GT</t>
        </is>
      </c>
      <c r="K218" s="12" t="n">
        <v>410000</v>
      </c>
      <c r="L218" s="8" t="inlineStr">
        <is>
          <t>Delaware</t>
        </is>
      </c>
      <c r="M218" s="13" t="n">
        <v>7252.36</v>
      </c>
      <c r="N218" s="13" t="n">
        <v>7252.36</v>
      </c>
      <c r="O218" s="8" t="n"/>
    </row>
    <row r="219">
      <c r="A219" s="8" t="inlineStr">
        <is>
          <t>CANON-202508-000129</t>
        </is>
      </c>
      <c r="B219" s="9" t="inlineStr">
        <is>
          <t>2025-08</t>
        </is>
      </c>
      <c r="C219" s="10" t="n">
        <v>45900</v>
      </c>
      <c r="D219" s="9" t="inlineStr">
        <is>
          <t>Bound</t>
        </is>
      </c>
      <c r="E219" s="8" t="inlineStr">
        <is>
          <t>Lorenzo Ashcombe</t>
        </is>
      </c>
      <c r="F219" s="11" t="n">
        <v>1962</v>
      </c>
      <c r="G219" s="8" t="inlineStr">
        <is>
          <t>Ferrari</t>
        </is>
      </c>
      <c r="H219" s="8" t="inlineStr">
        <is>
          <t>275 GTB/4</t>
        </is>
      </c>
      <c r="I219" s="8" t="inlineStr">
        <is>
          <t>94Z57P97UBJ1TZDES</t>
        </is>
      </c>
      <c r="J219" s="8" t="inlineStr">
        <is>
          <t>07 - Post-War Classic (1946-1972)</t>
        </is>
      </c>
      <c r="K219" s="12" t="n">
        <v>530000</v>
      </c>
      <c r="L219" s="8" t="inlineStr">
        <is>
          <t>Alaska</t>
        </is>
      </c>
      <c r="M219" s="13" t="n">
        <v>4902</v>
      </c>
      <c r="N219" s="13" t="n">
        <v>4902</v>
      </c>
      <c r="O219" s="8" t="n"/>
    </row>
    <row r="220">
      <c r="A220" s="8" t="inlineStr">
        <is>
          <t>CANON-202508-000130</t>
        </is>
      </c>
      <c r="B220" s="9" t="inlineStr">
        <is>
          <t>2025-08</t>
        </is>
      </c>
      <c r="C220" s="10" t="n">
        <v>45878</v>
      </c>
      <c r="D220" s="9" t="inlineStr">
        <is>
          <t>Bound</t>
        </is>
      </c>
      <c r="E220" s="8" t="inlineStr">
        <is>
          <t>Leopold Merriweather</t>
        </is>
      </c>
      <c r="F220" s="11" t="n">
        <v>1966</v>
      </c>
      <c r="G220" s="8" t="inlineStr">
        <is>
          <t>McLaren</t>
        </is>
      </c>
      <c r="H220" s="8" t="inlineStr">
        <is>
          <t>750S</t>
        </is>
      </c>
      <c r="I220" s="8" t="inlineStr">
        <is>
          <t>XHHWYMLX49V7U117D</t>
        </is>
      </c>
      <c r="J220" s="8" t="inlineStr">
        <is>
          <t>03 - Supercar</t>
        </is>
      </c>
      <c r="K220" s="12" t="n">
        <v>1495000</v>
      </c>
      <c r="L220" s="8" t="inlineStr">
        <is>
          <t>Nevada</t>
        </is>
      </c>
      <c r="M220" s="13" t="n">
        <v>26402.26</v>
      </c>
      <c r="N220" s="13" t="n">
        <v>26402.26</v>
      </c>
      <c r="O220" s="8" t="n"/>
    </row>
    <row r="221">
      <c r="A221" s="8" t="inlineStr">
        <is>
          <t>CANON-202508-000131</t>
        </is>
      </c>
      <c r="B221" s="9" t="inlineStr">
        <is>
          <t>2025-08</t>
        </is>
      </c>
      <c r="C221" s="10" t="n">
        <v>45899</v>
      </c>
      <c r="D221" s="9" t="inlineStr">
        <is>
          <t>Bound</t>
        </is>
      </c>
      <c r="E221" s="8" t="inlineStr">
        <is>
          <t>Mireille Kingsford</t>
        </is>
      </c>
      <c r="F221" s="11" t="n">
        <v>1993</v>
      </c>
      <c r="G221" s="8" t="inlineStr">
        <is>
          <t>Maserati</t>
        </is>
      </c>
      <c r="H221" s="8" t="inlineStr">
        <is>
          <t>GranTurismo</t>
        </is>
      </c>
      <c r="I221" s="8" t="inlineStr">
        <is>
          <t>ZVKZGKG2T3L6C7S0E</t>
        </is>
      </c>
      <c r="J221" s="8" t="inlineStr">
        <is>
          <t>02 - Sports / GT</t>
        </is>
      </c>
      <c r="K221" s="12" t="n">
        <v>335000</v>
      </c>
      <c r="L221" s="8" t="inlineStr">
        <is>
          <t>South Dakota</t>
        </is>
      </c>
      <c r="M221" s="13" t="n">
        <v>5262.03</v>
      </c>
      <c r="N221" s="13" t="n">
        <v>5262.03</v>
      </c>
      <c r="O221" s="8" t="n"/>
    </row>
    <row r="222">
      <c r="A222" s="8" t="inlineStr">
        <is>
          <t>CANON-202508-000132</t>
        </is>
      </c>
      <c r="B222" s="9" t="inlineStr">
        <is>
          <t>2025-08</t>
        </is>
      </c>
      <c r="C222" s="10" t="n">
        <v>45896</v>
      </c>
      <c r="D222" s="9" t="inlineStr">
        <is>
          <t>Bound</t>
        </is>
      </c>
      <c r="E222" s="8" t="inlineStr">
        <is>
          <t>Wilhelmina Farkas</t>
        </is>
      </c>
      <c r="F222" s="11" t="n">
        <v>1995</v>
      </c>
      <c r="G222" s="8" t="inlineStr">
        <is>
          <t>Lamborghini</t>
        </is>
      </c>
      <c r="H222" s="8" t="inlineStr">
        <is>
          <t>Huracan EVO</t>
        </is>
      </c>
      <c r="I222" s="8" t="inlineStr">
        <is>
          <t>A336MFM37VH2GTJ6U</t>
        </is>
      </c>
      <c r="J222" s="8" t="inlineStr">
        <is>
          <t>03 - Supercar</t>
        </is>
      </c>
      <c r="K222" s="12" t="n">
        <v>1950000</v>
      </c>
      <c r="L222" s="8" t="inlineStr">
        <is>
          <t>South Dakota</t>
        </is>
      </c>
      <c r="M222" s="13" t="n">
        <v>32671.7</v>
      </c>
      <c r="N222" s="13" t="n">
        <v>32671.7</v>
      </c>
      <c r="O222" s="8" t="n"/>
    </row>
    <row r="223">
      <c r="A223" s="8" t="inlineStr">
        <is>
          <t>CANON-202508-000133</t>
        </is>
      </c>
      <c r="B223" s="9" t="inlineStr">
        <is>
          <t>2025-08</t>
        </is>
      </c>
      <c r="C223" s="10" t="n">
        <v>45874</v>
      </c>
      <c r="D223" s="9" t="inlineStr">
        <is>
          <t>Bound</t>
        </is>
      </c>
      <c r="E223" s="8" t="inlineStr">
        <is>
          <t>Desmond Okonkwo</t>
        </is>
      </c>
      <c r="F223" s="11" t="n">
        <v>2006</v>
      </c>
      <c r="G223" s="8" t="inlineStr">
        <is>
          <t>Lamborghini</t>
        </is>
      </c>
      <c r="H223" s="8" t="inlineStr">
        <is>
          <t>Huracan EVO</t>
        </is>
      </c>
      <c r="I223" s="8" t="inlineStr">
        <is>
          <t>DNTNW1FPSHAXGHKNV</t>
        </is>
      </c>
      <c r="J223" s="8" t="inlineStr">
        <is>
          <t>03 - Supercar</t>
        </is>
      </c>
      <c r="K223" s="12" t="n">
        <v>1950000</v>
      </c>
      <c r="L223" s="8" t="inlineStr">
        <is>
          <t>Wyoming</t>
        </is>
      </c>
      <c r="M223" s="13" t="n">
        <v>31494.34</v>
      </c>
      <c r="N223" s="13" t="n">
        <v>31494.34</v>
      </c>
      <c r="O223" s="8" t="n"/>
    </row>
    <row r="224">
      <c r="A224" s="8" t="inlineStr">
        <is>
          <t>CANON-202508-000134</t>
        </is>
      </c>
      <c r="B224" s="9" t="inlineStr">
        <is>
          <t>2025-08</t>
        </is>
      </c>
      <c r="C224" s="10" t="n">
        <v>45874</v>
      </c>
      <c r="D224" s="9" t="inlineStr">
        <is>
          <t>Bound</t>
        </is>
      </c>
      <c r="E224" s="8" t="inlineStr">
        <is>
          <t>Emiliano Pennington</t>
        </is>
      </c>
      <c r="F224" s="11" t="n">
        <v>1975</v>
      </c>
      <c r="G224" s="8" t="inlineStr">
        <is>
          <t>Jaguar</t>
        </is>
      </c>
      <c r="H224" s="8" t="inlineStr">
        <is>
          <t>E-Type Series 1</t>
        </is>
      </c>
      <c r="I224" s="8" t="inlineStr">
        <is>
          <t>5EZ6V80XYBJS75VF3</t>
        </is>
      </c>
      <c r="J224" s="8" t="inlineStr">
        <is>
          <t>07 - Post-War Classic (1946-1972)</t>
        </is>
      </c>
      <c r="K224" s="12" t="n">
        <v>525000</v>
      </c>
      <c r="L224" s="8" t="inlineStr">
        <is>
          <t>New Jersey</t>
        </is>
      </c>
      <c r="M224" s="13" t="n">
        <v>3876.08</v>
      </c>
      <c r="N224" s="13" t="n">
        <v>3876.08</v>
      </c>
      <c r="O224" s="8" t="n"/>
    </row>
    <row r="225">
      <c r="A225" s="8" t="inlineStr">
        <is>
          <t>CANON-202508-000139</t>
        </is>
      </c>
      <c r="B225" s="9" t="inlineStr">
        <is>
          <t>2025-08</t>
        </is>
      </c>
      <c r="C225" s="10" t="n">
        <v>45896</v>
      </c>
      <c r="D225" s="9" t="inlineStr">
        <is>
          <t>Bound</t>
        </is>
      </c>
      <c r="E225" s="8" t="inlineStr">
        <is>
          <t>Sunniva Thistlewood</t>
        </is>
      </c>
      <c r="F225" s="11" t="n">
        <v>1982</v>
      </c>
      <c r="G225" s="8" t="inlineStr">
        <is>
          <t>BMW</t>
        </is>
      </c>
      <c r="H225" s="8" t="inlineStr">
        <is>
          <t>M8 Competition</t>
        </is>
      </c>
      <c r="I225" s="8" t="inlineStr">
        <is>
          <t>1JW12J238CHL9FJZX</t>
        </is>
      </c>
      <c r="J225" s="8" t="inlineStr">
        <is>
          <t>02 - Sports / GT</t>
        </is>
      </c>
      <c r="K225" s="12" t="n">
        <v>540000</v>
      </c>
      <c r="L225" s="8" t="inlineStr">
        <is>
          <t>Alabama</t>
        </is>
      </c>
      <c r="M225" s="13" t="n">
        <v>8410.75</v>
      </c>
      <c r="N225" s="13" t="n">
        <v>8410.75</v>
      </c>
      <c r="O225" s="8" t="n"/>
    </row>
    <row r="226">
      <c r="A226" s="8" t="inlineStr">
        <is>
          <t>CANON-202508-000140</t>
        </is>
      </c>
      <c r="B226" s="9" t="inlineStr">
        <is>
          <t>2025-08</t>
        </is>
      </c>
      <c r="C226" s="10" t="n">
        <v>45889</v>
      </c>
      <c r="D226" s="9" t="inlineStr">
        <is>
          <t>Bound</t>
        </is>
      </c>
      <c r="E226" s="8" t="inlineStr">
        <is>
          <t>Leopold Nakashima</t>
        </is>
      </c>
      <c r="F226" s="11" t="n">
        <v>1993</v>
      </c>
      <c r="G226" s="8" t="inlineStr">
        <is>
          <t>Porsche</t>
        </is>
      </c>
      <c r="H226" s="8" t="inlineStr">
        <is>
          <t>911 Turbo S</t>
        </is>
      </c>
      <c r="I226" s="8" t="inlineStr">
        <is>
          <t>XSVJMRYS877C2F1RD</t>
        </is>
      </c>
      <c r="J226" s="8" t="inlineStr">
        <is>
          <t>02 - Sports / GT</t>
        </is>
      </c>
      <c r="K226" s="12" t="n">
        <v>590000</v>
      </c>
      <c r="L226" s="8" t="inlineStr">
        <is>
          <t>Connecticut</t>
        </is>
      </c>
      <c r="M226" s="13" t="n">
        <v>8104.15</v>
      </c>
      <c r="N226" s="13" t="n">
        <v>8104.15</v>
      </c>
      <c r="O226" s="8" t="n"/>
    </row>
    <row r="227">
      <c r="A227" s="8" t="inlineStr">
        <is>
          <t>CANON-202508-000141</t>
        </is>
      </c>
      <c r="B227" s="9" t="inlineStr">
        <is>
          <t>2025-08</t>
        </is>
      </c>
      <c r="C227" s="10" t="n">
        <v>45899</v>
      </c>
      <c r="D227" s="9" t="inlineStr">
        <is>
          <t>Bound</t>
        </is>
      </c>
      <c r="E227" s="8" t="inlineStr">
        <is>
          <t>Lorenzo Pennington</t>
        </is>
      </c>
      <c r="F227" s="11" t="n">
        <v>1956</v>
      </c>
      <c r="G227" s="8" t="inlineStr">
        <is>
          <t>Ferrari</t>
        </is>
      </c>
      <c r="H227" s="8" t="inlineStr">
        <is>
          <t>296 GTB</t>
        </is>
      </c>
      <c r="I227" s="8" t="inlineStr">
        <is>
          <t>ZTACFKZSDF4KSLVYT</t>
        </is>
      </c>
      <c r="J227" s="8" t="inlineStr">
        <is>
          <t>03 - Supercar</t>
        </is>
      </c>
      <c r="K227" s="12" t="n">
        <v>400000</v>
      </c>
      <c r="L227" s="8" t="inlineStr">
        <is>
          <t>Texas</t>
        </is>
      </c>
      <c r="M227" s="13" t="n">
        <v>9981.129999999999</v>
      </c>
      <c r="N227" s="13" t="n">
        <v>9981.129999999999</v>
      </c>
      <c r="O227" s="8" t="n"/>
    </row>
    <row r="228">
      <c r="A228" s="8" t="inlineStr">
        <is>
          <t>CANON-202508-000142</t>
        </is>
      </c>
      <c r="B228" s="9" t="inlineStr">
        <is>
          <t>2025-08</t>
        </is>
      </c>
      <c r="C228" s="10" t="n">
        <v>45897</v>
      </c>
      <c r="D228" s="9" t="inlineStr">
        <is>
          <t>Bound</t>
        </is>
      </c>
      <c r="E228" s="8" t="inlineStr">
        <is>
          <t>Lorenzo Castellanos</t>
        </is>
      </c>
      <c r="F228" s="11" t="n">
        <v>1996</v>
      </c>
      <c r="G228" s="8" t="inlineStr">
        <is>
          <t>Maserati</t>
        </is>
      </c>
      <c r="H228" s="8" t="inlineStr">
        <is>
          <t>GranTurismo</t>
        </is>
      </c>
      <c r="I228" s="8" t="inlineStr">
        <is>
          <t>DWJHMC5CVGNR19GW2</t>
        </is>
      </c>
      <c r="J228" s="8" t="inlineStr">
        <is>
          <t>02 - Sports / GT</t>
        </is>
      </c>
      <c r="K228" s="12" t="n">
        <v>380000</v>
      </c>
      <c r="L228" s="8" t="inlineStr">
        <is>
          <t>Arkansas</t>
        </is>
      </c>
      <c r="M228" s="13" t="n">
        <v>7420.75</v>
      </c>
      <c r="N228" s="13" t="n">
        <v>7420.75</v>
      </c>
      <c r="O228" s="8" t="n"/>
    </row>
    <row r="229">
      <c r="A229" s="8" t="inlineStr">
        <is>
          <t>CANON-202508-000144</t>
        </is>
      </c>
      <c r="B229" s="9" t="inlineStr">
        <is>
          <t>2025-08</t>
        </is>
      </c>
      <c r="C229" s="10" t="n">
        <v>45895</v>
      </c>
      <c r="D229" s="9" t="inlineStr">
        <is>
          <t>Bound</t>
        </is>
      </c>
      <c r="E229" s="8" t="inlineStr">
        <is>
          <t>Desmond Pennington</t>
        </is>
      </c>
      <c r="F229" s="11" t="n">
        <v>1972</v>
      </c>
      <c r="G229" s="8" t="inlineStr">
        <is>
          <t>Porsche</t>
        </is>
      </c>
      <c r="H229" s="8" t="inlineStr">
        <is>
          <t>911 Turbo S</t>
        </is>
      </c>
      <c r="I229" s="8" t="inlineStr">
        <is>
          <t>0SL90K28ZSAC2NUNK</t>
        </is>
      </c>
      <c r="J229" s="8" t="inlineStr">
        <is>
          <t>02 - Sports / GT</t>
        </is>
      </c>
      <c r="K229" s="12" t="n">
        <v>435000</v>
      </c>
      <c r="L229" s="8" t="inlineStr">
        <is>
          <t>Hawaii</t>
        </is>
      </c>
      <c r="M229" s="13" t="n">
        <v>8002.36</v>
      </c>
      <c r="N229" s="13" t="n">
        <v>8002.36</v>
      </c>
      <c r="O229" s="8" t="n"/>
    </row>
    <row r="230">
      <c r="A230" s="8" t="inlineStr">
        <is>
          <t>CANON-202508-000145</t>
        </is>
      </c>
      <c r="B230" s="9" t="inlineStr">
        <is>
          <t>2025-08</t>
        </is>
      </c>
      <c r="C230" s="10" t="n">
        <v>45897</v>
      </c>
      <c r="D230" s="9" t="inlineStr">
        <is>
          <t>Bound</t>
        </is>
      </c>
      <c r="E230" s="8" t="inlineStr">
        <is>
          <t>Lorenzo Kingsford</t>
        </is>
      </c>
      <c r="F230" s="11" t="n">
        <v>1995</v>
      </c>
      <c r="G230" s="8" t="inlineStr">
        <is>
          <t>Lamborghini</t>
        </is>
      </c>
      <c r="H230" s="8" t="inlineStr">
        <is>
          <t>Huracan EVO</t>
        </is>
      </c>
      <c r="I230" s="8" t="inlineStr">
        <is>
          <t>1XSVD2L69KF4VCSX0</t>
        </is>
      </c>
      <c r="J230" s="8" t="inlineStr">
        <is>
          <t>03 - Supercar</t>
        </is>
      </c>
      <c r="K230" s="12" t="n">
        <v>295000</v>
      </c>
      <c r="L230" s="8" t="inlineStr">
        <is>
          <t>California</t>
        </is>
      </c>
      <c r="M230" s="13" t="n">
        <v>8641.27</v>
      </c>
      <c r="N230" s="13" t="n">
        <v>8641.27</v>
      </c>
      <c r="O230" s="8" t="n"/>
    </row>
    <row r="231">
      <c r="A231" s="8" t="inlineStr">
        <is>
          <t>CANON-202508-000146</t>
        </is>
      </c>
      <c r="B231" s="9" t="inlineStr">
        <is>
          <t>2025-08</t>
        </is>
      </c>
      <c r="C231" s="10" t="n">
        <v>45873</v>
      </c>
      <c r="D231" s="9" t="inlineStr">
        <is>
          <t>Bound</t>
        </is>
      </c>
      <c r="E231" s="8" t="inlineStr">
        <is>
          <t>Fenwick Chattopadhyay</t>
        </is>
      </c>
      <c r="F231" s="11" t="n">
        <v>2018</v>
      </c>
      <c r="G231" s="8" t="inlineStr">
        <is>
          <t>Aston Martin</t>
        </is>
      </c>
      <c r="H231" s="8" t="inlineStr">
        <is>
          <t>DB5</t>
        </is>
      </c>
      <c r="I231" s="8" t="inlineStr">
        <is>
          <t>LFBJ9EEWJRXJ80G0M</t>
        </is>
      </c>
      <c r="J231" s="8" t="inlineStr">
        <is>
          <t>07 - Post-War Classic (1946-1972)</t>
        </is>
      </c>
      <c r="K231" s="12" t="n">
        <v>405000</v>
      </c>
      <c r="L231" s="8" t="inlineStr">
        <is>
          <t>Michigan</t>
        </is>
      </c>
      <c r="M231" s="13" t="n">
        <v>5685.28</v>
      </c>
      <c r="N231" s="13" t="n">
        <v>5685.28</v>
      </c>
      <c r="O231" s="8" t="n"/>
    </row>
    <row r="232">
      <c r="A232" s="8" t="inlineStr">
        <is>
          <t>CANON-202508-000147</t>
        </is>
      </c>
      <c r="B232" s="9" t="inlineStr">
        <is>
          <t>2025-08</t>
        </is>
      </c>
      <c r="C232" s="10" t="n">
        <v>45896</v>
      </c>
      <c r="D232" s="9" t="inlineStr">
        <is>
          <t>Bound</t>
        </is>
      </c>
      <c r="E232" s="8" t="inlineStr">
        <is>
          <t>Delphine Delacroix</t>
        </is>
      </c>
      <c r="F232" s="11" t="n">
        <v>1993</v>
      </c>
      <c r="G232" s="8" t="inlineStr">
        <is>
          <t>BMW</t>
        </is>
      </c>
      <c r="H232" s="8" t="inlineStr">
        <is>
          <t>M8 Competition</t>
        </is>
      </c>
      <c r="I232" s="8" t="inlineStr">
        <is>
          <t>Y7ZRSA4F833EL8GW3</t>
        </is>
      </c>
      <c r="J232" s="8" t="inlineStr">
        <is>
          <t>02 - Sports / GT</t>
        </is>
      </c>
      <c r="K232" s="12" t="n">
        <v>290000</v>
      </c>
      <c r="L232" s="8" t="inlineStr">
        <is>
          <t>Indiana</t>
        </is>
      </c>
      <c r="M232" s="13" t="n">
        <v>5047.64</v>
      </c>
      <c r="N232" s="13" t="n">
        <v>5047.64</v>
      </c>
      <c r="O232" s="8" t="n"/>
    </row>
    <row r="233">
      <c r="A233" s="8" t="inlineStr">
        <is>
          <t>CANON-202508-000148</t>
        </is>
      </c>
      <c r="B233" s="9" t="inlineStr">
        <is>
          <t>2025-08</t>
        </is>
      </c>
      <c r="C233" s="10" t="n">
        <v>45898</v>
      </c>
      <c r="D233" s="9" t="inlineStr">
        <is>
          <t>Bound</t>
        </is>
      </c>
      <c r="E233" s="8" t="inlineStr">
        <is>
          <t>Desmond Rourke</t>
        </is>
      </c>
      <c r="F233" s="11" t="n">
        <v>2024</v>
      </c>
      <c r="G233" s="8" t="inlineStr">
        <is>
          <t>Maserati</t>
        </is>
      </c>
      <c r="H233" s="8" t="inlineStr">
        <is>
          <t>GranTurismo</t>
        </is>
      </c>
      <c r="I233" s="8" t="inlineStr">
        <is>
          <t>FV56B82VAAW9K92XU</t>
        </is>
      </c>
      <c r="J233" s="8" t="inlineStr">
        <is>
          <t>02 - Sports / GT</t>
        </is>
      </c>
      <c r="K233" s="12" t="n">
        <v>460000</v>
      </c>
      <c r="L233" s="8" t="inlineStr">
        <is>
          <t>West Virginia</t>
        </is>
      </c>
      <c r="M233" s="13" t="n">
        <v>8657.549999999999</v>
      </c>
      <c r="N233" s="13" t="n">
        <v>8657.549999999999</v>
      </c>
      <c r="O233" s="8" t="n"/>
    </row>
    <row r="234">
      <c r="A234" s="8" t="inlineStr">
        <is>
          <t>CANON-202508-000149</t>
        </is>
      </c>
      <c r="B234" s="9" t="inlineStr">
        <is>
          <t>2025-08</t>
        </is>
      </c>
      <c r="C234" s="10" t="n">
        <v>45888</v>
      </c>
      <c r="D234" s="9" t="inlineStr">
        <is>
          <t>Bound</t>
        </is>
      </c>
      <c r="E234" s="8" t="inlineStr">
        <is>
          <t>Wilhelmina Merriweather</t>
        </is>
      </c>
      <c r="F234" s="11" t="n">
        <v>1957</v>
      </c>
      <c r="G234" s="8" t="inlineStr">
        <is>
          <t>BMW</t>
        </is>
      </c>
      <c r="H234" s="8" t="inlineStr">
        <is>
          <t>M8 Competition</t>
        </is>
      </c>
      <c r="I234" s="8" t="inlineStr">
        <is>
          <t>JSGP6BWJ8EZKHSUB1</t>
        </is>
      </c>
      <c r="J234" s="8" t="inlineStr">
        <is>
          <t>02 - Sports / GT</t>
        </is>
      </c>
      <c r="K234" s="12" t="n">
        <v>780000</v>
      </c>
      <c r="L234" s="8" t="inlineStr">
        <is>
          <t>South Carolina</t>
        </is>
      </c>
      <c r="M234" s="13" t="n">
        <v>11861.89</v>
      </c>
      <c r="N234" s="13" t="n">
        <v>11861.89</v>
      </c>
      <c r="O234" s="8" t="n"/>
    </row>
    <row r="235">
      <c r="A235" s="8" t="inlineStr">
        <is>
          <t>CANON-202508-000150</t>
        </is>
      </c>
      <c r="B235" s="9" t="inlineStr">
        <is>
          <t>2025-08</t>
        </is>
      </c>
      <c r="C235" s="10" t="n">
        <v>45896</v>
      </c>
      <c r="D235" s="9" t="inlineStr">
        <is>
          <t>Bound</t>
        </is>
      </c>
      <c r="E235" s="8" t="inlineStr">
        <is>
          <t>Thaddeus Merriweather</t>
        </is>
      </c>
      <c r="F235" s="11" t="n">
        <v>1997</v>
      </c>
      <c r="G235" s="8" t="inlineStr">
        <is>
          <t>Aston Martin</t>
        </is>
      </c>
      <c r="H235" s="8" t="inlineStr">
        <is>
          <t>DB12</t>
        </is>
      </c>
      <c r="I235" s="8" t="inlineStr">
        <is>
          <t>81DPEC885YX4SMKMG</t>
        </is>
      </c>
      <c r="J235" s="8" t="inlineStr">
        <is>
          <t>02 - Sports / GT</t>
        </is>
      </c>
      <c r="K235" s="12" t="n">
        <v>1355000</v>
      </c>
      <c r="L235" s="8" t="inlineStr">
        <is>
          <t>Oklahoma</t>
        </is>
      </c>
      <c r="M235" s="13" t="n">
        <v>17717.26</v>
      </c>
      <c r="N235" s="13" t="n">
        <v>17717.26</v>
      </c>
      <c r="O235" s="8" t="n"/>
    </row>
    <row r="236">
      <c r="A236" s="8" t="inlineStr">
        <is>
          <t>CANON-202508-000151</t>
        </is>
      </c>
      <c r="B236" s="9" t="inlineStr">
        <is>
          <t>2025-08</t>
        </is>
      </c>
      <c r="C236" s="10" t="n">
        <v>45882</v>
      </c>
      <c r="D236" s="9" t="inlineStr">
        <is>
          <t>Bound</t>
        </is>
      </c>
      <c r="E236" s="8" t="inlineStr">
        <is>
          <t>Lorenzo Vasquez</t>
        </is>
      </c>
      <c r="F236" s="11" t="n">
        <v>1999</v>
      </c>
      <c r="G236" s="8" t="inlineStr">
        <is>
          <t>Maserati</t>
        </is>
      </c>
      <c r="H236" s="8" t="inlineStr">
        <is>
          <t>GranTurismo</t>
        </is>
      </c>
      <c r="I236" s="8" t="inlineStr">
        <is>
          <t>ULWX27P19JA39DE39</t>
        </is>
      </c>
      <c r="J236" s="8" t="inlineStr">
        <is>
          <t>02 - Sports / GT</t>
        </is>
      </c>
      <c r="K236" s="12" t="n">
        <v>395000</v>
      </c>
      <c r="L236" s="8" t="inlineStr">
        <is>
          <t>New York</t>
        </is>
      </c>
      <c r="M236" s="13" t="n">
        <v>7154.72</v>
      </c>
      <c r="N236" s="13" t="n">
        <v>7154.72</v>
      </c>
      <c r="O236" s="8" t="n"/>
    </row>
    <row r="237">
      <c r="A237" s="8" t="inlineStr">
        <is>
          <t>CANON-202508-000153</t>
        </is>
      </c>
      <c r="B237" s="9" t="inlineStr">
        <is>
          <t>2025-08</t>
        </is>
      </c>
      <c r="C237" s="10" t="n">
        <v>45882</v>
      </c>
      <c r="D237" s="9" t="inlineStr">
        <is>
          <t>Bound</t>
        </is>
      </c>
      <c r="E237" s="8" t="inlineStr">
        <is>
          <t>Mireille Okonkwo</t>
        </is>
      </c>
      <c r="F237" s="11" t="n">
        <v>2009</v>
      </c>
      <c r="G237" s="8" t="inlineStr">
        <is>
          <t>Jaguar</t>
        </is>
      </c>
      <c r="H237" s="8" t="inlineStr">
        <is>
          <t>E-Type Series 1</t>
        </is>
      </c>
      <c r="I237" s="8" t="inlineStr">
        <is>
          <t>MFA9K1T3HH04G7UMH</t>
        </is>
      </c>
      <c r="J237" s="8" t="inlineStr">
        <is>
          <t>07 - Post-War Classic (1946-1972)</t>
        </is>
      </c>
      <c r="K237" s="12" t="n">
        <v>380000</v>
      </c>
      <c r="L237" s="8" t="inlineStr">
        <is>
          <t>New York</t>
        </is>
      </c>
      <c r="M237" s="13" t="n">
        <v>4405.13</v>
      </c>
      <c r="N237" s="13" t="n">
        <v>4405.13</v>
      </c>
      <c r="O237" s="8" t="n"/>
    </row>
    <row r="238">
      <c r="A238" s="8" t="inlineStr">
        <is>
          <t>CANON-202508-000155</t>
        </is>
      </c>
      <c r="B238" s="9" t="inlineStr">
        <is>
          <t>2025-08</t>
        </is>
      </c>
      <c r="C238" s="10" t="n">
        <v>45891</v>
      </c>
      <c r="D238" s="9" t="inlineStr">
        <is>
          <t>Bound</t>
        </is>
      </c>
      <c r="E238" s="8" t="inlineStr">
        <is>
          <t>Wilhelmina Fairweather</t>
        </is>
      </c>
      <c r="F238" s="11" t="n">
        <v>2006</v>
      </c>
      <c r="G238" s="8" t="inlineStr">
        <is>
          <t>Maserati</t>
        </is>
      </c>
      <c r="H238" s="8" t="inlineStr">
        <is>
          <t>GranTurismo</t>
        </is>
      </c>
      <c r="I238" s="8" t="inlineStr">
        <is>
          <t>8NDR12DA37W79M9NK</t>
        </is>
      </c>
      <c r="J238" s="8" t="inlineStr">
        <is>
          <t>02 - Sports / GT</t>
        </is>
      </c>
      <c r="K238" s="12" t="n">
        <v>590000</v>
      </c>
      <c r="L238" s="8" t="inlineStr">
        <is>
          <t>New York</t>
        </is>
      </c>
      <c r="M238" s="13" t="n">
        <v>9261.889999999999</v>
      </c>
      <c r="N238" s="13" t="n">
        <v>9261.889999999999</v>
      </c>
      <c r="O238" s="8" t="n"/>
    </row>
    <row r="239">
      <c r="A239" s="8" t="inlineStr">
        <is>
          <t>CANON-202508-000156</t>
        </is>
      </c>
      <c r="B239" s="9" t="inlineStr">
        <is>
          <t>2025-08</t>
        </is>
      </c>
      <c r="C239" s="10" t="n">
        <v>45895</v>
      </c>
      <c r="D239" s="9" t="inlineStr">
        <is>
          <t>Bound</t>
        </is>
      </c>
      <c r="E239" s="8" t="inlineStr">
        <is>
          <t>Marisol Okonkwo</t>
        </is>
      </c>
      <c r="F239" s="11" t="n">
        <v>1973</v>
      </c>
      <c r="G239" s="8" t="inlineStr">
        <is>
          <t>Mercedes-Benz</t>
        </is>
      </c>
      <c r="H239" s="8" t="inlineStr">
        <is>
          <t>AMG GT</t>
        </is>
      </c>
      <c r="I239" s="8" t="inlineStr">
        <is>
          <t>17ZULBHXKW7CXMJD5</t>
        </is>
      </c>
      <c r="J239" s="8" t="inlineStr">
        <is>
          <t>02 - Sports / GT</t>
        </is>
      </c>
      <c r="K239" s="12" t="n">
        <v>590000</v>
      </c>
      <c r="L239" s="8" t="inlineStr">
        <is>
          <t>Texas</t>
        </is>
      </c>
      <c r="M239" s="13" t="n">
        <v>8321.23</v>
      </c>
      <c r="N239" s="13" t="n">
        <v>8321.23</v>
      </c>
      <c r="O239" s="8" t="n"/>
    </row>
    <row r="240">
      <c r="A240" s="8" t="inlineStr">
        <is>
          <t>CANON-202508-000157</t>
        </is>
      </c>
      <c r="B240" s="9" t="inlineStr">
        <is>
          <t>2025-08</t>
        </is>
      </c>
      <c r="C240" s="10" t="n">
        <v>45878</v>
      </c>
      <c r="D240" s="9" t="inlineStr">
        <is>
          <t>Bound</t>
        </is>
      </c>
      <c r="E240" s="8" t="inlineStr">
        <is>
          <t>Sunniva Larsson</t>
        </is>
      </c>
      <c r="F240" s="11" t="n">
        <v>2005</v>
      </c>
      <c r="G240" s="8" t="inlineStr">
        <is>
          <t>Maserati</t>
        </is>
      </c>
      <c r="H240" s="8" t="inlineStr">
        <is>
          <t>GranTurismo</t>
        </is>
      </c>
      <c r="I240" s="8" t="inlineStr">
        <is>
          <t>ZHEJ7P84HF1A571G9</t>
        </is>
      </c>
      <c r="J240" s="8" t="inlineStr">
        <is>
          <t>02 - Sports / GT</t>
        </is>
      </c>
      <c r="K240" s="12" t="n">
        <v>285000</v>
      </c>
      <c r="L240" s="8" t="inlineStr">
        <is>
          <t>Oklahoma</t>
        </is>
      </c>
      <c r="M240" s="13" t="n">
        <v>5081.6</v>
      </c>
      <c r="N240" s="13" t="n">
        <v>5081.6</v>
      </c>
      <c r="O240" s="8" t="n"/>
    </row>
    <row r="241">
      <c r="A241" s="8" t="inlineStr">
        <is>
          <t>CANON-202508-000158</t>
        </is>
      </c>
      <c r="B241" s="9" t="inlineStr">
        <is>
          <t>2025-08</t>
        </is>
      </c>
      <c r="C241" s="10" t="n">
        <v>45879</v>
      </c>
      <c r="D241" s="9" t="inlineStr">
        <is>
          <t>Bound</t>
        </is>
      </c>
      <c r="E241" s="8" t="inlineStr">
        <is>
          <t>Marisol Harrington</t>
        </is>
      </c>
      <c r="F241" s="11" t="n">
        <v>1958</v>
      </c>
      <c r="G241" s="8" t="inlineStr">
        <is>
          <t>Bentley</t>
        </is>
      </c>
      <c r="H241" s="8" t="inlineStr">
        <is>
          <t>4.5 Litre</t>
        </is>
      </c>
      <c r="I241" s="8" t="inlineStr">
        <is>
          <t>V2CY13KZ0721XU457</t>
        </is>
      </c>
      <c r="J241" s="8" t="inlineStr">
        <is>
          <t>06 - Vintage Pre-War (pre-1946)</t>
        </is>
      </c>
      <c r="K241" s="12" t="n">
        <v>515000</v>
      </c>
      <c r="L241" s="8" t="inlineStr">
        <is>
          <t>Oregon</t>
        </is>
      </c>
      <c r="M241" s="13" t="n">
        <v>4172.47</v>
      </c>
      <c r="N241" s="13" t="n">
        <v>4172.47</v>
      </c>
      <c r="O241" s="8" t="n"/>
    </row>
    <row r="242">
      <c r="A242" s="8" t="inlineStr">
        <is>
          <t>CANON-202508-000160</t>
        </is>
      </c>
      <c r="B242" s="9" t="inlineStr">
        <is>
          <t>2025-08</t>
        </is>
      </c>
      <c r="C242" s="10" t="n">
        <v>45875</v>
      </c>
      <c r="D242" s="9" t="inlineStr">
        <is>
          <t>Bound</t>
        </is>
      </c>
      <c r="E242" s="8" t="inlineStr">
        <is>
          <t>Emiliano Vandermeer</t>
        </is>
      </c>
      <c r="F242" s="11" t="n">
        <v>2013</v>
      </c>
      <c r="G242" s="8" t="inlineStr">
        <is>
          <t>Mercedes-Benz</t>
        </is>
      </c>
      <c r="H242" s="8" t="inlineStr">
        <is>
          <t>280SL Pagoda</t>
        </is>
      </c>
      <c r="I242" s="8" t="inlineStr">
        <is>
          <t>XNF94KPRLEBE8T2XM</t>
        </is>
      </c>
      <c r="J242" s="8" t="inlineStr">
        <is>
          <t>07 - Post-War Classic (1946-1972)</t>
        </is>
      </c>
      <c r="K242" s="12" t="n">
        <v>405000</v>
      </c>
      <c r="L242" s="8" t="inlineStr">
        <is>
          <t>New York</t>
        </is>
      </c>
      <c r="M242" s="13" t="n">
        <v>4694.94</v>
      </c>
      <c r="N242" s="13" t="n">
        <v>4694.94</v>
      </c>
      <c r="O242" s="8" t="n"/>
    </row>
    <row r="243">
      <c r="A243" s="8" t="inlineStr">
        <is>
          <t>CANON-202508-000161</t>
        </is>
      </c>
      <c r="B243" s="9" t="inlineStr">
        <is>
          <t>2025-08</t>
        </is>
      </c>
      <c r="C243" s="10" t="n">
        <v>45872</v>
      </c>
      <c r="D243" s="9" t="inlineStr">
        <is>
          <t>Bound</t>
        </is>
      </c>
      <c r="E243" s="8" t="inlineStr">
        <is>
          <t>Delphine Castellanos</t>
        </is>
      </c>
      <c r="F243" s="11" t="n">
        <v>1969</v>
      </c>
      <c r="G243" s="8" t="inlineStr">
        <is>
          <t>BMW</t>
        </is>
      </c>
      <c r="H243" s="8" t="inlineStr">
        <is>
          <t>M8 Competition</t>
        </is>
      </c>
      <c r="I243" s="8" t="inlineStr">
        <is>
          <t>J22GDR35VX5JDRYVW</t>
        </is>
      </c>
      <c r="J243" s="8" t="inlineStr">
        <is>
          <t>02 - Sports / GT</t>
        </is>
      </c>
      <c r="K243" s="12" t="n">
        <v>1595000</v>
      </c>
      <c r="L243" s="8" t="inlineStr">
        <is>
          <t>Indiana</t>
        </is>
      </c>
      <c r="M243" s="13" t="n">
        <v>20358.82</v>
      </c>
      <c r="N243" s="13" t="n">
        <v>20358.82</v>
      </c>
      <c r="O243" s="8" t="n"/>
    </row>
    <row r="244">
      <c r="A244" s="8" t="inlineStr">
        <is>
          <t>CANON-202508-000162</t>
        </is>
      </c>
      <c r="B244" s="9" t="inlineStr">
        <is>
          <t>2025-08</t>
        </is>
      </c>
      <c r="C244" s="10" t="n">
        <v>45876</v>
      </c>
      <c r="D244" s="9" t="inlineStr">
        <is>
          <t>Bound</t>
        </is>
      </c>
      <c r="E244" s="8" t="inlineStr">
        <is>
          <t>Desmond Blackwood</t>
        </is>
      </c>
      <c r="F244" s="11" t="n">
        <v>1964</v>
      </c>
      <c r="G244" s="8" t="inlineStr">
        <is>
          <t>Ferrari</t>
        </is>
      </c>
      <c r="H244" s="8" t="inlineStr">
        <is>
          <t>SF90 Stradale</t>
        </is>
      </c>
      <c r="I244" s="8" t="inlineStr">
        <is>
          <t>RJKY46ZAD9CS8U8LK</t>
        </is>
      </c>
      <c r="J244" s="8" t="inlineStr">
        <is>
          <t>03 - Supercar</t>
        </is>
      </c>
      <c r="K244" s="12" t="n">
        <v>325000</v>
      </c>
      <c r="L244" s="8" t="inlineStr">
        <is>
          <t>Florida</t>
        </is>
      </c>
      <c r="M244" s="13" t="n">
        <v>10013.68</v>
      </c>
      <c r="N244" s="13" t="n">
        <v>10013.68</v>
      </c>
      <c r="O244" s="8" t="n"/>
    </row>
    <row r="245">
      <c r="A245" s="8" t="inlineStr">
        <is>
          <t>CANON-202508-000163</t>
        </is>
      </c>
      <c r="B245" s="9" t="inlineStr">
        <is>
          <t>2025-08</t>
        </is>
      </c>
      <c r="C245" s="10" t="n">
        <v>45884</v>
      </c>
      <c r="D245" s="9" t="inlineStr">
        <is>
          <t>Bound</t>
        </is>
      </c>
      <c r="E245" s="8" t="inlineStr">
        <is>
          <t>Delphine Underwood</t>
        </is>
      </c>
      <c r="F245" s="11" t="n">
        <v>2014</v>
      </c>
      <c r="G245" s="8" t="inlineStr">
        <is>
          <t>Mercedes-Benz</t>
        </is>
      </c>
      <c r="H245" s="8" t="inlineStr">
        <is>
          <t>AMG GT</t>
        </is>
      </c>
      <c r="I245" s="8" t="inlineStr">
        <is>
          <t>7KCNC57YJP5YDJREA</t>
        </is>
      </c>
      <c r="J245" s="8" t="inlineStr">
        <is>
          <t>02 - Sports / GT</t>
        </is>
      </c>
      <c r="K245" s="12" t="n">
        <v>1265000</v>
      </c>
      <c r="L245" s="8" t="inlineStr">
        <is>
          <t>Vermont</t>
        </is>
      </c>
      <c r="M245" s="13" t="n">
        <v>16015.38</v>
      </c>
      <c r="N245" s="13" t="n">
        <v>16015.38</v>
      </c>
      <c r="O245" s="8" t="n"/>
    </row>
    <row r="246">
      <c r="A246" s="8" t="inlineStr">
        <is>
          <t>CANON-202508-000164</t>
        </is>
      </c>
      <c r="B246" s="9" t="inlineStr">
        <is>
          <t>2025-08</t>
        </is>
      </c>
      <c r="C246" s="10" t="n">
        <v>45875</v>
      </c>
      <c r="D246" s="9" t="inlineStr">
        <is>
          <t>Bound</t>
        </is>
      </c>
      <c r="E246" s="8" t="inlineStr">
        <is>
          <t>Thaddeus Bellandi</t>
        </is>
      </c>
      <c r="F246" s="11" t="n">
        <v>1976</v>
      </c>
      <c r="G246" s="8" t="inlineStr">
        <is>
          <t>Maserati</t>
        </is>
      </c>
      <c r="H246" s="8" t="inlineStr">
        <is>
          <t>GranTurismo</t>
        </is>
      </c>
      <c r="I246" s="8" t="inlineStr">
        <is>
          <t>Y7YGWBZHLCCERBTKA</t>
        </is>
      </c>
      <c r="J246" s="8" t="inlineStr">
        <is>
          <t>02 - Sports / GT</t>
        </is>
      </c>
      <c r="K246" s="12" t="n">
        <v>645000</v>
      </c>
      <c r="L246" s="8" t="inlineStr">
        <is>
          <t>Massachusetts</t>
        </is>
      </c>
      <c r="M246" s="13" t="n">
        <v>9887.969999999999</v>
      </c>
      <c r="N246" s="13" t="n">
        <v>9887.969999999999</v>
      </c>
      <c r="O246" s="8" t="n"/>
    </row>
    <row r="247">
      <c r="A247" s="8" t="inlineStr">
        <is>
          <t>CANON-202508-000165</t>
        </is>
      </c>
      <c r="B247" s="9" t="inlineStr">
        <is>
          <t>2025-08</t>
        </is>
      </c>
      <c r="C247" s="10" t="n">
        <v>45889</v>
      </c>
      <c r="D247" s="9" t="inlineStr">
        <is>
          <t>Bound</t>
        </is>
      </c>
      <c r="E247" s="8" t="inlineStr">
        <is>
          <t>Saoirse Kingsford</t>
        </is>
      </c>
      <c r="F247" s="11" t="n">
        <v>2022</v>
      </c>
      <c r="G247" s="8" t="inlineStr">
        <is>
          <t>Lamborghini</t>
        </is>
      </c>
      <c r="H247" s="8" t="inlineStr">
        <is>
          <t>Huracan EVO</t>
        </is>
      </c>
      <c r="I247" s="8" t="inlineStr">
        <is>
          <t>AKGYBTF1P9ULCH1R4</t>
        </is>
      </c>
      <c r="J247" s="8" t="inlineStr">
        <is>
          <t>03 - Supercar</t>
        </is>
      </c>
      <c r="K247" s="12" t="n">
        <v>735000</v>
      </c>
      <c r="L247" s="8" t="inlineStr">
        <is>
          <t>Minnesota</t>
        </is>
      </c>
      <c r="M247" s="13" t="n">
        <v>17390.38</v>
      </c>
      <c r="N247" s="13" t="n">
        <v>17390.38</v>
      </c>
      <c r="O247" s="8" t="n"/>
    </row>
    <row r="248">
      <c r="A248" s="8" t="inlineStr">
        <is>
          <t>CANON-202508-000166</t>
        </is>
      </c>
      <c r="B248" s="9" t="inlineStr">
        <is>
          <t>2025-08</t>
        </is>
      </c>
      <c r="C248" s="10" t="n">
        <v>45892</v>
      </c>
      <c r="D248" s="9" t="inlineStr">
        <is>
          <t>Bound</t>
        </is>
      </c>
      <c r="E248" s="8" t="inlineStr">
        <is>
          <t>Callum Chattopadhyay</t>
        </is>
      </c>
      <c r="F248" s="11" t="n">
        <v>1972</v>
      </c>
      <c r="G248" s="8" t="inlineStr">
        <is>
          <t>Ferrari</t>
        </is>
      </c>
      <c r="H248" s="8" t="inlineStr">
        <is>
          <t>296 GTB</t>
        </is>
      </c>
      <c r="I248" s="8" t="inlineStr">
        <is>
          <t>KES0TPNMEHXBHZ7V7</t>
        </is>
      </c>
      <c r="J248" s="8" t="inlineStr">
        <is>
          <t>03 - Supercar</t>
        </is>
      </c>
      <c r="K248" s="12" t="n">
        <v>960000</v>
      </c>
      <c r="L248" s="8" t="inlineStr">
        <is>
          <t>Nebraska</t>
        </is>
      </c>
      <c r="M248" s="13" t="n">
        <v>22369.81</v>
      </c>
      <c r="N248" s="13" t="n">
        <v>22369.81</v>
      </c>
      <c r="O248" s="8" t="n"/>
    </row>
    <row r="249">
      <c r="A249" s="8" t="inlineStr">
        <is>
          <t>CANON-202508-000167</t>
        </is>
      </c>
      <c r="B249" s="9" t="inlineStr">
        <is>
          <t>2025-08</t>
        </is>
      </c>
      <c r="C249" s="10" t="n">
        <v>45884</v>
      </c>
      <c r="D249" s="9" t="inlineStr">
        <is>
          <t>Bound</t>
        </is>
      </c>
      <c r="E249" s="8" t="inlineStr">
        <is>
          <t>Leopold Kingsford</t>
        </is>
      </c>
      <c r="F249" s="11" t="n">
        <v>2011</v>
      </c>
      <c r="G249" s="8" t="inlineStr">
        <is>
          <t>Maserati</t>
        </is>
      </c>
      <c r="H249" s="8" t="inlineStr">
        <is>
          <t>GranTurismo</t>
        </is>
      </c>
      <c r="I249" s="8" t="inlineStr">
        <is>
          <t>CZCRSD9JCM6W1DWA3</t>
        </is>
      </c>
      <c r="J249" s="8" t="inlineStr">
        <is>
          <t>02 - Sports / GT</t>
        </is>
      </c>
      <c r="K249" s="12" t="n">
        <v>620000</v>
      </c>
      <c r="L249" s="8" t="inlineStr">
        <is>
          <t>Washington</t>
        </is>
      </c>
      <c r="M249" s="13" t="n">
        <v>7299.62</v>
      </c>
      <c r="N249" s="13" t="n">
        <v>7299.62</v>
      </c>
      <c r="O249" s="8" t="n"/>
    </row>
    <row r="250">
      <c r="A250" s="8" t="inlineStr">
        <is>
          <t>CANON-202508-000168</t>
        </is>
      </c>
      <c r="B250" s="9" t="inlineStr">
        <is>
          <t>2025-08</t>
        </is>
      </c>
      <c r="C250" s="10" t="n">
        <v>45884</v>
      </c>
      <c r="D250" s="9" t="inlineStr">
        <is>
          <t>Bound</t>
        </is>
      </c>
      <c r="E250" s="8" t="inlineStr">
        <is>
          <t>Marisol Bellandi</t>
        </is>
      </c>
      <c r="F250" s="11" t="n">
        <v>2004</v>
      </c>
      <c r="G250" s="8" t="inlineStr">
        <is>
          <t>Jaguar</t>
        </is>
      </c>
      <c r="H250" s="8" t="inlineStr">
        <is>
          <t>E-Type Series 1</t>
        </is>
      </c>
      <c r="I250" s="8" t="inlineStr">
        <is>
          <t>UW89NRLM6KM5NPKG4</t>
        </is>
      </c>
      <c r="J250" s="8" t="inlineStr">
        <is>
          <t>07 - Post-War Classic (1946-1972)</t>
        </is>
      </c>
      <c r="K250" s="12" t="n">
        <v>1115000</v>
      </c>
      <c r="L250" s="8" t="inlineStr">
        <is>
          <t>Oklahoma</t>
        </is>
      </c>
      <c r="M250" s="13" t="n">
        <v>10072.87</v>
      </c>
      <c r="N250" s="13" t="n">
        <v>10072.87</v>
      </c>
      <c r="O250" s="8" t="n"/>
    </row>
    <row r="251">
      <c r="A251" s="8" t="inlineStr">
        <is>
          <t>CANON-202508-000169</t>
        </is>
      </c>
      <c r="B251" s="9" t="inlineStr">
        <is>
          <t>2025-08</t>
        </is>
      </c>
      <c r="C251" s="10" t="n">
        <v>45882</v>
      </c>
      <c r="D251" s="9" t="inlineStr">
        <is>
          <t>Bound</t>
        </is>
      </c>
      <c r="E251" s="8" t="inlineStr">
        <is>
          <t>Aurelio Fairweather</t>
        </is>
      </c>
      <c r="F251" s="11" t="n">
        <v>1962</v>
      </c>
      <c r="G251" s="8" t="inlineStr">
        <is>
          <t>Bentley</t>
        </is>
      </c>
      <c r="H251" s="8" t="inlineStr">
        <is>
          <t>Continental GT</t>
        </is>
      </c>
      <c r="I251" s="8" t="inlineStr">
        <is>
          <t>F05A9967VZJUM3NMU</t>
        </is>
      </c>
      <c r="J251" s="8" t="inlineStr">
        <is>
          <t>02 - Sports / GT</t>
        </is>
      </c>
      <c r="K251" s="12" t="n">
        <v>1080000</v>
      </c>
      <c r="L251" s="8" t="inlineStr">
        <is>
          <t>North Dakota</t>
        </is>
      </c>
      <c r="M251" s="13" t="n">
        <v>11431.7</v>
      </c>
      <c r="N251" s="13" t="n">
        <v>11431.7</v>
      </c>
      <c r="O251" s="8" t="n"/>
    </row>
    <row r="252">
      <c r="A252" s="8" t="inlineStr">
        <is>
          <t>CANON-202508-000170</t>
        </is>
      </c>
      <c r="B252" s="9" t="inlineStr">
        <is>
          <t>2025-08</t>
        </is>
      </c>
      <c r="C252" s="10" t="n">
        <v>45882</v>
      </c>
      <c r="D252" s="9" t="inlineStr">
        <is>
          <t>Bound</t>
        </is>
      </c>
      <c r="E252" s="8" t="inlineStr">
        <is>
          <t>Marisol Blackwood</t>
        </is>
      </c>
      <c r="F252" s="11" t="n">
        <v>2004</v>
      </c>
      <c r="G252" s="8" t="inlineStr">
        <is>
          <t>Porsche</t>
        </is>
      </c>
      <c r="H252" s="8" t="inlineStr">
        <is>
          <t>911 Turbo S</t>
        </is>
      </c>
      <c r="I252" s="8" t="inlineStr">
        <is>
          <t>LMZMP2LAPHZ52JKTS</t>
        </is>
      </c>
      <c r="J252" s="8" t="inlineStr">
        <is>
          <t>02 - Sports / GT</t>
        </is>
      </c>
      <c r="K252" s="12" t="n">
        <v>1205000</v>
      </c>
      <c r="L252" s="8" t="inlineStr">
        <is>
          <t>South Carolina</t>
        </is>
      </c>
      <c r="M252" s="13" t="n">
        <v>15505.85</v>
      </c>
      <c r="N252" s="13" t="n">
        <v>15505.85</v>
      </c>
      <c r="O252" s="8" t="n"/>
    </row>
    <row r="253">
      <c r="A253" s="8" t="inlineStr">
        <is>
          <t>CANON-202508-000171</t>
        </is>
      </c>
      <c r="B253" s="9" t="inlineStr">
        <is>
          <t>2025-08</t>
        </is>
      </c>
      <c r="C253" s="10" t="n">
        <v>45882</v>
      </c>
      <c r="D253" s="9" t="inlineStr">
        <is>
          <t>Bound</t>
        </is>
      </c>
      <c r="E253" s="8" t="inlineStr">
        <is>
          <t>Cassius Farkas</t>
        </is>
      </c>
      <c r="F253" s="11" t="n">
        <v>2005</v>
      </c>
      <c r="G253" s="8" t="inlineStr">
        <is>
          <t>Mercedes-Benz</t>
        </is>
      </c>
      <c r="H253" s="8" t="inlineStr">
        <is>
          <t>AMG GT</t>
        </is>
      </c>
      <c r="I253" s="8" t="inlineStr">
        <is>
          <t>CN3X9R6CFA83WF1V3</t>
        </is>
      </c>
      <c r="J253" s="8" t="inlineStr">
        <is>
          <t>02 - Sports / GT</t>
        </is>
      </c>
      <c r="K253" s="12" t="n">
        <v>1205000</v>
      </c>
      <c r="L253" s="8" t="inlineStr">
        <is>
          <t>North Dakota</t>
        </is>
      </c>
      <c r="M253" s="13" t="n">
        <v>12754.81</v>
      </c>
      <c r="N253" s="13" t="n">
        <v>12754.81</v>
      </c>
      <c r="O253" s="8" t="n"/>
    </row>
    <row r="254">
      <c r="A254" s="8" t="inlineStr">
        <is>
          <t>CANON-202508-000172</t>
        </is>
      </c>
      <c r="B254" s="9" t="inlineStr">
        <is>
          <t>2025-08</t>
        </is>
      </c>
      <c r="C254" s="10" t="n">
        <v>45889</v>
      </c>
      <c r="D254" s="9" t="inlineStr">
        <is>
          <t>Bound</t>
        </is>
      </c>
      <c r="E254" s="8" t="inlineStr">
        <is>
          <t>Sunniva Whitlock</t>
        </is>
      </c>
      <c r="F254" s="11" t="n">
        <v>1988</v>
      </c>
      <c r="G254" s="8" t="inlineStr">
        <is>
          <t>Maserati</t>
        </is>
      </c>
      <c r="H254" s="8" t="inlineStr">
        <is>
          <t>GranTurismo</t>
        </is>
      </c>
      <c r="I254" s="8" t="inlineStr">
        <is>
          <t>NG2D3SPB5299ZRNVD</t>
        </is>
      </c>
      <c r="J254" s="8" t="inlineStr">
        <is>
          <t>02 - Sports / GT</t>
        </is>
      </c>
      <c r="K254" s="12" t="n">
        <v>310000</v>
      </c>
      <c r="L254" s="8" t="inlineStr">
        <is>
          <t>Kentucky</t>
        </is>
      </c>
      <c r="M254" s="13" t="n">
        <v>5878.3</v>
      </c>
      <c r="N254" s="13" t="n">
        <v>5878.3</v>
      </c>
      <c r="O254" s="8" t="n"/>
    </row>
    <row r="255">
      <c r="A255" s="8" t="inlineStr">
        <is>
          <t>CANON-202508-000173</t>
        </is>
      </c>
      <c r="B255" s="9" t="inlineStr">
        <is>
          <t>2025-08</t>
        </is>
      </c>
      <c r="C255" s="10" t="n">
        <v>45886</v>
      </c>
      <c r="D255" s="9" t="inlineStr">
        <is>
          <t>Bound</t>
        </is>
      </c>
      <c r="E255" s="8" t="inlineStr">
        <is>
          <t>Ingrid Pennington</t>
        </is>
      </c>
      <c r="F255" s="11" t="n">
        <v>2007</v>
      </c>
      <c r="G255" s="8" t="inlineStr">
        <is>
          <t>McLaren</t>
        </is>
      </c>
      <c r="H255" s="8" t="inlineStr">
        <is>
          <t>750S</t>
        </is>
      </c>
      <c r="I255" s="8" t="inlineStr">
        <is>
          <t>2NNTAFGMWDBD26WHW</t>
        </is>
      </c>
      <c r="J255" s="8" t="inlineStr">
        <is>
          <t>03 - Supercar</t>
        </is>
      </c>
      <c r="K255" s="12" t="n">
        <v>790000</v>
      </c>
      <c r="L255" s="8" t="inlineStr">
        <is>
          <t>Connecticut</t>
        </is>
      </c>
      <c r="M255" s="13" t="n">
        <v>15859.62</v>
      </c>
      <c r="N255" s="13" t="n">
        <v>15859.62</v>
      </c>
      <c r="O255" s="8" t="n"/>
    </row>
    <row r="256">
      <c r="A256" s="8" t="inlineStr">
        <is>
          <t>CANON-202508-000174</t>
        </is>
      </c>
      <c r="B256" s="9" t="inlineStr">
        <is>
          <t>2025-08</t>
        </is>
      </c>
      <c r="C256" s="10" t="n">
        <v>45897</v>
      </c>
      <c r="D256" s="9" t="inlineStr">
        <is>
          <t>Bound</t>
        </is>
      </c>
      <c r="E256" s="8" t="inlineStr">
        <is>
          <t>Noor Vasquez</t>
        </is>
      </c>
      <c r="F256" s="11" t="n">
        <v>1970</v>
      </c>
      <c r="G256" s="8" t="inlineStr">
        <is>
          <t>Aston Martin</t>
        </is>
      </c>
      <c r="H256" s="8" t="inlineStr">
        <is>
          <t>DB12</t>
        </is>
      </c>
      <c r="I256" s="8" t="inlineStr">
        <is>
          <t>KWDHSCZEK9CN4FEJB</t>
        </is>
      </c>
      <c r="J256" s="8" t="inlineStr">
        <is>
          <t>02 - Sports / GT</t>
        </is>
      </c>
      <c r="K256" s="12" t="n">
        <v>310000</v>
      </c>
      <c r="L256" s="8" t="inlineStr">
        <is>
          <t>Georgia</t>
        </is>
      </c>
      <c r="M256" s="13" t="n">
        <v>4913.21</v>
      </c>
      <c r="N256" s="13" t="n">
        <v>4913.21</v>
      </c>
      <c r="O256" s="8" t="n"/>
    </row>
    <row r="257">
      <c r="A257" s="8" t="inlineStr">
        <is>
          <t>CANON-202508-000175</t>
        </is>
      </c>
      <c r="B257" s="9" t="inlineStr">
        <is>
          <t>2025-08</t>
        </is>
      </c>
      <c r="C257" s="10" t="n">
        <v>45887</v>
      </c>
      <c r="D257" s="9" t="inlineStr">
        <is>
          <t>Bound</t>
        </is>
      </c>
      <c r="E257" s="8" t="inlineStr">
        <is>
          <t>Leopold Chattopadhyay</t>
        </is>
      </c>
      <c r="F257" s="11" t="n">
        <v>1962</v>
      </c>
      <c r="G257" s="8" t="inlineStr">
        <is>
          <t>Aston Martin</t>
        </is>
      </c>
      <c r="H257" s="8" t="inlineStr">
        <is>
          <t>DB5</t>
        </is>
      </c>
      <c r="I257" s="8" t="inlineStr">
        <is>
          <t>297P2GJ7ED9V9TNPZ</t>
        </is>
      </c>
      <c r="J257" s="8" t="inlineStr">
        <is>
          <t>07 - Post-War Classic (1946-1972)</t>
        </is>
      </c>
      <c r="K257" s="12" t="n">
        <v>485000</v>
      </c>
      <c r="L257" s="8" t="inlineStr">
        <is>
          <t>Florida</t>
        </is>
      </c>
      <c r="M257" s="13" t="n">
        <v>6237.28</v>
      </c>
      <c r="N257" s="13" t="n">
        <v>6237.28</v>
      </c>
      <c r="O257" s="8" t="n"/>
    </row>
    <row r="258">
      <c r="A258" s="8" t="inlineStr">
        <is>
          <t>CANON-202508-000177</t>
        </is>
      </c>
      <c r="B258" s="9" t="inlineStr">
        <is>
          <t>2025-08</t>
        </is>
      </c>
      <c r="C258" s="10" t="n">
        <v>45886</v>
      </c>
      <c r="D258" s="9" t="inlineStr">
        <is>
          <t>Bound</t>
        </is>
      </c>
      <c r="E258" s="8" t="inlineStr">
        <is>
          <t>Emiliano Vasquez</t>
        </is>
      </c>
      <c r="F258" s="11" t="n">
        <v>2024</v>
      </c>
      <c r="G258" s="8" t="inlineStr">
        <is>
          <t>Aston Martin</t>
        </is>
      </c>
      <c r="H258" s="8" t="inlineStr">
        <is>
          <t>DB5</t>
        </is>
      </c>
      <c r="I258" s="8" t="inlineStr">
        <is>
          <t>533R4ZK0H5FX9BGW4</t>
        </is>
      </c>
      <c r="J258" s="8" t="inlineStr">
        <is>
          <t>07 - Post-War Classic (1946-1972)</t>
        </is>
      </c>
      <c r="K258" s="12" t="n">
        <v>660000</v>
      </c>
      <c r="L258" s="8" t="inlineStr">
        <is>
          <t>Georgia</t>
        </is>
      </c>
      <c r="M258" s="13" t="n">
        <v>5997.28</v>
      </c>
      <c r="N258" s="13" t="n">
        <v>5997.28</v>
      </c>
      <c r="O258" s="8" t="n"/>
    </row>
    <row r="259">
      <c r="A259" s="8" t="inlineStr">
        <is>
          <t>CANON-202508-000178</t>
        </is>
      </c>
      <c r="B259" s="9" t="inlineStr">
        <is>
          <t>2025-08</t>
        </is>
      </c>
      <c r="C259" s="10" t="n">
        <v>45896</v>
      </c>
      <c r="D259" s="9" t="inlineStr">
        <is>
          <t>Bound</t>
        </is>
      </c>
      <c r="E259" s="8" t="inlineStr">
        <is>
          <t>Emiliano Larsson</t>
        </is>
      </c>
      <c r="F259" s="11" t="n">
        <v>1986</v>
      </c>
      <c r="G259" s="8" t="inlineStr">
        <is>
          <t>Maserati</t>
        </is>
      </c>
      <c r="H259" s="8" t="inlineStr">
        <is>
          <t>GranTurismo</t>
        </is>
      </c>
      <c r="I259" s="8" t="inlineStr">
        <is>
          <t>85SJDT5FTUB0WTN0D</t>
        </is>
      </c>
      <c r="J259" s="8" t="inlineStr">
        <is>
          <t>02 - Sports / GT</t>
        </is>
      </c>
      <c r="K259" s="12" t="n">
        <v>1900000</v>
      </c>
      <c r="L259" s="8" t="inlineStr">
        <is>
          <t>New York</t>
        </is>
      </c>
      <c r="M259" s="13" t="n">
        <v>25237.74</v>
      </c>
      <c r="N259" s="13" t="n">
        <v>25237.74</v>
      </c>
      <c r="O259" s="8" t="n"/>
    </row>
    <row r="260">
      <c r="A260" s="8" t="inlineStr">
        <is>
          <t>CANON-202508-000179</t>
        </is>
      </c>
      <c r="B260" s="9" t="inlineStr">
        <is>
          <t>2025-08</t>
        </is>
      </c>
      <c r="C260" s="10" t="n">
        <v>45878</v>
      </c>
      <c r="D260" s="9" t="inlineStr">
        <is>
          <t>Bound</t>
        </is>
      </c>
      <c r="E260" s="8" t="inlineStr">
        <is>
          <t>Callum Farkas</t>
        </is>
      </c>
      <c r="F260" s="11" t="n">
        <v>1984</v>
      </c>
      <c r="G260" s="8" t="inlineStr">
        <is>
          <t>Bentley</t>
        </is>
      </c>
      <c r="H260" s="8" t="inlineStr">
        <is>
          <t>Continental GT</t>
        </is>
      </c>
      <c r="I260" s="8" t="inlineStr">
        <is>
          <t>7V8C09Z8T41E9HMUV</t>
        </is>
      </c>
      <c r="J260" s="8" t="inlineStr">
        <is>
          <t>02 - Sports / GT</t>
        </is>
      </c>
      <c r="K260" s="12" t="n">
        <v>620000</v>
      </c>
      <c r="L260" s="8" t="inlineStr">
        <is>
          <t>Vermont</t>
        </is>
      </c>
      <c r="M260" s="13" t="n">
        <v>9276.6</v>
      </c>
      <c r="N260" s="13" t="n">
        <v>9276.6</v>
      </c>
      <c r="O260" s="8" t="n"/>
    </row>
    <row r="261">
      <c r="A261" s="8" t="inlineStr">
        <is>
          <t>CANON-202508-000180</t>
        </is>
      </c>
      <c r="B261" s="9" t="inlineStr">
        <is>
          <t>2025-08</t>
        </is>
      </c>
      <c r="C261" s="10" t="n">
        <v>45884</v>
      </c>
      <c r="D261" s="9" t="inlineStr">
        <is>
          <t>Bound</t>
        </is>
      </c>
      <c r="E261" s="8" t="inlineStr">
        <is>
          <t>Thaddeus Harrington</t>
        </is>
      </c>
      <c r="F261" s="11" t="n">
        <v>2020</v>
      </c>
      <c r="G261" s="8" t="inlineStr">
        <is>
          <t>Maserati</t>
        </is>
      </c>
      <c r="H261" s="8" t="inlineStr">
        <is>
          <t>GranTurismo</t>
        </is>
      </c>
      <c r="I261" s="8" t="inlineStr">
        <is>
          <t>8YZ9L1W2F7F1RCLVV</t>
        </is>
      </c>
      <c r="J261" s="8" t="inlineStr">
        <is>
          <t>02 - Sports / GT</t>
        </is>
      </c>
      <c r="K261" s="12" t="n">
        <v>775000</v>
      </c>
      <c r="L261" s="8" t="inlineStr">
        <is>
          <t>Pennsylvania</t>
        </is>
      </c>
      <c r="M261" s="13" t="n">
        <v>9504.719999999999</v>
      </c>
      <c r="N261" s="13" t="n">
        <v>9504.719999999999</v>
      </c>
      <c r="O261" s="8" t="n"/>
    </row>
    <row r="262">
      <c r="A262" s="8" t="inlineStr">
        <is>
          <t>CANON-202508-000181</t>
        </is>
      </c>
      <c r="B262" s="9" t="inlineStr">
        <is>
          <t>2025-08</t>
        </is>
      </c>
      <c r="C262" s="10" t="n">
        <v>45876</v>
      </c>
      <c r="D262" s="9" t="inlineStr">
        <is>
          <t>Bound</t>
        </is>
      </c>
      <c r="E262" s="8" t="inlineStr">
        <is>
          <t>Cassius Okonkwo</t>
        </is>
      </c>
      <c r="F262" s="11" t="n">
        <v>1967</v>
      </c>
      <c r="G262" s="8" t="inlineStr">
        <is>
          <t>Mercedes-Benz</t>
        </is>
      </c>
      <c r="H262" s="8" t="inlineStr">
        <is>
          <t>AMG GT</t>
        </is>
      </c>
      <c r="I262" s="8" t="inlineStr">
        <is>
          <t>7GHKNR01BKH7S9YJZ</t>
        </is>
      </c>
      <c r="J262" s="8" t="inlineStr">
        <is>
          <t>02 - Sports / GT</t>
        </is>
      </c>
      <c r="K262" s="12" t="n">
        <v>1525000</v>
      </c>
      <c r="L262" s="8" t="inlineStr">
        <is>
          <t>New Mexico</t>
        </is>
      </c>
      <c r="M262" s="13" t="n">
        <v>20256.6</v>
      </c>
      <c r="N262" s="13" t="n">
        <v>20256.6</v>
      </c>
      <c r="O262" s="8" t="n"/>
    </row>
    <row r="263">
      <c r="A263" s="8" t="inlineStr">
        <is>
          <t>CANON-202508-000182</t>
        </is>
      </c>
      <c r="B263" s="9" t="inlineStr">
        <is>
          <t>2025-08</t>
        </is>
      </c>
      <c r="C263" s="10" t="n">
        <v>45877</v>
      </c>
      <c r="D263" s="9" t="inlineStr">
        <is>
          <t>Bound</t>
        </is>
      </c>
      <c r="E263" s="8" t="inlineStr">
        <is>
          <t>Callum Vandermeer</t>
        </is>
      </c>
      <c r="F263" s="11" t="n">
        <v>1988</v>
      </c>
      <c r="G263" s="8" t="inlineStr">
        <is>
          <t>Mercedes-Benz</t>
        </is>
      </c>
      <c r="H263" s="8" t="inlineStr">
        <is>
          <t>280SL Pagoda</t>
        </is>
      </c>
      <c r="I263" s="8" t="inlineStr">
        <is>
          <t>KHJ7MGJS2CPVSGZA1</t>
        </is>
      </c>
      <c r="J263" s="8" t="inlineStr">
        <is>
          <t>07 - Post-War Classic (1946-1972)</t>
        </is>
      </c>
      <c r="K263" s="12" t="n">
        <v>1315000</v>
      </c>
      <c r="L263" s="8" t="inlineStr">
        <is>
          <t>Iowa</t>
        </is>
      </c>
      <c r="M263" s="13" t="n">
        <v>10371.13</v>
      </c>
      <c r="N263" s="13" t="n">
        <v>10371.13</v>
      </c>
      <c r="O263" s="8" t="n"/>
    </row>
    <row r="264">
      <c r="A264" s="8" t="inlineStr">
        <is>
          <t>CANON-202508-000184</t>
        </is>
      </c>
      <c r="B264" s="9" t="inlineStr">
        <is>
          <t>2025-08</t>
        </is>
      </c>
      <c r="C264" s="10" t="n">
        <v>45896</v>
      </c>
      <c r="D264" s="9" t="inlineStr">
        <is>
          <t>Bound</t>
        </is>
      </c>
      <c r="E264" s="8" t="inlineStr">
        <is>
          <t>Sunniva Nakashima</t>
        </is>
      </c>
      <c r="F264" s="11" t="n">
        <v>1986</v>
      </c>
      <c r="G264" s="8" t="inlineStr">
        <is>
          <t>Bugatti</t>
        </is>
      </c>
      <c r="H264" s="8" t="inlineStr">
        <is>
          <t>Type 57</t>
        </is>
      </c>
      <c r="I264" s="8" t="inlineStr">
        <is>
          <t>348E7DC0ADXF7U2L0</t>
        </is>
      </c>
      <c r="J264" s="8" t="inlineStr">
        <is>
          <t>06 - Vintage Pre-War (pre-1946)</t>
        </is>
      </c>
      <c r="K264" s="12" t="n">
        <v>1015000</v>
      </c>
      <c r="L264" s="8" t="inlineStr">
        <is>
          <t>Minnesota</t>
        </is>
      </c>
      <c r="M264" s="13" t="n">
        <v>8594.940000000001</v>
      </c>
      <c r="N264" s="13" t="n">
        <v>8594.940000000001</v>
      </c>
      <c r="O264" s="8" t="n"/>
    </row>
    <row r="265">
      <c r="A265" s="8" t="inlineStr">
        <is>
          <t>CANON-202508-000185</t>
        </is>
      </c>
      <c r="B265" s="9" t="inlineStr">
        <is>
          <t>2025-08</t>
        </is>
      </c>
      <c r="C265" s="10" t="n">
        <v>45900</v>
      </c>
      <c r="D265" s="9" t="inlineStr">
        <is>
          <t>Bound</t>
        </is>
      </c>
      <c r="E265" s="8" t="inlineStr">
        <is>
          <t>Ramona Montoya</t>
        </is>
      </c>
      <c r="F265" s="11" t="n">
        <v>2016</v>
      </c>
      <c r="G265" s="8" t="inlineStr">
        <is>
          <t>Bentley</t>
        </is>
      </c>
      <c r="H265" s="8" t="inlineStr">
        <is>
          <t>Continental GT</t>
        </is>
      </c>
      <c r="I265" s="8" t="inlineStr">
        <is>
          <t>0E8T698AE9TD441TY</t>
        </is>
      </c>
      <c r="J265" s="8" t="inlineStr">
        <is>
          <t>02 - Sports / GT</t>
        </is>
      </c>
      <c r="K265" s="12" t="n">
        <v>485000</v>
      </c>
      <c r="L265" s="8" t="inlineStr">
        <is>
          <t>New York</t>
        </is>
      </c>
      <c r="M265" s="13" t="n">
        <v>8784.91</v>
      </c>
      <c r="N265" s="13" t="n">
        <v>8784.91</v>
      </c>
      <c r="O265" s="8" t="n"/>
    </row>
    <row r="266">
      <c r="A266" s="8" t="inlineStr">
        <is>
          <t>CANON-202508-000186</t>
        </is>
      </c>
      <c r="B266" s="9" t="inlineStr">
        <is>
          <t>2025-08</t>
        </is>
      </c>
      <c r="C266" s="10" t="n">
        <v>45900</v>
      </c>
      <c r="D266" s="9" t="inlineStr">
        <is>
          <t>Bound</t>
        </is>
      </c>
      <c r="E266" s="8" t="inlineStr">
        <is>
          <t>Ramona Pennington</t>
        </is>
      </c>
      <c r="F266" s="11" t="n">
        <v>2010</v>
      </c>
      <c r="G266" s="8" t="inlineStr">
        <is>
          <t>Bentley</t>
        </is>
      </c>
      <c r="H266" s="8" t="inlineStr">
        <is>
          <t>Continental GT</t>
        </is>
      </c>
      <c r="I266" s="8" t="inlineStr">
        <is>
          <t>2YY49J8J4MBB7G65U</t>
        </is>
      </c>
      <c r="J266" s="8" t="inlineStr">
        <is>
          <t>02 - Sports / GT</t>
        </is>
      </c>
      <c r="K266" s="12" t="n">
        <v>315000</v>
      </c>
      <c r="L266" s="8" t="inlineStr">
        <is>
          <t>Virginia</t>
        </is>
      </c>
      <c r="M266" s="13" t="n">
        <v>4858.73</v>
      </c>
      <c r="N266" s="13" t="n">
        <v>4858.73</v>
      </c>
      <c r="O266" s="8" t="n"/>
    </row>
    <row r="267">
      <c r="A267" s="8" t="inlineStr">
        <is>
          <t>CANON-202508-000187</t>
        </is>
      </c>
      <c r="B267" s="9" t="inlineStr">
        <is>
          <t>2025-08</t>
        </is>
      </c>
      <c r="C267" s="10" t="n">
        <v>45878</v>
      </c>
      <c r="D267" s="9" t="inlineStr">
        <is>
          <t>Bound</t>
        </is>
      </c>
      <c r="E267" s="8" t="inlineStr">
        <is>
          <t>Anouk Delacroix</t>
        </is>
      </c>
      <c r="F267" s="11" t="n">
        <v>2016</v>
      </c>
      <c r="G267" s="8" t="inlineStr">
        <is>
          <t>Jaguar</t>
        </is>
      </c>
      <c r="H267" s="8" t="inlineStr">
        <is>
          <t>E-Type Series 1</t>
        </is>
      </c>
      <c r="I267" s="8" t="inlineStr">
        <is>
          <t>CLCESCX92VLJJ1WKK</t>
        </is>
      </c>
      <c r="J267" s="8" t="inlineStr">
        <is>
          <t>07 - Post-War Classic (1946-1972)</t>
        </is>
      </c>
      <c r="K267" s="12" t="n">
        <v>480000</v>
      </c>
      <c r="L267" s="8" t="inlineStr">
        <is>
          <t>Minnesota</t>
        </is>
      </c>
      <c r="M267" s="13" t="n">
        <v>5738.26</v>
      </c>
      <c r="N267" s="13" t="n">
        <v>5738.26</v>
      </c>
      <c r="O267" s="8" t="n"/>
    </row>
    <row r="268">
      <c r="A268" s="8" t="inlineStr">
        <is>
          <t>CANON-202508-000189</t>
        </is>
      </c>
      <c r="B268" s="9" t="inlineStr">
        <is>
          <t>2025-08</t>
        </is>
      </c>
      <c r="C268" s="10" t="n">
        <v>45896</v>
      </c>
      <c r="D268" s="9" t="inlineStr">
        <is>
          <t>Bound</t>
        </is>
      </c>
      <c r="E268" s="8" t="inlineStr">
        <is>
          <t>Aurelio Harrington</t>
        </is>
      </c>
      <c r="F268" s="11" t="n">
        <v>2000</v>
      </c>
      <c r="G268" s="8" t="inlineStr">
        <is>
          <t>Bentley</t>
        </is>
      </c>
      <c r="H268" s="8" t="inlineStr">
        <is>
          <t>Continental GT</t>
        </is>
      </c>
      <c r="I268" s="8" t="inlineStr">
        <is>
          <t>NZEM4WXAEYAVEKD47</t>
        </is>
      </c>
      <c r="J268" s="8" t="inlineStr">
        <is>
          <t>02 - Sports / GT</t>
        </is>
      </c>
      <c r="K268" s="12" t="n">
        <v>265000</v>
      </c>
      <c r="L268" s="8" t="inlineStr">
        <is>
          <t>Montana</t>
        </is>
      </c>
      <c r="M268" s="13" t="n">
        <v>3487.5</v>
      </c>
      <c r="N268" s="13" t="n">
        <v>3487.5</v>
      </c>
      <c r="O268" s="8" t="n"/>
    </row>
    <row r="269">
      <c r="A269" s="8" t="inlineStr">
        <is>
          <t>CANON-202508-000190</t>
        </is>
      </c>
      <c r="B269" s="9" t="inlineStr">
        <is>
          <t>2025-08</t>
        </is>
      </c>
      <c r="C269" s="10" t="n">
        <v>45876</v>
      </c>
      <c r="D269" s="9" t="inlineStr">
        <is>
          <t>Bound</t>
        </is>
      </c>
      <c r="E269" s="8" t="inlineStr">
        <is>
          <t>Thaddeus Delacroix</t>
        </is>
      </c>
      <c r="F269" s="11" t="n">
        <v>2002</v>
      </c>
      <c r="G269" s="8" t="inlineStr">
        <is>
          <t>Maserati</t>
        </is>
      </c>
      <c r="H269" s="8" t="inlineStr">
        <is>
          <t>GranTurismo</t>
        </is>
      </c>
      <c r="I269" s="8" t="inlineStr">
        <is>
          <t>LXZN38FZ6MP00RXUY</t>
        </is>
      </c>
      <c r="J269" s="8" t="inlineStr">
        <is>
          <t>02 - Sports / GT</t>
        </is>
      </c>
      <c r="K269" s="12" t="n">
        <v>500000</v>
      </c>
      <c r="L269" s="8" t="inlineStr">
        <is>
          <t>California</t>
        </is>
      </c>
      <c r="M269" s="13" t="n">
        <v>8278.299999999999</v>
      </c>
      <c r="N269" s="13" t="n">
        <v>8278.299999999999</v>
      </c>
      <c r="O269" s="8" t="n"/>
    </row>
    <row r="270">
      <c r="A270" s="8" t="inlineStr">
        <is>
          <t>CANON-202508-000191</t>
        </is>
      </c>
      <c r="B270" s="9" t="inlineStr">
        <is>
          <t>2025-08</t>
        </is>
      </c>
      <c r="C270" s="10" t="n">
        <v>45870</v>
      </c>
      <c r="D270" s="9" t="inlineStr">
        <is>
          <t>Bound</t>
        </is>
      </c>
      <c r="E270" s="8" t="inlineStr">
        <is>
          <t>Leopold Whitlock</t>
        </is>
      </c>
      <c r="F270" s="11" t="n">
        <v>2020</v>
      </c>
      <c r="G270" s="8" t="inlineStr">
        <is>
          <t>Porsche</t>
        </is>
      </c>
      <c r="H270" s="8" t="inlineStr">
        <is>
          <t>911 Turbo S</t>
        </is>
      </c>
      <c r="I270" s="8" t="inlineStr">
        <is>
          <t>2PEN165KGHAGL1XR1</t>
        </is>
      </c>
      <c r="J270" s="8" t="inlineStr">
        <is>
          <t>02 - Sports / GT</t>
        </is>
      </c>
      <c r="K270" s="12" t="n">
        <v>485000</v>
      </c>
      <c r="L270" s="8" t="inlineStr">
        <is>
          <t>Utah</t>
        </is>
      </c>
      <c r="M270" s="13" t="n">
        <v>9265.33</v>
      </c>
      <c r="N270" s="13" t="n">
        <v>9265.33</v>
      </c>
      <c r="O270" s="8" t="n"/>
    </row>
    <row r="271">
      <c r="A271" s="8" t="inlineStr">
        <is>
          <t>CANON-202508-000192</t>
        </is>
      </c>
      <c r="B271" s="9" t="inlineStr">
        <is>
          <t>2025-08</t>
        </is>
      </c>
      <c r="C271" s="10" t="n">
        <v>45881</v>
      </c>
      <c r="D271" s="9" t="inlineStr">
        <is>
          <t>Bound</t>
        </is>
      </c>
      <c r="E271" s="8" t="inlineStr">
        <is>
          <t>Fenwick Vasquez</t>
        </is>
      </c>
      <c r="F271" s="11" t="n">
        <v>1964</v>
      </c>
      <c r="G271" s="8" t="inlineStr">
        <is>
          <t>McLaren</t>
        </is>
      </c>
      <c r="H271" s="8" t="inlineStr">
        <is>
          <t>750S</t>
        </is>
      </c>
      <c r="I271" s="8" t="inlineStr">
        <is>
          <t>21MT1DV1LW7TU2S51</t>
        </is>
      </c>
      <c r="J271" s="8" t="inlineStr">
        <is>
          <t>03 - Supercar</t>
        </is>
      </c>
      <c r="K271" s="12" t="n">
        <v>1100000</v>
      </c>
      <c r="L271" s="8" t="inlineStr">
        <is>
          <t>California</t>
        </is>
      </c>
      <c r="M271" s="13" t="n">
        <v>22415.09</v>
      </c>
      <c r="N271" s="13" t="n">
        <v>22415.09</v>
      </c>
      <c r="O271" s="8" t="n"/>
    </row>
    <row r="272">
      <c r="A272" s="8" t="inlineStr">
        <is>
          <t>CANON-202508-000193</t>
        </is>
      </c>
      <c r="B272" s="9" t="inlineStr">
        <is>
          <t>2025-08</t>
        </is>
      </c>
      <c r="C272" s="10" t="n">
        <v>45891</v>
      </c>
      <c r="D272" s="9" t="inlineStr">
        <is>
          <t>Bound</t>
        </is>
      </c>
      <c r="E272" s="8" t="inlineStr">
        <is>
          <t>Marisol Castellanos</t>
        </is>
      </c>
      <c r="F272" s="11" t="n">
        <v>2003</v>
      </c>
      <c r="G272" s="8" t="inlineStr">
        <is>
          <t>Maserati</t>
        </is>
      </c>
      <c r="H272" s="8" t="inlineStr">
        <is>
          <t>GranTurismo</t>
        </is>
      </c>
      <c r="I272" s="8" t="inlineStr">
        <is>
          <t>G99XXE2WHVP93A1EL</t>
        </is>
      </c>
      <c r="J272" s="8" t="inlineStr">
        <is>
          <t>02 - Sports / GT</t>
        </is>
      </c>
      <c r="K272" s="12" t="n">
        <v>345000</v>
      </c>
      <c r="L272" s="8" t="inlineStr">
        <is>
          <t>Montana</t>
        </is>
      </c>
      <c r="M272" s="13" t="n">
        <v>4540.33</v>
      </c>
      <c r="N272" s="13" t="n">
        <v>4540.33</v>
      </c>
      <c r="O272" s="8" t="n"/>
    </row>
    <row r="273">
      <c r="A273" s="8" t="inlineStr">
        <is>
          <t>CANON-202508-000195</t>
        </is>
      </c>
      <c r="B273" s="9" t="inlineStr">
        <is>
          <t>2025-08</t>
        </is>
      </c>
      <c r="C273" s="10" t="n">
        <v>45871</v>
      </c>
      <c r="D273" s="9" t="inlineStr">
        <is>
          <t>Bound</t>
        </is>
      </c>
      <c r="E273" s="8" t="inlineStr">
        <is>
          <t>Thaddeus Harrington</t>
        </is>
      </c>
      <c r="F273" s="11" t="n">
        <v>1982</v>
      </c>
      <c r="G273" s="8" t="inlineStr">
        <is>
          <t>BMW</t>
        </is>
      </c>
      <c r="H273" s="8" t="inlineStr">
        <is>
          <t>M8 Competition</t>
        </is>
      </c>
      <c r="I273" s="8" t="inlineStr">
        <is>
          <t>4KF9A0B369GJRVUMF</t>
        </is>
      </c>
      <c r="J273" s="8" t="inlineStr">
        <is>
          <t>02 - Sports / GT</t>
        </is>
      </c>
      <c r="K273" s="12" t="n">
        <v>1090000</v>
      </c>
      <c r="L273" s="8" t="inlineStr">
        <is>
          <t>New York</t>
        </is>
      </c>
      <c r="M273" s="13" t="n">
        <v>14478.49</v>
      </c>
      <c r="N273" s="13" t="n">
        <v>14478.49</v>
      </c>
      <c r="O273" s="8" t="n"/>
    </row>
    <row r="274">
      <c r="A274" s="8" t="inlineStr">
        <is>
          <t>CANON-202508-000197</t>
        </is>
      </c>
      <c r="B274" s="9" t="inlineStr">
        <is>
          <t>2025-08</t>
        </is>
      </c>
      <c r="C274" s="10" t="n">
        <v>45881</v>
      </c>
      <c r="D274" s="9" t="inlineStr">
        <is>
          <t>Bound</t>
        </is>
      </c>
      <c r="E274" s="8" t="inlineStr">
        <is>
          <t>Desmond Vandermeer</t>
        </is>
      </c>
      <c r="F274" s="11" t="n">
        <v>1997</v>
      </c>
      <c r="G274" s="8" t="inlineStr">
        <is>
          <t>Mercedes-Benz</t>
        </is>
      </c>
      <c r="H274" s="8" t="inlineStr">
        <is>
          <t>280SL Pagoda</t>
        </is>
      </c>
      <c r="I274" s="8" t="inlineStr">
        <is>
          <t>WLLMML59EP0W7C66U</t>
        </is>
      </c>
      <c r="J274" s="8" t="inlineStr">
        <is>
          <t>07 - Post-War Classic (1946-1972)</t>
        </is>
      </c>
      <c r="K274" s="12" t="n">
        <v>510000</v>
      </c>
      <c r="L274" s="8" t="inlineStr">
        <is>
          <t>Wyoming</t>
        </is>
      </c>
      <c r="M274" s="13" t="n">
        <v>4427.38</v>
      </c>
      <c r="N274" s="13" t="n">
        <v>4427.38</v>
      </c>
      <c r="O274" s="8" t="n"/>
    </row>
    <row r="275">
      <c r="A275" s="8" t="inlineStr">
        <is>
          <t>CANON-202508-000198</t>
        </is>
      </c>
      <c r="B275" s="9" t="inlineStr">
        <is>
          <t>2025-08</t>
        </is>
      </c>
      <c r="C275" s="10" t="n">
        <v>45889</v>
      </c>
      <c r="D275" s="9" t="inlineStr">
        <is>
          <t>Bound</t>
        </is>
      </c>
      <c r="E275" s="8" t="inlineStr">
        <is>
          <t>Aurelio Delacroix</t>
        </is>
      </c>
      <c r="F275" s="11" t="n">
        <v>1999</v>
      </c>
      <c r="G275" s="8" t="inlineStr">
        <is>
          <t>Bentley</t>
        </is>
      </c>
      <c r="H275" s="8" t="inlineStr">
        <is>
          <t>Continental GT</t>
        </is>
      </c>
      <c r="I275" s="8" t="inlineStr">
        <is>
          <t>UM0Z23KLVV39GFRGY</t>
        </is>
      </c>
      <c r="J275" s="8" t="inlineStr">
        <is>
          <t>02 - Sports / GT</t>
        </is>
      </c>
      <c r="K275" s="12" t="n">
        <v>1900000</v>
      </c>
      <c r="L275" s="8" t="inlineStr">
        <is>
          <t>North Carolina</t>
        </is>
      </c>
      <c r="M275" s="13" t="n">
        <v>22674.53</v>
      </c>
      <c r="N275" s="13" t="n">
        <v>22674.53</v>
      </c>
      <c r="O275" s="8" t="n"/>
    </row>
    <row r="276">
      <c r="A276" s="8" t="inlineStr">
        <is>
          <t>CANON-202508-000199</t>
        </is>
      </c>
      <c r="B276" s="9" t="inlineStr">
        <is>
          <t>2025-08</t>
        </is>
      </c>
      <c r="C276" s="10" t="n">
        <v>45881</v>
      </c>
      <c r="D276" s="9" t="inlineStr">
        <is>
          <t>Bound</t>
        </is>
      </c>
      <c r="E276" s="8" t="inlineStr">
        <is>
          <t>Fenwick Underwood</t>
        </is>
      </c>
      <c r="F276" s="11" t="n">
        <v>2013</v>
      </c>
      <c r="G276" s="8" t="inlineStr">
        <is>
          <t>Aston Martin</t>
        </is>
      </c>
      <c r="H276" s="8" t="inlineStr">
        <is>
          <t>DB12</t>
        </is>
      </c>
      <c r="I276" s="8" t="inlineStr">
        <is>
          <t>DU0F2C4K2JCDH4AWJ</t>
        </is>
      </c>
      <c r="J276" s="8" t="inlineStr">
        <is>
          <t>02 - Sports / GT</t>
        </is>
      </c>
      <c r="K276" s="12" t="n">
        <v>1215000</v>
      </c>
      <c r="L276" s="8" t="inlineStr">
        <is>
          <t>Oregon</t>
        </is>
      </c>
      <c r="M276" s="13" t="n">
        <v>14247.59</v>
      </c>
      <c r="N276" s="13" t="n">
        <v>14247.59</v>
      </c>
      <c r="O276" s="8" t="n"/>
    </row>
    <row r="277">
      <c r="A277" s="8" t="inlineStr">
        <is>
          <t>CANON-202508-000200</t>
        </is>
      </c>
      <c r="B277" s="9" t="inlineStr">
        <is>
          <t>2025-08</t>
        </is>
      </c>
      <c r="C277" s="10" t="n">
        <v>45889</v>
      </c>
      <c r="D277" s="9" t="inlineStr">
        <is>
          <t>Bound</t>
        </is>
      </c>
      <c r="E277" s="8" t="inlineStr">
        <is>
          <t>Thaddeus Kingsford</t>
        </is>
      </c>
      <c r="F277" s="11" t="n">
        <v>1990</v>
      </c>
      <c r="G277" s="8" t="inlineStr">
        <is>
          <t>Lamborghini</t>
        </is>
      </c>
      <c r="H277" s="8" t="inlineStr">
        <is>
          <t>Huracan EVO</t>
        </is>
      </c>
      <c r="I277" s="8" t="inlineStr">
        <is>
          <t>MYY1F979RD54HVHCJ</t>
        </is>
      </c>
      <c r="J277" s="8" t="inlineStr">
        <is>
          <t>03 - Supercar</t>
        </is>
      </c>
      <c r="K277" s="12" t="n">
        <v>825000</v>
      </c>
      <c r="L277" s="8" t="inlineStr">
        <is>
          <t>Ohio</t>
        </is>
      </c>
      <c r="M277" s="13" t="n">
        <v>20554.95</v>
      </c>
      <c r="N277" s="13" t="n">
        <v>20554.95</v>
      </c>
      <c r="O277" s="8" t="n"/>
    </row>
    <row r="278">
      <c r="A278" s="8" t="inlineStr">
        <is>
          <t>CANON-202508-000202</t>
        </is>
      </c>
      <c r="B278" s="9" t="inlineStr">
        <is>
          <t>2025-08</t>
        </is>
      </c>
      <c r="C278" s="10" t="n">
        <v>45889</v>
      </c>
      <c r="D278" s="9" t="inlineStr">
        <is>
          <t>Bound</t>
        </is>
      </c>
      <c r="E278" s="8" t="inlineStr">
        <is>
          <t>Delphine Larsson</t>
        </is>
      </c>
      <c r="F278" s="11" t="n">
        <v>2011</v>
      </c>
      <c r="G278" s="8" t="inlineStr">
        <is>
          <t>Mercedes-Benz</t>
        </is>
      </c>
      <c r="H278" s="8" t="inlineStr">
        <is>
          <t>280SL Pagoda</t>
        </is>
      </c>
      <c r="I278" s="8" t="inlineStr">
        <is>
          <t>45V50D6EM2T1EJWW9</t>
        </is>
      </c>
      <c r="J278" s="8" t="inlineStr">
        <is>
          <t>07 - Post-War Classic (1946-1972)</t>
        </is>
      </c>
      <c r="K278" s="12" t="n">
        <v>1345000</v>
      </c>
      <c r="L278" s="8" t="inlineStr">
        <is>
          <t>New York</t>
        </is>
      </c>
      <c r="M278" s="13" t="n">
        <v>12343.55</v>
      </c>
      <c r="N278" s="13" t="n">
        <v>12343.55</v>
      </c>
      <c r="O278" s="8" t="n"/>
    </row>
    <row r="279">
      <c r="A279" s="8" t="inlineStr">
        <is>
          <t>CANON-202508-000203</t>
        </is>
      </c>
      <c r="B279" s="9" t="inlineStr">
        <is>
          <t>2025-08</t>
        </is>
      </c>
      <c r="C279" s="10" t="n">
        <v>45872</v>
      </c>
      <c r="D279" s="9" t="inlineStr">
        <is>
          <t>Bound</t>
        </is>
      </c>
      <c r="E279" s="8" t="inlineStr">
        <is>
          <t>Beatrix Chattopadhyay</t>
        </is>
      </c>
      <c r="F279" s="11" t="n">
        <v>2012</v>
      </c>
      <c r="G279" s="8" t="inlineStr">
        <is>
          <t>Jaguar</t>
        </is>
      </c>
      <c r="H279" s="8" t="inlineStr">
        <is>
          <t>E-Type Series 1</t>
        </is>
      </c>
      <c r="I279" s="8" t="inlineStr">
        <is>
          <t>65BYYFRRRB139L4VA</t>
        </is>
      </c>
      <c r="J279" s="8" t="inlineStr">
        <is>
          <t>07 - Post-War Classic (1946-1972)</t>
        </is>
      </c>
      <c r="K279" s="12" t="n">
        <v>635000</v>
      </c>
      <c r="L279" s="8" t="inlineStr">
        <is>
          <t>Pennsylvania</t>
        </is>
      </c>
      <c r="M279" s="13" t="n">
        <v>5151.89</v>
      </c>
      <c r="N279" s="13" t="n">
        <v>5151.89</v>
      </c>
      <c r="O279" s="8" t="n"/>
    </row>
    <row r="280">
      <c r="A280" s="8" t="inlineStr">
        <is>
          <t>CANON-202508-000204</t>
        </is>
      </c>
      <c r="B280" s="9" t="inlineStr">
        <is>
          <t>2025-08</t>
        </is>
      </c>
      <c r="C280" s="10" t="n">
        <v>45870</v>
      </c>
      <c r="D280" s="9" t="inlineStr">
        <is>
          <t>Bound</t>
        </is>
      </c>
      <c r="E280" s="8" t="inlineStr">
        <is>
          <t>Leopold Rourke</t>
        </is>
      </c>
      <c r="F280" s="11" t="n">
        <v>1955</v>
      </c>
      <c r="G280" s="8" t="inlineStr">
        <is>
          <t>McLaren</t>
        </is>
      </c>
      <c r="H280" s="8" t="inlineStr">
        <is>
          <t>750S</t>
        </is>
      </c>
      <c r="I280" s="8" t="inlineStr">
        <is>
          <t>Y5M0X5V7APMS0T83T</t>
        </is>
      </c>
      <c r="J280" s="8" t="inlineStr">
        <is>
          <t>03 - Supercar</t>
        </is>
      </c>
      <c r="K280" s="12" t="n">
        <v>1950000</v>
      </c>
      <c r="L280" s="8" t="inlineStr">
        <is>
          <t>Idaho</t>
        </is>
      </c>
      <c r="M280" s="13" t="n">
        <v>29139.62</v>
      </c>
      <c r="N280" s="13" t="n">
        <v>29139.62</v>
      </c>
      <c r="O280" s="8" t="n"/>
    </row>
    <row r="281">
      <c r="A281" s="8" t="inlineStr">
        <is>
          <t>CANON-202508-000205</t>
        </is>
      </c>
      <c r="B281" s="9" t="inlineStr">
        <is>
          <t>2025-08</t>
        </is>
      </c>
      <c r="C281" s="10" t="n">
        <v>45893</v>
      </c>
      <c r="D281" s="9" t="inlineStr">
        <is>
          <t>Bound</t>
        </is>
      </c>
      <c r="E281" s="8" t="inlineStr">
        <is>
          <t>Ramona Merriweather</t>
        </is>
      </c>
      <c r="F281" s="11" t="n">
        <v>1977</v>
      </c>
      <c r="G281" s="8" t="inlineStr">
        <is>
          <t>Jaguar</t>
        </is>
      </c>
      <c r="H281" s="8" t="inlineStr">
        <is>
          <t>E-Type Series 1</t>
        </is>
      </c>
      <c r="I281" s="8" t="inlineStr">
        <is>
          <t>HMVU9HW5BRBDYCWW0</t>
        </is>
      </c>
      <c r="J281" s="8" t="inlineStr">
        <is>
          <t>07 - Post-War Classic (1946-1972)</t>
        </is>
      </c>
      <c r="K281" s="12" t="n">
        <v>725000</v>
      </c>
      <c r="L281" s="8" t="inlineStr">
        <is>
          <t>Washington</t>
        </is>
      </c>
      <c r="M281" s="13" t="n">
        <v>5646.79</v>
      </c>
      <c r="N281" s="13" t="n">
        <v>5646.79</v>
      </c>
      <c r="O281" s="8" t="n"/>
    </row>
    <row r="282">
      <c r="A282" s="8" t="inlineStr">
        <is>
          <t>CANON-202508-000206</t>
        </is>
      </c>
      <c r="B282" s="9" t="inlineStr">
        <is>
          <t>2025-08</t>
        </is>
      </c>
      <c r="C282" s="10" t="n">
        <v>45894</v>
      </c>
      <c r="D282" s="9" t="inlineStr">
        <is>
          <t>Bound</t>
        </is>
      </c>
      <c r="E282" s="8" t="inlineStr">
        <is>
          <t>Thaddeus Blackwood</t>
        </is>
      </c>
      <c r="F282" s="11" t="n">
        <v>1962</v>
      </c>
      <c r="G282" s="8" t="inlineStr">
        <is>
          <t>Aston Martin</t>
        </is>
      </c>
      <c r="H282" s="8" t="inlineStr">
        <is>
          <t>DB5</t>
        </is>
      </c>
      <c r="I282" s="8" t="inlineStr">
        <is>
          <t>YAZEBEULE95BEV5Z5</t>
        </is>
      </c>
      <c r="J282" s="8" t="inlineStr">
        <is>
          <t>07 - Post-War Classic (1946-1972)</t>
        </is>
      </c>
      <c r="K282" s="12" t="n">
        <v>510000</v>
      </c>
      <c r="L282" s="8" t="inlineStr">
        <is>
          <t>Georgia</t>
        </is>
      </c>
      <c r="M282" s="13" t="n">
        <v>4634.26</v>
      </c>
      <c r="N282" s="13" t="n">
        <v>4634.26</v>
      </c>
      <c r="O282" s="8" t="n"/>
    </row>
    <row r="283">
      <c r="A283" s="8" t="inlineStr">
        <is>
          <t>CANON-202508-000207</t>
        </is>
      </c>
      <c r="B283" s="9" t="inlineStr">
        <is>
          <t>2025-08</t>
        </is>
      </c>
      <c r="C283" s="10" t="n">
        <v>45891</v>
      </c>
      <c r="D283" s="9" t="inlineStr">
        <is>
          <t>Bound</t>
        </is>
      </c>
      <c r="E283" s="8" t="inlineStr">
        <is>
          <t>Aurelio Larsson</t>
        </is>
      </c>
      <c r="F283" s="11" t="n">
        <v>1959</v>
      </c>
      <c r="G283" s="8" t="inlineStr">
        <is>
          <t>Mercedes-Benz</t>
        </is>
      </c>
      <c r="H283" s="8" t="inlineStr">
        <is>
          <t>AMG GT</t>
        </is>
      </c>
      <c r="I283" s="8" t="inlineStr">
        <is>
          <t>1FCN5FA0RKUPUPCZZ</t>
        </is>
      </c>
      <c r="J283" s="8" t="inlineStr">
        <is>
          <t>02 - Sports / GT</t>
        </is>
      </c>
      <c r="K283" s="12" t="n">
        <v>415000</v>
      </c>
      <c r="L283" s="8" t="inlineStr">
        <is>
          <t>Arkansas</t>
        </is>
      </c>
      <c r="M283" s="13" t="n">
        <v>8104.25</v>
      </c>
      <c r="N283" s="13" t="n">
        <v>8104.25</v>
      </c>
      <c r="O283" s="8" t="n"/>
    </row>
    <row r="284">
      <c r="A284" s="8" t="inlineStr">
        <is>
          <t>CANON-202508-000208</t>
        </is>
      </c>
      <c r="B284" s="9" t="inlineStr">
        <is>
          <t>2025-08</t>
        </is>
      </c>
      <c r="C284" s="10" t="n">
        <v>45874</v>
      </c>
      <c r="D284" s="9" t="inlineStr">
        <is>
          <t>Bound</t>
        </is>
      </c>
      <c r="E284" s="8" t="inlineStr">
        <is>
          <t>Beatrix Bellandi</t>
        </is>
      </c>
      <c r="F284" s="11" t="n">
        <v>2006</v>
      </c>
      <c r="G284" s="8" t="inlineStr">
        <is>
          <t>Porsche</t>
        </is>
      </c>
      <c r="H284" s="8" t="inlineStr">
        <is>
          <t>911 Turbo S</t>
        </is>
      </c>
      <c r="I284" s="8" t="inlineStr">
        <is>
          <t>L0ZYMEDG2J2HSC5NZ</t>
        </is>
      </c>
      <c r="J284" s="8" t="inlineStr">
        <is>
          <t>02 - Sports / GT</t>
        </is>
      </c>
      <c r="K284" s="12" t="n">
        <v>590000</v>
      </c>
      <c r="L284" s="8" t="inlineStr">
        <is>
          <t>Kentucky</t>
        </is>
      </c>
      <c r="M284" s="13" t="n">
        <v>9696.040000000001</v>
      </c>
      <c r="N284" s="13" t="n">
        <v>9696.040000000001</v>
      </c>
      <c r="O284" s="8" t="n"/>
    </row>
    <row r="285">
      <c r="A285" s="8" t="inlineStr">
        <is>
          <t>CANON-202508-000209</t>
        </is>
      </c>
      <c r="B285" s="9" t="inlineStr">
        <is>
          <t>2025-08</t>
        </is>
      </c>
      <c r="C285" s="10" t="n">
        <v>45885</v>
      </c>
      <c r="D285" s="9" t="inlineStr">
        <is>
          <t>Bound</t>
        </is>
      </c>
      <c r="E285" s="8" t="inlineStr">
        <is>
          <t>Leopold Bellandi</t>
        </is>
      </c>
      <c r="F285" s="11" t="n">
        <v>1966</v>
      </c>
      <c r="G285" s="8" t="inlineStr">
        <is>
          <t>Bentley</t>
        </is>
      </c>
      <c r="H285" s="8" t="inlineStr">
        <is>
          <t>Continental GT</t>
        </is>
      </c>
      <c r="I285" s="8" t="inlineStr">
        <is>
          <t>BC13HMK5GRPB5CPL4</t>
        </is>
      </c>
      <c r="J285" s="8" t="inlineStr">
        <is>
          <t>02 - Sports / GT</t>
        </is>
      </c>
      <c r="K285" s="12" t="n">
        <v>600000</v>
      </c>
      <c r="L285" s="8" t="inlineStr">
        <is>
          <t>Wisconsin</t>
        </is>
      </c>
      <c r="M285" s="13" t="n">
        <v>8830.190000000001</v>
      </c>
      <c r="N285" s="13" t="n">
        <v>8830.190000000001</v>
      </c>
      <c r="O285" s="8" t="n"/>
    </row>
    <row r="286">
      <c r="A286" s="8" t="inlineStr">
        <is>
          <t>CANON-202508-000210</t>
        </is>
      </c>
      <c r="B286" s="9" t="inlineStr">
        <is>
          <t>2025-08</t>
        </is>
      </c>
      <c r="C286" s="10" t="n">
        <v>45878</v>
      </c>
      <c r="D286" s="9" t="inlineStr">
        <is>
          <t>Bound</t>
        </is>
      </c>
      <c r="E286" s="8" t="inlineStr">
        <is>
          <t>Leopold Merriweather</t>
        </is>
      </c>
      <c r="F286" s="11" t="n">
        <v>1963</v>
      </c>
      <c r="G286" s="8" t="inlineStr">
        <is>
          <t>Mercedes-Benz</t>
        </is>
      </c>
      <c r="H286" s="8" t="inlineStr">
        <is>
          <t>AMG GT</t>
        </is>
      </c>
      <c r="I286" s="8" t="inlineStr">
        <is>
          <t>8W6AU8AGTWWZRBYAR</t>
        </is>
      </c>
      <c r="J286" s="8" t="inlineStr">
        <is>
          <t>02 - Sports / GT</t>
        </is>
      </c>
      <c r="K286" s="12" t="n">
        <v>300000</v>
      </c>
      <c r="L286" s="8" t="inlineStr">
        <is>
          <t>Louisiana</t>
        </is>
      </c>
      <c r="M286" s="13" t="n">
        <v>5136.79</v>
      </c>
      <c r="N286" s="13" t="n">
        <v>5136.79</v>
      </c>
      <c r="O286" s="8" t="n"/>
    </row>
    <row r="287">
      <c r="A287" s="8" t="inlineStr">
        <is>
          <t>CANON-202508-000211</t>
        </is>
      </c>
      <c r="B287" s="9" t="inlineStr">
        <is>
          <t>2025-08</t>
        </is>
      </c>
      <c r="C287" s="10" t="n">
        <v>45895</v>
      </c>
      <c r="D287" s="9" t="inlineStr">
        <is>
          <t>Bound</t>
        </is>
      </c>
      <c r="E287" s="8" t="inlineStr">
        <is>
          <t>Delphine Vandermeer</t>
        </is>
      </c>
      <c r="F287" s="11" t="n">
        <v>2022</v>
      </c>
      <c r="G287" s="8" t="inlineStr">
        <is>
          <t>BMW</t>
        </is>
      </c>
      <c r="H287" s="8" t="inlineStr">
        <is>
          <t>M8 Competition</t>
        </is>
      </c>
      <c r="I287" s="8" t="inlineStr">
        <is>
          <t>78VS533AGHD0MJ290</t>
        </is>
      </c>
      <c r="J287" s="8" t="inlineStr">
        <is>
          <t>02 - Sports / GT</t>
        </is>
      </c>
      <c r="K287" s="12" t="n">
        <v>675000</v>
      </c>
      <c r="L287" s="8" t="inlineStr">
        <is>
          <t>North Carolina</t>
        </is>
      </c>
      <c r="M287" s="13" t="n">
        <v>9520.049999999999</v>
      </c>
      <c r="N287" s="13" t="n">
        <v>9520.049999999999</v>
      </c>
      <c r="O287" s="8" t="n"/>
    </row>
    <row r="288">
      <c r="A288" s="8" t="inlineStr">
        <is>
          <t>CANON-202508-000213</t>
        </is>
      </c>
      <c r="B288" s="9" t="inlineStr">
        <is>
          <t>2025-08</t>
        </is>
      </c>
      <c r="C288" s="10" t="n">
        <v>45873</v>
      </c>
      <c r="D288" s="9" t="inlineStr">
        <is>
          <t>Bound</t>
        </is>
      </c>
      <c r="E288" s="8" t="inlineStr">
        <is>
          <t>Horace Okonkwo</t>
        </is>
      </c>
      <c r="F288" s="11" t="n">
        <v>1996</v>
      </c>
      <c r="G288" s="8" t="inlineStr">
        <is>
          <t>Ferrari</t>
        </is>
      </c>
      <c r="H288" s="8" t="inlineStr">
        <is>
          <t>275 GTB/4</t>
        </is>
      </c>
      <c r="I288" s="8" t="inlineStr">
        <is>
          <t>ZJHJMN8ETZJJW1ARG</t>
        </is>
      </c>
      <c r="J288" s="8" t="inlineStr">
        <is>
          <t>07 - Post-War Classic (1946-1972)</t>
        </is>
      </c>
      <c r="K288" s="12" t="n">
        <v>640000</v>
      </c>
      <c r="L288" s="8" t="inlineStr">
        <is>
          <t>North Carolina</t>
        </is>
      </c>
      <c r="M288" s="13" t="n">
        <v>5971.32</v>
      </c>
      <c r="N288" s="13" t="n">
        <v>5971.32</v>
      </c>
      <c r="O288" s="8" t="n"/>
    </row>
    <row r="289">
      <c r="A289" s="8" t="inlineStr">
        <is>
          <t>CANON-202508-000214</t>
        </is>
      </c>
      <c r="B289" s="9" t="inlineStr">
        <is>
          <t>2025-08</t>
        </is>
      </c>
      <c r="C289" s="10" t="n">
        <v>45892</v>
      </c>
      <c r="D289" s="9" t="inlineStr">
        <is>
          <t>Bound</t>
        </is>
      </c>
      <c r="E289" s="8" t="inlineStr">
        <is>
          <t>Anouk Chattopadhyay</t>
        </is>
      </c>
      <c r="F289" s="11" t="n">
        <v>1998</v>
      </c>
      <c r="G289" s="8" t="inlineStr">
        <is>
          <t>Mercedes-Benz</t>
        </is>
      </c>
      <c r="H289" s="8" t="inlineStr">
        <is>
          <t>AMG GT</t>
        </is>
      </c>
      <c r="I289" s="8" t="inlineStr">
        <is>
          <t>VHACNULCF5HJ6STUR</t>
        </is>
      </c>
      <c r="J289" s="8" t="inlineStr">
        <is>
          <t>02 - Sports / GT</t>
        </is>
      </c>
      <c r="K289" s="12" t="n">
        <v>555000</v>
      </c>
      <c r="L289" s="8" t="inlineStr">
        <is>
          <t>Missouri</t>
        </is>
      </c>
      <c r="M289" s="13" t="n">
        <v>7215</v>
      </c>
      <c r="N289" s="13" t="n">
        <v>7215</v>
      </c>
      <c r="O289" s="8" t="n"/>
    </row>
    <row r="290">
      <c r="A290" s="8" t="inlineStr">
        <is>
          <t>CANON-202508-000215</t>
        </is>
      </c>
      <c r="B290" s="9" t="inlineStr">
        <is>
          <t>2025-08</t>
        </is>
      </c>
      <c r="C290" s="10" t="n">
        <v>45876</v>
      </c>
      <c r="D290" s="9" t="inlineStr">
        <is>
          <t>Bound</t>
        </is>
      </c>
      <c r="E290" s="8" t="inlineStr">
        <is>
          <t>Lorenzo Merriweather</t>
        </is>
      </c>
      <c r="F290" s="11" t="n">
        <v>1978</v>
      </c>
      <c r="G290" s="8" t="inlineStr">
        <is>
          <t>Bentley</t>
        </is>
      </c>
      <c r="H290" s="8" t="inlineStr">
        <is>
          <t>Continental GT</t>
        </is>
      </c>
      <c r="I290" s="8" t="inlineStr">
        <is>
          <t>TD7EC8UAHXSHA8P3E</t>
        </is>
      </c>
      <c r="J290" s="8" t="inlineStr">
        <is>
          <t>02 - Sports / GT</t>
        </is>
      </c>
      <c r="K290" s="12" t="n">
        <v>610000</v>
      </c>
      <c r="L290" s="8" t="inlineStr">
        <is>
          <t>North Dakota</t>
        </is>
      </c>
      <c r="M290" s="13" t="n">
        <v>7630.75</v>
      </c>
      <c r="N290" s="13" t="n">
        <v>7630.75</v>
      </c>
      <c r="O290" s="8" t="n"/>
    </row>
    <row r="291">
      <c r="A291" s="8" t="inlineStr">
        <is>
          <t>CANON-202508-000216</t>
        </is>
      </c>
      <c r="B291" s="9" t="inlineStr">
        <is>
          <t>2025-08</t>
        </is>
      </c>
      <c r="C291" s="10" t="n">
        <v>45887</v>
      </c>
      <c r="D291" s="9" t="inlineStr">
        <is>
          <t>Bound</t>
        </is>
      </c>
      <c r="E291" s="8" t="inlineStr">
        <is>
          <t>Fenwick Whitlock</t>
        </is>
      </c>
      <c r="F291" s="11" t="n">
        <v>2019</v>
      </c>
      <c r="G291" s="8" t="inlineStr">
        <is>
          <t>McLaren</t>
        </is>
      </c>
      <c r="H291" s="8" t="inlineStr">
        <is>
          <t>750S</t>
        </is>
      </c>
      <c r="I291" s="8" t="inlineStr">
        <is>
          <t>JDU793SZZ6NMGVXT0</t>
        </is>
      </c>
      <c r="J291" s="8" t="inlineStr">
        <is>
          <t>03 - Supercar</t>
        </is>
      </c>
      <c r="K291" s="12" t="n">
        <v>1040000</v>
      </c>
      <c r="L291" s="8" t="inlineStr">
        <is>
          <t>South Dakota</t>
        </is>
      </c>
      <c r="M291" s="13" t="n">
        <v>17424.91</v>
      </c>
      <c r="N291" s="13" t="n">
        <v>17424.91</v>
      </c>
      <c r="O291" s="8" t="n"/>
    </row>
    <row r="292">
      <c r="A292" s="8" t="inlineStr">
        <is>
          <t>CANON-202508-000218</t>
        </is>
      </c>
      <c r="B292" s="9" t="inlineStr">
        <is>
          <t>2025-08</t>
        </is>
      </c>
      <c r="C292" s="10" t="n">
        <v>45886</v>
      </c>
      <c r="D292" s="9" t="inlineStr">
        <is>
          <t>Bound</t>
        </is>
      </c>
      <c r="E292" s="8" t="inlineStr">
        <is>
          <t>Mireille Ashcombe</t>
        </is>
      </c>
      <c r="F292" s="11" t="n">
        <v>1995</v>
      </c>
      <c r="G292" s="8" t="inlineStr">
        <is>
          <t>Bentley</t>
        </is>
      </c>
      <c r="H292" s="8" t="inlineStr">
        <is>
          <t>4.5 Litre</t>
        </is>
      </c>
      <c r="I292" s="8" t="inlineStr">
        <is>
          <t>8PVDW1S1DEKJ0S1F7</t>
        </is>
      </c>
      <c r="J292" s="8" t="inlineStr">
        <is>
          <t>06 - Vintage Pre-War (pre-1946)</t>
        </is>
      </c>
      <c r="K292" s="12" t="n">
        <v>710000</v>
      </c>
      <c r="L292" s="8" t="inlineStr">
        <is>
          <t>Kansas</t>
        </is>
      </c>
      <c r="M292" s="13" t="n">
        <v>4937.85</v>
      </c>
      <c r="N292" s="13" t="n">
        <v>4937.85</v>
      </c>
      <c r="O292" s="8" t="n"/>
    </row>
    <row r="293">
      <c r="A293" s="8" t="inlineStr">
        <is>
          <t>CANON-202508-000219</t>
        </is>
      </c>
      <c r="B293" s="9" t="inlineStr">
        <is>
          <t>2025-08</t>
        </is>
      </c>
      <c r="C293" s="10" t="n">
        <v>45891</v>
      </c>
      <c r="D293" s="9" t="inlineStr">
        <is>
          <t>Bound</t>
        </is>
      </c>
      <c r="E293" s="8" t="inlineStr">
        <is>
          <t>Mireille Castellanos</t>
        </is>
      </c>
      <c r="F293" s="11" t="n">
        <v>2002</v>
      </c>
      <c r="G293" s="8" t="inlineStr">
        <is>
          <t>Bentley</t>
        </is>
      </c>
      <c r="H293" s="8" t="inlineStr">
        <is>
          <t>Continental GT</t>
        </is>
      </c>
      <c r="I293" s="8" t="inlineStr">
        <is>
          <t>JRWJALV9LCCR2JCCN</t>
        </is>
      </c>
      <c r="J293" s="8" t="inlineStr">
        <is>
          <t>02 - Sports / GT</t>
        </is>
      </c>
      <c r="K293" s="12" t="n">
        <v>270000</v>
      </c>
      <c r="L293" s="8" t="inlineStr">
        <is>
          <t>Illinois</t>
        </is>
      </c>
      <c r="M293" s="13" t="n">
        <v>5196.23</v>
      </c>
      <c r="N293" s="13" t="n">
        <v>5196.23</v>
      </c>
      <c r="O293" s="8" t="n"/>
    </row>
    <row r="294">
      <c r="A294" s="8" t="inlineStr">
        <is>
          <t>CANON-202508-000220</t>
        </is>
      </c>
      <c r="B294" s="9" t="inlineStr">
        <is>
          <t>2025-08</t>
        </is>
      </c>
      <c r="C294" s="10" t="n">
        <v>45890</v>
      </c>
      <c r="D294" s="9" t="inlineStr">
        <is>
          <t>Bound</t>
        </is>
      </c>
      <c r="E294" s="8" t="inlineStr">
        <is>
          <t>Fitzgerald Rourke</t>
        </is>
      </c>
      <c r="F294" s="11" t="n">
        <v>2019</v>
      </c>
      <c r="G294" s="8" t="inlineStr">
        <is>
          <t>Maserati</t>
        </is>
      </c>
      <c r="H294" s="8" t="inlineStr">
        <is>
          <t>GranTurismo</t>
        </is>
      </c>
      <c r="I294" s="8" t="inlineStr">
        <is>
          <t>MTGT1F3BFEP11GWXZ</t>
        </is>
      </c>
      <c r="J294" s="8" t="inlineStr">
        <is>
          <t>02 - Sports / GT</t>
        </is>
      </c>
      <c r="K294" s="12" t="n">
        <v>235000</v>
      </c>
      <c r="L294" s="8" t="inlineStr">
        <is>
          <t>Virginia</t>
        </is>
      </c>
      <c r="M294" s="13" t="n">
        <v>4446.38</v>
      </c>
      <c r="N294" s="13" t="n">
        <v>4446.38</v>
      </c>
      <c r="O294" s="8" t="n"/>
    </row>
    <row r="295">
      <c r="A295" s="8" t="inlineStr">
        <is>
          <t>CANON-202508-000221</t>
        </is>
      </c>
      <c r="B295" s="9" t="inlineStr">
        <is>
          <t>2025-08</t>
        </is>
      </c>
      <c r="C295" s="10" t="n">
        <v>45884</v>
      </c>
      <c r="D295" s="9" t="inlineStr">
        <is>
          <t>Bound</t>
        </is>
      </c>
      <c r="E295" s="8" t="inlineStr">
        <is>
          <t>Thaddeus Chattopadhyay</t>
        </is>
      </c>
      <c r="F295" s="11" t="n">
        <v>1996</v>
      </c>
      <c r="G295" s="8" t="inlineStr">
        <is>
          <t>Singer</t>
        </is>
      </c>
      <c r="H295" s="8" t="inlineStr">
        <is>
          <t>911 Reimagined</t>
        </is>
      </c>
      <c r="I295" s="8" t="inlineStr">
        <is>
          <t>FYBN2BWU7KVU619TG</t>
        </is>
      </c>
      <c r="J295" s="8" t="inlineStr">
        <is>
          <t>11 - Restomod / Coachbuilt / Bespoke</t>
        </is>
      </c>
      <c r="K295" s="12" t="n">
        <v>855000</v>
      </c>
      <c r="L295" s="8" t="inlineStr">
        <is>
          <t>Florida</t>
        </is>
      </c>
      <c r="M295" s="13" t="n">
        <v>17867.89</v>
      </c>
      <c r="N295" s="13" t="n">
        <v>17867.89</v>
      </c>
      <c r="O295" s="8" t="n"/>
    </row>
    <row r="296">
      <c r="A296" s="8" t="inlineStr">
        <is>
          <t>CANON-202508-000222</t>
        </is>
      </c>
      <c r="B296" s="9" t="inlineStr">
        <is>
          <t>2025-08</t>
        </is>
      </c>
      <c r="C296" s="10" t="n">
        <v>45880</v>
      </c>
      <c r="D296" s="9" t="inlineStr">
        <is>
          <t>Bound</t>
        </is>
      </c>
      <c r="E296" s="8" t="inlineStr">
        <is>
          <t>Ottilie Vandermeer</t>
        </is>
      </c>
      <c r="F296" s="11" t="n">
        <v>2001</v>
      </c>
      <c r="G296" s="8" t="inlineStr">
        <is>
          <t>BMW</t>
        </is>
      </c>
      <c r="H296" s="8" t="inlineStr">
        <is>
          <t>M8 Competition</t>
        </is>
      </c>
      <c r="I296" s="8" t="inlineStr">
        <is>
          <t>T4G9TEC3PSY7KBF5T</t>
        </is>
      </c>
      <c r="J296" s="8" t="inlineStr">
        <is>
          <t>02 - Sports / GT</t>
        </is>
      </c>
      <c r="K296" s="12" t="n">
        <v>690000</v>
      </c>
      <c r="L296" s="8" t="inlineStr">
        <is>
          <t>Idaho</t>
        </is>
      </c>
      <c r="M296" s="13" t="n">
        <v>8377.639999999999</v>
      </c>
      <c r="N296" s="13" t="n">
        <v>8377.639999999999</v>
      </c>
      <c r="O296" s="8" t="n"/>
    </row>
    <row r="297">
      <c r="A297" s="8" t="inlineStr">
        <is>
          <t>CANON-202508-000224</t>
        </is>
      </c>
      <c r="B297" s="9" t="inlineStr">
        <is>
          <t>2025-08</t>
        </is>
      </c>
      <c r="C297" s="10" t="n">
        <v>45870</v>
      </c>
      <c r="D297" s="9" t="inlineStr">
        <is>
          <t>Bound</t>
        </is>
      </c>
      <c r="E297" s="8" t="inlineStr">
        <is>
          <t>Everett Nakashima</t>
        </is>
      </c>
      <c r="F297" s="11" t="n">
        <v>2023</v>
      </c>
      <c r="G297" s="8" t="inlineStr">
        <is>
          <t>McLaren</t>
        </is>
      </c>
      <c r="H297" s="8" t="inlineStr">
        <is>
          <t>750S</t>
        </is>
      </c>
      <c r="I297" s="8" t="inlineStr">
        <is>
          <t>HXE5F0E8X0JAWZ53N</t>
        </is>
      </c>
      <c r="J297" s="8" t="inlineStr">
        <is>
          <t>03 - Supercar</t>
        </is>
      </c>
      <c r="K297" s="12" t="n">
        <v>1270000</v>
      </c>
      <c r="L297" s="8" t="inlineStr">
        <is>
          <t>Minnesota</t>
        </is>
      </c>
      <c r="M297" s="13" t="n">
        <v>25304.15</v>
      </c>
      <c r="N297" s="13" t="n">
        <v>25304.15</v>
      </c>
      <c r="O297" s="8" t="n"/>
    </row>
    <row r="298">
      <c r="A298" s="8" t="inlineStr">
        <is>
          <t>CANON-202508-000225</t>
        </is>
      </c>
      <c r="B298" s="9" t="inlineStr">
        <is>
          <t>2025-08</t>
        </is>
      </c>
      <c r="C298" s="10" t="n">
        <v>45898</v>
      </c>
      <c r="D298" s="9" t="inlineStr">
        <is>
          <t>Bound</t>
        </is>
      </c>
      <c r="E298" s="8" t="inlineStr">
        <is>
          <t>Sunniva Fairweather</t>
        </is>
      </c>
      <c r="F298" s="11" t="n">
        <v>1986</v>
      </c>
      <c r="G298" s="8" t="inlineStr">
        <is>
          <t>Bentley</t>
        </is>
      </c>
      <c r="H298" s="8" t="inlineStr">
        <is>
          <t>Continental GT</t>
        </is>
      </c>
      <c r="I298" s="8" t="inlineStr">
        <is>
          <t>XB0DGUA4UDTF8MY4B</t>
        </is>
      </c>
      <c r="J298" s="8" t="inlineStr">
        <is>
          <t>02 - Sports / GT</t>
        </is>
      </c>
      <c r="K298" s="12" t="n">
        <v>350000</v>
      </c>
      <c r="L298" s="8" t="inlineStr">
        <is>
          <t>Mississippi</t>
        </is>
      </c>
      <c r="M298" s="13" t="n">
        <v>5893.87</v>
      </c>
      <c r="N298" s="13" t="n">
        <v>5893.87</v>
      </c>
      <c r="O298" s="8" t="n"/>
    </row>
    <row r="299">
      <c r="A299" s="8" t="inlineStr">
        <is>
          <t>CANON-202508-000226</t>
        </is>
      </c>
      <c r="B299" s="9" t="inlineStr">
        <is>
          <t>2025-08</t>
        </is>
      </c>
      <c r="C299" s="10" t="n">
        <v>45892</v>
      </c>
      <c r="D299" s="9" t="inlineStr">
        <is>
          <t>Bound</t>
        </is>
      </c>
      <c r="E299" s="8" t="inlineStr">
        <is>
          <t>Anouk Pennington</t>
        </is>
      </c>
      <c r="F299" s="11" t="n">
        <v>1975</v>
      </c>
      <c r="G299" s="8" t="inlineStr">
        <is>
          <t>Porsche</t>
        </is>
      </c>
      <c r="H299" s="8" t="inlineStr">
        <is>
          <t>911 Turbo S</t>
        </is>
      </c>
      <c r="I299" s="8" t="inlineStr">
        <is>
          <t>3ZYN1PTNRE4PJ37Z2</t>
        </is>
      </c>
      <c r="J299" s="8" t="inlineStr">
        <is>
          <t>02 - Sports / GT</t>
        </is>
      </c>
      <c r="K299" s="12" t="n">
        <v>915000</v>
      </c>
      <c r="L299" s="8" t="inlineStr">
        <is>
          <t>California</t>
        </is>
      </c>
      <c r="M299" s="13" t="n">
        <v>15149.29</v>
      </c>
      <c r="N299" s="13" t="n">
        <v>15149.29</v>
      </c>
      <c r="O299" s="8" t="n"/>
    </row>
    <row r="300">
      <c r="A300" s="8" t="inlineStr">
        <is>
          <t>CANON-202508-000227</t>
        </is>
      </c>
      <c r="B300" s="9" t="inlineStr">
        <is>
          <t>2025-08</t>
        </is>
      </c>
      <c r="C300" s="10" t="n">
        <v>45890</v>
      </c>
      <c r="D300" s="9" t="inlineStr">
        <is>
          <t>Bound</t>
        </is>
      </c>
      <c r="E300" s="8" t="inlineStr">
        <is>
          <t>Desmond Merriweather</t>
        </is>
      </c>
      <c r="F300" s="11" t="n">
        <v>1972</v>
      </c>
      <c r="G300" s="8" t="inlineStr">
        <is>
          <t>Porsche</t>
        </is>
      </c>
      <c r="H300" s="8" t="inlineStr">
        <is>
          <t>911 Turbo S</t>
        </is>
      </c>
      <c r="I300" s="8" t="inlineStr">
        <is>
          <t>8LRALCPYVWMFGDJ3U</t>
        </is>
      </c>
      <c r="J300" s="8" t="inlineStr">
        <is>
          <t>02 - Sports / GT</t>
        </is>
      </c>
      <c r="K300" s="12" t="n">
        <v>660000</v>
      </c>
      <c r="L300" s="8" t="inlineStr">
        <is>
          <t>Pennsylvania</t>
        </is>
      </c>
      <c r="M300" s="13" t="n">
        <v>8094.34</v>
      </c>
      <c r="N300" s="13" t="n">
        <v>8094.34</v>
      </c>
      <c r="O300" s="8" t="n"/>
    </row>
    <row r="301">
      <c r="A301" s="8" t="inlineStr">
        <is>
          <t>CANON-202508-000228</t>
        </is>
      </c>
      <c r="B301" s="9" t="inlineStr">
        <is>
          <t>2025-08</t>
        </is>
      </c>
      <c r="C301" s="10" t="n">
        <v>45877</v>
      </c>
      <c r="D301" s="9" t="inlineStr">
        <is>
          <t>Bound</t>
        </is>
      </c>
      <c r="E301" s="8" t="inlineStr">
        <is>
          <t>Fenwick Rourke</t>
        </is>
      </c>
      <c r="F301" s="11" t="n">
        <v>2004</v>
      </c>
      <c r="G301" s="8" t="inlineStr">
        <is>
          <t>Porsche</t>
        </is>
      </c>
      <c r="H301" s="8" t="inlineStr">
        <is>
          <t>911 Turbo S</t>
        </is>
      </c>
      <c r="I301" s="8" t="inlineStr">
        <is>
          <t>JZXCMVHVG182NUJ7A</t>
        </is>
      </c>
      <c r="J301" s="8" t="inlineStr">
        <is>
          <t>02 - Sports / GT</t>
        </is>
      </c>
      <c r="K301" s="12" t="n">
        <v>1055000</v>
      </c>
      <c r="L301" s="8" t="inlineStr">
        <is>
          <t>Connecticut</t>
        </is>
      </c>
      <c r="M301" s="13" t="n">
        <v>12261.89</v>
      </c>
      <c r="N301" s="13" t="n">
        <v>12261.89</v>
      </c>
      <c r="O301" s="8" t="n"/>
    </row>
    <row r="302">
      <c r="A302" s="8" t="inlineStr">
        <is>
          <t>CANON-202508-000230</t>
        </is>
      </c>
      <c r="B302" s="9" t="inlineStr">
        <is>
          <t>2025-08</t>
        </is>
      </c>
      <c r="C302" s="10" t="n">
        <v>45874</v>
      </c>
      <c r="D302" s="9" t="inlineStr">
        <is>
          <t>Bound</t>
        </is>
      </c>
      <c r="E302" s="8" t="inlineStr">
        <is>
          <t>Priya Okonkwo</t>
        </is>
      </c>
      <c r="F302" s="11" t="n">
        <v>1973</v>
      </c>
      <c r="G302" s="8" t="inlineStr">
        <is>
          <t>Lamborghini</t>
        </is>
      </c>
      <c r="H302" s="8" t="inlineStr">
        <is>
          <t>Huracan EVO</t>
        </is>
      </c>
      <c r="I302" s="8" t="inlineStr">
        <is>
          <t>2T01R2V8MAURY8WEB</t>
        </is>
      </c>
      <c r="J302" s="8" t="inlineStr">
        <is>
          <t>03 - Supercar</t>
        </is>
      </c>
      <c r="K302" s="12" t="n">
        <v>360000</v>
      </c>
      <c r="L302" s="8" t="inlineStr">
        <is>
          <t>Washington</t>
        </is>
      </c>
      <c r="M302" s="13" t="n">
        <v>7498.87</v>
      </c>
      <c r="N302" s="13" t="n">
        <v>7498.87</v>
      </c>
      <c r="O302" s="8" t="n"/>
    </row>
    <row r="303">
      <c r="A303" s="8" t="inlineStr">
        <is>
          <t>CANON-202508-000231</t>
        </is>
      </c>
      <c r="B303" s="9" t="inlineStr">
        <is>
          <t>2025-08</t>
        </is>
      </c>
      <c r="C303" s="10" t="n">
        <v>45889</v>
      </c>
      <c r="D303" s="9" t="inlineStr">
        <is>
          <t>Bound</t>
        </is>
      </c>
      <c r="E303" s="8" t="inlineStr">
        <is>
          <t>Everett Larsson</t>
        </is>
      </c>
      <c r="F303" s="11" t="n">
        <v>1983</v>
      </c>
      <c r="G303" s="8" t="inlineStr">
        <is>
          <t>Maserati</t>
        </is>
      </c>
      <c r="H303" s="8" t="inlineStr">
        <is>
          <t>GranTurismo</t>
        </is>
      </c>
      <c r="I303" s="8" t="inlineStr">
        <is>
          <t>B1R1PK2GBMZA3TFVW</t>
        </is>
      </c>
      <c r="J303" s="8" t="inlineStr">
        <is>
          <t>02 - Sports / GT</t>
        </is>
      </c>
      <c r="K303" s="12" t="n">
        <v>670000</v>
      </c>
      <c r="L303" s="8" t="inlineStr">
        <is>
          <t>Arkansas</t>
        </is>
      </c>
      <c r="M303" s="13" t="n">
        <v>11339.43</v>
      </c>
      <c r="N303" s="13" t="n">
        <v>11339.43</v>
      </c>
      <c r="O303" s="8" t="n"/>
    </row>
    <row r="304">
      <c r="A304" s="8" t="inlineStr">
        <is>
          <t>CANON-202508-000234</t>
        </is>
      </c>
      <c r="B304" s="9" t="inlineStr">
        <is>
          <t>2025-08</t>
        </is>
      </c>
      <c r="C304" s="10" t="n">
        <v>45896</v>
      </c>
      <c r="D304" s="9" t="inlineStr">
        <is>
          <t>Bound</t>
        </is>
      </c>
      <c r="E304" s="8" t="inlineStr">
        <is>
          <t>Cassius Delacroix</t>
        </is>
      </c>
      <c r="F304" s="11" t="n">
        <v>1992</v>
      </c>
      <c r="G304" s="8" t="inlineStr">
        <is>
          <t>Aston Martin</t>
        </is>
      </c>
      <c r="H304" s="8" t="inlineStr">
        <is>
          <t>DB12</t>
        </is>
      </c>
      <c r="I304" s="8" t="inlineStr">
        <is>
          <t>9FN5CLKNN6GB89Y9E</t>
        </is>
      </c>
      <c r="J304" s="8" t="inlineStr">
        <is>
          <t>02 - Sports / GT</t>
        </is>
      </c>
      <c r="K304" s="12" t="n">
        <v>380000</v>
      </c>
      <c r="L304" s="8" t="inlineStr">
        <is>
          <t>New Jersey</t>
        </is>
      </c>
      <c r="M304" s="13" t="n">
        <v>4893.4</v>
      </c>
      <c r="N304" s="13" t="n">
        <v>4893.4</v>
      </c>
      <c r="O304" s="8" t="n"/>
    </row>
    <row r="305">
      <c r="A305" s="8" t="inlineStr">
        <is>
          <t>CANON-202508-000235</t>
        </is>
      </c>
      <c r="B305" s="9" t="inlineStr">
        <is>
          <t>2025-08</t>
        </is>
      </c>
      <c r="C305" s="10" t="n">
        <v>45870</v>
      </c>
      <c r="D305" s="9" t="inlineStr">
        <is>
          <t>Bound</t>
        </is>
      </c>
      <c r="E305" s="8" t="inlineStr">
        <is>
          <t>Fitzgerald Castellanos</t>
        </is>
      </c>
      <c r="F305" s="11" t="n">
        <v>1987</v>
      </c>
      <c r="G305" s="8" t="inlineStr">
        <is>
          <t>Mercedes-Benz</t>
        </is>
      </c>
      <c r="H305" s="8" t="inlineStr">
        <is>
          <t>AMG GT</t>
        </is>
      </c>
      <c r="I305" s="8" t="inlineStr">
        <is>
          <t>XAUD3B41A82VFKF75</t>
        </is>
      </c>
      <c r="J305" s="8" t="inlineStr">
        <is>
          <t>02 - Sports / GT</t>
        </is>
      </c>
      <c r="K305" s="12" t="n">
        <v>890000</v>
      </c>
      <c r="L305" s="8" t="inlineStr">
        <is>
          <t>New Jersey</t>
        </is>
      </c>
      <c r="M305" s="13" t="n">
        <v>9932.74</v>
      </c>
      <c r="N305" s="13" t="n">
        <v>9932.74</v>
      </c>
      <c r="O305" s="8" t="n"/>
    </row>
    <row r="306">
      <c r="A306" s="8" t="inlineStr">
        <is>
          <t>CANON-202508-000236</t>
        </is>
      </c>
      <c r="B306" s="9" t="inlineStr">
        <is>
          <t>2025-08</t>
        </is>
      </c>
      <c r="C306" s="10" t="n">
        <v>45880</v>
      </c>
      <c r="D306" s="9" t="inlineStr">
        <is>
          <t>Bound</t>
        </is>
      </c>
      <c r="E306" s="8" t="inlineStr">
        <is>
          <t>Fenwick Delacroix</t>
        </is>
      </c>
      <c r="F306" s="11" t="n">
        <v>1971</v>
      </c>
      <c r="G306" s="8" t="inlineStr">
        <is>
          <t>Ringbrothers</t>
        </is>
      </c>
      <c r="H306" s="8" t="inlineStr">
        <is>
          <t>Mustang</t>
        </is>
      </c>
      <c r="I306" s="8" t="inlineStr">
        <is>
          <t>0R565B4ZM51L75V00</t>
        </is>
      </c>
      <c r="J306" s="8" t="inlineStr">
        <is>
          <t>11 - Restomod / Coachbuilt / Bespoke</t>
        </is>
      </c>
      <c r="K306" s="12" t="n">
        <v>460000</v>
      </c>
      <c r="L306" s="8" t="inlineStr">
        <is>
          <t>Illinois</t>
        </is>
      </c>
      <c r="M306" s="13" t="n">
        <v>10387.32</v>
      </c>
      <c r="N306" s="13" t="n">
        <v>10387.32</v>
      </c>
      <c r="O306" s="8" t="n"/>
    </row>
    <row r="307">
      <c r="A307" s="8" t="inlineStr">
        <is>
          <t>CANON-202508-000238</t>
        </is>
      </c>
      <c r="B307" s="9" t="inlineStr">
        <is>
          <t>2025-08</t>
        </is>
      </c>
      <c r="C307" s="10" t="n">
        <v>45882</v>
      </c>
      <c r="D307" s="9" t="inlineStr">
        <is>
          <t>Bound</t>
        </is>
      </c>
      <c r="E307" s="8" t="inlineStr">
        <is>
          <t>Desmond Vandermeer</t>
        </is>
      </c>
      <c r="F307" s="11" t="n">
        <v>2002</v>
      </c>
      <c r="G307" s="8" t="inlineStr">
        <is>
          <t>Porsche</t>
        </is>
      </c>
      <c r="H307" s="8" t="inlineStr">
        <is>
          <t>911 Turbo S</t>
        </is>
      </c>
      <c r="I307" s="8" t="inlineStr">
        <is>
          <t>XW19P1SJXR7EJCKF2</t>
        </is>
      </c>
      <c r="J307" s="8" t="inlineStr">
        <is>
          <t>02 - Sports / GT</t>
        </is>
      </c>
      <c r="K307" s="12" t="n">
        <v>1440000</v>
      </c>
      <c r="L307" s="8" t="inlineStr">
        <is>
          <t>Arkansas</t>
        </is>
      </c>
      <c r="M307" s="13" t="n">
        <v>20621.89</v>
      </c>
      <c r="N307" s="13" t="n">
        <v>20621.89</v>
      </c>
      <c r="O307" s="8" t="n"/>
    </row>
    <row r="308">
      <c r="A308" s="8" t="inlineStr">
        <is>
          <t>CANON-202508-000240</t>
        </is>
      </c>
      <c r="B308" s="9" t="inlineStr">
        <is>
          <t>2025-08</t>
        </is>
      </c>
      <c r="C308" s="10" t="n">
        <v>45892</v>
      </c>
      <c r="D308" s="9" t="inlineStr">
        <is>
          <t>Bound</t>
        </is>
      </c>
      <c r="E308" s="8" t="inlineStr">
        <is>
          <t>Marisol Merriweather</t>
        </is>
      </c>
      <c r="F308" s="11" t="n">
        <v>1997</v>
      </c>
      <c r="G308" s="8" t="inlineStr">
        <is>
          <t>Maserati</t>
        </is>
      </c>
      <c r="H308" s="8" t="inlineStr">
        <is>
          <t>GranTurismo</t>
        </is>
      </c>
      <c r="I308" s="8" t="inlineStr">
        <is>
          <t>MM86UKVBPVHCE643B</t>
        </is>
      </c>
      <c r="J308" s="8" t="inlineStr">
        <is>
          <t>02 - Sports / GT</t>
        </is>
      </c>
      <c r="K308" s="12" t="n">
        <v>795000</v>
      </c>
      <c r="L308" s="8" t="inlineStr">
        <is>
          <t>Tennessee</t>
        </is>
      </c>
      <c r="M308" s="13" t="n">
        <v>9555</v>
      </c>
      <c r="N308" s="13" t="n">
        <v>9555</v>
      </c>
      <c r="O308" s="8" t="n"/>
    </row>
    <row r="309">
      <c r="A309" s="8" t="inlineStr">
        <is>
          <t>CANON-202508-000241</t>
        </is>
      </c>
      <c r="B309" s="9" t="inlineStr">
        <is>
          <t>2025-08</t>
        </is>
      </c>
      <c r="C309" s="10" t="n">
        <v>45881</v>
      </c>
      <c r="D309" s="9" t="inlineStr">
        <is>
          <t>Bound</t>
        </is>
      </c>
      <c r="E309" s="8" t="inlineStr">
        <is>
          <t>Leopold Rourke</t>
        </is>
      </c>
      <c r="F309" s="11" t="n">
        <v>1987</v>
      </c>
      <c r="G309" s="8" t="inlineStr">
        <is>
          <t>Maserati</t>
        </is>
      </c>
      <c r="H309" s="8" t="inlineStr">
        <is>
          <t>GranTurismo</t>
        </is>
      </c>
      <c r="I309" s="8" t="inlineStr">
        <is>
          <t>4W4JSAVVZB4JN423B</t>
        </is>
      </c>
      <c r="J309" s="8" t="inlineStr">
        <is>
          <t>02 - Sports / GT</t>
        </is>
      </c>
      <c r="K309" s="12" t="n">
        <v>265000</v>
      </c>
      <c r="L309" s="8" t="inlineStr">
        <is>
          <t>New York</t>
        </is>
      </c>
      <c r="M309" s="13" t="n">
        <v>4800</v>
      </c>
      <c r="N309" s="13" t="n">
        <v>4800</v>
      </c>
      <c r="O309" s="8" t="n"/>
    </row>
    <row r="310">
      <c r="A310" s="8" t="inlineStr">
        <is>
          <t>CANON-202508-000243</t>
        </is>
      </c>
      <c r="B310" s="9" t="inlineStr">
        <is>
          <t>2025-08</t>
        </is>
      </c>
      <c r="C310" s="10" t="n">
        <v>45899</v>
      </c>
      <c r="D310" s="9" t="inlineStr">
        <is>
          <t>Bound</t>
        </is>
      </c>
      <c r="E310" s="8" t="inlineStr">
        <is>
          <t>Wilhelmina Harrington</t>
        </is>
      </c>
      <c r="F310" s="11" t="n">
        <v>1998</v>
      </c>
      <c r="G310" s="8" t="inlineStr">
        <is>
          <t>Aston Martin</t>
        </is>
      </c>
      <c r="H310" s="8" t="inlineStr">
        <is>
          <t>DB12</t>
        </is>
      </c>
      <c r="I310" s="8" t="inlineStr">
        <is>
          <t>4W7XDNN85MBXCNAWG</t>
        </is>
      </c>
      <c r="J310" s="8" t="inlineStr">
        <is>
          <t>02 - Sports / GT</t>
        </is>
      </c>
      <c r="K310" s="12" t="n">
        <v>765000</v>
      </c>
      <c r="L310" s="8" t="inlineStr">
        <is>
          <t>Delaware</t>
        </is>
      </c>
      <c r="M310" s="13" t="n">
        <v>11727.59</v>
      </c>
      <c r="N310" s="13" t="n">
        <v>11727.59</v>
      </c>
      <c r="O310" s="8" t="n"/>
    </row>
    <row r="311">
      <c r="A311" s="8" t="inlineStr">
        <is>
          <t>CANON-202508-000244</t>
        </is>
      </c>
      <c r="B311" s="9" t="inlineStr">
        <is>
          <t>2025-08</t>
        </is>
      </c>
      <c r="C311" s="10" t="n">
        <v>45879</v>
      </c>
      <c r="D311" s="9" t="inlineStr">
        <is>
          <t>Bound</t>
        </is>
      </c>
      <c r="E311" s="8" t="inlineStr">
        <is>
          <t>Wilhelmina Delacroix</t>
        </is>
      </c>
      <c r="F311" s="11" t="n">
        <v>1997</v>
      </c>
      <c r="G311" s="8" t="inlineStr">
        <is>
          <t>BMW</t>
        </is>
      </c>
      <c r="H311" s="8" t="inlineStr">
        <is>
          <t>M8 Competition</t>
        </is>
      </c>
      <c r="I311" s="8" t="inlineStr">
        <is>
          <t>M8Y7Z966CYAFRP64Z</t>
        </is>
      </c>
      <c r="J311" s="8" t="inlineStr">
        <is>
          <t>02 - Sports / GT</t>
        </is>
      </c>
      <c r="K311" s="12" t="n">
        <v>640000</v>
      </c>
      <c r="L311" s="8" t="inlineStr">
        <is>
          <t>Louisiana</t>
        </is>
      </c>
      <c r="M311" s="13" t="n">
        <v>9497.360000000001</v>
      </c>
      <c r="N311" s="13" t="n">
        <v>9497.360000000001</v>
      </c>
      <c r="O311" s="8" t="n"/>
    </row>
    <row r="312">
      <c r="A312" s="8" t="inlineStr">
        <is>
          <t>CANON-202508-000245</t>
        </is>
      </c>
      <c r="B312" s="9" t="inlineStr">
        <is>
          <t>2025-08</t>
        </is>
      </c>
      <c r="C312" s="10" t="n">
        <v>45885</v>
      </c>
      <c r="D312" s="9" t="inlineStr">
        <is>
          <t>Bound</t>
        </is>
      </c>
      <c r="E312" s="8" t="inlineStr">
        <is>
          <t>Ottilie Thistlewood</t>
        </is>
      </c>
      <c r="F312" s="11" t="n">
        <v>2017</v>
      </c>
      <c r="G312" s="8" t="inlineStr">
        <is>
          <t>Bentley</t>
        </is>
      </c>
      <c r="H312" s="8" t="inlineStr">
        <is>
          <t>Continental GT</t>
        </is>
      </c>
      <c r="I312" s="8" t="inlineStr">
        <is>
          <t>ANZ2SD2RLTVUPCUMG</t>
        </is>
      </c>
      <c r="J312" s="8" t="inlineStr">
        <is>
          <t>02 - Sports / GT</t>
        </is>
      </c>
      <c r="K312" s="12" t="n">
        <v>450000</v>
      </c>
      <c r="L312" s="8" t="inlineStr">
        <is>
          <t>New Jersey</t>
        </is>
      </c>
      <c r="M312" s="13" t="n">
        <v>5794.81</v>
      </c>
      <c r="N312" s="13" t="n">
        <v>5794.81</v>
      </c>
      <c r="O312" s="8" t="n"/>
    </row>
    <row r="313">
      <c r="A313" s="8" t="inlineStr">
        <is>
          <t>CANON-202508-000246</t>
        </is>
      </c>
      <c r="B313" s="9" t="inlineStr">
        <is>
          <t>2025-08</t>
        </is>
      </c>
      <c r="C313" s="10" t="n">
        <v>45900</v>
      </c>
      <c r="D313" s="9" t="inlineStr">
        <is>
          <t>Bound</t>
        </is>
      </c>
      <c r="E313" s="8" t="inlineStr">
        <is>
          <t>Cassius Castellanos</t>
        </is>
      </c>
      <c r="F313" s="11" t="n">
        <v>1987</v>
      </c>
      <c r="G313" s="8" t="inlineStr">
        <is>
          <t>BMW</t>
        </is>
      </c>
      <c r="H313" s="8" t="inlineStr">
        <is>
          <t>M8 Competition</t>
        </is>
      </c>
      <c r="I313" s="8" t="inlineStr">
        <is>
          <t>JHJSP1ZCUB0RF33C4</t>
        </is>
      </c>
      <c r="J313" s="8" t="inlineStr">
        <is>
          <t>02 - Sports / GT</t>
        </is>
      </c>
      <c r="K313" s="12" t="n">
        <v>385000</v>
      </c>
      <c r="L313" s="8" t="inlineStr">
        <is>
          <t>New York</t>
        </is>
      </c>
      <c r="M313" s="13" t="n">
        <v>6973.58</v>
      </c>
      <c r="N313" s="13" t="n">
        <v>6973.58</v>
      </c>
      <c r="O313" s="8" t="n"/>
    </row>
    <row r="314">
      <c r="A314" s="8" t="inlineStr">
        <is>
          <t>CANON-202508-000247</t>
        </is>
      </c>
      <c r="B314" s="9" t="inlineStr">
        <is>
          <t>2025-08</t>
        </is>
      </c>
      <c r="C314" s="10" t="n">
        <v>45883</v>
      </c>
      <c r="D314" s="9" t="inlineStr">
        <is>
          <t>Bound</t>
        </is>
      </c>
      <c r="E314" s="8" t="inlineStr">
        <is>
          <t>Leopold Fairweather</t>
        </is>
      </c>
      <c r="F314" s="11" t="n">
        <v>1966</v>
      </c>
      <c r="G314" s="8" t="inlineStr">
        <is>
          <t>Aston Martin</t>
        </is>
      </c>
      <c r="H314" s="8" t="inlineStr">
        <is>
          <t>DB12</t>
        </is>
      </c>
      <c r="I314" s="8" t="inlineStr">
        <is>
          <t>6SPFWH6GNRSUGKVDA</t>
        </is>
      </c>
      <c r="J314" s="8" t="inlineStr">
        <is>
          <t>02 - Sports / GT</t>
        </is>
      </c>
      <c r="K314" s="12" t="n">
        <v>395000</v>
      </c>
      <c r="L314" s="8" t="inlineStr">
        <is>
          <t>Texas</t>
        </is>
      </c>
      <c r="M314" s="13" t="n">
        <v>6428.07</v>
      </c>
      <c r="N314" s="13" t="n">
        <v>6428.07</v>
      </c>
      <c r="O314" s="8" t="n"/>
    </row>
    <row r="315">
      <c r="A315" s="8" t="inlineStr">
        <is>
          <t>CANON-202508-000248</t>
        </is>
      </c>
      <c r="B315" s="9" t="inlineStr">
        <is>
          <t>2025-08</t>
        </is>
      </c>
      <c r="C315" s="10" t="n">
        <v>45870</v>
      </c>
      <c r="D315" s="9" t="inlineStr">
        <is>
          <t>Bound</t>
        </is>
      </c>
      <c r="E315" s="8" t="inlineStr">
        <is>
          <t>Fenwick Larsson</t>
        </is>
      </c>
      <c r="F315" s="11" t="n">
        <v>1981</v>
      </c>
      <c r="G315" s="8" t="inlineStr">
        <is>
          <t>Bentley</t>
        </is>
      </c>
      <c r="H315" s="8" t="inlineStr">
        <is>
          <t>Continental GT</t>
        </is>
      </c>
      <c r="I315" s="8" t="inlineStr">
        <is>
          <t>PFPZ3ZE9MP99DDF2C</t>
        </is>
      </c>
      <c r="J315" s="8" t="inlineStr">
        <is>
          <t>02 - Sports / GT</t>
        </is>
      </c>
      <c r="K315" s="12" t="n">
        <v>155000</v>
      </c>
      <c r="L315" s="8" t="inlineStr">
        <is>
          <t>Louisiana</t>
        </is>
      </c>
      <c r="M315" s="13" t="n">
        <v>3255.58</v>
      </c>
      <c r="N315" s="13" t="n">
        <v>3255.58</v>
      </c>
      <c r="O315" s="8" t="n"/>
    </row>
    <row r="316">
      <c r="A316" s="8" t="inlineStr">
        <is>
          <t>CANON-202508-000249</t>
        </is>
      </c>
      <c r="B316" s="9" t="inlineStr">
        <is>
          <t>2025-08</t>
        </is>
      </c>
      <c r="C316" s="10" t="n">
        <v>45897</v>
      </c>
      <c r="D316" s="9" t="inlineStr">
        <is>
          <t>Bound</t>
        </is>
      </c>
      <c r="E316" s="8" t="inlineStr">
        <is>
          <t>Saoirse Nakashima</t>
        </is>
      </c>
      <c r="F316" s="11" t="n">
        <v>2022</v>
      </c>
      <c r="G316" s="8" t="inlineStr">
        <is>
          <t>Jaguar</t>
        </is>
      </c>
      <c r="H316" s="8" t="inlineStr">
        <is>
          <t>E-Type Series 1</t>
        </is>
      </c>
      <c r="I316" s="8" t="inlineStr">
        <is>
          <t>3S7T1ZAVFS5KR3DU3</t>
        </is>
      </c>
      <c r="J316" s="8" t="inlineStr">
        <is>
          <t>07 - Post-War Classic (1946-1972)</t>
        </is>
      </c>
      <c r="K316" s="12" t="n">
        <v>250000</v>
      </c>
      <c r="L316" s="8" t="inlineStr">
        <is>
          <t>New York</t>
        </is>
      </c>
      <c r="M316" s="13" t="n">
        <v>2898.11</v>
      </c>
      <c r="N316" s="13" t="n">
        <v>2898.11</v>
      </c>
      <c r="O316" s="8" t="n"/>
    </row>
    <row r="317">
      <c r="A317" s="8" t="inlineStr">
        <is>
          <t>CANON-202508-000250</t>
        </is>
      </c>
      <c r="B317" s="9" t="inlineStr">
        <is>
          <t>2025-08</t>
        </is>
      </c>
      <c r="C317" s="10" t="n">
        <v>45892</v>
      </c>
      <c r="D317" s="9" t="inlineStr">
        <is>
          <t>Bound</t>
        </is>
      </c>
      <c r="E317" s="8" t="inlineStr">
        <is>
          <t>Saoirse Okonkwo</t>
        </is>
      </c>
      <c r="F317" s="11" t="n">
        <v>1981</v>
      </c>
      <c r="G317" s="8" t="inlineStr">
        <is>
          <t>Aston Martin</t>
        </is>
      </c>
      <c r="H317" s="8" t="inlineStr">
        <is>
          <t>DB12</t>
        </is>
      </c>
      <c r="I317" s="8" t="inlineStr">
        <is>
          <t>MGPLM0DG2A2W3YBJ9</t>
        </is>
      </c>
      <c r="J317" s="8" t="inlineStr">
        <is>
          <t>02 - Sports / GT</t>
        </is>
      </c>
      <c r="K317" s="12" t="n">
        <v>220000</v>
      </c>
      <c r="L317" s="8" t="inlineStr">
        <is>
          <t>Oregon</t>
        </is>
      </c>
      <c r="M317" s="13" t="n">
        <v>4315.32</v>
      </c>
      <c r="N317" s="13" t="n">
        <v>4315.32</v>
      </c>
      <c r="O317" s="8" t="n"/>
    </row>
    <row r="318">
      <c r="A318" s="8" t="inlineStr">
        <is>
          <t>CANON-202508-000251</t>
        </is>
      </c>
      <c r="B318" s="9" t="inlineStr">
        <is>
          <t>2025-08</t>
        </is>
      </c>
      <c r="C318" s="10" t="n">
        <v>45871</v>
      </c>
      <c r="D318" s="9" t="inlineStr">
        <is>
          <t>Bound</t>
        </is>
      </c>
      <c r="E318" s="8" t="inlineStr">
        <is>
          <t>Fenwick Underwood</t>
        </is>
      </c>
      <c r="F318" s="11" t="n">
        <v>1986</v>
      </c>
      <c r="G318" s="8" t="inlineStr">
        <is>
          <t>Bentley</t>
        </is>
      </c>
      <c r="H318" s="8" t="inlineStr">
        <is>
          <t>Continental GT</t>
        </is>
      </c>
      <c r="I318" s="8" t="inlineStr">
        <is>
          <t>FKM9Z9VP325DBB7V8</t>
        </is>
      </c>
      <c r="J318" s="8" t="inlineStr">
        <is>
          <t>02 - Sports / GT</t>
        </is>
      </c>
      <c r="K318" s="12" t="n">
        <v>700000</v>
      </c>
      <c r="L318" s="8" t="inlineStr">
        <is>
          <t>Florida</t>
        </is>
      </c>
      <c r="M318" s="13" t="n">
        <v>12190.57</v>
      </c>
      <c r="N318" s="13" t="n">
        <v>12190.57</v>
      </c>
      <c r="O318" s="8" t="n"/>
    </row>
    <row r="319">
      <c r="A319" s="8" t="inlineStr">
        <is>
          <t>CANON-202508-000253</t>
        </is>
      </c>
      <c r="B319" s="9" t="inlineStr">
        <is>
          <t>2025-08</t>
        </is>
      </c>
      <c r="C319" s="10" t="n">
        <v>45873</v>
      </c>
      <c r="D319" s="9" t="inlineStr">
        <is>
          <t>Bound</t>
        </is>
      </c>
      <c r="E319" s="8" t="inlineStr">
        <is>
          <t>Lorenzo Underwood</t>
        </is>
      </c>
      <c r="F319" s="11" t="n">
        <v>1957</v>
      </c>
      <c r="G319" s="8" t="inlineStr">
        <is>
          <t>Maserati</t>
        </is>
      </c>
      <c r="H319" s="8" t="inlineStr">
        <is>
          <t>GranTurismo</t>
        </is>
      </c>
      <c r="I319" s="8" t="inlineStr">
        <is>
          <t>BDXRYNSJGWRR8VKEF</t>
        </is>
      </c>
      <c r="J319" s="8" t="inlineStr">
        <is>
          <t>02 - Sports / GT</t>
        </is>
      </c>
      <c r="K319" s="12" t="n">
        <v>460000</v>
      </c>
      <c r="L319" s="8" t="inlineStr">
        <is>
          <t>Idaho</t>
        </is>
      </c>
      <c r="M319" s="13" t="n">
        <v>6444.34</v>
      </c>
      <c r="N319" s="13" t="n">
        <v>6444.34</v>
      </c>
      <c r="O319" s="8" t="n"/>
    </row>
    <row r="320">
      <c r="A320" s="8" t="inlineStr">
        <is>
          <t>CANON-202508-000254</t>
        </is>
      </c>
      <c r="B320" s="9" t="inlineStr">
        <is>
          <t>2025-08</t>
        </is>
      </c>
      <c r="C320" s="10" t="n">
        <v>45882</v>
      </c>
      <c r="D320" s="9" t="inlineStr">
        <is>
          <t>Bound</t>
        </is>
      </c>
      <c r="E320" s="8" t="inlineStr">
        <is>
          <t>Mireille Rourke</t>
        </is>
      </c>
      <c r="F320" s="11" t="n">
        <v>2015</v>
      </c>
      <c r="G320" s="8" t="inlineStr">
        <is>
          <t>Ringbrothers</t>
        </is>
      </c>
      <c r="H320" s="8" t="inlineStr">
        <is>
          <t>Mustang</t>
        </is>
      </c>
      <c r="I320" s="8" t="inlineStr">
        <is>
          <t>K99FBFAEEB2FLRGNA</t>
        </is>
      </c>
      <c r="J320" s="8" t="inlineStr">
        <is>
          <t>11 - Restomod / Coachbuilt / Bespoke</t>
        </is>
      </c>
      <c r="K320" s="12" t="n">
        <v>520000</v>
      </c>
      <c r="L320" s="8" t="inlineStr">
        <is>
          <t>Hawaii</t>
        </is>
      </c>
      <c r="M320" s="13" t="n">
        <v>9948.68</v>
      </c>
      <c r="N320" s="13" t="n">
        <v>9948.68</v>
      </c>
      <c r="O320" s="8" t="n"/>
    </row>
    <row r="321">
      <c r="A321" s="8" t="inlineStr">
        <is>
          <t>CANON-202508-000255</t>
        </is>
      </c>
      <c r="B321" s="9" t="inlineStr">
        <is>
          <t>2025-08</t>
        </is>
      </c>
      <c r="C321" s="10" t="n">
        <v>45878</v>
      </c>
      <c r="D321" s="9" t="inlineStr">
        <is>
          <t>Bound</t>
        </is>
      </c>
      <c r="E321" s="8" t="inlineStr">
        <is>
          <t>Cassius Thistlewood</t>
        </is>
      </c>
      <c r="F321" s="11" t="n">
        <v>1970</v>
      </c>
      <c r="G321" s="8" t="inlineStr">
        <is>
          <t>Mercedes-Benz</t>
        </is>
      </c>
      <c r="H321" s="8" t="inlineStr">
        <is>
          <t>AMG GT</t>
        </is>
      </c>
      <c r="I321" s="8" t="inlineStr">
        <is>
          <t>YE4RE1MDTPYUT6XFR</t>
        </is>
      </c>
      <c r="J321" s="8" t="inlineStr">
        <is>
          <t>02 - Sports / GT</t>
        </is>
      </c>
      <c r="K321" s="12" t="n">
        <v>1345000</v>
      </c>
      <c r="L321" s="8" t="inlineStr">
        <is>
          <t>Tennessee</t>
        </is>
      </c>
      <c r="M321" s="13" t="n">
        <v>13678.4</v>
      </c>
      <c r="N321" s="13" t="n">
        <v>13678.4</v>
      </c>
      <c r="O321" s="8" t="n"/>
    </row>
    <row r="322">
      <c r="A322" s="8" t="inlineStr">
        <is>
          <t>CANON-202508-000256</t>
        </is>
      </c>
      <c r="B322" s="9" t="inlineStr">
        <is>
          <t>2025-08</t>
        </is>
      </c>
      <c r="C322" s="10" t="n">
        <v>45894</v>
      </c>
      <c r="D322" s="9" t="inlineStr">
        <is>
          <t>Bound</t>
        </is>
      </c>
      <c r="E322" s="8" t="inlineStr">
        <is>
          <t>Cassius Castellanos</t>
        </is>
      </c>
      <c r="F322" s="11" t="n">
        <v>1990</v>
      </c>
      <c r="G322" s="8" t="inlineStr">
        <is>
          <t>Bentley</t>
        </is>
      </c>
      <c r="H322" s="8" t="inlineStr">
        <is>
          <t>Continental GT</t>
        </is>
      </c>
      <c r="I322" s="8" t="inlineStr">
        <is>
          <t>HMKDDLMNH3G8BHFKH</t>
        </is>
      </c>
      <c r="J322" s="8" t="inlineStr">
        <is>
          <t>02 - Sports / GT</t>
        </is>
      </c>
      <c r="K322" s="12" t="n">
        <v>205000</v>
      </c>
      <c r="L322" s="8" t="inlineStr">
        <is>
          <t>New York</t>
        </is>
      </c>
      <c r="M322" s="13" t="n">
        <v>4554.87</v>
      </c>
      <c r="N322" s="13" t="n">
        <v>4554.87</v>
      </c>
      <c r="O322" s="8" t="n"/>
    </row>
    <row r="323">
      <c r="A323" s="8" t="inlineStr">
        <is>
          <t>CANON-202508-000258</t>
        </is>
      </c>
      <c r="B323" s="9" t="inlineStr">
        <is>
          <t>2025-08</t>
        </is>
      </c>
      <c r="C323" s="10" t="n">
        <v>45884</v>
      </c>
      <c r="D323" s="9" t="inlineStr">
        <is>
          <t>Bound</t>
        </is>
      </c>
      <c r="E323" s="8" t="inlineStr">
        <is>
          <t>Ingrid Nakashima</t>
        </is>
      </c>
      <c r="F323" s="11" t="n">
        <v>1968</v>
      </c>
      <c r="G323" s="8" t="inlineStr">
        <is>
          <t>Bentley</t>
        </is>
      </c>
      <c r="H323" s="8" t="inlineStr">
        <is>
          <t>Continental GT</t>
        </is>
      </c>
      <c r="I323" s="8" t="inlineStr">
        <is>
          <t>EBPPKL4DMKA1TLXBS</t>
        </is>
      </c>
      <c r="J323" s="8" t="inlineStr">
        <is>
          <t>02 - Sports / GT</t>
        </is>
      </c>
      <c r="K323" s="12" t="n">
        <v>415000</v>
      </c>
      <c r="L323" s="8" t="inlineStr">
        <is>
          <t>Maryland</t>
        </is>
      </c>
      <c r="M323" s="13" t="n">
        <v>5579.01</v>
      </c>
      <c r="N323" s="13" t="n">
        <v>5579.01</v>
      </c>
      <c r="O323" s="8" t="n"/>
    </row>
    <row r="324">
      <c r="A324" s="8" t="inlineStr">
        <is>
          <t>CANON-202508-000260</t>
        </is>
      </c>
      <c r="B324" s="9" t="inlineStr">
        <is>
          <t>2025-08</t>
        </is>
      </c>
      <c r="C324" s="10" t="n">
        <v>45894</v>
      </c>
      <c r="D324" s="9" t="inlineStr">
        <is>
          <t>Bound</t>
        </is>
      </c>
      <c r="E324" s="8" t="inlineStr">
        <is>
          <t>Anouk Larsson</t>
        </is>
      </c>
      <c r="F324" s="11" t="n">
        <v>1989</v>
      </c>
      <c r="G324" s="8" t="inlineStr">
        <is>
          <t>McLaren</t>
        </is>
      </c>
      <c r="H324" s="8" t="inlineStr">
        <is>
          <t>750S</t>
        </is>
      </c>
      <c r="I324" s="8" t="inlineStr">
        <is>
          <t>WXM1KPFFFP35KZ2TM</t>
        </is>
      </c>
      <c r="J324" s="8" t="inlineStr">
        <is>
          <t>03 - Supercar</t>
        </is>
      </c>
      <c r="K324" s="12" t="n">
        <v>1000000</v>
      </c>
      <c r="L324" s="8" t="inlineStr">
        <is>
          <t>Nevada</t>
        </is>
      </c>
      <c r="M324" s="13" t="n">
        <v>17660.38</v>
      </c>
      <c r="N324" s="13" t="n">
        <v>17660.38</v>
      </c>
      <c r="O324" s="8" t="n"/>
    </row>
    <row r="325">
      <c r="A325" s="8" t="inlineStr">
        <is>
          <t>CANON-202508-000261</t>
        </is>
      </c>
      <c r="B325" s="9" t="inlineStr">
        <is>
          <t>2025-08</t>
        </is>
      </c>
      <c r="C325" s="10" t="n">
        <v>45879</v>
      </c>
      <c r="D325" s="9" t="inlineStr">
        <is>
          <t>Bound</t>
        </is>
      </c>
      <c r="E325" s="8" t="inlineStr">
        <is>
          <t>Callum Vasquez</t>
        </is>
      </c>
      <c r="F325" s="11" t="n">
        <v>1966</v>
      </c>
      <c r="G325" s="8" t="inlineStr">
        <is>
          <t>Aston Martin</t>
        </is>
      </c>
      <c r="H325" s="8" t="inlineStr">
        <is>
          <t>DB12</t>
        </is>
      </c>
      <c r="I325" s="8" t="inlineStr">
        <is>
          <t>91NG7R4SH1S6LEM9R</t>
        </is>
      </c>
      <c r="J325" s="8" t="inlineStr">
        <is>
          <t>02 - Sports / GT</t>
        </is>
      </c>
      <c r="K325" s="12" t="n">
        <v>695000</v>
      </c>
      <c r="L325" s="8" t="inlineStr">
        <is>
          <t>New Hampshire</t>
        </is>
      </c>
      <c r="M325" s="13" t="n">
        <v>8864.530000000001</v>
      </c>
      <c r="N325" s="13" t="n">
        <v>8864.530000000001</v>
      </c>
      <c r="O325" s="8" t="n"/>
    </row>
    <row r="326">
      <c r="A326" s="8" t="inlineStr">
        <is>
          <t>CANON-202508-000262</t>
        </is>
      </c>
      <c r="B326" s="9" t="inlineStr">
        <is>
          <t>2025-08</t>
        </is>
      </c>
      <c r="C326" s="10" t="n">
        <v>45897</v>
      </c>
      <c r="D326" s="9" t="inlineStr">
        <is>
          <t>Bound</t>
        </is>
      </c>
      <c r="E326" s="8" t="inlineStr">
        <is>
          <t>Ingrid Whitlock</t>
        </is>
      </c>
      <c r="F326" s="11" t="n">
        <v>1964</v>
      </c>
      <c r="G326" s="8" t="inlineStr">
        <is>
          <t>BMW</t>
        </is>
      </c>
      <c r="H326" s="8" t="inlineStr">
        <is>
          <t>M8 Competition</t>
        </is>
      </c>
      <c r="I326" s="8" t="inlineStr">
        <is>
          <t>RFW2Z34F4C3VMHLE1</t>
        </is>
      </c>
      <c r="J326" s="8" t="inlineStr">
        <is>
          <t>02 - Sports / GT</t>
        </is>
      </c>
      <c r="K326" s="12" t="n">
        <v>105000</v>
      </c>
      <c r="L326" s="8" t="inlineStr">
        <is>
          <t>Florida</t>
        </is>
      </c>
      <c r="M326" s="13" t="n">
        <v>2588.15</v>
      </c>
      <c r="N326" s="13" t="n">
        <v>2588.15</v>
      </c>
      <c r="O326" s="8" t="n"/>
    </row>
    <row r="327">
      <c r="A327" s="8" t="inlineStr">
        <is>
          <t>CANON-202508-000263</t>
        </is>
      </c>
      <c r="B327" s="9" t="inlineStr">
        <is>
          <t>2025-08</t>
        </is>
      </c>
      <c r="C327" s="10" t="n">
        <v>45899</v>
      </c>
      <c r="D327" s="9" t="inlineStr">
        <is>
          <t>Bound</t>
        </is>
      </c>
      <c r="E327" s="8" t="inlineStr">
        <is>
          <t>Fenwick Okonkwo</t>
        </is>
      </c>
      <c r="F327" s="11" t="n">
        <v>1990</v>
      </c>
      <c r="G327" s="8" t="inlineStr">
        <is>
          <t>Aston Martin</t>
        </is>
      </c>
      <c r="H327" s="8" t="inlineStr">
        <is>
          <t>DB5</t>
        </is>
      </c>
      <c r="I327" s="8" t="inlineStr">
        <is>
          <t>MF56NVURKHT6HAH48</t>
        </is>
      </c>
      <c r="J327" s="8" t="inlineStr">
        <is>
          <t>07 - Post-War Classic (1946-1972)</t>
        </is>
      </c>
      <c r="K327" s="12" t="n">
        <v>645000</v>
      </c>
      <c r="L327" s="8" t="inlineStr">
        <is>
          <t>Nebraska</t>
        </is>
      </c>
      <c r="M327" s="13" t="n">
        <v>6802.92</v>
      </c>
      <c r="N327" s="13" t="n">
        <v>6802.92</v>
      </c>
      <c r="O327" s="8" t="n"/>
    </row>
    <row r="328">
      <c r="A328" s="8" t="inlineStr">
        <is>
          <t>CANON-202508-000266</t>
        </is>
      </c>
      <c r="B328" s="9" t="inlineStr">
        <is>
          <t>2025-08</t>
        </is>
      </c>
      <c r="C328" s="10" t="n">
        <v>45888</v>
      </c>
      <c r="D328" s="9" t="inlineStr">
        <is>
          <t>Bound</t>
        </is>
      </c>
      <c r="E328" s="8" t="inlineStr">
        <is>
          <t>Fenwick Castellanos</t>
        </is>
      </c>
      <c r="F328" s="11" t="n">
        <v>2024</v>
      </c>
      <c r="G328" s="8" t="inlineStr">
        <is>
          <t>Bentley</t>
        </is>
      </c>
      <c r="H328" s="8" t="inlineStr">
        <is>
          <t>Continental GT</t>
        </is>
      </c>
      <c r="I328" s="8" t="inlineStr">
        <is>
          <t>PM2C2ZP4HH67W6J5B</t>
        </is>
      </c>
      <c r="J328" s="8" t="inlineStr">
        <is>
          <t>02 - Sports / GT</t>
        </is>
      </c>
      <c r="K328" s="12" t="n">
        <v>655000</v>
      </c>
      <c r="L328" s="8" t="inlineStr">
        <is>
          <t>Utah</t>
        </is>
      </c>
      <c r="M328" s="13" t="n">
        <v>10844.58</v>
      </c>
      <c r="N328" s="13" t="n">
        <v>10844.58</v>
      </c>
      <c r="O328" s="8" t="n"/>
    </row>
    <row r="329">
      <c r="A329" s="8" t="inlineStr">
        <is>
          <t>CANON-202508-000267</t>
        </is>
      </c>
      <c r="B329" s="9" t="inlineStr">
        <is>
          <t>2025-08</t>
        </is>
      </c>
      <c r="C329" s="10" t="n">
        <v>45881</v>
      </c>
      <c r="D329" s="9" t="inlineStr">
        <is>
          <t>Bound</t>
        </is>
      </c>
      <c r="E329" s="8" t="inlineStr">
        <is>
          <t>Mireille Farkas</t>
        </is>
      </c>
      <c r="F329" s="11" t="n">
        <v>1968</v>
      </c>
      <c r="G329" s="8" t="inlineStr">
        <is>
          <t>BMW</t>
        </is>
      </c>
      <c r="H329" s="8" t="inlineStr">
        <is>
          <t>M8 Competition</t>
        </is>
      </c>
      <c r="I329" s="8" t="inlineStr">
        <is>
          <t>1ZVVCLZ5YMPVN8ADC</t>
        </is>
      </c>
      <c r="J329" s="8" t="inlineStr">
        <is>
          <t>02 - Sports / GT</t>
        </is>
      </c>
      <c r="K329" s="12" t="n">
        <v>500000</v>
      </c>
      <c r="L329" s="8" t="inlineStr">
        <is>
          <t>Ohio</t>
        </is>
      </c>
      <c r="M329" s="13" t="n">
        <v>8523.58</v>
      </c>
      <c r="N329" s="13" t="n">
        <v>8523.58</v>
      </c>
      <c r="O329" s="8" t="n"/>
    </row>
    <row r="330">
      <c r="A330" s="8" t="inlineStr">
        <is>
          <t>CANON-202508-000268</t>
        </is>
      </c>
      <c r="B330" s="9" t="inlineStr">
        <is>
          <t>2025-08</t>
        </is>
      </c>
      <c r="C330" s="10" t="n">
        <v>45883</v>
      </c>
      <c r="D330" s="9" t="inlineStr">
        <is>
          <t>Bound</t>
        </is>
      </c>
      <c r="E330" s="8" t="inlineStr">
        <is>
          <t>Leopold Castellanos</t>
        </is>
      </c>
      <c r="F330" s="11" t="n">
        <v>2001</v>
      </c>
      <c r="G330" s="8" t="inlineStr">
        <is>
          <t>Ferrari</t>
        </is>
      </c>
      <c r="H330" s="8" t="inlineStr">
        <is>
          <t>296 GTB</t>
        </is>
      </c>
      <c r="I330" s="8" t="inlineStr">
        <is>
          <t>718SS7LB6F4SKXS7J</t>
        </is>
      </c>
      <c r="J330" s="8" t="inlineStr">
        <is>
          <t>03 - Supercar</t>
        </is>
      </c>
      <c r="K330" s="12" t="n">
        <v>1740000</v>
      </c>
      <c r="L330" s="8" t="inlineStr">
        <is>
          <t>Alabama</t>
        </is>
      </c>
      <c r="M330" s="13" t="n">
        <v>33355.47</v>
      </c>
      <c r="N330" s="13" t="n">
        <v>33355.47</v>
      </c>
      <c r="O330" s="8" t="n"/>
    </row>
    <row r="331">
      <c r="A331" s="8" t="inlineStr">
        <is>
          <t>CANON-202508-000269</t>
        </is>
      </c>
      <c r="B331" s="9" t="inlineStr">
        <is>
          <t>2025-08</t>
        </is>
      </c>
      <c r="C331" s="10" t="n">
        <v>45900</v>
      </c>
      <c r="D331" s="9" t="inlineStr">
        <is>
          <t>Bound</t>
        </is>
      </c>
      <c r="E331" s="8" t="inlineStr">
        <is>
          <t>Anouk Okonkwo</t>
        </is>
      </c>
      <c r="F331" s="11" t="n">
        <v>1974</v>
      </c>
      <c r="G331" s="8" t="inlineStr">
        <is>
          <t>Porsche</t>
        </is>
      </c>
      <c r="H331" s="8" t="inlineStr">
        <is>
          <t>911 Turbo S</t>
        </is>
      </c>
      <c r="I331" s="8" t="inlineStr">
        <is>
          <t>3DUGTEPEF1PD0U3PS</t>
        </is>
      </c>
      <c r="J331" s="8" t="inlineStr">
        <is>
          <t>02 - Sports / GT</t>
        </is>
      </c>
      <c r="K331" s="12" t="n">
        <v>715000</v>
      </c>
      <c r="L331" s="8" t="inlineStr">
        <is>
          <t>Florida</t>
        </is>
      </c>
      <c r="M331" s="13" t="n">
        <v>12451.79</v>
      </c>
      <c r="N331" s="13" t="n">
        <v>12451.79</v>
      </c>
      <c r="O331" s="8" t="n"/>
    </row>
    <row r="332">
      <c r="A332" s="8" t="inlineStr">
        <is>
          <t>CANON-202508-000270</t>
        </is>
      </c>
      <c r="B332" s="9" t="inlineStr">
        <is>
          <t>2025-08</t>
        </is>
      </c>
      <c r="C332" s="10" t="n">
        <v>45891</v>
      </c>
      <c r="D332" s="9" t="inlineStr">
        <is>
          <t>Bound</t>
        </is>
      </c>
      <c r="E332" s="8" t="inlineStr">
        <is>
          <t>Leopold Nakashima</t>
        </is>
      </c>
      <c r="F332" s="11" t="n">
        <v>2012</v>
      </c>
      <c r="G332" s="8" t="inlineStr">
        <is>
          <t>Maserati</t>
        </is>
      </c>
      <c r="H332" s="8" t="inlineStr">
        <is>
          <t>GranTurismo</t>
        </is>
      </c>
      <c r="I332" s="8" t="inlineStr">
        <is>
          <t>YZACJAKGUZ3U5CF12</t>
        </is>
      </c>
      <c r="J332" s="8" t="inlineStr">
        <is>
          <t>02 - Sports / GT</t>
        </is>
      </c>
      <c r="K332" s="12" t="n">
        <v>170000</v>
      </c>
      <c r="L332" s="8" t="inlineStr">
        <is>
          <t>New Jersey</t>
        </is>
      </c>
      <c r="M332" s="13" t="n">
        <v>2685.36</v>
      </c>
      <c r="N332" s="13" t="n">
        <v>2685.36</v>
      </c>
      <c r="O332" s="8" t="n"/>
    </row>
    <row r="333">
      <c r="A333" s="8" t="inlineStr">
        <is>
          <t>CANON-202508-000271</t>
        </is>
      </c>
      <c r="B333" s="9" t="inlineStr">
        <is>
          <t>2025-08</t>
        </is>
      </c>
      <c r="C333" s="10" t="n">
        <v>45880</v>
      </c>
      <c r="D333" s="9" t="inlineStr">
        <is>
          <t>Bound</t>
        </is>
      </c>
      <c r="E333" s="8" t="inlineStr">
        <is>
          <t>Ottilie Vasquez</t>
        </is>
      </c>
      <c r="F333" s="11" t="n">
        <v>1975</v>
      </c>
      <c r="G333" s="8" t="inlineStr">
        <is>
          <t>BMW</t>
        </is>
      </c>
      <c r="H333" s="8" t="inlineStr">
        <is>
          <t>M8 Competition</t>
        </is>
      </c>
      <c r="I333" s="8" t="inlineStr">
        <is>
          <t>0X9BN4UTGUT74KCPB</t>
        </is>
      </c>
      <c r="J333" s="8" t="inlineStr">
        <is>
          <t>02 - Sports / GT</t>
        </is>
      </c>
      <c r="K333" s="12" t="n">
        <v>280000</v>
      </c>
      <c r="L333" s="8" t="inlineStr">
        <is>
          <t>Minnesota</t>
        </is>
      </c>
      <c r="M333" s="13" t="n">
        <v>5230.19</v>
      </c>
      <c r="N333" s="13" t="n">
        <v>5230.19</v>
      </c>
      <c r="O333" s="8" t="n"/>
    </row>
    <row r="334">
      <c r="A334" s="8" t="inlineStr">
        <is>
          <t>CANON-202508-000274</t>
        </is>
      </c>
      <c r="B334" s="9" t="inlineStr">
        <is>
          <t>2025-08</t>
        </is>
      </c>
      <c r="C334" s="10" t="n">
        <v>45872</v>
      </c>
      <c r="D334" s="9" t="inlineStr">
        <is>
          <t>Bound</t>
        </is>
      </c>
      <c r="E334" s="8" t="inlineStr">
        <is>
          <t>Saoirse Chattopadhyay</t>
        </is>
      </c>
      <c r="F334" s="11" t="n">
        <v>1978</v>
      </c>
      <c r="G334" s="8" t="inlineStr">
        <is>
          <t>Maserati</t>
        </is>
      </c>
      <c r="H334" s="8" t="inlineStr">
        <is>
          <t>GranTurismo</t>
        </is>
      </c>
      <c r="I334" s="8" t="inlineStr">
        <is>
          <t>4NY4NBBF8VS36B0DE</t>
        </is>
      </c>
      <c r="J334" s="8" t="inlineStr">
        <is>
          <t>02 - Sports / GT</t>
        </is>
      </c>
      <c r="K334" s="12" t="n">
        <v>480000</v>
      </c>
      <c r="L334" s="8" t="inlineStr">
        <is>
          <t>Georgia</t>
        </is>
      </c>
      <c r="M334" s="13" t="n">
        <v>7607.55</v>
      </c>
      <c r="N334" s="13" t="n">
        <v>7607.55</v>
      </c>
      <c r="O334" s="8" t="n"/>
    </row>
    <row r="335">
      <c r="A335" s="8" t="inlineStr">
        <is>
          <t>CANON-202508-000275</t>
        </is>
      </c>
      <c r="B335" s="9" t="inlineStr">
        <is>
          <t>2025-08</t>
        </is>
      </c>
      <c r="C335" s="10" t="n">
        <v>45871</v>
      </c>
      <c r="D335" s="9" t="inlineStr">
        <is>
          <t>Bound</t>
        </is>
      </c>
      <c r="E335" s="8" t="inlineStr">
        <is>
          <t>Cassius Rourke</t>
        </is>
      </c>
      <c r="F335" s="11" t="n">
        <v>2000</v>
      </c>
      <c r="G335" s="8" t="inlineStr">
        <is>
          <t>Porsche</t>
        </is>
      </c>
      <c r="H335" s="8" t="inlineStr">
        <is>
          <t>911 Turbo S</t>
        </is>
      </c>
      <c r="I335" s="8" t="inlineStr">
        <is>
          <t>SGB7R19A4X8DFEZ78</t>
        </is>
      </c>
      <c r="J335" s="8" t="inlineStr">
        <is>
          <t>02 - Sports / GT</t>
        </is>
      </c>
      <c r="K335" s="12" t="n">
        <v>815000</v>
      </c>
      <c r="L335" s="8" t="inlineStr">
        <is>
          <t>California</t>
        </is>
      </c>
      <c r="M335" s="13" t="n">
        <v>13493.63</v>
      </c>
      <c r="N335" s="13" t="n">
        <v>13493.63</v>
      </c>
      <c r="O335" s="8" t="n"/>
    </row>
    <row r="336">
      <c r="A336" s="8" t="inlineStr">
        <is>
          <t>CANON-202508-000276</t>
        </is>
      </c>
      <c r="B336" s="9" t="inlineStr">
        <is>
          <t>2025-08</t>
        </is>
      </c>
      <c r="C336" s="10" t="n">
        <v>45892</v>
      </c>
      <c r="D336" s="9" t="inlineStr">
        <is>
          <t>Bound</t>
        </is>
      </c>
      <c r="E336" s="8" t="inlineStr">
        <is>
          <t>Priya Chattopadhyay</t>
        </is>
      </c>
      <c r="F336" s="11" t="n">
        <v>2005</v>
      </c>
      <c r="G336" s="8" t="inlineStr">
        <is>
          <t>Maserati</t>
        </is>
      </c>
      <c r="H336" s="8" t="inlineStr">
        <is>
          <t>GranTurismo</t>
        </is>
      </c>
      <c r="I336" s="8" t="inlineStr">
        <is>
          <t>JZC829LXJMB0W76BW</t>
        </is>
      </c>
      <c r="J336" s="8" t="inlineStr">
        <is>
          <t>02 - Sports / GT</t>
        </is>
      </c>
      <c r="K336" s="12" t="n">
        <v>1280000</v>
      </c>
      <c r="L336" s="8" t="inlineStr">
        <is>
          <t>Delaware</t>
        </is>
      </c>
      <c r="M336" s="13" t="n">
        <v>16603.77</v>
      </c>
      <c r="N336" s="13" t="n">
        <v>16603.77</v>
      </c>
      <c r="O336" s="8" t="n"/>
    </row>
    <row r="337">
      <c r="A337" s="8" t="inlineStr">
        <is>
          <t>CANON-202508-000277</t>
        </is>
      </c>
      <c r="B337" s="9" t="inlineStr">
        <is>
          <t>2025-08</t>
        </is>
      </c>
      <c r="C337" s="10" t="n">
        <v>45877</v>
      </c>
      <c r="D337" s="9" t="inlineStr">
        <is>
          <t>Bound</t>
        </is>
      </c>
      <c r="E337" s="8" t="inlineStr">
        <is>
          <t>Ramona Rourke</t>
        </is>
      </c>
      <c r="F337" s="11" t="n">
        <v>1958</v>
      </c>
      <c r="G337" s="8" t="inlineStr">
        <is>
          <t>Jaguar</t>
        </is>
      </c>
      <c r="H337" s="8" t="inlineStr">
        <is>
          <t>E-Type Series 1</t>
        </is>
      </c>
      <c r="I337" s="8" t="inlineStr">
        <is>
          <t>P0UM59MJDJB3WNMTA</t>
        </is>
      </c>
      <c r="J337" s="8" t="inlineStr">
        <is>
          <t>07 - Post-War Classic (1946-1972)</t>
        </is>
      </c>
      <c r="K337" s="12" t="n">
        <v>1515000</v>
      </c>
      <c r="L337" s="8" t="inlineStr">
        <is>
          <t>Delaware</t>
        </is>
      </c>
      <c r="M337" s="13" t="n">
        <v>13577.83</v>
      </c>
      <c r="N337" s="13" t="n">
        <v>13577.83</v>
      </c>
      <c r="O337" s="8" t="n"/>
    </row>
    <row r="338">
      <c r="A338" s="8" t="inlineStr">
        <is>
          <t>CANON-202508-000281</t>
        </is>
      </c>
      <c r="B338" s="9" t="inlineStr">
        <is>
          <t>2025-08</t>
        </is>
      </c>
      <c r="C338" s="10" t="n">
        <v>45873</v>
      </c>
      <c r="D338" s="9" t="inlineStr">
        <is>
          <t>Bound</t>
        </is>
      </c>
      <c r="E338" s="8" t="inlineStr">
        <is>
          <t>Leopold Nakashima</t>
        </is>
      </c>
      <c r="F338" s="11" t="n">
        <v>2011</v>
      </c>
      <c r="G338" s="8" t="inlineStr">
        <is>
          <t>Mercedes-Benz</t>
        </is>
      </c>
      <c r="H338" s="8" t="inlineStr">
        <is>
          <t>280SL Pagoda</t>
        </is>
      </c>
      <c r="I338" s="8" t="inlineStr">
        <is>
          <t>E73ADJ0WCAVB756XP</t>
        </is>
      </c>
      <c r="J338" s="8" t="inlineStr">
        <is>
          <t>07 - Post-War Classic (1946-1972)</t>
        </is>
      </c>
      <c r="K338" s="12" t="n">
        <v>850000</v>
      </c>
      <c r="L338" s="8" t="inlineStr">
        <is>
          <t>California</t>
        </is>
      </c>
      <c r="M338" s="13" t="n">
        <v>9309.91</v>
      </c>
      <c r="N338" s="13" t="n">
        <v>9309.91</v>
      </c>
      <c r="O338" s="8" t="n"/>
    </row>
    <row r="339">
      <c r="A339" s="8" t="inlineStr">
        <is>
          <t>CANON-202508-000282</t>
        </is>
      </c>
      <c r="B339" s="9" t="inlineStr">
        <is>
          <t>2025-08</t>
        </is>
      </c>
      <c r="C339" s="10" t="n">
        <v>45883</v>
      </c>
      <c r="D339" s="9" t="inlineStr">
        <is>
          <t>Bound</t>
        </is>
      </c>
      <c r="E339" s="8" t="inlineStr">
        <is>
          <t>Wilhelmina Pennington</t>
        </is>
      </c>
      <c r="F339" s="11" t="n">
        <v>1961</v>
      </c>
      <c r="G339" s="8" t="inlineStr">
        <is>
          <t>BMW</t>
        </is>
      </c>
      <c r="H339" s="8" t="inlineStr">
        <is>
          <t>M8 Competition</t>
        </is>
      </c>
      <c r="I339" s="8" t="inlineStr">
        <is>
          <t>TWHG9BU49L2RP7TWB</t>
        </is>
      </c>
      <c r="J339" s="8" t="inlineStr">
        <is>
          <t>02 - Sports / GT</t>
        </is>
      </c>
      <c r="K339" s="12" t="n">
        <v>365000</v>
      </c>
      <c r="L339" s="8" t="inlineStr">
        <is>
          <t>North Carolina</t>
        </is>
      </c>
      <c r="M339" s="13" t="n">
        <v>5939.86</v>
      </c>
      <c r="N339" s="13" t="n">
        <v>5939.86</v>
      </c>
      <c r="O339" s="8" t="n"/>
    </row>
    <row r="340">
      <c r="A340" s="8" t="inlineStr">
        <is>
          <t>CANON-202508-000283</t>
        </is>
      </c>
      <c r="B340" s="9" t="inlineStr">
        <is>
          <t>2025-08</t>
        </is>
      </c>
      <c r="C340" s="10" t="n">
        <v>45899</v>
      </c>
      <c r="D340" s="9" t="inlineStr">
        <is>
          <t>Bound</t>
        </is>
      </c>
      <c r="E340" s="8" t="inlineStr">
        <is>
          <t>Ramona Pennington</t>
        </is>
      </c>
      <c r="F340" s="11" t="n">
        <v>1992</v>
      </c>
      <c r="G340" s="8" t="inlineStr">
        <is>
          <t>Mercedes-Benz</t>
        </is>
      </c>
      <c r="H340" s="8" t="inlineStr">
        <is>
          <t>AMG GT</t>
        </is>
      </c>
      <c r="I340" s="8" t="inlineStr">
        <is>
          <t>96GJ6YWZ4NFBCFEHK</t>
        </is>
      </c>
      <c r="J340" s="8" t="inlineStr">
        <is>
          <t>02 - Sports / GT</t>
        </is>
      </c>
      <c r="K340" s="12" t="n">
        <v>580000</v>
      </c>
      <c r="L340" s="8" t="inlineStr">
        <is>
          <t>North Dakota</t>
        </is>
      </c>
      <c r="M340" s="13" t="n">
        <v>7255.47</v>
      </c>
      <c r="N340" s="13" t="n">
        <v>7255.47</v>
      </c>
      <c r="O340" s="8" t="n"/>
    </row>
    <row r="341">
      <c r="A341" s="8" t="inlineStr">
        <is>
          <t>CANON-202508-000285</t>
        </is>
      </c>
      <c r="B341" s="9" t="inlineStr">
        <is>
          <t>2025-08</t>
        </is>
      </c>
      <c r="C341" s="10" t="n">
        <v>45881</v>
      </c>
      <c r="D341" s="9" t="inlineStr">
        <is>
          <t>Bound</t>
        </is>
      </c>
      <c r="E341" s="8" t="inlineStr">
        <is>
          <t>Everett Montoya</t>
        </is>
      </c>
      <c r="F341" s="11" t="n">
        <v>1986</v>
      </c>
      <c r="G341" s="8" t="inlineStr">
        <is>
          <t>Jaguar</t>
        </is>
      </c>
      <c r="H341" s="8" t="inlineStr">
        <is>
          <t>E-Type Series 1</t>
        </is>
      </c>
      <c r="I341" s="8" t="inlineStr">
        <is>
          <t>MKSR4146KVEDTN4K8</t>
        </is>
      </c>
      <c r="J341" s="8" t="inlineStr">
        <is>
          <t>07 - Post-War Classic (1946-1972)</t>
        </is>
      </c>
      <c r="K341" s="12" t="n">
        <v>180000</v>
      </c>
      <c r="L341" s="8" t="inlineStr">
        <is>
          <t>Missouri</t>
        </is>
      </c>
      <c r="M341" s="13" t="n">
        <v>2052</v>
      </c>
      <c r="N341" s="13" t="n">
        <v>2052</v>
      </c>
      <c r="O341" s="8" t="n"/>
    </row>
    <row r="342">
      <c r="A342" s="8" t="inlineStr">
        <is>
          <t>CANON-202508-000286</t>
        </is>
      </c>
      <c r="B342" s="9" t="inlineStr">
        <is>
          <t>2025-08</t>
        </is>
      </c>
      <c r="C342" s="10" t="n">
        <v>45884</v>
      </c>
      <c r="D342" s="9" t="inlineStr">
        <is>
          <t>Bound</t>
        </is>
      </c>
      <c r="E342" s="8" t="inlineStr">
        <is>
          <t>Desmond Harrington</t>
        </is>
      </c>
      <c r="F342" s="11" t="n">
        <v>2012</v>
      </c>
      <c r="G342" s="8" t="inlineStr">
        <is>
          <t>Maserati</t>
        </is>
      </c>
      <c r="H342" s="8" t="inlineStr">
        <is>
          <t>GranTurismo</t>
        </is>
      </c>
      <c r="I342" s="8" t="inlineStr">
        <is>
          <t>XRU4R8JV3TP3R2JKU</t>
        </is>
      </c>
      <c r="J342" s="8" t="inlineStr">
        <is>
          <t>02 - Sports / GT</t>
        </is>
      </c>
      <c r="K342" s="12" t="n">
        <v>355000</v>
      </c>
      <c r="L342" s="8" t="inlineStr">
        <is>
          <t>Massachusetts</t>
        </is>
      </c>
      <c r="M342" s="13" t="n">
        <v>6279.48</v>
      </c>
      <c r="N342" s="13" t="n">
        <v>6279.48</v>
      </c>
      <c r="O342" s="8" t="n"/>
    </row>
    <row r="343">
      <c r="A343" s="8" t="inlineStr">
        <is>
          <t>CANON-202508-000288</t>
        </is>
      </c>
      <c r="B343" s="9" t="inlineStr">
        <is>
          <t>2025-08</t>
        </is>
      </c>
      <c r="C343" s="10" t="n">
        <v>45894</v>
      </c>
      <c r="D343" s="9" t="inlineStr">
        <is>
          <t>Bound</t>
        </is>
      </c>
      <c r="E343" s="8" t="inlineStr">
        <is>
          <t>Delphine Castellanos</t>
        </is>
      </c>
      <c r="F343" s="11" t="n">
        <v>1971</v>
      </c>
      <c r="G343" s="8" t="inlineStr">
        <is>
          <t>Aston Martin</t>
        </is>
      </c>
      <c r="H343" s="8" t="inlineStr">
        <is>
          <t>DB12</t>
        </is>
      </c>
      <c r="I343" s="8" t="inlineStr">
        <is>
          <t>HWXDHGRLHYWGG74D4</t>
        </is>
      </c>
      <c r="J343" s="8" t="inlineStr">
        <is>
          <t>02 - Sports / GT</t>
        </is>
      </c>
      <c r="K343" s="12" t="n">
        <v>345000</v>
      </c>
      <c r="L343" s="8" t="inlineStr">
        <is>
          <t>Virginia</t>
        </is>
      </c>
      <c r="M343" s="13" t="n">
        <v>5321.46</v>
      </c>
      <c r="N343" s="13" t="n">
        <v>5321.46</v>
      </c>
      <c r="O343" s="8" t="n"/>
    </row>
    <row r="344">
      <c r="A344" s="8" t="inlineStr">
        <is>
          <t>CANON-202508-000290</t>
        </is>
      </c>
      <c r="B344" s="9" t="inlineStr">
        <is>
          <t>2025-08</t>
        </is>
      </c>
      <c r="C344" s="10" t="n">
        <v>45893</v>
      </c>
      <c r="D344" s="9" t="inlineStr">
        <is>
          <t>Bound</t>
        </is>
      </c>
      <c r="E344" s="8" t="inlineStr">
        <is>
          <t>Beatrix Fairweather</t>
        </is>
      </c>
      <c r="F344" s="11" t="n">
        <v>2007</v>
      </c>
      <c r="G344" s="8" t="inlineStr">
        <is>
          <t>Mercedes-Benz</t>
        </is>
      </c>
      <c r="H344" s="8" t="inlineStr">
        <is>
          <t>AMG GT</t>
        </is>
      </c>
      <c r="I344" s="8" t="inlineStr">
        <is>
          <t>B2E8770MUKZFJ27TZ</t>
        </is>
      </c>
      <c r="J344" s="8" t="inlineStr">
        <is>
          <t>02 - Sports / GT</t>
        </is>
      </c>
      <c r="K344" s="12" t="n">
        <v>625000</v>
      </c>
      <c r="L344" s="8" t="inlineStr">
        <is>
          <t>Arkansas</t>
        </is>
      </c>
      <c r="M344" s="13" t="n">
        <v>10577.83</v>
      </c>
      <c r="N344" s="13" t="n">
        <v>10577.83</v>
      </c>
      <c r="O344" s="8" t="n"/>
    </row>
    <row r="345">
      <c r="A345" s="8" t="inlineStr">
        <is>
          <t>CANON-202508-000293</t>
        </is>
      </c>
      <c r="B345" s="9" t="inlineStr">
        <is>
          <t>2025-08</t>
        </is>
      </c>
      <c r="C345" s="10" t="n">
        <v>45891</v>
      </c>
      <c r="D345" s="9" t="inlineStr">
        <is>
          <t>Bound</t>
        </is>
      </c>
      <c r="E345" s="8" t="inlineStr">
        <is>
          <t>Ramona Farkas</t>
        </is>
      </c>
      <c r="F345" s="11" t="n">
        <v>1955</v>
      </c>
      <c r="G345" s="8" t="inlineStr">
        <is>
          <t>Jaguar</t>
        </is>
      </c>
      <c r="H345" s="8" t="inlineStr">
        <is>
          <t>E-Type Series 1</t>
        </is>
      </c>
      <c r="I345" s="8" t="inlineStr">
        <is>
          <t>3XG9AJEUEHJ9LA8LA</t>
        </is>
      </c>
      <c r="J345" s="8" t="inlineStr">
        <is>
          <t>07 - Post-War Classic (1946-1972)</t>
        </is>
      </c>
      <c r="K345" s="12" t="n">
        <v>400000</v>
      </c>
      <c r="L345" s="8" t="inlineStr">
        <is>
          <t>Pennsylvania</t>
        </is>
      </c>
      <c r="M345" s="13" t="n">
        <v>3622.64</v>
      </c>
      <c r="N345" s="13" t="n">
        <v>3622.64</v>
      </c>
      <c r="O345" s="8" t="n"/>
    </row>
    <row r="346">
      <c r="A346" s="8" t="inlineStr">
        <is>
          <t>CANON-202508-000294</t>
        </is>
      </c>
      <c r="B346" s="9" t="inlineStr">
        <is>
          <t>2025-08</t>
        </is>
      </c>
      <c r="C346" s="10" t="n">
        <v>45891</v>
      </c>
      <c r="D346" s="9" t="inlineStr">
        <is>
          <t>Bound</t>
        </is>
      </c>
      <c r="E346" s="8" t="inlineStr">
        <is>
          <t>Sunniva Pennington</t>
        </is>
      </c>
      <c r="F346" s="11" t="n">
        <v>1984</v>
      </c>
      <c r="G346" s="8" t="inlineStr">
        <is>
          <t>Mercedes-Benz</t>
        </is>
      </c>
      <c r="H346" s="8" t="inlineStr">
        <is>
          <t>AMG GT</t>
        </is>
      </c>
      <c r="I346" s="8" t="inlineStr">
        <is>
          <t>HDVEJEBKY9HKLLXNE</t>
        </is>
      </c>
      <c r="J346" s="8" t="inlineStr">
        <is>
          <t>02 - Sports / GT</t>
        </is>
      </c>
      <c r="K346" s="12" t="n">
        <v>390000</v>
      </c>
      <c r="L346" s="8" t="inlineStr">
        <is>
          <t>South Dakota</t>
        </is>
      </c>
      <c r="M346" s="13" t="n">
        <v>6125.94</v>
      </c>
      <c r="N346" s="13" t="n">
        <v>6125.94</v>
      </c>
      <c r="O346" s="8" t="n"/>
    </row>
    <row r="347">
      <c r="A347" s="8" t="inlineStr">
        <is>
          <t>CANON-202508-000296</t>
        </is>
      </c>
      <c r="B347" s="9" t="inlineStr">
        <is>
          <t>2025-08</t>
        </is>
      </c>
      <c r="C347" s="10" t="n">
        <v>45896</v>
      </c>
      <c r="D347" s="9" t="inlineStr">
        <is>
          <t>Bound</t>
        </is>
      </c>
      <c r="E347" s="8" t="inlineStr">
        <is>
          <t>Lorenzo Montoya</t>
        </is>
      </c>
      <c r="F347" s="11" t="n">
        <v>2010</v>
      </c>
      <c r="G347" s="8" t="inlineStr">
        <is>
          <t>Ferrari</t>
        </is>
      </c>
      <c r="H347" s="8" t="inlineStr">
        <is>
          <t>SF90 Stradale</t>
        </is>
      </c>
      <c r="I347" s="8" t="inlineStr">
        <is>
          <t>FHGSJAVX67VK0XBKD</t>
        </is>
      </c>
      <c r="J347" s="8" t="inlineStr">
        <is>
          <t>03 - Supercar</t>
        </is>
      </c>
      <c r="K347" s="12" t="n">
        <v>715000</v>
      </c>
      <c r="L347" s="8" t="inlineStr">
        <is>
          <t>Washington</t>
        </is>
      </c>
      <c r="M347" s="13" t="n">
        <v>12303.4</v>
      </c>
      <c r="N347" s="13" t="n">
        <v>12303.4</v>
      </c>
      <c r="O347" s="8" t="n"/>
    </row>
    <row r="348">
      <c r="A348" s="8" t="inlineStr">
        <is>
          <t>CANON-202508-000297</t>
        </is>
      </c>
      <c r="B348" s="9" t="inlineStr">
        <is>
          <t>2025-08</t>
        </is>
      </c>
      <c r="C348" s="10" t="n">
        <v>45892</v>
      </c>
      <c r="D348" s="9" t="inlineStr">
        <is>
          <t>Bound</t>
        </is>
      </c>
      <c r="E348" s="8" t="inlineStr">
        <is>
          <t>Fitzgerald Kingsford</t>
        </is>
      </c>
      <c r="F348" s="11" t="n">
        <v>1990</v>
      </c>
      <c r="G348" s="8" t="inlineStr">
        <is>
          <t>Ferrari</t>
        </is>
      </c>
      <c r="H348" s="8" t="inlineStr">
        <is>
          <t>296 GTB</t>
        </is>
      </c>
      <c r="I348" s="8" t="inlineStr">
        <is>
          <t>BKE31Y1YLREW7YWP5</t>
        </is>
      </c>
      <c r="J348" s="8" t="inlineStr">
        <is>
          <t>03 - Supercar</t>
        </is>
      </c>
      <c r="K348" s="12" t="n">
        <v>1950000</v>
      </c>
      <c r="L348" s="8" t="inlineStr">
        <is>
          <t>New York</t>
        </is>
      </c>
      <c r="M348" s="13" t="n">
        <v>37675.47</v>
      </c>
      <c r="N348" s="13" t="n">
        <v>37675.47</v>
      </c>
      <c r="O348" s="8" t="n"/>
    </row>
    <row r="349">
      <c r="A349" s="8" t="inlineStr">
        <is>
          <t>CANON-202508-000300</t>
        </is>
      </c>
      <c r="B349" s="9" t="inlineStr">
        <is>
          <t>2025-08</t>
        </is>
      </c>
      <c r="C349" s="10" t="n">
        <v>45890</v>
      </c>
      <c r="D349" s="9" t="inlineStr">
        <is>
          <t>Bound</t>
        </is>
      </c>
      <c r="E349" s="8" t="inlineStr">
        <is>
          <t>Ramona Vandermeer</t>
        </is>
      </c>
      <c r="F349" s="11" t="n">
        <v>1956</v>
      </c>
      <c r="G349" s="8" t="inlineStr">
        <is>
          <t>BMW</t>
        </is>
      </c>
      <c r="H349" s="8" t="inlineStr">
        <is>
          <t>M8 Competition</t>
        </is>
      </c>
      <c r="I349" s="8" t="inlineStr">
        <is>
          <t>UA48SZ7859Y1SK1DU</t>
        </is>
      </c>
      <c r="J349" s="8" t="inlineStr">
        <is>
          <t>02 - Sports / GT</t>
        </is>
      </c>
      <c r="K349" s="12" t="n">
        <v>315000</v>
      </c>
      <c r="L349" s="8" t="inlineStr">
        <is>
          <t>West Virginia</t>
        </is>
      </c>
      <c r="M349" s="13" t="n">
        <v>5928.54</v>
      </c>
      <c r="N349" s="13" t="n">
        <v>5928.54</v>
      </c>
      <c r="O349" s="8" t="n"/>
    </row>
    <row r="350">
      <c r="A350" s="8" t="inlineStr">
        <is>
          <t>CANON-202508-000301</t>
        </is>
      </c>
      <c r="B350" s="9" t="inlineStr">
        <is>
          <t>2025-08</t>
        </is>
      </c>
      <c r="C350" s="10" t="n">
        <v>45892</v>
      </c>
      <c r="D350" s="9" t="inlineStr">
        <is>
          <t>Bound</t>
        </is>
      </c>
      <c r="E350" s="8" t="inlineStr">
        <is>
          <t>Leopold Pennington</t>
        </is>
      </c>
      <c r="F350" s="11" t="n">
        <v>1969</v>
      </c>
      <c r="G350" s="8" t="inlineStr">
        <is>
          <t>Porsche</t>
        </is>
      </c>
      <c r="H350" s="8" t="inlineStr">
        <is>
          <t>911 Turbo S</t>
        </is>
      </c>
      <c r="I350" s="8" t="inlineStr">
        <is>
          <t>WU4TXK16850B609GR</t>
        </is>
      </c>
      <c r="J350" s="8" t="inlineStr">
        <is>
          <t>02 - Sports / GT</t>
        </is>
      </c>
      <c r="K350" s="12" t="n">
        <v>970000</v>
      </c>
      <c r="L350" s="8" t="inlineStr">
        <is>
          <t>Vermont</t>
        </is>
      </c>
      <c r="M350" s="13" t="n">
        <v>14513.4</v>
      </c>
      <c r="N350" s="13" t="n">
        <v>14513.4</v>
      </c>
      <c r="O350" s="8" t="n"/>
    </row>
    <row r="351">
      <c r="A351" s="8" t="inlineStr">
        <is>
          <t>CANON-202508-000303</t>
        </is>
      </c>
      <c r="B351" s="9" t="inlineStr">
        <is>
          <t>2025-08</t>
        </is>
      </c>
      <c r="C351" s="10" t="n">
        <v>45888</v>
      </c>
      <c r="D351" s="9" t="inlineStr">
        <is>
          <t>Bound</t>
        </is>
      </c>
      <c r="E351" s="8" t="inlineStr">
        <is>
          <t>Fenwick Larsson</t>
        </is>
      </c>
      <c r="F351" s="11" t="n">
        <v>1996</v>
      </c>
      <c r="G351" s="8" t="inlineStr">
        <is>
          <t>Bentley</t>
        </is>
      </c>
      <c r="H351" s="8" t="inlineStr">
        <is>
          <t>Continental GT</t>
        </is>
      </c>
      <c r="I351" s="8" t="inlineStr">
        <is>
          <t>WUN5LKKG3JV5CPJEU</t>
        </is>
      </c>
      <c r="J351" s="8" t="inlineStr">
        <is>
          <t>02 - Sports / GT</t>
        </is>
      </c>
      <c r="K351" s="12" t="n">
        <v>760000</v>
      </c>
      <c r="L351" s="8" t="inlineStr">
        <is>
          <t>New Jersey</t>
        </is>
      </c>
      <c r="M351" s="13" t="n">
        <v>8481.889999999999</v>
      </c>
      <c r="N351" s="13" t="n">
        <v>8481.889999999999</v>
      </c>
      <c r="O351" s="8" t="n"/>
    </row>
    <row r="352">
      <c r="A352" s="8" t="inlineStr">
        <is>
          <t>CANON-202508-000304</t>
        </is>
      </c>
      <c r="B352" s="9" t="inlineStr">
        <is>
          <t>2025-08</t>
        </is>
      </c>
      <c r="C352" s="10" t="n">
        <v>45899</v>
      </c>
      <c r="D352" s="9" t="inlineStr">
        <is>
          <t>Bound</t>
        </is>
      </c>
      <c r="E352" s="8" t="inlineStr">
        <is>
          <t>Fenwick Thistlewood</t>
        </is>
      </c>
      <c r="F352" s="11" t="n">
        <v>1974</v>
      </c>
      <c r="G352" s="8" t="inlineStr">
        <is>
          <t>Bentley</t>
        </is>
      </c>
      <c r="H352" s="8" t="inlineStr">
        <is>
          <t>Continental GT</t>
        </is>
      </c>
      <c r="I352" s="8" t="inlineStr">
        <is>
          <t>MY7K9VD414GJ8DZ75</t>
        </is>
      </c>
      <c r="J352" s="8" t="inlineStr">
        <is>
          <t>02 - Sports / GT</t>
        </is>
      </c>
      <c r="K352" s="12" t="n">
        <v>290000</v>
      </c>
      <c r="L352" s="8" t="inlineStr">
        <is>
          <t>Mississippi</t>
        </is>
      </c>
      <c r="M352" s="13" t="n">
        <v>4883.49</v>
      </c>
      <c r="N352" s="13" t="n">
        <v>4883.49</v>
      </c>
      <c r="O352" s="8" t="n"/>
    </row>
    <row r="353">
      <c r="A353" s="8" t="inlineStr">
        <is>
          <t>CANON-202508-000305</t>
        </is>
      </c>
      <c r="B353" s="9" t="inlineStr">
        <is>
          <t>2025-08</t>
        </is>
      </c>
      <c r="C353" s="10" t="n">
        <v>45885</v>
      </c>
      <c r="D353" s="9" t="inlineStr">
        <is>
          <t>Bound</t>
        </is>
      </c>
      <c r="E353" s="8" t="inlineStr">
        <is>
          <t>Leopold Blackwood</t>
        </is>
      </c>
      <c r="F353" s="11" t="n">
        <v>2000</v>
      </c>
      <c r="G353" s="8" t="inlineStr">
        <is>
          <t>Jaguar</t>
        </is>
      </c>
      <c r="H353" s="8" t="inlineStr">
        <is>
          <t>E-Type Series 1</t>
        </is>
      </c>
      <c r="I353" s="8" t="inlineStr">
        <is>
          <t>LMJLVTJP90HAZZ8B1</t>
        </is>
      </c>
      <c r="J353" s="8" t="inlineStr">
        <is>
          <t>07 - Post-War Classic (1946-1972)</t>
        </is>
      </c>
      <c r="K353" s="12" t="n">
        <v>430000</v>
      </c>
      <c r="L353" s="8" t="inlineStr">
        <is>
          <t>Washington</t>
        </is>
      </c>
      <c r="M353" s="13" t="n">
        <v>3738.57</v>
      </c>
      <c r="N353" s="13" t="n">
        <v>3738.57</v>
      </c>
      <c r="O353" s="8" t="n"/>
    </row>
    <row r="354">
      <c r="A354" s="8" t="inlineStr">
        <is>
          <t>CANON-202508-000306</t>
        </is>
      </c>
      <c r="B354" s="9" t="inlineStr">
        <is>
          <t>2025-08</t>
        </is>
      </c>
      <c r="C354" s="10" t="n">
        <v>45899</v>
      </c>
      <c r="D354" s="9" t="inlineStr">
        <is>
          <t>Bound</t>
        </is>
      </c>
      <c r="E354" s="8" t="inlineStr">
        <is>
          <t>Emiliano Montoya</t>
        </is>
      </c>
      <c r="F354" s="11" t="n">
        <v>2007</v>
      </c>
      <c r="G354" s="8" t="inlineStr">
        <is>
          <t>Mercedes-Benz</t>
        </is>
      </c>
      <c r="H354" s="8" t="inlineStr">
        <is>
          <t>AMG GT</t>
        </is>
      </c>
      <c r="I354" s="8" t="inlineStr">
        <is>
          <t>NKKKF0DHTT3ACD4DT</t>
        </is>
      </c>
      <c r="J354" s="8" t="inlineStr">
        <is>
          <t>02 - Sports / GT</t>
        </is>
      </c>
      <c r="K354" s="12" t="n">
        <v>710000</v>
      </c>
      <c r="L354" s="8" t="inlineStr">
        <is>
          <t>Montana</t>
        </is>
      </c>
      <c r="M354" s="13" t="n">
        <v>8098.02</v>
      </c>
      <c r="N354" s="13" t="n">
        <v>8098.02</v>
      </c>
      <c r="O354" s="8" t="n"/>
    </row>
    <row r="355">
      <c r="A355" s="8" t="inlineStr">
        <is>
          <t>CANON-202508-000308</t>
        </is>
      </c>
      <c r="B355" s="9" t="inlineStr">
        <is>
          <t>2025-08</t>
        </is>
      </c>
      <c r="C355" s="10" t="n">
        <v>45882</v>
      </c>
      <c r="D355" s="9" t="inlineStr">
        <is>
          <t>Bound</t>
        </is>
      </c>
      <c r="E355" s="8" t="inlineStr">
        <is>
          <t>Fenwick Bellandi</t>
        </is>
      </c>
      <c r="F355" s="11" t="n">
        <v>1965</v>
      </c>
      <c r="G355" s="8" t="inlineStr">
        <is>
          <t>BMW</t>
        </is>
      </c>
      <c r="H355" s="8" t="inlineStr">
        <is>
          <t>M8 Competition</t>
        </is>
      </c>
      <c r="I355" s="8" t="inlineStr">
        <is>
          <t>UL65Z3DKXFWMK1JL5</t>
        </is>
      </c>
      <c r="J355" s="8" t="inlineStr">
        <is>
          <t>02 - Sports / GT</t>
        </is>
      </c>
      <c r="K355" s="12" t="n">
        <v>495000</v>
      </c>
      <c r="L355" s="8" t="inlineStr">
        <is>
          <t>Arkansas</t>
        </is>
      </c>
      <c r="M355" s="13" t="n">
        <v>9666.51</v>
      </c>
      <c r="N355" s="13" t="n">
        <v>9666.51</v>
      </c>
      <c r="O355" s="8" t="n"/>
    </row>
    <row r="356">
      <c r="A356" s="8" t="inlineStr">
        <is>
          <t>CANON-202508-000309</t>
        </is>
      </c>
      <c r="B356" s="9" t="inlineStr">
        <is>
          <t>2025-08</t>
        </is>
      </c>
      <c r="C356" s="10" t="n">
        <v>45882</v>
      </c>
      <c r="D356" s="9" t="inlineStr">
        <is>
          <t>Bound</t>
        </is>
      </c>
      <c r="E356" s="8" t="inlineStr">
        <is>
          <t>Anouk Blackwood</t>
        </is>
      </c>
      <c r="F356" s="11" t="n">
        <v>1985</v>
      </c>
      <c r="G356" s="8" t="inlineStr">
        <is>
          <t>Ferrari</t>
        </is>
      </c>
      <c r="H356" s="8" t="inlineStr">
        <is>
          <t>SF90 Stradale</t>
        </is>
      </c>
      <c r="I356" s="8" t="inlineStr">
        <is>
          <t>RRYUB5L1USJ1SCM0R</t>
        </is>
      </c>
      <c r="J356" s="8" t="inlineStr">
        <is>
          <t>03 - Supercar</t>
        </is>
      </c>
      <c r="K356" s="12" t="n">
        <v>1250000</v>
      </c>
      <c r="L356" s="8" t="inlineStr">
        <is>
          <t>Michigan</t>
        </is>
      </c>
      <c r="M356" s="13" t="n">
        <v>29245.28</v>
      </c>
      <c r="N356" s="13" t="n">
        <v>29245.28</v>
      </c>
      <c r="O356" s="8" t="n"/>
    </row>
    <row r="357">
      <c r="A357" s="8" t="inlineStr">
        <is>
          <t>CANON-202508-000310</t>
        </is>
      </c>
      <c r="B357" s="9" t="inlineStr">
        <is>
          <t>2025-08</t>
        </is>
      </c>
      <c r="C357" s="10" t="n">
        <v>45888</v>
      </c>
      <c r="D357" s="9" t="inlineStr">
        <is>
          <t>Bound</t>
        </is>
      </c>
      <c r="E357" s="8" t="inlineStr">
        <is>
          <t>Cassius Blackwood</t>
        </is>
      </c>
      <c r="F357" s="11" t="n">
        <v>2011</v>
      </c>
      <c r="G357" s="8" t="inlineStr">
        <is>
          <t>Aston Martin</t>
        </is>
      </c>
      <c r="H357" s="8" t="inlineStr">
        <is>
          <t>DB12</t>
        </is>
      </c>
      <c r="I357" s="8" t="inlineStr">
        <is>
          <t>P9GU1HNGUWK4YY30K</t>
        </is>
      </c>
      <c r="J357" s="8" t="inlineStr">
        <is>
          <t>02 - Sports / GT</t>
        </is>
      </c>
      <c r="K357" s="12" t="n">
        <v>530000</v>
      </c>
      <c r="L357" s="8" t="inlineStr">
        <is>
          <t>California</t>
        </is>
      </c>
      <c r="M357" s="13" t="n">
        <v>8775</v>
      </c>
      <c r="N357" s="13" t="n">
        <v>8775</v>
      </c>
      <c r="O357" s="8" t="n"/>
    </row>
    <row r="358">
      <c r="A358" s="8" t="inlineStr">
        <is>
          <t>CANON-202508-000311</t>
        </is>
      </c>
      <c r="B358" s="9" t="inlineStr">
        <is>
          <t>2025-08</t>
        </is>
      </c>
      <c r="C358" s="10" t="n">
        <v>45886</v>
      </c>
      <c r="D358" s="9" t="inlineStr">
        <is>
          <t>Bound</t>
        </is>
      </c>
      <c r="E358" s="8" t="inlineStr">
        <is>
          <t>Ramona Nakashima</t>
        </is>
      </c>
      <c r="F358" s="11" t="n">
        <v>1983</v>
      </c>
      <c r="G358" s="8" t="inlineStr">
        <is>
          <t>Mercedes-Benz</t>
        </is>
      </c>
      <c r="H358" s="8" t="inlineStr">
        <is>
          <t>AMG GT</t>
        </is>
      </c>
      <c r="I358" s="8" t="inlineStr">
        <is>
          <t>BD3L29NP4DZN0JD0Y</t>
        </is>
      </c>
      <c r="J358" s="8" t="inlineStr">
        <is>
          <t>02 - Sports / GT</t>
        </is>
      </c>
      <c r="K358" s="12" t="n">
        <v>700000</v>
      </c>
      <c r="L358" s="8" t="inlineStr">
        <is>
          <t>Washington</t>
        </is>
      </c>
      <c r="M358" s="13" t="n">
        <v>8241.51</v>
      </c>
      <c r="N358" s="13" t="n">
        <v>8241.51</v>
      </c>
      <c r="O358" s="8" t="n"/>
    </row>
    <row r="359">
      <c r="A359" s="8" t="inlineStr">
        <is>
          <t>CANON-202508-000313</t>
        </is>
      </c>
      <c r="B359" s="9" t="inlineStr">
        <is>
          <t>2025-08</t>
        </is>
      </c>
      <c r="C359" s="10" t="n">
        <v>45885</v>
      </c>
      <c r="D359" s="9" t="inlineStr">
        <is>
          <t>Bound</t>
        </is>
      </c>
      <c r="E359" s="8" t="inlineStr">
        <is>
          <t>Desmond Harrington</t>
        </is>
      </c>
      <c r="F359" s="11" t="n">
        <v>1991</v>
      </c>
      <c r="G359" s="8" t="inlineStr">
        <is>
          <t>Aston Martin</t>
        </is>
      </c>
      <c r="H359" s="8" t="inlineStr">
        <is>
          <t>DB12</t>
        </is>
      </c>
      <c r="I359" s="8" t="inlineStr">
        <is>
          <t>W4G55F3JBWJYF302P</t>
        </is>
      </c>
      <c r="J359" s="8" t="inlineStr">
        <is>
          <t>02 - Sports / GT</t>
        </is>
      </c>
      <c r="K359" s="12" t="n">
        <v>435000</v>
      </c>
      <c r="L359" s="8" t="inlineStr">
        <is>
          <t>California</t>
        </is>
      </c>
      <c r="M359" s="13" t="n">
        <v>8310.139999999999</v>
      </c>
      <c r="N359" s="13" t="n">
        <v>8310.139999999999</v>
      </c>
      <c r="O359" s="8" t="n"/>
    </row>
    <row r="360">
      <c r="A360" s="8" t="inlineStr">
        <is>
          <t>CANON-202508-000314</t>
        </is>
      </c>
      <c r="B360" s="9" t="inlineStr">
        <is>
          <t>2025-08</t>
        </is>
      </c>
      <c r="C360" s="10" t="n">
        <v>45894</v>
      </c>
      <c r="D360" s="9" t="inlineStr">
        <is>
          <t>Bound</t>
        </is>
      </c>
      <c r="E360" s="8" t="inlineStr">
        <is>
          <t>Everett Fairweather</t>
        </is>
      </c>
      <c r="F360" s="11" t="n">
        <v>2019</v>
      </c>
      <c r="G360" s="8" t="inlineStr">
        <is>
          <t>Aston Martin</t>
        </is>
      </c>
      <c r="H360" s="8" t="inlineStr">
        <is>
          <t>DB5</t>
        </is>
      </c>
      <c r="I360" s="8" t="inlineStr">
        <is>
          <t>BEK447WFKDGM5LLJU</t>
        </is>
      </c>
      <c r="J360" s="8" t="inlineStr">
        <is>
          <t>07 - Post-War Classic (1946-1972)</t>
        </is>
      </c>
      <c r="K360" s="12" t="n">
        <v>1830000</v>
      </c>
      <c r="L360" s="8" t="inlineStr">
        <is>
          <t>Louisiana</t>
        </is>
      </c>
      <c r="M360" s="13" t="n">
        <v>15876.11</v>
      </c>
      <c r="N360" s="13" t="n">
        <v>15876.11</v>
      </c>
      <c r="O360" s="8" t="n"/>
    </row>
    <row r="361">
      <c r="A361" s="8" t="inlineStr">
        <is>
          <t>CANON-202508-000315</t>
        </is>
      </c>
      <c r="B361" s="9" t="inlineStr">
        <is>
          <t>2025-08</t>
        </is>
      </c>
      <c r="C361" s="10" t="n">
        <v>45886</v>
      </c>
      <c r="D361" s="9" t="inlineStr">
        <is>
          <t>Bound</t>
        </is>
      </c>
      <c r="E361" s="8" t="inlineStr">
        <is>
          <t>Beatrix Okonkwo</t>
        </is>
      </c>
      <c r="F361" s="11" t="n">
        <v>2009</v>
      </c>
      <c r="G361" s="8" t="inlineStr">
        <is>
          <t>Mercedes-Benz</t>
        </is>
      </c>
      <c r="H361" s="8" t="inlineStr">
        <is>
          <t>AMG GT</t>
        </is>
      </c>
      <c r="I361" s="8" t="inlineStr">
        <is>
          <t>J8YEGBHKUW41XS60M</t>
        </is>
      </c>
      <c r="J361" s="8" t="inlineStr">
        <is>
          <t>02 - Sports / GT</t>
        </is>
      </c>
      <c r="K361" s="12" t="n">
        <v>715000</v>
      </c>
      <c r="L361" s="8" t="inlineStr">
        <is>
          <t>Missouri</t>
        </is>
      </c>
      <c r="M361" s="13" t="n">
        <v>9295</v>
      </c>
      <c r="N361" s="13" t="n">
        <v>9295</v>
      </c>
      <c r="O361" s="8" t="n"/>
    </row>
    <row r="362">
      <c r="A362" s="8" t="inlineStr">
        <is>
          <t>CANON-202508-000316</t>
        </is>
      </c>
      <c r="B362" s="9" t="inlineStr">
        <is>
          <t>2025-08</t>
        </is>
      </c>
      <c r="C362" s="10" t="n">
        <v>45888</v>
      </c>
      <c r="D362" s="9" t="inlineStr">
        <is>
          <t>Bound</t>
        </is>
      </c>
      <c r="E362" s="8" t="inlineStr">
        <is>
          <t>Horace Rourke</t>
        </is>
      </c>
      <c r="F362" s="11" t="n">
        <v>1974</v>
      </c>
      <c r="G362" s="8" t="inlineStr">
        <is>
          <t>Bentley</t>
        </is>
      </c>
      <c r="H362" s="8" t="inlineStr">
        <is>
          <t>Continental GT</t>
        </is>
      </c>
      <c r="I362" s="8" t="inlineStr">
        <is>
          <t>JTSLPRULCWG7CUF3S</t>
        </is>
      </c>
      <c r="J362" s="8" t="inlineStr">
        <is>
          <t>02 - Sports / GT</t>
        </is>
      </c>
      <c r="K362" s="12" t="n">
        <v>390000</v>
      </c>
      <c r="L362" s="8" t="inlineStr">
        <is>
          <t>New York</t>
        </is>
      </c>
      <c r="M362" s="13" t="n">
        <v>7064.15</v>
      </c>
      <c r="N362" s="13" t="n">
        <v>7064.15</v>
      </c>
      <c r="O362" s="8" t="n"/>
    </row>
    <row r="363">
      <c r="A363" s="8" t="inlineStr">
        <is>
          <t>CANON-202508-000317</t>
        </is>
      </c>
      <c r="B363" s="9" t="inlineStr">
        <is>
          <t>2025-08</t>
        </is>
      </c>
      <c r="C363" s="10" t="n">
        <v>45870</v>
      </c>
      <c r="D363" s="9" t="inlineStr">
        <is>
          <t>Bound</t>
        </is>
      </c>
      <c r="E363" s="8" t="inlineStr">
        <is>
          <t>Ingrid Montoya</t>
        </is>
      </c>
      <c r="F363" s="11" t="n">
        <v>2022</v>
      </c>
      <c r="G363" s="8" t="inlineStr">
        <is>
          <t>Bentley</t>
        </is>
      </c>
      <c r="H363" s="8" t="inlineStr">
        <is>
          <t>Continental GT</t>
        </is>
      </c>
      <c r="I363" s="8" t="inlineStr">
        <is>
          <t>KHTGW6TBBXYF45798</t>
        </is>
      </c>
      <c r="J363" s="8" t="inlineStr">
        <is>
          <t>02 - Sports / GT</t>
        </is>
      </c>
      <c r="K363" s="12" t="n">
        <v>670000</v>
      </c>
      <c r="L363" s="8" t="inlineStr">
        <is>
          <t>New York</t>
        </is>
      </c>
      <c r="M363" s="13" t="n">
        <v>10517.74</v>
      </c>
      <c r="N363" s="13" t="n">
        <v>10517.74</v>
      </c>
      <c r="O363" s="8" t="n"/>
    </row>
    <row r="364">
      <c r="A364" s="8" t="inlineStr">
        <is>
          <t>CANON-202508-000318</t>
        </is>
      </c>
      <c r="B364" s="9" t="inlineStr">
        <is>
          <t>2025-08</t>
        </is>
      </c>
      <c r="C364" s="10" t="n">
        <v>45893</v>
      </c>
      <c r="D364" s="9" t="inlineStr">
        <is>
          <t>Bound</t>
        </is>
      </c>
      <c r="E364" s="8" t="inlineStr">
        <is>
          <t>Saoirse Delacroix</t>
        </is>
      </c>
      <c r="F364" s="11" t="n">
        <v>1989</v>
      </c>
      <c r="G364" s="8" t="inlineStr">
        <is>
          <t>Porsche</t>
        </is>
      </c>
      <c r="H364" s="8" t="inlineStr">
        <is>
          <t>911 Turbo S</t>
        </is>
      </c>
      <c r="I364" s="8" t="inlineStr">
        <is>
          <t>JCTHNS7NL7PHP5Z3C</t>
        </is>
      </c>
      <c r="J364" s="8" t="inlineStr">
        <is>
          <t>02 - Sports / GT</t>
        </is>
      </c>
      <c r="K364" s="12" t="n">
        <v>340000</v>
      </c>
      <c r="L364" s="8" t="inlineStr">
        <is>
          <t>Louisiana</t>
        </is>
      </c>
      <c r="M364" s="13" t="n">
        <v>5821.7</v>
      </c>
      <c r="N364" s="13" t="n">
        <v>5821.7</v>
      </c>
      <c r="O364" s="8" t="n"/>
    </row>
    <row r="365">
      <c r="A365" s="8" t="inlineStr">
        <is>
          <t>CANON-202508-000319</t>
        </is>
      </c>
      <c r="B365" s="9" t="inlineStr">
        <is>
          <t>2025-08</t>
        </is>
      </c>
      <c r="C365" s="10" t="n">
        <v>45871</v>
      </c>
      <c r="D365" s="9" t="inlineStr">
        <is>
          <t>Bound</t>
        </is>
      </c>
      <c r="E365" s="8" t="inlineStr">
        <is>
          <t>Leopold Castellanos</t>
        </is>
      </c>
      <c r="F365" s="11" t="n">
        <v>1989</v>
      </c>
      <c r="G365" s="8" t="inlineStr">
        <is>
          <t>Aston Martin</t>
        </is>
      </c>
      <c r="H365" s="8" t="inlineStr">
        <is>
          <t>DB12</t>
        </is>
      </c>
      <c r="I365" s="8" t="inlineStr">
        <is>
          <t>7N0VPZ2WJWC1E9YXS</t>
        </is>
      </c>
      <c r="J365" s="8" t="inlineStr">
        <is>
          <t>02 - Sports / GT</t>
        </is>
      </c>
      <c r="K365" s="12" t="n">
        <v>445000</v>
      </c>
      <c r="L365" s="8" t="inlineStr">
        <is>
          <t>Michigan</t>
        </is>
      </c>
      <c r="M365" s="13" t="n">
        <v>9760.610000000001</v>
      </c>
      <c r="N365" s="13" t="n">
        <v>9760.610000000001</v>
      </c>
      <c r="O365" s="8" t="n"/>
    </row>
    <row r="366">
      <c r="A366" s="8" t="inlineStr">
        <is>
          <t>CANON-202508-000320</t>
        </is>
      </c>
      <c r="B366" s="9" t="inlineStr">
        <is>
          <t>2025-08</t>
        </is>
      </c>
      <c r="C366" s="10" t="n">
        <v>45889</v>
      </c>
      <c r="D366" s="9" t="inlineStr">
        <is>
          <t>Bound</t>
        </is>
      </c>
      <c r="E366" s="8" t="inlineStr">
        <is>
          <t>Leopold Fairweather</t>
        </is>
      </c>
      <c r="F366" s="11" t="n">
        <v>1964</v>
      </c>
      <c r="G366" s="8" t="inlineStr">
        <is>
          <t>Aston Martin</t>
        </is>
      </c>
      <c r="H366" s="8" t="inlineStr">
        <is>
          <t>DB12</t>
        </is>
      </c>
      <c r="I366" s="8" t="inlineStr">
        <is>
          <t>AV9Z56Z4RR3672GVN</t>
        </is>
      </c>
      <c r="J366" s="8" t="inlineStr">
        <is>
          <t>02 - Sports / GT</t>
        </is>
      </c>
      <c r="K366" s="12" t="n">
        <v>490000</v>
      </c>
      <c r="L366" s="8" t="inlineStr">
        <is>
          <t>California</t>
        </is>
      </c>
      <c r="M366" s="13" t="n">
        <v>9360.85</v>
      </c>
      <c r="N366" s="13" t="n">
        <v>9360.85</v>
      </c>
      <c r="O366" s="8" t="n"/>
    </row>
    <row r="367">
      <c r="A367" s="8" t="inlineStr">
        <is>
          <t>CANON-202508-000321</t>
        </is>
      </c>
      <c r="B367" s="9" t="inlineStr">
        <is>
          <t>2025-08</t>
        </is>
      </c>
      <c r="C367" s="10" t="n">
        <v>45885</v>
      </c>
      <c r="D367" s="9" t="inlineStr">
        <is>
          <t>Bound</t>
        </is>
      </c>
      <c r="E367" s="8" t="inlineStr">
        <is>
          <t>Desmond Harrington</t>
        </is>
      </c>
      <c r="F367" s="11" t="n">
        <v>1977</v>
      </c>
      <c r="G367" s="8" t="inlineStr">
        <is>
          <t>Jaguar</t>
        </is>
      </c>
      <c r="H367" s="8" t="inlineStr">
        <is>
          <t>E-Type Series 1</t>
        </is>
      </c>
      <c r="I367" s="8" t="inlineStr">
        <is>
          <t>JPDL7HC3XGNVTEMLZ</t>
        </is>
      </c>
      <c r="J367" s="8" t="inlineStr">
        <is>
          <t>07 - Post-War Classic (1946-1972)</t>
        </is>
      </c>
      <c r="K367" s="12" t="n">
        <v>1550000</v>
      </c>
      <c r="L367" s="8" t="inlineStr">
        <is>
          <t>Utah</t>
        </is>
      </c>
      <c r="M367" s="13" t="n">
        <v>15002.83</v>
      </c>
      <c r="N367" s="13" t="n">
        <v>15002.83</v>
      </c>
      <c r="O367" s="8" t="n"/>
    </row>
    <row r="368">
      <c r="A368" s="8" t="inlineStr">
        <is>
          <t>CANON-202508-000322</t>
        </is>
      </c>
      <c r="B368" s="9" t="inlineStr">
        <is>
          <t>2025-08</t>
        </is>
      </c>
      <c r="C368" s="10" t="n">
        <v>45889</v>
      </c>
      <c r="D368" s="9" t="inlineStr">
        <is>
          <t>Bound</t>
        </is>
      </c>
      <c r="E368" s="8" t="inlineStr">
        <is>
          <t>Beatrix Okonkwo</t>
        </is>
      </c>
      <c r="F368" s="11" t="n">
        <v>1997</v>
      </c>
      <c r="G368" s="8" t="inlineStr">
        <is>
          <t>Ferrari</t>
        </is>
      </c>
      <c r="H368" s="8" t="inlineStr">
        <is>
          <t>296 GTB</t>
        </is>
      </c>
      <c r="I368" s="8" t="inlineStr">
        <is>
          <t>6FZ8USG1HGXZL52SD</t>
        </is>
      </c>
      <c r="J368" s="8" t="inlineStr">
        <is>
          <t>03 - Supercar</t>
        </is>
      </c>
      <c r="K368" s="12" t="n">
        <v>460000</v>
      </c>
      <c r="L368" s="8" t="inlineStr">
        <is>
          <t>Mississippi</t>
        </is>
      </c>
      <c r="M368" s="13" t="n">
        <v>11877.55</v>
      </c>
      <c r="N368" s="13" t="n">
        <v>11877.55</v>
      </c>
      <c r="O368" s="8" t="n"/>
    </row>
    <row r="369">
      <c r="A369" s="8" t="inlineStr">
        <is>
          <t>CANON-202508-000326</t>
        </is>
      </c>
      <c r="B369" s="9" t="inlineStr">
        <is>
          <t>2025-08</t>
        </is>
      </c>
      <c r="C369" s="10" t="n">
        <v>45898</v>
      </c>
      <c r="D369" s="9" t="inlineStr">
        <is>
          <t>Bound</t>
        </is>
      </c>
      <c r="E369" s="8" t="inlineStr">
        <is>
          <t>Leopold Vasquez</t>
        </is>
      </c>
      <c r="F369" s="11" t="n">
        <v>2019</v>
      </c>
      <c r="G369" s="8" t="inlineStr">
        <is>
          <t>Aston Martin</t>
        </is>
      </c>
      <c r="H369" s="8" t="inlineStr">
        <is>
          <t>DB12</t>
        </is>
      </c>
      <c r="I369" s="8" t="inlineStr">
        <is>
          <t>PUBM1FSAYCNH25AG9</t>
        </is>
      </c>
      <c r="J369" s="8" t="inlineStr">
        <is>
          <t>02 - Sports / GT</t>
        </is>
      </c>
      <c r="K369" s="12" t="n">
        <v>370000</v>
      </c>
      <c r="L369" s="8" t="inlineStr">
        <is>
          <t>Texas</t>
        </is>
      </c>
      <c r="M369" s="13" t="n">
        <v>6021.23</v>
      </c>
      <c r="N369" s="13" t="n">
        <v>6021.23</v>
      </c>
      <c r="O369" s="8" t="n"/>
    </row>
    <row r="370">
      <c r="A370" s="8" t="inlineStr">
        <is>
          <t>CANON-202508-000328</t>
        </is>
      </c>
      <c r="B370" s="9" t="inlineStr">
        <is>
          <t>2025-08</t>
        </is>
      </c>
      <c r="C370" s="10" t="n">
        <v>45894</v>
      </c>
      <c r="D370" s="9" t="inlineStr">
        <is>
          <t>Bound</t>
        </is>
      </c>
      <c r="E370" s="8" t="inlineStr">
        <is>
          <t>Fitzgerald Underwood</t>
        </is>
      </c>
      <c r="F370" s="11" t="n">
        <v>2020</v>
      </c>
      <c r="G370" s="8" t="inlineStr">
        <is>
          <t>Maserati</t>
        </is>
      </c>
      <c r="H370" s="8" t="inlineStr">
        <is>
          <t>GranTurismo</t>
        </is>
      </c>
      <c r="I370" s="8" t="inlineStr">
        <is>
          <t>YJ3A6UP493KPS3FWP</t>
        </is>
      </c>
      <c r="J370" s="8" t="inlineStr">
        <is>
          <t>02 - Sports / GT</t>
        </is>
      </c>
      <c r="K370" s="12" t="n">
        <v>850000</v>
      </c>
      <c r="L370" s="8" t="inlineStr">
        <is>
          <t>Maryland</t>
        </is>
      </c>
      <c r="M370" s="13" t="n">
        <v>9903.299999999999</v>
      </c>
      <c r="N370" s="13" t="n">
        <v>9903.299999999999</v>
      </c>
      <c r="O370" s="8" t="n"/>
    </row>
    <row r="371">
      <c r="A371" s="8" t="inlineStr">
        <is>
          <t>CANON-202508-000329</t>
        </is>
      </c>
      <c r="B371" s="9" t="inlineStr">
        <is>
          <t>2025-08</t>
        </is>
      </c>
      <c r="C371" s="10" t="n">
        <v>45872</v>
      </c>
      <c r="D371" s="9" t="inlineStr">
        <is>
          <t>Bound</t>
        </is>
      </c>
      <c r="E371" s="8" t="inlineStr">
        <is>
          <t>Anouk Montoya</t>
        </is>
      </c>
      <c r="F371" s="11" t="n">
        <v>2006</v>
      </c>
      <c r="G371" s="8" t="inlineStr">
        <is>
          <t>McLaren</t>
        </is>
      </c>
      <c r="H371" s="8" t="inlineStr">
        <is>
          <t>750S</t>
        </is>
      </c>
      <c r="I371" s="8" t="inlineStr">
        <is>
          <t>6DDNSUJAVJXE65N4G</t>
        </is>
      </c>
      <c r="J371" s="8" t="inlineStr">
        <is>
          <t>03 - Supercar</t>
        </is>
      </c>
      <c r="K371" s="12" t="n">
        <v>545000</v>
      </c>
      <c r="L371" s="8" t="inlineStr">
        <is>
          <t>Kansas</t>
        </is>
      </c>
      <c r="M371" s="13" t="n">
        <v>9475.799999999999</v>
      </c>
      <c r="N371" s="13" t="n">
        <v>9475.799999999999</v>
      </c>
      <c r="O371" s="8" t="n"/>
    </row>
    <row r="372">
      <c r="A372" s="8" t="inlineStr">
        <is>
          <t>CANON-202508-000331</t>
        </is>
      </c>
      <c r="B372" s="9" t="inlineStr">
        <is>
          <t>2025-08</t>
        </is>
      </c>
      <c r="C372" s="10" t="n">
        <v>45883</v>
      </c>
      <c r="D372" s="9" t="inlineStr">
        <is>
          <t>Bound</t>
        </is>
      </c>
      <c r="E372" s="8" t="inlineStr">
        <is>
          <t>Saoirse Blackwood</t>
        </is>
      </c>
      <c r="F372" s="11" t="n">
        <v>2019</v>
      </c>
      <c r="G372" s="8" t="inlineStr">
        <is>
          <t>Porsche</t>
        </is>
      </c>
      <c r="H372" s="8" t="inlineStr">
        <is>
          <t>911 Turbo S</t>
        </is>
      </c>
      <c r="I372" s="8" t="inlineStr">
        <is>
          <t>VRPTYAY5H8HZ7TGX3</t>
        </is>
      </c>
      <c r="J372" s="8" t="inlineStr">
        <is>
          <t>02 - Sports / GT</t>
        </is>
      </c>
      <c r="K372" s="12" t="n">
        <v>320000</v>
      </c>
      <c r="L372" s="8" t="inlineStr">
        <is>
          <t>California</t>
        </is>
      </c>
      <c r="M372" s="13" t="n">
        <v>6113.21</v>
      </c>
      <c r="N372" s="13" t="n">
        <v>6113.21</v>
      </c>
      <c r="O372" s="8" t="n"/>
    </row>
    <row r="373">
      <c r="A373" s="8" t="inlineStr">
        <is>
          <t>CANON-202508-000333</t>
        </is>
      </c>
      <c r="B373" s="9" t="inlineStr">
        <is>
          <t>2025-08</t>
        </is>
      </c>
      <c r="C373" s="10" t="n">
        <v>45892</v>
      </c>
      <c r="D373" s="9" t="inlineStr">
        <is>
          <t>Bound</t>
        </is>
      </c>
      <c r="E373" s="8" t="inlineStr">
        <is>
          <t>Fitzgerald Ashcombe</t>
        </is>
      </c>
      <c r="F373" s="11" t="n">
        <v>1997</v>
      </c>
      <c r="G373" s="8" t="inlineStr">
        <is>
          <t>Ferrari</t>
        </is>
      </c>
      <c r="H373" s="8" t="inlineStr">
        <is>
          <t>296 GTB</t>
        </is>
      </c>
      <c r="I373" s="8" t="inlineStr">
        <is>
          <t>MVF2V7TV0AJXRDMBW</t>
        </is>
      </c>
      <c r="J373" s="8" t="inlineStr">
        <is>
          <t>03 - Supercar</t>
        </is>
      </c>
      <c r="K373" s="12" t="n">
        <v>535000</v>
      </c>
      <c r="L373" s="8" t="inlineStr">
        <is>
          <t>Virginia</t>
        </is>
      </c>
      <c r="M373" s="13" t="n">
        <v>10452.69</v>
      </c>
      <c r="N373" s="13" t="n">
        <v>10452.69</v>
      </c>
      <c r="O373" s="8" t="n"/>
    </row>
    <row r="374">
      <c r="A374" s="8" t="inlineStr">
        <is>
          <t>CANON-202508-000334</t>
        </is>
      </c>
      <c r="B374" s="9" t="inlineStr">
        <is>
          <t>2025-08</t>
        </is>
      </c>
      <c r="C374" s="10" t="n">
        <v>45889</v>
      </c>
      <c r="D374" s="9" t="inlineStr">
        <is>
          <t>Bound</t>
        </is>
      </c>
      <c r="E374" s="8" t="inlineStr">
        <is>
          <t>Thaddeus Thistlewood</t>
        </is>
      </c>
      <c r="F374" s="11" t="n">
        <v>2002</v>
      </c>
      <c r="G374" s="8" t="inlineStr">
        <is>
          <t>Porsche</t>
        </is>
      </c>
      <c r="H374" s="8" t="inlineStr">
        <is>
          <t>911 Turbo S</t>
        </is>
      </c>
      <c r="I374" s="8" t="inlineStr">
        <is>
          <t>KV1NU16HVGUEEN7F0</t>
        </is>
      </c>
      <c r="J374" s="8" t="inlineStr">
        <is>
          <t>02 - Sports / GT</t>
        </is>
      </c>
      <c r="K374" s="12" t="n">
        <v>190000</v>
      </c>
      <c r="L374" s="8" t="inlineStr">
        <is>
          <t>Pennsylvania</t>
        </is>
      </c>
      <c r="M374" s="13" t="n">
        <v>3298.11</v>
      </c>
      <c r="N374" s="13" t="n">
        <v>3298.11</v>
      </c>
      <c r="O374" s="8" t="n"/>
    </row>
    <row r="375">
      <c r="A375" s="8" t="inlineStr">
        <is>
          <t>CANON-202508-000336</t>
        </is>
      </c>
      <c r="B375" s="9" t="inlineStr">
        <is>
          <t>2025-08</t>
        </is>
      </c>
      <c r="C375" s="10" t="n">
        <v>45882</v>
      </c>
      <c r="D375" s="9" t="inlineStr">
        <is>
          <t>Bound</t>
        </is>
      </c>
      <c r="E375" s="8" t="inlineStr">
        <is>
          <t>Wilhelmina Montoya</t>
        </is>
      </c>
      <c r="F375" s="11" t="n">
        <v>1960</v>
      </c>
      <c r="G375" s="8" t="inlineStr">
        <is>
          <t>Ferrari</t>
        </is>
      </c>
      <c r="H375" s="8" t="inlineStr">
        <is>
          <t>296 GTB</t>
        </is>
      </c>
      <c r="I375" s="8" t="inlineStr">
        <is>
          <t>1ZCJYWGSXP377B7VT</t>
        </is>
      </c>
      <c r="J375" s="8" t="inlineStr">
        <is>
          <t>03 - Supercar</t>
        </is>
      </c>
      <c r="K375" s="12" t="n">
        <v>285000</v>
      </c>
      <c r="L375" s="8" t="inlineStr">
        <is>
          <t>Louisiana</t>
        </is>
      </c>
      <c r="M375" s="13" t="n">
        <v>7482.59</v>
      </c>
      <c r="N375" s="13" t="n">
        <v>7482.59</v>
      </c>
      <c r="O375" s="8" t="n"/>
    </row>
    <row r="376">
      <c r="A376" s="8" t="inlineStr">
        <is>
          <t>CANON-202508-000337</t>
        </is>
      </c>
      <c r="B376" s="9" t="inlineStr">
        <is>
          <t>2025-08</t>
        </is>
      </c>
      <c r="C376" s="10" t="n">
        <v>45878</v>
      </c>
      <c r="D376" s="9" t="inlineStr">
        <is>
          <t>Bound</t>
        </is>
      </c>
      <c r="E376" s="8" t="inlineStr">
        <is>
          <t>Horace Whitlock</t>
        </is>
      </c>
      <c r="F376" s="11" t="n">
        <v>1997</v>
      </c>
      <c r="G376" s="8" t="inlineStr">
        <is>
          <t>Porsche</t>
        </is>
      </c>
      <c r="H376" s="8" t="inlineStr">
        <is>
          <t>911 Turbo S</t>
        </is>
      </c>
      <c r="I376" s="8" t="inlineStr">
        <is>
          <t>3A4XYHG0PB7TN32C3</t>
        </is>
      </c>
      <c r="J376" s="8" t="inlineStr">
        <is>
          <t>02 - Sports / GT</t>
        </is>
      </c>
      <c r="K376" s="12" t="n">
        <v>490000</v>
      </c>
      <c r="L376" s="8" t="inlineStr">
        <is>
          <t>Utah</t>
        </is>
      </c>
      <c r="M376" s="13" t="n">
        <v>9360.85</v>
      </c>
      <c r="N376" s="13" t="n">
        <v>9360.85</v>
      </c>
      <c r="O376" s="8" t="n"/>
    </row>
    <row r="377">
      <c r="A377" s="8" t="inlineStr">
        <is>
          <t>CANON-202508-000338</t>
        </is>
      </c>
      <c r="B377" s="9" t="inlineStr">
        <is>
          <t>2025-08</t>
        </is>
      </c>
      <c r="C377" s="10" t="n">
        <v>45879</v>
      </c>
      <c r="D377" s="9" t="inlineStr">
        <is>
          <t>Bound</t>
        </is>
      </c>
      <c r="E377" s="8" t="inlineStr">
        <is>
          <t>Ramona Blackwood</t>
        </is>
      </c>
      <c r="F377" s="11" t="n">
        <v>2002</v>
      </c>
      <c r="G377" s="8" t="inlineStr">
        <is>
          <t>Ferrari</t>
        </is>
      </c>
      <c r="H377" s="8" t="inlineStr">
        <is>
          <t>SF90 Stradale</t>
        </is>
      </c>
      <c r="I377" s="8" t="inlineStr">
        <is>
          <t>PE1B6ZHH7P0MBD6GG</t>
        </is>
      </c>
      <c r="J377" s="8" t="inlineStr">
        <is>
          <t>03 - Supercar</t>
        </is>
      </c>
      <c r="K377" s="12" t="n">
        <v>165000</v>
      </c>
      <c r="L377" s="8" t="inlineStr">
        <is>
          <t>Mississippi</t>
        </is>
      </c>
      <c r="M377" s="13" t="n">
        <v>5260.7</v>
      </c>
      <c r="N377" s="13" t="n">
        <v>5260.7</v>
      </c>
      <c r="O377" s="8" t="n"/>
    </row>
    <row r="378">
      <c r="A378" s="8" t="inlineStr">
        <is>
          <t>CANON-202508-000340</t>
        </is>
      </c>
      <c r="B378" s="9" t="inlineStr">
        <is>
          <t>2025-08</t>
        </is>
      </c>
      <c r="C378" s="10" t="n">
        <v>45877</v>
      </c>
      <c r="D378" s="9" t="inlineStr">
        <is>
          <t>Bound</t>
        </is>
      </c>
      <c r="E378" s="8" t="inlineStr">
        <is>
          <t>Delphine Vandermeer</t>
        </is>
      </c>
      <c r="F378" s="11" t="n">
        <v>1958</v>
      </c>
      <c r="G378" s="8" t="inlineStr">
        <is>
          <t>McLaren</t>
        </is>
      </c>
      <c r="H378" s="8" t="inlineStr">
        <is>
          <t>750S</t>
        </is>
      </c>
      <c r="I378" s="8" t="inlineStr">
        <is>
          <t>89HLZ5524NKCUV9FR</t>
        </is>
      </c>
      <c r="J378" s="8" t="inlineStr">
        <is>
          <t>03 - Supercar</t>
        </is>
      </c>
      <c r="K378" s="12" t="n">
        <v>1950000</v>
      </c>
      <c r="L378" s="8" t="inlineStr">
        <is>
          <t>Missouri</t>
        </is>
      </c>
      <c r="M378" s="13" t="n">
        <v>31200</v>
      </c>
      <c r="N378" s="13" t="n">
        <v>31200</v>
      </c>
      <c r="O378" s="8" t="n"/>
    </row>
    <row r="379">
      <c r="A379" s="8" t="inlineStr">
        <is>
          <t>CANON-202508-000341</t>
        </is>
      </c>
      <c r="B379" s="9" t="inlineStr">
        <is>
          <t>2025-08</t>
        </is>
      </c>
      <c r="C379" s="10" t="n">
        <v>45895</v>
      </c>
      <c r="D379" s="9" t="inlineStr">
        <is>
          <t>Bound</t>
        </is>
      </c>
      <c r="E379" s="8" t="inlineStr">
        <is>
          <t>Mireille Harrington</t>
        </is>
      </c>
      <c r="F379" s="11" t="n">
        <v>1983</v>
      </c>
      <c r="G379" s="8" t="inlineStr">
        <is>
          <t>Bentley</t>
        </is>
      </c>
      <c r="H379" s="8" t="inlineStr">
        <is>
          <t>Continental GT</t>
        </is>
      </c>
      <c r="I379" s="8" t="inlineStr">
        <is>
          <t>5SPMW44X9M9BJN0L2</t>
        </is>
      </c>
      <c r="J379" s="8" t="inlineStr">
        <is>
          <t>02 - Sports / GT</t>
        </is>
      </c>
      <c r="K379" s="12" t="n">
        <v>545000</v>
      </c>
      <c r="L379" s="8" t="inlineStr">
        <is>
          <t>Arkansas</t>
        </is>
      </c>
      <c r="M379" s="13" t="n">
        <v>9223.870000000001</v>
      </c>
      <c r="N379" s="13" t="n">
        <v>9223.870000000001</v>
      </c>
      <c r="O379" s="8" t="n"/>
    </row>
    <row r="380">
      <c r="A380" s="8" t="inlineStr">
        <is>
          <t>CANON-202508-000343</t>
        </is>
      </c>
      <c r="B380" s="9" t="inlineStr">
        <is>
          <t>2025-08</t>
        </is>
      </c>
      <c r="C380" s="10" t="n">
        <v>45889</v>
      </c>
      <c r="D380" s="9" t="inlineStr">
        <is>
          <t>Bound</t>
        </is>
      </c>
      <c r="E380" s="8" t="inlineStr">
        <is>
          <t>Ottilie Okonkwo</t>
        </is>
      </c>
      <c r="F380" s="11" t="n">
        <v>1989</v>
      </c>
      <c r="G380" s="8" t="inlineStr">
        <is>
          <t>Bentley</t>
        </is>
      </c>
      <c r="H380" s="8" t="inlineStr">
        <is>
          <t>Continental GT</t>
        </is>
      </c>
      <c r="I380" s="8" t="inlineStr">
        <is>
          <t>LFE6YNGZ0HDC6DCY6</t>
        </is>
      </c>
      <c r="J380" s="8" t="inlineStr">
        <is>
          <t>02 - Sports / GT</t>
        </is>
      </c>
      <c r="K380" s="12" t="n">
        <v>715000</v>
      </c>
      <c r="L380" s="8" t="inlineStr">
        <is>
          <t>Michigan</t>
        </is>
      </c>
      <c r="M380" s="13" t="n">
        <v>13591.75</v>
      </c>
      <c r="N380" s="13" t="n">
        <v>13591.75</v>
      </c>
      <c r="O380" s="8" t="n"/>
    </row>
    <row r="381">
      <c r="A381" s="8" t="inlineStr">
        <is>
          <t>CANON-202508-000344</t>
        </is>
      </c>
      <c r="B381" s="9" t="inlineStr">
        <is>
          <t>2025-08</t>
        </is>
      </c>
      <c r="C381" s="10" t="n">
        <v>45872</v>
      </c>
      <c r="D381" s="9" t="inlineStr">
        <is>
          <t>Bound</t>
        </is>
      </c>
      <c r="E381" s="8" t="inlineStr">
        <is>
          <t>Ingrid Larsson</t>
        </is>
      </c>
      <c r="F381" s="11" t="n">
        <v>1970</v>
      </c>
      <c r="G381" s="8" t="inlineStr">
        <is>
          <t>Jaguar</t>
        </is>
      </c>
      <c r="H381" s="8" t="inlineStr">
        <is>
          <t>E-Type Series 1</t>
        </is>
      </c>
      <c r="I381" s="8" t="inlineStr">
        <is>
          <t>J8KMMZPNZWAHX18UU</t>
        </is>
      </c>
      <c r="J381" s="8" t="inlineStr">
        <is>
          <t>07 - Post-War Classic (1946-1972)</t>
        </is>
      </c>
      <c r="K381" s="12" t="n">
        <v>170000</v>
      </c>
      <c r="L381" s="8" t="inlineStr">
        <is>
          <t>Utah</t>
        </is>
      </c>
      <c r="M381" s="13" t="n">
        <v>2468.21</v>
      </c>
      <c r="N381" s="13" t="n">
        <v>2468.21</v>
      </c>
      <c r="O381" s="8" t="n"/>
    </row>
    <row r="382">
      <c r="A382" s="8" t="inlineStr">
        <is>
          <t>CANON-202508-000345</t>
        </is>
      </c>
      <c r="B382" s="9" t="inlineStr">
        <is>
          <t>2025-08</t>
        </is>
      </c>
      <c r="C382" s="10" t="n">
        <v>45874</v>
      </c>
      <c r="D382" s="9" t="inlineStr">
        <is>
          <t>Bound</t>
        </is>
      </c>
      <c r="E382" s="8" t="inlineStr">
        <is>
          <t>Emiliano Vandermeer</t>
        </is>
      </c>
      <c r="F382" s="11" t="n">
        <v>2002</v>
      </c>
      <c r="G382" s="8" t="inlineStr">
        <is>
          <t>Porsche</t>
        </is>
      </c>
      <c r="H382" s="8" t="inlineStr">
        <is>
          <t>911 Turbo S</t>
        </is>
      </c>
      <c r="I382" s="8" t="inlineStr">
        <is>
          <t>B5X4118HMJXL7XL5W</t>
        </is>
      </c>
      <c r="J382" s="8" t="inlineStr">
        <is>
          <t>02 - Sports / GT</t>
        </is>
      </c>
      <c r="K382" s="12" t="n">
        <v>260000</v>
      </c>
      <c r="L382" s="8" t="inlineStr">
        <is>
          <t>California</t>
        </is>
      </c>
      <c r="M382" s="13" t="n">
        <v>4966.98</v>
      </c>
      <c r="N382" s="13" t="n">
        <v>4966.98</v>
      </c>
      <c r="O382" s="8" t="n"/>
    </row>
    <row r="383">
      <c r="A383" s="8" t="inlineStr">
        <is>
          <t>CANON-202508-000346</t>
        </is>
      </c>
      <c r="B383" s="9" t="inlineStr">
        <is>
          <t>2025-08</t>
        </is>
      </c>
      <c r="C383" s="10" t="n">
        <v>45889</v>
      </c>
      <c r="D383" s="9" t="inlineStr">
        <is>
          <t>Bound</t>
        </is>
      </c>
      <c r="E383" s="8" t="inlineStr">
        <is>
          <t>Fenwick Chattopadhyay</t>
        </is>
      </c>
      <c r="F383" s="11" t="n">
        <v>1997</v>
      </c>
      <c r="G383" s="8" t="inlineStr">
        <is>
          <t>Lamborghini</t>
        </is>
      </c>
      <c r="H383" s="8" t="inlineStr">
        <is>
          <t>Huracan EVO</t>
        </is>
      </c>
      <c r="I383" s="8" t="inlineStr">
        <is>
          <t>P43K5LJSSHH3W2CCK</t>
        </is>
      </c>
      <c r="J383" s="8" t="inlineStr">
        <is>
          <t>03 - Supercar</t>
        </is>
      </c>
      <c r="K383" s="12" t="n">
        <v>470000</v>
      </c>
      <c r="L383" s="8" t="inlineStr">
        <is>
          <t>Indiana</t>
        </is>
      </c>
      <c r="M383" s="13" t="n">
        <v>12543.68</v>
      </c>
      <c r="N383" s="13" t="n">
        <v>12543.68</v>
      </c>
      <c r="O383" s="8" t="n"/>
    </row>
    <row r="384">
      <c r="A384" s="8" t="inlineStr">
        <is>
          <t>CANON-202508-000348</t>
        </is>
      </c>
      <c r="B384" s="9" t="inlineStr">
        <is>
          <t>2025-08</t>
        </is>
      </c>
      <c r="C384" s="10" t="n">
        <v>45885</v>
      </c>
      <c r="D384" s="9" t="inlineStr">
        <is>
          <t>Bound</t>
        </is>
      </c>
      <c r="E384" s="8" t="inlineStr">
        <is>
          <t>Wilhelmina Whitlock</t>
        </is>
      </c>
      <c r="F384" s="11" t="n">
        <v>1960</v>
      </c>
      <c r="G384" s="8" t="inlineStr">
        <is>
          <t>Ferrari</t>
        </is>
      </c>
      <c r="H384" s="8" t="inlineStr">
        <is>
          <t>296 GTB</t>
        </is>
      </c>
      <c r="I384" s="8" t="inlineStr">
        <is>
          <t>GEB2LMAS34C0X9NA9</t>
        </is>
      </c>
      <c r="J384" s="8" t="inlineStr">
        <is>
          <t>03 - Supercar</t>
        </is>
      </c>
      <c r="K384" s="12" t="n">
        <v>1950000</v>
      </c>
      <c r="L384" s="8" t="inlineStr">
        <is>
          <t>Illinois</t>
        </is>
      </c>
      <c r="M384" s="13" t="n">
        <v>40030.19</v>
      </c>
      <c r="N384" s="13" t="n">
        <v>40030.19</v>
      </c>
      <c r="O384" s="8" t="n"/>
    </row>
    <row r="385">
      <c r="A385" s="8" t="inlineStr">
        <is>
          <t>CANON-202508-000349</t>
        </is>
      </c>
      <c r="B385" s="9" t="inlineStr">
        <is>
          <t>2025-08</t>
        </is>
      </c>
      <c r="C385" s="10" t="n">
        <v>45892</v>
      </c>
      <c r="D385" s="9" t="inlineStr">
        <is>
          <t>Bound</t>
        </is>
      </c>
      <c r="E385" s="8" t="inlineStr">
        <is>
          <t>Emiliano Fairweather</t>
        </is>
      </c>
      <c r="F385" s="11" t="n">
        <v>1996</v>
      </c>
      <c r="G385" s="8" t="inlineStr">
        <is>
          <t>Porsche</t>
        </is>
      </c>
      <c r="H385" s="8" t="inlineStr">
        <is>
          <t>911 Turbo S</t>
        </is>
      </c>
      <c r="I385" s="8" t="inlineStr">
        <is>
          <t>2XH1LTCSDMNRMK40P</t>
        </is>
      </c>
      <c r="J385" s="8" t="inlineStr">
        <is>
          <t>02 - Sports / GT</t>
        </is>
      </c>
      <c r="K385" s="12" t="n">
        <v>555000</v>
      </c>
      <c r="L385" s="8" t="inlineStr">
        <is>
          <t>North Carolina</t>
        </is>
      </c>
      <c r="M385" s="13" t="n">
        <v>7827.59</v>
      </c>
      <c r="N385" s="13" t="n">
        <v>7827.59</v>
      </c>
      <c r="O385" s="8" t="n"/>
    </row>
    <row r="386">
      <c r="A386" s="8" t="inlineStr">
        <is>
          <t>CANON-202508-000350</t>
        </is>
      </c>
      <c r="B386" s="9" t="inlineStr">
        <is>
          <t>2025-08</t>
        </is>
      </c>
      <c r="C386" s="10" t="n">
        <v>45884</v>
      </c>
      <c r="D386" s="9" t="inlineStr">
        <is>
          <t>Bound</t>
        </is>
      </c>
      <c r="E386" s="8" t="inlineStr">
        <is>
          <t>Wilhelmina Larsson</t>
        </is>
      </c>
      <c r="F386" s="11" t="n">
        <v>1967</v>
      </c>
      <c r="G386" s="8" t="inlineStr">
        <is>
          <t>Ferrari</t>
        </is>
      </c>
      <c r="H386" s="8" t="inlineStr">
        <is>
          <t>296 GTB</t>
        </is>
      </c>
      <c r="I386" s="8" t="inlineStr">
        <is>
          <t>WYUY4LGVLGCLA42T0</t>
        </is>
      </c>
      <c r="J386" s="8" t="inlineStr">
        <is>
          <t>03 - Supercar</t>
        </is>
      </c>
      <c r="K386" s="12" t="n">
        <v>1145000</v>
      </c>
      <c r="L386" s="8" t="inlineStr">
        <is>
          <t>Mississippi</t>
        </is>
      </c>
      <c r="M386" s="13" t="n">
        <v>20566.79</v>
      </c>
      <c r="N386" s="13" t="n">
        <v>20566.79</v>
      </c>
      <c r="O386" s="8" t="n"/>
    </row>
    <row r="387">
      <c r="A387" s="8" t="inlineStr">
        <is>
          <t>CANON-202508-000351</t>
        </is>
      </c>
      <c r="B387" s="9" t="inlineStr">
        <is>
          <t>2025-08</t>
        </is>
      </c>
      <c r="C387" s="10" t="n">
        <v>45896</v>
      </c>
      <c r="D387" s="9" t="inlineStr">
        <is>
          <t>Bound</t>
        </is>
      </c>
      <c r="E387" s="8" t="inlineStr">
        <is>
          <t>Emiliano Blackwood</t>
        </is>
      </c>
      <c r="F387" s="11" t="n">
        <v>1977</v>
      </c>
      <c r="G387" s="8" t="inlineStr">
        <is>
          <t>Mercedes-Benz</t>
        </is>
      </c>
      <c r="H387" s="8" t="inlineStr">
        <is>
          <t>AMG GT</t>
        </is>
      </c>
      <c r="I387" s="8" t="inlineStr">
        <is>
          <t>P629XD12UC6M22XPH</t>
        </is>
      </c>
      <c r="J387" s="8" t="inlineStr">
        <is>
          <t>02 - Sports / GT</t>
        </is>
      </c>
      <c r="K387" s="12" t="n">
        <v>530000</v>
      </c>
      <c r="L387" s="8" t="inlineStr">
        <is>
          <t>Florida</t>
        </is>
      </c>
      <c r="M387" s="13" t="n">
        <v>9230</v>
      </c>
      <c r="N387" s="13" t="n">
        <v>9230</v>
      </c>
      <c r="O387" s="8" t="n"/>
    </row>
    <row r="388">
      <c r="A388" s="8" t="inlineStr">
        <is>
          <t>CANON-202508-000353</t>
        </is>
      </c>
      <c r="B388" s="9" t="inlineStr">
        <is>
          <t>2025-08</t>
        </is>
      </c>
      <c r="C388" s="10" t="n">
        <v>45878</v>
      </c>
      <c r="D388" s="9" t="inlineStr">
        <is>
          <t>Bound</t>
        </is>
      </c>
      <c r="E388" s="8" t="inlineStr">
        <is>
          <t>Priya Thistlewood</t>
        </is>
      </c>
      <c r="F388" s="11" t="n">
        <v>1964</v>
      </c>
      <c r="G388" s="8" t="inlineStr">
        <is>
          <t>Mercedes-Benz</t>
        </is>
      </c>
      <c r="H388" s="8" t="inlineStr">
        <is>
          <t>AMG GT</t>
        </is>
      </c>
      <c r="I388" s="8" t="inlineStr">
        <is>
          <t>GS9EUVCB1CHJJP6HX</t>
        </is>
      </c>
      <c r="J388" s="8" t="inlineStr">
        <is>
          <t>02 - Sports / GT</t>
        </is>
      </c>
      <c r="K388" s="12" t="n">
        <v>860000</v>
      </c>
      <c r="L388" s="8" t="inlineStr">
        <is>
          <t>Minnesota</t>
        </is>
      </c>
      <c r="M388" s="13" t="n">
        <v>13922.26</v>
      </c>
      <c r="N388" s="13" t="n">
        <v>13922.26</v>
      </c>
      <c r="O388" s="8" t="n"/>
    </row>
    <row r="389">
      <c r="A389" s="8" t="inlineStr">
        <is>
          <t>CANON-202508-000354</t>
        </is>
      </c>
      <c r="B389" s="9" t="inlineStr">
        <is>
          <t>2025-08</t>
        </is>
      </c>
      <c r="C389" s="10" t="n">
        <v>45878</v>
      </c>
      <c r="D389" s="9" t="inlineStr">
        <is>
          <t>Bound</t>
        </is>
      </c>
      <c r="E389" s="8" t="inlineStr">
        <is>
          <t>Sunniva Montoya</t>
        </is>
      </c>
      <c r="F389" s="11" t="n">
        <v>1955</v>
      </c>
      <c r="G389" s="8" t="inlineStr">
        <is>
          <t>Porsche</t>
        </is>
      </c>
      <c r="H389" s="8" t="inlineStr">
        <is>
          <t>911 Turbo S</t>
        </is>
      </c>
      <c r="I389" s="8" t="inlineStr">
        <is>
          <t>8NBL0296TYM9B4CAP</t>
        </is>
      </c>
      <c r="J389" s="8" t="inlineStr">
        <is>
          <t>02 - Sports / GT</t>
        </is>
      </c>
      <c r="K389" s="12" t="n">
        <v>295000</v>
      </c>
      <c r="L389" s="8" t="inlineStr">
        <is>
          <t>Connecticut</t>
        </is>
      </c>
      <c r="M389" s="13" t="n">
        <v>4675.47</v>
      </c>
      <c r="N389" s="13" t="n">
        <v>4675.47</v>
      </c>
      <c r="O389" s="8" t="n"/>
    </row>
    <row r="390">
      <c r="A390" s="8" t="inlineStr">
        <is>
          <t>CANON-202508-000356</t>
        </is>
      </c>
      <c r="B390" s="9" t="inlineStr">
        <is>
          <t>2025-08</t>
        </is>
      </c>
      <c r="C390" s="10" t="n">
        <v>45871</v>
      </c>
      <c r="D390" s="9" t="inlineStr">
        <is>
          <t>Bound</t>
        </is>
      </c>
      <c r="E390" s="8" t="inlineStr">
        <is>
          <t>Callum Pennington</t>
        </is>
      </c>
      <c r="F390" s="11" t="n">
        <v>1968</v>
      </c>
      <c r="G390" s="8" t="inlineStr">
        <is>
          <t>Bentley</t>
        </is>
      </c>
      <c r="H390" s="8" t="inlineStr">
        <is>
          <t>4.5 Litre</t>
        </is>
      </c>
      <c r="I390" s="8" t="inlineStr">
        <is>
          <t>DXMD1W828SU613AE7</t>
        </is>
      </c>
      <c r="J390" s="8" t="inlineStr">
        <is>
          <t>06 - Vintage Pre-War (pre-1946)</t>
        </is>
      </c>
      <c r="K390" s="12" t="n">
        <v>580000</v>
      </c>
      <c r="L390" s="8" t="inlineStr">
        <is>
          <t>Michigan</t>
        </is>
      </c>
      <c r="M390" s="13" t="n">
        <v>6445.66</v>
      </c>
      <c r="N390" s="13" t="n">
        <v>6445.66</v>
      </c>
      <c r="O390" s="8" t="n"/>
    </row>
    <row r="391">
      <c r="A391" s="8" t="inlineStr">
        <is>
          <t>CANON-202508-000357</t>
        </is>
      </c>
      <c r="B391" s="9" t="inlineStr">
        <is>
          <t>2025-08</t>
        </is>
      </c>
      <c r="C391" s="10" t="n">
        <v>45898</v>
      </c>
      <c r="D391" s="9" t="inlineStr">
        <is>
          <t>Bound</t>
        </is>
      </c>
      <c r="E391" s="8" t="inlineStr">
        <is>
          <t>Fenwick Pennington</t>
        </is>
      </c>
      <c r="F391" s="11" t="n">
        <v>1996</v>
      </c>
      <c r="G391" s="8" t="inlineStr">
        <is>
          <t>Porsche</t>
        </is>
      </c>
      <c r="H391" s="8" t="inlineStr">
        <is>
          <t>911 Turbo S</t>
        </is>
      </c>
      <c r="I391" s="8" t="inlineStr">
        <is>
          <t>WX2N9HRLF4PB7R3Z8</t>
        </is>
      </c>
      <c r="J391" s="8" t="inlineStr">
        <is>
          <t>02 - Sports / GT</t>
        </is>
      </c>
      <c r="K391" s="12" t="n">
        <v>255000</v>
      </c>
      <c r="L391" s="8" t="inlineStr">
        <is>
          <t>New York</t>
        </is>
      </c>
      <c r="M391" s="13" t="n">
        <v>4618.87</v>
      </c>
      <c r="N391" s="13" t="n">
        <v>4618.87</v>
      </c>
      <c r="O391" s="8" t="n"/>
    </row>
    <row r="392">
      <c r="A392" s="8" t="inlineStr">
        <is>
          <t>CANON-202508-000359</t>
        </is>
      </c>
      <c r="B392" s="9" t="inlineStr">
        <is>
          <t>2025-08</t>
        </is>
      </c>
      <c r="C392" s="10" t="n">
        <v>45894</v>
      </c>
      <c r="D392" s="9" t="inlineStr">
        <is>
          <t>Bound</t>
        </is>
      </c>
      <c r="E392" s="8" t="inlineStr">
        <is>
          <t>Cassius Thistlewood</t>
        </is>
      </c>
      <c r="F392" s="11" t="n">
        <v>1955</v>
      </c>
      <c r="G392" s="8" t="inlineStr">
        <is>
          <t>Ferrari</t>
        </is>
      </c>
      <c r="H392" s="8" t="inlineStr">
        <is>
          <t>296 GTB</t>
        </is>
      </c>
      <c r="I392" s="8" t="inlineStr">
        <is>
          <t>2GY8NXGKGNHZSA79Y</t>
        </is>
      </c>
      <c r="J392" s="8" t="inlineStr">
        <is>
          <t>03 - Supercar</t>
        </is>
      </c>
      <c r="K392" s="12" t="n">
        <v>1125000</v>
      </c>
      <c r="L392" s="8" t="inlineStr">
        <is>
          <t>Georgia</t>
        </is>
      </c>
      <c r="M392" s="13" t="n">
        <v>19018.87</v>
      </c>
      <c r="N392" s="13" t="n">
        <v>19018.87</v>
      </c>
      <c r="O392" s="8" t="n"/>
    </row>
    <row r="393">
      <c r="A393" s="8" t="inlineStr">
        <is>
          <t>CANON-202508-000361</t>
        </is>
      </c>
      <c r="B393" s="9" t="inlineStr">
        <is>
          <t>2025-08</t>
        </is>
      </c>
      <c r="C393" s="10" t="n">
        <v>45880</v>
      </c>
      <c r="D393" s="9" t="inlineStr">
        <is>
          <t>Bound</t>
        </is>
      </c>
      <c r="E393" s="8" t="inlineStr">
        <is>
          <t>Emiliano Fairweather</t>
        </is>
      </c>
      <c r="F393" s="11" t="n">
        <v>1975</v>
      </c>
      <c r="G393" s="8" t="inlineStr">
        <is>
          <t>Aston Martin</t>
        </is>
      </c>
      <c r="H393" s="8" t="inlineStr">
        <is>
          <t>DB12</t>
        </is>
      </c>
      <c r="I393" s="8" t="inlineStr">
        <is>
          <t>PDMP0YVGNW8M02CJL</t>
        </is>
      </c>
      <c r="J393" s="8" t="inlineStr">
        <is>
          <t>02 - Sports / GT</t>
        </is>
      </c>
      <c r="K393" s="12" t="n">
        <v>675000</v>
      </c>
      <c r="L393" s="8" t="inlineStr">
        <is>
          <t>New York</t>
        </is>
      </c>
      <c r="M393" s="13" t="n">
        <v>10596.23</v>
      </c>
      <c r="N393" s="13" t="n">
        <v>10596.23</v>
      </c>
      <c r="O393" s="8" t="n"/>
    </row>
    <row r="394">
      <c r="A394" s="8" t="inlineStr">
        <is>
          <t>CANON-202508-000362</t>
        </is>
      </c>
      <c r="B394" s="9" t="inlineStr">
        <is>
          <t>2025-08</t>
        </is>
      </c>
      <c r="C394" s="10" t="n">
        <v>45873</v>
      </c>
      <c r="D394" s="9" t="inlineStr">
        <is>
          <t>Bound</t>
        </is>
      </c>
      <c r="E394" s="8" t="inlineStr">
        <is>
          <t>Horace Bellandi</t>
        </is>
      </c>
      <c r="F394" s="11" t="n">
        <v>2022</v>
      </c>
      <c r="G394" s="8" t="inlineStr">
        <is>
          <t>Bentley</t>
        </is>
      </c>
      <c r="H394" s="8" t="inlineStr">
        <is>
          <t>Continental GT</t>
        </is>
      </c>
      <c r="I394" s="8" t="inlineStr">
        <is>
          <t>EGP2EGA089SRBUNNA</t>
        </is>
      </c>
      <c r="J394" s="8" t="inlineStr">
        <is>
          <t>02 - Sports / GT</t>
        </is>
      </c>
      <c r="K394" s="12" t="n">
        <v>615000</v>
      </c>
      <c r="L394" s="8" t="inlineStr">
        <is>
          <t>New Jersey</t>
        </is>
      </c>
      <c r="M394" s="13" t="n">
        <v>6863.63</v>
      </c>
      <c r="N394" s="13" t="n">
        <v>6863.63</v>
      </c>
      <c r="O394" s="8" t="n"/>
    </row>
    <row r="395">
      <c r="A395" s="8" t="inlineStr">
        <is>
          <t>CANON-202508-000364</t>
        </is>
      </c>
      <c r="B395" s="9" t="inlineStr">
        <is>
          <t>2025-08</t>
        </is>
      </c>
      <c r="C395" s="10" t="n">
        <v>45885</v>
      </c>
      <c r="D395" s="9" t="inlineStr">
        <is>
          <t>Bound</t>
        </is>
      </c>
      <c r="E395" s="8" t="inlineStr">
        <is>
          <t>Fenwick Blackwood</t>
        </is>
      </c>
      <c r="F395" s="11" t="n">
        <v>1976</v>
      </c>
      <c r="G395" s="8" t="inlineStr">
        <is>
          <t>Mercedes-Benz</t>
        </is>
      </c>
      <c r="H395" s="8" t="inlineStr">
        <is>
          <t>280SL Pagoda</t>
        </is>
      </c>
      <c r="I395" s="8" t="inlineStr">
        <is>
          <t>GW3GSZ0SXAYMM0SME</t>
        </is>
      </c>
      <c r="J395" s="8" t="inlineStr">
        <is>
          <t>07 - Post-War Classic (1946-1972)</t>
        </is>
      </c>
      <c r="K395" s="12" t="n">
        <v>420000</v>
      </c>
      <c r="L395" s="8" t="inlineStr">
        <is>
          <t>West Virginia</t>
        </is>
      </c>
      <c r="M395" s="13" t="n">
        <v>5059.02</v>
      </c>
      <c r="N395" s="13" t="n">
        <v>5059.02</v>
      </c>
      <c r="O395" s="8" t="n"/>
    </row>
    <row r="396">
      <c r="A396" s="8" t="inlineStr">
        <is>
          <t>CANON-202508-000365</t>
        </is>
      </c>
      <c r="B396" s="9" t="inlineStr">
        <is>
          <t>2025-08</t>
        </is>
      </c>
      <c r="C396" s="10" t="n">
        <v>45871</v>
      </c>
      <c r="D396" s="9" t="inlineStr">
        <is>
          <t>Bound</t>
        </is>
      </c>
      <c r="E396" s="8" t="inlineStr">
        <is>
          <t>Callum Ashcombe</t>
        </is>
      </c>
      <c r="F396" s="11" t="n">
        <v>1993</v>
      </c>
      <c r="G396" s="8" t="inlineStr">
        <is>
          <t>Aston Martin</t>
        </is>
      </c>
      <c r="H396" s="8" t="inlineStr">
        <is>
          <t>DB12</t>
        </is>
      </c>
      <c r="I396" s="8" t="inlineStr">
        <is>
          <t>5EXP40NCU5EMVKJWC</t>
        </is>
      </c>
      <c r="J396" s="8" t="inlineStr">
        <is>
          <t>02 - Sports / GT</t>
        </is>
      </c>
      <c r="K396" s="12" t="n">
        <v>600000</v>
      </c>
      <c r="L396" s="8" t="inlineStr">
        <is>
          <t>California</t>
        </is>
      </c>
      <c r="M396" s="13" t="n">
        <v>9933.959999999999</v>
      </c>
      <c r="N396" s="13" t="n">
        <v>9933.959999999999</v>
      </c>
      <c r="O396" s="8" t="n"/>
    </row>
    <row r="397">
      <c r="A397" s="8" t="inlineStr">
        <is>
          <t>CANON-202508-000367</t>
        </is>
      </c>
      <c r="B397" s="9" t="inlineStr">
        <is>
          <t>2025-08</t>
        </is>
      </c>
      <c r="C397" s="10" t="n">
        <v>45886</v>
      </c>
      <c r="D397" s="9" t="inlineStr">
        <is>
          <t>Bound</t>
        </is>
      </c>
      <c r="E397" s="8" t="inlineStr">
        <is>
          <t>Priya Montoya</t>
        </is>
      </c>
      <c r="F397" s="11" t="n">
        <v>2006</v>
      </c>
      <c r="G397" s="8" t="inlineStr">
        <is>
          <t>BMW</t>
        </is>
      </c>
      <c r="H397" s="8" t="inlineStr">
        <is>
          <t>M8 Competition</t>
        </is>
      </c>
      <c r="I397" s="8" t="inlineStr">
        <is>
          <t>AV6GGKE8U1DDH09BZ</t>
        </is>
      </c>
      <c r="J397" s="8" t="inlineStr">
        <is>
          <t>02 - Sports / GT</t>
        </is>
      </c>
      <c r="K397" s="12" t="n">
        <v>385000</v>
      </c>
      <c r="L397" s="8" t="inlineStr">
        <is>
          <t>Ohio</t>
        </is>
      </c>
      <c r="M397" s="13" t="n">
        <v>7572.88</v>
      </c>
      <c r="N397" s="13" t="n">
        <v>7572.88</v>
      </c>
      <c r="O397" s="8" t="n"/>
    </row>
    <row r="398">
      <c r="A398" s="8" t="inlineStr">
        <is>
          <t>CANON-202508-000370</t>
        </is>
      </c>
      <c r="B398" s="9" t="inlineStr">
        <is>
          <t>2025-08</t>
        </is>
      </c>
      <c r="C398" s="10" t="n">
        <v>45886</v>
      </c>
      <c r="D398" s="9" t="inlineStr">
        <is>
          <t>Bound</t>
        </is>
      </c>
      <c r="E398" s="8" t="inlineStr">
        <is>
          <t>Cassius Farkas</t>
        </is>
      </c>
      <c r="F398" s="11" t="n">
        <v>2003</v>
      </c>
      <c r="G398" s="8" t="inlineStr">
        <is>
          <t>Aston Martin</t>
        </is>
      </c>
      <c r="H398" s="8" t="inlineStr">
        <is>
          <t>DB12</t>
        </is>
      </c>
      <c r="I398" s="8" t="inlineStr">
        <is>
          <t>9NK6AN6H3LPALTJNJ</t>
        </is>
      </c>
      <c r="J398" s="8" t="inlineStr">
        <is>
          <t>02 - Sports / GT</t>
        </is>
      </c>
      <c r="K398" s="12" t="n">
        <v>575000</v>
      </c>
      <c r="L398" s="8" t="inlineStr">
        <is>
          <t>Georgia</t>
        </is>
      </c>
      <c r="M398" s="13" t="n">
        <v>7898.11</v>
      </c>
      <c r="N398" s="13" t="n">
        <v>7898.11</v>
      </c>
      <c r="O398" s="8" t="n"/>
    </row>
    <row r="399">
      <c r="A399" s="8" t="inlineStr">
        <is>
          <t>CANON-202508-000371</t>
        </is>
      </c>
      <c r="B399" s="9" t="inlineStr">
        <is>
          <t>2025-08</t>
        </is>
      </c>
      <c r="C399" s="10" t="n">
        <v>45895</v>
      </c>
      <c r="D399" s="9" t="inlineStr">
        <is>
          <t>Bound</t>
        </is>
      </c>
      <c r="E399" s="8" t="inlineStr">
        <is>
          <t>Sunniva Larsson</t>
        </is>
      </c>
      <c r="F399" s="11" t="n">
        <v>1996</v>
      </c>
      <c r="G399" s="8" t="inlineStr">
        <is>
          <t>Porsche</t>
        </is>
      </c>
      <c r="H399" s="8" t="inlineStr">
        <is>
          <t>911 Turbo S</t>
        </is>
      </c>
      <c r="I399" s="8" t="inlineStr">
        <is>
          <t>1AV81TYJW4AUUVWJV</t>
        </is>
      </c>
      <c r="J399" s="8" t="inlineStr">
        <is>
          <t>02 - Sports / GT</t>
        </is>
      </c>
      <c r="K399" s="12" t="n">
        <v>120000</v>
      </c>
      <c r="L399" s="8" t="inlineStr">
        <is>
          <t>Illinois</t>
        </is>
      </c>
      <c r="M399" s="13" t="n">
        <v>2832.91</v>
      </c>
      <c r="N399" s="13" t="n">
        <v>2832.91</v>
      </c>
      <c r="O399" s="8" t="n"/>
    </row>
    <row r="400">
      <c r="A400" s="8" t="inlineStr">
        <is>
          <t>CANON-202508-000372</t>
        </is>
      </c>
      <c r="B400" s="9" t="inlineStr">
        <is>
          <t>2025-08</t>
        </is>
      </c>
      <c r="C400" s="10" t="n">
        <v>45871</v>
      </c>
      <c r="D400" s="9" t="inlineStr">
        <is>
          <t>Bound</t>
        </is>
      </c>
      <c r="E400" s="8" t="inlineStr">
        <is>
          <t>Leopold Harrington</t>
        </is>
      </c>
      <c r="F400" s="11" t="n">
        <v>2023</v>
      </c>
      <c r="G400" s="8" t="inlineStr">
        <is>
          <t>Ferrari</t>
        </is>
      </c>
      <c r="H400" s="8" t="inlineStr">
        <is>
          <t>275 GTB/4</t>
        </is>
      </c>
      <c r="I400" s="8" t="inlineStr">
        <is>
          <t>JAWCUGB5LHJF084HE</t>
        </is>
      </c>
      <c r="J400" s="8" t="inlineStr">
        <is>
          <t>07 - Post-War Classic (1946-1972)</t>
        </is>
      </c>
      <c r="K400" s="12" t="n">
        <v>1365000</v>
      </c>
      <c r="L400" s="8" t="inlineStr">
        <is>
          <t>Massachusetts</t>
        </is>
      </c>
      <c r="M400" s="13" t="n">
        <v>12233.49</v>
      </c>
      <c r="N400" s="13" t="n">
        <v>12233.49</v>
      </c>
      <c r="O400" s="8" t="n"/>
    </row>
    <row r="401">
      <c r="A401" s="8" t="inlineStr">
        <is>
          <t>CANON-202508-000373</t>
        </is>
      </c>
      <c r="B401" s="9" t="inlineStr">
        <is>
          <t>2025-08</t>
        </is>
      </c>
      <c r="C401" s="10" t="n">
        <v>45870</v>
      </c>
      <c r="D401" s="9" t="inlineStr">
        <is>
          <t>Bound</t>
        </is>
      </c>
      <c r="E401" s="8" t="inlineStr">
        <is>
          <t>Delphine Vandermeer</t>
        </is>
      </c>
      <c r="F401" s="11" t="n">
        <v>1962</v>
      </c>
      <c r="G401" s="8" t="inlineStr">
        <is>
          <t>McLaren</t>
        </is>
      </c>
      <c r="H401" s="8" t="inlineStr">
        <is>
          <t>750S</t>
        </is>
      </c>
      <c r="I401" s="8" t="inlineStr">
        <is>
          <t>KCN3VP894LCHCL71E</t>
        </is>
      </c>
      <c r="J401" s="8" t="inlineStr">
        <is>
          <t>03 - Supercar</t>
        </is>
      </c>
      <c r="K401" s="12" t="n">
        <v>555000</v>
      </c>
      <c r="L401" s="8" t="inlineStr">
        <is>
          <t>Maryland</t>
        </is>
      </c>
      <c r="M401" s="13" t="n">
        <v>9450.709999999999</v>
      </c>
      <c r="N401" s="13" t="n">
        <v>9450.709999999999</v>
      </c>
      <c r="O401" s="8" t="n"/>
    </row>
    <row r="402">
      <c r="A402" s="8" t="inlineStr">
        <is>
          <t>CANON-202508-000374</t>
        </is>
      </c>
      <c r="B402" s="9" t="inlineStr">
        <is>
          <t>2025-08</t>
        </is>
      </c>
      <c r="C402" s="10" t="n">
        <v>45882</v>
      </c>
      <c r="D402" s="9" t="inlineStr">
        <is>
          <t>Bound</t>
        </is>
      </c>
      <c r="E402" s="8" t="inlineStr">
        <is>
          <t>Ramona Fairweather</t>
        </is>
      </c>
      <c r="F402" s="11" t="n">
        <v>1995</v>
      </c>
      <c r="G402" s="8" t="inlineStr">
        <is>
          <t>Ferrari</t>
        </is>
      </c>
      <c r="H402" s="8" t="inlineStr">
        <is>
          <t>SF90 Stradale</t>
        </is>
      </c>
      <c r="I402" s="8" t="inlineStr">
        <is>
          <t>2E0SK8APSHN56ZM16</t>
        </is>
      </c>
      <c r="J402" s="8" t="inlineStr">
        <is>
          <t>03 - Supercar</t>
        </is>
      </c>
      <c r="K402" s="12" t="n">
        <v>570000</v>
      </c>
      <c r="L402" s="8" t="inlineStr">
        <is>
          <t>Texas</t>
        </is>
      </c>
      <c r="M402" s="13" t="n">
        <v>11749.53</v>
      </c>
      <c r="N402" s="13" t="n">
        <v>11749.53</v>
      </c>
      <c r="O402" s="8" t="n"/>
    </row>
    <row r="403">
      <c r="A403" s="8" t="inlineStr">
        <is>
          <t>CANON-202508-000375</t>
        </is>
      </c>
      <c r="B403" s="9" t="inlineStr">
        <is>
          <t>2025-08</t>
        </is>
      </c>
      <c r="C403" s="10" t="n">
        <v>45891</v>
      </c>
      <c r="D403" s="9" t="inlineStr">
        <is>
          <t>Bound</t>
        </is>
      </c>
      <c r="E403" s="8" t="inlineStr">
        <is>
          <t>Marisol Bellandi</t>
        </is>
      </c>
      <c r="F403" s="11" t="n">
        <v>2004</v>
      </c>
      <c r="G403" s="8" t="inlineStr">
        <is>
          <t>Bentley</t>
        </is>
      </c>
      <c r="H403" s="8" t="inlineStr">
        <is>
          <t>Continental GT</t>
        </is>
      </c>
      <c r="I403" s="8" t="inlineStr">
        <is>
          <t>8H7MGW8S0UKB4U3DC</t>
        </is>
      </c>
      <c r="J403" s="8" t="inlineStr">
        <is>
          <t>02 - Sports / GT</t>
        </is>
      </c>
      <c r="K403" s="12" t="n">
        <v>480000</v>
      </c>
      <c r="L403" s="8" t="inlineStr">
        <is>
          <t>Michigan</t>
        </is>
      </c>
      <c r="M403" s="13" t="n">
        <v>10528.3</v>
      </c>
      <c r="N403" s="13" t="n">
        <v>10528.3</v>
      </c>
      <c r="O403" s="8" t="n"/>
    </row>
    <row r="404">
      <c r="A404" s="8" t="inlineStr">
        <is>
          <t>CANON-202508-000377</t>
        </is>
      </c>
      <c r="B404" s="9" t="inlineStr">
        <is>
          <t>2025-08</t>
        </is>
      </c>
      <c r="C404" s="10" t="n">
        <v>45887</v>
      </c>
      <c r="D404" s="9" t="inlineStr">
        <is>
          <t>Bound</t>
        </is>
      </c>
      <c r="E404" s="8" t="inlineStr">
        <is>
          <t>Desmond Ashcombe</t>
        </is>
      </c>
      <c r="F404" s="11" t="n">
        <v>2008</v>
      </c>
      <c r="G404" s="8" t="inlineStr">
        <is>
          <t>Maserati</t>
        </is>
      </c>
      <c r="H404" s="8" t="inlineStr">
        <is>
          <t>GranTurismo</t>
        </is>
      </c>
      <c r="I404" s="8" t="inlineStr">
        <is>
          <t>J6KV5Y1VV6JR5RCZW</t>
        </is>
      </c>
      <c r="J404" s="8" t="inlineStr">
        <is>
          <t>02 - Sports / GT</t>
        </is>
      </c>
      <c r="K404" s="12" t="n">
        <v>325000</v>
      </c>
      <c r="L404" s="8" t="inlineStr">
        <is>
          <t>Connecticut</t>
        </is>
      </c>
      <c r="M404" s="13" t="n">
        <v>5150.94</v>
      </c>
      <c r="N404" s="13" t="n">
        <v>5150.94</v>
      </c>
      <c r="O404" s="8" t="n"/>
    </row>
    <row r="405">
      <c r="A405" s="8" t="inlineStr">
        <is>
          <t>CANON-202508-000378</t>
        </is>
      </c>
      <c r="B405" s="9" t="inlineStr">
        <is>
          <t>2025-08</t>
        </is>
      </c>
      <c r="C405" s="10" t="n">
        <v>45879</v>
      </c>
      <c r="D405" s="9" t="inlineStr">
        <is>
          <t>Bound</t>
        </is>
      </c>
      <c r="E405" s="8" t="inlineStr">
        <is>
          <t>Aurelio Chattopadhyay</t>
        </is>
      </c>
      <c r="F405" s="11" t="n">
        <v>1983</v>
      </c>
      <c r="G405" s="8" t="inlineStr">
        <is>
          <t>Aston Martin</t>
        </is>
      </c>
      <c r="H405" s="8" t="inlineStr">
        <is>
          <t>DB12</t>
        </is>
      </c>
      <c r="I405" s="8" t="inlineStr">
        <is>
          <t>RGH64CLND5KM44TKD</t>
        </is>
      </c>
      <c r="J405" s="8" t="inlineStr">
        <is>
          <t>02 - Sports / GT</t>
        </is>
      </c>
      <c r="K405" s="12" t="n">
        <v>770000</v>
      </c>
      <c r="L405" s="8" t="inlineStr">
        <is>
          <t>Colorado</t>
        </is>
      </c>
      <c r="M405" s="13" t="n">
        <v>10387.74</v>
      </c>
      <c r="N405" s="13" t="n">
        <v>10387.74</v>
      </c>
      <c r="O405" s="8" t="n"/>
    </row>
    <row r="406">
      <c r="A406" s="8" t="inlineStr">
        <is>
          <t>CANON-202508-000379</t>
        </is>
      </c>
      <c r="B406" s="9" t="inlineStr">
        <is>
          <t>2025-08</t>
        </is>
      </c>
      <c r="C406" s="10" t="n">
        <v>45900</v>
      </c>
      <c r="D406" s="9" t="inlineStr">
        <is>
          <t>Bound</t>
        </is>
      </c>
      <c r="E406" s="8" t="inlineStr">
        <is>
          <t>Ingrid Chattopadhyay</t>
        </is>
      </c>
      <c r="F406" s="11" t="n">
        <v>1959</v>
      </c>
      <c r="G406" s="8" t="inlineStr">
        <is>
          <t>Lamborghini</t>
        </is>
      </c>
      <c r="H406" s="8" t="inlineStr">
        <is>
          <t>Huracan EVO</t>
        </is>
      </c>
      <c r="I406" s="8" t="inlineStr">
        <is>
          <t>PSFE3L7C9EBS2TEPE</t>
        </is>
      </c>
      <c r="J406" s="8" t="inlineStr">
        <is>
          <t>03 - Supercar</t>
        </is>
      </c>
      <c r="K406" s="12" t="n">
        <v>1950000</v>
      </c>
      <c r="L406" s="8" t="inlineStr">
        <is>
          <t>Kentucky</t>
        </is>
      </c>
      <c r="M406" s="13" t="n">
        <v>39441.51</v>
      </c>
      <c r="N406" s="13" t="n">
        <v>39441.51</v>
      </c>
      <c r="O406" s="8" t="n"/>
    </row>
    <row r="407">
      <c r="A407" s="8" t="inlineStr">
        <is>
          <t>CANON-202508-000382</t>
        </is>
      </c>
      <c r="B407" s="9" t="inlineStr">
        <is>
          <t>2025-08</t>
        </is>
      </c>
      <c r="C407" s="10" t="n">
        <v>45880</v>
      </c>
      <c r="D407" s="9" t="inlineStr">
        <is>
          <t>Bound</t>
        </is>
      </c>
      <c r="E407" s="8" t="inlineStr">
        <is>
          <t>Ottilie Thistlewood</t>
        </is>
      </c>
      <c r="F407" s="11" t="n">
        <v>2008</v>
      </c>
      <c r="G407" s="8" t="inlineStr">
        <is>
          <t>Lamborghini</t>
        </is>
      </c>
      <c r="H407" s="8" t="inlineStr">
        <is>
          <t>Huracan EVO</t>
        </is>
      </c>
      <c r="I407" s="8" t="inlineStr">
        <is>
          <t>BYHV60ZRMFJEBAK1N</t>
        </is>
      </c>
      <c r="J407" s="8" t="inlineStr">
        <is>
          <t>03 - Supercar</t>
        </is>
      </c>
      <c r="K407" s="12" t="n">
        <v>1950000</v>
      </c>
      <c r="L407" s="8" t="inlineStr">
        <is>
          <t>Louisiana</t>
        </is>
      </c>
      <c r="M407" s="13" t="n">
        <v>35615.09</v>
      </c>
      <c r="N407" s="13" t="n">
        <v>35615.09</v>
      </c>
      <c r="O407" s="8" t="n"/>
    </row>
    <row r="408">
      <c r="A408" s="8" t="inlineStr">
        <is>
          <t>CANON-202508-000385</t>
        </is>
      </c>
      <c r="B408" s="9" t="inlineStr">
        <is>
          <t>2025-08</t>
        </is>
      </c>
      <c r="C408" s="10" t="n">
        <v>45881</v>
      </c>
      <c r="D408" s="9" t="inlineStr">
        <is>
          <t>Bound</t>
        </is>
      </c>
      <c r="E408" s="8" t="inlineStr">
        <is>
          <t>Delphine Montoya</t>
        </is>
      </c>
      <c r="F408" s="11" t="n">
        <v>2013</v>
      </c>
      <c r="G408" s="8" t="inlineStr">
        <is>
          <t>Porsche</t>
        </is>
      </c>
      <c r="H408" s="8" t="inlineStr">
        <is>
          <t>911 Turbo S</t>
        </is>
      </c>
      <c r="I408" s="8" t="inlineStr">
        <is>
          <t>MKMWUXL15S515NVV4</t>
        </is>
      </c>
      <c r="J408" s="8" t="inlineStr">
        <is>
          <t>02 - Sports / GT</t>
        </is>
      </c>
      <c r="K408" s="12" t="n">
        <v>920000</v>
      </c>
      <c r="L408" s="8" t="inlineStr">
        <is>
          <t>Pennsylvania</t>
        </is>
      </c>
      <c r="M408" s="13" t="n">
        <v>11283.02</v>
      </c>
      <c r="N408" s="13" t="n">
        <v>11283.02</v>
      </c>
      <c r="O408" s="8" t="n"/>
    </row>
    <row r="409">
      <c r="A409" s="8" t="inlineStr">
        <is>
          <t>CANON-202508-000386</t>
        </is>
      </c>
      <c r="B409" s="9" t="inlineStr">
        <is>
          <t>2025-08</t>
        </is>
      </c>
      <c r="C409" s="10" t="n">
        <v>45872</v>
      </c>
      <c r="D409" s="9" t="inlineStr">
        <is>
          <t>Bound</t>
        </is>
      </c>
      <c r="E409" s="8" t="inlineStr">
        <is>
          <t>Leopold Vandermeer</t>
        </is>
      </c>
      <c r="F409" s="11" t="n">
        <v>1969</v>
      </c>
      <c r="G409" s="8" t="inlineStr">
        <is>
          <t>Maserati</t>
        </is>
      </c>
      <c r="H409" s="8" t="inlineStr">
        <is>
          <t>GranTurismo</t>
        </is>
      </c>
      <c r="I409" s="8" t="inlineStr">
        <is>
          <t>WL72H6AN5WHN94EPW</t>
        </is>
      </c>
      <c r="J409" s="8" t="inlineStr">
        <is>
          <t>02 - Sports / GT</t>
        </is>
      </c>
      <c r="K409" s="12" t="n">
        <v>1390000</v>
      </c>
      <c r="L409" s="8" t="inlineStr">
        <is>
          <t>New York</t>
        </is>
      </c>
      <c r="M409" s="13" t="n">
        <v>18463.4</v>
      </c>
      <c r="N409" s="13" t="n">
        <v>18463.4</v>
      </c>
      <c r="O409" s="8" t="n"/>
    </row>
    <row r="410">
      <c r="A410" s="8" t="inlineStr">
        <is>
          <t>CANON-202508-000387</t>
        </is>
      </c>
      <c r="B410" s="9" t="inlineStr">
        <is>
          <t>2025-08</t>
        </is>
      </c>
      <c r="C410" s="10" t="n">
        <v>45898</v>
      </c>
      <c r="D410" s="9" t="inlineStr">
        <is>
          <t>Bound</t>
        </is>
      </c>
      <c r="E410" s="8" t="inlineStr">
        <is>
          <t>Beatrix Ashcombe</t>
        </is>
      </c>
      <c r="F410" s="11" t="n">
        <v>1960</v>
      </c>
      <c r="G410" s="8" t="inlineStr">
        <is>
          <t>Aston Martin</t>
        </is>
      </c>
      <c r="H410" s="8" t="inlineStr">
        <is>
          <t>DB12</t>
        </is>
      </c>
      <c r="I410" s="8" t="inlineStr">
        <is>
          <t>MDG0XXT4F50AAC6H4</t>
        </is>
      </c>
      <c r="J410" s="8" t="inlineStr">
        <is>
          <t>02 - Sports / GT</t>
        </is>
      </c>
      <c r="K410" s="12" t="n">
        <v>770000</v>
      </c>
      <c r="L410" s="8" t="inlineStr">
        <is>
          <t>Tennessee</t>
        </is>
      </c>
      <c r="M410" s="13" t="n">
        <v>9254.530000000001</v>
      </c>
      <c r="N410" s="13" t="n">
        <v>9254.530000000001</v>
      </c>
      <c r="O410" s="8" t="n"/>
    </row>
    <row r="411">
      <c r="A411" s="8" t="inlineStr">
        <is>
          <t>CANON-202508-000389</t>
        </is>
      </c>
      <c r="B411" s="9" t="inlineStr">
        <is>
          <t>2025-08</t>
        </is>
      </c>
      <c r="C411" s="10" t="n">
        <v>45870</v>
      </c>
      <c r="D411" s="9" t="inlineStr">
        <is>
          <t>Bound</t>
        </is>
      </c>
      <c r="E411" s="8" t="inlineStr">
        <is>
          <t>Aurelio Merriweather</t>
        </is>
      </c>
      <c r="F411" s="11" t="n">
        <v>2016</v>
      </c>
      <c r="G411" s="8" t="inlineStr">
        <is>
          <t>Maserati</t>
        </is>
      </c>
      <c r="H411" s="8" t="inlineStr">
        <is>
          <t>GranTurismo</t>
        </is>
      </c>
      <c r="I411" s="8" t="inlineStr">
        <is>
          <t>TLDD65126AAU6250R</t>
        </is>
      </c>
      <c r="J411" s="8" t="inlineStr">
        <is>
          <t>02 - Sports / GT</t>
        </is>
      </c>
      <c r="K411" s="12" t="n">
        <v>380000</v>
      </c>
      <c r="L411" s="8" t="inlineStr">
        <is>
          <t>Texas</t>
        </is>
      </c>
      <c r="M411" s="13" t="n">
        <v>6183.96</v>
      </c>
      <c r="N411" s="13" t="n">
        <v>6183.96</v>
      </c>
      <c r="O411" s="8" t="n"/>
    </row>
    <row r="412">
      <c r="A412" s="8" t="inlineStr">
        <is>
          <t>CANON-202508-000390</t>
        </is>
      </c>
      <c r="B412" s="9" t="inlineStr">
        <is>
          <t>2025-08</t>
        </is>
      </c>
      <c r="C412" s="10" t="n">
        <v>45885</v>
      </c>
      <c r="D412" s="9" t="inlineStr">
        <is>
          <t>Bound</t>
        </is>
      </c>
      <c r="E412" s="8" t="inlineStr">
        <is>
          <t>Wilhelmina Castellanos</t>
        </is>
      </c>
      <c r="F412" s="11" t="n">
        <v>1973</v>
      </c>
      <c r="G412" s="8" t="inlineStr">
        <is>
          <t>Mercedes-Benz</t>
        </is>
      </c>
      <c r="H412" s="8" t="inlineStr">
        <is>
          <t>280SL Pagoda</t>
        </is>
      </c>
      <c r="I412" s="8" t="inlineStr">
        <is>
          <t>8STD4K6DGFVSLN7HY</t>
        </is>
      </c>
      <c r="J412" s="8" t="inlineStr">
        <is>
          <t>07 - Post-War Classic (1946-1972)</t>
        </is>
      </c>
      <c r="K412" s="12" t="n">
        <v>920000</v>
      </c>
      <c r="L412" s="8" t="inlineStr">
        <is>
          <t>California</t>
        </is>
      </c>
      <c r="M412" s="13" t="n">
        <v>10076.6</v>
      </c>
      <c r="N412" s="13" t="n">
        <v>10076.6</v>
      </c>
      <c r="O412" s="8" t="n"/>
    </row>
    <row r="413">
      <c r="A413" s="8" t="inlineStr">
        <is>
          <t>CANON-202508-000391</t>
        </is>
      </c>
      <c r="B413" s="9" t="inlineStr">
        <is>
          <t>2025-08</t>
        </is>
      </c>
      <c r="C413" s="10" t="n">
        <v>45900</v>
      </c>
      <c r="D413" s="9" t="inlineStr">
        <is>
          <t>Bound</t>
        </is>
      </c>
      <c r="E413" s="8" t="inlineStr">
        <is>
          <t>Saoirse Farkas</t>
        </is>
      </c>
      <c r="F413" s="11" t="n">
        <v>2024</v>
      </c>
      <c r="G413" s="8" t="inlineStr">
        <is>
          <t>Maserati</t>
        </is>
      </c>
      <c r="H413" s="8" t="inlineStr">
        <is>
          <t>GranTurismo</t>
        </is>
      </c>
      <c r="I413" s="8" t="inlineStr">
        <is>
          <t>JBEJ97GL2PWGE53VL</t>
        </is>
      </c>
      <c r="J413" s="8" t="inlineStr">
        <is>
          <t>02 - Sports / GT</t>
        </is>
      </c>
      <c r="K413" s="12" t="n">
        <v>1080000</v>
      </c>
      <c r="L413" s="8" t="inlineStr">
        <is>
          <t>Pennsylvania</t>
        </is>
      </c>
      <c r="M413" s="13" t="n">
        <v>11207.55</v>
      </c>
      <c r="N413" s="13" t="n">
        <v>11207.55</v>
      </c>
      <c r="O413" s="8" t="n"/>
    </row>
    <row r="414">
      <c r="A414" s="8" t="inlineStr">
        <is>
          <t>CANON-202508-000392</t>
        </is>
      </c>
      <c r="B414" s="9" t="inlineStr">
        <is>
          <t>2025-08</t>
        </is>
      </c>
      <c r="C414" s="10" t="n">
        <v>45899</v>
      </c>
      <c r="D414" s="9" t="inlineStr">
        <is>
          <t>Bound</t>
        </is>
      </c>
      <c r="E414" s="8" t="inlineStr">
        <is>
          <t>Aurelio Nakashima</t>
        </is>
      </c>
      <c r="F414" s="11" t="n">
        <v>2024</v>
      </c>
      <c r="G414" s="8" t="inlineStr">
        <is>
          <t>Alfa Romeo</t>
        </is>
      </c>
      <c r="H414" s="8" t="inlineStr">
        <is>
          <t>8C 2900</t>
        </is>
      </c>
      <c r="I414" s="8" t="inlineStr">
        <is>
          <t>RNE9RB1PM0RFN2GT7</t>
        </is>
      </c>
      <c r="J414" s="8" t="inlineStr">
        <is>
          <t>06 - Vintage Pre-War (pre-1946)</t>
        </is>
      </c>
      <c r="K414" s="12" t="n">
        <v>690000</v>
      </c>
      <c r="L414" s="8" t="inlineStr">
        <is>
          <t>California</t>
        </is>
      </c>
      <c r="M414" s="13" t="n">
        <v>6678.68</v>
      </c>
      <c r="N414" s="13" t="n">
        <v>6678.68</v>
      </c>
      <c r="O414" s="8" t="n"/>
    </row>
    <row r="415">
      <c r="A415" s="8" t="inlineStr">
        <is>
          <t>CANON-202508-000394</t>
        </is>
      </c>
      <c r="B415" s="9" t="inlineStr">
        <is>
          <t>2025-08</t>
        </is>
      </c>
      <c r="C415" s="10" t="n">
        <v>45891</v>
      </c>
      <c r="D415" s="9" t="inlineStr">
        <is>
          <t>Bound</t>
        </is>
      </c>
      <c r="E415" s="8" t="inlineStr">
        <is>
          <t>Fenwick Vasquez</t>
        </is>
      </c>
      <c r="F415" s="11" t="n">
        <v>1980</v>
      </c>
      <c r="G415" s="8" t="inlineStr">
        <is>
          <t>Aston Martin</t>
        </is>
      </c>
      <c r="H415" s="8" t="inlineStr">
        <is>
          <t>DB12</t>
        </is>
      </c>
      <c r="I415" s="8" t="inlineStr">
        <is>
          <t>Z35YSNKLZ0W4TCFP1</t>
        </is>
      </c>
      <c r="J415" s="8" t="inlineStr">
        <is>
          <t>02 - Sports / GT</t>
        </is>
      </c>
      <c r="K415" s="12" t="n">
        <v>765000</v>
      </c>
      <c r="L415" s="8" t="inlineStr">
        <is>
          <t>Vermont</t>
        </is>
      </c>
      <c r="M415" s="13" t="n">
        <v>11446.13</v>
      </c>
      <c r="N415" s="13" t="n">
        <v>11446.13</v>
      </c>
      <c r="O415" s="8" t="n"/>
    </row>
    <row r="416">
      <c r="A416" s="8" t="inlineStr">
        <is>
          <t>CANON-202508-000396</t>
        </is>
      </c>
      <c r="B416" s="9" t="inlineStr">
        <is>
          <t>2025-08</t>
        </is>
      </c>
      <c r="C416" s="10" t="n">
        <v>45887</v>
      </c>
      <c r="D416" s="9" t="inlineStr">
        <is>
          <t>Bound</t>
        </is>
      </c>
      <c r="E416" s="8" t="inlineStr">
        <is>
          <t>Sunniva Montoya</t>
        </is>
      </c>
      <c r="F416" s="11" t="n">
        <v>1963</v>
      </c>
      <c r="G416" s="8" t="inlineStr">
        <is>
          <t>Aston Martin</t>
        </is>
      </c>
      <c r="H416" s="8" t="inlineStr">
        <is>
          <t>DB12</t>
        </is>
      </c>
      <c r="I416" s="8" t="inlineStr">
        <is>
          <t>5A3CV23H9NSAM0C8K</t>
        </is>
      </c>
      <c r="J416" s="8" t="inlineStr">
        <is>
          <t>02 - Sports / GT</t>
        </is>
      </c>
      <c r="K416" s="12" t="n">
        <v>885000</v>
      </c>
      <c r="L416" s="8" t="inlineStr">
        <is>
          <t>Georgia</t>
        </is>
      </c>
      <c r="M416" s="13" t="n">
        <v>12156.23</v>
      </c>
      <c r="N416" s="13" t="n">
        <v>12156.23</v>
      </c>
      <c r="O416" s="8" t="n"/>
    </row>
    <row r="417">
      <c r="A417" s="8" t="inlineStr">
        <is>
          <t>CANON-202508-000397</t>
        </is>
      </c>
      <c r="B417" s="9" t="inlineStr">
        <is>
          <t>2025-08</t>
        </is>
      </c>
      <c r="C417" s="10" t="n">
        <v>45883</v>
      </c>
      <c r="D417" s="9" t="inlineStr">
        <is>
          <t>Bound</t>
        </is>
      </c>
      <c r="E417" s="8" t="inlineStr">
        <is>
          <t>Priya Harrington</t>
        </is>
      </c>
      <c r="F417" s="11" t="n">
        <v>2019</v>
      </c>
      <c r="G417" s="8" t="inlineStr">
        <is>
          <t>Mercedes-Benz</t>
        </is>
      </c>
      <c r="H417" s="8" t="inlineStr">
        <is>
          <t>280SL Pagoda</t>
        </is>
      </c>
      <c r="I417" s="8" t="inlineStr">
        <is>
          <t>RUDE7YFF8NC874B4P</t>
        </is>
      </c>
      <c r="J417" s="8" t="inlineStr">
        <is>
          <t>07 - Post-War Classic (1946-1972)</t>
        </is>
      </c>
      <c r="K417" s="12" t="n">
        <v>710000</v>
      </c>
      <c r="L417" s="8" t="inlineStr">
        <is>
          <t>Pennsylvania</t>
        </is>
      </c>
      <c r="M417" s="13" t="n">
        <v>5760.38</v>
      </c>
      <c r="N417" s="13" t="n">
        <v>5760.38</v>
      </c>
      <c r="O417" s="8" t="n"/>
    </row>
    <row r="418">
      <c r="A418" s="8" t="inlineStr">
        <is>
          <t>CANON-202508-000399</t>
        </is>
      </c>
      <c r="B418" s="9" t="inlineStr">
        <is>
          <t>2025-08</t>
        </is>
      </c>
      <c r="C418" s="10" t="n">
        <v>45889</v>
      </c>
      <c r="D418" s="9" t="inlineStr">
        <is>
          <t>Bound</t>
        </is>
      </c>
      <c r="E418" s="8" t="inlineStr">
        <is>
          <t>Noor Kingsford</t>
        </is>
      </c>
      <c r="F418" s="11" t="n">
        <v>1967</v>
      </c>
      <c r="G418" s="8" t="inlineStr">
        <is>
          <t>BMW</t>
        </is>
      </c>
      <c r="H418" s="8" t="inlineStr">
        <is>
          <t>M8 Competition</t>
        </is>
      </c>
      <c r="I418" s="8" t="inlineStr">
        <is>
          <t>F57C3UM5FF3F93VDS</t>
        </is>
      </c>
      <c r="J418" s="8" t="inlineStr">
        <is>
          <t>02 - Sports / GT</t>
        </is>
      </c>
      <c r="K418" s="12" t="n">
        <v>1175000</v>
      </c>
      <c r="L418" s="8" t="inlineStr">
        <is>
          <t>Mississippi</t>
        </is>
      </c>
      <c r="M418" s="13" t="n">
        <v>14510.14</v>
      </c>
      <c r="N418" s="13" t="n">
        <v>14510.14</v>
      </c>
      <c r="O418" s="8" t="n"/>
    </row>
    <row r="419">
      <c r="A419" s="8" t="inlineStr">
        <is>
          <t>CANON-202508-000400</t>
        </is>
      </c>
      <c r="B419" s="9" t="inlineStr">
        <is>
          <t>2025-08</t>
        </is>
      </c>
      <c r="C419" s="10" t="n">
        <v>45887</v>
      </c>
      <c r="D419" s="9" t="inlineStr">
        <is>
          <t>Bound</t>
        </is>
      </c>
      <c r="E419" s="8" t="inlineStr">
        <is>
          <t>Leopold Underwood</t>
        </is>
      </c>
      <c r="F419" s="11" t="n">
        <v>2015</v>
      </c>
      <c r="G419" s="8" t="inlineStr">
        <is>
          <t>Ferrari</t>
        </is>
      </c>
      <c r="H419" s="8" t="inlineStr">
        <is>
          <t>SF90 Stradale</t>
        </is>
      </c>
      <c r="I419" s="8" t="inlineStr">
        <is>
          <t>LRGAG3W19HCD40C24</t>
        </is>
      </c>
      <c r="J419" s="8" t="inlineStr">
        <is>
          <t>03 - Supercar</t>
        </is>
      </c>
      <c r="K419" s="12" t="n">
        <v>1950000</v>
      </c>
      <c r="L419" s="8" t="inlineStr">
        <is>
          <t>Louisiana</t>
        </is>
      </c>
      <c r="M419" s="13" t="n">
        <v>35615.09</v>
      </c>
      <c r="N419" s="13" t="n">
        <v>35615.09</v>
      </c>
      <c r="O419" s="8" t="n"/>
    </row>
    <row r="420">
      <c r="A420" s="8" t="inlineStr">
        <is>
          <t>CANON-202508-000401</t>
        </is>
      </c>
      <c r="B420" s="9" t="inlineStr">
        <is>
          <t>2025-08</t>
        </is>
      </c>
      <c r="C420" s="10" t="n">
        <v>45891</v>
      </c>
      <c r="D420" s="9" t="inlineStr">
        <is>
          <t>Bound</t>
        </is>
      </c>
      <c r="E420" s="8" t="inlineStr">
        <is>
          <t>Emiliano Kingsford</t>
        </is>
      </c>
      <c r="F420" s="11" t="n">
        <v>1957</v>
      </c>
      <c r="G420" s="8" t="inlineStr">
        <is>
          <t>Lamborghini</t>
        </is>
      </c>
      <c r="H420" s="8" t="inlineStr">
        <is>
          <t>Huracan EVO</t>
        </is>
      </c>
      <c r="I420" s="8" t="inlineStr">
        <is>
          <t>VPUWUA4872RK4CPS0</t>
        </is>
      </c>
      <c r="J420" s="8" t="inlineStr">
        <is>
          <t>03 - Supercar</t>
        </is>
      </c>
      <c r="K420" s="12" t="n">
        <v>770000</v>
      </c>
      <c r="L420" s="8" t="inlineStr">
        <is>
          <t>New York</t>
        </is>
      </c>
      <c r="M420" s="13" t="n">
        <v>17666.42</v>
      </c>
      <c r="N420" s="13" t="n">
        <v>17666.42</v>
      </c>
      <c r="O420" s="8" t="n"/>
    </row>
    <row r="421">
      <c r="A421" s="8" t="inlineStr">
        <is>
          <t>CANON-202508-000405</t>
        </is>
      </c>
      <c r="B421" s="9" t="inlineStr">
        <is>
          <t>2025-08</t>
        </is>
      </c>
      <c r="C421" s="10" t="n">
        <v>45898</v>
      </c>
      <c r="D421" s="9" t="inlineStr">
        <is>
          <t>Bound</t>
        </is>
      </c>
      <c r="E421" s="8" t="inlineStr">
        <is>
          <t>Ottilie Fairweather</t>
        </is>
      </c>
      <c r="F421" s="11" t="n">
        <v>2021</v>
      </c>
      <c r="G421" s="8" t="inlineStr">
        <is>
          <t>Porsche</t>
        </is>
      </c>
      <c r="H421" s="8" t="inlineStr">
        <is>
          <t>911 Turbo S</t>
        </is>
      </c>
      <c r="I421" s="8" t="inlineStr">
        <is>
          <t>YKSXA0PPLN0VCDBLN</t>
        </is>
      </c>
      <c r="J421" s="8" t="inlineStr">
        <is>
          <t>02 - Sports / GT</t>
        </is>
      </c>
      <c r="K421" s="12" t="n">
        <v>680000</v>
      </c>
      <c r="L421" s="8" t="inlineStr">
        <is>
          <t>Mississippi</t>
        </is>
      </c>
      <c r="M421" s="13" t="n">
        <v>9924.15</v>
      </c>
      <c r="N421" s="13" t="n">
        <v>9924.15</v>
      </c>
      <c r="O421" s="8" t="n"/>
    </row>
    <row r="422">
      <c r="A422" s="8" t="inlineStr">
        <is>
          <t>CANON-202508-000407</t>
        </is>
      </c>
      <c r="B422" s="9" t="inlineStr">
        <is>
          <t>2025-08</t>
        </is>
      </c>
      <c r="C422" s="10" t="n">
        <v>45882</v>
      </c>
      <c r="D422" s="9" t="inlineStr">
        <is>
          <t>Bound</t>
        </is>
      </c>
      <c r="E422" s="8" t="inlineStr">
        <is>
          <t>Aurelio Chattopadhyay</t>
        </is>
      </c>
      <c r="F422" s="11" t="n">
        <v>2000</v>
      </c>
      <c r="G422" s="8" t="inlineStr">
        <is>
          <t>Lamborghini</t>
        </is>
      </c>
      <c r="H422" s="8" t="inlineStr">
        <is>
          <t>Huracan EVO</t>
        </is>
      </c>
      <c r="I422" s="8" t="inlineStr">
        <is>
          <t>HVKG5TCGXWTSWU78T</t>
        </is>
      </c>
      <c r="J422" s="8" t="inlineStr">
        <is>
          <t>03 - Supercar</t>
        </is>
      </c>
      <c r="K422" s="12" t="n">
        <v>1200000</v>
      </c>
      <c r="L422" s="8" t="inlineStr">
        <is>
          <t>Ohio</t>
        </is>
      </c>
      <c r="M422" s="13" t="n">
        <v>25177.36</v>
      </c>
      <c r="N422" s="13" t="n">
        <v>25177.36</v>
      </c>
      <c r="O422" s="8" t="n"/>
    </row>
    <row r="423">
      <c r="A423" s="8" t="inlineStr">
        <is>
          <t>CANON-202508-000408</t>
        </is>
      </c>
      <c r="B423" s="9" t="inlineStr">
        <is>
          <t>2025-08</t>
        </is>
      </c>
      <c r="C423" s="10" t="n">
        <v>45889</v>
      </c>
      <c r="D423" s="9" t="inlineStr">
        <is>
          <t>Bound</t>
        </is>
      </c>
      <c r="E423" s="8" t="inlineStr">
        <is>
          <t>Horace Ashcombe</t>
        </is>
      </c>
      <c r="F423" s="11" t="n">
        <v>1991</v>
      </c>
      <c r="G423" s="8" t="inlineStr">
        <is>
          <t>Aston Martin</t>
        </is>
      </c>
      <c r="H423" s="8" t="inlineStr">
        <is>
          <t>DB12</t>
        </is>
      </c>
      <c r="I423" s="8" t="inlineStr">
        <is>
          <t>W7D46JNDSKR1U9T50</t>
        </is>
      </c>
      <c r="J423" s="8" t="inlineStr">
        <is>
          <t>02 - Sports / GT</t>
        </is>
      </c>
      <c r="K423" s="12" t="n">
        <v>790000</v>
      </c>
      <c r="L423" s="8" t="inlineStr">
        <is>
          <t>Vermont</t>
        </is>
      </c>
      <c r="M423" s="13" t="n">
        <v>11820.19</v>
      </c>
      <c r="N423" s="13" t="n">
        <v>11820.19</v>
      </c>
      <c r="O423" s="8" t="n"/>
    </row>
    <row r="424">
      <c r="A424" s="8" t="inlineStr">
        <is>
          <t>CANON-202508-000409</t>
        </is>
      </c>
      <c r="B424" s="9" t="inlineStr">
        <is>
          <t>2025-08</t>
        </is>
      </c>
      <c r="C424" s="10" t="n">
        <v>45877</v>
      </c>
      <c r="D424" s="9" t="inlineStr">
        <is>
          <t>Bound</t>
        </is>
      </c>
      <c r="E424" s="8" t="inlineStr">
        <is>
          <t>Beatrix Whitlock</t>
        </is>
      </c>
      <c r="F424" s="11" t="n">
        <v>1957</v>
      </c>
      <c r="G424" s="8" t="inlineStr">
        <is>
          <t>Bentley</t>
        </is>
      </c>
      <c r="H424" s="8" t="inlineStr">
        <is>
          <t>Continental GT</t>
        </is>
      </c>
      <c r="I424" s="8" t="inlineStr">
        <is>
          <t>Z0SVB65JSR836DJ4Z</t>
        </is>
      </c>
      <c r="J424" s="8" t="inlineStr">
        <is>
          <t>02 - Sports / GT</t>
        </is>
      </c>
      <c r="K424" s="12" t="n">
        <v>115000</v>
      </c>
      <c r="L424" s="8" t="inlineStr">
        <is>
          <t>Idaho</t>
        </is>
      </c>
      <c r="M424" s="13" t="n">
        <v>1976.26</v>
      </c>
      <c r="N424" s="13" t="n">
        <v>1976.26</v>
      </c>
      <c r="O424" s="8" t="n"/>
    </row>
    <row r="425">
      <c r="A425" s="8" t="inlineStr">
        <is>
          <t>CANON-202508-000410</t>
        </is>
      </c>
      <c r="B425" s="9" t="inlineStr">
        <is>
          <t>2025-08</t>
        </is>
      </c>
      <c r="C425" s="10" t="n">
        <v>45884</v>
      </c>
      <c r="D425" s="9" t="inlineStr">
        <is>
          <t>Bound</t>
        </is>
      </c>
      <c r="E425" s="8" t="inlineStr">
        <is>
          <t>Horace Vasquez</t>
        </is>
      </c>
      <c r="F425" s="11" t="n">
        <v>1967</v>
      </c>
      <c r="G425" s="8" t="inlineStr">
        <is>
          <t>Jaguar</t>
        </is>
      </c>
      <c r="H425" s="8" t="inlineStr">
        <is>
          <t>E-Type Series 1</t>
        </is>
      </c>
      <c r="I425" s="8" t="inlineStr">
        <is>
          <t>J232AYXDL7YR8UCLZ</t>
        </is>
      </c>
      <c r="J425" s="8" t="inlineStr">
        <is>
          <t>07 - Post-War Classic (1946-1972)</t>
        </is>
      </c>
      <c r="K425" s="12" t="n">
        <v>640000</v>
      </c>
      <c r="L425" s="8" t="inlineStr">
        <is>
          <t>Maryland</t>
        </is>
      </c>
      <c r="M425" s="13" t="n">
        <v>4932.83</v>
      </c>
      <c r="N425" s="13" t="n">
        <v>4932.83</v>
      </c>
      <c r="O425" s="8" t="n"/>
    </row>
    <row r="426">
      <c r="A426" s="8" t="inlineStr">
        <is>
          <t>CANON-202508-000411</t>
        </is>
      </c>
      <c r="B426" s="9" t="inlineStr">
        <is>
          <t>2025-08</t>
        </is>
      </c>
      <c r="C426" s="10" t="n">
        <v>45888</v>
      </c>
      <c r="D426" s="9" t="inlineStr">
        <is>
          <t>Bound</t>
        </is>
      </c>
      <c r="E426" s="8" t="inlineStr">
        <is>
          <t>Aurelio Underwood</t>
        </is>
      </c>
      <c r="F426" s="11" t="n">
        <v>1967</v>
      </c>
      <c r="G426" s="8" t="inlineStr">
        <is>
          <t>Mercedes-Benz</t>
        </is>
      </c>
      <c r="H426" s="8" t="inlineStr">
        <is>
          <t>280SL Pagoda</t>
        </is>
      </c>
      <c r="I426" s="8" t="inlineStr">
        <is>
          <t>C677TGEVKJKJJM6EK</t>
        </is>
      </c>
      <c r="J426" s="8" t="inlineStr">
        <is>
          <t>07 - Post-War Classic (1946-1972)</t>
        </is>
      </c>
      <c r="K426" s="12" t="n">
        <v>535000</v>
      </c>
      <c r="L426" s="8" t="inlineStr">
        <is>
          <t>Tennessee</t>
        </is>
      </c>
      <c r="M426" s="13" t="n">
        <v>4253.75</v>
      </c>
      <c r="N426" s="13" t="n">
        <v>4253.75</v>
      </c>
      <c r="O426" s="8" t="n"/>
    </row>
    <row r="427">
      <c r="A427" s="8" t="inlineStr">
        <is>
          <t>CANON-202508-000413</t>
        </is>
      </c>
      <c r="B427" s="9" t="inlineStr">
        <is>
          <t>2025-08</t>
        </is>
      </c>
      <c r="C427" s="10" t="n">
        <v>45896</v>
      </c>
      <c r="D427" s="9" t="inlineStr">
        <is>
          <t>Bound</t>
        </is>
      </c>
      <c r="E427" s="8" t="inlineStr">
        <is>
          <t>Desmond Blackwood</t>
        </is>
      </c>
      <c r="F427" s="11" t="n">
        <v>2009</v>
      </c>
      <c r="G427" s="8" t="inlineStr">
        <is>
          <t>BMW</t>
        </is>
      </c>
      <c r="H427" s="8" t="inlineStr">
        <is>
          <t>M8 Competition</t>
        </is>
      </c>
      <c r="I427" s="8" t="inlineStr">
        <is>
          <t>ZADYT00ADEY4AJPHK</t>
        </is>
      </c>
      <c r="J427" s="8" t="inlineStr">
        <is>
          <t>02 - Sports / GT</t>
        </is>
      </c>
      <c r="K427" s="12" t="n">
        <v>225000</v>
      </c>
      <c r="L427" s="8" t="inlineStr">
        <is>
          <t>Colorado</t>
        </is>
      </c>
      <c r="M427" s="13" t="n">
        <v>4296.23</v>
      </c>
      <c r="N427" s="13" t="n">
        <v>4296.23</v>
      </c>
      <c r="O427" s="8" t="n"/>
    </row>
    <row r="428">
      <c r="A428" s="8" t="inlineStr">
        <is>
          <t>CANON-202508-000415</t>
        </is>
      </c>
      <c r="B428" s="9" t="inlineStr">
        <is>
          <t>2025-08</t>
        </is>
      </c>
      <c r="C428" s="10" t="n">
        <v>45871</v>
      </c>
      <c r="D428" s="9" t="inlineStr">
        <is>
          <t>Bound</t>
        </is>
      </c>
      <c r="E428" s="8" t="inlineStr">
        <is>
          <t>Mireille Chattopadhyay</t>
        </is>
      </c>
      <c r="F428" s="11" t="n">
        <v>2015</v>
      </c>
      <c r="G428" s="8" t="inlineStr">
        <is>
          <t>Aston Martin</t>
        </is>
      </c>
      <c r="H428" s="8" t="inlineStr">
        <is>
          <t>DB5</t>
        </is>
      </c>
      <c r="I428" s="8" t="inlineStr">
        <is>
          <t>1U8KCGKM78MTR0AE0</t>
        </is>
      </c>
      <c r="J428" s="8" t="inlineStr">
        <is>
          <t>07 - Post-War Classic (1946-1972)</t>
        </is>
      </c>
      <c r="K428" s="12" t="n">
        <v>1590000</v>
      </c>
      <c r="L428" s="8" t="inlineStr">
        <is>
          <t>Alaska</t>
        </is>
      </c>
      <c r="M428" s="13" t="n">
        <v>12996</v>
      </c>
      <c r="N428" s="13" t="n">
        <v>12996</v>
      </c>
      <c r="O428" s="8" t="n"/>
    </row>
    <row r="429">
      <c r="A429" s="8" t="inlineStr">
        <is>
          <t>CANON-202508-000416</t>
        </is>
      </c>
      <c r="B429" s="9" t="inlineStr">
        <is>
          <t>2025-08</t>
        </is>
      </c>
      <c r="C429" s="10" t="n">
        <v>45895</v>
      </c>
      <c r="D429" s="9" t="inlineStr">
        <is>
          <t>Bound</t>
        </is>
      </c>
      <c r="E429" s="8" t="inlineStr">
        <is>
          <t>Ramona Rourke</t>
        </is>
      </c>
      <c r="F429" s="11" t="n">
        <v>1988</v>
      </c>
      <c r="G429" s="8" t="inlineStr">
        <is>
          <t>Bentley</t>
        </is>
      </c>
      <c r="H429" s="8" t="inlineStr">
        <is>
          <t>Continental GT</t>
        </is>
      </c>
      <c r="I429" s="8" t="inlineStr">
        <is>
          <t>44D45K0UTV2JC9MC4</t>
        </is>
      </c>
      <c r="J429" s="8" t="inlineStr">
        <is>
          <t>02 - Sports / GT</t>
        </is>
      </c>
      <c r="K429" s="12" t="n">
        <v>1010000</v>
      </c>
      <c r="L429" s="8" t="inlineStr">
        <is>
          <t>Wisconsin</t>
        </is>
      </c>
      <c r="M429" s="13" t="n">
        <v>12577.36</v>
      </c>
      <c r="N429" s="13" t="n">
        <v>12577.36</v>
      </c>
      <c r="O429" s="8" t="n"/>
    </row>
    <row r="430">
      <c r="A430" s="8" t="inlineStr">
        <is>
          <t>CANON-202508-000418</t>
        </is>
      </c>
      <c r="B430" s="9" t="inlineStr">
        <is>
          <t>2025-08</t>
        </is>
      </c>
      <c r="C430" s="10" t="n">
        <v>45892</v>
      </c>
      <c r="D430" s="9" t="inlineStr">
        <is>
          <t>Bound</t>
        </is>
      </c>
      <c r="E430" s="8" t="inlineStr">
        <is>
          <t>Fitzgerald Bellandi</t>
        </is>
      </c>
      <c r="F430" s="11" t="n">
        <v>2022</v>
      </c>
      <c r="G430" s="8" t="inlineStr">
        <is>
          <t>Aston Martin</t>
        </is>
      </c>
      <c r="H430" s="8" t="inlineStr">
        <is>
          <t>DB12</t>
        </is>
      </c>
      <c r="I430" s="8" t="inlineStr">
        <is>
          <t>9YDBHEH6J4GFXUCL6</t>
        </is>
      </c>
      <c r="J430" s="8" t="inlineStr">
        <is>
          <t>02 - Sports / GT</t>
        </is>
      </c>
      <c r="K430" s="12" t="n">
        <v>1230000</v>
      </c>
      <c r="L430" s="8" t="inlineStr">
        <is>
          <t>South Carolina</t>
        </is>
      </c>
      <c r="M430" s="13" t="n">
        <v>15827.55</v>
      </c>
      <c r="N430" s="13" t="n">
        <v>15827.55</v>
      </c>
      <c r="O430" s="8" t="n"/>
    </row>
    <row r="431">
      <c r="A431" s="8" t="inlineStr">
        <is>
          <t>CANON-202508-000419</t>
        </is>
      </c>
      <c r="B431" s="9" t="inlineStr">
        <is>
          <t>2025-08</t>
        </is>
      </c>
      <c r="C431" s="10" t="n">
        <v>45886</v>
      </c>
      <c r="D431" s="9" t="inlineStr">
        <is>
          <t>Bound</t>
        </is>
      </c>
      <c r="E431" s="8" t="inlineStr">
        <is>
          <t>Emiliano Farkas</t>
        </is>
      </c>
      <c r="F431" s="11" t="n">
        <v>1958</v>
      </c>
      <c r="G431" s="8" t="inlineStr">
        <is>
          <t>Mercedes-Benz</t>
        </is>
      </c>
      <c r="H431" s="8" t="inlineStr">
        <is>
          <t>AMG GT</t>
        </is>
      </c>
      <c r="I431" s="8" t="inlineStr">
        <is>
          <t>D7C5WP05W10M6LVYZ</t>
        </is>
      </c>
      <c r="J431" s="8" t="inlineStr">
        <is>
          <t>02 - Sports / GT</t>
        </is>
      </c>
      <c r="K431" s="12" t="n">
        <v>385000</v>
      </c>
      <c r="L431" s="8" t="inlineStr">
        <is>
          <t>California</t>
        </is>
      </c>
      <c r="M431" s="13" t="n">
        <v>7354.95</v>
      </c>
      <c r="N431" s="13" t="n">
        <v>7354.95</v>
      </c>
      <c r="O431" s="8" t="n"/>
    </row>
    <row r="432">
      <c r="A432" s="8" t="inlineStr">
        <is>
          <t>CANON-202508-000420</t>
        </is>
      </c>
      <c r="B432" s="9" t="inlineStr">
        <is>
          <t>2025-08</t>
        </is>
      </c>
      <c r="C432" s="10" t="n">
        <v>45889</v>
      </c>
      <c r="D432" s="9" t="inlineStr">
        <is>
          <t>Bound</t>
        </is>
      </c>
      <c r="E432" s="8" t="inlineStr">
        <is>
          <t>Sunniva Larsson</t>
        </is>
      </c>
      <c r="F432" s="11" t="n">
        <v>1971</v>
      </c>
      <c r="G432" s="8" t="inlineStr">
        <is>
          <t>Lamborghini</t>
        </is>
      </c>
      <c r="H432" s="8" t="inlineStr">
        <is>
          <t>Huracan EVO</t>
        </is>
      </c>
      <c r="I432" s="8" t="inlineStr">
        <is>
          <t>0BML7U7HCV3G9SC66</t>
        </is>
      </c>
      <c r="J432" s="8" t="inlineStr">
        <is>
          <t>03 - Supercar</t>
        </is>
      </c>
      <c r="K432" s="12" t="n">
        <v>455000</v>
      </c>
      <c r="L432" s="8" t="inlineStr">
        <is>
          <t>North Dakota</t>
        </is>
      </c>
      <c r="M432" s="13" t="n">
        <v>10070.09</v>
      </c>
      <c r="N432" s="13" t="n">
        <v>10070.09</v>
      </c>
      <c r="O432" s="8" t="n"/>
    </row>
    <row r="433">
      <c r="A433" s="8" t="inlineStr">
        <is>
          <t>CANON-202508-000421</t>
        </is>
      </c>
      <c r="B433" s="9" t="inlineStr">
        <is>
          <t>2025-08</t>
        </is>
      </c>
      <c r="C433" s="10" t="n">
        <v>45888</v>
      </c>
      <c r="D433" s="9" t="inlineStr">
        <is>
          <t>Bound</t>
        </is>
      </c>
      <c r="E433" s="8" t="inlineStr">
        <is>
          <t>Everett Thistlewood</t>
        </is>
      </c>
      <c r="F433" s="11" t="n">
        <v>1991</v>
      </c>
      <c r="G433" s="8" t="inlineStr">
        <is>
          <t>Maserati</t>
        </is>
      </c>
      <c r="H433" s="8" t="inlineStr">
        <is>
          <t>GranTurismo</t>
        </is>
      </c>
      <c r="I433" s="8" t="inlineStr">
        <is>
          <t>M6WE2Y4FDP6NUZLC8</t>
        </is>
      </c>
      <c r="J433" s="8" t="inlineStr">
        <is>
          <t>02 - Sports / GT</t>
        </is>
      </c>
      <c r="K433" s="12" t="n">
        <v>980000</v>
      </c>
      <c r="L433" s="8" t="inlineStr">
        <is>
          <t>Iowa</t>
        </is>
      </c>
      <c r="M433" s="13" t="n">
        <v>13220.75</v>
      </c>
      <c r="N433" s="13" t="n">
        <v>13220.75</v>
      </c>
      <c r="O433" s="8" t="n"/>
    </row>
    <row r="434">
      <c r="A434" s="8" t="inlineStr">
        <is>
          <t>CANON-202508-000423</t>
        </is>
      </c>
      <c r="B434" s="9" t="inlineStr">
        <is>
          <t>2025-08</t>
        </is>
      </c>
      <c r="C434" s="10" t="n">
        <v>45895</v>
      </c>
      <c r="D434" s="9" t="inlineStr">
        <is>
          <t>Bound</t>
        </is>
      </c>
      <c r="E434" s="8" t="inlineStr">
        <is>
          <t>Beatrix Kingsford</t>
        </is>
      </c>
      <c r="F434" s="11" t="n">
        <v>2021</v>
      </c>
      <c r="G434" s="8" t="inlineStr">
        <is>
          <t>McLaren</t>
        </is>
      </c>
      <c r="H434" s="8" t="inlineStr">
        <is>
          <t>750S</t>
        </is>
      </c>
      <c r="I434" s="8" t="inlineStr">
        <is>
          <t>XJSMLD3THGLZ7MHNZ</t>
        </is>
      </c>
      <c r="J434" s="8" t="inlineStr">
        <is>
          <t>03 - Supercar</t>
        </is>
      </c>
      <c r="K434" s="12" t="n">
        <v>835000</v>
      </c>
      <c r="L434" s="8" t="inlineStr">
        <is>
          <t>Michigan</t>
        </is>
      </c>
      <c r="M434" s="13" t="n">
        <v>23198.82</v>
      </c>
      <c r="N434" s="13" t="n">
        <v>23198.82</v>
      </c>
      <c r="O434" s="8" t="n"/>
    </row>
    <row r="435">
      <c r="A435" s="8" t="inlineStr">
        <is>
          <t>CANON-202508-000424</t>
        </is>
      </c>
      <c r="B435" s="9" t="inlineStr">
        <is>
          <t>2025-08</t>
        </is>
      </c>
      <c r="C435" s="10" t="n">
        <v>45880</v>
      </c>
      <c r="D435" s="9" t="inlineStr">
        <is>
          <t>Bound</t>
        </is>
      </c>
      <c r="E435" s="8" t="inlineStr">
        <is>
          <t>Noor Blackwood</t>
        </is>
      </c>
      <c r="F435" s="11" t="n">
        <v>1993</v>
      </c>
      <c r="G435" s="8" t="inlineStr">
        <is>
          <t>BMW</t>
        </is>
      </c>
      <c r="H435" s="8" t="inlineStr">
        <is>
          <t>M8 Competition</t>
        </is>
      </c>
      <c r="I435" s="8" t="inlineStr">
        <is>
          <t>WKFH7EHZPZGY1TK3R</t>
        </is>
      </c>
      <c r="J435" s="8" t="inlineStr">
        <is>
          <t>02 - Sports / GT</t>
        </is>
      </c>
      <c r="K435" s="12" t="n">
        <v>510000</v>
      </c>
      <c r="L435" s="8" t="inlineStr">
        <is>
          <t>New Jersey</t>
        </is>
      </c>
      <c r="M435" s="13" t="n">
        <v>5691.79</v>
      </c>
      <c r="N435" s="13" t="n">
        <v>5691.79</v>
      </c>
      <c r="O435" s="8" t="n"/>
    </row>
    <row r="436">
      <c r="A436" s="8" t="inlineStr">
        <is>
          <t>CANON-202508-000425</t>
        </is>
      </c>
      <c r="B436" s="9" t="inlineStr">
        <is>
          <t>2025-08</t>
        </is>
      </c>
      <c r="C436" s="10" t="n">
        <v>45898</v>
      </c>
      <c r="D436" s="9" t="inlineStr">
        <is>
          <t>Bound</t>
        </is>
      </c>
      <c r="E436" s="8" t="inlineStr">
        <is>
          <t>Leopold Whitlock</t>
        </is>
      </c>
      <c r="F436" s="11" t="n">
        <v>1979</v>
      </c>
      <c r="G436" s="8" t="inlineStr">
        <is>
          <t>Porsche</t>
        </is>
      </c>
      <c r="H436" s="8" t="inlineStr">
        <is>
          <t>911 Turbo S</t>
        </is>
      </c>
      <c r="I436" s="8" t="inlineStr">
        <is>
          <t>JFSMKUDUV49Z728FJ</t>
        </is>
      </c>
      <c r="J436" s="8" t="inlineStr">
        <is>
          <t>02 - Sports / GT</t>
        </is>
      </c>
      <c r="K436" s="12" t="n">
        <v>580000</v>
      </c>
      <c r="L436" s="8" t="inlineStr">
        <is>
          <t>Florida</t>
        </is>
      </c>
      <c r="M436" s="13" t="n">
        <v>10100.75</v>
      </c>
      <c r="N436" s="13" t="n">
        <v>10100.75</v>
      </c>
      <c r="O436" s="8" t="n"/>
    </row>
    <row r="437">
      <c r="A437" s="8" t="inlineStr">
        <is>
          <t>CANON-202508-000428</t>
        </is>
      </c>
      <c r="B437" s="9" t="inlineStr">
        <is>
          <t>2025-08</t>
        </is>
      </c>
      <c r="C437" s="10" t="n">
        <v>45875</v>
      </c>
      <c r="D437" s="9" t="inlineStr">
        <is>
          <t>Bound</t>
        </is>
      </c>
      <c r="E437" s="8" t="inlineStr">
        <is>
          <t>Callum Whitlock</t>
        </is>
      </c>
      <c r="F437" s="11" t="n">
        <v>1972</v>
      </c>
      <c r="G437" s="8" t="inlineStr">
        <is>
          <t>Ferrari</t>
        </is>
      </c>
      <c r="H437" s="8" t="inlineStr">
        <is>
          <t>296 GTB</t>
        </is>
      </c>
      <c r="I437" s="8" t="inlineStr">
        <is>
          <t>DX53KY92F7Z3PT4W0</t>
        </is>
      </c>
      <c r="J437" s="8" t="inlineStr">
        <is>
          <t>03 - Supercar</t>
        </is>
      </c>
      <c r="K437" s="12" t="n">
        <v>655000</v>
      </c>
      <c r="L437" s="8" t="inlineStr">
        <is>
          <t>Arkansas</t>
        </is>
      </c>
      <c r="M437" s="13" t="n">
        <v>16201.98</v>
      </c>
      <c r="N437" s="13" t="n">
        <v>16201.98</v>
      </c>
      <c r="O437" s="8" t="n"/>
    </row>
    <row r="438">
      <c r="A438" s="8" t="inlineStr">
        <is>
          <t>CANON-202508-000429</t>
        </is>
      </c>
      <c r="B438" s="9" t="inlineStr">
        <is>
          <t>2025-08</t>
        </is>
      </c>
      <c r="C438" s="10" t="n">
        <v>45874</v>
      </c>
      <c r="D438" s="9" t="inlineStr">
        <is>
          <t>Bound</t>
        </is>
      </c>
      <c r="E438" s="8" t="inlineStr">
        <is>
          <t>Marisol Underwood</t>
        </is>
      </c>
      <c r="F438" s="11" t="n">
        <v>1977</v>
      </c>
      <c r="G438" s="8" t="inlineStr">
        <is>
          <t>Porsche</t>
        </is>
      </c>
      <c r="H438" s="8" t="inlineStr">
        <is>
          <t>911 Turbo S</t>
        </is>
      </c>
      <c r="I438" s="8" t="inlineStr">
        <is>
          <t>NYA1504JE4703WT43</t>
        </is>
      </c>
      <c r="J438" s="8" t="inlineStr">
        <is>
          <t>02 - Sports / GT</t>
        </is>
      </c>
      <c r="K438" s="12" t="n">
        <v>395000</v>
      </c>
      <c r="L438" s="8" t="inlineStr">
        <is>
          <t>Washington</t>
        </is>
      </c>
      <c r="M438" s="13" t="n">
        <v>5366.04</v>
      </c>
      <c r="N438" s="13" t="n">
        <v>5366.04</v>
      </c>
      <c r="O438" s="8" t="n"/>
    </row>
    <row r="439">
      <c r="A439" s="8" t="inlineStr">
        <is>
          <t>CANON-202508-000430</t>
        </is>
      </c>
      <c r="B439" s="9" t="inlineStr">
        <is>
          <t>2025-08</t>
        </is>
      </c>
      <c r="C439" s="10" t="n">
        <v>45883</v>
      </c>
      <c r="D439" s="9" t="inlineStr">
        <is>
          <t>Bound</t>
        </is>
      </c>
      <c r="E439" s="8" t="inlineStr">
        <is>
          <t>Ottilie Vandermeer</t>
        </is>
      </c>
      <c r="F439" s="11" t="n">
        <v>2012</v>
      </c>
      <c r="G439" s="8" t="inlineStr">
        <is>
          <t>Ferrari</t>
        </is>
      </c>
      <c r="H439" s="8" t="inlineStr">
        <is>
          <t>275 GTB/4</t>
        </is>
      </c>
      <c r="I439" s="8" t="inlineStr">
        <is>
          <t>RDJ0C5ND14TS64LR5</t>
        </is>
      </c>
      <c r="J439" s="8" t="inlineStr">
        <is>
          <t>07 - Post-War Classic (1946-1972)</t>
        </is>
      </c>
      <c r="K439" s="12" t="n">
        <v>1205000</v>
      </c>
      <c r="L439" s="8" t="inlineStr">
        <is>
          <t>Indiana</t>
        </is>
      </c>
      <c r="M439" s="13" t="n">
        <v>10626.74</v>
      </c>
      <c r="N439" s="13" t="n">
        <v>10626.74</v>
      </c>
      <c r="O439" s="8" t="n"/>
    </row>
    <row r="440">
      <c r="A440" s="8" t="inlineStr">
        <is>
          <t>CANON-202508-000432</t>
        </is>
      </c>
      <c r="B440" s="9" t="inlineStr">
        <is>
          <t>2025-08</t>
        </is>
      </c>
      <c r="C440" s="10" t="n">
        <v>45877</v>
      </c>
      <c r="D440" s="9" t="inlineStr">
        <is>
          <t>Bound</t>
        </is>
      </c>
      <c r="E440" s="8" t="inlineStr">
        <is>
          <t>Sunniva Castellanos</t>
        </is>
      </c>
      <c r="F440" s="11" t="n">
        <v>1989</v>
      </c>
      <c r="G440" s="8" t="inlineStr">
        <is>
          <t>Lamborghini</t>
        </is>
      </c>
      <c r="H440" s="8" t="inlineStr">
        <is>
          <t>Huracan EVO</t>
        </is>
      </c>
      <c r="I440" s="8" t="inlineStr">
        <is>
          <t>P9JCMDM6Y80FWNYLM</t>
        </is>
      </c>
      <c r="J440" s="8" t="inlineStr">
        <is>
          <t>03 - Supercar</t>
        </is>
      </c>
      <c r="K440" s="12" t="n">
        <v>885000</v>
      </c>
      <c r="L440" s="8" t="inlineStr">
        <is>
          <t>Texas</t>
        </is>
      </c>
      <c r="M440" s="13" t="n">
        <v>18242.69</v>
      </c>
      <c r="N440" s="13" t="n">
        <v>18242.69</v>
      </c>
      <c r="O440" s="8" t="n"/>
    </row>
    <row r="441">
      <c r="A441" s="8" t="inlineStr">
        <is>
          <t>CANON-202508-000433</t>
        </is>
      </c>
      <c r="B441" s="9" t="inlineStr">
        <is>
          <t>2025-08</t>
        </is>
      </c>
      <c r="C441" s="10" t="n">
        <v>45899</v>
      </c>
      <c r="D441" s="9" t="inlineStr">
        <is>
          <t>Bound</t>
        </is>
      </c>
      <c r="E441" s="8" t="inlineStr">
        <is>
          <t>Wilhelmina Merriweather</t>
        </is>
      </c>
      <c r="F441" s="11" t="n">
        <v>1965</v>
      </c>
      <c r="G441" s="8" t="inlineStr">
        <is>
          <t>Aston Martin</t>
        </is>
      </c>
      <c r="H441" s="8" t="inlineStr">
        <is>
          <t>DB5</t>
        </is>
      </c>
      <c r="I441" s="8" t="inlineStr">
        <is>
          <t>Y6PZBZH8XM43SR150</t>
        </is>
      </c>
      <c r="J441" s="8" t="inlineStr">
        <is>
          <t>07 - Post-War Classic (1946-1972)</t>
        </is>
      </c>
      <c r="K441" s="12" t="n">
        <v>810000</v>
      </c>
      <c r="L441" s="8" t="inlineStr">
        <is>
          <t>Wyoming</t>
        </is>
      </c>
      <c r="M441" s="13" t="n">
        <v>7031.72</v>
      </c>
      <c r="N441" s="13" t="n">
        <v>7031.72</v>
      </c>
      <c r="O441" s="8" t="n"/>
    </row>
    <row r="442">
      <c r="A442" s="8" t="inlineStr">
        <is>
          <t>CANON-202508-000434</t>
        </is>
      </c>
      <c r="B442" s="9" t="inlineStr">
        <is>
          <t>2025-08</t>
        </is>
      </c>
      <c r="C442" s="10" t="n">
        <v>45874</v>
      </c>
      <c r="D442" s="9" t="inlineStr">
        <is>
          <t>Bound</t>
        </is>
      </c>
      <c r="E442" s="8" t="inlineStr">
        <is>
          <t>Ramona Underwood</t>
        </is>
      </c>
      <c r="F442" s="11" t="n">
        <v>1991</v>
      </c>
      <c r="G442" s="8" t="inlineStr">
        <is>
          <t>Aston Martin</t>
        </is>
      </c>
      <c r="H442" s="8" t="inlineStr">
        <is>
          <t>DB12</t>
        </is>
      </c>
      <c r="I442" s="8" t="inlineStr">
        <is>
          <t>MEYUEPFG6YZ3MRTUV</t>
        </is>
      </c>
      <c r="J442" s="8" t="inlineStr">
        <is>
          <t>02 - Sports / GT</t>
        </is>
      </c>
      <c r="K442" s="12" t="n">
        <v>820000</v>
      </c>
      <c r="L442" s="8" t="inlineStr">
        <is>
          <t>South Dakota</t>
        </is>
      </c>
      <c r="M442" s="13" t="n">
        <v>11162.83</v>
      </c>
      <c r="N442" s="13" t="n">
        <v>11162.83</v>
      </c>
      <c r="O442" s="8" t="n"/>
    </row>
    <row r="443">
      <c r="A443" s="8" t="inlineStr">
        <is>
          <t>CANON-202508-000435</t>
        </is>
      </c>
      <c r="B443" s="9" t="inlineStr">
        <is>
          <t>2025-08</t>
        </is>
      </c>
      <c r="C443" s="10" t="n">
        <v>45873</v>
      </c>
      <c r="D443" s="9" t="inlineStr">
        <is>
          <t>Bound</t>
        </is>
      </c>
      <c r="E443" s="8" t="inlineStr">
        <is>
          <t>Thaddeus Larsson</t>
        </is>
      </c>
      <c r="F443" s="11" t="n">
        <v>1996</v>
      </c>
      <c r="G443" s="8" t="inlineStr">
        <is>
          <t>Bentley</t>
        </is>
      </c>
      <c r="H443" s="8" t="inlineStr">
        <is>
          <t>Continental GT</t>
        </is>
      </c>
      <c r="I443" s="8" t="inlineStr">
        <is>
          <t>8BPU44W618CV78YHF</t>
        </is>
      </c>
      <c r="J443" s="8" t="inlineStr">
        <is>
          <t>02 - Sports / GT</t>
        </is>
      </c>
      <c r="K443" s="12" t="n">
        <v>400000</v>
      </c>
      <c r="L443" s="8" t="inlineStr">
        <is>
          <t>Michigan</t>
        </is>
      </c>
      <c r="M443" s="13" t="n">
        <v>8773.58</v>
      </c>
      <c r="N443" s="13" t="n">
        <v>8773.58</v>
      </c>
      <c r="O443" s="8" t="n"/>
    </row>
    <row r="444">
      <c r="A444" s="8" t="inlineStr">
        <is>
          <t>CANON-202508-000436</t>
        </is>
      </c>
      <c r="B444" s="9" t="inlineStr">
        <is>
          <t>2025-08</t>
        </is>
      </c>
      <c r="C444" s="10" t="n">
        <v>45886</v>
      </c>
      <c r="D444" s="9" t="inlineStr">
        <is>
          <t>Bound</t>
        </is>
      </c>
      <c r="E444" s="8" t="inlineStr">
        <is>
          <t>Wilhelmina Castellanos</t>
        </is>
      </c>
      <c r="F444" s="11" t="n">
        <v>1989</v>
      </c>
      <c r="G444" s="8" t="inlineStr">
        <is>
          <t>Bentley</t>
        </is>
      </c>
      <c r="H444" s="8" t="inlineStr">
        <is>
          <t>Continental GT</t>
        </is>
      </c>
      <c r="I444" s="8" t="inlineStr">
        <is>
          <t>3DPSRD60ABX1LLF2U</t>
        </is>
      </c>
      <c r="J444" s="8" t="inlineStr">
        <is>
          <t>02 - Sports / GT</t>
        </is>
      </c>
      <c r="K444" s="12" t="n">
        <v>225000</v>
      </c>
      <c r="L444" s="8" t="inlineStr">
        <is>
          <t>Delaware</t>
        </is>
      </c>
      <c r="M444" s="13" t="n">
        <v>4882.08</v>
      </c>
      <c r="N444" s="13" t="n">
        <v>4882.08</v>
      </c>
      <c r="O444" s="8" t="n"/>
    </row>
    <row r="445">
      <c r="A445" s="8" t="inlineStr">
        <is>
          <t>CANON-202508-000437</t>
        </is>
      </c>
      <c r="B445" s="9" t="inlineStr">
        <is>
          <t>2025-08</t>
        </is>
      </c>
      <c r="C445" s="10" t="n">
        <v>45883</v>
      </c>
      <c r="D445" s="9" t="inlineStr">
        <is>
          <t>Bound</t>
        </is>
      </c>
      <c r="E445" s="8" t="inlineStr">
        <is>
          <t>Ramona Vasquez</t>
        </is>
      </c>
      <c r="F445" s="11" t="n">
        <v>1977</v>
      </c>
      <c r="G445" s="8" t="inlineStr">
        <is>
          <t>Lamborghini</t>
        </is>
      </c>
      <c r="H445" s="8" t="inlineStr">
        <is>
          <t>Huracan EVO</t>
        </is>
      </c>
      <c r="I445" s="8" t="inlineStr">
        <is>
          <t>RD9LF12882UZZ4A0X</t>
        </is>
      </c>
      <c r="J445" s="8" t="inlineStr">
        <is>
          <t>03 - Supercar</t>
        </is>
      </c>
      <c r="K445" s="12" t="n">
        <v>1950000</v>
      </c>
      <c r="L445" s="8" t="inlineStr">
        <is>
          <t>Arkansas</t>
        </is>
      </c>
      <c r="M445" s="13" t="n">
        <v>40618.87</v>
      </c>
      <c r="N445" s="13" t="n">
        <v>40618.87</v>
      </c>
      <c r="O445" s="8" t="n"/>
    </row>
    <row r="446">
      <c r="A446" s="8" t="inlineStr">
        <is>
          <t>CANON-202508-000438</t>
        </is>
      </c>
      <c r="B446" s="9" t="inlineStr">
        <is>
          <t>2025-08</t>
        </is>
      </c>
      <c r="C446" s="10" t="n">
        <v>45897</v>
      </c>
      <c r="D446" s="9" t="inlineStr">
        <is>
          <t>Bound</t>
        </is>
      </c>
      <c r="E446" s="8" t="inlineStr">
        <is>
          <t>Wilhelmina Vandermeer</t>
        </is>
      </c>
      <c r="F446" s="11" t="n">
        <v>2019</v>
      </c>
      <c r="G446" s="8" t="inlineStr">
        <is>
          <t>Bugatti</t>
        </is>
      </c>
      <c r="H446" s="8" t="inlineStr">
        <is>
          <t>Type 57</t>
        </is>
      </c>
      <c r="I446" s="8" t="inlineStr">
        <is>
          <t>SXCJT474JU7AWEYJC</t>
        </is>
      </c>
      <c r="J446" s="8" t="inlineStr">
        <is>
          <t>06 - Vintage Pre-War (pre-1946)</t>
        </is>
      </c>
      <c r="K446" s="12" t="n">
        <v>615000</v>
      </c>
      <c r="L446" s="8" t="inlineStr">
        <is>
          <t>Oregon</t>
        </is>
      </c>
      <c r="M446" s="13" t="n">
        <v>4982.66</v>
      </c>
      <c r="N446" s="13" t="n">
        <v>4982.66</v>
      </c>
      <c r="O446" s="8" t="n"/>
    </row>
    <row r="447">
      <c r="A447" s="8" t="inlineStr">
        <is>
          <t>CANON-202508-000440</t>
        </is>
      </c>
      <c r="B447" s="9" t="inlineStr">
        <is>
          <t>2025-08</t>
        </is>
      </c>
      <c r="C447" s="10" t="n">
        <v>45878</v>
      </c>
      <c r="D447" s="9" t="inlineStr">
        <is>
          <t>Bound</t>
        </is>
      </c>
      <c r="E447" s="8" t="inlineStr">
        <is>
          <t>Fitzgerald Blackwood</t>
        </is>
      </c>
      <c r="F447" s="11" t="n">
        <v>2003</v>
      </c>
      <c r="G447" s="8" t="inlineStr">
        <is>
          <t>Aston Martin</t>
        </is>
      </c>
      <c r="H447" s="8" t="inlineStr">
        <is>
          <t>DB12</t>
        </is>
      </c>
      <c r="I447" s="8" t="inlineStr">
        <is>
          <t>JE1DFVAT7JPGGN9H1</t>
        </is>
      </c>
      <c r="J447" s="8" t="inlineStr">
        <is>
          <t>02 - Sports / GT</t>
        </is>
      </c>
      <c r="K447" s="12" t="n">
        <v>905000</v>
      </c>
      <c r="L447" s="8" t="inlineStr">
        <is>
          <t>Maryland</t>
        </is>
      </c>
      <c r="M447" s="13" t="n">
        <v>10544.1</v>
      </c>
      <c r="N447" s="13" t="n">
        <v>10544.1</v>
      </c>
      <c r="O447" s="8" t="n"/>
    </row>
    <row r="448">
      <c r="A448" s="8" t="inlineStr">
        <is>
          <t>CANON-202508-000441</t>
        </is>
      </c>
      <c r="B448" s="9" t="inlineStr">
        <is>
          <t>2025-08</t>
        </is>
      </c>
      <c r="C448" s="10" t="n">
        <v>45885</v>
      </c>
      <c r="D448" s="9" t="inlineStr">
        <is>
          <t>Bound</t>
        </is>
      </c>
      <c r="E448" s="8" t="inlineStr">
        <is>
          <t>Wilhelmina Ashcombe</t>
        </is>
      </c>
      <c r="F448" s="11" t="n">
        <v>2011</v>
      </c>
      <c r="G448" s="8" t="inlineStr">
        <is>
          <t>Aston Martin</t>
        </is>
      </c>
      <c r="H448" s="8" t="inlineStr">
        <is>
          <t>DB12</t>
        </is>
      </c>
      <c r="I448" s="8" t="inlineStr">
        <is>
          <t>T7VYUECD0ERW7311S</t>
        </is>
      </c>
      <c r="J448" s="8" t="inlineStr">
        <is>
          <t>02 - Sports / GT</t>
        </is>
      </c>
      <c r="K448" s="12" t="n">
        <v>340000</v>
      </c>
      <c r="L448" s="8" t="inlineStr">
        <is>
          <t>West Virginia</t>
        </is>
      </c>
      <c r="M448" s="13" t="n">
        <v>6399.06</v>
      </c>
      <c r="N448" s="13" t="n">
        <v>6399.06</v>
      </c>
      <c r="O448" s="8" t="n"/>
    </row>
    <row r="449">
      <c r="A449" s="8" t="inlineStr">
        <is>
          <t>CANON-202508-000442</t>
        </is>
      </c>
      <c r="B449" s="9" t="inlineStr">
        <is>
          <t>2025-08</t>
        </is>
      </c>
      <c r="C449" s="10" t="n">
        <v>45885</v>
      </c>
      <c r="D449" s="9" t="inlineStr">
        <is>
          <t>Bound</t>
        </is>
      </c>
      <c r="E449" s="8" t="inlineStr">
        <is>
          <t>Saoirse Whitlock</t>
        </is>
      </c>
      <c r="F449" s="11" t="n">
        <v>1980</v>
      </c>
      <c r="G449" s="8" t="inlineStr">
        <is>
          <t>Ferrari</t>
        </is>
      </c>
      <c r="H449" s="8" t="inlineStr">
        <is>
          <t>SF90 Stradale</t>
        </is>
      </c>
      <c r="I449" s="8" t="inlineStr">
        <is>
          <t>N8RVTF75NRFKG7F2K</t>
        </is>
      </c>
      <c r="J449" s="8" t="inlineStr">
        <is>
          <t>03 - Supercar</t>
        </is>
      </c>
      <c r="K449" s="12" t="n">
        <v>1950000</v>
      </c>
      <c r="L449" s="8" t="inlineStr">
        <is>
          <t>North Carolina</t>
        </is>
      </c>
      <c r="M449" s="13" t="n">
        <v>33849.06</v>
      </c>
      <c r="N449" s="13" t="n">
        <v>33849.06</v>
      </c>
      <c r="O449" s="8" t="n"/>
    </row>
    <row r="450">
      <c r="A450" s="8" t="inlineStr">
        <is>
          <t>CANON-202508-000444</t>
        </is>
      </c>
      <c r="B450" s="9" t="inlineStr">
        <is>
          <t>2025-08</t>
        </is>
      </c>
      <c r="C450" s="10" t="n">
        <v>45892</v>
      </c>
      <c r="D450" s="9" t="inlineStr">
        <is>
          <t>Bound</t>
        </is>
      </c>
      <c r="E450" s="8" t="inlineStr">
        <is>
          <t>Priya Rourke</t>
        </is>
      </c>
      <c r="F450" s="11" t="n">
        <v>1959</v>
      </c>
      <c r="G450" s="8" t="inlineStr">
        <is>
          <t>Aston Martin</t>
        </is>
      </c>
      <c r="H450" s="8" t="inlineStr">
        <is>
          <t>DB12</t>
        </is>
      </c>
      <c r="I450" s="8" t="inlineStr">
        <is>
          <t>S4R63D6U7SSAMWRP6</t>
        </is>
      </c>
      <c r="J450" s="8" t="inlineStr">
        <is>
          <t>02 - Sports / GT</t>
        </is>
      </c>
      <c r="K450" s="12" t="n">
        <v>625000</v>
      </c>
      <c r="L450" s="8" t="inlineStr">
        <is>
          <t>Pennsylvania</t>
        </is>
      </c>
      <c r="M450" s="13" t="n">
        <v>7665.09</v>
      </c>
      <c r="N450" s="13" t="n">
        <v>7665.09</v>
      </c>
      <c r="O450" s="8" t="n"/>
    </row>
    <row r="451">
      <c r="A451" s="8" t="inlineStr">
        <is>
          <t>CANON-202508-000445</t>
        </is>
      </c>
      <c r="B451" s="9" t="inlineStr">
        <is>
          <t>2025-08</t>
        </is>
      </c>
      <c r="C451" s="10" t="n">
        <v>45894</v>
      </c>
      <c r="D451" s="9" t="inlineStr">
        <is>
          <t>Bound</t>
        </is>
      </c>
      <c r="E451" s="8" t="inlineStr">
        <is>
          <t>Everett Larsson</t>
        </is>
      </c>
      <c r="F451" s="11" t="n">
        <v>2002</v>
      </c>
      <c r="G451" s="8" t="inlineStr">
        <is>
          <t>Ferrari</t>
        </is>
      </c>
      <c r="H451" s="8" t="inlineStr">
        <is>
          <t>275 GTB/4</t>
        </is>
      </c>
      <c r="I451" s="8" t="inlineStr">
        <is>
          <t>4DVMNU4C5KNYRMVSU</t>
        </is>
      </c>
      <c r="J451" s="8" t="inlineStr">
        <is>
          <t>07 - Post-War Classic (1946-1972)</t>
        </is>
      </c>
      <c r="K451" s="12" t="n">
        <v>1295000</v>
      </c>
      <c r="L451" s="8" t="inlineStr">
        <is>
          <t>Alaska</t>
        </is>
      </c>
      <c r="M451" s="13" t="n">
        <v>10584.79</v>
      </c>
      <c r="N451" s="13" t="n">
        <v>10584.79</v>
      </c>
      <c r="O451" s="8" t="n"/>
    </row>
    <row r="452">
      <c r="A452" s="8" t="inlineStr">
        <is>
          <t>CANON-202508-000446</t>
        </is>
      </c>
      <c r="B452" s="9" t="inlineStr">
        <is>
          <t>2025-08</t>
        </is>
      </c>
      <c r="C452" s="10" t="n">
        <v>45883</v>
      </c>
      <c r="D452" s="9" t="inlineStr">
        <is>
          <t>Bound</t>
        </is>
      </c>
      <c r="E452" s="8" t="inlineStr">
        <is>
          <t>Ramona Nakashima</t>
        </is>
      </c>
      <c r="F452" s="11" t="n">
        <v>1966</v>
      </c>
      <c r="G452" s="8" t="inlineStr">
        <is>
          <t>Bentley</t>
        </is>
      </c>
      <c r="H452" s="8" t="inlineStr">
        <is>
          <t>Continental GT</t>
        </is>
      </c>
      <c r="I452" s="8" t="inlineStr">
        <is>
          <t>3J2U8L7YAWBVNTG76</t>
        </is>
      </c>
      <c r="J452" s="8" t="inlineStr">
        <is>
          <t>02 - Sports / GT</t>
        </is>
      </c>
      <c r="K452" s="12" t="n">
        <v>425000</v>
      </c>
      <c r="L452" s="8" t="inlineStr">
        <is>
          <t>South Carolina</t>
        </is>
      </c>
      <c r="M452" s="13" t="n">
        <v>7457.55</v>
      </c>
      <c r="N452" s="13" t="n">
        <v>7457.55</v>
      </c>
      <c r="O452" s="8" t="n"/>
    </row>
    <row r="453">
      <c r="A453" s="8" t="inlineStr">
        <is>
          <t>CANON-202508-000448</t>
        </is>
      </c>
      <c r="B453" s="9" t="inlineStr">
        <is>
          <t>2025-08</t>
        </is>
      </c>
      <c r="C453" s="10" t="n">
        <v>45883</v>
      </c>
      <c r="D453" s="9" t="inlineStr">
        <is>
          <t>Bound</t>
        </is>
      </c>
      <c r="E453" s="8" t="inlineStr">
        <is>
          <t>Delphine Fairweather</t>
        </is>
      </c>
      <c r="F453" s="11" t="n">
        <v>2003</v>
      </c>
      <c r="G453" s="8" t="inlineStr">
        <is>
          <t>Aston Martin</t>
        </is>
      </c>
      <c r="H453" s="8" t="inlineStr">
        <is>
          <t>DB12</t>
        </is>
      </c>
      <c r="I453" s="8" t="inlineStr">
        <is>
          <t>BUSX15DNFG0KCXL4X</t>
        </is>
      </c>
      <c r="J453" s="8" t="inlineStr">
        <is>
          <t>02 - Sports / GT</t>
        </is>
      </c>
      <c r="K453" s="12" t="n">
        <v>145000</v>
      </c>
      <c r="L453" s="8" t="inlineStr">
        <is>
          <t>Vermont</t>
        </is>
      </c>
      <c r="M453" s="13" t="n">
        <v>3070.72</v>
      </c>
      <c r="N453" s="13" t="n">
        <v>3070.72</v>
      </c>
      <c r="O453" s="8" t="n"/>
    </row>
    <row r="454">
      <c r="A454" s="8" t="inlineStr">
        <is>
          <t>CANON-202508-000449</t>
        </is>
      </c>
      <c r="B454" s="9" t="inlineStr">
        <is>
          <t>2025-08</t>
        </is>
      </c>
      <c r="C454" s="10" t="n">
        <v>45882</v>
      </c>
      <c r="D454" s="9" t="inlineStr">
        <is>
          <t>Bound</t>
        </is>
      </c>
      <c r="E454" s="8" t="inlineStr">
        <is>
          <t>Emiliano Blackwood</t>
        </is>
      </c>
      <c r="F454" s="11" t="n">
        <v>1966</v>
      </c>
      <c r="G454" s="8" t="inlineStr">
        <is>
          <t>Maserati</t>
        </is>
      </c>
      <c r="H454" s="8" t="inlineStr">
        <is>
          <t>GranTurismo</t>
        </is>
      </c>
      <c r="I454" s="8" t="inlineStr">
        <is>
          <t>W4R2UGX1775DSPSN6</t>
        </is>
      </c>
      <c r="J454" s="8" t="inlineStr">
        <is>
          <t>02 - Sports / GT</t>
        </is>
      </c>
      <c r="K454" s="12" t="n">
        <v>665000</v>
      </c>
      <c r="L454" s="8" t="inlineStr">
        <is>
          <t>Connecticut</t>
        </is>
      </c>
      <c r="M454" s="13" t="n">
        <v>9134.34</v>
      </c>
      <c r="N454" s="13" t="n">
        <v>9134.34</v>
      </c>
      <c r="O454" s="8" t="n"/>
    </row>
    <row r="455">
      <c r="A455" s="8" t="inlineStr">
        <is>
          <t>CANON-202508-000450</t>
        </is>
      </c>
      <c r="B455" s="9" t="inlineStr">
        <is>
          <t>2025-08</t>
        </is>
      </c>
      <c r="C455" s="10" t="n">
        <v>45887</v>
      </c>
      <c r="D455" s="9" t="inlineStr">
        <is>
          <t>Bound</t>
        </is>
      </c>
      <c r="E455" s="8" t="inlineStr">
        <is>
          <t>Fenwick Fairweather</t>
        </is>
      </c>
      <c r="F455" s="11" t="n">
        <v>1998</v>
      </c>
      <c r="G455" s="8" t="inlineStr">
        <is>
          <t>Ferrari</t>
        </is>
      </c>
      <c r="H455" s="8" t="inlineStr">
        <is>
          <t>296 GTB</t>
        </is>
      </c>
      <c r="I455" s="8" t="inlineStr">
        <is>
          <t>CRBXARYLRD86FFL4J</t>
        </is>
      </c>
      <c r="J455" s="8" t="inlineStr">
        <is>
          <t>03 - Supercar</t>
        </is>
      </c>
      <c r="K455" s="12" t="n">
        <v>630000</v>
      </c>
      <c r="L455" s="8" t="inlineStr">
        <is>
          <t>Minnesota</t>
        </is>
      </c>
      <c r="M455" s="13" t="n">
        <v>14906.04</v>
      </c>
      <c r="N455" s="13" t="n">
        <v>14906.04</v>
      </c>
      <c r="O455" s="8" t="n"/>
    </row>
    <row r="456">
      <c r="A456" s="8" t="inlineStr">
        <is>
          <t>CANON-202508-000452</t>
        </is>
      </c>
      <c r="B456" s="9" t="inlineStr">
        <is>
          <t>2025-08</t>
        </is>
      </c>
      <c r="C456" s="10" t="n">
        <v>45886</v>
      </c>
      <c r="D456" s="9" t="inlineStr">
        <is>
          <t>Bound</t>
        </is>
      </c>
      <c r="E456" s="8" t="inlineStr">
        <is>
          <t>Ottilie Merriweather</t>
        </is>
      </c>
      <c r="F456" s="11" t="n">
        <v>2004</v>
      </c>
      <c r="G456" s="8" t="inlineStr">
        <is>
          <t>Ringbrothers</t>
        </is>
      </c>
      <c r="H456" s="8" t="inlineStr">
        <is>
          <t>Mustang</t>
        </is>
      </c>
      <c r="I456" s="8" t="inlineStr">
        <is>
          <t>B64X85CWDWBX0DUBS</t>
        </is>
      </c>
      <c r="J456" s="8" t="inlineStr">
        <is>
          <t>11 - Restomod / Coachbuilt / Bespoke</t>
        </is>
      </c>
      <c r="K456" s="12" t="n">
        <v>1070000</v>
      </c>
      <c r="L456" s="8" t="inlineStr">
        <is>
          <t>Illinois</t>
        </is>
      </c>
      <c r="M456" s="13" t="n">
        <v>18670.49</v>
      </c>
      <c r="N456" s="13" t="n">
        <v>18670.49</v>
      </c>
      <c r="O456" s="8" t="n"/>
    </row>
    <row r="457">
      <c r="A457" s="8" t="inlineStr">
        <is>
          <t>CANON-202508-000454</t>
        </is>
      </c>
      <c r="B457" s="9" t="inlineStr">
        <is>
          <t>2025-08</t>
        </is>
      </c>
      <c r="C457" s="10" t="n">
        <v>45883</v>
      </c>
      <c r="D457" s="9" t="inlineStr">
        <is>
          <t>Bound</t>
        </is>
      </c>
      <c r="E457" s="8" t="inlineStr">
        <is>
          <t>Emiliano Vandermeer</t>
        </is>
      </c>
      <c r="F457" s="11" t="n">
        <v>1992</v>
      </c>
      <c r="G457" s="8" t="inlineStr">
        <is>
          <t>Bentley</t>
        </is>
      </c>
      <c r="H457" s="8" t="inlineStr">
        <is>
          <t>Continental GT</t>
        </is>
      </c>
      <c r="I457" s="8" t="inlineStr">
        <is>
          <t>LATP5A3NDBHV5JYZV</t>
        </is>
      </c>
      <c r="J457" s="8" t="inlineStr">
        <is>
          <t>02 - Sports / GT</t>
        </is>
      </c>
      <c r="K457" s="12" t="n">
        <v>605000</v>
      </c>
      <c r="L457" s="8" t="inlineStr">
        <is>
          <t>Texas</t>
        </is>
      </c>
      <c r="M457" s="13" t="n">
        <v>8532.780000000001</v>
      </c>
      <c r="N457" s="13" t="n">
        <v>8532.780000000001</v>
      </c>
      <c r="O457" s="8" t="n"/>
    </row>
    <row r="458">
      <c r="A458" s="8" t="inlineStr">
        <is>
          <t>CANON-202508-000457</t>
        </is>
      </c>
      <c r="B458" s="9" t="inlineStr">
        <is>
          <t>2025-08</t>
        </is>
      </c>
      <c r="C458" s="10" t="n">
        <v>45880</v>
      </c>
      <c r="D458" s="9" t="inlineStr">
        <is>
          <t>Bound</t>
        </is>
      </c>
      <c r="E458" s="8" t="inlineStr">
        <is>
          <t>Aurelio Whitlock</t>
        </is>
      </c>
      <c r="F458" s="11" t="n">
        <v>1967</v>
      </c>
      <c r="G458" s="8" t="inlineStr">
        <is>
          <t>Aston Martin</t>
        </is>
      </c>
      <c r="H458" s="8" t="inlineStr">
        <is>
          <t>DB12</t>
        </is>
      </c>
      <c r="I458" s="8" t="inlineStr">
        <is>
          <t>2J5KK6HZWULKV4E42</t>
        </is>
      </c>
      <c r="J458" s="8" t="inlineStr">
        <is>
          <t>02 - Sports / GT</t>
        </is>
      </c>
      <c r="K458" s="12" t="n">
        <v>685000</v>
      </c>
      <c r="L458" s="8" t="inlineStr">
        <is>
          <t>Missouri</t>
        </is>
      </c>
      <c r="M458" s="13" t="n">
        <v>8905</v>
      </c>
      <c r="N458" s="13" t="n">
        <v>8905</v>
      </c>
      <c r="O458" s="8" t="n"/>
    </row>
    <row r="459">
      <c r="A459" s="8" t="inlineStr">
        <is>
          <t>CANON-202508-000458</t>
        </is>
      </c>
      <c r="B459" s="9" t="inlineStr">
        <is>
          <t>2025-08</t>
        </is>
      </c>
      <c r="C459" s="10" t="n">
        <v>45878</v>
      </c>
      <c r="D459" s="9" t="inlineStr">
        <is>
          <t>Bound</t>
        </is>
      </c>
      <c r="E459" s="8" t="inlineStr">
        <is>
          <t>Desmond Thistlewood</t>
        </is>
      </c>
      <c r="F459" s="11" t="n">
        <v>2008</v>
      </c>
      <c r="G459" s="8" t="inlineStr">
        <is>
          <t>Lamborghini</t>
        </is>
      </c>
      <c r="H459" s="8" t="inlineStr">
        <is>
          <t>Huracan EVO</t>
        </is>
      </c>
      <c r="I459" s="8" t="inlineStr">
        <is>
          <t>N0P4169ALHJ0NNLVF</t>
        </is>
      </c>
      <c r="J459" s="8" t="inlineStr">
        <is>
          <t>03 - Supercar</t>
        </is>
      </c>
      <c r="K459" s="12" t="n">
        <v>1840000</v>
      </c>
      <c r="L459" s="8" t="inlineStr">
        <is>
          <t>Texas</t>
        </is>
      </c>
      <c r="M459" s="13" t="n">
        <v>31939.62</v>
      </c>
      <c r="N459" s="13" t="n">
        <v>31939.62</v>
      </c>
      <c r="O459" s="8" t="n"/>
    </row>
    <row r="460">
      <c r="A460" s="8" t="inlineStr">
        <is>
          <t>CANON-202508-000460</t>
        </is>
      </c>
      <c r="B460" s="9" t="inlineStr">
        <is>
          <t>2025-08</t>
        </is>
      </c>
      <c r="C460" s="10" t="n">
        <v>45880</v>
      </c>
      <c r="D460" s="9" t="inlineStr">
        <is>
          <t>Bound</t>
        </is>
      </c>
      <c r="E460" s="8" t="inlineStr">
        <is>
          <t>Mireille Thistlewood</t>
        </is>
      </c>
      <c r="F460" s="11" t="n">
        <v>1977</v>
      </c>
      <c r="G460" s="8" t="inlineStr">
        <is>
          <t>Porsche</t>
        </is>
      </c>
      <c r="H460" s="8" t="inlineStr">
        <is>
          <t>911 Turbo S</t>
        </is>
      </c>
      <c r="I460" s="8" t="inlineStr">
        <is>
          <t>82UD19PBNM1YNNEB0</t>
        </is>
      </c>
      <c r="J460" s="8" t="inlineStr">
        <is>
          <t>02 - Sports / GT</t>
        </is>
      </c>
      <c r="K460" s="12" t="n">
        <v>440000</v>
      </c>
      <c r="L460" s="8" t="inlineStr">
        <is>
          <t>South Dakota</t>
        </is>
      </c>
      <c r="M460" s="13" t="n">
        <v>6911.32</v>
      </c>
      <c r="N460" s="13" t="n">
        <v>6911.32</v>
      </c>
      <c r="O460" s="8" t="n"/>
    </row>
    <row r="461">
      <c r="A461" s="8" t="inlineStr">
        <is>
          <t>CANON-202508-000461</t>
        </is>
      </c>
      <c r="B461" s="9" t="inlineStr">
        <is>
          <t>2025-08</t>
        </is>
      </c>
      <c r="C461" s="10" t="n">
        <v>45877</v>
      </c>
      <c r="D461" s="9" t="inlineStr">
        <is>
          <t>Bound</t>
        </is>
      </c>
      <c r="E461" s="8" t="inlineStr">
        <is>
          <t>Fitzgerald Vasquez</t>
        </is>
      </c>
      <c r="F461" s="11" t="n">
        <v>2008</v>
      </c>
      <c r="G461" s="8" t="inlineStr">
        <is>
          <t>Bentley</t>
        </is>
      </c>
      <c r="H461" s="8" t="inlineStr">
        <is>
          <t>Continental GT</t>
        </is>
      </c>
      <c r="I461" s="8" t="inlineStr">
        <is>
          <t>TVD6EDNTW86ZX63TT</t>
        </is>
      </c>
      <c r="J461" s="8" t="inlineStr">
        <is>
          <t>02 - Sports / GT</t>
        </is>
      </c>
      <c r="K461" s="12" t="n">
        <v>415000</v>
      </c>
      <c r="L461" s="8" t="inlineStr">
        <is>
          <t>New Jersey</t>
        </is>
      </c>
      <c r="M461" s="13" t="n">
        <v>5344.1</v>
      </c>
      <c r="N461" s="13" t="n">
        <v>5344.1</v>
      </c>
      <c r="O461" s="8" t="n"/>
    </row>
    <row r="462">
      <c r="A462" s="8" t="inlineStr">
        <is>
          <t>CANON-202508-000462</t>
        </is>
      </c>
      <c r="B462" s="9" t="inlineStr">
        <is>
          <t>2025-08</t>
        </is>
      </c>
      <c r="C462" s="10" t="n">
        <v>45895</v>
      </c>
      <c r="D462" s="9" t="inlineStr">
        <is>
          <t>Bound</t>
        </is>
      </c>
      <c r="E462" s="8" t="inlineStr">
        <is>
          <t>Anouk Ashcombe</t>
        </is>
      </c>
      <c r="F462" s="11" t="n">
        <v>2013</v>
      </c>
      <c r="G462" s="8" t="inlineStr">
        <is>
          <t>Mercedes-Benz</t>
        </is>
      </c>
      <c r="H462" s="8" t="inlineStr">
        <is>
          <t>280SL Pagoda</t>
        </is>
      </c>
      <c r="I462" s="8" t="inlineStr">
        <is>
          <t>9HFMP2S78E69LBACJ</t>
        </is>
      </c>
      <c r="J462" s="8" t="inlineStr">
        <is>
          <t>07 - Post-War Classic (1946-1972)</t>
        </is>
      </c>
      <c r="K462" s="12" t="n">
        <v>730000</v>
      </c>
      <c r="L462" s="8" t="inlineStr">
        <is>
          <t>Florida</t>
        </is>
      </c>
      <c r="M462" s="13" t="n">
        <v>8410.15</v>
      </c>
      <c r="N462" s="13" t="n">
        <v>8410.15</v>
      </c>
      <c r="O462" s="8" t="n"/>
    </row>
    <row r="463">
      <c r="A463" s="8" t="inlineStr">
        <is>
          <t>CANON-202508-000463</t>
        </is>
      </c>
      <c r="B463" s="9" t="inlineStr">
        <is>
          <t>2025-08</t>
        </is>
      </c>
      <c r="C463" s="10" t="n">
        <v>45891</v>
      </c>
      <c r="D463" s="9" t="inlineStr">
        <is>
          <t>Bound</t>
        </is>
      </c>
      <c r="E463" s="8" t="inlineStr">
        <is>
          <t>Cassius Blackwood</t>
        </is>
      </c>
      <c r="F463" s="11" t="n">
        <v>1976</v>
      </c>
      <c r="G463" s="8" t="inlineStr">
        <is>
          <t>Lamborghini</t>
        </is>
      </c>
      <c r="H463" s="8" t="inlineStr">
        <is>
          <t>Huracan EVO</t>
        </is>
      </c>
      <c r="I463" s="8" t="inlineStr">
        <is>
          <t>LBESMTKF6D6GPMV20</t>
        </is>
      </c>
      <c r="J463" s="8" t="inlineStr">
        <is>
          <t>03 - Supercar</t>
        </is>
      </c>
      <c r="K463" s="12" t="n">
        <v>265000</v>
      </c>
      <c r="L463" s="8" t="inlineStr">
        <is>
          <t>Texas</t>
        </is>
      </c>
      <c r="M463" s="13" t="n">
        <v>6612.5</v>
      </c>
      <c r="N463" s="13" t="n">
        <v>6612.5</v>
      </c>
      <c r="O463" s="8" t="n"/>
    </row>
    <row r="464">
      <c r="A464" s="8" t="inlineStr">
        <is>
          <t>CANON-202508-000464</t>
        </is>
      </c>
      <c r="B464" s="9" t="inlineStr">
        <is>
          <t>2025-08</t>
        </is>
      </c>
      <c r="C464" s="10" t="n">
        <v>45891</v>
      </c>
      <c r="D464" s="9" t="inlineStr">
        <is>
          <t>Bound</t>
        </is>
      </c>
      <c r="E464" s="8" t="inlineStr">
        <is>
          <t>Cassius Vasquez</t>
        </is>
      </c>
      <c r="F464" s="11" t="n">
        <v>1967</v>
      </c>
      <c r="G464" s="8" t="inlineStr">
        <is>
          <t>Maserati</t>
        </is>
      </c>
      <c r="H464" s="8" t="inlineStr">
        <is>
          <t>GranTurismo</t>
        </is>
      </c>
      <c r="I464" s="8" t="inlineStr">
        <is>
          <t>4ZBL6GBAAC72NTJX4</t>
        </is>
      </c>
      <c r="J464" s="8" t="inlineStr">
        <is>
          <t>02 - Sports / GT</t>
        </is>
      </c>
      <c r="K464" s="12" t="n">
        <v>735000</v>
      </c>
      <c r="L464" s="8" t="inlineStr">
        <is>
          <t>Arizona</t>
        </is>
      </c>
      <c r="M464" s="13" t="n">
        <v>9104.290000000001</v>
      </c>
      <c r="N464" s="13" t="n">
        <v>9104.290000000001</v>
      </c>
      <c r="O464" s="8" t="n"/>
    </row>
    <row r="465">
      <c r="A465" s="8" t="inlineStr">
        <is>
          <t>CANON-202508-000465</t>
        </is>
      </c>
      <c r="B465" s="9" t="inlineStr">
        <is>
          <t>2025-08</t>
        </is>
      </c>
      <c r="C465" s="10" t="n">
        <v>45895</v>
      </c>
      <c r="D465" s="9" t="inlineStr">
        <is>
          <t>Bound</t>
        </is>
      </c>
      <c r="E465" s="8" t="inlineStr">
        <is>
          <t>Thaddeus Chattopadhyay</t>
        </is>
      </c>
      <c r="F465" s="11" t="n">
        <v>1965</v>
      </c>
      <c r="G465" s="8" t="inlineStr">
        <is>
          <t>BMW</t>
        </is>
      </c>
      <c r="H465" s="8" t="inlineStr">
        <is>
          <t>M8 Competition</t>
        </is>
      </c>
      <c r="I465" s="8" t="inlineStr">
        <is>
          <t>M2VXD5KN1XRRE1HWJ</t>
        </is>
      </c>
      <c r="J465" s="8" t="inlineStr">
        <is>
          <t>02 - Sports / GT</t>
        </is>
      </c>
      <c r="K465" s="12" t="n">
        <v>295000</v>
      </c>
      <c r="L465" s="8" t="inlineStr">
        <is>
          <t>Connecticut</t>
        </is>
      </c>
      <c r="M465" s="13" t="n">
        <v>4675.47</v>
      </c>
      <c r="N465" s="13" t="n">
        <v>4675.47</v>
      </c>
      <c r="O465" s="8" t="n"/>
    </row>
    <row r="466">
      <c r="A466" s="8" t="inlineStr">
        <is>
          <t>CANON-202508-000466</t>
        </is>
      </c>
      <c r="B466" s="9" t="inlineStr">
        <is>
          <t>2025-08</t>
        </is>
      </c>
      <c r="C466" s="10" t="n">
        <v>45892</v>
      </c>
      <c r="D466" s="9" t="inlineStr">
        <is>
          <t>Bound</t>
        </is>
      </c>
      <c r="E466" s="8" t="inlineStr">
        <is>
          <t>Cassius Underwood</t>
        </is>
      </c>
      <c r="F466" s="11" t="n">
        <v>1977</v>
      </c>
      <c r="G466" s="8" t="inlineStr">
        <is>
          <t>BMW</t>
        </is>
      </c>
      <c r="H466" s="8" t="inlineStr">
        <is>
          <t>M8 Competition</t>
        </is>
      </c>
      <c r="I466" s="8" t="inlineStr">
        <is>
          <t>3PNR3UWRRYY3RLSV4</t>
        </is>
      </c>
      <c r="J466" s="8" t="inlineStr">
        <is>
          <t>02 - Sports / GT</t>
        </is>
      </c>
      <c r="K466" s="12" t="n">
        <v>455000</v>
      </c>
      <c r="L466" s="8" t="inlineStr">
        <is>
          <t>New Mexico</t>
        </is>
      </c>
      <c r="M466" s="13" t="n">
        <v>8241.51</v>
      </c>
      <c r="N466" s="13" t="n">
        <v>8241.51</v>
      </c>
      <c r="O466" s="8" t="n"/>
    </row>
    <row r="467">
      <c r="A467" s="8" t="inlineStr">
        <is>
          <t>CANON-202508-000467</t>
        </is>
      </c>
      <c r="B467" s="9" t="inlineStr">
        <is>
          <t>2025-08</t>
        </is>
      </c>
      <c r="C467" s="10" t="n">
        <v>45888</v>
      </c>
      <c r="D467" s="9" t="inlineStr">
        <is>
          <t>Bound</t>
        </is>
      </c>
      <c r="E467" s="8" t="inlineStr">
        <is>
          <t>Ingrid Kingsford</t>
        </is>
      </c>
      <c r="F467" s="11" t="n">
        <v>1956</v>
      </c>
      <c r="G467" s="8" t="inlineStr">
        <is>
          <t>Ferrari</t>
        </is>
      </c>
      <c r="H467" s="8" t="inlineStr">
        <is>
          <t>296 GTB</t>
        </is>
      </c>
      <c r="I467" s="8" t="inlineStr">
        <is>
          <t>FWGSD7TLPC1F390B0</t>
        </is>
      </c>
      <c r="J467" s="8" t="inlineStr">
        <is>
          <t>03 - Supercar</t>
        </is>
      </c>
      <c r="K467" s="12" t="n">
        <v>430000</v>
      </c>
      <c r="L467" s="8" t="inlineStr">
        <is>
          <t>Nebraska</t>
        </is>
      </c>
      <c r="M467" s="13" t="n">
        <v>12129.25</v>
      </c>
      <c r="N467" s="13" t="n">
        <v>12129.25</v>
      </c>
      <c r="O467" s="8" t="n"/>
    </row>
    <row r="468">
      <c r="A468" s="8" t="inlineStr">
        <is>
          <t>CANON-202508-000471</t>
        </is>
      </c>
      <c r="B468" s="9" t="inlineStr">
        <is>
          <t>2025-08</t>
        </is>
      </c>
      <c r="C468" s="10" t="n">
        <v>45899</v>
      </c>
      <c r="D468" s="9" t="inlineStr">
        <is>
          <t>Bound</t>
        </is>
      </c>
      <c r="E468" s="8" t="inlineStr">
        <is>
          <t>Emiliano Castellanos</t>
        </is>
      </c>
      <c r="F468" s="11" t="n">
        <v>1959</v>
      </c>
      <c r="G468" s="8" t="inlineStr">
        <is>
          <t>McLaren</t>
        </is>
      </c>
      <c r="H468" s="8" t="inlineStr">
        <is>
          <t>750S</t>
        </is>
      </c>
      <c r="I468" s="8" t="inlineStr">
        <is>
          <t>6RLMFMDYGL1HZJJ7W</t>
        </is>
      </c>
      <c r="J468" s="8" t="inlineStr">
        <is>
          <t>03 - Supercar</t>
        </is>
      </c>
      <c r="K468" s="12" t="n">
        <v>915000</v>
      </c>
      <c r="L468" s="8" t="inlineStr">
        <is>
          <t>Alabama</t>
        </is>
      </c>
      <c r="M468" s="13" t="n">
        <v>20829.2</v>
      </c>
      <c r="N468" s="13" t="n">
        <v>20829.2</v>
      </c>
      <c r="O468" s="8" t="n"/>
    </row>
    <row r="469">
      <c r="A469" s="8" t="inlineStr">
        <is>
          <t>CANON-202508-000472</t>
        </is>
      </c>
      <c r="B469" s="9" t="inlineStr">
        <is>
          <t>2025-08</t>
        </is>
      </c>
      <c r="C469" s="10" t="n">
        <v>45891</v>
      </c>
      <c r="D469" s="9" t="inlineStr">
        <is>
          <t>Bound</t>
        </is>
      </c>
      <c r="E469" s="8" t="inlineStr">
        <is>
          <t>Ingrid Farkas</t>
        </is>
      </c>
      <c r="F469" s="11" t="n">
        <v>1987</v>
      </c>
      <c r="G469" s="8" t="inlineStr">
        <is>
          <t>Ferrari</t>
        </is>
      </c>
      <c r="H469" s="8" t="inlineStr">
        <is>
          <t>SF90 Stradale</t>
        </is>
      </c>
      <c r="I469" s="8" t="inlineStr">
        <is>
          <t>KW6LKVCE88282R90X</t>
        </is>
      </c>
      <c r="J469" s="8" t="inlineStr">
        <is>
          <t>03 - Supercar</t>
        </is>
      </c>
      <c r="K469" s="12" t="n">
        <v>825000</v>
      </c>
      <c r="L469" s="8" t="inlineStr">
        <is>
          <t>Tennessee</t>
        </is>
      </c>
      <c r="M469" s="13" t="n">
        <v>14491.98</v>
      </c>
      <c r="N469" s="13" t="n">
        <v>14491.98</v>
      </c>
      <c r="O469" s="8" t="n"/>
    </row>
    <row r="470">
      <c r="A470" s="8" t="inlineStr">
        <is>
          <t>CANON-202508-000474</t>
        </is>
      </c>
      <c r="B470" s="9" t="inlineStr">
        <is>
          <t>2025-08</t>
        </is>
      </c>
      <c r="C470" s="10" t="n">
        <v>45875</v>
      </c>
      <c r="D470" s="9" t="inlineStr">
        <is>
          <t>Bound</t>
        </is>
      </c>
      <c r="E470" s="8" t="inlineStr">
        <is>
          <t>Fitzgerald Delacroix</t>
        </is>
      </c>
      <c r="F470" s="11" t="n">
        <v>1977</v>
      </c>
      <c r="G470" s="8" t="inlineStr">
        <is>
          <t>Mercedes-Benz</t>
        </is>
      </c>
      <c r="H470" s="8" t="inlineStr">
        <is>
          <t>AMG GT</t>
        </is>
      </c>
      <c r="I470" s="8" t="inlineStr">
        <is>
          <t>T4GHPV6LCY0XDPZ5X</t>
        </is>
      </c>
      <c r="J470" s="8" t="inlineStr">
        <is>
          <t>02 - Sports / GT</t>
        </is>
      </c>
      <c r="K470" s="12" t="n">
        <v>470000</v>
      </c>
      <c r="L470" s="8" t="inlineStr">
        <is>
          <t>South Dakota</t>
        </is>
      </c>
      <c r="M470" s="13" t="n">
        <v>7382.55</v>
      </c>
      <c r="N470" s="13" t="n">
        <v>7382.55</v>
      </c>
      <c r="O470" s="8" t="n"/>
    </row>
    <row r="471">
      <c r="A471" s="8" t="inlineStr">
        <is>
          <t>CANON-202508-000475</t>
        </is>
      </c>
      <c r="B471" s="9" t="inlineStr">
        <is>
          <t>2025-08</t>
        </is>
      </c>
      <c r="C471" s="10" t="n">
        <v>45877</v>
      </c>
      <c r="D471" s="9" t="inlineStr">
        <is>
          <t>Bound</t>
        </is>
      </c>
      <c r="E471" s="8" t="inlineStr">
        <is>
          <t>Saoirse Whitlock</t>
        </is>
      </c>
      <c r="F471" s="11" t="n">
        <v>2010</v>
      </c>
      <c r="G471" s="8" t="inlineStr">
        <is>
          <t>Porsche</t>
        </is>
      </c>
      <c r="H471" s="8" t="inlineStr">
        <is>
          <t>911 Turbo S</t>
        </is>
      </c>
      <c r="I471" s="8" t="inlineStr">
        <is>
          <t>KZ5EDEM991L454DYZ</t>
        </is>
      </c>
      <c r="J471" s="8" t="inlineStr">
        <is>
          <t>02 - Sports / GT</t>
        </is>
      </c>
      <c r="K471" s="12" t="n">
        <v>765000</v>
      </c>
      <c r="L471" s="8" t="inlineStr">
        <is>
          <t>Alaska</t>
        </is>
      </c>
      <c r="M471" s="13" t="n">
        <v>10695.57</v>
      </c>
      <c r="N471" s="13" t="n">
        <v>10695.57</v>
      </c>
      <c r="O471" s="8" t="n"/>
    </row>
    <row r="472">
      <c r="A472" s="8" t="inlineStr">
        <is>
          <t>CANON-202508-000476</t>
        </is>
      </c>
      <c r="B472" s="9" t="inlineStr">
        <is>
          <t>2025-08</t>
        </is>
      </c>
      <c r="C472" s="10" t="n">
        <v>45896</v>
      </c>
      <c r="D472" s="9" t="inlineStr">
        <is>
          <t>Bound</t>
        </is>
      </c>
      <c r="E472" s="8" t="inlineStr">
        <is>
          <t>Lorenzo Merriweather</t>
        </is>
      </c>
      <c r="F472" s="11" t="n">
        <v>2018</v>
      </c>
      <c r="G472" s="8" t="inlineStr">
        <is>
          <t>Ferrari</t>
        </is>
      </c>
      <c r="H472" s="8" t="inlineStr">
        <is>
          <t>296 GTB</t>
        </is>
      </c>
      <c r="I472" s="8" t="inlineStr">
        <is>
          <t>73GY0NXR6U640LL2A</t>
        </is>
      </c>
      <c r="J472" s="8" t="inlineStr">
        <is>
          <t>03 - Supercar</t>
        </is>
      </c>
      <c r="K472" s="12" t="n">
        <v>1575000</v>
      </c>
      <c r="L472" s="8" t="inlineStr">
        <is>
          <t>New York</t>
        </is>
      </c>
      <c r="M472" s="13" t="n">
        <v>30430.19</v>
      </c>
      <c r="N472" s="13" t="n">
        <v>30430.19</v>
      </c>
      <c r="O472" s="8" t="n"/>
    </row>
    <row r="473">
      <c r="A473" s="8" t="inlineStr">
        <is>
          <t>CANON-202508-000478</t>
        </is>
      </c>
      <c r="B473" s="9" t="inlineStr">
        <is>
          <t>2025-08</t>
        </is>
      </c>
      <c r="C473" s="10" t="n">
        <v>45883</v>
      </c>
      <c r="D473" s="9" t="inlineStr">
        <is>
          <t>Bound</t>
        </is>
      </c>
      <c r="E473" s="8" t="inlineStr">
        <is>
          <t>Ramona Larsson</t>
        </is>
      </c>
      <c r="F473" s="11" t="n">
        <v>1971</v>
      </c>
      <c r="G473" s="8" t="inlineStr">
        <is>
          <t>Ferrari</t>
        </is>
      </c>
      <c r="H473" s="8" t="inlineStr">
        <is>
          <t>SF90 Stradale</t>
        </is>
      </c>
      <c r="I473" s="8" t="inlineStr">
        <is>
          <t>XKRGS1YDEG9C487C4</t>
        </is>
      </c>
      <c r="J473" s="8" t="inlineStr">
        <is>
          <t>03 - Supercar</t>
        </is>
      </c>
      <c r="K473" s="12" t="n">
        <v>410000</v>
      </c>
      <c r="L473" s="8" t="inlineStr">
        <is>
          <t>California</t>
        </is>
      </c>
      <c r="M473" s="13" t="n">
        <v>12009.91</v>
      </c>
      <c r="N473" s="13" t="n">
        <v>12009.91</v>
      </c>
      <c r="O473" s="8" t="n"/>
    </row>
    <row r="474">
      <c r="A474" s="8" t="inlineStr">
        <is>
          <t>CANON-202508-000479</t>
        </is>
      </c>
      <c r="B474" s="9" t="inlineStr">
        <is>
          <t>2025-08</t>
        </is>
      </c>
      <c r="C474" s="10" t="n">
        <v>45891</v>
      </c>
      <c r="D474" s="9" t="inlineStr">
        <is>
          <t>Bound</t>
        </is>
      </c>
      <c r="E474" s="8" t="inlineStr">
        <is>
          <t>Everett Nakashima</t>
        </is>
      </c>
      <c r="F474" s="11" t="n">
        <v>1985</v>
      </c>
      <c r="G474" s="8" t="inlineStr">
        <is>
          <t>Ferrari</t>
        </is>
      </c>
      <c r="H474" s="8" t="inlineStr">
        <is>
          <t>SF90 Stradale</t>
        </is>
      </c>
      <c r="I474" s="8" t="inlineStr">
        <is>
          <t>7996049DDNRN5J5Y2</t>
        </is>
      </c>
      <c r="J474" s="8" t="inlineStr">
        <is>
          <t>03 - Supercar</t>
        </is>
      </c>
      <c r="K474" s="12" t="n">
        <v>455000</v>
      </c>
      <c r="L474" s="8" t="inlineStr">
        <is>
          <t>Nebraska</t>
        </is>
      </c>
      <c r="M474" s="13" t="n">
        <v>12834.43</v>
      </c>
      <c r="N474" s="13" t="n">
        <v>12834.43</v>
      </c>
      <c r="O474" s="8" t="n"/>
    </row>
    <row r="475">
      <c r="A475" s="8" t="inlineStr">
        <is>
          <t>CANON-202508-000480</t>
        </is>
      </c>
      <c r="B475" s="9" t="inlineStr">
        <is>
          <t>2025-08</t>
        </is>
      </c>
      <c r="C475" s="10" t="n">
        <v>45885</v>
      </c>
      <c r="D475" s="9" t="inlineStr">
        <is>
          <t>Bound</t>
        </is>
      </c>
      <c r="E475" s="8" t="inlineStr">
        <is>
          <t>Anouk Merriweather</t>
        </is>
      </c>
      <c r="F475" s="11" t="n">
        <v>1961</v>
      </c>
      <c r="G475" s="8" t="inlineStr">
        <is>
          <t>Singer</t>
        </is>
      </c>
      <c r="H475" s="8" t="inlineStr">
        <is>
          <t>911 Reimagined</t>
        </is>
      </c>
      <c r="I475" s="8" t="inlineStr">
        <is>
          <t>BRAPN7P4PJ9ZW184G</t>
        </is>
      </c>
      <c r="J475" s="8" t="inlineStr">
        <is>
          <t>11 - Restomod / Coachbuilt / Bespoke</t>
        </is>
      </c>
      <c r="K475" s="12" t="n">
        <v>730000</v>
      </c>
      <c r="L475" s="8" t="inlineStr">
        <is>
          <t>Nevada</t>
        </is>
      </c>
      <c r="M475" s="13" t="n">
        <v>12569.77</v>
      </c>
      <c r="N475" s="13" t="n">
        <v>12569.77</v>
      </c>
      <c r="O475" s="8" t="n"/>
    </row>
    <row r="476">
      <c r="A476" s="8" t="inlineStr">
        <is>
          <t>CANON-202508-000481</t>
        </is>
      </c>
      <c r="B476" s="9" t="inlineStr">
        <is>
          <t>2025-08</t>
        </is>
      </c>
      <c r="C476" s="10" t="n">
        <v>45883</v>
      </c>
      <c r="D476" s="9" t="inlineStr">
        <is>
          <t>Bound</t>
        </is>
      </c>
      <c r="E476" s="8" t="inlineStr">
        <is>
          <t>Delphine Farkas</t>
        </is>
      </c>
      <c r="F476" s="11" t="n">
        <v>1995</v>
      </c>
      <c r="G476" s="8" t="inlineStr">
        <is>
          <t>BMW</t>
        </is>
      </c>
      <c r="H476" s="8" t="inlineStr">
        <is>
          <t>M8 Competition</t>
        </is>
      </c>
      <c r="I476" s="8" t="inlineStr">
        <is>
          <t>N6JMS10DH6S32T5CU</t>
        </is>
      </c>
      <c r="J476" s="8" t="inlineStr">
        <is>
          <t>02 - Sports / GT</t>
        </is>
      </c>
      <c r="K476" s="12" t="n">
        <v>430000</v>
      </c>
      <c r="L476" s="8" t="inlineStr">
        <is>
          <t>California</t>
        </is>
      </c>
      <c r="M476" s="13" t="n">
        <v>8214.620000000001</v>
      </c>
      <c r="N476" s="13" t="n">
        <v>8214.620000000001</v>
      </c>
      <c r="O476" s="8" t="n"/>
    </row>
    <row r="477">
      <c r="A477" s="8" t="inlineStr">
        <is>
          <t>CANON-202508-000482</t>
        </is>
      </c>
      <c r="B477" s="9" t="inlineStr">
        <is>
          <t>2025-08</t>
        </is>
      </c>
      <c r="C477" s="10" t="n">
        <v>45871</v>
      </c>
      <c r="D477" s="9" t="inlineStr">
        <is>
          <t>Bound</t>
        </is>
      </c>
      <c r="E477" s="8" t="inlineStr">
        <is>
          <t>Anouk Farkas</t>
        </is>
      </c>
      <c r="F477" s="11" t="n">
        <v>1995</v>
      </c>
      <c r="G477" s="8" t="inlineStr">
        <is>
          <t>Bentley</t>
        </is>
      </c>
      <c r="H477" s="8" t="inlineStr">
        <is>
          <t>Continental GT</t>
        </is>
      </c>
      <c r="I477" s="8" t="inlineStr">
        <is>
          <t>2V9HSD8NMMUMF8L7V</t>
        </is>
      </c>
      <c r="J477" s="8" t="inlineStr">
        <is>
          <t>02 - Sports / GT</t>
        </is>
      </c>
      <c r="K477" s="12" t="n">
        <v>325000</v>
      </c>
      <c r="L477" s="8" t="inlineStr">
        <is>
          <t>Georgia</t>
        </is>
      </c>
      <c r="M477" s="13" t="n">
        <v>5150.94</v>
      </c>
      <c r="N477" s="13" t="n">
        <v>5150.94</v>
      </c>
      <c r="O477" s="8" t="n"/>
    </row>
    <row r="478">
      <c r="A478" s="8" t="inlineStr">
        <is>
          <t>CANON-202508-000485</t>
        </is>
      </c>
      <c r="B478" s="9" t="inlineStr">
        <is>
          <t>2025-08</t>
        </is>
      </c>
      <c r="C478" s="10" t="n">
        <v>45881</v>
      </c>
      <c r="D478" s="9" t="inlineStr">
        <is>
          <t>Bound</t>
        </is>
      </c>
      <c r="E478" s="8" t="inlineStr">
        <is>
          <t>Sunniva Harrington</t>
        </is>
      </c>
      <c r="F478" s="11" t="n">
        <v>2012</v>
      </c>
      <c r="G478" s="8" t="inlineStr">
        <is>
          <t>Porsche</t>
        </is>
      </c>
      <c r="H478" s="8" t="inlineStr">
        <is>
          <t>911 Turbo S</t>
        </is>
      </c>
      <c r="I478" s="8" t="inlineStr">
        <is>
          <t>2R329SR0X110X24R8</t>
        </is>
      </c>
      <c r="J478" s="8" t="inlineStr">
        <is>
          <t>02 - Sports / GT</t>
        </is>
      </c>
      <c r="K478" s="12" t="n">
        <v>395000</v>
      </c>
      <c r="L478" s="8" t="inlineStr">
        <is>
          <t>California</t>
        </is>
      </c>
      <c r="M478" s="13" t="n">
        <v>7545.99</v>
      </c>
      <c r="N478" s="13" t="n">
        <v>7545.99</v>
      </c>
      <c r="O478" s="8" t="n"/>
    </row>
    <row r="479">
      <c r="A479" s="8" t="inlineStr">
        <is>
          <t>CANON-202508-000487</t>
        </is>
      </c>
      <c r="B479" s="9" t="inlineStr">
        <is>
          <t>2025-08</t>
        </is>
      </c>
      <c r="C479" s="10" t="n">
        <v>45889</v>
      </c>
      <c r="D479" s="9" t="inlineStr">
        <is>
          <t>Bound</t>
        </is>
      </c>
      <c r="E479" s="8" t="inlineStr">
        <is>
          <t>Callum Delacroix</t>
        </is>
      </c>
      <c r="F479" s="11" t="n">
        <v>1988</v>
      </c>
      <c r="G479" s="8" t="inlineStr">
        <is>
          <t>McLaren</t>
        </is>
      </c>
      <c r="H479" s="8" t="inlineStr">
        <is>
          <t>750S</t>
        </is>
      </c>
      <c r="I479" s="8" t="inlineStr">
        <is>
          <t>9HCFRKBRTVL8UAP4V</t>
        </is>
      </c>
      <c r="J479" s="8" t="inlineStr">
        <is>
          <t>03 - Supercar</t>
        </is>
      </c>
      <c r="K479" s="12" t="n">
        <v>950000</v>
      </c>
      <c r="L479" s="8" t="inlineStr">
        <is>
          <t>Connecticut</t>
        </is>
      </c>
      <c r="M479" s="13" t="n">
        <v>19071.7</v>
      </c>
      <c r="N479" s="13" t="n">
        <v>19071.7</v>
      </c>
      <c r="O479" s="8" t="n"/>
    </row>
    <row r="480">
      <c r="A480" s="8" t="inlineStr">
        <is>
          <t>CANON-202508-000488</t>
        </is>
      </c>
      <c r="B480" s="9" t="inlineStr">
        <is>
          <t>2025-08</t>
        </is>
      </c>
      <c r="C480" s="10" t="n">
        <v>45876</v>
      </c>
      <c r="D480" s="9" t="inlineStr">
        <is>
          <t>Bound</t>
        </is>
      </c>
      <c r="E480" s="8" t="inlineStr">
        <is>
          <t>Anouk Vasquez</t>
        </is>
      </c>
      <c r="F480" s="11" t="n">
        <v>1989</v>
      </c>
      <c r="G480" s="8" t="inlineStr">
        <is>
          <t>Jaguar</t>
        </is>
      </c>
      <c r="H480" s="8" t="inlineStr">
        <is>
          <t>E-Type Series 1</t>
        </is>
      </c>
      <c r="I480" s="8" t="inlineStr">
        <is>
          <t>VUKN2YGML22T34D32</t>
        </is>
      </c>
      <c r="J480" s="8" t="inlineStr">
        <is>
          <t>07 - Post-War Classic (1946-1972)</t>
        </is>
      </c>
      <c r="K480" s="12" t="n">
        <v>795000</v>
      </c>
      <c r="L480" s="8" t="inlineStr">
        <is>
          <t>Florida</t>
        </is>
      </c>
      <c r="M480" s="13" t="n">
        <v>9159</v>
      </c>
      <c r="N480" s="13" t="n">
        <v>9159</v>
      </c>
      <c r="O480" s="8" t="n"/>
    </row>
    <row r="481">
      <c r="A481" s="8" t="inlineStr">
        <is>
          <t>CANON-202508-000491</t>
        </is>
      </c>
      <c r="B481" s="9" t="inlineStr">
        <is>
          <t>2025-08</t>
        </is>
      </c>
      <c r="C481" s="10" t="n">
        <v>45885</v>
      </c>
      <c r="D481" s="9" t="inlineStr">
        <is>
          <t>Bound</t>
        </is>
      </c>
      <c r="E481" s="8" t="inlineStr">
        <is>
          <t>Saoirse Vasquez</t>
        </is>
      </c>
      <c r="F481" s="11" t="n">
        <v>1983</v>
      </c>
      <c r="G481" s="8" t="inlineStr">
        <is>
          <t>McLaren</t>
        </is>
      </c>
      <c r="H481" s="8" t="inlineStr">
        <is>
          <t>750S</t>
        </is>
      </c>
      <c r="I481" s="8" t="inlineStr">
        <is>
          <t>X86V9HACASBCDH5KE</t>
        </is>
      </c>
      <c r="J481" s="8" t="inlineStr">
        <is>
          <t>03 - Supercar</t>
        </is>
      </c>
      <c r="K481" s="12" t="n">
        <v>765000</v>
      </c>
      <c r="L481" s="8" t="inlineStr">
        <is>
          <t>Delaware</t>
        </is>
      </c>
      <c r="M481" s="13" t="n">
        <v>17140.33</v>
      </c>
      <c r="N481" s="13" t="n">
        <v>17140.33</v>
      </c>
      <c r="O481" s="8" t="n"/>
    </row>
    <row r="482">
      <c r="A482" s="8" t="inlineStr">
        <is>
          <t>CANON-202508-000492</t>
        </is>
      </c>
      <c r="B482" s="9" t="inlineStr">
        <is>
          <t>2025-08</t>
        </is>
      </c>
      <c r="C482" s="10" t="n">
        <v>45883</v>
      </c>
      <c r="D482" s="9" t="inlineStr">
        <is>
          <t>Bound</t>
        </is>
      </c>
      <c r="E482" s="8" t="inlineStr">
        <is>
          <t>Beatrix Vandermeer</t>
        </is>
      </c>
      <c r="F482" s="11" t="n">
        <v>1996</v>
      </c>
      <c r="G482" s="8" t="inlineStr">
        <is>
          <t>Singer</t>
        </is>
      </c>
      <c r="H482" s="8" t="inlineStr">
        <is>
          <t>911 Reimagined</t>
        </is>
      </c>
      <c r="I482" s="8" t="inlineStr">
        <is>
          <t>NKPXA8T0G59RABLEG</t>
        </is>
      </c>
      <c r="J482" s="8" t="inlineStr">
        <is>
          <t>11 - Restomod / Coachbuilt / Bespoke</t>
        </is>
      </c>
      <c r="K482" s="12" t="n">
        <v>790000</v>
      </c>
      <c r="L482" s="8" t="inlineStr">
        <is>
          <t>Montana</t>
        </is>
      </c>
      <c r="M482" s="13" t="n">
        <v>10812.57</v>
      </c>
      <c r="N482" s="13" t="n">
        <v>10812.57</v>
      </c>
      <c r="O482" s="8" t="n"/>
    </row>
    <row r="483">
      <c r="A483" s="8" t="inlineStr">
        <is>
          <t>CANON-202508-000493</t>
        </is>
      </c>
      <c r="B483" s="9" t="inlineStr">
        <is>
          <t>2025-08</t>
        </is>
      </c>
      <c r="C483" s="10" t="n">
        <v>45876</v>
      </c>
      <c r="D483" s="9" t="inlineStr">
        <is>
          <t>Bound</t>
        </is>
      </c>
      <c r="E483" s="8" t="inlineStr">
        <is>
          <t>Anouk Farkas</t>
        </is>
      </c>
      <c r="F483" s="11" t="n">
        <v>2009</v>
      </c>
      <c r="G483" s="8" t="inlineStr">
        <is>
          <t>Ferrari</t>
        </is>
      </c>
      <c r="H483" s="8" t="inlineStr">
        <is>
          <t>SF90 Stradale</t>
        </is>
      </c>
      <c r="I483" s="8" t="inlineStr">
        <is>
          <t>ZHPZUP587MT0GXCME</t>
        </is>
      </c>
      <c r="J483" s="8" t="inlineStr">
        <is>
          <t>03 - Supercar</t>
        </is>
      </c>
      <c r="K483" s="12" t="n">
        <v>1950000</v>
      </c>
      <c r="L483" s="8" t="inlineStr">
        <is>
          <t>New York</t>
        </is>
      </c>
      <c r="M483" s="13" t="n">
        <v>37675.47</v>
      </c>
      <c r="N483" s="13" t="n">
        <v>37675.47</v>
      </c>
      <c r="O483" s="8" t="n"/>
    </row>
    <row r="484">
      <c r="A484" s="8" t="inlineStr">
        <is>
          <t>CANON-202508-000495</t>
        </is>
      </c>
      <c r="B484" s="9" t="inlineStr">
        <is>
          <t>2025-08</t>
        </is>
      </c>
      <c r="C484" s="10" t="n">
        <v>45873</v>
      </c>
      <c r="D484" s="9" t="inlineStr">
        <is>
          <t>Bound</t>
        </is>
      </c>
      <c r="E484" s="8" t="inlineStr">
        <is>
          <t>Cassius Vandermeer</t>
        </is>
      </c>
      <c r="F484" s="11" t="n">
        <v>2023</v>
      </c>
      <c r="G484" s="8" t="inlineStr">
        <is>
          <t>Porsche</t>
        </is>
      </c>
      <c r="H484" s="8" t="inlineStr">
        <is>
          <t>911 Turbo S</t>
        </is>
      </c>
      <c r="I484" s="8" t="inlineStr">
        <is>
          <t>4RSLKFX7NYLCCR3BJ</t>
        </is>
      </c>
      <c r="J484" s="8" t="inlineStr">
        <is>
          <t>02 - Sports / GT</t>
        </is>
      </c>
      <c r="K484" s="12" t="n">
        <v>325000</v>
      </c>
      <c r="L484" s="8" t="inlineStr">
        <is>
          <t>Iowa</t>
        </is>
      </c>
      <c r="M484" s="13" t="n">
        <v>5058.96</v>
      </c>
      <c r="N484" s="13" t="n">
        <v>5058.96</v>
      </c>
      <c r="O484" s="8" t="n"/>
    </row>
    <row r="485">
      <c r="A485" s="8" t="inlineStr">
        <is>
          <t>CANON-202508-000496</t>
        </is>
      </c>
      <c r="B485" s="9" t="inlineStr">
        <is>
          <t>2025-08</t>
        </is>
      </c>
      <c r="C485" s="10" t="n">
        <v>45878</v>
      </c>
      <c r="D485" s="9" t="inlineStr">
        <is>
          <t>Bound</t>
        </is>
      </c>
      <c r="E485" s="8" t="inlineStr">
        <is>
          <t>Lorenzo Nakashima</t>
        </is>
      </c>
      <c r="F485" s="11" t="n">
        <v>2018</v>
      </c>
      <c r="G485" s="8" t="inlineStr">
        <is>
          <t>McLaren</t>
        </is>
      </c>
      <c r="H485" s="8" t="inlineStr">
        <is>
          <t>750S</t>
        </is>
      </c>
      <c r="I485" s="8" t="inlineStr">
        <is>
          <t>RAHUMMJ2HSMNGN4WT</t>
        </is>
      </c>
      <c r="J485" s="8" t="inlineStr">
        <is>
          <t>03 - Supercar</t>
        </is>
      </c>
      <c r="K485" s="12" t="n">
        <v>250000</v>
      </c>
      <c r="L485" s="8" t="inlineStr">
        <is>
          <t>New York</t>
        </is>
      </c>
      <c r="M485" s="13" t="n">
        <v>6943.4</v>
      </c>
      <c r="N485" s="13" t="n">
        <v>6943.4</v>
      </c>
      <c r="O485" s="8" t="n"/>
    </row>
    <row r="486">
      <c r="A486" s="8" t="inlineStr">
        <is>
          <t>CANON-202508-000498</t>
        </is>
      </c>
      <c r="B486" s="9" t="inlineStr">
        <is>
          <t>2025-08</t>
        </is>
      </c>
      <c r="C486" s="10" t="n">
        <v>45885</v>
      </c>
      <c r="D486" s="9" t="inlineStr">
        <is>
          <t>Bound</t>
        </is>
      </c>
      <c r="E486" s="8" t="inlineStr">
        <is>
          <t>Ottilie Rourke</t>
        </is>
      </c>
      <c r="F486" s="11" t="n">
        <v>1956</v>
      </c>
      <c r="G486" s="8" t="inlineStr">
        <is>
          <t>McLaren</t>
        </is>
      </c>
      <c r="H486" s="8" t="inlineStr">
        <is>
          <t>750S</t>
        </is>
      </c>
      <c r="I486" s="8" t="inlineStr">
        <is>
          <t>7X9XU4LSFU7UYYAD6</t>
        </is>
      </c>
      <c r="J486" s="8" t="inlineStr">
        <is>
          <t>03 - Supercar</t>
        </is>
      </c>
      <c r="K486" s="12" t="n">
        <v>845000</v>
      </c>
      <c r="L486" s="8" t="inlineStr">
        <is>
          <t>Rhode Island</t>
        </is>
      </c>
      <c r="M486" s="13" t="n">
        <v>20750.33</v>
      </c>
      <c r="N486" s="13" t="n">
        <v>20750.33</v>
      </c>
      <c r="O486" s="8" t="n"/>
    </row>
    <row r="487">
      <c r="A487" s="8" t="inlineStr">
        <is>
          <t>CANON-202508-000499</t>
        </is>
      </c>
      <c r="B487" s="9" t="inlineStr">
        <is>
          <t>2025-08</t>
        </is>
      </c>
      <c r="C487" s="10" t="n">
        <v>45889</v>
      </c>
      <c r="D487" s="9" t="inlineStr">
        <is>
          <t>Bound</t>
        </is>
      </c>
      <c r="E487" s="8" t="inlineStr">
        <is>
          <t>Leopold Underwood</t>
        </is>
      </c>
      <c r="F487" s="11" t="n">
        <v>2014</v>
      </c>
      <c r="G487" s="8" t="inlineStr">
        <is>
          <t>Lamborghini</t>
        </is>
      </c>
      <c r="H487" s="8" t="inlineStr">
        <is>
          <t>Huracan EVO</t>
        </is>
      </c>
      <c r="I487" s="8" t="inlineStr">
        <is>
          <t>60G8TMG5XUKYCMTDU</t>
        </is>
      </c>
      <c r="J487" s="8" t="inlineStr">
        <is>
          <t>03 - Supercar</t>
        </is>
      </c>
      <c r="K487" s="12" t="n">
        <v>595000</v>
      </c>
      <c r="L487" s="8" t="inlineStr">
        <is>
          <t>Hawaii</t>
        </is>
      </c>
      <c r="M487" s="13" t="n">
        <v>13864.62</v>
      </c>
      <c r="N487" s="13" t="n">
        <v>13864.62</v>
      </c>
      <c r="O487" s="8" t="n"/>
    </row>
    <row r="488">
      <c r="A488" s="8" t="inlineStr">
        <is>
          <t>CANON-202508-000500</t>
        </is>
      </c>
      <c r="B488" s="9" t="inlineStr">
        <is>
          <t>2025-08</t>
        </is>
      </c>
      <c r="C488" s="10" t="n">
        <v>45896</v>
      </c>
      <c r="D488" s="9" t="inlineStr">
        <is>
          <t>Bound</t>
        </is>
      </c>
      <c r="E488" s="8" t="inlineStr">
        <is>
          <t>Saoirse Okonkwo</t>
        </is>
      </c>
      <c r="F488" s="11" t="n">
        <v>1955</v>
      </c>
      <c r="G488" s="8" t="inlineStr">
        <is>
          <t>Jaguar</t>
        </is>
      </c>
      <c r="H488" s="8" t="inlineStr">
        <is>
          <t>E-Type Series 1</t>
        </is>
      </c>
      <c r="I488" s="8" t="inlineStr">
        <is>
          <t>ET9JKDLSXHRB678JC</t>
        </is>
      </c>
      <c r="J488" s="8" t="inlineStr">
        <is>
          <t>07 - Post-War Classic (1946-1972)</t>
        </is>
      </c>
      <c r="K488" s="12" t="n">
        <v>555000</v>
      </c>
      <c r="L488" s="8" t="inlineStr">
        <is>
          <t>Massachusetts</t>
        </is>
      </c>
      <c r="M488" s="13" t="n">
        <v>5628.54</v>
      </c>
      <c r="N488" s="13" t="n">
        <v>5628.54</v>
      </c>
      <c r="O488" s="8" t="n"/>
    </row>
    <row r="489">
      <c r="A489" s="8" t="inlineStr">
        <is>
          <t>CANON-202508-000501</t>
        </is>
      </c>
      <c r="B489" s="9" t="inlineStr">
        <is>
          <t>2025-08</t>
        </is>
      </c>
      <c r="C489" s="10" t="n">
        <v>45900</v>
      </c>
      <c r="D489" s="9" t="inlineStr">
        <is>
          <t>Bound</t>
        </is>
      </c>
      <c r="E489" s="8" t="inlineStr">
        <is>
          <t>Delphine Montoya</t>
        </is>
      </c>
      <c r="F489" s="11" t="n">
        <v>1963</v>
      </c>
      <c r="G489" s="8" t="inlineStr">
        <is>
          <t>Bentley</t>
        </is>
      </c>
      <c r="H489" s="8" t="inlineStr">
        <is>
          <t>4.5 Litre</t>
        </is>
      </c>
      <c r="I489" s="8" t="inlineStr">
        <is>
          <t>S0BE230Z8ESW1LGU5</t>
        </is>
      </c>
      <c r="J489" s="8" t="inlineStr">
        <is>
          <t>06 - Vintage Pre-War (pre-1946)</t>
        </is>
      </c>
      <c r="K489" s="12" t="n">
        <v>630000</v>
      </c>
      <c r="L489" s="8" t="inlineStr">
        <is>
          <t>Iowa</t>
        </is>
      </c>
      <c r="M489" s="13" t="n">
        <v>4968.68</v>
      </c>
      <c r="N489" s="13" t="n">
        <v>4968.68</v>
      </c>
      <c r="O489" s="8" t="n"/>
    </row>
    <row r="490">
      <c r="A490" s="8" t="inlineStr">
        <is>
          <t>CANON-202508-000504</t>
        </is>
      </c>
      <c r="B490" s="9" t="inlineStr">
        <is>
          <t>2025-08</t>
        </is>
      </c>
      <c r="C490" s="10" t="n">
        <v>45872</v>
      </c>
      <c r="D490" s="9" t="inlineStr">
        <is>
          <t>Bound</t>
        </is>
      </c>
      <c r="E490" s="8" t="inlineStr">
        <is>
          <t>Marisol Delacroix</t>
        </is>
      </c>
      <c r="F490" s="11" t="n">
        <v>1973</v>
      </c>
      <c r="G490" s="8" t="inlineStr">
        <is>
          <t>Bentley</t>
        </is>
      </c>
      <c r="H490" s="8" t="inlineStr">
        <is>
          <t>Continental GT</t>
        </is>
      </c>
      <c r="I490" s="8" t="inlineStr">
        <is>
          <t>FH71KV6D0HVUZZ3TM</t>
        </is>
      </c>
      <c r="J490" s="8" t="inlineStr">
        <is>
          <t>02 - Sports / GT</t>
        </is>
      </c>
      <c r="K490" s="12" t="n">
        <v>245000</v>
      </c>
      <c r="L490" s="8" t="inlineStr">
        <is>
          <t>Florida</t>
        </is>
      </c>
      <c r="M490" s="13" t="n">
        <v>6039.02</v>
      </c>
      <c r="N490" s="13" t="n">
        <v>6039.02</v>
      </c>
      <c r="O490" s="8" t="n"/>
    </row>
    <row r="491">
      <c r="A491" s="8" t="inlineStr">
        <is>
          <t>CANON-202508-000505</t>
        </is>
      </c>
      <c r="B491" s="9" t="inlineStr">
        <is>
          <t>2025-08</t>
        </is>
      </c>
      <c r="C491" s="10" t="n">
        <v>45895</v>
      </c>
      <c r="D491" s="9" t="inlineStr">
        <is>
          <t>Bound</t>
        </is>
      </c>
      <c r="E491" s="8" t="inlineStr">
        <is>
          <t>Sunniva Okonkwo</t>
        </is>
      </c>
      <c r="F491" s="11" t="n">
        <v>1996</v>
      </c>
      <c r="G491" s="8" t="inlineStr">
        <is>
          <t>Aston Martin</t>
        </is>
      </c>
      <c r="H491" s="8" t="inlineStr">
        <is>
          <t>DB12</t>
        </is>
      </c>
      <c r="I491" s="8" t="inlineStr">
        <is>
          <t>RF1MZFY3M82AFTWVY</t>
        </is>
      </c>
      <c r="J491" s="8" t="inlineStr">
        <is>
          <t>02 - Sports / GT</t>
        </is>
      </c>
      <c r="K491" s="12" t="n">
        <v>240000</v>
      </c>
      <c r="L491" s="8" t="inlineStr">
        <is>
          <t>Ohio</t>
        </is>
      </c>
      <c r="M491" s="13" t="n">
        <v>5790.79</v>
      </c>
      <c r="N491" s="13" t="n">
        <v>5790.79</v>
      </c>
      <c r="O491" s="8" t="n"/>
    </row>
    <row r="492">
      <c r="A492" s="8" t="inlineStr">
        <is>
          <t>CANON-202508-000507</t>
        </is>
      </c>
      <c r="B492" s="9" t="inlineStr">
        <is>
          <t>2025-08</t>
        </is>
      </c>
      <c r="C492" s="10" t="n">
        <v>45892</v>
      </c>
      <c r="D492" s="9" t="inlineStr">
        <is>
          <t>Bound</t>
        </is>
      </c>
      <c r="E492" s="8" t="inlineStr">
        <is>
          <t>Anouk Chattopadhyay</t>
        </is>
      </c>
      <c r="F492" s="11" t="n">
        <v>1986</v>
      </c>
      <c r="G492" s="8" t="inlineStr">
        <is>
          <t>Jaguar</t>
        </is>
      </c>
      <c r="H492" s="8" t="inlineStr">
        <is>
          <t>E-Type Series 1</t>
        </is>
      </c>
      <c r="I492" s="8" t="inlineStr">
        <is>
          <t>FDWL1JK2469F9VHVM</t>
        </is>
      </c>
      <c r="J492" s="8" t="inlineStr">
        <is>
          <t>07 - Post-War Classic (1946-1972)</t>
        </is>
      </c>
      <c r="K492" s="12" t="n">
        <v>765000</v>
      </c>
      <c r="L492" s="8" t="inlineStr">
        <is>
          <t>California</t>
        </is>
      </c>
      <c r="M492" s="13" t="n">
        <v>8378.92</v>
      </c>
      <c r="N492" s="13" t="n">
        <v>8378.92</v>
      </c>
      <c r="O492" s="8" t="n"/>
    </row>
    <row r="493">
      <c r="A493" s="8" t="inlineStr">
        <is>
          <t>CANON-202508-000508</t>
        </is>
      </c>
      <c r="B493" s="9" t="inlineStr">
        <is>
          <t>2025-08</t>
        </is>
      </c>
      <c r="C493" s="10" t="n">
        <v>45873</v>
      </c>
      <c r="D493" s="9" t="inlineStr">
        <is>
          <t>Bound</t>
        </is>
      </c>
      <c r="E493" s="8" t="inlineStr">
        <is>
          <t>Mireille Rourke</t>
        </is>
      </c>
      <c r="F493" s="11" t="n">
        <v>1963</v>
      </c>
      <c r="G493" s="8" t="inlineStr">
        <is>
          <t>Ferrari</t>
        </is>
      </c>
      <c r="H493" s="8" t="inlineStr">
        <is>
          <t>296 GTB</t>
        </is>
      </c>
      <c r="I493" s="8" t="inlineStr">
        <is>
          <t>WDBSJZPRT84HBPRBF</t>
        </is>
      </c>
      <c r="J493" s="8" t="inlineStr">
        <is>
          <t>03 - Supercar</t>
        </is>
      </c>
      <c r="K493" s="12" t="n">
        <v>1050000</v>
      </c>
      <c r="L493" s="8" t="inlineStr">
        <is>
          <t>Texas</t>
        </is>
      </c>
      <c r="M493" s="13" t="n">
        <v>18226.42</v>
      </c>
      <c r="N493" s="13" t="n">
        <v>18226.42</v>
      </c>
      <c r="O493" s="8" t="n"/>
    </row>
    <row r="494">
      <c r="A494" s="8" t="inlineStr">
        <is>
          <t>CANON-202508-000509</t>
        </is>
      </c>
      <c r="B494" s="9" t="inlineStr">
        <is>
          <t>2025-08</t>
        </is>
      </c>
      <c r="C494" s="10" t="n">
        <v>45882</v>
      </c>
      <c r="D494" s="9" t="inlineStr">
        <is>
          <t>Bound</t>
        </is>
      </c>
      <c r="E494" s="8" t="inlineStr">
        <is>
          <t>Beatrix Harrington</t>
        </is>
      </c>
      <c r="F494" s="11" t="n">
        <v>2020</v>
      </c>
      <c r="G494" s="8" t="inlineStr">
        <is>
          <t>Porsche</t>
        </is>
      </c>
      <c r="H494" s="8" t="inlineStr">
        <is>
          <t>911 Turbo S</t>
        </is>
      </c>
      <c r="I494" s="8" t="inlineStr">
        <is>
          <t>YSR626TP232F3D878</t>
        </is>
      </c>
      <c r="J494" s="8" t="inlineStr">
        <is>
          <t>02 - Sports / GT</t>
        </is>
      </c>
      <c r="K494" s="12" t="n">
        <v>960000</v>
      </c>
      <c r="L494" s="8" t="inlineStr">
        <is>
          <t>Pennsylvania</t>
        </is>
      </c>
      <c r="M494" s="13" t="n">
        <v>11773.58</v>
      </c>
      <c r="N494" s="13" t="n">
        <v>11773.58</v>
      </c>
      <c r="O494" s="8" t="n"/>
    </row>
    <row r="495">
      <c r="A495" s="8" t="inlineStr">
        <is>
          <t>CANON-202508-000510</t>
        </is>
      </c>
      <c r="B495" s="9" t="inlineStr">
        <is>
          <t>2025-08</t>
        </is>
      </c>
      <c r="C495" s="10" t="n">
        <v>45895</v>
      </c>
      <c r="D495" s="9" t="inlineStr">
        <is>
          <t>Bound</t>
        </is>
      </c>
      <c r="E495" s="8" t="inlineStr">
        <is>
          <t>Priya Blackwood</t>
        </is>
      </c>
      <c r="F495" s="11" t="n">
        <v>2017</v>
      </c>
      <c r="G495" s="8" t="inlineStr">
        <is>
          <t>Mercedes-Benz</t>
        </is>
      </c>
      <c r="H495" s="8" t="inlineStr">
        <is>
          <t>AMG GT</t>
        </is>
      </c>
      <c r="I495" s="8" t="inlineStr">
        <is>
          <t>G7BM96VXN3Z8N2THA</t>
        </is>
      </c>
      <c r="J495" s="8" t="inlineStr">
        <is>
          <t>02 - Sports / GT</t>
        </is>
      </c>
      <c r="K495" s="12" t="n">
        <v>520000</v>
      </c>
      <c r="L495" s="8" t="inlineStr">
        <is>
          <t>New Mexico</t>
        </is>
      </c>
      <c r="M495" s="13" t="n">
        <v>8163.02</v>
      </c>
      <c r="N495" s="13" t="n">
        <v>8163.02</v>
      </c>
      <c r="O495" s="8" t="n"/>
    </row>
    <row r="496">
      <c r="A496" s="8" t="inlineStr">
        <is>
          <t>CANON-202508-000511</t>
        </is>
      </c>
      <c r="B496" s="9" t="inlineStr">
        <is>
          <t>2025-08</t>
        </is>
      </c>
      <c r="C496" s="10" t="n">
        <v>45875</v>
      </c>
      <c r="D496" s="9" t="inlineStr">
        <is>
          <t>Bound</t>
        </is>
      </c>
      <c r="E496" s="8" t="inlineStr">
        <is>
          <t>Horace Montoya</t>
        </is>
      </c>
      <c r="F496" s="11" t="n">
        <v>1956</v>
      </c>
      <c r="G496" s="8" t="inlineStr">
        <is>
          <t>Ferrari</t>
        </is>
      </c>
      <c r="H496" s="8" t="inlineStr">
        <is>
          <t>SF90 Stradale</t>
        </is>
      </c>
      <c r="I496" s="8" t="inlineStr">
        <is>
          <t>HSL9327V0LJW0P2Y5</t>
        </is>
      </c>
      <c r="J496" s="8" t="inlineStr">
        <is>
          <t>03 - Supercar</t>
        </is>
      </c>
      <c r="K496" s="12" t="n">
        <v>1500000</v>
      </c>
      <c r="L496" s="8" t="inlineStr">
        <is>
          <t>Texas</t>
        </is>
      </c>
      <c r="M496" s="13" t="n">
        <v>26037.74</v>
      </c>
      <c r="N496" s="13" t="n">
        <v>26037.74</v>
      </c>
      <c r="O496" s="8" t="n"/>
    </row>
    <row r="497">
      <c r="A497" s="8" t="inlineStr">
        <is>
          <t>CANON-202508-000512</t>
        </is>
      </c>
      <c r="B497" s="9" t="inlineStr">
        <is>
          <t>2025-08</t>
        </is>
      </c>
      <c r="C497" s="10" t="n">
        <v>45888</v>
      </c>
      <c r="D497" s="9" t="inlineStr">
        <is>
          <t>Bound</t>
        </is>
      </c>
      <c r="E497" s="8" t="inlineStr">
        <is>
          <t>Lorenzo Merriweather</t>
        </is>
      </c>
      <c r="F497" s="11" t="n">
        <v>2017</v>
      </c>
      <c r="G497" s="8" t="inlineStr">
        <is>
          <t>Jaguar</t>
        </is>
      </c>
      <c r="H497" s="8" t="inlineStr">
        <is>
          <t>E-Type Series 1</t>
        </is>
      </c>
      <c r="I497" s="8" t="inlineStr">
        <is>
          <t>7GXL7R2GFKUFN1C4V</t>
        </is>
      </c>
      <c r="J497" s="8" t="inlineStr">
        <is>
          <t>07 - Post-War Classic (1946-1972)</t>
        </is>
      </c>
      <c r="K497" s="12" t="n">
        <v>565000</v>
      </c>
      <c r="L497" s="8" t="inlineStr">
        <is>
          <t>Rhode Island</t>
        </is>
      </c>
      <c r="M497" s="13" t="n">
        <v>6280.03</v>
      </c>
      <c r="N497" s="13" t="n">
        <v>6280.03</v>
      </c>
      <c r="O497" s="8" t="n"/>
    </row>
    <row r="498">
      <c r="A498" s="8" t="inlineStr">
        <is>
          <t>CANON-202508-000514</t>
        </is>
      </c>
      <c r="B498" s="9" t="inlineStr">
        <is>
          <t>2025-08</t>
        </is>
      </c>
      <c r="C498" s="10" t="n">
        <v>45885</v>
      </c>
      <c r="D498" s="9" t="inlineStr">
        <is>
          <t>Bound</t>
        </is>
      </c>
      <c r="E498" s="8" t="inlineStr">
        <is>
          <t>Emiliano Pennington</t>
        </is>
      </c>
      <c r="F498" s="11" t="n">
        <v>2023</v>
      </c>
      <c r="G498" s="8" t="inlineStr">
        <is>
          <t>Bugatti</t>
        </is>
      </c>
      <c r="H498" s="8" t="inlineStr">
        <is>
          <t>Type 57</t>
        </is>
      </c>
      <c r="I498" s="8" t="inlineStr">
        <is>
          <t>VGXLNZ3YUBMYL9BUT</t>
        </is>
      </c>
      <c r="J498" s="8" t="inlineStr">
        <is>
          <t>06 - Vintage Pre-War (pre-1946)</t>
        </is>
      </c>
      <c r="K498" s="12" t="n">
        <v>1950000</v>
      </c>
      <c r="L498" s="8" t="inlineStr">
        <is>
          <t>Arizona</t>
        </is>
      </c>
      <c r="M498" s="13" t="n">
        <v>12634.53</v>
      </c>
      <c r="N498" s="13" t="n">
        <v>12634.53</v>
      </c>
      <c r="O498" s="8" t="n"/>
    </row>
    <row r="499">
      <c r="A499" s="8" t="inlineStr">
        <is>
          <t>CANON-202508-000515</t>
        </is>
      </c>
      <c r="B499" s="9" t="inlineStr">
        <is>
          <t>2025-08</t>
        </is>
      </c>
      <c r="C499" s="10" t="n">
        <v>45888</v>
      </c>
      <c r="D499" s="9" t="inlineStr">
        <is>
          <t>Bound</t>
        </is>
      </c>
      <c r="E499" s="8" t="inlineStr">
        <is>
          <t>Thaddeus Vandermeer</t>
        </is>
      </c>
      <c r="F499" s="11" t="n">
        <v>1983</v>
      </c>
      <c r="G499" s="8" t="inlineStr">
        <is>
          <t>Mercedes-Benz</t>
        </is>
      </c>
      <c r="H499" s="8" t="inlineStr">
        <is>
          <t>AMG GT</t>
        </is>
      </c>
      <c r="I499" s="8" t="inlineStr">
        <is>
          <t>8ZJ19RS7HUBXGCUHU</t>
        </is>
      </c>
      <c r="J499" s="8" t="inlineStr">
        <is>
          <t>02 - Sports / GT</t>
        </is>
      </c>
      <c r="K499" s="12" t="n">
        <v>1330000</v>
      </c>
      <c r="L499" s="8" t="inlineStr">
        <is>
          <t>Ohio</t>
        </is>
      </c>
      <c r="M499" s="13" t="n">
        <v>19184.62</v>
      </c>
      <c r="N499" s="13" t="n">
        <v>19184.62</v>
      </c>
      <c r="O499" s="8" t="n"/>
    </row>
    <row r="500">
      <c r="A500" s="8" t="inlineStr">
        <is>
          <t>CANON-202508-000517</t>
        </is>
      </c>
      <c r="B500" s="9" t="inlineStr">
        <is>
          <t>2025-08</t>
        </is>
      </c>
      <c r="C500" s="10" t="n">
        <v>45870</v>
      </c>
      <c r="D500" s="9" t="inlineStr">
        <is>
          <t>Bound</t>
        </is>
      </c>
      <c r="E500" s="8" t="inlineStr">
        <is>
          <t>Fitzgerald Rourke</t>
        </is>
      </c>
      <c r="F500" s="11" t="n">
        <v>1970</v>
      </c>
      <c r="G500" s="8" t="inlineStr">
        <is>
          <t>Lamborghini</t>
        </is>
      </c>
      <c r="H500" s="8" t="inlineStr">
        <is>
          <t>Huracan EVO</t>
        </is>
      </c>
      <c r="I500" s="8" t="inlineStr">
        <is>
          <t>XMM0WHVM3WYD4MPLM</t>
        </is>
      </c>
      <c r="J500" s="8" t="inlineStr">
        <is>
          <t>03 - Supercar</t>
        </is>
      </c>
      <c r="K500" s="12" t="n">
        <v>760000</v>
      </c>
      <c r="L500" s="8" t="inlineStr">
        <is>
          <t>Michigan</t>
        </is>
      </c>
      <c r="M500" s="13" t="n">
        <v>21115.09</v>
      </c>
      <c r="N500" s="13" t="n">
        <v>21115.09</v>
      </c>
      <c r="O500" s="8" t="n"/>
    </row>
    <row r="501">
      <c r="A501" s="8" t="inlineStr">
        <is>
          <t>CANON-202508-000520</t>
        </is>
      </c>
      <c r="B501" s="9" t="inlineStr">
        <is>
          <t>2025-08</t>
        </is>
      </c>
      <c r="C501" s="10" t="n">
        <v>45896</v>
      </c>
      <c r="D501" s="9" t="inlineStr">
        <is>
          <t>Bound</t>
        </is>
      </c>
      <c r="E501" s="8" t="inlineStr">
        <is>
          <t>Saoirse Castellanos</t>
        </is>
      </c>
      <c r="F501" s="11" t="n">
        <v>2020</v>
      </c>
      <c r="G501" s="8" t="inlineStr">
        <is>
          <t>Porsche</t>
        </is>
      </c>
      <c r="H501" s="8" t="inlineStr">
        <is>
          <t>911 Turbo S</t>
        </is>
      </c>
      <c r="I501" s="8" t="inlineStr">
        <is>
          <t>XJE5CH6FM6HWL0UJ1</t>
        </is>
      </c>
      <c r="J501" s="8" t="inlineStr">
        <is>
          <t>02 - Sports / GT</t>
        </is>
      </c>
      <c r="K501" s="12" t="n">
        <v>505000</v>
      </c>
      <c r="L501" s="8" t="inlineStr">
        <is>
          <t>Pennsylvania</t>
        </is>
      </c>
      <c r="M501" s="13" t="n">
        <v>6193.4</v>
      </c>
      <c r="N501" s="13" t="n">
        <v>6193.4</v>
      </c>
      <c r="O501" s="8" t="n"/>
    </row>
    <row r="502">
      <c r="A502" s="8" t="inlineStr">
        <is>
          <t>CANON-202508-000521</t>
        </is>
      </c>
      <c r="B502" s="9" t="inlineStr">
        <is>
          <t>2025-08</t>
        </is>
      </c>
      <c r="C502" s="10" t="n">
        <v>45871</v>
      </c>
      <c r="D502" s="9" t="inlineStr">
        <is>
          <t>Bound</t>
        </is>
      </c>
      <c r="E502" s="8" t="inlineStr">
        <is>
          <t>Ingrid Rourke</t>
        </is>
      </c>
      <c r="F502" s="11" t="n">
        <v>1965</v>
      </c>
      <c r="G502" s="8" t="inlineStr">
        <is>
          <t>Ferrari</t>
        </is>
      </c>
      <c r="H502" s="8" t="inlineStr">
        <is>
          <t>275 GTB/4</t>
        </is>
      </c>
      <c r="I502" s="8" t="inlineStr">
        <is>
          <t>RHWVHNNTMRAB2Z8MJ</t>
        </is>
      </c>
      <c r="J502" s="8" t="inlineStr">
        <is>
          <t>07 - Post-War Classic (1946-1972)</t>
        </is>
      </c>
      <c r="K502" s="12" t="n">
        <v>1775000</v>
      </c>
      <c r="L502" s="8" t="inlineStr">
        <is>
          <t>New Hampshire</t>
        </is>
      </c>
      <c r="M502" s="13" t="n">
        <v>13235.47</v>
      </c>
      <c r="N502" s="13" t="n">
        <v>13235.47</v>
      </c>
      <c r="O502" s="8" t="n"/>
    </row>
    <row r="503">
      <c r="A503" s="8" t="inlineStr">
        <is>
          <t>CANON-202508-000522</t>
        </is>
      </c>
      <c r="B503" s="9" t="inlineStr">
        <is>
          <t>2025-08</t>
        </is>
      </c>
      <c r="C503" s="10" t="n">
        <v>45885</v>
      </c>
      <c r="D503" s="9" t="inlineStr">
        <is>
          <t>Bound</t>
        </is>
      </c>
      <c r="E503" s="8" t="inlineStr">
        <is>
          <t>Desmond Chattopadhyay</t>
        </is>
      </c>
      <c r="F503" s="11" t="n">
        <v>1972</v>
      </c>
      <c r="G503" s="8" t="inlineStr">
        <is>
          <t>McLaren</t>
        </is>
      </c>
      <c r="H503" s="8" t="inlineStr">
        <is>
          <t>750S</t>
        </is>
      </c>
      <c r="I503" s="8" t="inlineStr">
        <is>
          <t>2R9WF9DGNWSNP1880</t>
        </is>
      </c>
      <c r="J503" s="8" t="inlineStr">
        <is>
          <t>03 - Supercar</t>
        </is>
      </c>
      <c r="K503" s="12" t="n">
        <v>835000</v>
      </c>
      <c r="L503" s="8" t="inlineStr">
        <is>
          <t>Florida</t>
        </is>
      </c>
      <c r="M503" s="13" t="n">
        <v>21253.11</v>
      </c>
      <c r="N503" s="13" t="n">
        <v>21253.11</v>
      </c>
      <c r="O503" s="8" t="n"/>
    </row>
    <row r="504">
      <c r="A504" s="8" t="inlineStr">
        <is>
          <t>CANON-202508-000523</t>
        </is>
      </c>
      <c r="B504" s="9" t="inlineStr">
        <is>
          <t>2025-08</t>
        </is>
      </c>
      <c r="C504" s="10" t="n">
        <v>45880</v>
      </c>
      <c r="D504" s="9" t="inlineStr">
        <is>
          <t>Bound</t>
        </is>
      </c>
      <c r="E504" s="8" t="inlineStr">
        <is>
          <t>Anouk Vandermeer</t>
        </is>
      </c>
      <c r="F504" s="11" t="n">
        <v>1979</v>
      </c>
      <c r="G504" s="8" t="inlineStr">
        <is>
          <t>Icon</t>
        </is>
      </c>
      <c r="H504" s="8" t="inlineStr">
        <is>
          <t>Derelict</t>
        </is>
      </c>
      <c r="I504" s="8" t="inlineStr">
        <is>
          <t>26N8BL6P103MHJRCF</t>
        </is>
      </c>
      <c r="J504" s="8" t="inlineStr">
        <is>
          <t>11 - Restomod / Coachbuilt / Bespoke</t>
        </is>
      </c>
      <c r="K504" s="12" t="n">
        <v>275000</v>
      </c>
      <c r="L504" s="8" t="inlineStr">
        <is>
          <t>Rhode Island</t>
        </is>
      </c>
      <c r="M504" s="13" t="n">
        <v>6255.47</v>
      </c>
      <c r="N504" s="13" t="n">
        <v>6255.47</v>
      </c>
      <c r="O504" s="8" t="n"/>
    </row>
    <row r="505">
      <c r="A505" s="8" t="inlineStr">
        <is>
          <t>CANON-202508-000524</t>
        </is>
      </c>
      <c r="B505" s="9" t="inlineStr">
        <is>
          <t>2025-08</t>
        </is>
      </c>
      <c r="C505" s="10" t="n">
        <v>45891</v>
      </c>
      <c r="D505" s="9" t="inlineStr">
        <is>
          <t>Bound</t>
        </is>
      </c>
      <c r="E505" s="8" t="inlineStr">
        <is>
          <t>Fitzgerald Rourke</t>
        </is>
      </c>
      <c r="F505" s="11" t="n">
        <v>1978</v>
      </c>
      <c r="G505" s="8" t="inlineStr">
        <is>
          <t>Bentley</t>
        </is>
      </c>
      <c r="H505" s="8" t="inlineStr">
        <is>
          <t>Continental GT</t>
        </is>
      </c>
      <c r="I505" s="8" t="inlineStr">
        <is>
          <t>RC4A906ZGK2P3EU5G</t>
        </is>
      </c>
      <c r="J505" s="8" t="inlineStr">
        <is>
          <t>02 - Sports / GT</t>
        </is>
      </c>
      <c r="K505" s="12" t="n">
        <v>325000</v>
      </c>
      <c r="L505" s="8" t="inlineStr">
        <is>
          <t>New Mexico</t>
        </is>
      </c>
      <c r="M505" s="13" t="n">
        <v>5886.79</v>
      </c>
      <c r="N505" s="13" t="n">
        <v>5886.79</v>
      </c>
      <c r="O505" s="8" t="n"/>
    </row>
    <row r="506">
      <c r="A506" s="8" t="inlineStr">
        <is>
          <t>CANON-202508-000525</t>
        </is>
      </c>
      <c r="B506" s="9" t="inlineStr">
        <is>
          <t>2025-08</t>
        </is>
      </c>
      <c r="C506" s="10" t="n">
        <v>45883</v>
      </c>
      <c r="D506" s="9" t="inlineStr">
        <is>
          <t>Bound</t>
        </is>
      </c>
      <c r="E506" s="8" t="inlineStr">
        <is>
          <t>Anouk Montoya</t>
        </is>
      </c>
      <c r="F506" s="11" t="n">
        <v>1996</v>
      </c>
      <c r="G506" s="8" t="inlineStr">
        <is>
          <t>Aston Martin</t>
        </is>
      </c>
      <c r="H506" s="8" t="inlineStr">
        <is>
          <t>DB12</t>
        </is>
      </c>
      <c r="I506" s="8" t="inlineStr">
        <is>
          <t>RL31S366MERYZK62P</t>
        </is>
      </c>
      <c r="J506" s="8" t="inlineStr">
        <is>
          <t>02 - Sports / GT</t>
        </is>
      </c>
      <c r="K506" s="12" t="n">
        <v>245000</v>
      </c>
      <c r="L506" s="8" t="inlineStr">
        <is>
          <t>Kansas</t>
        </is>
      </c>
      <c r="M506" s="13" t="n">
        <v>4125.25</v>
      </c>
      <c r="N506" s="13" t="n">
        <v>4125.25</v>
      </c>
      <c r="O506" s="8" t="n"/>
    </row>
    <row r="507">
      <c r="A507" s="8" t="inlineStr">
        <is>
          <t>CANON-202508-000526</t>
        </is>
      </c>
      <c r="B507" s="9" t="inlineStr">
        <is>
          <t>2025-08</t>
        </is>
      </c>
      <c r="C507" s="10" t="n">
        <v>45899</v>
      </c>
      <c r="D507" s="9" t="inlineStr">
        <is>
          <t>Bound</t>
        </is>
      </c>
      <c r="E507" s="8" t="inlineStr">
        <is>
          <t>Delphine Whitlock</t>
        </is>
      </c>
      <c r="F507" s="11" t="n">
        <v>2017</v>
      </c>
      <c r="G507" s="8" t="inlineStr">
        <is>
          <t>Aston Martin</t>
        </is>
      </c>
      <c r="H507" s="8" t="inlineStr">
        <is>
          <t>DB12</t>
        </is>
      </c>
      <c r="I507" s="8" t="inlineStr">
        <is>
          <t>TGYKR43VG4LNWXKSH</t>
        </is>
      </c>
      <c r="J507" s="8" t="inlineStr">
        <is>
          <t>02 - Sports / GT</t>
        </is>
      </c>
      <c r="K507" s="12" t="n">
        <v>970000</v>
      </c>
      <c r="L507" s="8" t="inlineStr">
        <is>
          <t>Massachusetts</t>
        </is>
      </c>
      <c r="M507" s="13" t="n">
        <v>14870.28</v>
      </c>
      <c r="N507" s="13" t="n">
        <v>14870.28</v>
      </c>
      <c r="O507" s="8" t="n"/>
    </row>
    <row r="508">
      <c r="A508" s="8" t="inlineStr">
        <is>
          <t>CANON-202508-000528</t>
        </is>
      </c>
      <c r="B508" s="9" t="inlineStr">
        <is>
          <t>2025-08</t>
        </is>
      </c>
      <c r="C508" s="10" t="n">
        <v>45888</v>
      </c>
      <c r="D508" s="9" t="inlineStr">
        <is>
          <t>Bound</t>
        </is>
      </c>
      <c r="E508" s="8" t="inlineStr">
        <is>
          <t>Marisol Pennington</t>
        </is>
      </c>
      <c r="F508" s="11" t="n">
        <v>1969</v>
      </c>
      <c r="G508" s="8" t="inlineStr">
        <is>
          <t>Bentley</t>
        </is>
      </c>
      <c r="H508" s="8" t="inlineStr">
        <is>
          <t>Continental GT</t>
        </is>
      </c>
      <c r="I508" s="8" t="inlineStr">
        <is>
          <t>3P77EV5VX0D7VLJRV</t>
        </is>
      </c>
      <c r="J508" s="8" t="inlineStr">
        <is>
          <t>02 - Sports / GT</t>
        </is>
      </c>
      <c r="K508" s="12" t="n">
        <v>640000</v>
      </c>
      <c r="L508" s="8" t="inlineStr">
        <is>
          <t>Minnesota</t>
        </is>
      </c>
      <c r="M508" s="13" t="n">
        <v>10360.75</v>
      </c>
      <c r="N508" s="13" t="n">
        <v>10360.75</v>
      </c>
      <c r="O508" s="8" t="n"/>
    </row>
    <row r="509">
      <c r="A509" s="8" t="inlineStr">
        <is>
          <t>CANON-202508-000529</t>
        </is>
      </c>
      <c r="B509" s="9" t="inlineStr">
        <is>
          <t>2025-08</t>
        </is>
      </c>
      <c r="C509" s="10" t="n">
        <v>45899</v>
      </c>
      <c r="D509" s="9" t="inlineStr">
        <is>
          <t>Bound</t>
        </is>
      </c>
      <c r="E509" s="8" t="inlineStr">
        <is>
          <t>Beatrix Montoya</t>
        </is>
      </c>
      <c r="F509" s="11" t="n">
        <v>1960</v>
      </c>
      <c r="G509" s="8" t="inlineStr">
        <is>
          <t>Mercedes-Benz</t>
        </is>
      </c>
      <c r="H509" s="8" t="inlineStr">
        <is>
          <t>AMG GT</t>
        </is>
      </c>
      <c r="I509" s="8" t="inlineStr">
        <is>
          <t>3ZHWPMSJ8V5EXU9BN</t>
        </is>
      </c>
      <c r="J509" s="8" t="inlineStr">
        <is>
          <t>02 - Sports / GT</t>
        </is>
      </c>
      <c r="K509" s="12" t="n">
        <v>530000</v>
      </c>
      <c r="L509" s="8" t="inlineStr">
        <is>
          <t>Texas</t>
        </is>
      </c>
      <c r="M509" s="13" t="n">
        <v>7475</v>
      </c>
      <c r="N509" s="13" t="n">
        <v>7475</v>
      </c>
      <c r="O509" s="8" t="n"/>
    </row>
    <row r="510">
      <c r="A510" s="8" t="inlineStr">
        <is>
          <t>CANON-202508-000531</t>
        </is>
      </c>
      <c r="B510" s="9" t="inlineStr">
        <is>
          <t>2025-08</t>
        </is>
      </c>
      <c r="C510" s="10" t="n">
        <v>45892</v>
      </c>
      <c r="D510" s="9" t="inlineStr">
        <is>
          <t>Bound</t>
        </is>
      </c>
      <c r="E510" s="8" t="inlineStr">
        <is>
          <t>Horace Montoya</t>
        </is>
      </c>
      <c r="F510" s="11" t="n">
        <v>2016</v>
      </c>
      <c r="G510" s="8" t="inlineStr">
        <is>
          <t>Icon</t>
        </is>
      </c>
      <c r="H510" s="8" t="inlineStr">
        <is>
          <t>Derelict</t>
        </is>
      </c>
      <c r="I510" s="8" t="inlineStr">
        <is>
          <t>EA4EENES6W1D3EA7L</t>
        </is>
      </c>
      <c r="J510" s="8" t="inlineStr">
        <is>
          <t>11 - Restomod / Coachbuilt / Bespoke</t>
        </is>
      </c>
      <c r="K510" s="12" t="n">
        <v>240000</v>
      </c>
      <c r="L510" s="8" t="inlineStr">
        <is>
          <t>Connecticut</t>
        </is>
      </c>
      <c r="M510" s="13" t="n">
        <v>5325.28</v>
      </c>
      <c r="N510" s="13" t="n">
        <v>5325.28</v>
      </c>
      <c r="O510" s="8" t="n"/>
    </row>
    <row r="511">
      <c r="A511" s="8" t="inlineStr">
        <is>
          <t>CANON-202508-000533</t>
        </is>
      </c>
      <c r="B511" s="9" t="inlineStr">
        <is>
          <t>2025-08</t>
        </is>
      </c>
      <c r="C511" s="10" t="n">
        <v>45882</v>
      </c>
      <c r="D511" s="9" t="inlineStr">
        <is>
          <t>Bound</t>
        </is>
      </c>
      <c r="E511" s="8" t="inlineStr">
        <is>
          <t>Fenwick Vasquez</t>
        </is>
      </c>
      <c r="F511" s="11" t="n">
        <v>2003</v>
      </c>
      <c r="G511" s="8" t="inlineStr">
        <is>
          <t>Maserati</t>
        </is>
      </c>
      <c r="H511" s="8" t="inlineStr">
        <is>
          <t>GranTurismo</t>
        </is>
      </c>
      <c r="I511" s="8" t="inlineStr">
        <is>
          <t>A947P99XPRTJWYCGK</t>
        </is>
      </c>
      <c r="J511" s="8" t="inlineStr">
        <is>
          <t>02 - Sports / GT</t>
        </is>
      </c>
      <c r="K511" s="12" t="n">
        <v>405000</v>
      </c>
      <c r="L511" s="8" t="inlineStr">
        <is>
          <t>Texas</t>
        </is>
      </c>
      <c r="M511" s="13" t="n">
        <v>6590.8</v>
      </c>
      <c r="N511" s="13" t="n">
        <v>6590.8</v>
      </c>
      <c r="O511" s="8" t="n"/>
    </row>
    <row r="512">
      <c r="A512" s="8" t="inlineStr">
        <is>
          <t>CANON-202508-000534</t>
        </is>
      </c>
      <c r="B512" s="9" t="inlineStr">
        <is>
          <t>2025-08</t>
        </is>
      </c>
      <c r="C512" s="10" t="n">
        <v>45876</v>
      </c>
      <c r="D512" s="9" t="inlineStr">
        <is>
          <t>Bound</t>
        </is>
      </c>
      <c r="E512" s="8" t="inlineStr">
        <is>
          <t>Aurelio Chattopadhyay</t>
        </is>
      </c>
      <c r="F512" s="11" t="n">
        <v>1968</v>
      </c>
      <c r="G512" s="8" t="inlineStr">
        <is>
          <t>Mercedes-Benz</t>
        </is>
      </c>
      <c r="H512" s="8" t="inlineStr">
        <is>
          <t>AMG GT</t>
        </is>
      </c>
      <c r="I512" s="8" t="inlineStr">
        <is>
          <t>AW72CCPMKA9WK3A5A</t>
        </is>
      </c>
      <c r="J512" s="8" t="inlineStr">
        <is>
          <t>02 - Sports / GT</t>
        </is>
      </c>
      <c r="K512" s="12" t="n">
        <v>250000</v>
      </c>
      <c r="L512" s="8" t="inlineStr">
        <is>
          <t>Arkansas</t>
        </is>
      </c>
      <c r="M512" s="13" t="n">
        <v>4882.08</v>
      </c>
      <c r="N512" s="13" t="n">
        <v>4882.08</v>
      </c>
      <c r="O512" s="8" t="n"/>
    </row>
    <row r="513">
      <c r="A513" s="8" t="inlineStr">
        <is>
          <t>CANON-202508-000535</t>
        </is>
      </c>
      <c r="B513" s="9" t="inlineStr">
        <is>
          <t>2025-08</t>
        </is>
      </c>
      <c r="C513" s="10" t="n">
        <v>45875</v>
      </c>
      <c r="D513" s="9" t="inlineStr">
        <is>
          <t>Bound</t>
        </is>
      </c>
      <c r="E513" s="8" t="inlineStr">
        <is>
          <t>Thaddeus Castellanos</t>
        </is>
      </c>
      <c r="F513" s="11" t="n">
        <v>1999</v>
      </c>
      <c r="G513" s="8" t="inlineStr">
        <is>
          <t>Porsche</t>
        </is>
      </c>
      <c r="H513" s="8" t="inlineStr">
        <is>
          <t>911 Turbo S</t>
        </is>
      </c>
      <c r="I513" s="8" t="inlineStr">
        <is>
          <t>L4RGPW7W4FP4B637C</t>
        </is>
      </c>
      <c r="J513" s="8" t="inlineStr">
        <is>
          <t>02 - Sports / GT</t>
        </is>
      </c>
      <c r="K513" s="12" t="n">
        <v>345000</v>
      </c>
      <c r="L513" s="8" t="inlineStr">
        <is>
          <t>Missouri</t>
        </is>
      </c>
      <c r="M513" s="13" t="n">
        <v>5175</v>
      </c>
      <c r="N513" s="13" t="n">
        <v>5175</v>
      </c>
      <c r="O513" s="8" t="n"/>
    </row>
    <row r="514">
      <c r="A514" s="8" t="inlineStr">
        <is>
          <t>CANON-202508-000537</t>
        </is>
      </c>
      <c r="B514" s="9" t="inlineStr">
        <is>
          <t>2025-08</t>
        </is>
      </c>
      <c r="C514" s="10" t="n">
        <v>45870</v>
      </c>
      <c r="D514" s="9" t="inlineStr">
        <is>
          <t>Bound</t>
        </is>
      </c>
      <c r="E514" s="8" t="inlineStr">
        <is>
          <t>Ramona Bellandi</t>
        </is>
      </c>
      <c r="F514" s="11" t="n">
        <v>2005</v>
      </c>
      <c r="G514" s="8" t="inlineStr">
        <is>
          <t>Ferrari</t>
        </is>
      </c>
      <c r="H514" s="8" t="inlineStr">
        <is>
          <t>SF90 Stradale</t>
        </is>
      </c>
      <c r="I514" s="8" t="inlineStr">
        <is>
          <t>D8A6EGMJUL1HUS10J</t>
        </is>
      </c>
      <c r="J514" s="8" t="inlineStr">
        <is>
          <t>03 - Supercar</t>
        </is>
      </c>
      <c r="K514" s="12" t="n">
        <v>1950000</v>
      </c>
      <c r="L514" s="8" t="inlineStr">
        <is>
          <t>Alabama</t>
        </is>
      </c>
      <c r="M514" s="13" t="n">
        <v>37381.13</v>
      </c>
      <c r="N514" s="13" t="n">
        <v>37381.13</v>
      </c>
      <c r="O514" s="8" t="n"/>
    </row>
    <row r="515">
      <c r="A515" s="8" t="inlineStr">
        <is>
          <t>CANON-202508-000538</t>
        </is>
      </c>
      <c r="B515" s="9" t="inlineStr">
        <is>
          <t>2025-08</t>
        </is>
      </c>
      <c r="C515" s="10" t="n">
        <v>45882</v>
      </c>
      <c r="D515" s="9" t="inlineStr">
        <is>
          <t>Bound</t>
        </is>
      </c>
      <c r="E515" s="8" t="inlineStr">
        <is>
          <t>Ottilie Harrington</t>
        </is>
      </c>
      <c r="F515" s="11" t="n">
        <v>1975</v>
      </c>
      <c r="G515" s="8" t="inlineStr">
        <is>
          <t>Lamborghini</t>
        </is>
      </c>
      <c r="H515" s="8" t="inlineStr">
        <is>
          <t>Huracan EVO</t>
        </is>
      </c>
      <c r="I515" s="8" t="inlineStr">
        <is>
          <t>AKBGDVS1A68VJAKHY</t>
        </is>
      </c>
      <c r="J515" s="8" t="inlineStr">
        <is>
          <t>03 - Supercar</t>
        </is>
      </c>
      <c r="K515" s="12" t="n">
        <v>660000</v>
      </c>
      <c r="L515" s="8" t="inlineStr">
        <is>
          <t>Indiana</t>
        </is>
      </c>
      <c r="M515" s="13" t="n">
        <v>14551.13</v>
      </c>
      <c r="N515" s="13" t="n">
        <v>14551.13</v>
      </c>
      <c r="O515" s="8" t="n"/>
    </row>
    <row r="516">
      <c r="A516" s="8" t="inlineStr">
        <is>
          <t>CANON-202508-000539</t>
        </is>
      </c>
      <c r="B516" s="9" t="inlineStr">
        <is>
          <t>2025-08</t>
        </is>
      </c>
      <c r="C516" s="10" t="n">
        <v>45896</v>
      </c>
      <c r="D516" s="9" t="inlineStr">
        <is>
          <t>Bound</t>
        </is>
      </c>
      <c r="E516" s="8" t="inlineStr">
        <is>
          <t>Noor Castellanos</t>
        </is>
      </c>
      <c r="F516" s="11" t="n">
        <v>1972</v>
      </c>
      <c r="G516" s="8" t="inlineStr">
        <is>
          <t>Mercedes-Benz</t>
        </is>
      </c>
      <c r="H516" s="8" t="inlineStr">
        <is>
          <t>AMG GT</t>
        </is>
      </c>
      <c r="I516" s="8" t="inlineStr">
        <is>
          <t>1JTNA94YF18PSAR2P</t>
        </is>
      </c>
      <c r="J516" s="8" t="inlineStr">
        <is>
          <t>02 - Sports / GT</t>
        </is>
      </c>
      <c r="K516" s="12" t="n">
        <v>745000</v>
      </c>
      <c r="L516" s="8" t="inlineStr">
        <is>
          <t>Florida</t>
        </is>
      </c>
      <c r="M516" s="13" t="n">
        <v>12974.25</v>
      </c>
      <c r="N516" s="13" t="n">
        <v>12974.25</v>
      </c>
      <c r="O516" s="8" t="n"/>
    </row>
    <row r="517">
      <c r="A517" s="8" t="inlineStr">
        <is>
          <t>CANON-202508-000540</t>
        </is>
      </c>
      <c r="B517" s="9" t="inlineStr">
        <is>
          <t>2025-08</t>
        </is>
      </c>
      <c r="C517" s="10" t="n">
        <v>45870</v>
      </c>
      <c r="D517" s="9" t="inlineStr">
        <is>
          <t>Bound</t>
        </is>
      </c>
      <c r="E517" s="8" t="inlineStr">
        <is>
          <t>Sunniva Bellandi</t>
        </is>
      </c>
      <c r="F517" s="11" t="n">
        <v>1997</v>
      </c>
      <c r="G517" s="8" t="inlineStr">
        <is>
          <t>BMW</t>
        </is>
      </c>
      <c r="H517" s="8" t="inlineStr">
        <is>
          <t>M8 Competition</t>
        </is>
      </c>
      <c r="I517" s="8" t="inlineStr">
        <is>
          <t>930X07E8G8CR1A4CC</t>
        </is>
      </c>
      <c r="J517" s="8" t="inlineStr">
        <is>
          <t>02 - Sports / GT</t>
        </is>
      </c>
      <c r="K517" s="12" t="n">
        <v>295000</v>
      </c>
      <c r="L517" s="8" t="inlineStr">
        <is>
          <t>New Jersey</t>
        </is>
      </c>
      <c r="M517" s="13" t="n">
        <v>3798.82</v>
      </c>
      <c r="N517" s="13" t="n">
        <v>3798.82</v>
      </c>
      <c r="O517" s="8" t="n"/>
    </row>
    <row r="518">
      <c r="A518" s="8" t="inlineStr">
        <is>
          <t>CANON-202508-000543</t>
        </is>
      </c>
      <c r="B518" s="9" t="inlineStr">
        <is>
          <t>2025-08</t>
        </is>
      </c>
      <c r="C518" s="10" t="n">
        <v>45888</v>
      </c>
      <c r="D518" s="9" t="inlineStr">
        <is>
          <t>Bound</t>
        </is>
      </c>
      <c r="E518" s="8" t="inlineStr">
        <is>
          <t>Emiliano Castellanos</t>
        </is>
      </c>
      <c r="F518" s="11" t="n">
        <v>1966</v>
      </c>
      <c r="G518" s="8" t="inlineStr">
        <is>
          <t>Ferrari</t>
        </is>
      </c>
      <c r="H518" s="8" t="inlineStr">
        <is>
          <t>296 GTB</t>
        </is>
      </c>
      <c r="I518" s="8" t="inlineStr">
        <is>
          <t>P44SZHXYCP82MYFB7</t>
        </is>
      </c>
      <c r="J518" s="8" t="inlineStr">
        <is>
          <t>03 - Supercar</t>
        </is>
      </c>
      <c r="K518" s="12" t="n">
        <v>1165000</v>
      </c>
      <c r="L518" s="8" t="inlineStr">
        <is>
          <t>Georgia</t>
        </is>
      </c>
      <c r="M518" s="13" t="n">
        <v>19695.09</v>
      </c>
      <c r="N518" s="13" t="n">
        <v>19695.09</v>
      </c>
      <c r="O518" s="8" t="n"/>
    </row>
    <row r="519">
      <c r="A519" s="8" t="inlineStr">
        <is>
          <t>CANON-202508-000544</t>
        </is>
      </c>
      <c r="B519" s="9" t="inlineStr">
        <is>
          <t>2025-08</t>
        </is>
      </c>
      <c r="C519" s="10" t="n">
        <v>45897</v>
      </c>
      <c r="D519" s="9" t="inlineStr">
        <is>
          <t>Bound</t>
        </is>
      </c>
      <c r="E519" s="8" t="inlineStr">
        <is>
          <t>Ottilie Whitlock</t>
        </is>
      </c>
      <c r="F519" s="11" t="n">
        <v>1990</v>
      </c>
      <c r="G519" s="8" t="inlineStr">
        <is>
          <t>Bentley</t>
        </is>
      </c>
      <c r="H519" s="8" t="inlineStr">
        <is>
          <t>Continental GT</t>
        </is>
      </c>
      <c r="I519" s="8" t="inlineStr">
        <is>
          <t>GS5XMSYT2HSCYTNKT</t>
        </is>
      </c>
      <c r="J519" s="8" t="inlineStr">
        <is>
          <t>02 - Sports / GT</t>
        </is>
      </c>
      <c r="K519" s="12" t="n">
        <v>1185000</v>
      </c>
      <c r="L519" s="8" t="inlineStr">
        <is>
          <t>Massachusetts</t>
        </is>
      </c>
      <c r="M519" s="13" t="n">
        <v>15371.46</v>
      </c>
      <c r="N519" s="13" t="n">
        <v>15371.46</v>
      </c>
      <c r="O519" s="8" t="n"/>
    </row>
    <row r="520">
      <c r="A520" s="8" t="inlineStr">
        <is>
          <t>CANON-202508-000546</t>
        </is>
      </c>
      <c r="B520" s="9" t="inlineStr">
        <is>
          <t>2025-08</t>
        </is>
      </c>
      <c r="C520" s="10" t="n">
        <v>45887</v>
      </c>
      <c r="D520" s="9" t="inlineStr">
        <is>
          <t>Bound</t>
        </is>
      </c>
      <c r="E520" s="8" t="inlineStr">
        <is>
          <t>Beatrix Whitlock</t>
        </is>
      </c>
      <c r="F520" s="11" t="n">
        <v>2004</v>
      </c>
      <c r="G520" s="8" t="inlineStr">
        <is>
          <t>Mercedes-Benz</t>
        </is>
      </c>
      <c r="H520" s="8" t="inlineStr">
        <is>
          <t>AMG GT</t>
        </is>
      </c>
      <c r="I520" s="8" t="inlineStr">
        <is>
          <t>EN0UBBTR92PVNE0YX</t>
        </is>
      </c>
      <c r="J520" s="8" t="inlineStr">
        <is>
          <t>02 - Sports / GT</t>
        </is>
      </c>
      <c r="K520" s="12" t="n">
        <v>420000</v>
      </c>
      <c r="L520" s="8" t="inlineStr">
        <is>
          <t>Washington</t>
        </is>
      </c>
      <c r="M520" s="13" t="n">
        <v>5705.66</v>
      </c>
      <c r="N520" s="13" t="n">
        <v>5705.66</v>
      </c>
      <c r="O520" s="8" t="n"/>
    </row>
    <row r="521">
      <c r="A521" s="8" t="inlineStr">
        <is>
          <t>CANON-202508-000548</t>
        </is>
      </c>
      <c r="B521" s="9" t="inlineStr">
        <is>
          <t>2025-08</t>
        </is>
      </c>
      <c r="C521" s="10" t="n">
        <v>45872</v>
      </c>
      <c r="D521" s="9" t="inlineStr">
        <is>
          <t>Bound</t>
        </is>
      </c>
      <c r="E521" s="8" t="inlineStr">
        <is>
          <t>Anouk Nakashima</t>
        </is>
      </c>
      <c r="F521" s="11" t="n">
        <v>2007</v>
      </c>
      <c r="G521" s="8" t="inlineStr">
        <is>
          <t>Mercedes-Benz</t>
        </is>
      </c>
      <c r="H521" s="8" t="inlineStr">
        <is>
          <t>AMG GT</t>
        </is>
      </c>
      <c r="I521" s="8" t="inlineStr">
        <is>
          <t>NAP31AJFRAUDC8G3N</t>
        </is>
      </c>
      <c r="J521" s="8" t="inlineStr">
        <is>
          <t>02 - Sports / GT</t>
        </is>
      </c>
      <c r="K521" s="12" t="n">
        <v>310000</v>
      </c>
      <c r="L521" s="8" t="inlineStr">
        <is>
          <t>Georgia</t>
        </is>
      </c>
      <c r="M521" s="13" t="n">
        <v>4913.21</v>
      </c>
      <c r="N521" s="13" t="n">
        <v>4913.21</v>
      </c>
      <c r="O521" s="8" t="n"/>
    </row>
    <row r="522">
      <c r="A522" s="8" t="inlineStr">
        <is>
          <t>CANON-202508-000549</t>
        </is>
      </c>
      <c r="B522" s="9" t="inlineStr">
        <is>
          <t>2025-08</t>
        </is>
      </c>
      <c r="C522" s="10" t="n">
        <v>45895</v>
      </c>
      <c r="D522" s="9" t="inlineStr">
        <is>
          <t>Bound</t>
        </is>
      </c>
      <c r="E522" s="8" t="inlineStr">
        <is>
          <t>Fenwick Okonkwo</t>
        </is>
      </c>
      <c r="F522" s="11" t="n">
        <v>1973</v>
      </c>
      <c r="G522" s="8" t="inlineStr">
        <is>
          <t>Maserati</t>
        </is>
      </c>
      <c r="H522" s="8" t="inlineStr">
        <is>
          <t>GranTurismo</t>
        </is>
      </c>
      <c r="I522" s="8" t="inlineStr">
        <is>
          <t>6TVMNXZDGZBSN25K9</t>
        </is>
      </c>
      <c r="J522" s="8" t="inlineStr">
        <is>
          <t>02 - Sports / GT</t>
        </is>
      </c>
      <c r="K522" s="12" t="n">
        <v>1035000</v>
      </c>
      <c r="L522" s="8" t="inlineStr">
        <is>
          <t>Louisiana</t>
        </is>
      </c>
      <c r="M522" s="13" t="n">
        <v>12996.08</v>
      </c>
      <c r="N522" s="13" t="n">
        <v>12996.08</v>
      </c>
      <c r="O522" s="8" t="n"/>
    </row>
    <row r="523">
      <c r="A523" s="8" t="inlineStr">
        <is>
          <t>CANON-202508-000550</t>
        </is>
      </c>
      <c r="B523" s="9" t="inlineStr">
        <is>
          <t>2025-08</t>
        </is>
      </c>
      <c r="C523" s="10" t="n">
        <v>45895</v>
      </c>
      <c r="D523" s="9" t="inlineStr">
        <is>
          <t>Bound</t>
        </is>
      </c>
      <c r="E523" s="8" t="inlineStr">
        <is>
          <t>Ingrid Farkas</t>
        </is>
      </c>
      <c r="F523" s="11" t="n">
        <v>1961</v>
      </c>
      <c r="G523" s="8" t="inlineStr">
        <is>
          <t>Maserati</t>
        </is>
      </c>
      <c r="H523" s="8" t="inlineStr">
        <is>
          <t>GranTurismo</t>
        </is>
      </c>
      <c r="I523" s="8" t="inlineStr">
        <is>
          <t>BVMJNHDNGT5SRXT7B</t>
        </is>
      </c>
      <c r="J523" s="8" t="inlineStr">
        <is>
          <t>02 - Sports / GT</t>
        </is>
      </c>
      <c r="K523" s="12" t="n">
        <v>545000</v>
      </c>
      <c r="L523" s="8" t="inlineStr">
        <is>
          <t>Minnesota</t>
        </is>
      </c>
      <c r="M523" s="13" t="n">
        <v>8822.83</v>
      </c>
      <c r="N523" s="13" t="n">
        <v>8822.83</v>
      </c>
      <c r="O523" s="8" t="n"/>
    </row>
    <row r="524">
      <c r="A524" s="8" t="inlineStr">
        <is>
          <t>CANON-202508-000553</t>
        </is>
      </c>
      <c r="B524" s="9" t="inlineStr">
        <is>
          <t>2025-08</t>
        </is>
      </c>
      <c r="C524" s="10" t="n">
        <v>45891</v>
      </c>
      <c r="D524" s="9" t="inlineStr">
        <is>
          <t>Bound</t>
        </is>
      </c>
      <c r="E524" s="8" t="inlineStr">
        <is>
          <t>Ramona Vandermeer</t>
        </is>
      </c>
      <c r="F524" s="11" t="n">
        <v>2022</v>
      </c>
      <c r="G524" s="8" t="inlineStr">
        <is>
          <t>Ferrari</t>
        </is>
      </c>
      <c r="H524" s="8" t="inlineStr">
        <is>
          <t>SF90 Stradale</t>
        </is>
      </c>
      <c r="I524" s="8" t="inlineStr">
        <is>
          <t>CEMFFK4JXJMU3609H</t>
        </is>
      </c>
      <c r="J524" s="8" t="inlineStr">
        <is>
          <t>03 - Supercar</t>
        </is>
      </c>
      <c r="K524" s="12" t="n">
        <v>1060000</v>
      </c>
      <c r="L524" s="8" t="inlineStr">
        <is>
          <t>South Dakota</t>
        </is>
      </c>
      <c r="M524" s="13" t="n">
        <v>17760</v>
      </c>
      <c r="N524" s="13" t="n">
        <v>17760</v>
      </c>
      <c r="O524" s="8" t="n"/>
    </row>
    <row r="525">
      <c r="A525" s="8" t="inlineStr">
        <is>
          <t>CANON-202508-000554</t>
        </is>
      </c>
      <c r="B525" s="9" t="inlineStr">
        <is>
          <t>2025-08</t>
        </is>
      </c>
      <c r="C525" s="10" t="n">
        <v>45892</v>
      </c>
      <c r="D525" s="9" t="inlineStr">
        <is>
          <t>Bound</t>
        </is>
      </c>
      <c r="E525" s="8" t="inlineStr">
        <is>
          <t>Fitzgerald Fairweather</t>
        </is>
      </c>
      <c r="F525" s="11" t="n">
        <v>1965</v>
      </c>
      <c r="G525" s="8" t="inlineStr">
        <is>
          <t>Lamborghini</t>
        </is>
      </c>
      <c r="H525" s="8" t="inlineStr">
        <is>
          <t>Huracan EVO</t>
        </is>
      </c>
      <c r="I525" s="8" t="inlineStr">
        <is>
          <t>JPHCAFDMRGS5L8S4X</t>
        </is>
      </c>
      <c r="J525" s="8" t="inlineStr">
        <is>
          <t>03 - Supercar</t>
        </is>
      </c>
      <c r="K525" s="12" t="n">
        <v>1155000</v>
      </c>
      <c r="L525" s="8" t="inlineStr">
        <is>
          <t>Idaho</t>
        </is>
      </c>
      <c r="M525" s="13" t="n">
        <v>17259.62</v>
      </c>
      <c r="N525" s="13" t="n">
        <v>17259.62</v>
      </c>
      <c r="O525" s="8" t="n"/>
    </row>
    <row r="526">
      <c r="A526" s="8" t="inlineStr">
        <is>
          <t>CANON-202508-000556</t>
        </is>
      </c>
      <c r="B526" s="9" t="inlineStr">
        <is>
          <t>2025-08</t>
        </is>
      </c>
      <c r="C526" s="10" t="n">
        <v>45882</v>
      </c>
      <c r="D526" s="9" t="inlineStr">
        <is>
          <t>Bound</t>
        </is>
      </c>
      <c r="E526" s="8" t="inlineStr">
        <is>
          <t>Cassius Chattopadhyay</t>
        </is>
      </c>
      <c r="F526" s="11" t="n">
        <v>1965</v>
      </c>
      <c r="G526" s="8" t="inlineStr">
        <is>
          <t>Aston Martin</t>
        </is>
      </c>
      <c r="H526" s="8" t="inlineStr">
        <is>
          <t>DB12</t>
        </is>
      </c>
      <c r="I526" s="8" t="inlineStr">
        <is>
          <t>T8X8RKK277TZUR6A2</t>
        </is>
      </c>
      <c r="J526" s="8" t="inlineStr">
        <is>
          <t>02 - Sports / GT</t>
        </is>
      </c>
      <c r="K526" s="12" t="n">
        <v>770000</v>
      </c>
      <c r="L526" s="8" t="inlineStr">
        <is>
          <t>Connecticut</t>
        </is>
      </c>
      <c r="M526" s="13" t="n">
        <v>10576.6</v>
      </c>
      <c r="N526" s="13" t="n">
        <v>10576.6</v>
      </c>
      <c r="O526" s="8" t="n"/>
    </row>
    <row r="527">
      <c r="A527" s="8" t="inlineStr">
        <is>
          <t>CANON-202508-000557</t>
        </is>
      </c>
      <c r="B527" s="9" t="inlineStr">
        <is>
          <t>2025-08</t>
        </is>
      </c>
      <c r="C527" s="10" t="n">
        <v>45871</v>
      </c>
      <c r="D527" s="9" t="inlineStr">
        <is>
          <t>Bound</t>
        </is>
      </c>
      <c r="E527" s="8" t="inlineStr">
        <is>
          <t>Ingrid Underwood</t>
        </is>
      </c>
      <c r="F527" s="11" t="n">
        <v>1995</v>
      </c>
      <c r="G527" s="8" t="inlineStr">
        <is>
          <t>Aston Martin</t>
        </is>
      </c>
      <c r="H527" s="8" t="inlineStr">
        <is>
          <t>DB12</t>
        </is>
      </c>
      <c r="I527" s="8" t="inlineStr">
        <is>
          <t>BH88HSGH90G9MYUCK</t>
        </is>
      </c>
      <c r="J527" s="8" t="inlineStr">
        <is>
          <t>02 - Sports / GT</t>
        </is>
      </c>
      <c r="K527" s="12" t="n">
        <v>1250000</v>
      </c>
      <c r="L527" s="8" t="inlineStr">
        <is>
          <t>California</t>
        </is>
      </c>
      <c r="M527" s="13" t="n">
        <v>17511.79</v>
      </c>
      <c r="N527" s="13" t="n">
        <v>17511.79</v>
      </c>
      <c r="O527" s="8" t="n"/>
    </row>
    <row r="528">
      <c r="A528" s="8" t="inlineStr">
        <is>
          <t>CANON-202508-000558</t>
        </is>
      </c>
      <c r="B528" s="9" t="inlineStr">
        <is>
          <t>2025-08</t>
        </is>
      </c>
      <c r="C528" s="10" t="n">
        <v>45882</v>
      </c>
      <c r="D528" s="9" t="inlineStr">
        <is>
          <t>Bound</t>
        </is>
      </c>
      <c r="E528" s="8" t="inlineStr">
        <is>
          <t>Saoirse Thistlewood</t>
        </is>
      </c>
      <c r="F528" s="11" t="n">
        <v>2021</v>
      </c>
      <c r="G528" s="8" t="inlineStr">
        <is>
          <t>Lamborghini</t>
        </is>
      </c>
      <c r="H528" s="8" t="inlineStr">
        <is>
          <t>Huracan EVO</t>
        </is>
      </c>
      <c r="I528" s="8" t="inlineStr">
        <is>
          <t>SK0E730DCSLDRJTP2</t>
        </is>
      </c>
      <c r="J528" s="8" t="inlineStr">
        <is>
          <t>03 - Supercar</t>
        </is>
      </c>
      <c r="K528" s="12" t="n">
        <v>1520000</v>
      </c>
      <c r="L528" s="8" t="inlineStr">
        <is>
          <t>Wyoming</t>
        </is>
      </c>
      <c r="M528" s="13" t="n">
        <v>24549.43</v>
      </c>
      <c r="N528" s="13" t="n">
        <v>24549.43</v>
      </c>
      <c r="O528" s="8" t="n"/>
    </row>
    <row r="529">
      <c r="A529" s="8" t="inlineStr">
        <is>
          <t>CANON-202508-000559</t>
        </is>
      </c>
      <c r="B529" s="9" t="inlineStr">
        <is>
          <t>2025-08</t>
        </is>
      </c>
      <c r="C529" s="10" t="n">
        <v>45876</v>
      </c>
      <c r="D529" s="9" t="inlineStr">
        <is>
          <t>Bound</t>
        </is>
      </c>
      <c r="E529" s="8" t="inlineStr">
        <is>
          <t>Lorenzo Whitlock</t>
        </is>
      </c>
      <c r="F529" s="11" t="n">
        <v>1967</v>
      </c>
      <c r="G529" s="8" t="inlineStr">
        <is>
          <t>Mercedes-Benz</t>
        </is>
      </c>
      <c r="H529" s="8" t="inlineStr">
        <is>
          <t>280SL Pagoda</t>
        </is>
      </c>
      <c r="I529" s="8" t="inlineStr">
        <is>
          <t>HV9TEJMUJRDCTC38R</t>
        </is>
      </c>
      <c r="J529" s="8" t="inlineStr">
        <is>
          <t>07 - Post-War Classic (1946-1972)</t>
        </is>
      </c>
      <c r="K529" s="12" t="n">
        <v>855000</v>
      </c>
      <c r="L529" s="8" t="inlineStr">
        <is>
          <t>West Virginia</t>
        </is>
      </c>
      <c r="M529" s="13" t="n">
        <v>9225.93</v>
      </c>
      <c r="N529" s="13" t="n">
        <v>9225.93</v>
      </c>
      <c r="O529" s="8" t="n"/>
    </row>
    <row r="530">
      <c r="A530" s="8" t="inlineStr">
        <is>
          <t>CANON-202508-000560</t>
        </is>
      </c>
      <c r="B530" s="9" t="inlineStr">
        <is>
          <t>2025-08</t>
        </is>
      </c>
      <c r="C530" s="10" t="n">
        <v>45884</v>
      </c>
      <c r="D530" s="9" t="inlineStr">
        <is>
          <t>Bound</t>
        </is>
      </c>
      <c r="E530" s="8" t="inlineStr">
        <is>
          <t>Noor Larsson</t>
        </is>
      </c>
      <c r="F530" s="11" t="n">
        <v>1971</v>
      </c>
      <c r="G530" s="8" t="inlineStr">
        <is>
          <t>Ferrari</t>
        </is>
      </c>
      <c r="H530" s="8" t="inlineStr">
        <is>
          <t>SF90 Stradale</t>
        </is>
      </c>
      <c r="I530" s="8" t="inlineStr">
        <is>
          <t>WUZ0ETBXK77L421ZA</t>
        </is>
      </c>
      <c r="J530" s="8" t="inlineStr">
        <is>
          <t>03 - Supercar</t>
        </is>
      </c>
      <c r="K530" s="12" t="n">
        <v>440000</v>
      </c>
      <c r="L530" s="8" t="inlineStr">
        <is>
          <t>Mississippi</t>
        </is>
      </c>
      <c r="M530" s="13" t="n">
        <v>11361.13</v>
      </c>
      <c r="N530" s="13" t="n">
        <v>11361.13</v>
      </c>
      <c r="O530" s="8" t="n"/>
    </row>
    <row r="531">
      <c r="A531" s="8" t="inlineStr">
        <is>
          <t>CANON-202508-000561</t>
        </is>
      </c>
      <c r="B531" s="9" t="inlineStr">
        <is>
          <t>2025-08</t>
        </is>
      </c>
      <c r="C531" s="10" t="n">
        <v>45873</v>
      </c>
      <c r="D531" s="9" t="inlineStr">
        <is>
          <t>Bound</t>
        </is>
      </c>
      <c r="E531" s="8" t="inlineStr">
        <is>
          <t>Leopold Underwood</t>
        </is>
      </c>
      <c r="F531" s="11" t="n">
        <v>2008</v>
      </c>
      <c r="G531" s="8" t="inlineStr">
        <is>
          <t>Bentley</t>
        </is>
      </c>
      <c r="H531" s="8" t="inlineStr">
        <is>
          <t>Continental GT</t>
        </is>
      </c>
      <c r="I531" s="8" t="inlineStr">
        <is>
          <t>T57XMF3GPUL5FW0YB</t>
        </is>
      </c>
      <c r="J531" s="8" t="inlineStr">
        <is>
          <t>02 - Sports / GT</t>
        </is>
      </c>
      <c r="K531" s="12" t="n">
        <v>450000</v>
      </c>
      <c r="L531" s="8" t="inlineStr">
        <is>
          <t>Illinois</t>
        </is>
      </c>
      <c r="M531" s="13" t="n">
        <v>8660.379999999999</v>
      </c>
      <c r="N531" s="13" t="n">
        <v>8660.379999999999</v>
      </c>
      <c r="O531" s="8" t="n"/>
    </row>
    <row r="532">
      <c r="A532" s="8" t="inlineStr">
        <is>
          <t>CANON-202508-000563</t>
        </is>
      </c>
      <c r="B532" s="9" t="inlineStr">
        <is>
          <t>2025-08</t>
        </is>
      </c>
      <c r="C532" s="10" t="n">
        <v>45889</v>
      </c>
      <c r="D532" s="9" t="inlineStr">
        <is>
          <t>Bound</t>
        </is>
      </c>
      <c r="E532" s="8" t="inlineStr">
        <is>
          <t>Desmond Harrington</t>
        </is>
      </c>
      <c r="F532" s="11" t="n">
        <v>1956</v>
      </c>
      <c r="G532" s="8" t="inlineStr">
        <is>
          <t>Porsche</t>
        </is>
      </c>
      <c r="H532" s="8" t="inlineStr">
        <is>
          <t>911 Turbo S</t>
        </is>
      </c>
      <c r="I532" s="8" t="inlineStr">
        <is>
          <t>6DZCH1UAZ46RN7PK6</t>
        </is>
      </c>
      <c r="J532" s="8" t="inlineStr">
        <is>
          <t>02 - Sports / GT</t>
        </is>
      </c>
      <c r="K532" s="12" t="n">
        <v>735000</v>
      </c>
      <c r="L532" s="8" t="inlineStr">
        <is>
          <t>Massachusetts</t>
        </is>
      </c>
      <c r="M532" s="13" t="n">
        <v>11267.69</v>
      </c>
      <c r="N532" s="13" t="n">
        <v>11267.69</v>
      </c>
      <c r="O532" s="8" t="n"/>
    </row>
    <row r="533">
      <c r="A533" s="8" t="inlineStr">
        <is>
          <t>CANON-202508-000564</t>
        </is>
      </c>
      <c r="B533" s="9" t="inlineStr">
        <is>
          <t>2025-08</t>
        </is>
      </c>
      <c r="C533" s="10" t="n">
        <v>45886</v>
      </c>
      <c r="D533" s="9" t="inlineStr">
        <is>
          <t>Bound</t>
        </is>
      </c>
      <c r="E533" s="8" t="inlineStr">
        <is>
          <t>Horace Larsson</t>
        </is>
      </c>
      <c r="F533" s="11" t="n">
        <v>2003</v>
      </c>
      <c r="G533" s="8" t="inlineStr">
        <is>
          <t>Aston Martin</t>
        </is>
      </c>
      <c r="H533" s="8" t="inlineStr">
        <is>
          <t>DB12</t>
        </is>
      </c>
      <c r="I533" s="8" t="inlineStr">
        <is>
          <t>BLKYZX0C592Y7BKZ8</t>
        </is>
      </c>
      <c r="J533" s="8" t="inlineStr">
        <is>
          <t>02 - Sports / GT</t>
        </is>
      </c>
      <c r="K533" s="12" t="n">
        <v>585000</v>
      </c>
      <c r="L533" s="8" t="inlineStr">
        <is>
          <t>Massachusetts</t>
        </is>
      </c>
      <c r="M533" s="13" t="n">
        <v>8968.16</v>
      </c>
      <c r="N533" s="13" t="n">
        <v>8968.16</v>
      </c>
      <c r="O533" s="8" t="n"/>
    </row>
    <row r="534">
      <c r="A534" s="8" t="inlineStr">
        <is>
          <t>CANON-202508-000565</t>
        </is>
      </c>
      <c r="B534" s="9" t="inlineStr">
        <is>
          <t>2025-08</t>
        </is>
      </c>
      <c r="C534" s="10" t="n">
        <v>45880</v>
      </c>
      <c r="D534" s="9" t="inlineStr">
        <is>
          <t>Bound</t>
        </is>
      </c>
      <c r="E534" s="8" t="inlineStr">
        <is>
          <t>Emiliano Vasquez</t>
        </is>
      </c>
      <c r="F534" s="11" t="n">
        <v>1956</v>
      </c>
      <c r="G534" s="8" t="inlineStr">
        <is>
          <t>McLaren</t>
        </is>
      </c>
      <c r="H534" s="8" t="inlineStr">
        <is>
          <t>750S</t>
        </is>
      </c>
      <c r="I534" s="8" t="inlineStr">
        <is>
          <t>WDAWE1A5UR7J8EHEF</t>
        </is>
      </c>
      <c r="J534" s="8" t="inlineStr">
        <is>
          <t>03 - Supercar</t>
        </is>
      </c>
      <c r="K534" s="12" t="n">
        <v>875000</v>
      </c>
      <c r="L534" s="8" t="inlineStr">
        <is>
          <t>Maine</t>
        </is>
      </c>
      <c r="M534" s="13" t="n">
        <v>16938.68</v>
      </c>
      <c r="N534" s="13" t="n">
        <v>16938.68</v>
      </c>
      <c r="O534" s="8" t="n"/>
    </row>
    <row r="535">
      <c r="A535" s="8" t="inlineStr">
        <is>
          <t>CANON-202508-000566</t>
        </is>
      </c>
      <c r="B535" s="9" t="inlineStr">
        <is>
          <t>2025-08</t>
        </is>
      </c>
      <c r="C535" s="10" t="n">
        <v>45883</v>
      </c>
      <c r="D535" s="9" t="inlineStr">
        <is>
          <t>Bound</t>
        </is>
      </c>
      <c r="E535" s="8" t="inlineStr">
        <is>
          <t>Thaddeus Nakashima</t>
        </is>
      </c>
      <c r="F535" s="11" t="n">
        <v>2023</v>
      </c>
      <c r="G535" s="8" t="inlineStr">
        <is>
          <t>Bentley</t>
        </is>
      </c>
      <c r="H535" s="8" t="inlineStr">
        <is>
          <t>Continental GT</t>
        </is>
      </c>
      <c r="I535" s="8" t="inlineStr">
        <is>
          <t>667YFKUF6FAGNU6ZL</t>
        </is>
      </c>
      <c r="J535" s="8" t="inlineStr">
        <is>
          <t>02 - Sports / GT</t>
        </is>
      </c>
      <c r="K535" s="12" t="n">
        <v>345000</v>
      </c>
      <c r="L535" s="8" t="inlineStr">
        <is>
          <t>North Carolina</t>
        </is>
      </c>
      <c r="M535" s="13" t="n">
        <v>5614.39</v>
      </c>
      <c r="N535" s="13" t="n">
        <v>5614.39</v>
      </c>
      <c r="O535" s="8" t="n"/>
    </row>
    <row r="536">
      <c r="A536" s="8" t="inlineStr">
        <is>
          <t>CANON-202508-000567</t>
        </is>
      </c>
      <c r="B536" s="9" t="inlineStr">
        <is>
          <t>2025-08</t>
        </is>
      </c>
      <c r="C536" s="10" t="n">
        <v>45884</v>
      </c>
      <c r="D536" s="9" t="inlineStr">
        <is>
          <t>Bound</t>
        </is>
      </c>
      <c r="E536" s="8" t="inlineStr">
        <is>
          <t>Leopold Okonkwo</t>
        </is>
      </c>
      <c r="F536" s="11" t="n">
        <v>1959</v>
      </c>
      <c r="G536" s="8" t="inlineStr">
        <is>
          <t>Ferrari</t>
        </is>
      </c>
      <c r="H536" s="8" t="inlineStr">
        <is>
          <t>296 GTB</t>
        </is>
      </c>
      <c r="I536" s="8" t="inlineStr">
        <is>
          <t>TB94FPKVL9Z9WPBRF</t>
        </is>
      </c>
      <c r="J536" s="8" t="inlineStr">
        <is>
          <t>03 - Supercar</t>
        </is>
      </c>
      <c r="K536" s="12" t="n">
        <v>925000</v>
      </c>
      <c r="L536" s="8" t="inlineStr">
        <is>
          <t>Pennsylvania</t>
        </is>
      </c>
      <c r="M536" s="13" t="n">
        <v>16580.19</v>
      </c>
      <c r="N536" s="13" t="n">
        <v>16580.19</v>
      </c>
      <c r="O536" s="8" t="n"/>
    </row>
    <row r="537">
      <c r="A537" s="8" t="inlineStr">
        <is>
          <t>CANON-202508-000568</t>
        </is>
      </c>
      <c r="B537" s="9" t="inlineStr">
        <is>
          <t>2025-08</t>
        </is>
      </c>
      <c r="C537" s="10" t="n">
        <v>45881</v>
      </c>
      <c r="D537" s="9" t="inlineStr">
        <is>
          <t>Bound</t>
        </is>
      </c>
      <c r="E537" s="8" t="inlineStr">
        <is>
          <t>Mireille Vasquez</t>
        </is>
      </c>
      <c r="F537" s="11" t="n">
        <v>1957</v>
      </c>
      <c r="G537" s="8" t="inlineStr">
        <is>
          <t>Aston Martin</t>
        </is>
      </c>
      <c r="H537" s="8" t="inlineStr">
        <is>
          <t>DB12</t>
        </is>
      </c>
      <c r="I537" s="8" t="inlineStr">
        <is>
          <t>34RUHBHDEL6RK6P22</t>
        </is>
      </c>
      <c r="J537" s="8" t="inlineStr">
        <is>
          <t>02 - Sports / GT</t>
        </is>
      </c>
      <c r="K537" s="12" t="n">
        <v>800000</v>
      </c>
      <c r="L537" s="8" t="inlineStr">
        <is>
          <t>Indiana</t>
        </is>
      </c>
      <c r="M537" s="13" t="n">
        <v>12067.92</v>
      </c>
      <c r="N537" s="13" t="n">
        <v>12067.92</v>
      </c>
      <c r="O537" s="8" t="n"/>
    </row>
    <row r="538">
      <c r="A538" s="8" t="inlineStr">
        <is>
          <t>CANON-202508-000569</t>
        </is>
      </c>
      <c r="B538" s="9" t="inlineStr">
        <is>
          <t>2025-08</t>
        </is>
      </c>
      <c r="C538" s="10" t="n">
        <v>45878</v>
      </c>
      <c r="D538" s="9" t="inlineStr">
        <is>
          <t>Bound</t>
        </is>
      </c>
      <c r="E538" s="8" t="inlineStr">
        <is>
          <t>Everett Merriweather</t>
        </is>
      </c>
      <c r="F538" s="11" t="n">
        <v>2020</v>
      </c>
      <c r="G538" s="8" t="inlineStr">
        <is>
          <t>Aston Martin</t>
        </is>
      </c>
      <c r="H538" s="8" t="inlineStr">
        <is>
          <t>DB12</t>
        </is>
      </c>
      <c r="I538" s="8" t="inlineStr">
        <is>
          <t>PSEW35MH9J2P33J28</t>
        </is>
      </c>
      <c r="J538" s="8" t="inlineStr">
        <is>
          <t>02 - Sports / GT</t>
        </is>
      </c>
      <c r="K538" s="12" t="n">
        <v>1145000</v>
      </c>
      <c r="L538" s="8" t="inlineStr">
        <is>
          <t>Kansas</t>
        </is>
      </c>
      <c r="M538" s="13" t="n">
        <v>11525.61</v>
      </c>
      <c r="N538" s="13" t="n">
        <v>11525.61</v>
      </c>
      <c r="O538" s="8" t="n"/>
    </row>
    <row r="539">
      <c r="A539" s="8" t="inlineStr">
        <is>
          <t>CANON-202508-000570</t>
        </is>
      </c>
      <c r="B539" s="9" t="inlineStr">
        <is>
          <t>2025-08</t>
        </is>
      </c>
      <c r="C539" s="10" t="n">
        <v>45885</v>
      </c>
      <c r="D539" s="9" t="inlineStr">
        <is>
          <t>Bound</t>
        </is>
      </c>
      <c r="E539" s="8" t="inlineStr">
        <is>
          <t>Everett Fairweather</t>
        </is>
      </c>
      <c r="F539" s="11" t="n">
        <v>2011</v>
      </c>
      <c r="G539" s="8" t="inlineStr">
        <is>
          <t>Aston Martin</t>
        </is>
      </c>
      <c r="H539" s="8" t="inlineStr">
        <is>
          <t>DB12</t>
        </is>
      </c>
      <c r="I539" s="8" t="inlineStr">
        <is>
          <t>8DU8SKKB9NGJW8DYE</t>
        </is>
      </c>
      <c r="J539" s="8" t="inlineStr">
        <is>
          <t>02 - Sports / GT</t>
        </is>
      </c>
      <c r="K539" s="12" t="n">
        <v>270000</v>
      </c>
      <c r="L539" s="8" t="inlineStr">
        <is>
          <t>North Carolina</t>
        </is>
      </c>
      <c r="M539" s="13" t="n">
        <v>4393.87</v>
      </c>
      <c r="N539" s="13" t="n">
        <v>4393.87</v>
      </c>
      <c r="O539" s="8" t="n"/>
    </row>
    <row r="540">
      <c r="A540" s="8" t="inlineStr">
        <is>
          <t>CANON-202508-000571</t>
        </is>
      </c>
      <c r="B540" s="9" t="inlineStr">
        <is>
          <t>2025-08</t>
        </is>
      </c>
      <c r="C540" s="10" t="n">
        <v>45890</v>
      </c>
      <c r="D540" s="9" t="inlineStr">
        <is>
          <t>Bound</t>
        </is>
      </c>
      <c r="E540" s="8" t="inlineStr">
        <is>
          <t>Lorenzo Fairweather</t>
        </is>
      </c>
      <c r="F540" s="11" t="n">
        <v>1963</v>
      </c>
      <c r="G540" s="8" t="inlineStr">
        <is>
          <t>Ringbrothers</t>
        </is>
      </c>
      <c r="H540" s="8" t="inlineStr">
        <is>
          <t>Mustang</t>
        </is>
      </c>
      <c r="I540" s="8" t="inlineStr">
        <is>
          <t>ALNTHFVG8YF0SD92R</t>
        </is>
      </c>
      <c r="J540" s="8" t="inlineStr">
        <is>
          <t>11 - Restomod / Coachbuilt / Bespoke</t>
        </is>
      </c>
      <c r="K540" s="12" t="n">
        <v>415000</v>
      </c>
      <c r="L540" s="8" t="inlineStr">
        <is>
          <t>Michigan</t>
        </is>
      </c>
      <c r="M540" s="13" t="n">
        <v>10680.38</v>
      </c>
      <c r="N540" s="13" t="n">
        <v>10680.38</v>
      </c>
      <c r="O540" s="8" t="n"/>
    </row>
    <row r="541">
      <c r="A541" s="8" t="inlineStr">
        <is>
          <t>CANON-202508-000572</t>
        </is>
      </c>
      <c r="B541" s="9" t="inlineStr">
        <is>
          <t>2025-08</t>
        </is>
      </c>
      <c r="C541" s="10" t="n">
        <v>45877</v>
      </c>
      <c r="D541" s="9" t="inlineStr">
        <is>
          <t>Bound</t>
        </is>
      </c>
      <c r="E541" s="8" t="inlineStr">
        <is>
          <t>Desmond Thistlewood</t>
        </is>
      </c>
      <c r="F541" s="11" t="n">
        <v>2022</v>
      </c>
      <c r="G541" s="8" t="inlineStr">
        <is>
          <t>Ferrari</t>
        </is>
      </c>
      <c r="H541" s="8" t="inlineStr">
        <is>
          <t>SF90 Stradale</t>
        </is>
      </c>
      <c r="I541" s="8" t="inlineStr">
        <is>
          <t>NREU193XRKX4GY0TT</t>
        </is>
      </c>
      <c r="J541" s="8" t="inlineStr">
        <is>
          <t>03 - Supercar</t>
        </is>
      </c>
      <c r="K541" s="12" t="n">
        <v>1050000</v>
      </c>
      <c r="L541" s="8" t="inlineStr">
        <is>
          <t>Delaware</t>
        </is>
      </c>
      <c r="M541" s="13" t="n">
        <v>19811.32</v>
      </c>
      <c r="N541" s="13" t="n">
        <v>19811.32</v>
      </c>
      <c r="O541" s="8" t="n"/>
    </row>
    <row r="542">
      <c r="A542" s="8" t="inlineStr">
        <is>
          <t>CANON-202508-000573</t>
        </is>
      </c>
      <c r="B542" s="9" t="inlineStr">
        <is>
          <t>2025-08</t>
        </is>
      </c>
      <c r="C542" s="10" t="n">
        <v>45898</v>
      </c>
      <c r="D542" s="9" t="inlineStr">
        <is>
          <t>Bound</t>
        </is>
      </c>
      <c r="E542" s="8" t="inlineStr">
        <is>
          <t>Mireille Delacroix</t>
        </is>
      </c>
      <c r="F542" s="11" t="n">
        <v>1974</v>
      </c>
      <c r="G542" s="8" t="inlineStr">
        <is>
          <t>Ferrari</t>
        </is>
      </c>
      <c r="H542" s="8" t="inlineStr">
        <is>
          <t>275 GTB/4</t>
        </is>
      </c>
      <c r="I542" s="8" t="inlineStr">
        <is>
          <t>D6B5W4DJC0UN7XF5K</t>
        </is>
      </c>
      <c r="J542" s="8" t="inlineStr">
        <is>
          <t>07 - Post-War Classic (1946-1972)</t>
        </is>
      </c>
      <c r="K542" s="12" t="n">
        <v>1145000</v>
      </c>
      <c r="L542" s="8" t="inlineStr">
        <is>
          <t>Illinois</t>
        </is>
      </c>
      <c r="M542" s="13" t="n">
        <v>11164.83</v>
      </c>
      <c r="N542" s="13" t="n">
        <v>11164.83</v>
      </c>
      <c r="O542" s="8" t="n"/>
    </row>
    <row r="543">
      <c r="A543" s="8" t="inlineStr">
        <is>
          <t>CANON-202508-000575</t>
        </is>
      </c>
      <c r="B543" s="9" t="inlineStr">
        <is>
          <t>2025-08</t>
        </is>
      </c>
      <c r="C543" s="10" t="n">
        <v>45886</v>
      </c>
      <c r="D543" s="9" t="inlineStr">
        <is>
          <t>Bound</t>
        </is>
      </c>
      <c r="E543" s="8" t="inlineStr">
        <is>
          <t>Saoirse Delacroix</t>
        </is>
      </c>
      <c r="F543" s="11" t="n">
        <v>1980</v>
      </c>
      <c r="G543" s="8" t="inlineStr">
        <is>
          <t>Mercedes-Benz</t>
        </is>
      </c>
      <c r="H543" s="8" t="inlineStr">
        <is>
          <t>AMG GT</t>
        </is>
      </c>
      <c r="I543" s="8" t="inlineStr">
        <is>
          <t>20RTSFKCAWXXYR45R</t>
        </is>
      </c>
      <c r="J543" s="8" t="inlineStr">
        <is>
          <t>02 - Sports / GT</t>
        </is>
      </c>
      <c r="K543" s="12" t="n">
        <v>1130000</v>
      </c>
      <c r="L543" s="8" t="inlineStr">
        <is>
          <t>Idaho</t>
        </is>
      </c>
      <c r="M543" s="13" t="n">
        <v>11609.15</v>
      </c>
      <c r="N543" s="13" t="n">
        <v>11609.15</v>
      </c>
      <c r="O543" s="8" t="n"/>
    </row>
    <row r="544">
      <c r="A544" s="8" t="inlineStr">
        <is>
          <t>CANON-202508-000576</t>
        </is>
      </c>
      <c r="B544" s="9" t="inlineStr">
        <is>
          <t>2025-08</t>
        </is>
      </c>
      <c r="C544" s="10" t="n">
        <v>45884</v>
      </c>
      <c r="D544" s="9" t="inlineStr">
        <is>
          <t>Bound</t>
        </is>
      </c>
      <c r="E544" s="8" t="inlineStr">
        <is>
          <t>Cassius Delacroix</t>
        </is>
      </c>
      <c r="F544" s="11" t="n">
        <v>1992</v>
      </c>
      <c r="G544" s="8" t="inlineStr">
        <is>
          <t>BMW</t>
        </is>
      </c>
      <c r="H544" s="8" t="inlineStr">
        <is>
          <t>M8 Competition</t>
        </is>
      </c>
      <c r="I544" s="8" t="inlineStr">
        <is>
          <t>DXLH3V2N4TCXGTW4V</t>
        </is>
      </c>
      <c r="J544" s="8" t="inlineStr">
        <is>
          <t>02 - Sports / GT</t>
        </is>
      </c>
      <c r="K544" s="12" t="n">
        <v>500000</v>
      </c>
      <c r="L544" s="8" t="inlineStr">
        <is>
          <t>Arkansas</t>
        </is>
      </c>
      <c r="M544" s="13" t="n">
        <v>8462.26</v>
      </c>
      <c r="N544" s="13" t="n">
        <v>8462.26</v>
      </c>
      <c r="O544" s="8" t="n"/>
    </row>
    <row r="545">
      <c r="A545" s="8" t="inlineStr">
        <is>
          <t>CANON-202508-000579</t>
        </is>
      </c>
      <c r="B545" s="9" t="inlineStr">
        <is>
          <t>2025-08</t>
        </is>
      </c>
      <c r="C545" s="10" t="n">
        <v>45892</v>
      </c>
      <c r="D545" s="9" t="inlineStr">
        <is>
          <t>Bound</t>
        </is>
      </c>
      <c r="E545" s="8" t="inlineStr">
        <is>
          <t>Fitzgerald Bellandi</t>
        </is>
      </c>
      <c r="F545" s="11" t="n">
        <v>1995</v>
      </c>
      <c r="G545" s="8" t="inlineStr">
        <is>
          <t>Ferrari</t>
        </is>
      </c>
      <c r="H545" s="8" t="inlineStr">
        <is>
          <t>296 GTB</t>
        </is>
      </c>
      <c r="I545" s="8" t="inlineStr">
        <is>
          <t>HCJZDHZZUA7J6S0RA</t>
        </is>
      </c>
      <c r="J545" s="8" t="inlineStr">
        <is>
          <t>03 - Supercar</t>
        </is>
      </c>
      <c r="K545" s="12" t="n">
        <v>605000</v>
      </c>
      <c r="L545" s="8" t="inlineStr">
        <is>
          <t>Montana</t>
        </is>
      </c>
      <c r="M545" s="13" t="n">
        <v>10085.24</v>
      </c>
      <c r="N545" s="13" t="n">
        <v>10085.24</v>
      </c>
      <c r="O545" s="8" t="n"/>
    </row>
    <row r="546">
      <c r="A546" s="8" t="inlineStr">
        <is>
          <t>CANON-202508-000580</t>
        </is>
      </c>
      <c r="B546" s="9" t="inlineStr">
        <is>
          <t>2025-08</t>
        </is>
      </c>
      <c r="C546" s="10" t="n">
        <v>45896</v>
      </c>
      <c r="D546" s="9" t="inlineStr">
        <is>
          <t>Bound</t>
        </is>
      </c>
      <c r="E546" s="8" t="inlineStr">
        <is>
          <t>Emiliano Bellandi</t>
        </is>
      </c>
      <c r="F546" s="11" t="n">
        <v>1957</v>
      </c>
      <c r="G546" s="8" t="inlineStr">
        <is>
          <t>McLaren</t>
        </is>
      </c>
      <c r="H546" s="8" t="inlineStr">
        <is>
          <t>750S</t>
        </is>
      </c>
      <c r="I546" s="8" t="inlineStr">
        <is>
          <t>LM71GF2CHFE305C5E</t>
        </is>
      </c>
      <c r="J546" s="8" t="inlineStr">
        <is>
          <t>03 - Supercar</t>
        </is>
      </c>
      <c r="K546" s="12" t="n">
        <v>655000</v>
      </c>
      <c r="L546" s="8" t="inlineStr">
        <is>
          <t>New York</t>
        </is>
      </c>
      <c r="M546" s="13" t="n">
        <v>15027.92</v>
      </c>
      <c r="N546" s="13" t="n">
        <v>15027.92</v>
      </c>
      <c r="O546" s="8" t="n"/>
    </row>
    <row r="547">
      <c r="A547" s="8" t="inlineStr">
        <is>
          <t>CANON-202508-000581</t>
        </is>
      </c>
      <c r="B547" s="9" t="inlineStr">
        <is>
          <t>2025-08</t>
        </is>
      </c>
      <c r="C547" s="10" t="n">
        <v>45891</v>
      </c>
      <c r="D547" s="9" t="inlineStr">
        <is>
          <t>Bound</t>
        </is>
      </c>
      <c r="E547" s="8" t="inlineStr">
        <is>
          <t>Thaddeus Kingsford</t>
        </is>
      </c>
      <c r="F547" s="11" t="n">
        <v>1958</v>
      </c>
      <c r="G547" s="8" t="inlineStr">
        <is>
          <t>Mercedes-Benz</t>
        </is>
      </c>
      <c r="H547" s="8" t="inlineStr">
        <is>
          <t>280SL Pagoda</t>
        </is>
      </c>
      <c r="I547" s="8" t="inlineStr">
        <is>
          <t>TAWL4BPMSB3NGKM9X</t>
        </is>
      </c>
      <c r="J547" s="8" t="inlineStr">
        <is>
          <t>07 - Post-War Classic (1946-1972)</t>
        </is>
      </c>
      <c r="K547" s="12" t="n">
        <v>830000</v>
      </c>
      <c r="L547" s="8" t="inlineStr">
        <is>
          <t>West Virginia</t>
        </is>
      </c>
      <c r="M547" s="13" t="n">
        <v>8956.17</v>
      </c>
      <c r="N547" s="13" t="n">
        <v>8956.17</v>
      </c>
      <c r="O547" s="8" t="n"/>
    </row>
    <row r="548">
      <c r="A548" s="8" t="inlineStr">
        <is>
          <t>CANON-202508-000584</t>
        </is>
      </c>
      <c r="B548" s="9" t="inlineStr">
        <is>
          <t>2025-08</t>
        </is>
      </c>
      <c r="C548" s="10" t="n">
        <v>45899</v>
      </c>
      <c r="D548" s="9" t="inlineStr">
        <is>
          <t>Bound</t>
        </is>
      </c>
      <c r="E548" s="8" t="inlineStr">
        <is>
          <t>Horace Rourke</t>
        </is>
      </c>
      <c r="F548" s="11" t="n">
        <v>1989</v>
      </c>
      <c r="G548" s="8" t="inlineStr">
        <is>
          <t>Porsche</t>
        </is>
      </c>
      <c r="H548" s="8" t="inlineStr">
        <is>
          <t>911 Turbo S</t>
        </is>
      </c>
      <c r="I548" s="8" t="inlineStr">
        <is>
          <t>92ATHJ3NXS4Z6LCEJ</t>
        </is>
      </c>
      <c r="J548" s="8" t="inlineStr">
        <is>
          <t>02 - Sports / GT</t>
        </is>
      </c>
      <c r="K548" s="12" t="n">
        <v>650000</v>
      </c>
      <c r="L548" s="8" t="inlineStr">
        <is>
          <t>Ohio</t>
        </is>
      </c>
      <c r="M548" s="13" t="n">
        <v>11080.66</v>
      </c>
      <c r="N548" s="13" t="n">
        <v>11080.66</v>
      </c>
      <c r="O548" s="8" t="n"/>
    </row>
    <row r="549">
      <c r="A549" s="8" t="inlineStr">
        <is>
          <t>CANON-202508-000585</t>
        </is>
      </c>
      <c r="B549" s="9" t="inlineStr">
        <is>
          <t>2025-08</t>
        </is>
      </c>
      <c r="C549" s="10" t="n">
        <v>45896</v>
      </c>
      <c r="D549" s="9" t="inlineStr">
        <is>
          <t>Bound</t>
        </is>
      </c>
      <c r="E549" s="8" t="inlineStr">
        <is>
          <t>Aurelio Okonkwo</t>
        </is>
      </c>
      <c r="F549" s="11" t="n">
        <v>1993</v>
      </c>
      <c r="G549" s="8" t="inlineStr">
        <is>
          <t>Aston Martin</t>
        </is>
      </c>
      <c r="H549" s="8" t="inlineStr">
        <is>
          <t>DB12</t>
        </is>
      </c>
      <c r="I549" s="8" t="inlineStr">
        <is>
          <t>XYX7CRYF8UAJPEUJU</t>
        </is>
      </c>
      <c r="J549" s="8" t="inlineStr">
        <is>
          <t>02 - Sports / GT</t>
        </is>
      </c>
      <c r="K549" s="12" t="n">
        <v>285000</v>
      </c>
      <c r="L549" s="8" t="inlineStr">
        <is>
          <t>Texas</t>
        </is>
      </c>
      <c r="M549" s="13" t="n">
        <v>4637.97</v>
      </c>
      <c r="N549" s="13" t="n">
        <v>4637.97</v>
      </c>
      <c r="O549" s="8" t="n"/>
    </row>
    <row r="550">
      <c r="A550" s="8" t="inlineStr">
        <is>
          <t>CANON-202508-000586</t>
        </is>
      </c>
      <c r="B550" s="9" t="inlineStr">
        <is>
          <t>2025-08</t>
        </is>
      </c>
      <c r="C550" s="10" t="n">
        <v>45879</v>
      </c>
      <c r="D550" s="9" t="inlineStr">
        <is>
          <t>Bound</t>
        </is>
      </c>
      <c r="E550" s="8" t="inlineStr">
        <is>
          <t>Marisol Okonkwo</t>
        </is>
      </c>
      <c r="F550" s="11" t="n">
        <v>1957</v>
      </c>
      <c r="G550" s="8" t="inlineStr">
        <is>
          <t>Maserati</t>
        </is>
      </c>
      <c r="H550" s="8" t="inlineStr">
        <is>
          <t>GranTurismo</t>
        </is>
      </c>
      <c r="I550" s="8" t="inlineStr">
        <is>
          <t>EXHWMNVTRU5ZWNLWT</t>
        </is>
      </c>
      <c r="J550" s="8" t="inlineStr">
        <is>
          <t>02 - Sports / GT</t>
        </is>
      </c>
      <c r="K550" s="12" t="n">
        <v>285000</v>
      </c>
      <c r="L550" s="8" t="inlineStr">
        <is>
          <t>Idaho</t>
        </is>
      </c>
      <c r="M550" s="13" t="n">
        <v>3992.69</v>
      </c>
      <c r="N550" s="13" t="n">
        <v>3992.69</v>
      </c>
      <c r="O550" s="8" t="n"/>
    </row>
    <row r="551">
      <c r="A551" s="8" t="inlineStr">
        <is>
          <t>CANON-202508-000587</t>
        </is>
      </c>
      <c r="B551" s="9" t="inlineStr">
        <is>
          <t>2025-08</t>
        </is>
      </c>
      <c r="C551" s="10" t="n">
        <v>45894</v>
      </c>
      <c r="D551" s="9" t="inlineStr">
        <is>
          <t>Bound</t>
        </is>
      </c>
      <c r="E551" s="8" t="inlineStr">
        <is>
          <t>Wilhelmina Nakashima</t>
        </is>
      </c>
      <c r="F551" s="11" t="n">
        <v>2003</v>
      </c>
      <c r="G551" s="8" t="inlineStr">
        <is>
          <t>Mercedes-Benz</t>
        </is>
      </c>
      <c r="H551" s="8" t="inlineStr">
        <is>
          <t>AMG GT</t>
        </is>
      </c>
      <c r="I551" s="8" t="inlineStr">
        <is>
          <t>JW8BVKUSTPUECCDR5</t>
        </is>
      </c>
      <c r="J551" s="8" t="inlineStr">
        <is>
          <t>02 - Sports / GT</t>
        </is>
      </c>
      <c r="K551" s="12" t="n">
        <v>905000</v>
      </c>
      <c r="L551" s="8" t="inlineStr">
        <is>
          <t>Colorado</t>
        </is>
      </c>
      <c r="M551" s="13" t="n">
        <v>12208.96</v>
      </c>
      <c r="N551" s="13" t="n">
        <v>12208.96</v>
      </c>
      <c r="O551" s="8" t="n"/>
    </row>
    <row r="552">
      <c r="A552" s="8" t="inlineStr">
        <is>
          <t>CANON-202508-000588</t>
        </is>
      </c>
      <c r="B552" s="9" t="inlineStr">
        <is>
          <t>2025-08</t>
        </is>
      </c>
      <c r="C552" s="10" t="n">
        <v>45878</v>
      </c>
      <c r="D552" s="9" t="inlineStr">
        <is>
          <t>Bound</t>
        </is>
      </c>
      <c r="E552" s="8" t="inlineStr">
        <is>
          <t>Callum Harrington</t>
        </is>
      </c>
      <c r="F552" s="11" t="n">
        <v>2006</v>
      </c>
      <c r="G552" s="8" t="inlineStr">
        <is>
          <t>Aston Martin</t>
        </is>
      </c>
      <c r="H552" s="8" t="inlineStr">
        <is>
          <t>DB12</t>
        </is>
      </c>
      <c r="I552" s="8" t="inlineStr">
        <is>
          <t>KW7UMKXTV1BS4JM5U</t>
        </is>
      </c>
      <c r="J552" s="8" t="inlineStr">
        <is>
          <t>02 - Sports / GT</t>
        </is>
      </c>
      <c r="K552" s="12" t="n">
        <v>465000</v>
      </c>
      <c r="L552" s="8" t="inlineStr">
        <is>
          <t>Massachusetts</t>
        </is>
      </c>
      <c r="M552" s="13" t="n">
        <v>8225.24</v>
      </c>
      <c r="N552" s="13" t="n">
        <v>8225.24</v>
      </c>
      <c r="O552" s="8" t="n"/>
    </row>
    <row r="553">
      <c r="A553" s="8" t="inlineStr">
        <is>
          <t>CANON-202508-000591</t>
        </is>
      </c>
      <c r="B553" s="9" t="inlineStr">
        <is>
          <t>2025-08</t>
        </is>
      </c>
      <c r="C553" s="10" t="n">
        <v>45879</v>
      </c>
      <c r="D553" s="9" t="inlineStr">
        <is>
          <t>Bound</t>
        </is>
      </c>
      <c r="E553" s="8" t="inlineStr">
        <is>
          <t>Saoirse Underwood</t>
        </is>
      </c>
      <c r="F553" s="11" t="n">
        <v>1994</v>
      </c>
      <c r="G553" s="8" t="inlineStr">
        <is>
          <t>Jaguar</t>
        </is>
      </c>
      <c r="H553" s="8" t="inlineStr">
        <is>
          <t>E-Type Series 1</t>
        </is>
      </c>
      <c r="I553" s="8" t="inlineStr">
        <is>
          <t>53FBGUXD1UMVV8CDU</t>
        </is>
      </c>
      <c r="J553" s="8" t="inlineStr">
        <is>
          <t>07 - Post-War Classic (1946-1972)</t>
        </is>
      </c>
      <c r="K553" s="12" t="n">
        <v>1095000</v>
      </c>
      <c r="L553" s="8" t="inlineStr">
        <is>
          <t>Michigan</t>
        </is>
      </c>
      <c r="M553" s="13" t="n">
        <v>12168.96</v>
      </c>
      <c r="N553" s="13" t="n">
        <v>12168.96</v>
      </c>
      <c r="O553" s="8" t="n"/>
    </row>
    <row r="554">
      <c r="A554" s="8" t="inlineStr">
        <is>
          <t>CANON-202508-000592</t>
        </is>
      </c>
      <c r="B554" s="9" t="inlineStr">
        <is>
          <t>2025-08</t>
        </is>
      </c>
      <c r="C554" s="10" t="n">
        <v>45878</v>
      </c>
      <c r="D554" s="9" t="inlineStr">
        <is>
          <t>Bound</t>
        </is>
      </c>
      <c r="E554" s="8" t="inlineStr">
        <is>
          <t>Ottilie Blackwood</t>
        </is>
      </c>
      <c r="F554" s="11" t="n">
        <v>1990</v>
      </c>
      <c r="G554" s="8" t="inlineStr">
        <is>
          <t>Maserati</t>
        </is>
      </c>
      <c r="H554" s="8" t="inlineStr">
        <is>
          <t>GranTurismo</t>
        </is>
      </c>
      <c r="I554" s="8" t="inlineStr">
        <is>
          <t>TP45VMSDKTDTKSHKM</t>
        </is>
      </c>
      <c r="J554" s="8" t="inlineStr">
        <is>
          <t>02 - Sports / GT</t>
        </is>
      </c>
      <c r="K554" s="12" t="n">
        <v>395000</v>
      </c>
      <c r="L554" s="8" t="inlineStr">
        <is>
          <t>New York</t>
        </is>
      </c>
      <c r="M554" s="13" t="n">
        <v>7154.72</v>
      </c>
      <c r="N554" s="13" t="n">
        <v>7154.72</v>
      </c>
      <c r="O554" s="8" t="n"/>
    </row>
    <row r="555">
      <c r="A555" s="8" t="inlineStr">
        <is>
          <t>CANON-202508-000593</t>
        </is>
      </c>
      <c r="B555" s="9" t="inlineStr">
        <is>
          <t>2025-08</t>
        </is>
      </c>
      <c r="C555" s="10" t="n">
        <v>45880</v>
      </c>
      <c r="D555" s="9" t="inlineStr">
        <is>
          <t>Bound</t>
        </is>
      </c>
      <c r="E555" s="8" t="inlineStr">
        <is>
          <t>Cassius Pennington</t>
        </is>
      </c>
      <c r="F555" s="11" t="n">
        <v>1978</v>
      </c>
      <c r="G555" s="8" t="inlineStr">
        <is>
          <t>Lamborghini</t>
        </is>
      </c>
      <c r="H555" s="8" t="inlineStr">
        <is>
          <t>Huracan EVO</t>
        </is>
      </c>
      <c r="I555" s="8" t="inlineStr">
        <is>
          <t>PNYCFJBM3M4RA70C1</t>
        </is>
      </c>
      <c r="J555" s="8" t="inlineStr">
        <is>
          <t>03 - Supercar</t>
        </is>
      </c>
      <c r="K555" s="12" t="n">
        <v>1200000</v>
      </c>
      <c r="L555" s="8" t="inlineStr">
        <is>
          <t>South Carolina</t>
        </is>
      </c>
      <c r="M555" s="13" t="n">
        <v>22460.38</v>
      </c>
      <c r="N555" s="13" t="n">
        <v>22460.38</v>
      </c>
      <c r="O555" s="8" t="n"/>
    </row>
    <row r="556">
      <c r="A556" s="8" t="inlineStr">
        <is>
          <t>CANON-202508-000596</t>
        </is>
      </c>
      <c r="B556" s="9" t="inlineStr">
        <is>
          <t>2025-08</t>
        </is>
      </c>
      <c r="C556" s="10" t="n">
        <v>45897</v>
      </c>
      <c r="D556" s="9" t="inlineStr">
        <is>
          <t>Bound</t>
        </is>
      </c>
      <c r="E556" s="8" t="inlineStr">
        <is>
          <t>Desmond Kingsford</t>
        </is>
      </c>
      <c r="F556" s="11" t="n">
        <v>1973</v>
      </c>
      <c r="G556" s="8" t="inlineStr">
        <is>
          <t>Mercedes-Benz</t>
        </is>
      </c>
      <c r="H556" s="8" t="inlineStr">
        <is>
          <t>280SL Pagoda</t>
        </is>
      </c>
      <c r="I556" s="8" t="inlineStr">
        <is>
          <t>VP7GCXA394739UJ5W</t>
        </is>
      </c>
      <c r="J556" s="8" t="inlineStr">
        <is>
          <t>07 - Post-War Classic (1946-1972)</t>
        </is>
      </c>
      <c r="K556" s="12" t="n">
        <v>1360000</v>
      </c>
      <c r="L556" s="8" t="inlineStr">
        <is>
          <t>West Virginia</t>
        </is>
      </c>
      <c r="M556" s="13" t="n">
        <v>12968.75</v>
      </c>
      <c r="N556" s="13" t="n">
        <v>12968.75</v>
      </c>
      <c r="O556" s="8" t="n"/>
    </row>
    <row r="557">
      <c r="A557" s="8" t="inlineStr">
        <is>
          <t>CANON-202508-000597</t>
        </is>
      </c>
      <c r="B557" s="9" t="inlineStr">
        <is>
          <t>2025-08</t>
        </is>
      </c>
      <c r="C557" s="10" t="n">
        <v>45883</v>
      </c>
      <c r="D557" s="9" t="inlineStr">
        <is>
          <t>Bound</t>
        </is>
      </c>
      <c r="E557" s="8" t="inlineStr">
        <is>
          <t>Beatrix Kingsford</t>
        </is>
      </c>
      <c r="F557" s="11" t="n">
        <v>1969</v>
      </c>
      <c r="G557" s="8" t="inlineStr">
        <is>
          <t>Mercedes-Benz</t>
        </is>
      </c>
      <c r="H557" s="8" t="inlineStr">
        <is>
          <t>AMG GT</t>
        </is>
      </c>
      <c r="I557" s="8" t="inlineStr">
        <is>
          <t>5SN6SAZ1SCPYW8608</t>
        </is>
      </c>
      <c r="J557" s="8" t="inlineStr">
        <is>
          <t>02 - Sports / GT</t>
        </is>
      </c>
      <c r="K557" s="12" t="n">
        <v>850000</v>
      </c>
      <c r="L557" s="8" t="inlineStr">
        <is>
          <t>West Virginia</t>
        </is>
      </c>
      <c r="M557" s="13" t="n">
        <v>13864.62</v>
      </c>
      <c r="N557" s="13" t="n">
        <v>13864.62</v>
      </c>
      <c r="O557" s="8" t="n"/>
    </row>
    <row r="558">
      <c r="A558" s="8" t="inlineStr">
        <is>
          <t>CANON-202508-000599</t>
        </is>
      </c>
      <c r="B558" s="9" t="inlineStr">
        <is>
          <t>2025-08</t>
        </is>
      </c>
      <c r="C558" s="10" t="n">
        <v>45897</v>
      </c>
      <c r="D558" s="9" t="inlineStr">
        <is>
          <t>Bound</t>
        </is>
      </c>
      <c r="E558" s="8" t="inlineStr">
        <is>
          <t>Callum Montoya</t>
        </is>
      </c>
      <c r="F558" s="11" t="n">
        <v>1981</v>
      </c>
      <c r="G558" s="8" t="inlineStr">
        <is>
          <t>Ferrari</t>
        </is>
      </c>
      <c r="H558" s="8" t="inlineStr">
        <is>
          <t>296 GTB</t>
        </is>
      </c>
      <c r="I558" s="8" t="inlineStr">
        <is>
          <t>0YDY4LCNTWHPSJE2R</t>
        </is>
      </c>
      <c r="J558" s="8" t="inlineStr">
        <is>
          <t>03 - Supercar</t>
        </is>
      </c>
      <c r="K558" s="12" t="n">
        <v>1215000</v>
      </c>
      <c r="L558" s="8" t="inlineStr">
        <is>
          <t>Arkansas</t>
        </is>
      </c>
      <c r="M558" s="13" t="n">
        <v>25308.68</v>
      </c>
      <c r="N558" s="13" t="n">
        <v>25308.68</v>
      </c>
      <c r="O558" s="8" t="n"/>
    </row>
    <row r="559">
      <c r="A559" s="8" t="inlineStr">
        <is>
          <t>CANON-202508-000600</t>
        </is>
      </c>
      <c r="B559" s="9" t="inlineStr">
        <is>
          <t>2025-08</t>
        </is>
      </c>
      <c r="C559" s="10" t="n">
        <v>45885</v>
      </c>
      <c r="D559" s="9" t="inlineStr">
        <is>
          <t>Bound</t>
        </is>
      </c>
      <c r="E559" s="8" t="inlineStr">
        <is>
          <t>Fitzgerald Kingsford</t>
        </is>
      </c>
      <c r="F559" s="11" t="n">
        <v>1990</v>
      </c>
      <c r="G559" s="8" t="inlineStr">
        <is>
          <t>Ferrari</t>
        </is>
      </c>
      <c r="H559" s="8" t="inlineStr">
        <is>
          <t>296 GTB</t>
        </is>
      </c>
      <c r="I559" s="8" t="inlineStr">
        <is>
          <t>58P2ZJ2F0J27H658D</t>
        </is>
      </c>
      <c r="J559" s="8" t="inlineStr">
        <is>
          <t>03 - Supercar</t>
        </is>
      </c>
      <c r="K559" s="12" t="n">
        <v>1950000</v>
      </c>
      <c r="L559" s="8" t="inlineStr">
        <is>
          <t>Michigan</t>
        </is>
      </c>
      <c r="M559" s="13" t="n">
        <v>45622.64</v>
      </c>
      <c r="N559" s="13" t="n">
        <v>45622.64</v>
      </c>
      <c r="O559" s="8" t="n"/>
    </row>
    <row r="560">
      <c r="A560" s="8" t="inlineStr">
        <is>
          <t>CANON-202508-000605</t>
        </is>
      </c>
      <c r="B560" s="9" t="inlineStr">
        <is>
          <t>2025-08</t>
        </is>
      </c>
      <c r="C560" s="10" t="n">
        <v>45878</v>
      </c>
      <c r="D560" s="9" t="inlineStr">
        <is>
          <t>Bound</t>
        </is>
      </c>
      <c r="E560" s="8" t="inlineStr">
        <is>
          <t>Ingrid Fairweather</t>
        </is>
      </c>
      <c r="F560" s="11" t="n">
        <v>1959</v>
      </c>
      <c r="G560" s="8" t="inlineStr">
        <is>
          <t>Aston Martin</t>
        </is>
      </c>
      <c r="H560" s="8" t="inlineStr">
        <is>
          <t>DB5</t>
        </is>
      </c>
      <c r="I560" s="8" t="inlineStr">
        <is>
          <t>7XCY9RDXPJPFFYS26</t>
        </is>
      </c>
      <c r="J560" s="8" t="inlineStr">
        <is>
          <t>07 - Post-War Classic (1946-1972)</t>
        </is>
      </c>
      <c r="K560" s="12" t="n">
        <v>365000</v>
      </c>
      <c r="L560" s="8" t="inlineStr">
        <is>
          <t>Alaska</t>
        </is>
      </c>
      <c r="M560" s="13" t="n">
        <v>3768.45</v>
      </c>
      <c r="N560" s="13" t="n">
        <v>3768.45</v>
      </c>
      <c r="O560" s="8" t="n"/>
    </row>
    <row r="561">
      <c r="A561" s="8" t="inlineStr">
        <is>
          <t>CANON-202508-000606</t>
        </is>
      </c>
      <c r="B561" s="9" t="inlineStr">
        <is>
          <t>2025-08</t>
        </is>
      </c>
      <c r="C561" s="10" t="n">
        <v>45899</v>
      </c>
      <c r="D561" s="9" t="inlineStr">
        <is>
          <t>Bound</t>
        </is>
      </c>
      <c r="E561" s="8" t="inlineStr">
        <is>
          <t>Sunniva Pennington</t>
        </is>
      </c>
      <c r="F561" s="11" t="n">
        <v>1958</v>
      </c>
      <c r="G561" s="8" t="inlineStr">
        <is>
          <t>Maserati</t>
        </is>
      </c>
      <c r="H561" s="8" t="inlineStr">
        <is>
          <t>GranTurismo</t>
        </is>
      </c>
      <c r="I561" s="8" t="inlineStr">
        <is>
          <t>691DECL3TSXACJ7FZ</t>
        </is>
      </c>
      <c r="J561" s="8" t="inlineStr">
        <is>
          <t>02 - Sports / GT</t>
        </is>
      </c>
      <c r="K561" s="12" t="n">
        <v>710000</v>
      </c>
      <c r="L561" s="8" t="inlineStr">
        <is>
          <t>California</t>
        </is>
      </c>
      <c r="M561" s="13" t="n">
        <v>11755.19</v>
      </c>
      <c r="N561" s="13" t="n">
        <v>11755.19</v>
      </c>
      <c r="O561" s="8" t="n"/>
    </row>
    <row r="562">
      <c r="A562" s="8" t="inlineStr">
        <is>
          <t>CANON-202508-000607</t>
        </is>
      </c>
      <c r="B562" s="9" t="inlineStr">
        <is>
          <t>2025-08</t>
        </is>
      </c>
      <c r="C562" s="10" t="n">
        <v>45883</v>
      </c>
      <c r="D562" s="9" t="inlineStr">
        <is>
          <t>Bound</t>
        </is>
      </c>
      <c r="E562" s="8" t="inlineStr">
        <is>
          <t>Ramona Ashcombe</t>
        </is>
      </c>
      <c r="F562" s="11" t="n">
        <v>1994</v>
      </c>
      <c r="G562" s="8" t="inlineStr">
        <is>
          <t>Alfa Romeo</t>
        </is>
      </c>
      <c r="H562" s="8" t="inlineStr">
        <is>
          <t>8C 2900</t>
        </is>
      </c>
      <c r="I562" s="8" t="inlineStr">
        <is>
          <t>0WJ0ZFRAUNS1104N5</t>
        </is>
      </c>
      <c r="J562" s="8" t="inlineStr">
        <is>
          <t>06 - Vintage Pre-War (pre-1946)</t>
        </is>
      </c>
      <c r="K562" s="12" t="n">
        <v>1365000</v>
      </c>
      <c r="L562" s="8" t="inlineStr">
        <is>
          <t>Massachusetts</t>
        </is>
      </c>
      <c r="M562" s="13" t="n">
        <v>10945.75</v>
      </c>
      <c r="N562" s="13" t="n">
        <v>10945.75</v>
      </c>
      <c r="O562" s="8" t="n"/>
    </row>
    <row r="563">
      <c r="A563" s="8" t="inlineStr">
        <is>
          <t>CANON-202508-000608</t>
        </is>
      </c>
      <c r="B563" s="9" t="inlineStr">
        <is>
          <t>2025-08</t>
        </is>
      </c>
      <c r="C563" s="10" t="n">
        <v>45883</v>
      </c>
      <c r="D563" s="9" t="inlineStr">
        <is>
          <t>Bound</t>
        </is>
      </c>
      <c r="E563" s="8" t="inlineStr">
        <is>
          <t>Fenwick Pennington</t>
        </is>
      </c>
      <c r="F563" s="11" t="n">
        <v>2019</v>
      </c>
      <c r="G563" s="8" t="inlineStr">
        <is>
          <t>Porsche</t>
        </is>
      </c>
      <c r="H563" s="8" t="inlineStr">
        <is>
          <t>911 Turbo S</t>
        </is>
      </c>
      <c r="I563" s="8" t="inlineStr">
        <is>
          <t>954GBZS5SZP6J6GDB</t>
        </is>
      </c>
      <c r="J563" s="8" t="inlineStr">
        <is>
          <t>02 - Sports / GT</t>
        </is>
      </c>
      <c r="K563" s="12" t="n">
        <v>460000</v>
      </c>
      <c r="L563" s="8" t="inlineStr">
        <is>
          <t>Texas</t>
        </is>
      </c>
      <c r="M563" s="13" t="n">
        <v>7485.85</v>
      </c>
      <c r="N563" s="13" t="n">
        <v>7485.85</v>
      </c>
      <c r="O563" s="8" t="n"/>
    </row>
    <row r="564">
      <c r="A564" s="8" t="inlineStr">
        <is>
          <t>CANON-202508-000609</t>
        </is>
      </c>
      <c r="B564" s="9" t="inlineStr">
        <is>
          <t>2025-08</t>
        </is>
      </c>
      <c r="C564" s="10" t="n">
        <v>45890</v>
      </c>
      <c r="D564" s="9" t="inlineStr">
        <is>
          <t>Bound</t>
        </is>
      </c>
      <c r="E564" s="8" t="inlineStr">
        <is>
          <t>Horace Pennington</t>
        </is>
      </c>
      <c r="F564" s="11" t="n">
        <v>1985</v>
      </c>
      <c r="G564" s="8" t="inlineStr">
        <is>
          <t>McLaren</t>
        </is>
      </c>
      <c r="H564" s="8" t="inlineStr">
        <is>
          <t>750S</t>
        </is>
      </c>
      <c r="I564" s="8" t="inlineStr">
        <is>
          <t>J2933E89CAN5PA4X1</t>
        </is>
      </c>
      <c r="J564" s="8" t="inlineStr">
        <is>
          <t>03 - Supercar</t>
        </is>
      </c>
      <c r="K564" s="12" t="n">
        <v>980000</v>
      </c>
      <c r="L564" s="8" t="inlineStr">
        <is>
          <t>Kansas</t>
        </is>
      </c>
      <c r="M564" s="13" t="n">
        <v>17039.06</v>
      </c>
      <c r="N564" s="13" t="n">
        <v>17039.06</v>
      </c>
      <c r="O564" s="8" t="n"/>
    </row>
    <row r="565">
      <c r="A565" s="8" t="inlineStr">
        <is>
          <t>CANON-202508-000610</t>
        </is>
      </c>
      <c r="B565" s="9" t="inlineStr">
        <is>
          <t>2025-08</t>
        </is>
      </c>
      <c r="C565" s="10" t="n">
        <v>45884</v>
      </c>
      <c r="D565" s="9" t="inlineStr">
        <is>
          <t>Bound</t>
        </is>
      </c>
      <c r="E565" s="8" t="inlineStr">
        <is>
          <t>Mireille Farkas</t>
        </is>
      </c>
      <c r="F565" s="11" t="n">
        <v>1980</v>
      </c>
      <c r="G565" s="8" t="inlineStr">
        <is>
          <t>Mercedes-Benz</t>
        </is>
      </c>
      <c r="H565" s="8" t="inlineStr">
        <is>
          <t>280SL Pagoda</t>
        </is>
      </c>
      <c r="I565" s="8" t="inlineStr">
        <is>
          <t>ZJ6SFE173D34S6Y6S</t>
        </is>
      </c>
      <c r="J565" s="8" t="inlineStr">
        <is>
          <t>07 - Post-War Classic (1946-1972)</t>
        </is>
      </c>
      <c r="K565" s="12" t="n">
        <v>290000</v>
      </c>
      <c r="L565" s="8" t="inlineStr">
        <is>
          <t>Utah</t>
        </is>
      </c>
      <c r="M565" s="13" t="n">
        <v>3545.66</v>
      </c>
      <c r="N565" s="13" t="n">
        <v>3545.66</v>
      </c>
      <c r="O565" s="8" t="n"/>
    </row>
    <row r="566">
      <c r="A566" s="8" t="inlineStr">
        <is>
          <t>CANON-202508-000613</t>
        </is>
      </c>
      <c r="B566" s="9" t="inlineStr">
        <is>
          <t>2025-08</t>
        </is>
      </c>
      <c r="C566" s="10" t="n">
        <v>45893</v>
      </c>
      <c r="D566" s="9" t="inlineStr">
        <is>
          <t>Bound</t>
        </is>
      </c>
      <c r="E566" s="8" t="inlineStr">
        <is>
          <t>Priya Larsson</t>
        </is>
      </c>
      <c r="F566" s="11" t="n">
        <v>1968</v>
      </c>
      <c r="G566" s="8" t="inlineStr">
        <is>
          <t>Bentley</t>
        </is>
      </c>
      <c r="H566" s="8" t="inlineStr">
        <is>
          <t>Continental GT</t>
        </is>
      </c>
      <c r="I566" s="8" t="inlineStr">
        <is>
          <t>75CY0N1VK5LU1MLM7</t>
        </is>
      </c>
      <c r="J566" s="8" t="inlineStr">
        <is>
          <t>02 - Sports / GT</t>
        </is>
      </c>
      <c r="K566" s="12" t="n">
        <v>930000</v>
      </c>
      <c r="L566" s="8" t="inlineStr">
        <is>
          <t>West Virginia</t>
        </is>
      </c>
      <c r="M566" s="13" t="n">
        <v>15169.53</v>
      </c>
      <c r="N566" s="13" t="n">
        <v>15169.53</v>
      </c>
      <c r="O566" s="8" t="n"/>
    </row>
    <row r="567">
      <c r="A567" s="8" t="inlineStr">
        <is>
          <t>CANON-202508-000614</t>
        </is>
      </c>
      <c r="B567" s="9" t="inlineStr">
        <is>
          <t>2025-08</t>
        </is>
      </c>
      <c r="C567" s="10" t="n">
        <v>45872</v>
      </c>
      <c r="D567" s="9" t="inlineStr">
        <is>
          <t>Bound</t>
        </is>
      </c>
      <c r="E567" s="8" t="inlineStr">
        <is>
          <t>Priya Pennington</t>
        </is>
      </c>
      <c r="F567" s="11" t="n">
        <v>2013</v>
      </c>
      <c r="G567" s="8" t="inlineStr">
        <is>
          <t>Maserati</t>
        </is>
      </c>
      <c r="H567" s="8" t="inlineStr">
        <is>
          <t>GranTurismo</t>
        </is>
      </c>
      <c r="I567" s="8" t="inlineStr">
        <is>
          <t>BG11D7AZHRDAP7JET</t>
        </is>
      </c>
      <c r="J567" s="8" t="inlineStr">
        <is>
          <t>02 - Sports / GT</t>
        </is>
      </c>
      <c r="K567" s="12" t="n">
        <v>280000</v>
      </c>
      <c r="L567" s="8" t="inlineStr">
        <is>
          <t>California</t>
        </is>
      </c>
      <c r="M567" s="13" t="n">
        <v>5349.06</v>
      </c>
      <c r="N567" s="13" t="n">
        <v>5349.06</v>
      </c>
      <c r="O567" s="8" t="n"/>
    </row>
    <row r="568">
      <c r="A568" s="8" t="inlineStr">
        <is>
          <t>CANON-202508-000617</t>
        </is>
      </c>
      <c r="B568" s="9" t="inlineStr">
        <is>
          <t>2025-08</t>
        </is>
      </c>
      <c r="C568" s="10" t="n">
        <v>45875</v>
      </c>
      <c r="D568" s="9" t="inlineStr">
        <is>
          <t>Bound</t>
        </is>
      </c>
      <c r="E568" s="8" t="inlineStr">
        <is>
          <t>Marisol Blackwood</t>
        </is>
      </c>
      <c r="F568" s="11" t="n">
        <v>1971</v>
      </c>
      <c r="G568" s="8" t="inlineStr">
        <is>
          <t>Aston Martin</t>
        </is>
      </c>
      <c r="H568" s="8" t="inlineStr">
        <is>
          <t>DB5</t>
        </is>
      </c>
      <c r="I568" s="8" t="inlineStr">
        <is>
          <t>LTSNJN7A1GR040ZRY</t>
        </is>
      </c>
      <c r="J568" s="8" t="inlineStr">
        <is>
          <t>07 - Post-War Classic (1946-1972)</t>
        </is>
      </c>
      <c r="K568" s="12" t="n">
        <v>295000</v>
      </c>
      <c r="L568" s="8" t="inlineStr">
        <is>
          <t>Georgia</t>
        </is>
      </c>
      <c r="M568" s="13" t="n">
        <v>2992.3</v>
      </c>
      <c r="N568" s="13" t="n">
        <v>2992.3</v>
      </c>
      <c r="O568" s="8" t="n"/>
    </row>
    <row r="569">
      <c r="A569" s="8" t="inlineStr">
        <is>
          <t>CANON-202508-000618</t>
        </is>
      </c>
      <c r="B569" s="9" t="inlineStr">
        <is>
          <t>2025-08</t>
        </is>
      </c>
      <c r="C569" s="10" t="n">
        <v>45877</v>
      </c>
      <c r="D569" s="9" t="inlineStr">
        <is>
          <t>Bound</t>
        </is>
      </c>
      <c r="E569" s="8" t="inlineStr">
        <is>
          <t>Leopold Fairweather</t>
        </is>
      </c>
      <c r="F569" s="11" t="n">
        <v>1955</v>
      </c>
      <c r="G569" s="8" t="inlineStr">
        <is>
          <t>Aston Martin</t>
        </is>
      </c>
      <c r="H569" s="8" t="inlineStr">
        <is>
          <t>DB12</t>
        </is>
      </c>
      <c r="I569" s="8" t="inlineStr">
        <is>
          <t>LC9F81AUHK53LFTLP</t>
        </is>
      </c>
      <c r="J569" s="8" t="inlineStr">
        <is>
          <t>02 - Sports / GT</t>
        </is>
      </c>
      <c r="K569" s="12" t="n">
        <v>1245000</v>
      </c>
      <c r="L569" s="8" t="inlineStr">
        <is>
          <t>Pennsylvania</t>
        </is>
      </c>
      <c r="M569" s="13" t="n">
        <v>12919.81</v>
      </c>
      <c r="N569" s="13" t="n">
        <v>12919.81</v>
      </c>
      <c r="O569" s="8" t="n"/>
    </row>
    <row r="570">
      <c r="A570" s="8" t="inlineStr">
        <is>
          <t>CANON-202508-000620</t>
        </is>
      </c>
      <c r="B570" s="9" t="inlineStr">
        <is>
          <t>2025-08</t>
        </is>
      </c>
      <c r="C570" s="10" t="n">
        <v>45900</v>
      </c>
      <c r="D570" s="9" t="inlineStr">
        <is>
          <t>Bound</t>
        </is>
      </c>
      <c r="E570" s="8" t="inlineStr">
        <is>
          <t>Everett Farkas</t>
        </is>
      </c>
      <c r="F570" s="11" t="n">
        <v>2019</v>
      </c>
      <c r="G570" s="8" t="inlineStr">
        <is>
          <t>Porsche</t>
        </is>
      </c>
      <c r="H570" s="8" t="inlineStr">
        <is>
          <t>911 Turbo S</t>
        </is>
      </c>
      <c r="I570" s="8" t="inlineStr">
        <is>
          <t>S236HUX02A576GDKS</t>
        </is>
      </c>
      <c r="J570" s="8" t="inlineStr">
        <is>
          <t>02 - Sports / GT</t>
        </is>
      </c>
      <c r="K570" s="12" t="n">
        <v>235000</v>
      </c>
      <c r="L570" s="8" t="inlineStr">
        <is>
          <t>Florida</t>
        </is>
      </c>
      <c r="M570" s="13" t="n">
        <v>5792.53</v>
      </c>
      <c r="N570" s="13" t="n">
        <v>5792.53</v>
      </c>
      <c r="O570" s="8" t="n"/>
    </row>
    <row r="571">
      <c r="A571" s="8" t="inlineStr">
        <is>
          <t>CANON-202508-000621</t>
        </is>
      </c>
      <c r="B571" s="9" t="inlineStr">
        <is>
          <t>2025-08</t>
        </is>
      </c>
      <c r="C571" s="10" t="n">
        <v>45884</v>
      </c>
      <c r="D571" s="9" t="inlineStr">
        <is>
          <t>Bound</t>
        </is>
      </c>
      <c r="E571" s="8" t="inlineStr">
        <is>
          <t>Saoirse Rourke</t>
        </is>
      </c>
      <c r="F571" s="11" t="n">
        <v>1985</v>
      </c>
      <c r="G571" s="8" t="inlineStr">
        <is>
          <t>BMW</t>
        </is>
      </c>
      <c r="H571" s="8" t="inlineStr">
        <is>
          <t>M8 Competition</t>
        </is>
      </c>
      <c r="I571" s="8" t="inlineStr">
        <is>
          <t>W9BB5V89N1E9YNV28</t>
        </is>
      </c>
      <c r="J571" s="8" t="inlineStr">
        <is>
          <t>02 - Sports / GT</t>
        </is>
      </c>
      <c r="K571" s="12" t="n">
        <v>465000</v>
      </c>
      <c r="L571" s="8" t="inlineStr">
        <is>
          <t>California</t>
        </is>
      </c>
      <c r="M571" s="13" t="n">
        <v>8883.25</v>
      </c>
      <c r="N571" s="13" t="n">
        <v>8883.25</v>
      </c>
      <c r="O571" s="8" t="n"/>
    </row>
    <row r="572">
      <c r="A572" s="8" t="inlineStr">
        <is>
          <t>CANON-202508-000623</t>
        </is>
      </c>
      <c r="B572" s="9" t="inlineStr">
        <is>
          <t>2025-08</t>
        </is>
      </c>
      <c r="C572" s="10" t="n">
        <v>45881</v>
      </c>
      <c r="D572" s="9" t="inlineStr">
        <is>
          <t>Bound</t>
        </is>
      </c>
      <c r="E572" s="8" t="inlineStr">
        <is>
          <t>Horace Kingsford</t>
        </is>
      </c>
      <c r="F572" s="11" t="n">
        <v>1999</v>
      </c>
      <c r="G572" s="8" t="inlineStr">
        <is>
          <t>Aston Martin</t>
        </is>
      </c>
      <c r="H572" s="8" t="inlineStr">
        <is>
          <t>DB12</t>
        </is>
      </c>
      <c r="I572" s="8" t="inlineStr">
        <is>
          <t>7ALHTECN80FH2UTYA</t>
        </is>
      </c>
      <c r="J572" s="8" t="inlineStr">
        <is>
          <t>02 - Sports / GT</t>
        </is>
      </c>
      <c r="K572" s="12" t="n">
        <v>415000</v>
      </c>
      <c r="L572" s="8" t="inlineStr">
        <is>
          <t>Florida</t>
        </is>
      </c>
      <c r="M572" s="13" t="n">
        <v>8339.15</v>
      </c>
      <c r="N572" s="13" t="n">
        <v>8339.15</v>
      </c>
      <c r="O572" s="8" t="n"/>
    </row>
    <row r="573">
      <c r="A573" s="8" t="inlineStr">
        <is>
          <t>CANON-202508-000625</t>
        </is>
      </c>
      <c r="B573" s="9" t="inlineStr">
        <is>
          <t>2025-08</t>
        </is>
      </c>
      <c r="C573" s="10" t="n">
        <v>45885</v>
      </c>
      <c r="D573" s="9" t="inlineStr">
        <is>
          <t>Bound</t>
        </is>
      </c>
      <c r="E573" s="8" t="inlineStr">
        <is>
          <t>Ottilie Nakashima</t>
        </is>
      </c>
      <c r="F573" s="11" t="n">
        <v>1993</v>
      </c>
      <c r="G573" s="8" t="inlineStr">
        <is>
          <t>Maserati</t>
        </is>
      </c>
      <c r="H573" s="8" t="inlineStr">
        <is>
          <t>GranTurismo</t>
        </is>
      </c>
      <c r="I573" s="8" t="inlineStr">
        <is>
          <t>T4LNWM0X2D2K6G1RF</t>
        </is>
      </c>
      <c r="J573" s="8" t="inlineStr">
        <is>
          <t>02 - Sports / GT</t>
        </is>
      </c>
      <c r="K573" s="12" t="n">
        <v>200000</v>
      </c>
      <c r="L573" s="8" t="inlineStr">
        <is>
          <t>Alabama</t>
        </is>
      </c>
      <c r="M573" s="13" t="n">
        <v>4409.06</v>
      </c>
      <c r="N573" s="13" t="n">
        <v>4409.06</v>
      </c>
      <c r="O573" s="8" t="n"/>
    </row>
    <row r="574">
      <c r="A574" s="8" t="inlineStr">
        <is>
          <t>CANON-202508-000626</t>
        </is>
      </c>
      <c r="B574" s="9" t="inlineStr">
        <is>
          <t>2025-08</t>
        </is>
      </c>
      <c r="C574" s="10" t="n">
        <v>45900</v>
      </c>
      <c r="D574" s="9" t="inlineStr">
        <is>
          <t>Bound</t>
        </is>
      </c>
      <c r="E574" s="8" t="inlineStr">
        <is>
          <t>Cassius Thistlewood</t>
        </is>
      </c>
      <c r="F574" s="11" t="n">
        <v>2005</v>
      </c>
      <c r="G574" s="8" t="inlineStr">
        <is>
          <t>BMW</t>
        </is>
      </c>
      <c r="H574" s="8" t="inlineStr">
        <is>
          <t>M8 Competition</t>
        </is>
      </c>
      <c r="I574" s="8" t="inlineStr">
        <is>
          <t>0BD873GZPPAC4RGKM</t>
        </is>
      </c>
      <c r="J574" s="8" t="inlineStr">
        <is>
          <t>02 - Sports / GT</t>
        </is>
      </c>
      <c r="K574" s="12" t="n">
        <v>380000</v>
      </c>
      <c r="L574" s="8" t="inlineStr">
        <is>
          <t>Rhode Island</t>
        </is>
      </c>
      <c r="M574" s="13" t="n">
        <v>7366.98</v>
      </c>
      <c r="N574" s="13" t="n">
        <v>7366.98</v>
      </c>
      <c r="O574" s="8" t="n"/>
    </row>
    <row r="575">
      <c r="A575" s="8" t="inlineStr">
        <is>
          <t>CANON-202508-000627</t>
        </is>
      </c>
      <c r="B575" s="9" t="inlineStr">
        <is>
          <t>2025-08</t>
        </is>
      </c>
      <c r="C575" s="10" t="n">
        <v>45882</v>
      </c>
      <c r="D575" s="9" t="inlineStr">
        <is>
          <t>Bound</t>
        </is>
      </c>
      <c r="E575" s="8" t="inlineStr">
        <is>
          <t>Delphine Ashcombe</t>
        </is>
      </c>
      <c r="F575" s="11" t="n">
        <v>1979</v>
      </c>
      <c r="G575" s="8" t="inlineStr">
        <is>
          <t>Ferrari</t>
        </is>
      </c>
      <c r="H575" s="8" t="inlineStr">
        <is>
          <t>296 GTB</t>
        </is>
      </c>
      <c r="I575" s="8" t="inlineStr">
        <is>
          <t>0MFMPMXNNYXFU3UPX</t>
        </is>
      </c>
      <c r="J575" s="8" t="inlineStr">
        <is>
          <t>03 - Supercar</t>
        </is>
      </c>
      <c r="K575" s="12" t="n">
        <v>705000</v>
      </c>
      <c r="L575" s="8" t="inlineStr">
        <is>
          <t>Colorado</t>
        </is>
      </c>
      <c r="M575" s="13" t="n">
        <v>13900.47</v>
      </c>
      <c r="N575" s="13" t="n">
        <v>13900.47</v>
      </c>
      <c r="O575" s="8" t="n"/>
    </row>
    <row r="576">
      <c r="A576" s="8" t="inlineStr">
        <is>
          <t>CANON-202508-000628</t>
        </is>
      </c>
      <c r="B576" s="9" t="inlineStr">
        <is>
          <t>2025-08</t>
        </is>
      </c>
      <c r="C576" s="10" t="n">
        <v>45893</v>
      </c>
      <c r="D576" s="9" t="inlineStr">
        <is>
          <t>Bound</t>
        </is>
      </c>
      <c r="E576" s="8" t="inlineStr">
        <is>
          <t>Leopold Whitlock</t>
        </is>
      </c>
      <c r="F576" s="11" t="n">
        <v>2000</v>
      </c>
      <c r="G576" s="8" t="inlineStr">
        <is>
          <t>Aston Martin</t>
        </is>
      </c>
      <c r="H576" s="8" t="inlineStr">
        <is>
          <t>DB12</t>
        </is>
      </c>
      <c r="I576" s="8" t="inlineStr">
        <is>
          <t>CHGYSJS2CDXAAG4WL</t>
        </is>
      </c>
      <c r="J576" s="8" t="inlineStr">
        <is>
          <t>02 - Sports / GT</t>
        </is>
      </c>
      <c r="K576" s="12" t="n">
        <v>575000</v>
      </c>
      <c r="L576" s="8" t="inlineStr">
        <is>
          <t>Virginia</t>
        </is>
      </c>
      <c r="M576" s="13" t="n">
        <v>7686.56</v>
      </c>
      <c r="N576" s="13" t="n">
        <v>7686.56</v>
      </c>
      <c r="O576" s="8" t="n"/>
    </row>
    <row r="577">
      <c r="A577" s="8" t="inlineStr">
        <is>
          <t>CANON-202508-000631</t>
        </is>
      </c>
      <c r="B577" s="9" t="inlineStr">
        <is>
          <t>2025-08</t>
        </is>
      </c>
      <c r="C577" s="10" t="n">
        <v>45880</v>
      </c>
      <c r="D577" s="9" t="inlineStr">
        <is>
          <t>Bound</t>
        </is>
      </c>
      <c r="E577" s="8" t="inlineStr">
        <is>
          <t>Leopold Bellandi</t>
        </is>
      </c>
      <c r="F577" s="11" t="n">
        <v>2019</v>
      </c>
      <c r="G577" s="8" t="inlineStr">
        <is>
          <t>Bugatti</t>
        </is>
      </c>
      <c r="H577" s="8" t="inlineStr">
        <is>
          <t>Type 57</t>
        </is>
      </c>
      <c r="I577" s="8" t="inlineStr">
        <is>
          <t>DENFLZ18YLYSBT1W7</t>
        </is>
      </c>
      <c r="J577" s="8" t="inlineStr">
        <is>
          <t>06 - Vintage Pre-War (pre-1946)</t>
        </is>
      </c>
      <c r="K577" s="12" t="n">
        <v>1110000</v>
      </c>
      <c r="L577" s="8" t="inlineStr">
        <is>
          <t>Arkansas</t>
        </is>
      </c>
      <c r="M577" s="13" t="n">
        <v>9826.639999999999</v>
      </c>
      <c r="N577" s="13" t="n">
        <v>9826.639999999999</v>
      </c>
      <c r="O577" s="8" t="n"/>
    </row>
    <row r="578">
      <c r="A578" s="8" t="inlineStr">
        <is>
          <t>CANON-202508-000632</t>
        </is>
      </c>
      <c r="B578" s="9" t="inlineStr">
        <is>
          <t>2025-08</t>
        </is>
      </c>
      <c r="C578" s="10" t="n">
        <v>45876</v>
      </c>
      <c r="D578" s="9" t="inlineStr">
        <is>
          <t>Bound</t>
        </is>
      </c>
      <c r="E578" s="8" t="inlineStr">
        <is>
          <t>Everett Nakashima</t>
        </is>
      </c>
      <c r="F578" s="11" t="n">
        <v>1959</v>
      </c>
      <c r="G578" s="8" t="inlineStr">
        <is>
          <t>Lamborghini</t>
        </is>
      </c>
      <c r="H578" s="8" t="inlineStr">
        <is>
          <t>Huracan EVO</t>
        </is>
      </c>
      <c r="I578" s="8" t="inlineStr">
        <is>
          <t>HXTNEVVLSW88BDS1N</t>
        </is>
      </c>
      <c r="J578" s="8" t="inlineStr">
        <is>
          <t>03 - Supercar</t>
        </is>
      </c>
      <c r="K578" s="12" t="n">
        <v>535000</v>
      </c>
      <c r="L578" s="8" t="inlineStr">
        <is>
          <t>Maine</t>
        </is>
      </c>
      <c r="M578" s="13" t="n">
        <v>10356.79</v>
      </c>
      <c r="N578" s="13" t="n">
        <v>10356.79</v>
      </c>
      <c r="O578" s="8" t="n"/>
    </row>
    <row r="579">
      <c r="A579" s="8" t="inlineStr">
        <is>
          <t>CANON-202508-000633</t>
        </is>
      </c>
      <c r="B579" s="9" t="inlineStr">
        <is>
          <t>2025-08</t>
        </is>
      </c>
      <c r="C579" s="10" t="n">
        <v>45884</v>
      </c>
      <c r="D579" s="9" t="inlineStr">
        <is>
          <t>Bound</t>
        </is>
      </c>
      <c r="E579" s="8" t="inlineStr">
        <is>
          <t>Callum Vasquez</t>
        </is>
      </c>
      <c r="F579" s="11" t="n">
        <v>1999</v>
      </c>
      <c r="G579" s="8" t="inlineStr">
        <is>
          <t>Bentley</t>
        </is>
      </c>
      <c r="H579" s="8" t="inlineStr">
        <is>
          <t>Continental GT</t>
        </is>
      </c>
      <c r="I579" s="8" t="inlineStr">
        <is>
          <t>8RWTHH148LR1NFD2A</t>
        </is>
      </c>
      <c r="J579" s="8" t="inlineStr">
        <is>
          <t>02 - Sports / GT</t>
        </is>
      </c>
      <c r="K579" s="12" t="n">
        <v>520000</v>
      </c>
      <c r="L579" s="8" t="inlineStr">
        <is>
          <t>Texas</t>
        </is>
      </c>
      <c r="M579" s="13" t="n">
        <v>7333.96</v>
      </c>
      <c r="N579" s="13" t="n">
        <v>7333.96</v>
      </c>
      <c r="O579" s="8" t="n"/>
    </row>
    <row r="580">
      <c r="A580" s="8" t="inlineStr">
        <is>
          <t>CANON-202508-000634</t>
        </is>
      </c>
      <c r="B580" s="9" t="inlineStr">
        <is>
          <t>2025-08</t>
        </is>
      </c>
      <c r="C580" s="10" t="n">
        <v>45884</v>
      </c>
      <c r="D580" s="9" t="inlineStr">
        <is>
          <t>Bound</t>
        </is>
      </c>
      <c r="E580" s="8" t="inlineStr">
        <is>
          <t>Priya Thistlewood</t>
        </is>
      </c>
      <c r="F580" s="11" t="n">
        <v>1973</v>
      </c>
      <c r="G580" s="8" t="inlineStr">
        <is>
          <t>Lamborghini</t>
        </is>
      </c>
      <c r="H580" s="8" t="inlineStr">
        <is>
          <t>Huracan EVO</t>
        </is>
      </c>
      <c r="I580" s="8" t="inlineStr">
        <is>
          <t>JXSD2UWFMYXB7TEGA</t>
        </is>
      </c>
      <c r="J580" s="8" t="inlineStr">
        <is>
          <t>03 - Supercar</t>
        </is>
      </c>
      <c r="K580" s="12" t="n">
        <v>290000</v>
      </c>
      <c r="L580" s="8" t="inlineStr">
        <is>
          <t>Ohio</t>
        </is>
      </c>
      <c r="M580" s="13" t="n">
        <v>8746.51</v>
      </c>
      <c r="N580" s="13" t="n">
        <v>8746.51</v>
      </c>
      <c r="O580" s="8" t="n"/>
    </row>
    <row r="581">
      <c r="A581" s="8" t="inlineStr">
        <is>
          <t>CANON-202508-000639</t>
        </is>
      </c>
      <c r="B581" s="9" t="inlineStr">
        <is>
          <t>2025-08</t>
        </is>
      </c>
      <c r="C581" s="10" t="n">
        <v>45899</v>
      </c>
      <c r="D581" s="9" t="inlineStr">
        <is>
          <t>Bound</t>
        </is>
      </c>
      <c r="E581" s="8" t="inlineStr">
        <is>
          <t>Noor Vandermeer</t>
        </is>
      </c>
      <c r="F581" s="11" t="n">
        <v>2003</v>
      </c>
      <c r="G581" s="8" t="inlineStr">
        <is>
          <t>Lamborghini</t>
        </is>
      </c>
      <c r="H581" s="8" t="inlineStr">
        <is>
          <t>Huracan EVO</t>
        </is>
      </c>
      <c r="I581" s="8" t="inlineStr">
        <is>
          <t>HWZ3P2JZWDR3CWNL7</t>
        </is>
      </c>
      <c r="J581" s="8" t="inlineStr">
        <is>
          <t>03 - Supercar</t>
        </is>
      </c>
      <c r="K581" s="12" t="n">
        <v>960000</v>
      </c>
      <c r="L581" s="8" t="inlineStr">
        <is>
          <t>New York</t>
        </is>
      </c>
      <c r="M581" s="13" t="n">
        <v>22025.66</v>
      </c>
      <c r="N581" s="13" t="n">
        <v>22025.66</v>
      </c>
      <c r="O581" s="8" t="n"/>
    </row>
    <row r="582">
      <c r="A582" s="8" t="inlineStr">
        <is>
          <t>CANON-202508-000641</t>
        </is>
      </c>
      <c r="B582" s="9" t="inlineStr">
        <is>
          <t>2025-08</t>
        </is>
      </c>
      <c r="C582" s="10" t="n">
        <v>45877</v>
      </c>
      <c r="D582" s="9" t="inlineStr">
        <is>
          <t>Bound</t>
        </is>
      </c>
      <c r="E582" s="8" t="inlineStr">
        <is>
          <t>Beatrix Blackwood</t>
        </is>
      </c>
      <c r="F582" s="11" t="n">
        <v>2022</v>
      </c>
      <c r="G582" s="8" t="inlineStr">
        <is>
          <t>Porsche</t>
        </is>
      </c>
      <c r="H582" s="8" t="inlineStr">
        <is>
          <t>911 Turbo S</t>
        </is>
      </c>
      <c r="I582" s="8" t="inlineStr">
        <is>
          <t>A6HJM78W4LWZZ1WLK</t>
        </is>
      </c>
      <c r="J582" s="8" t="inlineStr">
        <is>
          <t>02 - Sports / GT</t>
        </is>
      </c>
      <c r="K582" s="12" t="n">
        <v>275000</v>
      </c>
      <c r="L582" s="8" t="inlineStr">
        <is>
          <t>Missouri</t>
        </is>
      </c>
      <c r="M582" s="13" t="n">
        <v>4125</v>
      </c>
      <c r="N582" s="13" t="n">
        <v>4125</v>
      </c>
      <c r="O582" s="8" t="n"/>
    </row>
    <row r="583">
      <c r="A583" s="8" t="inlineStr">
        <is>
          <t>CANON-202508-000642</t>
        </is>
      </c>
      <c r="B583" s="9" t="inlineStr">
        <is>
          <t>2025-08</t>
        </is>
      </c>
      <c r="C583" s="10" t="n">
        <v>45898</v>
      </c>
      <c r="D583" s="9" t="inlineStr">
        <is>
          <t>Bound</t>
        </is>
      </c>
      <c r="E583" s="8" t="inlineStr">
        <is>
          <t>Thaddeus Delacroix</t>
        </is>
      </c>
      <c r="F583" s="11" t="n">
        <v>1984</v>
      </c>
      <c r="G583" s="8" t="inlineStr">
        <is>
          <t>Lamborghini</t>
        </is>
      </c>
      <c r="H583" s="8" t="inlineStr">
        <is>
          <t>Huracan EVO</t>
        </is>
      </c>
      <c r="I583" s="8" t="inlineStr">
        <is>
          <t>KBPCVZDE226GXNA7A</t>
        </is>
      </c>
      <c r="J583" s="8" t="inlineStr">
        <is>
          <t>03 - Supercar</t>
        </is>
      </c>
      <c r="K583" s="12" t="n">
        <v>270000</v>
      </c>
      <c r="L583" s="8" t="inlineStr">
        <is>
          <t>Idaho</t>
        </is>
      </c>
      <c r="M583" s="13" t="n">
        <v>5799.91</v>
      </c>
      <c r="N583" s="13" t="n">
        <v>5799.91</v>
      </c>
      <c r="O583" s="8" t="n"/>
    </row>
    <row r="584">
      <c r="A584" s="8" t="inlineStr">
        <is>
          <t>CANON-202508-000643</t>
        </is>
      </c>
      <c r="B584" s="9" t="inlineStr">
        <is>
          <t>2025-08</t>
        </is>
      </c>
      <c r="C584" s="10" t="n">
        <v>45882</v>
      </c>
      <c r="D584" s="9" t="inlineStr">
        <is>
          <t>Bound</t>
        </is>
      </c>
      <c r="E584" s="8" t="inlineStr">
        <is>
          <t>Callum Underwood</t>
        </is>
      </c>
      <c r="F584" s="11" t="n">
        <v>1978</v>
      </c>
      <c r="G584" s="8" t="inlineStr">
        <is>
          <t>Porsche</t>
        </is>
      </c>
      <c r="H584" s="8" t="inlineStr">
        <is>
          <t>911 Turbo S</t>
        </is>
      </c>
      <c r="I584" s="8" t="inlineStr">
        <is>
          <t>VT4V6CD4KSL6X92GZ</t>
        </is>
      </c>
      <c r="J584" s="8" t="inlineStr">
        <is>
          <t>02 - Sports / GT</t>
        </is>
      </c>
      <c r="K584" s="12" t="n">
        <v>225000</v>
      </c>
      <c r="L584" s="8" t="inlineStr">
        <is>
          <t>California</t>
        </is>
      </c>
      <c r="M584" s="13" t="n">
        <v>5272.64</v>
      </c>
      <c r="N584" s="13" t="n">
        <v>5272.64</v>
      </c>
      <c r="O584" s="8" t="n"/>
    </row>
    <row r="585">
      <c r="A585" s="8" t="inlineStr">
        <is>
          <t>CANON-202508-000644</t>
        </is>
      </c>
      <c r="B585" s="9" t="inlineStr">
        <is>
          <t>2025-08</t>
        </is>
      </c>
      <c r="C585" s="10" t="n">
        <v>45900</v>
      </c>
      <c r="D585" s="9" t="inlineStr">
        <is>
          <t>Bound</t>
        </is>
      </c>
      <c r="E585" s="8" t="inlineStr">
        <is>
          <t>Ramona Whitlock</t>
        </is>
      </c>
      <c r="F585" s="11" t="n">
        <v>2017</v>
      </c>
      <c r="G585" s="8" t="inlineStr">
        <is>
          <t>Mercedes-Benz</t>
        </is>
      </c>
      <c r="H585" s="8" t="inlineStr">
        <is>
          <t>AMG GT</t>
        </is>
      </c>
      <c r="I585" s="8" t="inlineStr">
        <is>
          <t>XV6GMHCMZ5ZGTX1D4</t>
        </is>
      </c>
      <c r="J585" s="8" t="inlineStr">
        <is>
          <t>02 - Sports / GT</t>
        </is>
      </c>
      <c r="K585" s="12" t="n">
        <v>200000</v>
      </c>
      <c r="L585" s="8" t="inlineStr">
        <is>
          <t>Florida</t>
        </is>
      </c>
      <c r="M585" s="13" t="n">
        <v>4929.81</v>
      </c>
      <c r="N585" s="13" t="n">
        <v>4929.81</v>
      </c>
      <c r="O585" s="8" t="n"/>
    </row>
    <row r="586">
      <c r="A586" s="8" t="inlineStr">
        <is>
          <t>CANON-202508-000645</t>
        </is>
      </c>
      <c r="B586" s="9" t="inlineStr">
        <is>
          <t>2025-08</t>
        </is>
      </c>
      <c r="C586" s="10" t="n">
        <v>45898</v>
      </c>
      <c r="D586" s="9" t="inlineStr">
        <is>
          <t>Bound</t>
        </is>
      </c>
      <c r="E586" s="8" t="inlineStr">
        <is>
          <t>Leopold Whitlock</t>
        </is>
      </c>
      <c r="F586" s="11" t="n">
        <v>1981</v>
      </c>
      <c r="G586" s="8" t="inlineStr">
        <is>
          <t>Maserati</t>
        </is>
      </c>
      <c r="H586" s="8" t="inlineStr">
        <is>
          <t>GranTurismo</t>
        </is>
      </c>
      <c r="I586" s="8" t="inlineStr">
        <is>
          <t>6C912CMKBFPG1CPKR</t>
        </is>
      </c>
      <c r="J586" s="8" t="inlineStr">
        <is>
          <t>02 - Sports / GT</t>
        </is>
      </c>
      <c r="K586" s="12" t="n">
        <v>590000</v>
      </c>
      <c r="L586" s="8" t="inlineStr">
        <is>
          <t>Connecticut</t>
        </is>
      </c>
      <c r="M586" s="13" t="n">
        <v>8104.15</v>
      </c>
      <c r="N586" s="13" t="n">
        <v>8104.15</v>
      </c>
      <c r="O586" s="8" t="n"/>
    </row>
    <row r="587">
      <c r="A587" s="8" t="inlineStr">
        <is>
          <t>CANON-202508-000647</t>
        </is>
      </c>
      <c r="B587" s="9" t="inlineStr">
        <is>
          <t>2025-08</t>
        </is>
      </c>
      <c r="C587" s="10" t="n">
        <v>45873</v>
      </c>
      <c r="D587" s="9" t="inlineStr">
        <is>
          <t>Bound</t>
        </is>
      </c>
      <c r="E587" s="8" t="inlineStr">
        <is>
          <t>Wilhelmina Bellandi</t>
        </is>
      </c>
      <c r="F587" s="11" t="n">
        <v>1983</v>
      </c>
      <c r="G587" s="8" t="inlineStr">
        <is>
          <t>Ferrari</t>
        </is>
      </c>
      <c r="H587" s="8" t="inlineStr">
        <is>
          <t>SF90 Stradale</t>
        </is>
      </c>
      <c r="I587" s="8" t="inlineStr">
        <is>
          <t>1LTWZTJWZE5A8ZH1V</t>
        </is>
      </c>
      <c r="J587" s="8" t="inlineStr">
        <is>
          <t>03 - Supercar</t>
        </is>
      </c>
      <c r="K587" s="12" t="n">
        <v>665000</v>
      </c>
      <c r="L587" s="8" t="inlineStr">
        <is>
          <t>Rhode Island</t>
        </is>
      </c>
      <c r="M587" s="13" t="n">
        <v>16330.14</v>
      </c>
      <c r="N587" s="13" t="n">
        <v>16330.14</v>
      </c>
      <c r="O587" s="8" t="n"/>
    </row>
    <row r="588">
      <c r="A588" s="8" t="inlineStr">
        <is>
          <t>CANON-202508-000648</t>
        </is>
      </c>
      <c r="B588" s="9" t="inlineStr">
        <is>
          <t>2025-08</t>
        </is>
      </c>
      <c r="C588" s="10" t="n">
        <v>45893</v>
      </c>
      <c r="D588" s="9" t="inlineStr">
        <is>
          <t>Bound</t>
        </is>
      </c>
      <c r="E588" s="8" t="inlineStr">
        <is>
          <t>Fenwick Rourke</t>
        </is>
      </c>
      <c r="F588" s="11" t="n">
        <v>1978</v>
      </c>
      <c r="G588" s="8" t="inlineStr">
        <is>
          <t>Maserati</t>
        </is>
      </c>
      <c r="H588" s="8" t="inlineStr">
        <is>
          <t>GranTurismo</t>
        </is>
      </c>
      <c r="I588" s="8" t="inlineStr">
        <is>
          <t>SK5HTE8LX7XWP2N8D</t>
        </is>
      </c>
      <c r="J588" s="8" t="inlineStr">
        <is>
          <t>02 - Sports / GT</t>
        </is>
      </c>
      <c r="K588" s="12" t="n">
        <v>290000</v>
      </c>
      <c r="L588" s="8" t="inlineStr">
        <is>
          <t>Minnesota</t>
        </is>
      </c>
      <c r="M588" s="13" t="n">
        <v>5416.98</v>
      </c>
      <c r="N588" s="13" t="n">
        <v>5416.98</v>
      </c>
      <c r="O588" s="8" t="n"/>
    </row>
    <row r="589">
      <c r="A589" s="8" t="inlineStr">
        <is>
          <t>CANON-202508-000650</t>
        </is>
      </c>
      <c r="B589" s="9" t="inlineStr">
        <is>
          <t>2025-08</t>
        </is>
      </c>
      <c r="C589" s="10" t="n">
        <v>45892</v>
      </c>
      <c r="D589" s="9" t="inlineStr">
        <is>
          <t>Bound</t>
        </is>
      </c>
      <c r="E589" s="8" t="inlineStr">
        <is>
          <t>Marisol Castellanos</t>
        </is>
      </c>
      <c r="F589" s="11" t="n">
        <v>1990</v>
      </c>
      <c r="G589" s="8" t="inlineStr">
        <is>
          <t>Icon</t>
        </is>
      </c>
      <c r="H589" s="8" t="inlineStr">
        <is>
          <t>Derelict</t>
        </is>
      </c>
      <c r="I589" s="8" t="inlineStr">
        <is>
          <t>WC1SYY2DGDTEDTYR7</t>
        </is>
      </c>
      <c r="J589" s="8" t="inlineStr">
        <is>
          <t>11 - Restomod / Coachbuilt / Bespoke</t>
        </is>
      </c>
      <c r="K589" s="12" t="n">
        <v>480000</v>
      </c>
      <c r="L589" s="8" t="inlineStr">
        <is>
          <t>Alabama</t>
        </is>
      </c>
      <c r="M589" s="13" t="n">
        <v>10121.66</v>
      </c>
      <c r="N589" s="13" t="n">
        <v>10121.66</v>
      </c>
      <c r="O589" s="8" t="n"/>
    </row>
    <row r="590">
      <c r="A590" s="8" t="inlineStr">
        <is>
          <t>CANON-202508-000651</t>
        </is>
      </c>
      <c r="B590" s="9" t="inlineStr">
        <is>
          <t>2025-08</t>
        </is>
      </c>
      <c r="C590" s="10" t="n">
        <v>45899</v>
      </c>
      <c r="D590" s="9" t="inlineStr">
        <is>
          <t>Bound</t>
        </is>
      </c>
      <c r="E590" s="8" t="inlineStr">
        <is>
          <t>Desmond Castellanos</t>
        </is>
      </c>
      <c r="F590" s="11" t="n">
        <v>1977</v>
      </c>
      <c r="G590" s="8" t="inlineStr">
        <is>
          <t>Ferrari</t>
        </is>
      </c>
      <c r="H590" s="8" t="inlineStr">
        <is>
          <t>SF90 Stradale</t>
        </is>
      </c>
      <c r="I590" s="8" t="inlineStr">
        <is>
          <t>8Y3DT034962R6FDHL</t>
        </is>
      </c>
      <c r="J590" s="8" t="inlineStr">
        <is>
          <t>03 - Supercar</t>
        </is>
      </c>
      <c r="K590" s="12" t="n">
        <v>1950000</v>
      </c>
      <c r="L590" s="8" t="inlineStr">
        <is>
          <t>Missouri</t>
        </is>
      </c>
      <c r="M590" s="13" t="n">
        <v>31200</v>
      </c>
      <c r="N590" s="13" t="n">
        <v>31200</v>
      </c>
      <c r="O590" s="8" t="n"/>
    </row>
    <row r="591">
      <c r="A591" s="8" t="inlineStr">
        <is>
          <t>CANON-202508-000654</t>
        </is>
      </c>
      <c r="B591" s="9" t="inlineStr">
        <is>
          <t>2025-08</t>
        </is>
      </c>
      <c r="C591" s="10" t="n">
        <v>45893</v>
      </c>
      <c r="D591" s="9" t="inlineStr">
        <is>
          <t>Bound</t>
        </is>
      </c>
      <c r="E591" s="8" t="inlineStr">
        <is>
          <t>Fitzgerald Delacroix</t>
        </is>
      </c>
      <c r="F591" s="11" t="n">
        <v>1967</v>
      </c>
      <c r="G591" s="8" t="inlineStr">
        <is>
          <t>Bentley</t>
        </is>
      </c>
      <c r="H591" s="8" t="inlineStr">
        <is>
          <t>Continental GT</t>
        </is>
      </c>
      <c r="I591" s="8" t="inlineStr">
        <is>
          <t>0ZGH1JZ8WHSW6UTA2</t>
        </is>
      </c>
      <c r="J591" s="8" t="inlineStr">
        <is>
          <t>02 - Sports / GT</t>
        </is>
      </c>
      <c r="K591" s="12" t="n">
        <v>325000</v>
      </c>
      <c r="L591" s="8" t="inlineStr">
        <is>
          <t>Illinois</t>
        </is>
      </c>
      <c r="M591" s="13" t="n">
        <v>6254.72</v>
      </c>
      <c r="N591" s="13" t="n">
        <v>6254.72</v>
      </c>
      <c r="O591" s="8" t="n"/>
    </row>
    <row r="592">
      <c r="A592" s="8" t="inlineStr">
        <is>
          <t>CANON-202508-000655</t>
        </is>
      </c>
      <c r="B592" s="9" t="inlineStr">
        <is>
          <t>2025-08</t>
        </is>
      </c>
      <c r="C592" s="10" t="n">
        <v>45887</v>
      </c>
      <c r="D592" s="9" t="inlineStr">
        <is>
          <t>Bound</t>
        </is>
      </c>
      <c r="E592" s="8" t="inlineStr">
        <is>
          <t>Priya Chattopadhyay</t>
        </is>
      </c>
      <c r="F592" s="11" t="n">
        <v>1985</v>
      </c>
      <c r="G592" s="8" t="inlineStr">
        <is>
          <t>Mercedes-Benz</t>
        </is>
      </c>
      <c r="H592" s="8" t="inlineStr">
        <is>
          <t>280SL Pagoda</t>
        </is>
      </c>
      <c r="I592" s="8" t="inlineStr">
        <is>
          <t>UU3SXJPNKS85656E0</t>
        </is>
      </c>
      <c r="J592" s="8" t="inlineStr">
        <is>
          <t>07 - Post-War Classic (1946-1972)</t>
        </is>
      </c>
      <c r="K592" s="12" t="n">
        <v>850000</v>
      </c>
      <c r="L592" s="8" t="inlineStr">
        <is>
          <t>South Carolina</t>
        </is>
      </c>
      <c r="M592" s="13" t="n">
        <v>8551.32</v>
      </c>
      <c r="N592" s="13" t="n">
        <v>8551.32</v>
      </c>
      <c r="O592" s="8" t="n"/>
    </row>
    <row r="593">
      <c r="A593" s="8" t="inlineStr">
        <is>
          <t>CANON-202508-000656</t>
        </is>
      </c>
      <c r="B593" s="9" t="inlineStr">
        <is>
          <t>2025-08</t>
        </is>
      </c>
      <c r="C593" s="10" t="n">
        <v>45900</v>
      </c>
      <c r="D593" s="9" t="inlineStr">
        <is>
          <t>Bound</t>
        </is>
      </c>
      <c r="E593" s="8" t="inlineStr">
        <is>
          <t>Noor Farkas</t>
        </is>
      </c>
      <c r="F593" s="11" t="n">
        <v>2007</v>
      </c>
      <c r="G593" s="8" t="inlineStr">
        <is>
          <t>Jaguar</t>
        </is>
      </c>
      <c r="H593" s="8" t="inlineStr">
        <is>
          <t>E-Type Series 1</t>
        </is>
      </c>
      <c r="I593" s="8" t="inlineStr">
        <is>
          <t>492BJ8MDCU9RG0CFL</t>
        </is>
      </c>
      <c r="J593" s="8" t="inlineStr">
        <is>
          <t>07 - Post-War Classic (1946-1972)</t>
        </is>
      </c>
      <c r="K593" s="12" t="n">
        <v>310000</v>
      </c>
      <c r="L593" s="8" t="inlineStr">
        <is>
          <t>Massachusetts</t>
        </is>
      </c>
      <c r="M593" s="13" t="n">
        <v>3509.43</v>
      </c>
      <c r="N593" s="13" t="n">
        <v>3509.43</v>
      </c>
      <c r="O593" s="8" t="n"/>
    </row>
    <row r="594">
      <c r="A594" s="8" t="inlineStr">
        <is>
          <t>CANON-202508-000659</t>
        </is>
      </c>
      <c r="B594" s="9" t="inlineStr">
        <is>
          <t>2025-08</t>
        </is>
      </c>
      <c r="C594" s="10" t="n">
        <v>45892</v>
      </c>
      <c r="D594" s="9" t="inlineStr">
        <is>
          <t>Bound</t>
        </is>
      </c>
      <c r="E594" s="8" t="inlineStr">
        <is>
          <t>Fenwick Merriweather</t>
        </is>
      </c>
      <c r="F594" s="11" t="n">
        <v>2006</v>
      </c>
      <c r="G594" s="8" t="inlineStr">
        <is>
          <t>BMW</t>
        </is>
      </c>
      <c r="H594" s="8" t="inlineStr">
        <is>
          <t>M8 Competition</t>
        </is>
      </c>
      <c r="I594" s="8" t="inlineStr">
        <is>
          <t>AHS24MVBU8SEXHTS7</t>
        </is>
      </c>
      <c r="J594" s="8" t="inlineStr">
        <is>
          <t>02 - Sports / GT</t>
        </is>
      </c>
      <c r="K594" s="12" t="n">
        <v>180000</v>
      </c>
      <c r="L594" s="8" t="inlineStr">
        <is>
          <t>Utah</t>
        </is>
      </c>
      <c r="M594" s="13" t="n">
        <v>4218.11</v>
      </c>
      <c r="N594" s="13" t="n">
        <v>4218.11</v>
      </c>
      <c r="O594" s="8" t="n"/>
    </row>
    <row r="595">
      <c r="A595" s="8" t="inlineStr">
        <is>
          <t>CANON-202508-000660</t>
        </is>
      </c>
      <c r="B595" s="9" t="inlineStr">
        <is>
          <t>2025-08</t>
        </is>
      </c>
      <c r="C595" s="10" t="n">
        <v>45892</v>
      </c>
      <c r="D595" s="9" t="inlineStr">
        <is>
          <t>Bound</t>
        </is>
      </c>
      <c r="E595" s="8" t="inlineStr">
        <is>
          <t>Mireille Underwood</t>
        </is>
      </c>
      <c r="F595" s="11" t="n">
        <v>2005</v>
      </c>
      <c r="G595" s="8" t="inlineStr">
        <is>
          <t>Lamborghini</t>
        </is>
      </c>
      <c r="H595" s="8" t="inlineStr">
        <is>
          <t>Huracan EVO</t>
        </is>
      </c>
      <c r="I595" s="8" t="inlineStr">
        <is>
          <t>N3Y3BBP8PG7HJYE7R</t>
        </is>
      </c>
      <c r="J595" s="8" t="inlineStr">
        <is>
          <t>03 - Supercar</t>
        </is>
      </c>
      <c r="K595" s="12" t="n">
        <v>1930000</v>
      </c>
      <c r="L595" s="8" t="inlineStr">
        <is>
          <t>Pennsylvania</t>
        </is>
      </c>
      <c r="M595" s="13" t="n">
        <v>29132.08</v>
      </c>
      <c r="N595" s="13" t="n">
        <v>29132.08</v>
      </c>
      <c r="O595" s="8" t="n"/>
    </row>
    <row r="596">
      <c r="A596" s="8" t="inlineStr">
        <is>
          <t>CANON-202508-000661</t>
        </is>
      </c>
      <c r="B596" s="9" t="inlineStr">
        <is>
          <t>2025-08</t>
        </is>
      </c>
      <c r="C596" s="10" t="n">
        <v>45880</v>
      </c>
      <c r="D596" s="9" t="inlineStr">
        <is>
          <t>Bound</t>
        </is>
      </c>
      <c r="E596" s="8" t="inlineStr">
        <is>
          <t>Lorenzo Blackwood</t>
        </is>
      </c>
      <c r="F596" s="11" t="n">
        <v>2000</v>
      </c>
      <c r="G596" s="8" t="inlineStr">
        <is>
          <t>Porsche</t>
        </is>
      </c>
      <c r="H596" s="8" t="inlineStr">
        <is>
          <t>911 Turbo S</t>
        </is>
      </c>
      <c r="I596" s="8" t="inlineStr">
        <is>
          <t>P4UK97CGZWT1YAPTW</t>
        </is>
      </c>
      <c r="J596" s="8" t="inlineStr">
        <is>
          <t>02 - Sports / GT</t>
        </is>
      </c>
      <c r="K596" s="12" t="n">
        <v>1025000</v>
      </c>
      <c r="L596" s="8" t="inlineStr">
        <is>
          <t>Hawaii</t>
        </is>
      </c>
      <c r="M596" s="13" t="n">
        <v>13827.83</v>
      </c>
      <c r="N596" s="13" t="n">
        <v>13827.83</v>
      </c>
      <c r="O596" s="8" t="n"/>
    </row>
    <row r="597">
      <c r="A597" s="8" t="inlineStr">
        <is>
          <t>CANON-202508-000662</t>
        </is>
      </c>
      <c r="B597" s="9" t="inlineStr">
        <is>
          <t>2025-08</t>
        </is>
      </c>
      <c r="C597" s="10" t="n">
        <v>45888</v>
      </c>
      <c r="D597" s="9" t="inlineStr">
        <is>
          <t>Bound</t>
        </is>
      </c>
      <c r="E597" s="8" t="inlineStr">
        <is>
          <t>Noor Vandermeer</t>
        </is>
      </c>
      <c r="F597" s="11" t="n">
        <v>2016</v>
      </c>
      <c r="G597" s="8" t="inlineStr">
        <is>
          <t>McLaren</t>
        </is>
      </c>
      <c r="H597" s="8" t="inlineStr">
        <is>
          <t>750S</t>
        </is>
      </c>
      <c r="I597" s="8" t="inlineStr">
        <is>
          <t>K1G9S5MWV70U1ZNBV</t>
        </is>
      </c>
      <c r="J597" s="8" t="inlineStr">
        <is>
          <t>03 - Supercar</t>
        </is>
      </c>
      <c r="K597" s="12" t="n">
        <v>1045000</v>
      </c>
      <c r="L597" s="8" t="inlineStr">
        <is>
          <t>Massachusetts</t>
        </is>
      </c>
      <c r="M597" s="13" t="n">
        <v>19716.98</v>
      </c>
      <c r="N597" s="13" t="n">
        <v>19716.98</v>
      </c>
      <c r="O597" s="8" t="n"/>
    </row>
    <row r="598">
      <c r="A598" s="8" t="inlineStr">
        <is>
          <t>CANON-202508-000663</t>
        </is>
      </c>
      <c r="B598" s="9" t="inlineStr">
        <is>
          <t>2025-08</t>
        </is>
      </c>
      <c r="C598" s="10" t="n">
        <v>45887</v>
      </c>
      <c r="D598" s="9" t="inlineStr">
        <is>
          <t>Bound</t>
        </is>
      </c>
      <c r="E598" s="8" t="inlineStr">
        <is>
          <t>Sunniva Okonkwo</t>
        </is>
      </c>
      <c r="F598" s="11" t="n">
        <v>1958</v>
      </c>
      <c r="G598" s="8" t="inlineStr">
        <is>
          <t>BMW</t>
        </is>
      </c>
      <c r="H598" s="8" t="inlineStr">
        <is>
          <t>M8 Competition</t>
        </is>
      </c>
      <c r="I598" s="8" t="inlineStr">
        <is>
          <t>JKG6W1YJVDJE85A3T</t>
        </is>
      </c>
      <c r="J598" s="8" t="inlineStr">
        <is>
          <t>02 - Sports / GT</t>
        </is>
      </c>
      <c r="K598" s="12" t="n">
        <v>575000</v>
      </c>
      <c r="L598" s="8" t="inlineStr">
        <is>
          <t>Wyoming</t>
        </is>
      </c>
      <c r="M598" s="13" t="n">
        <v>7545.52</v>
      </c>
      <c r="N598" s="13" t="n">
        <v>7545.52</v>
      </c>
      <c r="O598" s="8" t="n"/>
    </row>
    <row r="599">
      <c r="A599" s="8" t="inlineStr">
        <is>
          <t>CANON-202508-000664</t>
        </is>
      </c>
      <c r="B599" s="9" t="inlineStr">
        <is>
          <t>2025-08</t>
        </is>
      </c>
      <c r="C599" s="10" t="n">
        <v>45899</v>
      </c>
      <c r="D599" s="9" t="inlineStr">
        <is>
          <t>Bound</t>
        </is>
      </c>
      <c r="E599" s="8" t="inlineStr">
        <is>
          <t>Sunniva Pennington</t>
        </is>
      </c>
      <c r="F599" s="11" t="n">
        <v>1957</v>
      </c>
      <c r="G599" s="8" t="inlineStr">
        <is>
          <t>Lamborghini</t>
        </is>
      </c>
      <c r="H599" s="8" t="inlineStr">
        <is>
          <t>Huracan EVO</t>
        </is>
      </c>
      <c r="I599" s="8" t="inlineStr">
        <is>
          <t>3WNHUWTD5E70RGZPA</t>
        </is>
      </c>
      <c r="J599" s="8" t="inlineStr">
        <is>
          <t>03 - Supercar</t>
        </is>
      </c>
      <c r="K599" s="12" t="n">
        <v>1095000</v>
      </c>
      <c r="L599" s="8" t="inlineStr">
        <is>
          <t>Wyoming</t>
        </is>
      </c>
      <c r="M599" s="13" t="n">
        <v>17685.28</v>
      </c>
      <c r="N599" s="13" t="n">
        <v>17685.28</v>
      </c>
      <c r="O599" s="8" t="n"/>
    </row>
    <row r="600">
      <c r="A600" s="8" t="inlineStr">
        <is>
          <t>CANON-202508-000665</t>
        </is>
      </c>
      <c r="B600" s="9" t="inlineStr">
        <is>
          <t>2025-08</t>
        </is>
      </c>
      <c r="C600" s="10" t="n">
        <v>45873</v>
      </c>
      <c r="D600" s="9" t="inlineStr">
        <is>
          <t>Bound</t>
        </is>
      </c>
      <c r="E600" s="8" t="inlineStr">
        <is>
          <t>Ramona Bellandi</t>
        </is>
      </c>
      <c r="F600" s="11" t="n">
        <v>1966</v>
      </c>
      <c r="G600" s="8" t="inlineStr">
        <is>
          <t>McLaren</t>
        </is>
      </c>
      <c r="H600" s="8" t="inlineStr">
        <is>
          <t>750S</t>
        </is>
      </c>
      <c r="I600" s="8" t="inlineStr">
        <is>
          <t>83L9AM43X761GPWA2</t>
        </is>
      </c>
      <c r="J600" s="8" t="inlineStr">
        <is>
          <t>03 - Supercar</t>
        </is>
      </c>
      <c r="K600" s="12" t="n">
        <v>415000</v>
      </c>
      <c r="L600" s="8" t="inlineStr">
        <is>
          <t>Illinois</t>
        </is>
      </c>
      <c r="M600" s="13" t="n">
        <v>12246.42</v>
      </c>
      <c r="N600" s="13" t="n">
        <v>12246.42</v>
      </c>
      <c r="O600" s="8" t="n"/>
    </row>
    <row r="601">
      <c r="A601" s="8" t="inlineStr">
        <is>
          <t>CANON-202508-000667</t>
        </is>
      </c>
      <c r="B601" s="9" t="inlineStr">
        <is>
          <t>2025-08</t>
        </is>
      </c>
      <c r="C601" s="10" t="n">
        <v>45873</v>
      </c>
      <c r="D601" s="9" t="inlineStr">
        <is>
          <t>Bound</t>
        </is>
      </c>
      <c r="E601" s="8" t="inlineStr">
        <is>
          <t>Fenwick Vandermeer</t>
        </is>
      </c>
      <c r="F601" s="11" t="n">
        <v>2013</v>
      </c>
      <c r="G601" s="8" t="inlineStr">
        <is>
          <t>Bentley</t>
        </is>
      </c>
      <c r="H601" s="8" t="inlineStr">
        <is>
          <t>Continental GT</t>
        </is>
      </c>
      <c r="I601" s="8" t="inlineStr">
        <is>
          <t>JGADXXB2GK7J202WY</t>
        </is>
      </c>
      <c r="J601" s="8" t="inlineStr">
        <is>
          <t>02 - Sports / GT</t>
        </is>
      </c>
      <c r="K601" s="12" t="n">
        <v>790000</v>
      </c>
      <c r="L601" s="8" t="inlineStr">
        <is>
          <t>Oregon</t>
        </is>
      </c>
      <c r="M601" s="13" t="n">
        <v>10948.21</v>
      </c>
      <c r="N601" s="13" t="n">
        <v>10948.21</v>
      </c>
      <c r="O601" s="8" t="n"/>
    </row>
    <row r="602">
      <c r="A602" s="8" t="inlineStr">
        <is>
          <t>CANON-202508-000669</t>
        </is>
      </c>
      <c r="B602" s="9" t="inlineStr">
        <is>
          <t>2025-08</t>
        </is>
      </c>
      <c r="C602" s="10" t="n">
        <v>45876</v>
      </c>
      <c r="D602" s="9" t="inlineStr">
        <is>
          <t>Bound</t>
        </is>
      </c>
      <c r="E602" s="8" t="inlineStr">
        <is>
          <t>Thaddeus Larsson</t>
        </is>
      </c>
      <c r="F602" s="11" t="n">
        <v>2002</v>
      </c>
      <c r="G602" s="8" t="inlineStr">
        <is>
          <t>McLaren</t>
        </is>
      </c>
      <c r="H602" s="8" t="inlineStr">
        <is>
          <t>750S</t>
        </is>
      </c>
      <c r="I602" s="8" t="inlineStr">
        <is>
          <t>C8JWKUWT0NH8R1BLP</t>
        </is>
      </c>
      <c r="J602" s="8" t="inlineStr">
        <is>
          <t>03 - Supercar</t>
        </is>
      </c>
      <c r="K602" s="12" t="n">
        <v>375000</v>
      </c>
      <c r="L602" s="8" t="inlineStr">
        <is>
          <t>Texas</t>
        </is>
      </c>
      <c r="M602" s="13" t="n">
        <v>9357.309999999999</v>
      </c>
      <c r="N602" s="13" t="n">
        <v>9357.309999999999</v>
      </c>
      <c r="O602" s="8" t="n"/>
    </row>
    <row r="603">
      <c r="A603" s="8" t="inlineStr">
        <is>
          <t>CANON-202508-000670</t>
        </is>
      </c>
      <c r="B603" s="9" t="inlineStr">
        <is>
          <t>2025-08</t>
        </is>
      </c>
      <c r="C603" s="10" t="n">
        <v>45870</v>
      </c>
      <c r="D603" s="9" t="inlineStr">
        <is>
          <t>Bound</t>
        </is>
      </c>
      <c r="E603" s="8" t="inlineStr">
        <is>
          <t>Anouk Nakashima</t>
        </is>
      </c>
      <c r="F603" s="11" t="n">
        <v>2011</v>
      </c>
      <c r="G603" s="8" t="inlineStr">
        <is>
          <t>Ferrari</t>
        </is>
      </c>
      <c r="H603" s="8" t="inlineStr">
        <is>
          <t>SF90 Stradale</t>
        </is>
      </c>
      <c r="I603" s="8" t="inlineStr">
        <is>
          <t>T7MLYUVR221VJD57K</t>
        </is>
      </c>
      <c r="J603" s="8" t="inlineStr">
        <is>
          <t>03 - Supercar</t>
        </is>
      </c>
      <c r="K603" s="12" t="n">
        <v>665000</v>
      </c>
      <c r="L603" s="8" t="inlineStr">
        <is>
          <t>New Jersey</t>
        </is>
      </c>
      <c r="M603" s="13" t="n">
        <v>10847.03</v>
      </c>
      <c r="N603" s="13" t="n">
        <v>10847.03</v>
      </c>
      <c r="O603" s="8" t="n"/>
    </row>
    <row r="604">
      <c r="A604" s="8" t="inlineStr">
        <is>
          <t>CANON-202508-000671</t>
        </is>
      </c>
      <c r="B604" s="9" t="inlineStr">
        <is>
          <t>2025-08</t>
        </is>
      </c>
      <c r="C604" s="10" t="n">
        <v>45899</v>
      </c>
      <c r="D604" s="9" t="inlineStr">
        <is>
          <t>Bound</t>
        </is>
      </c>
      <c r="E604" s="8" t="inlineStr">
        <is>
          <t>Lorenzo Okonkwo</t>
        </is>
      </c>
      <c r="F604" s="11" t="n">
        <v>2009</v>
      </c>
      <c r="G604" s="8" t="inlineStr">
        <is>
          <t>Ringbrothers</t>
        </is>
      </c>
      <c r="H604" s="8" t="inlineStr">
        <is>
          <t>Mustang</t>
        </is>
      </c>
      <c r="I604" s="8" t="inlineStr">
        <is>
          <t>6D8G5SRUN4MB85N11</t>
        </is>
      </c>
      <c r="J604" s="8" t="inlineStr">
        <is>
          <t>11 - Restomod / Coachbuilt / Bespoke</t>
        </is>
      </c>
      <c r="K604" s="12" t="n">
        <v>485000</v>
      </c>
      <c r="L604" s="8" t="inlineStr">
        <is>
          <t>Montana</t>
        </is>
      </c>
      <c r="M604" s="13" t="n">
        <v>7489.13</v>
      </c>
      <c r="N604" s="13" t="n">
        <v>7489.13</v>
      </c>
      <c r="O604" s="8" t="n"/>
    </row>
    <row r="605">
      <c r="A605" s="8" t="inlineStr">
        <is>
          <t>CANON-202508-000672</t>
        </is>
      </c>
      <c r="B605" s="9" t="inlineStr">
        <is>
          <t>2025-08</t>
        </is>
      </c>
      <c r="C605" s="10" t="n">
        <v>45872</v>
      </c>
      <c r="D605" s="9" t="inlineStr">
        <is>
          <t>Bound</t>
        </is>
      </c>
      <c r="E605" s="8" t="inlineStr">
        <is>
          <t>Noor Delacroix</t>
        </is>
      </c>
      <c r="F605" s="11" t="n">
        <v>1976</v>
      </c>
      <c r="G605" s="8" t="inlineStr">
        <is>
          <t>Singer</t>
        </is>
      </c>
      <c r="H605" s="8" t="inlineStr">
        <is>
          <t>911 Reimagined</t>
        </is>
      </c>
      <c r="I605" s="8" t="inlineStr">
        <is>
          <t>60753UTVAHDJH29YK</t>
        </is>
      </c>
      <c r="J605" s="8" t="inlineStr">
        <is>
          <t>11 - Restomod / Coachbuilt / Bespoke</t>
        </is>
      </c>
      <c r="K605" s="12" t="n">
        <v>1640000</v>
      </c>
      <c r="L605" s="8" t="inlineStr">
        <is>
          <t>Virginia</t>
        </is>
      </c>
      <c r="M605" s="13" t="n">
        <v>22935.25</v>
      </c>
      <c r="N605" s="13" t="n">
        <v>22935.25</v>
      </c>
      <c r="O605" s="8" t="n"/>
    </row>
    <row r="606">
      <c r="A606" s="8" t="inlineStr">
        <is>
          <t>CANON-202508-000673</t>
        </is>
      </c>
      <c r="B606" s="9" t="inlineStr">
        <is>
          <t>2025-08</t>
        </is>
      </c>
      <c r="C606" s="10" t="n">
        <v>45898</v>
      </c>
      <c r="D606" s="9" t="inlineStr">
        <is>
          <t>Bound</t>
        </is>
      </c>
      <c r="E606" s="8" t="inlineStr">
        <is>
          <t>Ottilie Montoya</t>
        </is>
      </c>
      <c r="F606" s="11" t="n">
        <v>1977</v>
      </c>
      <c r="G606" s="8" t="inlineStr">
        <is>
          <t>Icon</t>
        </is>
      </c>
      <c r="H606" s="8" t="inlineStr">
        <is>
          <t>Derelict</t>
        </is>
      </c>
      <c r="I606" s="8" t="inlineStr">
        <is>
          <t>EMEBCH50056HNB3CX</t>
        </is>
      </c>
      <c r="J606" s="8" t="inlineStr">
        <is>
          <t>11 - Restomod / Coachbuilt / Bespoke</t>
        </is>
      </c>
      <c r="K606" s="12" t="n">
        <v>255000</v>
      </c>
      <c r="L606" s="8" t="inlineStr">
        <is>
          <t>Florida</t>
        </is>
      </c>
      <c r="M606" s="13" t="n">
        <v>6012.23</v>
      </c>
      <c r="N606" s="13" t="n">
        <v>6012.23</v>
      </c>
      <c r="O606" s="8" t="n"/>
    </row>
    <row r="607">
      <c r="A607" s="8" t="inlineStr">
        <is>
          <t>CANON-202508-000674</t>
        </is>
      </c>
      <c r="B607" s="9" t="inlineStr">
        <is>
          <t>2025-08</t>
        </is>
      </c>
      <c r="C607" s="10" t="n">
        <v>45893</v>
      </c>
      <c r="D607" s="9" t="inlineStr">
        <is>
          <t>Bound</t>
        </is>
      </c>
      <c r="E607" s="8" t="inlineStr">
        <is>
          <t>Wilhelmina Pennington</t>
        </is>
      </c>
      <c r="F607" s="11" t="n">
        <v>1989</v>
      </c>
      <c r="G607" s="8" t="inlineStr">
        <is>
          <t>Porsche</t>
        </is>
      </c>
      <c r="H607" s="8" t="inlineStr">
        <is>
          <t>911 Turbo S</t>
        </is>
      </c>
      <c r="I607" s="8" t="inlineStr">
        <is>
          <t>YRL9BZ1XD11HY7R6M</t>
        </is>
      </c>
      <c r="J607" s="8" t="inlineStr">
        <is>
          <t>02 - Sports / GT</t>
        </is>
      </c>
      <c r="K607" s="12" t="n">
        <v>785000</v>
      </c>
      <c r="L607" s="8" t="inlineStr">
        <is>
          <t>Vermont</t>
        </is>
      </c>
      <c r="M607" s="13" t="n">
        <v>11745.38</v>
      </c>
      <c r="N607" s="13" t="n">
        <v>11745.38</v>
      </c>
      <c r="O607" s="8" t="n"/>
    </row>
    <row r="608">
      <c r="A608" s="8" t="inlineStr">
        <is>
          <t>CANON-202508-000675</t>
        </is>
      </c>
      <c r="B608" s="9" t="inlineStr">
        <is>
          <t>2025-08</t>
        </is>
      </c>
      <c r="C608" s="10" t="n">
        <v>45872</v>
      </c>
      <c r="D608" s="9" t="inlineStr">
        <is>
          <t>Bound</t>
        </is>
      </c>
      <c r="E608" s="8" t="inlineStr">
        <is>
          <t>Wilhelmina Rourke</t>
        </is>
      </c>
      <c r="F608" s="11" t="n">
        <v>2013</v>
      </c>
      <c r="G608" s="8" t="inlineStr">
        <is>
          <t>Porsche</t>
        </is>
      </c>
      <c r="H608" s="8" t="inlineStr">
        <is>
          <t>911 Turbo S</t>
        </is>
      </c>
      <c r="I608" s="8" t="inlineStr">
        <is>
          <t>H0BPZ7S0E1R6VLYVU</t>
        </is>
      </c>
      <c r="J608" s="8" t="inlineStr">
        <is>
          <t>02 - Sports / GT</t>
        </is>
      </c>
      <c r="K608" s="12" t="n">
        <v>235000</v>
      </c>
      <c r="L608" s="8" t="inlineStr">
        <is>
          <t>New York</t>
        </is>
      </c>
      <c r="M608" s="13" t="n">
        <v>5221.43</v>
      </c>
      <c r="N608" s="13" t="n">
        <v>5221.43</v>
      </c>
      <c r="O608" s="8" t="n"/>
    </row>
    <row r="609">
      <c r="A609" s="8" t="inlineStr">
        <is>
          <t>CANON-202508-000676</t>
        </is>
      </c>
      <c r="B609" s="9" t="inlineStr">
        <is>
          <t>2025-08</t>
        </is>
      </c>
      <c r="C609" s="10" t="n">
        <v>45900</v>
      </c>
      <c r="D609" s="9" t="inlineStr">
        <is>
          <t>Bound</t>
        </is>
      </c>
      <c r="E609" s="8" t="inlineStr">
        <is>
          <t>Sunniva Ashcombe</t>
        </is>
      </c>
      <c r="F609" s="11" t="n">
        <v>1981</v>
      </c>
      <c r="G609" s="8" t="inlineStr">
        <is>
          <t>Aston Martin</t>
        </is>
      </c>
      <c r="H609" s="8" t="inlineStr">
        <is>
          <t>DB12</t>
        </is>
      </c>
      <c r="I609" s="8" t="inlineStr">
        <is>
          <t>WHEFRRUX7W5M48JRL</t>
        </is>
      </c>
      <c r="J609" s="8" t="inlineStr">
        <is>
          <t>02 - Sports / GT</t>
        </is>
      </c>
      <c r="K609" s="12" t="n">
        <v>655000</v>
      </c>
      <c r="L609" s="8" t="inlineStr">
        <is>
          <t>Washington</t>
        </is>
      </c>
      <c r="M609" s="13" t="n">
        <v>7711.7</v>
      </c>
      <c r="N609" s="13" t="n">
        <v>7711.7</v>
      </c>
      <c r="O609" s="8" t="n"/>
    </row>
    <row r="610">
      <c r="A610" s="8" t="inlineStr">
        <is>
          <t>CANON-202508-000677</t>
        </is>
      </c>
      <c r="B610" s="9" t="inlineStr">
        <is>
          <t>2025-08</t>
        </is>
      </c>
      <c r="C610" s="10" t="n">
        <v>45878</v>
      </c>
      <c r="D610" s="9" t="inlineStr">
        <is>
          <t>Bound</t>
        </is>
      </c>
      <c r="E610" s="8" t="inlineStr">
        <is>
          <t>Horace Rourke</t>
        </is>
      </c>
      <c r="F610" s="11" t="n">
        <v>2013</v>
      </c>
      <c r="G610" s="8" t="inlineStr">
        <is>
          <t>Ferrari</t>
        </is>
      </c>
      <c r="H610" s="8" t="inlineStr">
        <is>
          <t>296 GTB</t>
        </is>
      </c>
      <c r="I610" s="8" t="inlineStr">
        <is>
          <t>LGT9T8Z5VD8SCJH5M</t>
        </is>
      </c>
      <c r="J610" s="8" t="inlineStr">
        <is>
          <t>03 - Supercar</t>
        </is>
      </c>
      <c r="K610" s="12" t="n">
        <v>1170000</v>
      </c>
      <c r="L610" s="8" t="inlineStr">
        <is>
          <t>New Mexico</t>
        </is>
      </c>
      <c r="M610" s="13" t="n">
        <v>22605.28</v>
      </c>
      <c r="N610" s="13" t="n">
        <v>22605.28</v>
      </c>
      <c r="O610" s="8" t="n"/>
    </row>
    <row r="611">
      <c r="A611" s="8" t="inlineStr">
        <is>
          <t>CANON-202508-000678</t>
        </is>
      </c>
      <c r="B611" s="9" t="inlineStr">
        <is>
          <t>2025-08</t>
        </is>
      </c>
      <c r="C611" s="10" t="n">
        <v>45885</v>
      </c>
      <c r="D611" s="9" t="inlineStr">
        <is>
          <t>Bound</t>
        </is>
      </c>
      <c r="E611" s="8" t="inlineStr">
        <is>
          <t>Horace Kingsford</t>
        </is>
      </c>
      <c r="F611" s="11" t="n">
        <v>1994</v>
      </c>
      <c r="G611" s="8" t="inlineStr">
        <is>
          <t>Singer</t>
        </is>
      </c>
      <c r="H611" s="8" t="inlineStr">
        <is>
          <t>911 Reimagined</t>
        </is>
      </c>
      <c r="I611" s="8" t="inlineStr">
        <is>
          <t>NL0PELG41ZBE6LW9V</t>
        </is>
      </c>
      <c r="J611" s="8" t="inlineStr">
        <is>
          <t>11 - Restomod / Coachbuilt / Bespoke</t>
        </is>
      </c>
      <c r="K611" s="12" t="n">
        <v>1340000</v>
      </c>
      <c r="L611" s="8" t="inlineStr">
        <is>
          <t>Missouri</t>
        </is>
      </c>
      <c r="M611" s="13" t="n">
        <v>18224</v>
      </c>
      <c r="N611" s="13" t="n">
        <v>18224</v>
      </c>
      <c r="O611" s="8" t="n"/>
    </row>
    <row r="612">
      <c r="A612" s="8" t="inlineStr">
        <is>
          <t>CANON-202508-000679</t>
        </is>
      </c>
      <c r="B612" s="9" t="inlineStr">
        <is>
          <t>2025-08</t>
        </is>
      </c>
      <c r="C612" s="10" t="n">
        <v>45878</v>
      </c>
      <c r="D612" s="9" t="inlineStr">
        <is>
          <t>Bound</t>
        </is>
      </c>
      <c r="E612" s="8" t="inlineStr">
        <is>
          <t>Desmond Merriweather</t>
        </is>
      </c>
      <c r="F612" s="11" t="n">
        <v>2006</v>
      </c>
      <c r="G612" s="8" t="inlineStr">
        <is>
          <t>BMW</t>
        </is>
      </c>
      <c r="H612" s="8" t="inlineStr">
        <is>
          <t>M8 Competition</t>
        </is>
      </c>
      <c r="I612" s="8" t="inlineStr">
        <is>
          <t>7BC28AAB06PH4K170</t>
        </is>
      </c>
      <c r="J612" s="8" t="inlineStr">
        <is>
          <t>02 - Sports / GT</t>
        </is>
      </c>
      <c r="K612" s="12" t="n">
        <v>270000</v>
      </c>
      <c r="L612" s="8" t="inlineStr">
        <is>
          <t>Kentucky</t>
        </is>
      </c>
      <c r="M612" s="13" t="n">
        <v>5119.81</v>
      </c>
      <c r="N612" s="13" t="n">
        <v>5119.81</v>
      </c>
      <c r="O612" s="8" t="n"/>
    </row>
    <row r="613">
      <c r="A613" s="8" t="inlineStr">
        <is>
          <t>CANON-202508-000680</t>
        </is>
      </c>
      <c r="B613" s="9" t="inlineStr">
        <is>
          <t>2025-08</t>
        </is>
      </c>
      <c r="C613" s="10" t="n">
        <v>45890</v>
      </c>
      <c r="D613" s="9" t="inlineStr">
        <is>
          <t>Bound</t>
        </is>
      </c>
      <c r="E613" s="8" t="inlineStr">
        <is>
          <t>Mireille Rourke</t>
        </is>
      </c>
      <c r="F613" s="11" t="n">
        <v>2003</v>
      </c>
      <c r="G613" s="8" t="inlineStr">
        <is>
          <t>Jaguar</t>
        </is>
      </c>
      <c r="H613" s="8" t="inlineStr">
        <is>
          <t>E-Type Series 1</t>
        </is>
      </c>
      <c r="I613" s="8" t="inlineStr">
        <is>
          <t>F8CAUWM6CMNDV8UL9</t>
        </is>
      </c>
      <c r="J613" s="8" t="inlineStr">
        <is>
          <t>07 - Post-War Classic (1946-1972)</t>
        </is>
      </c>
      <c r="K613" s="12" t="n">
        <v>1630000</v>
      </c>
      <c r="L613" s="8" t="inlineStr">
        <is>
          <t>Oklahoma</t>
        </is>
      </c>
      <c r="M613" s="13" t="n">
        <v>14725.36</v>
      </c>
      <c r="N613" s="13" t="n">
        <v>14725.36</v>
      </c>
      <c r="O613" s="8" t="n"/>
    </row>
    <row r="614">
      <c r="A614" s="8" t="inlineStr">
        <is>
          <t>CANON-202508-000681</t>
        </is>
      </c>
      <c r="B614" s="9" t="inlineStr">
        <is>
          <t>2025-08</t>
        </is>
      </c>
      <c r="C614" s="10" t="n">
        <v>45889</v>
      </c>
      <c r="D614" s="9" t="inlineStr">
        <is>
          <t>Bound</t>
        </is>
      </c>
      <c r="E614" s="8" t="inlineStr">
        <is>
          <t>Callum Kingsford</t>
        </is>
      </c>
      <c r="F614" s="11" t="n">
        <v>1962</v>
      </c>
      <c r="G614" s="8" t="inlineStr">
        <is>
          <t>Lamborghini</t>
        </is>
      </c>
      <c r="H614" s="8" t="inlineStr">
        <is>
          <t>Huracan EVO</t>
        </is>
      </c>
      <c r="I614" s="8" t="inlineStr">
        <is>
          <t>FF5XXZVXE0EE8Z67A</t>
        </is>
      </c>
      <c r="J614" s="8" t="inlineStr">
        <is>
          <t>03 - Supercar</t>
        </is>
      </c>
      <c r="K614" s="12" t="n">
        <v>1950000</v>
      </c>
      <c r="L614" s="8" t="inlineStr">
        <is>
          <t>New York</t>
        </is>
      </c>
      <c r="M614" s="13" t="n">
        <v>37675.47</v>
      </c>
      <c r="N614" s="13" t="n">
        <v>37675.47</v>
      </c>
      <c r="O614" s="8" t="n"/>
    </row>
    <row r="615">
      <c r="A615" s="8" t="inlineStr">
        <is>
          <t>CANON-202508-000683</t>
        </is>
      </c>
      <c r="B615" s="9" t="inlineStr">
        <is>
          <t>2025-08</t>
        </is>
      </c>
      <c r="C615" s="10" t="n">
        <v>45894</v>
      </c>
      <c r="D615" s="9" t="inlineStr">
        <is>
          <t>Bound</t>
        </is>
      </c>
      <c r="E615" s="8" t="inlineStr">
        <is>
          <t>Leopold Vandermeer</t>
        </is>
      </c>
      <c r="F615" s="11" t="n">
        <v>1965</v>
      </c>
      <c r="G615" s="8" t="inlineStr">
        <is>
          <t>Aston Martin</t>
        </is>
      </c>
      <c r="H615" s="8" t="inlineStr">
        <is>
          <t>DB12</t>
        </is>
      </c>
      <c r="I615" s="8" t="inlineStr">
        <is>
          <t>XHR0G7EZKRF8Y4GV2</t>
        </is>
      </c>
      <c r="J615" s="8" t="inlineStr">
        <is>
          <t>02 - Sports / GT</t>
        </is>
      </c>
      <c r="K615" s="12" t="n">
        <v>1090000</v>
      </c>
      <c r="L615" s="8" t="inlineStr">
        <is>
          <t>Pennsylvania</t>
        </is>
      </c>
      <c r="M615" s="13" t="n">
        <v>11311.32</v>
      </c>
      <c r="N615" s="13" t="n">
        <v>11311.32</v>
      </c>
      <c r="O615" s="8" t="n"/>
    </row>
    <row r="616">
      <c r="A616" s="8" t="inlineStr">
        <is>
          <t>CANON-202508-000684</t>
        </is>
      </c>
      <c r="B616" s="9" t="inlineStr">
        <is>
          <t>2025-08</t>
        </is>
      </c>
      <c r="C616" s="10" t="n">
        <v>45888</v>
      </c>
      <c r="D616" s="9" t="inlineStr">
        <is>
          <t>Bound</t>
        </is>
      </c>
      <c r="E616" s="8" t="inlineStr">
        <is>
          <t>Noor Larsson</t>
        </is>
      </c>
      <c r="F616" s="11" t="n">
        <v>1997</v>
      </c>
      <c r="G616" s="8" t="inlineStr">
        <is>
          <t>Aston Martin</t>
        </is>
      </c>
      <c r="H616" s="8" t="inlineStr">
        <is>
          <t>DB12</t>
        </is>
      </c>
      <c r="I616" s="8" t="inlineStr">
        <is>
          <t>LEATEDYF30BHB8LHD</t>
        </is>
      </c>
      <c r="J616" s="8" t="inlineStr">
        <is>
          <t>02 - Sports / GT</t>
        </is>
      </c>
      <c r="K616" s="12" t="n">
        <v>335000</v>
      </c>
      <c r="L616" s="8" t="inlineStr">
        <is>
          <t>Alabama</t>
        </is>
      </c>
      <c r="M616" s="13" t="n">
        <v>6020.52</v>
      </c>
      <c r="N616" s="13" t="n">
        <v>6020.52</v>
      </c>
      <c r="O616" s="8" t="n"/>
    </row>
    <row r="617">
      <c r="A617" s="8" t="inlineStr">
        <is>
          <t>CANON-202508-000685</t>
        </is>
      </c>
      <c r="B617" s="9" t="inlineStr">
        <is>
          <t>2025-08</t>
        </is>
      </c>
      <c r="C617" s="10" t="n">
        <v>45897</v>
      </c>
      <c r="D617" s="9" t="inlineStr">
        <is>
          <t>Bound</t>
        </is>
      </c>
      <c r="E617" s="8" t="inlineStr">
        <is>
          <t>Ingrid Chattopadhyay</t>
        </is>
      </c>
      <c r="F617" s="11" t="n">
        <v>1970</v>
      </c>
      <c r="G617" s="8" t="inlineStr">
        <is>
          <t>Ringbrothers</t>
        </is>
      </c>
      <c r="H617" s="8" t="inlineStr">
        <is>
          <t>Mustang</t>
        </is>
      </c>
      <c r="I617" s="8" t="inlineStr">
        <is>
          <t>8YH1WJ52GR39Y8D0N</t>
        </is>
      </c>
      <c r="J617" s="8" t="inlineStr">
        <is>
          <t>11 - Restomod / Coachbuilt / Bespoke</t>
        </is>
      </c>
      <c r="K617" s="12" t="n">
        <v>1015000</v>
      </c>
      <c r="L617" s="8" t="inlineStr">
        <is>
          <t>Minnesota</t>
        </is>
      </c>
      <c r="M617" s="13" t="n">
        <v>17189.89</v>
      </c>
      <c r="N617" s="13" t="n">
        <v>17189.89</v>
      </c>
      <c r="O617" s="8" t="n"/>
    </row>
    <row r="618">
      <c r="A618" s="8" t="inlineStr">
        <is>
          <t>CANON-202508-000687</t>
        </is>
      </c>
      <c r="B618" s="9" t="inlineStr">
        <is>
          <t>2025-08</t>
        </is>
      </c>
      <c r="C618" s="10" t="n">
        <v>45875</v>
      </c>
      <c r="D618" s="9" t="inlineStr">
        <is>
          <t>Bound</t>
        </is>
      </c>
      <c r="E618" s="8" t="inlineStr">
        <is>
          <t>Aurelio Pennington</t>
        </is>
      </c>
      <c r="F618" s="11" t="n">
        <v>1962</v>
      </c>
      <c r="G618" s="8" t="inlineStr">
        <is>
          <t>Bentley</t>
        </is>
      </c>
      <c r="H618" s="8" t="inlineStr">
        <is>
          <t>Continental GT</t>
        </is>
      </c>
      <c r="I618" s="8" t="inlineStr">
        <is>
          <t>P6N7PT9A8XP58MZND</t>
        </is>
      </c>
      <c r="J618" s="8" t="inlineStr">
        <is>
          <t>02 - Sports / GT</t>
        </is>
      </c>
      <c r="K618" s="12" t="n">
        <v>865000</v>
      </c>
      <c r="L618" s="8" t="inlineStr">
        <is>
          <t>California</t>
        </is>
      </c>
      <c r="M618" s="13" t="n">
        <v>14321.46</v>
      </c>
      <c r="N618" s="13" t="n">
        <v>14321.46</v>
      </c>
      <c r="O618" s="8" t="n"/>
    </row>
    <row r="619">
      <c r="A619" s="8" t="inlineStr">
        <is>
          <t>CANON-202508-000688</t>
        </is>
      </c>
      <c r="B619" s="9" t="inlineStr">
        <is>
          <t>2025-08</t>
        </is>
      </c>
      <c r="C619" s="10" t="n">
        <v>45881</v>
      </c>
      <c r="D619" s="9" t="inlineStr">
        <is>
          <t>Bound</t>
        </is>
      </c>
      <c r="E619" s="8" t="inlineStr">
        <is>
          <t>Leopold Underwood</t>
        </is>
      </c>
      <c r="F619" s="11" t="n">
        <v>2011</v>
      </c>
      <c r="G619" s="8" t="inlineStr">
        <is>
          <t>Aston Martin</t>
        </is>
      </c>
      <c r="H619" s="8" t="inlineStr">
        <is>
          <t>DB12</t>
        </is>
      </c>
      <c r="I619" s="8" t="inlineStr">
        <is>
          <t>ESTJK5T2S3RCV0LU5</t>
        </is>
      </c>
      <c r="J619" s="8" t="inlineStr">
        <is>
          <t>02 - Sports / GT</t>
        </is>
      </c>
      <c r="K619" s="12" t="n">
        <v>330000</v>
      </c>
      <c r="L619" s="8" t="inlineStr">
        <is>
          <t>Nevada</t>
        </is>
      </c>
      <c r="M619" s="13" t="n">
        <v>5463.68</v>
      </c>
      <c r="N619" s="13" t="n">
        <v>5463.68</v>
      </c>
      <c r="O619" s="8" t="n"/>
    </row>
    <row r="620">
      <c r="A620" s="8" t="inlineStr">
        <is>
          <t>CANON-202508-000689</t>
        </is>
      </c>
      <c r="B620" s="9" t="inlineStr">
        <is>
          <t>2025-08</t>
        </is>
      </c>
      <c r="C620" s="10" t="n">
        <v>45886</v>
      </c>
      <c r="D620" s="9" t="inlineStr">
        <is>
          <t>Bound</t>
        </is>
      </c>
      <c r="E620" s="8" t="inlineStr">
        <is>
          <t>Beatrix Okonkwo</t>
        </is>
      </c>
      <c r="F620" s="11" t="n">
        <v>1996</v>
      </c>
      <c r="G620" s="8" t="inlineStr">
        <is>
          <t>Alfa Romeo</t>
        </is>
      </c>
      <c r="H620" s="8" t="inlineStr">
        <is>
          <t>8C 2900</t>
        </is>
      </c>
      <c r="I620" s="8" t="inlineStr">
        <is>
          <t>9LAUHZ64VNWM2V5XR</t>
        </is>
      </c>
      <c r="J620" s="8" t="inlineStr">
        <is>
          <t>06 - Vintage Pre-War (pre-1946)</t>
        </is>
      </c>
      <c r="K620" s="12" t="n">
        <v>380000</v>
      </c>
      <c r="L620" s="8" t="inlineStr">
        <is>
          <t>Alaska</t>
        </is>
      </c>
      <c r="M620" s="13" t="n">
        <v>3432.91</v>
      </c>
      <c r="N620" s="13" t="n">
        <v>3432.91</v>
      </c>
      <c r="O620" s="8" t="n"/>
    </row>
    <row r="621">
      <c r="A621" s="8" t="inlineStr">
        <is>
          <t>CANON-202508-000692</t>
        </is>
      </c>
      <c r="B621" s="9" t="inlineStr">
        <is>
          <t>2025-08</t>
        </is>
      </c>
      <c r="C621" s="10" t="n">
        <v>45872</v>
      </c>
      <c r="D621" s="9" t="inlineStr">
        <is>
          <t>Bound</t>
        </is>
      </c>
      <c r="E621" s="8" t="inlineStr">
        <is>
          <t>Leopold Thistlewood</t>
        </is>
      </c>
      <c r="F621" s="11" t="n">
        <v>1974</v>
      </c>
      <c r="G621" s="8" t="inlineStr">
        <is>
          <t>Ferrari</t>
        </is>
      </c>
      <c r="H621" s="8" t="inlineStr">
        <is>
          <t>SF90 Stradale</t>
        </is>
      </c>
      <c r="I621" s="8" t="inlineStr">
        <is>
          <t>MSTVXW441K8JHFGAK</t>
        </is>
      </c>
      <c r="J621" s="8" t="inlineStr">
        <is>
          <t>03 - Supercar</t>
        </is>
      </c>
      <c r="K621" s="12" t="n">
        <v>780000</v>
      </c>
      <c r="L621" s="8" t="inlineStr">
        <is>
          <t>Arkansas</t>
        </is>
      </c>
      <c r="M621" s="13" t="n">
        <v>19293.96</v>
      </c>
      <c r="N621" s="13" t="n">
        <v>19293.96</v>
      </c>
      <c r="O621" s="8" t="n"/>
    </row>
    <row r="622">
      <c r="A622" s="8" t="inlineStr">
        <is>
          <t>CANON-202508-000693</t>
        </is>
      </c>
      <c r="B622" s="9" t="inlineStr">
        <is>
          <t>2025-08</t>
        </is>
      </c>
      <c r="C622" s="10" t="n">
        <v>45900</v>
      </c>
      <c r="D622" s="9" t="inlineStr">
        <is>
          <t>Bound</t>
        </is>
      </c>
      <c r="E622" s="8" t="inlineStr">
        <is>
          <t>Anouk Chattopadhyay</t>
        </is>
      </c>
      <c r="F622" s="11" t="n">
        <v>1956</v>
      </c>
      <c r="G622" s="8" t="inlineStr">
        <is>
          <t>Maserati</t>
        </is>
      </c>
      <c r="H622" s="8" t="inlineStr">
        <is>
          <t>GranTurismo</t>
        </is>
      </c>
      <c r="I622" s="8" t="inlineStr">
        <is>
          <t>K81BJM29ZC2ZM65KU</t>
        </is>
      </c>
      <c r="J622" s="8" t="inlineStr">
        <is>
          <t>02 - Sports / GT</t>
        </is>
      </c>
      <c r="K622" s="12" t="n">
        <v>475000</v>
      </c>
      <c r="L622" s="8" t="inlineStr">
        <is>
          <t>Colorado</t>
        </is>
      </c>
      <c r="M622" s="13" t="n">
        <v>7393.87</v>
      </c>
      <c r="N622" s="13" t="n">
        <v>7393.87</v>
      </c>
      <c r="O622" s="8" t="n"/>
    </row>
    <row r="623">
      <c r="A623" s="8" t="inlineStr">
        <is>
          <t>CANON-202508-000694</t>
        </is>
      </c>
      <c r="B623" s="9" t="inlineStr">
        <is>
          <t>2025-08</t>
        </is>
      </c>
      <c r="C623" s="10" t="n">
        <v>45880</v>
      </c>
      <c r="D623" s="9" t="inlineStr">
        <is>
          <t>Bound</t>
        </is>
      </c>
      <c r="E623" s="8" t="inlineStr">
        <is>
          <t>Noor Delacroix</t>
        </is>
      </c>
      <c r="F623" s="11" t="n">
        <v>1991</v>
      </c>
      <c r="G623" s="8" t="inlineStr">
        <is>
          <t>Porsche</t>
        </is>
      </c>
      <c r="H623" s="8" t="inlineStr">
        <is>
          <t>911 Turbo S</t>
        </is>
      </c>
      <c r="I623" s="8" t="inlineStr">
        <is>
          <t>TNMSB0RGNVZE5109P</t>
        </is>
      </c>
      <c r="J623" s="8" t="inlineStr">
        <is>
          <t>02 - Sports / GT</t>
        </is>
      </c>
      <c r="K623" s="12" t="n">
        <v>430000</v>
      </c>
      <c r="L623" s="8" t="inlineStr">
        <is>
          <t>New York</t>
        </is>
      </c>
      <c r="M623" s="13" t="n">
        <v>7788.68</v>
      </c>
      <c r="N623" s="13" t="n">
        <v>7788.68</v>
      </c>
      <c r="O623" s="8" t="n"/>
    </row>
    <row r="624">
      <c r="A624" s="8" t="inlineStr">
        <is>
          <t>CANON-202508-000695</t>
        </is>
      </c>
      <c r="B624" s="9" t="inlineStr">
        <is>
          <t>2025-08</t>
        </is>
      </c>
      <c r="C624" s="10" t="n">
        <v>45876</v>
      </c>
      <c r="D624" s="9" t="inlineStr">
        <is>
          <t>Bound</t>
        </is>
      </c>
      <c r="E624" s="8" t="inlineStr">
        <is>
          <t>Marisol Vasquez</t>
        </is>
      </c>
      <c r="F624" s="11" t="n">
        <v>1986</v>
      </c>
      <c r="G624" s="8" t="inlineStr">
        <is>
          <t>Mercedes-Benz</t>
        </is>
      </c>
      <c r="H624" s="8" t="inlineStr">
        <is>
          <t>AMG GT</t>
        </is>
      </c>
      <c r="I624" s="8" t="inlineStr">
        <is>
          <t>MHZPY33NUMFLB5H9G</t>
        </is>
      </c>
      <c r="J624" s="8" t="inlineStr">
        <is>
          <t>02 - Sports / GT</t>
        </is>
      </c>
      <c r="K624" s="12" t="n">
        <v>555000</v>
      </c>
      <c r="L624" s="8" t="inlineStr">
        <is>
          <t>Texas</t>
        </is>
      </c>
      <c r="M624" s="13" t="n">
        <v>7827.59</v>
      </c>
      <c r="N624" s="13" t="n">
        <v>7827.59</v>
      </c>
      <c r="O624" s="8" t="n"/>
    </row>
    <row r="625">
      <c r="A625" s="8" t="inlineStr">
        <is>
          <t>CANON-202508-000696</t>
        </is>
      </c>
      <c r="B625" s="9" t="inlineStr">
        <is>
          <t>2025-08</t>
        </is>
      </c>
      <c r="C625" s="10" t="n">
        <v>45892</v>
      </c>
      <c r="D625" s="9" t="inlineStr">
        <is>
          <t>Bound</t>
        </is>
      </c>
      <c r="E625" s="8" t="inlineStr">
        <is>
          <t>Ottilie Pennington</t>
        </is>
      </c>
      <c r="F625" s="11" t="n">
        <v>1972</v>
      </c>
      <c r="G625" s="8" t="inlineStr">
        <is>
          <t>Bentley</t>
        </is>
      </c>
      <c r="H625" s="8" t="inlineStr">
        <is>
          <t>Continental GT</t>
        </is>
      </c>
      <c r="I625" s="8" t="inlineStr">
        <is>
          <t>5V5DX5TH2MNJKL1Z9</t>
        </is>
      </c>
      <c r="J625" s="8" t="inlineStr">
        <is>
          <t>02 - Sports / GT</t>
        </is>
      </c>
      <c r="K625" s="12" t="n">
        <v>300000</v>
      </c>
      <c r="L625" s="8" t="inlineStr">
        <is>
          <t>Washington</t>
        </is>
      </c>
      <c r="M625" s="13" t="n">
        <v>4075.47</v>
      </c>
      <c r="N625" s="13" t="n">
        <v>4075.47</v>
      </c>
      <c r="O625" s="8" t="n"/>
    </row>
    <row r="626">
      <c r="A626" s="8" t="inlineStr">
        <is>
          <t>CANON-202508-000697</t>
        </is>
      </c>
      <c r="B626" s="9" t="inlineStr">
        <is>
          <t>2025-08</t>
        </is>
      </c>
      <c r="C626" s="10" t="n">
        <v>45887</v>
      </c>
      <c r="D626" s="9" t="inlineStr">
        <is>
          <t>Bound</t>
        </is>
      </c>
      <c r="E626" s="8" t="inlineStr">
        <is>
          <t>Ramona Ashcombe</t>
        </is>
      </c>
      <c r="F626" s="11" t="n">
        <v>2016</v>
      </c>
      <c r="G626" s="8" t="inlineStr">
        <is>
          <t>Ferrari</t>
        </is>
      </c>
      <c r="H626" s="8" t="inlineStr">
        <is>
          <t>296 GTB</t>
        </is>
      </c>
      <c r="I626" s="8" t="inlineStr">
        <is>
          <t>VJLC4PCHGWNTUYV4E</t>
        </is>
      </c>
      <c r="J626" s="8" t="inlineStr">
        <is>
          <t>03 - Supercar</t>
        </is>
      </c>
      <c r="K626" s="12" t="n">
        <v>1405000</v>
      </c>
      <c r="L626" s="8" t="inlineStr">
        <is>
          <t>Utah</t>
        </is>
      </c>
      <c r="M626" s="13" t="n">
        <v>28630.19</v>
      </c>
      <c r="N626" s="13" t="n">
        <v>28630.19</v>
      </c>
      <c r="O626" s="8" t="n"/>
    </row>
    <row r="627">
      <c r="A627" s="8" t="inlineStr">
        <is>
          <t>CANON-202508-000698</t>
        </is>
      </c>
      <c r="B627" s="9" t="inlineStr">
        <is>
          <t>2025-08</t>
        </is>
      </c>
      <c r="C627" s="10" t="n">
        <v>45886</v>
      </c>
      <c r="D627" s="9" t="inlineStr">
        <is>
          <t>Bound</t>
        </is>
      </c>
      <c r="E627" s="8" t="inlineStr">
        <is>
          <t>Anouk Delacroix</t>
        </is>
      </c>
      <c r="F627" s="11" t="n">
        <v>1987</v>
      </c>
      <c r="G627" s="8" t="inlineStr">
        <is>
          <t>Aston Martin</t>
        </is>
      </c>
      <c r="H627" s="8" t="inlineStr">
        <is>
          <t>DB12</t>
        </is>
      </c>
      <c r="I627" s="8" t="inlineStr">
        <is>
          <t>LLCVYMKT80TVVPJ10</t>
        </is>
      </c>
      <c r="J627" s="8" t="inlineStr">
        <is>
          <t>02 - Sports / GT</t>
        </is>
      </c>
      <c r="K627" s="12" t="n">
        <v>530000</v>
      </c>
      <c r="L627" s="8" t="inlineStr">
        <is>
          <t>New York</t>
        </is>
      </c>
      <c r="M627" s="13" t="n">
        <v>8320</v>
      </c>
      <c r="N627" s="13" t="n">
        <v>8320</v>
      </c>
      <c r="O627" s="8" t="n"/>
    </row>
    <row r="628">
      <c r="A628" s="8" t="inlineStr">
        <is>
          <t>CANON-202508-000699</t>
        </is>
      </c>
      <c r="B628" s="9" t="inlineStr">
        <is>
          <t>2025-08</t>
        </is>
      </c>
      <c r="C628" s="10" t="n">
        <v>45898</v>
      </c>
      <c r="D628" s="9" t="inlineStr">
        <is>
          <t>Bound</t>
        </is>
      </c>
      <c r="E628" s="8" t="inlineStr">
        <is>
          <t>Ingrid Harrington</t>
        </is>
      </c>
      <c r="F628" s="11" t="n">
        <v>1970</v>
      </c>
      <c r="G628" s="8" t="inlineStr">
        <is>
          <t>Ferrari</t>
        </is>
      </c>
      <c r="H628" s="8" t="inlineStr">
        <is>
          <t>296 GTB</t>
        </is>
      </c>
      <c r="I628" s="8" t="inlineStr">
        <is>
          <t>G22MN99L7VKFYAP74</t>
        </is>
      </c>
      <c r="J628" s="8" t="inlineStr">
        <is>
          <t>03 - Supercar</t>
        </is>
      </c>
      <c r="K628" s="12" t="n">
        <v>1145000</v>
      </c>
      <c r="L628" s="8" t="inlineStr">
        <is>
          <t>New Jersey</t>
        </is>
      </c>
      <c r="M628" s="13" t="n">
        <v>15727.55</v>
      </c>
      <c r="N628" s="13" t="n">
        <v>15727.55</v>
      </c>
      <c r="O628" s="8" t="n"/>
    </row>
    <row r="629">
      <c r="A629" s="8" t="inlineStr">
        <is>
          <t>CANON-202508-000700</t>
        </is>
      </c>
      <c r="B629" s="9" t="inlineStr">
        <is>
          <t>2025-08</t>
        </is>
      </c>
      <c r="C629" s="10" t="n">
        <v>45874</v>
      </c>
      <c r="D629" s="9" t="inlineStr">
        <is>
          <t>Bound</t>
        </is>
      </c>
      <c r="E629" s="8" t="inlineStr">
        <is>
          <t>Marisol Ashcombe</t>
        </is>
      </c>
      <c r="F629" s="11" t="n">
        <v>1990</v>
      </c>
      <c r="G629" s="8" t="inlineStr">
        <is>
          <t>BMW</t>
        </is>
      </c>
      <c r="H629" s="8" t="inlineStr">
        <is>
          <t>M8 Competition</t>
        </is>
      </c>
      <c r="I629" s="8" t="inlineStr">
        <is>
          <t>7BE2S26B5JHTRS3NG</t>
        </is>
      </c>
      <c r="J629" s="8" t="inlineStr">
        <is>
          <t>02 - Sports / GT</t>
        </is>
      </c>
      <c r="K629" s="12" t="n">
        <v>600000</v>
      </c>
      <c r="L629" s="8" t="inlineStr">
        <is>
          <t>Wisconsin</t>
        </is>
      </c>
      <c r="M629" s="13" t="n">
        <v>8830.190000000001</v>
      </c>
      <c r="N629" s="13" t="n">
        <v>8830.190000000001</v>
      </c>
      <c r="O629" s="8" t="n"/>
    </row>
    <row r="630">
      <c r="A630" s="8" t="inlineStr">
        <is>
          <t>CANON-202508-000701</t>
        </is>
      </c>
      <c r="B630" s="9" t="inlineStr">
        <is>
          <t>2025-08</t>
        </is>
      </c>
      <c r="C630" s="10" t="n">
        <v>45878</v>
      </c>
      <c r="D630" s="9" t="inlineStr">
        <is>
          <t>Bound</t>
        </is>
      </c>
      <c r="E630" s="8" t="inlineStr">
        <is>
          <t>Saoirse Fairweather</t>
        </is>
      </c>
      <c r="F630" s="11" t="n">
        <v>1971</v>
      </c>
      <c r="G630" s="8" t="inlineStr">
        <is>
          <t>Bentley</t>
        </is>
      </c>
      <c r="H630" s="8" t="inlineStr">
        <is>
          <t>Continental GT</t>
        </is>
      </c>
      <c r="I630" s="8" t="inlineStr">
        <is>
          <t>3DESSKK97HA1HTUBC</t>
        </is>
      </c>
      <c r="J630" s="8" t="inlineStr">
        <is>
          <t>02 - Sports / GT</t>
        </is>
      </c>
      <c r="K630" s="12" t="n">
        <v>645000</v>
      </c>
      <c r="L630" s="8" t="inlineStr">
        <is>
          <t>California</t>
        </is>
      </c>
      <c r="M630" s="13" t="n">
        <v>10679.01</v>
      </c>
      <c r="N630" s="13" t="n">
        <v>10679.01</v>
      </c>
      <c r="O630" s="8" t="n"/>
    </row>
    <row r="631">
      <c r="A631" s="8" t="inlineStr">
        <is>
          <t>CANON-202508-000702</t>
        </is>
      </c>
      <c r="B631" s="9" t="inlineStr">
        <is>
          <t>2025-08</t>
        </is>
      </c>
      <c r="C631" s="10" t="n">
        <v>45872</v>
      </c>
      <c r="D631" s="9" t="inlineStr">
        <is>
          <t>Bound</t>
        </is>
      </c>
      <c r="E631" s="8" t="inlineStr">
        <is>
          <t>Ramona Farkas</t>
        </is>
      </c>
      <c r="F631" s="11" t="n">
        <v>1978</v>
      </c>
      <c r="G631" s="8" t="inlineStr">
        <is>
          <t>BMW</t>
        </is>
      </c>
      <c r="H631" s="8" t="inlineStr">
        <is>
          <t>M8 Competition</t>
        </is>
      </c>
      <c r="I631" s="8" t="inlineStr">
        <is>
          <t>XGS36BEFR6TB3GBBX</t>
        </is>
      </c>
      <c r="J631" s="8" t="inlineStr">
        <is>
          <t>02 - Sports / GT</t>
        </is>
      </c>
      <c r="K631" s="12" t="n">
        <v>505000</v>
      </c>
      <c r="L631" s="8" t="inlineStr">
        <is>
          <t>Georgia</t>
        </is>
      </c>
      <c r="M631" s="13" t="n">
        <v>6936.6</v>
      </c>
      <c r="N631" s="13" t="n">
        <v>6936.6</v>
      </c>
      <c r="O631" s="8" t="n"/>
    </row>
    <row r="632">
      <c r="A632" s="8" t="inlineStr">
        <is>
          <t>CANON-202508-000703</t>
        </is>
      </c>
      <c r="B632" s="9" t="inlineStr">
        <is>
          <t>2025-08</t>
        </is>
      </c>
      <c r="C632" s="10" t="n">
        <v>45877</v>
      </c>
      <c r="D632" s="9" t="inlineStr">
        <is>
          <t>Bound</t>
        </is>
      </c>
      <c r="E632" s="8" t="inlineStr">
        <is>
          <t>Mireille Chattopadhyay</t>
        </is>
      </c>
      <c r="F632" s="11" t="n">
        <v>2021</v>
      </c>
      <c r="G632" s="8" t="inlineStr">
        <is>
          <t>Aston Martin</t>
        </is>
      </c>
      <c r="H632" s="8" t="inlineStr">
        <is>
          <t>DB12</t>
        </is>
      </c>
      <c r="I632" s="8" t="inlineStr">
        <is>
          <t>7XLR1Z4ZKXMMWMK2D</t>
        </is>
      </c>
      <c r="J632" s="8" t="inlineStr">
        <is>
          <t>02 - Sports / GT</t>
        </is>
      </c>
      <c r="K632" s="12" t="n">
        <v>315000</v>
      </c>
      <c r="L632" s="8" t="inlineStr">
        <is>
          <t>Tennessee</t>
        </is>
      </c>
      <c r="M632" s="13" t="n">
        <v>4368.4</v>
      </c>
      <c r="N632" s="13" t="n">
        <v>4368.4</v>
      </c>
      <c r="O632" s="8" t="n"/>
    </row>
    <row r="633">
      <c r="A633" s="8" t="inlineStr">
        <is>
          <t>a144440e-e492-5304-9a12-8912ab24228f</t>
        </is>
      </c>
      <c r="B633" s="9" t="inlineStr">
        <is>
          <t>2025-08</t>
        </is>
      </c>
      <c r="C633" s="10" t="n"/>
      <c r="D633" s="9" t="inlineStr">
        <is>
          <t>Referred</t>
        </is>
      </c>
      <c r="E633" s="8" t="inlineStr">
        <is>
          <t>Lorenzo Fairweather</t>
        </is>
      </c>
      <c r="F633" s="11" t="n">
        <v>1998</v>
      </c>
      <c r="G633" s="8" t="inlineStr">
        <is>
          <t>Aston Martin</t>
        </is>
      </c>
      <c r="H633" s="8" t="inlineStr">
        <is>
          <t>DB5</t>
        </is>
      </c>
      <c r="I633" s="8" t="inlineStr">
        <is>
          <t>9RBY53HFYT0T4PNUT</t>
        </is>
      </c>
      <c r="J633" s="8" t="inlineStr">
        <is>
          <t>07 - Post-War Classic (1946-1972)</t>
        </is>
      </c>
      <c r="K633" s="12" t="n">
        <v>935000</v>
      </c>
      <c r="L633" s="8" t="inlineStr">
        <is>
          <t>New Jersey</t>
        </is>
      </c>
      <c r="M633" s="13" t="n">
        <v>6903.12</v>
      </c>
      <c r="N633" s="13" t="n"/>
      <c r="O633" s="8" t="inlineStr">
        <is>
          <t>1 theft / total loss claim</t>
        </is>
      </c>
    </row>
    <row r="634">
      <c r="A634" s="8" t="inlineStr">
        <is>
          <t>a2e072dc-2f6c-5fff-8749-6546b6e74393</t>
        </is>
      </c>
      <c r="B634" s="9" t="inlineStr">
        <is>
          <t>2025-08</t>
        </is>
      </c>
      <c r="C634" s="10" t="n"/>
      <c r="D634" s="9" t="inlineStr">
        <is>
          <t>Declined</t>
        </is>
      </c>
      <c r="E634" s="8" t="inlineStr">
        <is>
          <t>Sunniva Fairweather</t>
        </is>
      </c>
      <c r="F634" s="11" t="n">
        <v>2004</v>
      </c>
      <c r="G634" s="8" t="inlineStr">
        <is>
          <t>BMW</t>
        </is>
      </c>
      <c r="H634" s="8" t="inlineStr">
        <is>
          <t>M8 Competition</t>
        </is>
      </c>
      <c r="I634" s="8" t="inlineStr">
        <is>
          <t>D8SEV2JE16ZFC7VA3</t>
        </is>
      </c>
      <c r="J634" s="8" t="inlineStr">
        <is>
          <t>02 - Sports / GT</t>
        </is>
      </c>
      <c r="K634" s="12" t="n">
        <v>940000</v>
      </c>
      <c r="L634" s="8" t="inlineStr">
        <is>
          <t>Nebraska</t>
        </is>
      </c>
      <c r="M634" s="13" t="n">
        <v>14986.79</v>
      </c>
      <c r="N634" s="13" t="n"/>
      <c r="O634" s="8" t="inlineStr">
        <is>
          <t>3 + at-fault claims - 5 yrs</t>
        </is>
      </c>
    </row>
    <row r="635">
      <c r="A635" s="8" t="inlineStr">
        <is>
          <t>a4bbcf9a-f11c-54e3-af4c-b40802131152</t>
        </is>
      </c>
      <c r="B635" s="9" t="inlineStr">
        <is>
          <t>2025-08</t>
        </is>
      </c>
      <c r="C635" s="10" t="n"/>
      <c r="D635" s="9" t="inlineStr">
        <is>
          <t>Declined</t>
        </is>
      </c>
      <c r="E635" s="8" t="inlineStr">
        <is>
          <t>Emiliano Harrington</t>
        </is>
      </c>
      <c r="F635" s="11" t="n">
        <v>2017</v>
      </c>
      <c r="G635" s="8" t="inlineStr">
        <is>
          <t>Bentley</t>
        </is>
      </c>
      <c r="H635" s="8" t="inlineStr">
        <is>
          <t>Continental GT</t>
        </is>
      </c>
      <c r="I635" s="8" t="inlineStr">
        <is>
          <t>LH3NRH3UJM4E3ADAE</t>
        </is>
      </c>
      <c r="J635" s="8" t="inlineStr">
        <is>
          <t>02 - Sports / GT</t>
        </is>
      </c>
      <c r="K635" s="12" t="n">
        <v>740000</v>
      </c>
      <c r="L635" s="8" t="inlineStr">
        <is>
          <t>California</t>
        </is>
      </c>
      <c r="M635" s="13" t="n">
        <v>12251.89</v>
      </c>
      <c r="N635" s="13" t="n"/>
      <c r="O635" s="8" t="inlineStr">
        <is>
          <t>3 + at-fault claims - 5 yrs</t>
        </is>
      </c>
    </row>
    <row r="636">
      <c r="A636" s="8" t="inlineStr">
        <is>
          <t>a5e19bea-5bca-55a9-9a12-2ad805270ca6</t>
        </is>
      </c>
      <c r="B636" s="9" t="inlineStr">
        <is>
          <t>2025-08</t>
        </is>
      </c>
      <c r="C636" s="10" t="n"/>
      <c r="D636" s="9" t="inlineStr">
        <is>
          <t>Referred</t>
        </is>
      </c>
      <c r="E636" s="8" t="inlineStr">
        <is>
          <t>Ottilie Harrington</t>
        </is>
      </c>
      <c r="F636" s="11" t="n">
        <v>1975</v>
      </c>
      <c r="G636" s="8" t="inlineStr">
        <is>
          <t>Aston Martin</t>
        </is>
      </c>
      <c r="H636" s="8" t="inlineStr">
        <is>
          <t>DB12</t>
        </is>
      </c>
      <c r="I636" s="8" t="inlineStr">
        <is>
          <t>A4SJK7R0N43SXHMR0</t>
        </is>
      </c>
      <c r="J636" s="8" t="inlineStr">
        <is>
          <t>02 - Sports / GT</t>
        </is>
      </c>
      <c r="K636" s="12" t="n">
        <v>795000</v>
      </c>
      <c r="L636" s="8" t="inlineStr">
        <is>
          <t>Massachusetts</t>
        </is>
      </c>
      <c r="M636" s="13" t="n">
        <v>12187.5</v>
      </c>
      <c r="N636" s="13" t="n"/>
      <c r="O636" s="8" t="inlineStr">
        <is>
          <t>1 at-fault claim over $100k</t>
        </is>
      </c>
    </row>
    <row r="637">
      <c r="A637" s="8" t="inlineStr">
        <is>
          <t>a62bbfa7-7367-5a01-804d-2f3cda290ba3</t>
        </is>
      </c>
      <c r="B637" s="9" t="inlineStr">
        <is>
          <t>2025-08</t>
        </is>
      </c>
      <c r="C637" s="10" t="n"/>
      <c r="D637" s="9" t="inlineStr">
        <is>
          <t>Declined</t>
        </is>
      </c>
      <c r="E637" s="8" t="inlineStr">
        <is>
          <t>Thaddeus Farkas</t>
        </is>
      </c>
      <c r="F637" s="11" t="n">
        <v>1971</v>
      </c>
      <c r="G637" s="8" t="inlineStr">
        <is>
          <t>Mercedes-Benz</t>
        </is>
      </c>
      <c r="H637" s="8" t="inlineStr">
        <is>
          <t>AMG GT</t>
        </is>
      </c>
      <c r="I637" s="8" t="inlineStr">
        <is>
          <t>RCH6P9N6AZ044VZU5</t>
        </is>
      </c>
      <c r="J637" s="8" t="inlineStr">
        <is>
          <t>02 - Sports / GT</t>
        </is>
      </c>
      <c r="K637" s="12" t="n">
        <v>1325000</v>
      </c>
      <c r="L637" s="8" t="inlineStr">
        <is>
          <t>Ohio</t>
        </is>
      </c>
      <c r="M637" s="13" t="n">
        <v>19112.5</v>
      </c>
      <c r="N637" s="13" t="n"/>
      <c r="O637" s="8" t="inlineStr">
        <is>
          <t>3 + at-fault claims - 5 yrs</t>
        </is>
      </c>
    </row>
    <row r="638">
      <c r="A638" s="8" t="inlineStr">
        <is>
          <t>a70818ad-9bf5-54f9-8a40-7d4ce3b35a91</t>
        </is>
      </c>
      <c r="B638" s="9" t="inlineStr">
        <is>
          <t>2025-08</t>
        </is>
      </c>
      <c r="C638" s="10" t="n"/>
      <c r="D638" s="9" t="inlineStr">
        <is>
          <t>Referred</t>
        </is>
      </c>
      <c r="E638" s="8" t="inlineStr">
        <is>
          <t>Ingrid Okonkwo</t>
        </is>
      </c>
      <c r="F638" s="11" t="n">
        <v>1959</v>
      </c>
      <c r="G638" s="8" t="inlineStr">
        <is>
          <t>Aston Martin</t>
        </is>
      </c>
      <c r="H638" s="8" t="inlineStr">
        <is>
          <t>DB12</t>
        </is>
      </c>
      <c r="I638" s="8" t="inlineStr">
        <is>
          <t>VDDDB824PUMHTXG3N</t>
        </is>
      </c>
      <c r="J638" s="8" t="inlineStr">
        <is>
          <t>02 - Sports / GT</t>
        </is>
      </c>
      <c r="K638" s="12" t="n">
        <v>1190000</v>
      </c>
      <c r="L638" s="8" t="inlineStr">
        <is>
          <t>Arkansas</t>
        </is>
      </c>
      <c r="M638" s="13" t="n">
        <v>17041.7</v>
      </c>
      <c r="N638" s="13" t="n"/>
      <c r="O638" s="8" t="inlineStr">
        <is>
          <t>1 theft / total loss claim</t>
        </is>
      </c>
    </row>
    <row r="639">
      <c r="A639" s="8" t="inlineStr">
        <is>
          <t>ac0376af-7ad6-5a3b-8df0-47039fc37b72</t>
        </is>
      </c>
      <c r="B639" s="9" t="inlineStr">
        <is>
          <t>2025-08</t>
        </is>
      </c>
      <c r="C639" s="10" t="n"/>
      <c r="D639" s="9" t="inlineStr">
        <is>
          <t>Declined</t>
        </is>
      </c>
      <c r="E639" s="8" t="inlineStr">
        <is>
          <t>Priya Fairweather</t>
        </is>
      </c>
      <c r="F639" s="11" t="n">
        <v>1993</v>
      </c>
      <c r="G639" s="8" t="inlineStr">
        <is>
          <t>Aston Martin</t>
        </is>
      </c>
      <c r="H639" s="8" t="inlineStr">
        <is>
          <t>DB5</t>
        </is>
      </c>
      <c r="I639" s="8" t="inlineStr">
        <is>
          <t>S62P92JJ1HM0GRU4U</t>
        </is>
      </c>
      <c r="J639" s="8" t="inlineStr">
        <is>
          <t>07 - Post-War Classic (1946-1972)</t>
        </is>
      </c>
      <c r="K639" s="12" t="n">
        <v>600000</v>
      </c>
      <c r="L639" s="8" t="inlineStr">
        <is>
          <t>Michigan</t>
        </is>
      </c>
      <c r="M639" s="13" t="n">
        <v>7545.28</v>
      </c>
      <c r="N639" s="13" t="n"/>
      <c r="O639" s="8" t="inlineStr">
        <is>
          <t>3 + at-fault claims - 5 yrs</t>
        </is>
      </c>
    </row>
    <row r="640">
      <c r="A640" s="8" t="inlineStr">
        <is>
          <t>acc18e3d-5394-5016-bbc9-f8d390041e8e</t>
        </is>
      </c>
      <c r="B640" s="9" t="inlineStr">
        <is>
          <t>2025-08</t>
        </is>
      </c>
      <c r="C640" s="10" t="n"/>
      <c r="D640" s="9" t="inlineStr">
        <is>
          <t>Declined</t>
        </is>
      </c>
      <c r="E640" s="8" t="inlineStr">
        <is>
          <t>Ingrid Rourke</t>
        </is>
      </c>
      <c r="F640" s="11" t="n">
        <v>1973</v>
      </c>
      <c r="G640" s="8" t="inlineStr">
        <is>
          <t>Porsche</t>
        </is>
      </c>
      <c r="H640" s="8" t="inlineStr">
        <is>
          <t>911 Turbo S</t>
        </is>
      </c>
      <c r="I640" s="8" t="inlineStr">
        <is>
          <t>YJHTCWKPX8C7DASL5</t>
        </is>
      </c>
      <c r="J640" s="8" t="inlineStr">
        <is>
          <t>02 - Sports / GT</t>
        </is>
      </c>
      <c r="K640" s="12" t="n">
        <v>895000</v>
      </c>
      <c r="L640" s="8" t="inlineStr">
        <is>
          <t>California</t>
        </is>
      </c>
      <c r="M640" s="13" t="n">
        <v>14818.16</v>
      </c>
      <c r="N640" s="13" t="n"/>
      <c r="O640" s="8" t="inlineStr">
        <is>
          <t>3 + at-fault claims - 5 yrs</t>
        </is>
      </c>
    </row>
    <row r="641">
      <c r="A641" s="8" t="inlineStr">
        <is>
          <t>acd62f01-73e9-558b-811e-af8a2b93793b</t>
        </is>
      </c>
      <c r="B641" s="9" t="inlineStr">
        <is>
          <t>2025-08</t>
        </is>
      </c>
      <c r="C641" s="10" t="n"/>
      <c r="D641" s="9" t="inlineStr">
        <is>
          <t>Declined</t>
        </is>
      </c>
      <c r="E641" s="8" t="inlineStr">
        <is>
          <t>Noor Bellandi</t>
        </is>
      </c>
      <c r="F641" s="11" t="n">
        <v>2007</v>
      </c>
      <c r="G641" s="8" t="inlineStr">
        <is>
          <t>Porsche</t>
        </is>
      </c>
      <c r="H641" s="8" t="inlineStr">
        <is>
          <t>911 Turbo S</t>
        </is>
      </c>
      <c r="I641" s="8" t="inlineStr">
        <is>
          <t>EVSMT9K71HE02AD3D</t>
        </is>
      </c>
      <c r="J641" s="8" t="inlineStr">
        <is>
          <t>02 - Sports / GT</t>
        </is>
      </c>
      <c r="K641" s="12" t="n">
        <v>555000</v>
      </c>
      <c r="L641" s="8" t="inlineStr">
        <is>
          <t>Colorado</t>
        </is>
      </c>
      <c r="M641" s="13" t="n">
        <v>7487.26</v>
      </c>
      <c r="N641" s="13" t="n"/>
      <c r="O641" s="8" t="inlineStr">
        <is>
          <t>3 + at-fault claims - 5 yrs</t>
        </is>
      </c>
    </row>
    <row r="642">
      <c r="A642" s="8" t="inlineStr">
        <is>
          <t>afd119ce-28ce-5216-af8c-c293c05b503d</t>
        </is>
      </c>
      <c r="B642" s="9" t="inlineStr">
        <is>
          <t>2025-08</t>
        </is>
      </c>
      <c r="C642" s="10" t="n"/>
      <c r="D642" s="9" t="inlineStr">
        <is>
          <t>Referred</t>
        </is>
      </c>
      <c r="E642" s="8" t="inlineStr">
        <is>
          <t>Wilhelmina Nakashima</t>
        </is>
      </c>
      <c r="F642" s="11" t="n">
        <v>1966</v>
      </c>
      <c r="G642" s="8" t="inlineStr">
        <is>
          <t>Ferrari</t>
        </is>
      </c>
      <c r="H642" s="8" t="inlineStr">
        <is>
          <t>296 GTB</t>
        </is>
      </c>
      <c r="I642" s="8" t="inlineStr">
        <is>
          <t>MZZPAVX8EUC03S4UP</t>
        </is>
      </c>
      <c r="J642" s="8" t="inlineStr">
        <is>
          <t>03 - Supercar</t>
        </is>
      </c>
      <c r="K642" s="12" t="n">
        <v>600000</v>
      </c>
      <c r="L642" s="8" t="inlineStr">
        <is>
          <t>Nevada</t>
        </is>
      </c>
      <c r="M642" s="13" t="n">
        <v>12583.02</v>
      </c>
      <c r="N642" s="13" t="n"/>
      <c r="O642" s="8" t="inlineStr">
        <is>
          <t>Prior carrier non-renewal / cancellation</t>
        </is>
      </c>
    </row>
    <row r="643">
      <c r="A643" s="8" t="inlineStr">
        <is>
          <t>b0a249e7-5051-5889-88b2-36828a63c6f1</t>
        </is>
      </c>
      <c r="B643" s="9" t="inlineStr">
        <is>
          <t>2025-08</t>
        </is>
      </c>
      <c r="C643" s="10" t="n"/>
      <c r="D643" s="9" t="inlineStr">
        <is>
          <t>Declined</t>
        </is>
      </c>
      <c r="E643" s="8" t="inlineStr">
        <is>
          <t>Cassius Underwood</t>
        </is>
      </c>
      <c r="F643" s="11" t="n">
        <v>2017</v>
      </c>
      <c r="G643" s="8" t="inlineStr">
        <is>
          <t>Jaguar</t>
        </is>
      </c>
      <c r="H643" s="8" t="inlineStr">
        <is>
          <t>E-Type Series 1</t>
        </is>
      </c>
      <c r="I643" s="8" t="inlineStr">
        <is>
          <t>UNXF98WLUMRRYU3YC</t>
        </is>
      </c>
      <c r="J643" s="8" t="inlineStr">
        <is>
          <t>07 - Post-War Classic (1946-1972)</t>
        </is>
      </c>
      <c r="K643" s="12" t="n">
        <v>255000</v>
      </c>
      <c r="L643" s="8" t="inlineStr">
        <is>
          <t>New Jersey</t>
        </is>
      </c>
      <c r="M643" s="13" t="n">
        <v>2101.58</v>
      </c>
      <c r="N643" s="13" t="n"/>
      <c r="O643" s="8" t="inlineStr">
        <is>
          <t>3 + at-fault claims - 5 yrs</t>
        </is>
      </c>
    </row>
    <row r="644">
      <c r="A644" s="8" t="inlineStr">
        <is>
          <t>b0b0143e-9b75-5746-a33d-0498d8f7e931</t>
        </is>
      </c>
      <c r="B644" s="9" t="inlineStr">
        <is>
          <t>2025-08</t>
        </is>
      </c>
      <c r="C644" s="10" t="n"/>
      <c r="D644" s="9" t="inlineStr">
        <is>
          <t>Declined</t>
        </is>
      </c>
      <c r="E644" s="8" t="inlineStr">
        <is>
          <t>Fenwick Chattopadhyay</t>
        </is>
      </c>
      <c r="F644" s="11" t="n">
        <v>2002</v>
      </c>
      <c r="G644" s="8" t="inlineStr">
        <is>
          <t>Bentley</t>
        </is>
      </c>
      <c r="H644" s="8" t="inlineStr">
        <is>
          <t>Continental GT</t>
        </is>
      </c>
      <c r="I644" s="8" t="inlineStr">
        <is>
          <t>VP0EK62FKD77023LH</t>
        </is>
      </c>
      <c r="J644" s="8" t="inlineStr">
        <is>
          <t>02 - Sports / GT</t>
        </is>
      </c>
      <c r="K644" s="12" t="n">
        <v>245000</v>
      </c>
      <c r="L644" s="8" t="inlineStr">
        <is>
          <t>Idaho</t>
        </is>
      </c>
      <c r="M644" s="13" t="n">
        <v>4210.3</v>
      </c>
      <c r="N644" s="13" t="n"/>
      <c r="O644" s="8" t="inlineStr">
        <is>
          <t>3 + at-fault claims - 5 yrs</t>
        </is>
      </c>
    </row>
    <row r="645">
      <c r="A645" s="8" t="inlineStr">
        <is>
          <t>b3e1925e-ed0f-517d-87ed-482dd5177585</t>
        </is>
      </c>
      <c r="B645" s="9" t="inlineStr">
        <is>
          <t>2025-08</t>
        </is>
      </c>
      <c r="C645" s="10" t="n"/>
      <c r="D645" s="9" t="inlineStr">
        <is>
          <t>Declined</t>
        </is>
      </c>
      <c r="E645" s="8" t="inlineStr">
        <is>
          <t>Ottilie Ashcombe</t>
        </is>
      </c>
      <c r="F645" s="11" t="n">
        <v>1976</v>
      </c>
      <c r="G645" s="8" t="inlineStr">
        <is>
          <t>Ferrari</t>
        </is>
      </c>
      <c r="H645" s="8" t="inlineStr">
        <is>
          <t>296 GTB</t>
        </is>
      </c>
      <c r="I645" s="8" t="inlineStr">
        <is>
          <t>WNGX20769MLEYPFZH</t>
        </is>
      </c>
      <c r="J645" s="8" t="inlineStr">
        <is>
          <t>03 - Supercar</t>
        </is>
      </c>
      <c r="K645" s="12" t="n">
        <v>575000</v>
      </c>
      <c r="L645" s="8" t="inlineStr">
        <is>
          <t>North Dakota</t>
        </is>
      </c>
      <c r="M645" s="13" t="n">
        <v>10512.74</v>
      </c>
      <c r="N645" s="13" t="n"/>
      <c r="O645" s="8" t="inlineStr">
        <is>
          <t>3 + at-fault claims - 5 yrs</t>
        </is>
      </c>
    </row>
    <row r="646">
      <c r="A646" s="8" t="inlineStr">
        <is>
          <t>b4cdbbcb-2c19-5205-b6cb-660937c0c356</t>
        </is>
      </c>
      <c r="B646" s="9" t="inlineStr">
        <is>
          <t>2025-08</t>
        </is>
      </c>
      <c r="C646" s="10" t="n"/>
      <c r="D646" s="9" t="inlineStr">
        <is>
          <t>Declined</t>
        </is>
      </c>
      <c r="E646" s="8" t="inlineStr">
        <is>
          <t>Saoirse Okonkwo</t>
        </is>
      </c>
      <c r="F646" s="11" t="n">
        <v>2000</v>
      </c>
      <c r="G646" s="8" t="inlineStr">
        <is>
          <t>Bugatti</t>
        </is>
      </c>
      <c r="H646" s="8" t="inlineStr">
        <is>
          <t>Type 57</t>
        </is>
      </c>
      <c r="I646" s="8" t="inlineStr">
        <is>
          <t>CY8HMCKT8C4DFPNLP</t>
        </is>
      </c>
      <c r="J646" s="8" t="inlineStr">
        <is>
          <t>06 - Vintage Pre-War (pre-1946)</t>
        </is>
      </c>
      <c r="K646" s="12" t="n">
        <v>1430000</v>
      </c>
      <c r="L646" s="8" t="inlineStr">
        <is>
          <t>California</t>
        </is>
      </c>
      <c r="M646" s="13" t="n">
        <v>12384.34</v>
      </c>
      <c r="N646" s="13" t="n"/>
      <c r="O646" s="8" t="inlineStr">
        <is>
          <t>3 + at-fault claims - 5 yrs</t>
        </is>
      </c>
    </row>
    <row r="647">
      <c r="A647" s="8" t="inlineStr">
        <is>
          <t>b4de440e-0074-5d2a-8a8a-e60b735a691b</t>
        </is>
      </c>
      <c r="B647" s="9" t="inlineStr">
        <is>
          <t>2025-08</t>
        </is>
      </c>
      <c r="C647" s="10" t="n"/>
      <c r="D647" s="9" t="inlineStr">
        <is>
          <t>Declined</t>
        </is>
      </c>
      <c r="E647" s="8" t="inlineStr">
        <is>
          <t>Emiliano Nakashima</t>
        </is>
      </c>
      <c r="F647" s="11" t="n">
        <v>1986</v>
      </c>
      <c r="G647" s="8" t="inlineStr">
        <is>
          <t>Alfa Romeo</t>
        </is>
      </c>
      <c r="H647" s="8" t="inlineStr">
        <is>
          <t>8C 2900</t>
        </is>
      </c>
      <c r="I647" s="8" t="inlineStr">
        <is>
          <t>7V81XGYD195U2XYZP</t>
        </is>
      </c>
      <c r="J647" s="8" t="inlineStr">
        <is>
          <t>06 - Vintage Pre-War (pre-1946)</t>
        </is>
      </c>
      <c r="K647" s="12" t="n">
        <v>420000</v>
      </c>
      <c r="L647" s="8" t="inlineStr">
        <is>
          <t>Texas</t>
        </is>
      </c>
      <c r="M647" s="13" t="n">
        <v>3827.55</v>
      </c>
      <c r="N647" s="13" t="n"/>
      <c r="O647" s="8" t="inlineStr">
        <is>
          <t>3 + at-fault claims - 5 yrs</t>
        </is>
      </c>
    </row>
    <row r="648">
      <c r="A648" s="8" t="inlineStr">
        <is>
          <t>b6c4f807-ec39-54c6-ac7d-02f69dbcb736</t>
        </is>
      </c>
      <c r="B648" s="9" t="inlineStr">
        <is>
          <t>2025-08</t>
        </is>
      </c>
      <c r="C648" s="10" t="n"/>
      <c r="D648" s="9" t="inlineStr">
        <is>
          <t>Declined</t>
        </is>
      </c>
      <c r="E648" s="8" t="inlineStr">
        <is>
          <t>Ramona Fairweather</t>
        </is>
      </c>
      <c r="F648" s="11" t="n">
        <v>1997</v>
      </c>
      <c r="G648" s="8" t="inlineStr">
        <is>
          <t>Ferrari</t>
        </is>
      </c>
      <c r="H648" s="8" t="inlineStr">
        <is>
          <t>275 GTB/4</t>
        </is>
      </c>
      <c r="I648" s="8" t="inlineStr">
        <is>
          <t>HR58F2FK7GB9UY3RC</t>
        </is>
      </c>
      <c r="J648" s="8" t="inlineStr">
        <is>
          <t>07 - Post-War Classic (1946-1972)</t>
        </is>
      </c>
      <c r="K648" s="12" t="n">
        <v>1310000</v>
      </c>
      <c r="L648" s="8" t="inlineStr">
        <is>
          <t>Texas</t>
        </is>
      </c>
      <c r="M648" s="13" t="n">
        <v>10801.32</v>
      </c>
      <c r="N648" s="13" t="n"/>
      <c r="O648" s="8" t="inlineStr">
        <is>
          <t>3 + at-fault claims - 5 yrs</t>
        </is>
      </c>
    </row>
    <row r="649">
      <c r="A649" s="8" t="inlineStr">
        <is>
          <t>b7179df0-5cff-5ab9-a095-c44550acb318</t>
        </is>
      </c>
      <c r="B649" s="9" t="inlineStr">
        <is>
          <t>2025-08</t>
        </is>
      </c>
      <c r="C649" s="10" t="n"/>
      <c r="D649" s="9" t="inlineStr">
        <is>
          <t>Referred</t>
        </is>
      </c>
      <c r="E649" s="8" t="inlineStr">
        <is>
          <t>Mireille Montoya</t>
        </is>
      </c>
      <c r="F649" s="11" t="n">
        <v>1966</v>
      </c>
      <c r="G649" s="8" t="inlineStr">
        <is>
          <t>Ferrari</t>
        </is>
      </c>
      <c r="H649" s="8" t="inlineStr">
        <is>
          <t>SF90 Stradale</t>
        </is>
      </c>
      <c r="I649" s="8" t="inlineStr">
        <is>
          <t>XK8MCZ9SVDBAS2T20</t>
        </is>
      </c>
      <c r="J649" s="8" t="inlineStr">
        <is>
          <t>03 - Supercar</t>
        </is>
      </c>
      <c r="K649" s="12" t="n">
        <v>320000</v>
      </c>
      <c r="L649" s="8" t="inlineStr">
        <is>
          <t>Colorado</t>
        </is>
      </c>
      <c r="M649" s="13" t="n">
        <v>7637.74</v>
      </c>
      <c r="N649" s="13" t="n"/>
      <c r="O649" s="8" t="inlineStr">
        <is>
          <t>2 at-fault claims - 5 yrs</t>
        </is>
      </c>
    </row>
    <row r="650">
      <c r="A650" s="8" t="inlineStr">
        <is>
          <t>b80d1f10-6f1f-5188-a0bb-177ca8444811</t>
        </is>
      </c>
      <c r="B650" s="9" t="inlineStr">
        <is>
          <t>2025-08</t>
        </is>
      </c>
      <c r="C650" s="10" t="n"/>
      <c r="D650" s="9" t="inlineStr">
        <is>
          <t>Declined</t>
        </is>
      </c>
      <c r="E650" s="8" t="inlineStr">
        <is>
          <t>Priya Vasquez</t>
        </is>
      </c>
      <c r="F650" s="11" t="n">
        <v>2020</v>
      </c>
      <c r="G650" s="8" t="inlineStr">
        <is>
          <t>Bugatti</t>
        </is>
      </c>
      <c r="H650" s="8" t="inlineStr">
        <is>
          <t>Type 57</t>
        </is>
      </c>
      <c r="I650" s="8" t="inlineStr">
        <is>
          <t>ZRC0SKEGAMCJ7D2LB</t>
        </is>
      </c>
      <c r="J650" s="8" t="inlineStr">
        <is>
          <t>06 - Vintage Pre-War (pre-1946)</t>
        </is>
      </c>
      <c r="K650" s="12" t="n">
        <v>985000</v>
      </c>
      <c r="L650" s="8" t="inlineStr">
        <is>
          <t>Florida</t>
        </is>
      </c>
      <c r="M650" s="13" t="n">
        <v>10028.42</v>
      </c>
      <c r="N650" s="13" t="n"/>
      <c r="O650" s="8" t="inlineStr">
        <is>
          <t>3 + at-fault claims - 5 yrs</t>
        </is>
      </c>
    </row>
    <row r="651">
      <c r="A651" s="8" t="inlineStr">
        <is>
          <t>ba332053-c275-5d99-b4df-ef3042d71b5d</t>
        </is>
      </c>
      <c r="B651" s="9" t="inlineStr">
        <is>
          <t>2025-08</t>
        </is>
      </c>
      <c r="C651" s="10" t="n"/>
      <c r="D651" s="9" t="inlineStr">
        <is>
          <t>Declined</t>
        </is>
      </c>
      <c r="E651" s="8" t="inlineStr">
        <is>
          <t>Saoirse Castellanos</t>
        </is>
      </c>
      <c r="F651" s="11" t="n">
        <v>1975</v>
      </c>
      <c r="G651" s="8" t="inlineStr">
        <is>
          <t>McLaren</t>
        </is>
      </c>
      <c r="H651" s="8" t="inlineStr">
        <is>
          <t>750S</t>
        </is>
      </c>
      <c r="I651" s="8" t="inlineStr">
        <is>
          <t>EL7JTGLV7UG9SZVXD</t>
        </is>
      </c>
      <c r="J651" s="8" t="inlineStr">
        <is>
          <t>03 - Supercar</t>
        </is>
      </c>
      <c r="K651" s="12" t="n">
        <v>490000</v>
      </c>
      <c r="L651" s="8" t="inlineStr">
        <is>
          <t>Montana</t>
        </is>
      </c>
      <c r="M651" s="13" t="n">
        <v>9887.83</v>
      </c>
      <c r="N651" s="13" t="n"/>
      <c r="O651" s="8" t="inlineStr">
        <is>
          <t>3 + at-fault claims - 5 yrs</t>
        </is>
      </c>
    </row>
    <row r="652">
      <c r="A652" s="8" t="inlineStr">
        <is>
          <t>ba9ae01d-a648-51db-b4a6-06b3544561f5</t>
        </is>
      </c>
      <c r="B652" s="9" t="inlineStr">
        <is>
          <t>2025-08</t>
        </is>
      </c>
      <c r="C652" s="10" t="n"/>
      <c r="D652" s="9" t="inlineStr">
        <is>
          <t>Referred</t>
        </is>
      </c>
      <c r="E652" s="8" t="inlineStr">
        <is>
          <t>Everett Whitlock</t>
        </is>
      </c>
      <c r="F652" s="11" t="n">
        <v>2016</v>
      </c>
      <c r="G652" s="8" t="inlineStr">
        <is>
          <t>Maserati</t>
        </is>
      </c>
      <c r="H652" s="8" t="inlineStr">
        <is>
          <t>GranTurismo</t>
        </is>
      </c>
      <c r="I652" s="8" t="inlineStr">
        <is>
          <t>7CDTGDTV7ZSS8GT3X</t>
        </is>
      </c>
      <c r="J652" s="8" t="inlineStr">
        <is>
          <t>02 - Sports / GT</t>
        </is>
      </c>
      <c r="K652" s="12" t="n">
        <v>1390000</v>
      </c>
      <c r="L652" s="8" t="inlineStr">
        <is>
          <t>West Virginia</t>
        </is>
      </c>
      <c r="M652" s="13" t="n">
        <v>19184.62</v>
      </c>
      <c r="N652" s="13" t="n"/>
      <c r="O652" s="8" t="inlineStr">
        <is>
          <t>1 theft / total loss claim</t>
        </is>
      </c>
    </row>
    <row r="653">
      <c r="A653" s="8" t="inlineStr">
        <is>
          <t>bbc74db1-10a5-554d-bf25-4d505050d3b3</t>
        </is>
      </c>
      <c r="B653" s="9" t="inlineStr">
        <is>
          <t>2025-08</t>
        </is>
      </c>
      <c r="C653" s="10" t="n"/>
      <c r="D653" s="9" t="inlineStr">
        <is>
          <t>Referred</t>
        </is>
      </c>
      <c r="E653" s="8" t="inlineStr">
        <is>
          <t>Thaddeus Fairweather</t>
        </is>
      </c>
      <c r="F653" s="11" t="n">
        <v>2002</v>
      </c>
      <c r="G653" s="8" t="inlineStr">
        <is>
          <t>Alfa Romeo</t>
        </is>
      </c>
      <c r="H653" s="8" t="inlineStr">
        <is>
          <t>8C 2900</t>
        </is>
      </c>
      <c r="I653" s="8" t="inlineStr">
        <is>
          <t>1EE33A42D71HEZ4RV</t>
        </is>
      </c>
      <c r="J653" s="8" t="inlineStr">
        <is>
          <t>06 - Vintage Pre-War (pre-1946)</t>
        </is>
      </c>
      <c r="K653" s="12" t="n">
        <v>1815000</v>
      </c>
      <c r="L653" s="8" t="inlineStr">
        <is>
          <t>Massachusetts</t>
        </is>
      </c>
      <c r="M653" s="13" t="n">
        <v>14554.25</v>
      </c>
      <c r="N653" s="13" t="n"/>
      <c r="O653" s="8" t="inlineStr">
        <is>
          <t>1 at-fault claim over $100k</t>
        </is>
      </c>
    </row>
    <row r="654">
      <c r="A654" s="8" t="inlineStr">
        <is>
          <t>bbf6bde2-4a90-5ce5-9549-6dda821ad6cf</t>
        </is>
      </c>
      <c r="B654" s="9" t="inlineStr">
        <is>
          <t>2025-08</t>
        </is>
      </c>
      <c r="C654" s="10" t="n"/>
      <c r="D654" s="9" t="inlineStr">
        <is>
          <t>Referred</t>
        </is>
      </c>
      <c r="E654" s="8" t="inlineStr">
        <is>
          <t>Saoirse Harrington</t>
        </is>
      </c>
      <c r="F654" s="11" t="n">
        <v>1978</v>
      </c>
      <c r="G654" s="8" t="inlineStr">
        <is>
          <t>Bentley</t>
        </is>
      </c>
      <c r="H654" s="8" t="inlineStr">
        <is>
          <t>4.5 Litre</t>
        </is>
      </c>
      <c r="I654" s="8" t="inlineStr">
        <is>
          <t>VCJW78GDTMTCDD3CG</t>
        </is>
      </c>
      <c r="J654" s="8" t="inlineStr">
        <is>
          <t>06 - Vintage Pre-War (pre-1946)</t>
        </is>
      </c>
      <c r="K654" s="12" t="n">
        <v>665000</v>
      </c>
      <c r="L654" s="8" t="inlineStr">
        <is>
          <t>Connecticut</t>
        </is>
      </c>
      <c r="M654" s="13" t="n">
        <v>5340.08</v>
      </c>
      <c r="N654" s="13" t="n"/>
      <c r="O654" s="8" t="inlineStr">
        <is>
          <t>2 at-fault claims - 5 yrs</t>
        </is>
      </c>
    </row>
    <row r="655">
      <c r="A655" s="8" t="inlineStr">
        <is>
          <t>bc284d21-532c-559e-bd37-f6a8bdc4e8cc</t>
        </is>
      </c>
      <c r="B655" s="9" t="inlineStr">
        <is>
          <t>2025-08</t>
        </is>
      </c>
      <c r="C655" s="10" t="n"/>
      <c r="D655" s="9" t="inlineStr">
        <is>
          <t>Referred</t>
        </is>
      </c>
      <c r="E655" s="8" t="inlineStr">
        <is>
          <t>Everett Chattopadhyay</t>
        </is>
      </c>
      <c r="F655" s="11" t="n">
        <v>1971</v>
      </c>
      <c r="G655" s="8" t="inlineStr">
        <is>
          <t>Mercedes-Benz</t>
        </is>
      </c>
      <c r="H655" s="8" t="inlineStr">
        <is>
          <t>AMG GT</t>
        </is>
      </c>
      <c r="I655" s="8" t="inlineStr">
        <is>
          <t>ZJUFCUSF5ZHUN3ACF</t>
        </is>
      </c>
      <c r="J655" s="8" t="inlineStr">
        <is>
          <t>02 - Sports / GT</t>
        </is>
      </c>
      <c r="K655" s="12" t="n">
        <v>540000</v>
      </c>
      <c r="L655" s="8" t="inlineStr">
        <is>
          <t>Washington</t>
        </is>
      </c>
      <c r="M655" s="13" t="n">
        <v>6357.74</v>
      </c>
      <c r="N655" s="13" t="n"/>
      <c r="O655" s="8" t="inlineStr">
        <is>
          <t>2 at-fault claims - 5 yrs</t>
        </is>
      </c>
    </row>
    <row r="656">
      <c r="A656" s="8" t="inlineStr">
        <is>
          <t>bda5c4ca-1830-5208-b4b2-3aac091ac831</t>
        </is>
      </c>
      <c r="B656" s="9" t="inlineStr">
        <is>
          <t>2025-08</t>
        </is>
      </c>
      <c r="C656" s="10" t="n"/>
      <c r="D656" s="9" t="inlineStr">
        <is>
          <t>Declined</t>
        </is>
      </c>
      <c r="E656" s="8" t="inlineStr">
        <is>
          <t>Wilhelmina Delacroix</t>
        </is>
      </c>
      <c r="F656" s="11" t="n">
        <v>1969</v>
      </c>
      <c r="G656" s="8" t="inlineStr">
        <is>
          <t>Ferrari</t>
        </is>
      </c>
      <c r="H656" s="8" t="inlineStr">
        <is>
          <t>SF90 Stradale</t>
        </is>
      </c>
      <c r="I656" s="8" t="inlineStr">
        <is>
          <t>ENR4YXXH8NJCRJCTJ</t>
        </is>
      </c>
      <c r="J656" s="8" t="inlineStr">
        <is>
          <t>03 - Supercar</t>
        </is>
      </c>
      <c r="K656" s="12" t="n">
        <v>425000</v>
      </c>
      <c r="L656" s="8" t="inlineStr">
        <is>
          <t>Iowa</t>
        </is>
      </c>
      <c r="M656" s="13" t="n">
        <v>10143.87</v>
      </c>
      <c r="N656" s="13" t="n"/>
      <c r="O656" s="8" t="inlineStr">
        <is>
          <t>3 + at-fault claims - 5 yrs</t>
        </is>
      </c>
    </row>
    <row r="657">
      <c r="A657" s="8" t="inlineStr">
        <is>
          <t>c04907eb-10b0-5abd-8685-cdf7d1bc307f</t>
        </is>
      </c>
      <c r="B657" s="9" t="inlineStr">
        <is>
          <t>2025-08</t>
        </is>
      </c>
      <c r="C657" s="10" t="n"/>
      <c r="D657" s="9" t="inlineStr">
        <is>
          <t>Declined</t>
        </is>
      </c>
      <c r="E657" s="8" t="inlineStr">
        <is>
          <t>Fitzgerald Kingsford</t>
        </is>
      </c>
      <c r="F657" s="11" t="n">
        <v>2009</v>
      </c>
      <c r="G657" s="8" t="inlineStr">
        <is>
          <t>Mercedes-Benz</t>
        </is>
      </c>
      <c r="H657" s="8" t="inlineStr">
        <is>
          <t>AMG GT</t>
        </is>
      </c>
      <c r="I657" s="8" t="inlineStr">
        <is>
          <t>TSCNWUMLC6JRHZCTC</t>
        </is>
      </c>
      <c r="J657" s="8" t="inlineStr">
        <is>
          <t>02 - Sports / GT</t>
        </is>
      </c>
      <c r="K657" s="12" t="n">
        <v>1030000</v>
      </c>
      <c r="L657" s="8" t="inlineStr">
        <is>
          <t>Illinois</t>
        </is>
      </c>
      <c r="M657" s="13" t="n">
        <v>14536.6</v>
      </c>
      <c r="N657" s="13" t="n"/>
      <c r="O657" s="8" t="inlineStr">
        <is>
          <t>3 + at-fault claims - 5 yrs</t>
        </is>
      </c>
    </row>
    <row r="658">
      <c r="A658" s="8" t="inlineStr">
        <is>
          <t>c0de5fa6-8d6e-5d0b-88b4-54fd00b43b1f</t>
        </is>
      </c>
      <c r="B658" s="9" t="inlineStr">
        <is>
          <t>2025-08</t>
        </is>
      </c>
      <c r="C658" s="10" t="n"/>
      <c r="D658" s="9" t="inlineStr">
        <is>
          <t>Referred</t>
        </is>
      </c>
      <c r="E658" s="8" t="inlineStr">
        <is>
          <t>Mireille Merriweather</t>
        </is>
      </c>
      <c r="F658" s="11" t="n">
        <v>1991</v>
      </c>
      <c r="G658" s="8" t="inlineStr">
        <is>
          <t>Bentley</t>
        </is>
      </c>
      <c r="H658" s="8" t="inlineStr">
        <is>
          <t>Continental GT</t>
        </is>
      </c>
      <c r="I658" s="8" t="inlineStr">
        <is>
          <t>C0UJTSXPWERWF4JJ2</t>
        </is>
      </c>
      <c r="J658" s="8" t="inlineStr">
        <is>
          <t>02 - Sports / GT</t>
        </is>
      </c>
      <c r="K658" s="12" t="n">
        <v>355000</v>
      </c>
      <c r="L658" s="8" t="inlineStr">
        <is>
          <t>Colorado</t>
        </is>
      </c>
      <c r="M658" s="13" t="n">
        <v>5525.94</v>
      </c>
      <c r="N658" s="13" t="n"/>
      <c r="O658" s="8" t="inlineStr">
        <is>
          <t>2 at-fault claims - 5 yrs</t>
        </is>
      </c>
    </row>
    <row r="659">
      <c r="A659" s="8" t="inlineStr">
        <is>
          <t>c13e5f39-1b89-5fb5-a005-6b4d4ea08866</t>
        </is>
      </c>
      <c r="B659" s="9" t="inlineStr">
        <is>
          <t>2025-08</t>
        </is>
      </c>
      <c r="C659" s="10" t="n"/>
      <c r="D659" s="9" t="inlineStr">
        <is>
          <t>Declined</t>
        </is>
      </c>
      <c r="E659" s="8" t="inlineStr">
        <is>
          <t>Desmond Underwood</t>
        </is>
      </c>
      <c r="F659" s="11" t="n">
        <v>2022</v>
      </c>
      <c r="G659" s="8" t="inlineStr">
        <is>
          <t>Aston Martin</t>
        </is>
      </c>
      <c r="H659" s="8" t="inlineStr">
        <is>
          <t>DB12</t>
        </is>
      </c>
      <c r="I659" s="8" t="inlineStr">
        <is>
          <t>337Z8X0SXE6746DBN</t>
        </is>
      </c>
      <c r="J659" s="8" t="inlineStr">
        <is>
          <t>02 - Sports / GT</t>
        </is>
      </c>
      <c r="K659" s="12" t="n">
        <v>435000</v>
      </c>
      <c r="L659" s="8" t="inlineStr">
        <is>
          <t>California</t>
        </is>
      </c>
      <c r="M659" s="13" t="n">
        <v>8310.139999999999</v>
      </c>
      <c r="N659" s="13" t="n"/>
      <c r="O659" s="8" t="inlineStr">
        <is>
          <t>3 + at-fault claims - 5 yrs</t>
        </is>
      </c>
    </row>
    <row r="660">
      <c r="A660" s="8" t="inlineStr">
        <is>
          <t>c4584877-1549-50d0-80c8-56289bb0af1b</t>
        </is>
      </c>
      <c r="B660" s="9" t="inlineStr">
        <is>
          <t>2025-08</t>
        </is>
      </c>
      <c r="C660" s="10" t="n"/>
      <c r="D660" s="9" t="inlineStr">
        <is>
          <t>Declined</t>
        </is>
      </c>
      <c r="E660" s="8" t="inlineStr">
        <is>
          <t>Thaddeus Farkas</t>
        </is>
      </c>
      <c r="F660" s="11" t="n">
        <v>1994</v>
      </c>
      <c r="G660" s="8" t="inlineStr">
        <is>
          <t>Maserati</t>
        </is>
      </c>
      <c r="H660" s="8" t="inlineStr">
        <is>
          <t>GranTurismo</t>
        </is>
      </c>
      <c r="I660" s="8" t="inlineStr">
        <is>
          <t>4TXCWA8L04LKNCWAY</t>
        </is>
      </c>
      <c r="J660" s="8" t="inlineStr">
        <is>
          <t>02 - Sports / GT</t>
        </is>
      </c>
      <c r="K660" s="12" t="n">
        <v>715000</v>
      </c>
      <c r="L660" s="8" t="inlineStr">
        <is>
          <t>Florida</t>
        </is>
      </c>
      <c r="M660" s="13" t="n">
        <v>12451.79</v>
      </c>
      <c r="N660" s="13" t="n"/>
      <c r="O660" s="8" t="inlineStr">
        <is>
          <t>3 + at-fault claims - 5 yrs</t>
        </is>
      </c>
    </row>
    <row r="661">
      <c r="A661" s="8" t="inlineStr">
        <is>
          <t>c49142bc-c18e-52eb-a1de-0b8ce86e9714</t>
        </is>
      </c>
      <c r="B661" s="9" t="inlineStr">
        <is>
          <t>2025-08</t>
        </is>
      </c>
      <c r="C661" s="10" t="n"/>
      <c r="D661" s="9" t="inlineStr">
        <is>
          <t>Referred</t>
        </is>
      </c>
      <c r="E661" s="8" t="inlineStr">
        <is>
          <t>Emiliano Nakashima</t>
        </is>
      </c>
      <c r="F661" s="11" t="n">
        <v>1992</v>
      </c>
      <c r="G661" s="8" t="inlineStr">
        <is>
          <t>Jaguar</t>
        </is>
      </c>
      <c r="H661" s="8" t="inlineStr">
        <is>
          <t>E-Type Series 1</t>
        </is>
      </c>
      <c r="I661" s="8" t="inlineStr">
        <is>
          <t>H20YCS65USVHKFJ3E</t>
        </is>
      </c>
      <c r="J661" s="8" t="inlineStr">
        <is>
          <t>07 - Post-War Classic (1946-1972)</t>
        </is>
      </c>
      <c r="K661" s="12" t="n">
        <v>1320000</v>
      </c>
      <c r="L661" s="8" t="inlineStr">
        <is>
          <t>New Mexico</t>
        </is>
      </c>
      <c r="M661" s="13" t="n">
        <v>12114.11</v>
      </c>
      <c r="N661" s="13" t="n"/>
      <c r="O661" s="8" t="inlineStr">
        <is>
          <t>1 theft / total loss claim</t>
        </is>
      </c>
    </row>
    <row r="662">
      <c r="A662" s="8" t="inlineStr">
        <is>
          <t>c957f535-3bbd-525b-95da-8888116f259f</t>
        </is>
      </c>
      <c r="B662" s="9" t="inlineStr">
        <is>
          <t>2025-08</t>
        </is>
      </c>
      <c r="C662" s="10" t="n"/>
      <c r="D662" s="9" t="inlineStr">
        <is>
          <t>Declined</t>
        </is>
      </c>
      <c r="E662" s="8" t="inlineStr">
        <is>
          <t>Sunniva Kingsford</t>
        </is>
      </c>
      <c r="F662" s="11" t="n">
        <v>2002</v>
      </c>
      <c r="G662" s="8" t="inlineStr">
        <is>
          <t>Ferrari</t>
        </is>
      </c>
      <c r="H662" s="8" t="inlineStr">
        <is>
          <t>296 GTB</t>
        </is>
      </c>
      <c r="I662" s="8" t="inlineStr">
        <is>
          <t>8MVGP7BR6CUR5RXN7</t>
        </is>
      </c>
      <c r="J662" s="8" t="inlineStr">
        <is>
          <t>03 - Supercar</t>
        </is>
      </c>
      <c r="K662" s="12" t="n">
        <v>495000</v>
      </c>
      <c r="L662" s="8" t="inlineStr">
        <is>
          <t>Rhode Island</t>
        </is>
      </c>
      <c r="M662" s="13" t="n">
        <v>14714.58</v>
      </c>
      <c r="N662" s="13" t="n"/>
      <c r="O662" s="8" t="inlineStr">
        <is>
          <t>3 + at-fault claims - 5 yrs</t>
        </is>
      </c>
    </row>
    <row r="663">
      <c r="A663" s="8" t="inlineStr">
        <is>
          <t>ca16948c-85ce-5940-a061-027c3c4842f6</t>
        </is>
      </c>
      <c r="B663" s="9" t="inlineStr">
        <is>
          <t>2025-08</t>
        </is>
      </c>
      <c r="C663" s="10" t="n"/>
      <c r="D663" s="9" t="inlineStr">
        <is>
          <t>Declined</t>
        </is>
      </c>
      <c r="E663" s="8" t="inlineStr">
        <is>
          <t>Cassius Montoya</t>
        </is>
      </c>
      <c r="F663" s="11" t="n">
        <v>1975</v>
      </c>
      <c r="G663" s="8" t="inlineStr">
        <is>
          <t>Mercedes-Benz</t>
        </is>
      </c>
      <c r="H663" s="8" t="inlineStr">
        <is>
          <t>AMG GT</t>
        </is>
      </c>
      <c r="I663" s="8" t="inlineStr">
        <is>
          <t>40MXCX3E6LMRYK45V</t>
        </is>
      </c>
      <c r="J663" s="8" t="inlineStr">
        <is>
          <t>02 - Sports / GT</t>
        </is>
      </c>
      <c r="K663" s="12" t="n">
        <v>365000</v>
      </c>
      <c r="L663" s="8" t="inlineStr">
        <is>
          <t>North Carolina</t>
        </is>
      </c>
      <c r="M663" s="13" t="n">
        <v>5939.86</v>
      </c>
      <c r="N663" s="13" t="n"/>
      <c r="O663" s="8" t="inlineStr">
        <is>
          <t>3 + at-fault claims - 5 yrs</t>
        </is>
      </c>
    </row>
    <row r="664">
      <c r="A664" s="8" t="inlineStr">
        <is>
          <t>cc50f830-9928-575b-8a9b-e57be48ad30f</t>
        </is>
      </c>
      <c r="B664" s="9" t="inlineStr">
        <is>
          <t>2025-08</t>
        </is>
      </c>
      <c r="C664" s="10" t="n"/>
      <c r="D664" s="9" t="inlineStr">
        <is>
          <t>Referred</t>
        </is>
      </c>
      <c r="E664" s="8" t="inlineStr">
        <is>
          <t>Desmond Montoya</t>
        </is>
      </c>
      <c r="F664" s="11" t="n">
        <v>1999</v>
      </c>
      <c r="G664" s="8" t="inlineStr">
        <is>
          <t>Jaguar</t>
        </is>
      </c>
      <c r="H664" s="8" t="inlineStr">
        <is>
          <t>E-Type Series 1</t>
        </is>
      </c>
      <c r="I664" s="8" t="inlineStr">
        <is>
          <t>HD5BWC0EKRZJWWMUN</t>
        </is>
      </c>
      <c r="J664" s="8" t="inlineStr">
        <is>
          <t>07 - Post-War Classic (1946-1972)</t>
        </is>
      </c>
      <c r="K664" s="12" t="n">
        <v>565000</v>
      </c>
      <c r="L664" s="8" t="inlineStr">
        <is>
          <t>New York</t>
        </is>
      </c>
      <c r="M664" s="13" t="n">
        <v>5867.47</v>
      </c>
      <c r="N664" s="13" t="n"/>
      <c r="O664" s="8" t="inlineStr">
        <is>
          <t>1 at-fault claim over $100k</t>
        </is>
      </c>
    </row>
    <row r="665">
      <c r="A665" s="8" t="inlineStr">
        <is>
          <t>cdd25e71-36e4-575d-8ac2-3644f402d01b</t>
        </is>
      </c>
      <c r="B665" s="9" t="inlineStr">
        <is>
          <t>2025-08</t>
        </is>
      </c>
      <c r="C665" s="10" t="n"/>
      <c r="D665" s="9" t="inlineStr">
        <is>
          <t>Declined</t>
        </is>
      </c>
      <c r="E665" s="8" t="inlineStr">
        <is>
          <t>Beatrix Larsson</t>
        </is>
      </c>
      <c r="F665" s="11" t="n">
        <v>2020</v>
      </c>
      <c r="G665" s="8" t="inlineStr">
        <is>
          <t>Singer</t>
        </is>
      </c>
      <c r="H665" s="8" t="inlineStr">
        <is>
          <t>911 Reimagined</t>
        </is>
      </c>
      <c r="I665" s="8" t="inlineStr">
        <is>
          <t>9AZJ2G4U508XF481E</t>
        </is>
      </c>
      <c r="J665" s="8" t="inlineStr">
        <is>
          <t>11 - Restomod / Coachbuilt / Bespoke</t>
        </is>
      </c>
      <c r="K665" s="12" t="n">
        <v>565000</v>
      </c>
      <c r="L665" s="8" t="inlineStr">
        <is>
          <t>Kentucky</t>
        </is>
      </c>
      <c r="M665" s="13" t="n">
        <v>11142.23</v>
      </c>
      <c r="N665" s="13" t="n"/>
      <c r="O665" s="8" t="inlineStr">
        <is>
          <t>3 + at-fault claims - 5 yrs</t>
        </is>
      </c>
    </row>
    <row r="666">
      <c r="A666" s="8" t="inlineStr">
        <is>
          <t>ce930c49-bb30-589f-a3b9-efb49c8f7d8f</t>
        </is>
      </c>
      <c r="B666" s="9" t="inlineStr">
        <is>
          <t>2025-08</t>
        </is>
      </c>
      <c r="C666" s="10" t="n"/>
      <c r="D666" s="9" t="inlineStr">
        <is>
          <t>Declined</t>
        </is>
      </c>
      <c r="E666" s="8" t="inlineStr">
        <is>
          <t>Fitzgerald Kingsford</t>
        </is>
      </c>
      <c r="F666" s="11" t="n">
        <v>1962</v>
      </c>
      <c r="G666" s="8" t="inlineStr">
        <is>
          <t>Bentley</t>
        </is>
      </c>
      <c r="H666" s="8" t="inlineStr">
        <is>
          <t>Continental GT</t>
        </is>
      </c>
      <c r="I666" s="8" t="inlineStr">
        <is>
          <t>3AHBR8ZG8TA8FSXFJ</t>
        </is>
      </c>
      <c r="J666" s="8" t="inlineStr">
        <is>
          <t>02 - Sports / GT</t>
        </is>
      </c>
      <c r="K666" s="12" t="n">
        <v>235000</v>
      </c>
      <c r="L666" s="8" t="inlineStr">
        <is>
          <t>Massachusetts</t>
        </is>
      </c>
      <c r="M666" s="13" t="n">
        <v>5099.06</v>
      </c>
      <c r="N666" s="13" t="n"/>
      <c r="O666" s="8" t="inlineStr">
        <is>
          <t>3 + at-fault claims - 5 yrs</t>
        </is>
      </c>
    </row>
    <row r="667">
      <c r="A667" s="8" t="inlineStr">
        <is>
          <t>cf947ed8-2f7f-58d4-9e2f-5e4104a3c526</t>
        </is>
      </c>
      <c r="B667" s="9" t="inlineStr">
        <is>
          <t>2025-08</t>
        </is>
      </c>
      <c r="C667" s="10" t="n"/>
      <c r="D667" s="9" t="inlineStr">
        <is>
          <t>Declined</t>
        </is>
      </c>
      <c r="E667" s="8" t="inlineStr">
        <is>
          <t>Ingrid Vandermeer</t>
        </is>
      </c>
      <c r="F667" s="11" t="n">
        <v>2022</v>
      </c>
      <c r="G667" s="8" t="inlineStr">
        <is>
          <t>Bugatti</t>
        </is>
      </c>
      <c r="H667" s="8" t="inlineStr">
        <is>
          <t>Type 57</t>
        </is>
      </c>
      <c r="I667" s="8" t="inlineStr">
        <is>
          <t>4R74YJ9F77BFRUNBD</t>
        </is>
      </c>
      <c r="J667" s="8" t="inlineStr">
        <is>
          <t>06 - Vintage Pre-War (pre-1946)</t>
        </is>
      </c>
      <c r="K667" s="12" t="n">
        <v>710000</v>
      </c>
      <c r="L667" s="8" t="inlineStr">
        <is>
          <t>Alabama</t>
        </is>
      </c>
      <c r="M667" s="13" t="n">
        <v>6465.02</v>
      </c>
      <c r="N667" s="13" t="n"/>
      <c r="O667" s="8" t="inlineStr">
        <is>
          <t>3 + at-fault claims - 5 yrs</t>
        </is>
      </c>
    </row>
    <row r="668">
      <c r="A668" s="8" t="inlineStr">
        <is>
          <t>d11393c5-02ea-52c5-8345-4b52026ee413</t>
        </is>
      </c>
      <c r="B668" s="9" t="inlineStr">
        <is>
          <t>2025-08</t>
        </is>
      </c>
      <c r="C668" s="10" t="n"/>
      <c r="D668" s="9" t="inlineStr">
        <is>
          <t>Declined</t>
        </is>
      </c>
      <c r="E668" s="8" t="inlineStr">
        <is>
          <t>Fitzgerald Blackwood</t>
        </is>
      </c>
      <c r="F668" s="11" t="n">
        <v>1997</v>
      </c>
      <c r="G668" s="8" t="inlineStr">
        <is>
          <t>Ringbrothers</t>
        </is>
      </c>
      <c r="H668" s="8" t="inlineStr">
        <is>
          <t>Mustang</t>
        </is>
      </c>
      <c r="I668" s="8" t="inlineStr">
        <is>
          <t>550SBVD5B4YZRU7LD</t>
        </is>
      </c>
      <c r="J668" s="8" t="inlineStr">
        <is>
          <t>11 - Restomod / Coachbuilt / Bespoke</t>
        </is>
      </c>
      <c r="K668" s="12" t="n">
        <v>1950000</v>
      </c>
      <c r="L668" s="8" t="inlineStr">
        <is>
          <t>Pennsylvania</t>
        </is>
      </c>
      <c r="M668" s="13" t="n">
        <v>25018.87</v>
      </c>
      <c r="N668" s="13" t="n"/>
      <c r="O668" s="8" t="inlineStr">
        <is>
          <t>3 + at-fault claims - 5 yrs</t>
        </is>
      </c>
    </row>
    <row r="669">
      <c r="A669" s="8" t="inlineStr">
        <is>
          <t>d1644af6-e0fc-56e8-9c1c-a72b08ca67e9</t>
        </is>
      </c>
      <c r="B669" s="9" t="inlineStr">
        <is>
          <t>2025-08</t>
        </is>
      </c>
      <c r="C669" s="10" t="n"/>
      <c r="D669" s="9" t="inlineStr">
        <is>
          <t>Declined</t>
        </is>
      </c>
      <c r="E669" s="8" t="inlineStr">
        <is>
          <t>Saoirse Pennington</t>
        </is>
      </c>
      <c r="F669" s="11" t="n">
        <v>2014</v>
      </c>
      <c r="G669" s="8" t="inlineStr">
        <is>
          <t>Mercedes-Benz</t>
        </is>
      </c>
      <c r="H669" s="8" t="inlineStr">
        <is>
          <t>AMG GT</t>
        </is>
      </c>
      <c r="I669" s="8" t="inlineStr">
        <is>
          <t>KC907V2MD77UXXHX2</t>
        </is>
      </c>
      <c r="J669" s="8" t="inlineStr">
        <is>
          <t>02 - Sports / GT</t>
        </is>
      </c>
      <c r="K669" s="12" t="n">
        <v>795000</v>
      </c>
      <c r="L669" s="8" t="inlineStr">
        <is>
          <t>Idaho</t>
        </is>
      </c>
      <c r="M669" s="13" t="n">
        <v>9652.5</v>
      </c>
      <c r="N669" s="13" t="n"/>
      <c r="O669" s="8" t="inlineStr">
        <is>
          <t>3 + at-fault claims - 5 yrs</t>
        </is>
      </c>
    </row>
    <row r="670">
      <c r="A670" s="8" t="inlineStr">
        <is>
          <t>d1bb2566-6b2f-5aae-80bf-8f421bbd8266</t>
        </is>
      </c>
      <c r="B670" s="9" t="inlineStr">
        <is>
          <t>2025-08</t>
        </is>
      </c>
      <c r="C670" s="10" t="n"/>
      <c r="D670" s="9" t="inlineStr">
        <is>
          <t>Referred</t>
        </is>
      </c>
      <c r="E670" s="8" t="inlineStr">
        <is>
          <t>Horace Kingsford</t>
        </is>
      </c>
      <c r="F670" s="11" t="n">
        <v>1975</v>
      </c>
      <c r="G670" s="8" t="inlineStr">
        <is>
          <t>Aston Martin</t>
        </is>
      </c>
      <c r="H670" s="8" t="inlineStr">
        <is>
          <t>DB12</t>
        </is>
      </c>
      <c r="I670" s="8" t="inlineStr">
        <is>
          <t>BJAYP832B77NMSFNN</t>
        </is>
      </c>
      <c r="J670" s="8" t="inlineStr">
        <is>
          <t>02 - Sports / GT</t>
        </is>
      </c>
      <c r="K670" s="12" t="n">
        <v>795000</v>
      </c>
      <c r="L670" s="8" t="inlineStr">
        <is>
          <t>Illinois</t>
        </is>
      </c>
      <c r="M670" s="13" t="n">
        <v>13260</v>
      </c>
      <c r="N670" s="13" t="n"/>
      <c r="O670" s="8" t="inlineStr">
        <is>
          <t>2 at-fault claims - 5 yrs</t>
        </is>
      </c>
    </row>
    <row r="671">
      <c r="A671" s="8" t="inlineStr">
        <is>
          <t>d24c8199-c8d9-5a31-87ea-603c60f85587</t>
        </is>
      </c>
      <c r="B671" s="9" t="inlineStr">
        <is>
          <t>2025-08</t>
        </is>
      </c>
      <c r="C671" s="10" t="n"/>
      <c r="D671" s="9" t="inlineStr">
        <is>
          <t>Declined</t>
        </is>
      </c>
      <c r="E671" s="8" t="inlineStr">
        <is>
          <t>Fitzgerald Vasquez</t>
        </is>
      </c>
      <c r="F671" s="11" t="n">
        <v>1983</v>
      </c>
      <c r="G671" s="8" t="inlineStr">
        <is>
          <t>McLaren</t>
        </is>
      </c>
      <c r="H671" s="8" t="inlineStr">
        <is>
          <t>750S</t>
        </is>
      </c>
      <c r="I671" s="8" t="inlineStr">
        <is>
          <t>62RX3SC9V2LYSWYV1</t>
        </is>
      </c>
      <c r="J671" s="8" t="inlineStr">
        <is>
          <t>03 - Supercar</t>
        </is>
      </c>
      <c r="K671" s="12" t="n">
        <v>760000</v>
      </c>
      <c r="L671" s="8" t="inlineStr">
        <is>
          <t>South Carolina</t>
        </is>
      </c>
      <c r="M671" s="13" t="n">
        <v>16892.08</v>
      </c>
      <c r="N671" s="13" t="n"/>
      <c r="O671" s="8" t="inlineStr">
        <is>
          <t>3 + at-fault claims - 5 yrs</t>
        </is>
      </c>
    </row>
    <row r="672">
      <c r="A672" s="8" t="inlineStr">
        <is>
          <t>d256dff1-0549-5f63-91f5-4b0faeb890b8</t>
        </is>
      </c>
      <c r="B672" s="9" t="inlineStr">
        <is>
          <t>2025-08</t>
        </is>
      </c>
      <c r="C672" s="10" t="n"/>
      <c r="D672" s="9" t="inlineStr">
        <is>
          <t>Declined</t>
        </is>
      </c>
      <c r="E672" s="8" t="inlineStr">
        <is>
          <t>Delphine Nakashima</t>
        </is>
      </c>
      <c r="F672" s="11" t="n">
        <v>1996</v>
      </c>
      <c r="G672" s="8" t="inlineStr">
        <is>
          <t>Porsche</t>
        </is>
      </c>
      <c r="H672" s="8" t="inlineStr">
        <is>
          <t>911 Turbo S</t>
        </is>
      </c>
      <c r="I672" s="8" t="inlineStr">
        <is>
          <t>GMF0C5ZWMFYHUTXHF</t>
        </is>
      </c>
      <c r="J672" s="8" t="inlineStr">
        <is>
          <t>02 - Sports / GT</t>
        </is>
      </c>
      <c r="K672" s="12" t="n">
        <v>415000</v>
      </c>
      <c r="L672" s="8" t="inlineStr">
        <is>
          <t>Kentucky</t>
        </is>
      </c>
      <c r="M672" s="13" t="n">
        <v>7869.34</v>
      </c>
      <c r="N672" s="13" t="n"/>
      <c r="O672" s="8" t="inlineStr">
        <is>
          <t>3 + at-fault claims - 5 yrs</t>
        </is>
      </c>
    </row>
    <row r="673">
      <c r="A673" s="8" t="inlineStr">
        <is>
          <t>d41660a8-721e-51e9-8d7d-41a7049bcfcf</t>
        </is>
      </c>
      <c r="B673" s="9" t="inlineStr">
        <is>
          <t>2025-08</t>
        </is>
      </c>
      <c r="C673" s="10" t="n"/>
      <c r="D673" s="9" t="inlineStr">
        <is>
          <t>Declined</t>
        </is>
      </c>
      <c r="E673" s="8" t="inlineStr">
        <is>
          <t>Noor Rourke</t>
        </is>
      </c>
      <c r="F673" s="11" t="n">
        <v>2019</v>
      </c>
      <c r="G673" s="8" t="inlineStr">
        <is>
          <t>Aston Martin</t>
        </is>
      </c>
      <c r="H673" s="8" t="inlineStr">
        <is>
          <t>DB5</t>
        </is>
      </c>
      <c r="I673" s="8" t="inlineStr">
        <is>
          <t>2F8VN36PGC30F0EGH</t>
        </is>
      </c>
      <c r="J673" s="8" t="inlineStr">
        <is>
          <t>07 - Post-War Classic (1946-1972)</t>
        </is>
      </c>
      <c r="K673" s="12" t="n">
        <v>445000</v>
      </c>
      <c r="L673" s="8" t="inlineStr">
        <is>
          <t>Oklahoma</t>
        </is>
      </c>
      <c r="M673" s="13" t="n">
        <v>5078.04</v>
      </c>
      <c r="N673" s="13" t="n"/>
      <c r="O673" s="8" t="inlineStr">
        <is>
          <t>3 + at-fault claims - 5 yrs</t>
        </is>
      </c>
    </row>
    <row r="674">
      <c r="A674" s="8" t="inlineStr">
        <is>
          <t>d41d60d8-8d0f-5cfe-ba78-e78f2e5248f9</t>
        </is>
      </c>
      <c r="B674" s="9" t="inlineStr">
        <is>
          <t>2025-08</t>
        </is>
      </c>
      <c r="C674" s="10" t="n"/>
      <c r="D674" s="9" t="inlineStr">
        <is>
          <t>Declined</t>
        </is>
      </c>
      <c r="E674" s="8" t="inlineStr">
        <is>
          <t>Fenwick Fairweather</t>
        </is>
      </c>
      <c r="F674" s="11" t="n">
        <v>1961</v>
      </c>
      <c r="G674" s="8" t="inlineStr">
        <is>
          <t>McLaren</t>
        </is>
      </c>
      <c r="H674" s="8" t="inlineStr">
        <is>
          <t>750S</t>
        </is>
      </c>
      <c r="I674" s="8" t="inlineStr">
        <is>
          <t>WTA2ATTEXMX40KDCP</t>
        </is>
      </c>
      <c r="J674" s="8" t="inlineStr">
        <is>
          <t>03 - Supercar</t>
        </is>
      </c>
      <c r="K674" s="12" t="n">
        <v>1210000</v>
      </c>
      <c r="L674" s="8" t="inlineStr">
        <is>
          <t>Washington</t>
        </is>
      </c>
      <c r="M674" s="13" t="n">
        <v>17533.58</v>
      </c>
      <c r="N674" s="13" t="n"/>
      <c r="O674" s="8" t="inlineStr">
        <is>
          <t>3 + at-fault claims - 5 yrs</t>
        </is>
      </c>
    </row>
    <row r="675">
      <c r="A675" s="8" t="inlineStr">
        <is>
          <t>d4a279de-1788-5a64-9ecc-3cdf8aedcd78</t>
        </is>
      </c>
      <c r="B675" s="9" t="inlineStr">
        <is>
          <t>2025-08</t>
        </is>
      </c>
      <c r="C675" s="10" t="n"/>
      <c r="D675" s="9" t="inlineStr">
        <is>
          <t>Declined</t>
        </is>
      </c>
      <c r="E675" s="8" t="inlineStr">
        <is>
          <t>Beatrix Rourke</t>
        </is>
      </c>
      <c r="F675" s="11" t="n">
        <v>2000</v>
      </c>
      <c r="G675" s="8" t="inlineStr">
        <is>
          <t>Porsche</t>
        </is>
      </c>
      <c r="H675" s="8" t="inlineStr">
        <is>
          <t>911 Turbo S</t>
        </is>
      </c>
      <c r="I675" s="8" t="inlineStr">
        <is>
          <t>23J7426VPB04351RN</t>
        </is>
      </c>
      <c r="J675" s="8" t="inlineStr">
        <is>
          <t>02 - Sports / GT</t>
        </is>
      </c>
      <c r="K675" s="12" t="n">
        <v>245000</v>
      </c>
      <c r="L675" s="8" t="inlineStr">
        <is>
          <t>New Jersey</t>
        </is>
      </c>
      <c r="M675" s="13" t="n">
        <v>3870.08</v>
      </c>
      <c r="N675" s="13" t="n"/>
      <c r="O675" s="8" t="inlineStr">
        <is>
          <t>3 + at-fault claims - 5 yrs</t>
        </is>
      </c>
    </row>
    <row r="676">
      <c r="A676" s="8" t="inlineStr">
        <is>
          <t>d55830ab-2620-5d43-b055-908568703ba4</t>
        </is>
      </c>
      <c r="B676" s="9" t="inlineStr">
        <is>
          <t>2025-08</t>
        </is>
      </c>
      <c r="C676" s="10" t="n"/>
      <c r="D676" s="9" t="inlineStr">
        <is>
          <t>Referred</t>
        </is>
      </c>
      <c r="E676" s="8" t="inlineStr">
        <is>
          <t>Priya Blackwood</t>
        </is>
      </c>
      <c r="F676" s="11" t="n">
        <v>1991</v>
      </c>
      <c r="G676" s="8" t="inlineStr">
        <is>
          <t>Ferrari</t>
        </is>
      </c>
      <c r="H676" s="8" t="inlineStr">
        <is>
          <t>296 GTB</t>
        </is>
      </c>
      <c r="I676" s="8" t="inlineStr">
        <is>
          <t>MCXGGUF4N7NS5VK42</t>
        </is>
      </c>
      <c r="J676" s="8" t="inlineStr">
        <is>
          <t>03 - Supercar</t>
        </is>
      </c>
      <c r="K676" s="12" t="n">
        <v>765000</v>
      </c>
      <c r="L676" s="8" t="inlineStr">
        <is>
          <t>California</t>
        </is>
      </c>
      <c r="M676" s="13" t="n">
        <v>18511.56</v>
      </c>
      <c r="N676" s="13" t="n"/>
      <c r="O676" s="8" t="inlineStr">
        <is>
          <t>2 at-fault claims - 5 yrs</t>
        </is>
      </c>
    </row>
    <row r="677">
      <c r="A677" s="8" t="inlineStr">
        <is>
          <t>d66ea076-770a-59c4-995f-255e4f6eaaa3</t>
        </is>
      </c>
      <c r="B677" s="9" t="inlineStr">
        <is>
          <t>2025-08</t>
        </is>
      </c>
      <c r="C677" s="10" t="n"/>
      <c r="D677" s="9" t="inlineStr">
        <is>
          <t>Declined</t>
        </is>
      </c>
      <c r="E677" s="8" t="inlineStr">
        <is>
          <t>Fitzgerald Whitlock</t>
        </is>
      </c>
      <c r="F677" s="11" t="n">
        <v>1958</v>
      </c>
      <c r="G677" s="8" t="inlineStr">
        <is>
          <t>Ferrari</t>
        </is>
      </c>
      <c r="H677" s="8" t="inlineStr">
        <is>
          <t>SF90 Stradale</t>
        </is>
      </c>
      <c r="I677" s="8" t="inlineStr">
        <is>
          <t>GFDLE6UYUZJUVY3HH</t>
        </is>
      </c>
      <c r="J677" s="8" t="inlineStr">
        <is>
          <t>03 - Supercar</t>
        </is>
      </c>
      <c r="K677" s="12" t="n">
        <v>680000</v>
      </c>
      <c r="L677" s="8" t="inlineStr">
        <is>
          <t>Massachusetts</t>
        </is>
      </c>
      <c r="M677" s="13" t="n">
        <v>15235.85</v>
      </c>
      <c r="N677" s="13" t="n"/>
      <c r="O677" s="8" t="inlineStr">
        <is>
          <t>3 + at-fault claims - 5 yrs</t>
        </is>
      </c>
    </row>
    <row r="678">
      <c r="A678" s="8" t="inlineStr">
        <is>
          <t>d800d5ee-d72c-5bcf-aa4b-0187374afaf6</t>
        </is>
      </c>
      <c r="B678" s="9" t="inlineStr">
        <is>
          <t>2025-08</t>
        </is>
      </c>
      <c r="C678" s="10" t="n"/>
      <c r="D678" s="9" t="inlineStr">
        <is>
          <t>Declined</t>
        </is>
      </c>
      <c r="E678" s="8" t="inlineStr">
        <is>
          <t>Lorenzo Chattopadhyay</t>
        </is>
      </c>
      <c r="F678" s="11" t="n">
        <v>2022</v>
      </c>
      <c r="G678" s="8" t="inlineStr">
        <is>
          <t>Ferrari</t>
        </is>
      </c>
      <c r="H678" s="8" t="inlineStr">
        <is>
          <t>296 GTB</t>
        </is>
      </c>
      <c r="I678" s="8" t="inlineStr">
        <is>
          <t>C4ZSAXH5FKY6WNJT5</t>
        </is>
      </c>
      <c r="J678" s="8" t="inlineStr">
        <is>
          <t>03 - Supercar</t>
        </is>
      </c>
      <c r="K678" s="12" t="n">
        <v>690000</v>
      </c>
      <c r="L678" s="8" t="inlineStr">
        <is>
          <t>Idaho</t>
        </is>
      </c>
      <c r="M678" s="13" t="n">
        <v>12244.25</v>
      </c>
      <c r="N678" s="13" t="n"/>
      <c r="O678" s="8" t="inlineStr">
        <is>
          <t>3 + at-fault claims - 5 yrs</t>
        </is>
      </c>
    </row>
    <row r="679">
      <c r="A679" s="8" t="inlineStr">
        <is>
          <t>d86f2566-a7f7-5615-8a94-0ce8d29cfde4</t>
        </is>
      </c>
      <c r="B679" s="9" t="inlineStr">
        <is>
          <t>2025-08</t>
        </is>
      </c>
      <c r="C679" s="10" t="n"/>
      <c r="D679" s="9" t="inlineStr">
        <is>
          <t>Referred</t>
        </is>
      </c>
      <c r="E679" s="8" t="inlineStr">
        <is>
          <t>Aurelio Bellandi</t>
        </is>
      </c>
      <c r="F679" s="11" t="n">
        <v>2012</v>
      </c>
      <c r="G679" s="8" t="inlineStr">
        <is>
          <t>Bentley</t>
        </is>
      </c>
      <c r="H679" s="8" t="inlineStr">
        <is>
          <t>Continental GT</t>
        </is>
      </c>
      <c r="I679" s="8" t="inlineStr">
        <is>
          <t>YYHNFGC6C0UPTD1FM</t>
        </is>
      </c>
      <c r="J679" s="8" t="inlineStr">
        <is>
          <t>02 - Sports / GT</t>
        </is>
      </c>
      <c r="K679" s="12" t="n">
        <v>950000</v>
      </c>
      <c r="L679" s="8" t="inlineStr">
        <is>
          <t>Oklahoma</t>
        </is>
      </c>
      <c r="M679" s="13" t="n">
        <v>14680.19</v>
      </c>
      <c r="N679" s="13" t="n"/>
      <c r="O679" s="8" t="inlineStr">
        <is>
          <t>1 theft / total loss claim</t>
        </is>
      </c>
    </row>
    <row r="680">
      <c r="A680" s="8" t="inlineStr">
        <is>
          <t>d8b7f581-71fa-5873-a900-7aac4d10d1ac</t>
        </is>
      </c>
      <c r="B680" s="9" t="inlineStr">
        <is>
          <t>2025-08</t>
        </is>
      </c>
      <c r="C680" s="10" t="n"/>
      <c r="D680" s="9" t="inlineStr">
        <is>
          <t>Declined</t>
        </is>
      </c>
      <c r="E680" s="8" t="inlineStr">
        <is>
          <t>Callum Whitlock</t>
        </is>
      </c>
      <c r="F680" s="11" t="n">
        <v>1998</v>
      </c>
      <c r="G680" s="8" t="inlineStr">
        <is>
          <t>Ferrari</t>
        </is>
      </c>
      <c r="H680" s="8" t="inlineStr">
        <is>
          <t>SF90 Stradale</t>
        </is>
      </c>
      <c r="I680" s="8" t="inlineStr">
        <is>
          <t>J3AE9P5L8GBZ6XGYB</t>
        </is>
      </c>
      <c r="J680" s="8" t="inlineStr">
        <is>
          <t>03 - Supercar</t>
        </is>
      </c>
      <c r="K680" s="12" t="n">
        <v>535000</v>
      </c>
      <c r="L680" s="8" t="inlineStr">
        <is>
          <t>Nevada</t>
        </is>
      </c>
      <c r="M680" s="13" t="n">
        <v>11219.86</v>
      </c>
      <c r="N680" s="13" t="n"/>
      <c r="O680" s="8" t="inlineStr">
        <is>
          <t>3 + at-fault claims - 5 yrs</t>
        </is>
      </c>
    </row>
    <row r="681">
      <c r="A681" s="8" t="inlineStr">
        <is>
          <t>da832c46-7b88-5389-841e-d8b709cf5ac8</t>
        </is>
      </c>
      <c r="B681" s="9" t="inlineStr">
        <is>
          <t>2025-08</t>
        </is>
      </c>
      <c r="C681" s="10" t="n"/>
      <c r="D681" s="9" t="inlineStr">
        <is>
          <t>Declined</t>
        </is>
      </c>
      <c r="E681" s="8" t="inlineStr">
        <is>
          <t>Everett Blackwood</t>
        </is>
      </c>
      <c r="F681" s="11" t="n">
        <v>1966</v>
      </c>
      <c r="G681" s="8" t="inlineStr">
        <is>
          <t>Ringbrothers</t>
        </is>
      </c>
      <c r="H681" s="8" t="inlineStr">
        <is>
          <t>Mustang</t>
        </is>
      </c>
      <c r="I681" s="8" t="inlineStr">
        <is>
          <t>J0ZY74RC5RULRPMHX</t>
        </is>
      </c>
      <c r="J681" s="8" t="inlineStr">
        <is>
          <t>11 - Restomod / Coachbuilt / Bespoke</t>
        </is>
      </c>
      <c r="K681" s="12" t="n">
        <v>510000</v>
      </c>
      <c r="L681" s="8" t="inlineStr">
        <is>
          <t>Georgia</t>
        </is>
      </c>
      <c r="M681" s="13" t="n">
        <v>8406.34</v>
      </c>
      <c r="N681" s="13" t="n"/>
      <c r="O681" s="8" t="inlineStr">
        <is>
          <t>3 + at-fault claims - 5 yrs</t>
        </is>
      </c>
    </row>
    <row r="682">
      <c r="A682" s="8" t="inlineStr">
        <is>
          <t>dd6be3ca-804a-59e3-8dee-33b14a5b2458</t>
        </is>
      </c>
      <c r="B682" s="9" t="inlineStr">
        <is>
          <t>2025-08</t>
        </is>
      </c>
      <c r="C682" s="10" t="n"/>
      <c r="D682" s="9" t="inlineStr">
        <is>
          <t>Declined</t>
        </is>
      </c>
      <c r="E682" s="8" t="inlineStr">
        <is>
          <t>Lorenzo Rourke</t>
        </is>
      </c>
      <c r="F682" s="11" t="n">
        <v>1983</v>
      </c>
      <c r="G682" s="8" t="inlineStr">
        <is>
          <t>Ferrari</t>
        </is>
      </c>
      <c r="H682" s="8" t="inlineStr">
        <is>
          <t>296 GTB</t>
        </is>
      </c>
      <c r="I682" s="8" t="inlineStr">
        <is>
          <t>3BNKPPC57ZTR36TTE</t>
        </is>
      </c>
      <c r="J682" s="8" t="inlineStr">
        <is>
          <t>03 - Supercar</t>
        </is>
      </c>
      <c r="K682" s="12" t="n">
        <v>1075000</v>
      </c>
      <c r="L682" s="8" t="inlineStr">
        <is>
          <t>Illinois</t>
        </is>
      </c>
      <c r="M682" s="13" t="n">
        <v>22067.92</v>
      </c>
      <c r="N682" s="13" t="n"/>
      <c r="O682" s="8" t="inlineStr">
        <is>
          <t>3 + at-fault claims - 5 yrs</t>
        </is>
      </c>
    </row>
    <row r="683">
      <c r="A683" s="8" t="inlineStr">
        <is>
          <t>de295465-43bb-581d-a7fc-7f0376349857</t>
        </is>
      </c>
      <c r="B683" s="9" t="inlineStr">
        <is>
          <t>2025-08</t>
        </is>
      </c>
      <c r="C683" s="10" t="n"/>
      <c r="D683" s="9" t="inlineStr">
        <is>
          <t>Declined</t>
        </is>
      </c>
      <c r="E683" s="8" t="inlineStr">
        <is>
          <t>Everett Kingsford</t>
        </is>
      </c>
      <c r="F683" s="11" t="n">
        <v>1983</v>
      </c>
      <c r="G683" s="8" t="inlineStr">
        <is>
          <t>Ringbrothers</t>
        </is>
      </c>
      <c r="H683" s="8" t="inlineStr">
        <is>
          <t>Mustang</t>
        </is>
      </c>
      <c r="I683" s="8" t="inlineStr">
        <is>
          <t>V6M7PBWFY534SSXPJ</t>
        </is>
      </c>
      <c r="J683" s="8" t="inlineStr">
        <is>
          <t>11 - Restomod / Coachbuilt / Bespoke</t>
        </is>
      </c>
      <c r="K683" s="12" t="n">
        <v>490000</v>
      </c>
      <c r="L683" s="8" t="inlineStr">
        <is>
          <t>Oklahoma</t>
        </is>
      </c>
      <c r="M683" s="13" t="n">
        <v>10251.17</v>
      </c>
      <c r="N683" s="13" t="n"/>
      <c r="O683" s="8" t="inlineStr">
        <is>
          <t>3 + at-fault claims - 5 yrs</t>
        </is>
      </c>
    </row>
    <row r="684">
      <c r="A684" s="8" t="inlineStr">
        <is>
          <t>ded655a3-dd86-5c0b-a114-a9911c73e276</t>
        </is>
      </c>
      <c r="B684" s="9" t="inlineStr">
        <is>
          <t>2025-08</t>
        </is>
      </c>
      <c r="C684" s="10" t="n"/>
      <c r="D684" s="9" t="inlineStr">
        <is>
          <t>Declined</t>
        </is>
      </c>
      <c r="E684" s="8" t="inlineStr">
        <is>
          <t>Fitzgerald Montoya</t>
        </is>
      </c>
      <c r="F684" s="11" t="n">
        <v>1993</v>
      </c>
      <c r="G684" s="8" t="inlineStr">
        <is>
          <t>Maserati</t>
        </is>
      </c>
      <c r="H684" s="8" t="inlineStr">
        <is>
          <t>GranTurismo</t>
        </is>
      </c>
      <c r="I684" s="8" t="inlineStr">
        <is>
          <t>WGWPD7LE58TM8RZP6</t>
        </is>
      </c>
      <c r="J684" s="8" t="inlineStr">
        <is>
          <t>02 - Sports / GT</t>
        </is>
      </c>
      <c r="K684" s="12" t="n">
        <v>535000</v>
      </c>
      <c r="L684" s="8" t="inlineStr">
        <is>
          <t>Tennessee</t>
        </is>
      </c>
      <c r="M684" s="13" t="n">
        <v>6430.09</v>
      </c>
      <c r="N684" s="13" t="n"/>
      <c r="O684" s="8" t="inlineStr">
        <is>
          <t>3 + at-fault claims - 5 yrs</t>
        </is>
      </c>
    </row>
    <row r="685">
      <c r="A685" s="8" t="inlineStr">
        <is>
          <t>df52739e-8200-5c5d-a216-93049aca0e12</t>
        </is>
      </c>
      <c r="B685" s="9" t="inlineStr">
        <is>
          <t>2025-08</t>
        </is>
      </c>
      <c r="C685" s="10" t="n"/>
      <c r="D685" s="9" t="inlineStr">
        <is>
          <t>Declined</t>
        </is>
      </c>
      <c r="E685" s="8" t="inlineStr">
        <is>
          <t>Desmond Larsson</t>
        </is>
      </c>
      <c r="F685" s="11" t="n">
        <v>1997</v>
      </c>
      <c r="G685" s="8" t="inlineStr">
        <is>
          <t>BMW</t>
        </is>
      </c>
      <c r="H685" s="8" t="inlineStr">
        <is>
          <t>M8 Competition</t>
        </is>
      </c>
      <c r="I685" s="8" t="inlineStr">
        <is>
          <t>DB6H5ZHSYMY9K67UW</t>
        </is>
      </c>
      <c r="J685" s="8" t="inlineStr">
        <is>
          <t>02 - Sports / GT</t>
        </is>
      </c>
      <c r="K685" s="12" t="n">
        <v>410000</v>
      </c>
      <c r="L685" s="8" t="inlineStr">
        <is>
          <t>California</t>
        </is>
      </c>
      <c r="M685" s="13" t="n">
        <v>7832.55</v>
      </c>
      <c r="N685" s="13" t="n"/>
      <c r="O685" s="8" t="inlineStr">
        <is>
          <t>3 + at-fault claims - 5 yrs</t>
        </is>
      </c>
    </row>
    <row r="686">
      <c r="A686" s="8" t="inlineStr">
        <is>
          <t>dfe2ac9f-f930-5f44-bd71-f140aa326baa</t>
        </is>
      </c>
      <c r="B686" s="9" t="inlineStr">
        <is>
          <t>2025-08</t>
        </is>
      </c>
      <c r="C686" s="10" t="n"/>
      <c r="D686" s="9" t="inlineStr">
        <is>
          <t>Referred</t>
        </is>
      </c>
      <c r="E686" s="8" t="inlineStr">
        <is>
          <t>Marisol Thistlewood</t>
        </is>
      </c>
      <c r="F686" s="11" t="n">
        <v>2009</v>
      </c>
      <c r="G686" s="8" t="inlineStr">
        <is>
          <t>Porsche</t>
        </is>
      </c>
      <c r="H686" s="8" t="inlineStr">
        <is>
          <t>911 Turbo S</t>
        </is>
      </c>
      <c r="I686" s="8" t="inlineStr">
        <is>
          <t>C9FY7B0X6MFCXPE75</t>
        </is>
      </c>
      <c r="J686" s="8" t="inlineStr">
        <is>
          <t>02 - Sports / GT</t>
        </is>
      </c>
      <c r="K686" s="12" t="n">
        <v>390000</v>
      </c>
      <c r="L686" s="8" t="inlineStr">
        <is>
          <t>Maryland</t>
        </is>
      </c>
      <c r="M686" s="13" t="n">
        <v>5242.92</v>
      </c>
      <c r="N686" s="13" t="n"/>
      <c r="O686" s="8" t="inlineStr">
        <is>
          <t>1 at-fault claim over $100k</t>
        </is>
      </c>
    </row>
    <row r="687">
      <c r="A687" s="8" t="inlineStr">
        <is>
          <t>e0f5363b-3270-5936-9350-17222359edde</t>
        </is>
      </c>
      <c r="B687" s="9" t="inlineStr">
        <is>
          <t>2025-08</t>
        </is>
      </c>
      <c r="C687" s="10" t="n"/>
      <c r="D687" s="9" t="inlineStr">
        <is>
          <t>Declined</t>
        </is>
      </c>
      <c r="E687" s="8" t="inlineStr">
        <is>
          <t>Thaddeus Thistlewood</t>
        </is>
      </c>
      <c r="F687" s="11" t="n">
        <v>1980</v>
      </c>
      <c r="G687" s="8" t="inlineStr">
        <is>
          <t>Ferrari</t>
        </is>
      </c>
      <c r="H687" s="8" t="inlineStr">
        <is>
          <t>SF90 Stradale</t>
        </is>
      </c>
      <c r="I687" s="8" t="inlineStr">
        <is>
          <t>3PA4YP1E3ZTZZWL15</t>
        </is>
      </c>
      <c r="J687" s="8" t="inlineStr">
        <is>
          <t>03 - Supercar</t>
        </is>
      </c>
      <c r="K687" s="12" t="n">
        <v>1730000</v>
      </c>
      <c r="L687" s="8" t="inlineStr">
        <is>
          <t>Maryland</t>
        </is>
      </c>
      <c r="M687" s="13" t="n">
        <v>24807.55</v>
      </c>
      <c r="N687" s="13" t="n"/>
      <c r="O687" s="8" t="inlineStr">
        <is>
          <t>3 + at-fault claims - 5 yrs</t>
        </is>
      </c>
    </row>
    <row r="688">
      <c r="A688" s="8" t="inlineStr">
        <is>
          <t>e3660e43-8d07-5744-9d6b-9f2ff58341cc</t>
        </is>
      </c>
      <c r="B688" s="9" t="inlineStr">
        <is>
          <t>2025-08</t>
        </is>
      </c>
      <c r="C688" s="10" t="n"/>
      <c r="D688" s="9" t="inlineStr">
        <is>
          <t>Declined</t>
        </is>
      </c>
      <c r="E688" s="8" t="inlineStr">
        <is>
          <t>Ottilie Chattopadhyay</t>
        </is>
      </c>
      <c r="F688" s="11" t="n">
        <v>1999</v>
      </c>
      <c r="G688" s="8" t="inlineStr">
        <is>
          <t>Porsche</t>
        </is>
      </c>
      <c r="H688" s="8" t="inlineStr">
        <is>
          <t>911 Turbo S</t>
        </is>
      </c>
      <c r="I688" s="8" t="inlineStr">
        <is>
          <t>S2MLV9SKHP1NTXVCM</t>
        </is>
      </c>
      <c r="J688" s="8" t="inlineStr">
        <is>
          <t>02 - Sports / GT</t>
        </is>
      </c>
      <c r="K688" s="12" t="n">
        <v>915000</v>
      </c>
      <c r="L688" s="8" t="inlineStr">
        <is>
          <t>Vermont</t>
        </is>
      </c>
      <c r="M688" s="13" t="n">
        <v>13690.47</v>
      </c>
      <c r="N688" s="13" t="n"/>
      <c r="O688" s="8" t="inlineStr">
        <is>
          <t>3 + at-fault claims - 5 yrs</t>
        </is>
      </c>
    </row>
    <row r="689">
      <c r="A689" s="8" t="inlineStr">
        <is>
          <t>e45b8cbb-ae92-5869-9e61-5fb9e92a81ce</t>
        </is>
      </c>
      <c r="B689" s="9" t="inlineStr">
        <is>
          <t>2025-08</t>
        </is>
      </c>
      <c r="C689" s="10" t="n"/>
      <c r="D689" s="9" t="inlineStr">
        <is>
          <t>Declined</t>
        </is>
      </c>
      <c r="E689" s="8" t="inlineStr">
        <is>
          <t>Noor Fairweather</t>
        </is>
      </c>
      <c r="F689" s="11" t="n">
        <v>1956</v>
      </c>
      <c r="G689" s="8" t="inlineStr">
        <is>
          <t>Bentley</t>
        </is>
      </c>
      <c r="H689" s="8" t="inlineStr">
        <is>
          <t>Continental GT</t>
        </is>
      </c>
      <c r="I689" s="8" t="inlineStr">
        <is>
          <t>VD08J37ZRES1GLB8E</t>
        </is>
      </c>
      <c r="J689" s="8" t="inlineStr">
        <is>
          <t>02 - Sports / GT</t>
        </is>
      </c>
      <c r="K689" s="12" t="n">
        <v>345000</v>
      </c>
      <c r="L689" s="8" t="inlineStr">
        <is>
          <t>Massachusetts</t>
        </is>
      </c>
      <c r="M689" s="13" t="n">
        <v>6102.59</v>
      </c>
      <c r="N689" s="13" t="n"/>
      <c r="O689" s="8" t="inlineStr">
        <is>
          <t>3 + at-fault claims - 5 yrs</t>
        </is>
      </c>
    </row>
    <row r="690">
      <c r="A690" s="8" t="inlineStr">
        <is>
          <t>e46ce3bb-3d42-56fa-98f3-19ec2faa7f75</t>
        </is>
      </c>
      <c r="B690" s="9" t="inlineStr">
        <is>
          <t>2025-08</t>
        </is>
      </c>
      <c r="C690" s="10" t="n"/>
      <c r="D690" s="9" t="inlineStr">
        <is>
          <t>Declined</t>
        </is>
      </c>
      <c r="E690" s="8" t="inlineStr">
        <is>
          <t>Thaddeus Montoya</t>
        </is>
      </c>
      <c r="F690" s="11" t="n">
        <v>2001</v>
      </c>
      <c r="G690" s="8" t="inlineStr">
        <is>
          <t>McLaren</t>
        </is>
      </c>
      <c r="H690" s="8" t="inlineStr">
        <is>
          <t>750S</t>
        </is>
      </c>
      <c r="I690" s="8" t="inlineStr">
        <is>
          <t>M99EZVC7FXJPBLB0S</t>
        </is>
      </c>
      <c r="J690" s="8" t="inlineStr">
        <is>
          <t>03 - Supercar</t>
        </is>
      </c>
      <c r="K690" s="12" t="n">
        <v>760000</v>
      </c>
      <c r="L690" s="8" t="inlineStr">
        <is>
          <t>New Jersey</t>
        </is>
      </c>
      <c r="M690" s="13" t="n">
        <v>12396.6</v>
      </c>
      <c r="N690" s="13" t="n"/>
      <c r="O690" s="8" t="inlineStr">
        <is>
          <t>3 + at-fault claims - 5 yrs</t>
        </is>
      </c>
    </row>
    <row r="691">
      <c r="A691" s="8" t="inlineStr">
        <is>
          <t>e54ef72f-ade9-554c-9a8d-73d104d7899f</t>
        </is>
      </c>
      <c r="B691" s="9" t="inlineStr">
        <is>
          <t>2025-08</t>
        </is>
      </c>
      <c r="C691" s="10" t="n"/>
      <c r="D691" s="9" t="inlineStr">
        <is>
          <t>Referred</t>
        </is>
      </c>
      <c r="E691" s="8" t="inlineStr">
        <is>
          <t>Leopold Montoya</t>
        </is>
      </c>
      <c r="F691" s="11" t="n">
        <v>1969</v>
      </c>
      <c r="G691" s="8" t="inlineStr">
        <is>
          <t>Aston Martin</t>
        </is>
      </c>
      <c r="H691" s="8" t="inlineStr">
        <is>
          <t>DB12</t>
        </is>
      </c>
      <c r="I691" s="8" t="inlineStr">
        <is>
          <t>UC81R65Z55WWVXGMX</t>
        </is>
      </c>
      <c r="J691" s="8" t="inlineStr">
        <is>
          <t>02 - Sports / GT</t>
        </is>
      </c>
      <c r="K691" s="12" t="n">
        <v>765000</v>
      </c>
      <c r="L691" s="8" t="inlineStr">
        <is>
          <t>New York</t>
        </is>
      </c>
      <c r="M691" s="13" t="n">
        <v>12009.06</v>
      </c>
      <c r="N691" s="13" t="n"/>
      <c r="O691" s="8" t="inlineStr">
        <is>
          <t>Prior carrier non-renewal / cancellation</t>
        </is>
      </c>
    </row>
    <row r="692">
      <c r="A692" s="8" t="inlineStr">
        <is>
          <t>e580e430-8803-5883-add8-26b008517f31</t>
        </is>
      </c>
      <c r="B692" s="9" t="inlineStr">
        <is>
          <t>2025-08</t>
        </is>
      </c>
      <c r="C692" s="10" t="n"/>
      <c r="D692" s="9" t="inlineStr">
        <is>
          <t>Referred</t>
        </is>
      </c>
      <c r="E692" s="8" t="inlineStr">
        <is>
          <t>Wilhelmina Vasquez</t>
        </is>
      </c>
      <c r="F692" s="11" t="n">
        <v>1982</v>
      </c>
      <c r="G692" s="8" t="inlineStr">
        <is>
          <t>Alfa Romeo</t>
        </is>
      </c>
      <c r="H692" s="8" t="inlineStr">
        <is>
          <t>8C 2900</t>
        </is>
      </c>
      <c r="I692" s="8" t="inlineStr">
        <is>
          <t>1YZ82NVK9UWWRPAC2</t>
        </is>
      </c>
      <c r="J692" s="8" t="inlineStr">
        <is>
          <t>06 - Vintage Pre-War (pre-1946)</t>
        </is>
      </c>
      <c r="K692" s="12" t="n">
        <v>1105000</v>
      </c>
      <c r="L692" s="8" t="inlineStr">
        <is>
          <t>Connecticut</t>
        </is>
      </c>
      <c r="M692" s="13" t="n">
        <v>7939.32</v>
      </c>
      <c r="N692" s="13" t="n"/>
      <c r="O692" s="8" t="inlineStr">
        <is>
          <t>1 at-fault claim over $100k</t>
        </is>
      </c>
    </row>
    <row r="693">
      <c r="A693" s="8" t="inlineStr">
        <is>
          <t>e8bb63ec-2a71-536e-afc0-593b77311565</t>
        </is>
      </c>
      <c r="B693" s="9" t="inlineStr">
        <is>
          <t>2025-08</t>
        </is>
      </c>
      <c r="C693" s="10" t="n"/>
      <c r="D693" s="9" t="inlineStr">
        <is>
          <t>Referred</t>
        </is>
      </c>
      <c r="E693" s="8" t="inlineStr">
        <is>
          <t>Sunniva Rourke</t>
        </is>
      </c>
      <c r="F693" s="11" t="n">
        <v>1993</v>
      </c>
      <c r="G693" s="8" t="inlineStr">
        <is>
          <t>Ferrari</t>
        </is>
      </c>
      <c r="H693" s="8" t="inlineStr">
        <is>
          <t>296 GTB</t>
        </is>
      </c>
      <c r="I693" s="8" t="inlineStr">
        <is>
          <t>MJ4SZNK78FV55FF1G</t>
        </is>
      </c>
      <c r="J693" s="8" t="inlineStr">
        <is>
          <t>03 - Supercar</t>
        </is>
      </c>
      <c r="K693" s="12" t="n">
        <v>350000</v>
      </c>
      <c r="L693" s="8" t="inlineStr">
        <is>
          <t>Arkansas</t>
        </is>
      </c>
      <c r="M693" s="13" t="n">
        <v>10480.19</v>
      </c>
      <c r="N693" s="13" t="n"/>
      <c r="O693" s="8" t="inlineStr">
        <is>
          <t>Prior carrier non-renewal / cancellation</t>
        </is>
      </c>
    </row>
    <row r="694">
      <c r="A694" s="8" t="inlineStr">
        <is>
          <t>ea7d3726-a6af-5160-a9dc-ec30850911be</t>
        </is>
      </c>
      <c r="B694" s="9" t="inlineStr">
        <is>
          <t>2025-08</t>
        </is>
      </c>
      <c r="C694" s="10" t="n"/>
      <c r="D694" s="9" t="inlineStr">
        <is>
          <t>Declined</t>
        </is>
      </c>
      <c r="E694" s="8" t="inlineStr">
        <is>
          <t>Cassius Vandermeer</t>
        </is>
      </c>
      <c r="F694" s="11" t="n">
        <v>2000</v>
      </c>
      <c r="G694" s="8" t="inlineStr">
        <is>
          <t>Mercedes-Benz</t>
        </is>
      </c>
      <c r="H694" s="8" t="inlineStr">
        <is>
          <t>280SL Pagoda</t>
        </is>
      </c>
      <c r="I694" s="8" t="inlineStr">
        <is>
          <t>K11FTWR9RRBT6AC7G</t>
        </is>
      </c>
      <c r="J694" s="8" t="inlineStr">
        <is>
          <t>07 - Post-War Classic (1946-1972)</t>
        </is>
      </c>
      <c r="K694" s="12" t="n">
        <v>1950000</v>
      </c>
      <c r="L694" s="8" t="inlineStr">
        <is>
          <t>Arkansas</t>
        </is>
      </c>
      <c r="M694" s="13" t="n">
        <v>19293.96</v>
      </c>
      <c r="N694" s="13" t="n"/>
      <c r="O694" s="8" t="inlineStr">
        <is>
          <t>3 + at-fault claims - 5 yrs</t>
        </is>
      </c>
    </row>
    <row r="695">
      <c r="A695" s="8" t="inlineStr">
        <is>
          <t>eb92aa1a-37d4-5031-8f75-6aa9243c42ff</t>
        </is>
      </c>
      <c r="B695" s="9" t="inlineStr">
        <is>
          <t>2025-08</t>
        </is>
      </c>
      <c r="C695" s="10" t="n"/>
      <c r="D695" s="9" t="inlineStr">
        <is>
          <t>Referred</t>
        </is>
      </c>
      <c r="E695" s="8" t="inlineStr">
        <is>
          <t>Noor Bellandi</t>
        </is>
      </c>
      <c r="F695" s="11" t="n">
        <v>2016</v>
      </c>
      <c r="G695" s="8" t="inlineStr">
        <is>
          <t>Ringbrothers</t>
        </is>
      </c>
      <c r="H695" s="8" t="inlineStr">
        <is>
          <t>Mustang</t>
        </is>
      </c>
      <c r="I695" s="8" t="inlineStr">
        <is>
          <t>KWKDFBK5VT98P1CHJ</t>
        </is>
      </c>
      <c r="J695" s="8" t="inlineStr">
        <is>
          <t>11 - Restomod / Coachbuilt / Bespoke</t>
        </is>
      </c>
      <c r="K695" s="12" t="n">
        <v>845000</v>
      </c>
      <c r="L695" s="8" t="inlineStr">
        <is>
          <t>Massachusetts</t>
        </is>
      </c>
      <c r="M695" s="13" t="n">
        <v>15544.81</v>
      </c>
      <c r="N695" s="13" t="n"/>
      <c r="O695" s="8" t="inlineStr">
        <is>
          <t>2 at-fault claims - 5 yrs</t>
        </is>
      </c>
    </row>
    <row r="696">
      <c r="A696" s="8" t="inlineStr">
        <is>
          <t>ee28f158-06ce-5286-87a3-d509bee5031a</t>
        </is>
      </c>
      <c r="B696" s="9" t="inlineStr">
        <is>
          <t>2025-08</t>
        </is>
      </c>
      <c r="C696" s="10" t="n"/>
      <c r="D696" s="9" t="inlineStr">
        <is>
          <t>Declined</t>
        </is>
      </c>
      <c r="E696" s="8" t="inlineStr">
        <is>
          <t>Lorenzo Farkas</t>
        </is>
      </c>
      <c r="F696" s="11" t="n">
        <v>1961</v>
      </c>
      <c r="G696" s="8" t="inlineStr">
        <is>
          <t>Porsche</t>
        </is>
      </c>
      <c r="H696" s="8" t="inlineStr">
        <is>
          <t>911 Turbo S</t>
        </is>
      </c>
      <c r="I696" s="8" t="inlineStr">
        <is>
          <t>8M9KHP9AGYXM3CD1B</t>
        </is>
      </c>
      <c r="J696" s="8" t="inlineStr">
        <is>
          <t>02 - Sports / GT</t>
        </is>
      </c>
      <c r="K696" s="12" t="n">
        <v>740000</v>
      </c>
      <c r="L696" s="8" t="inlineStr">
        <is>
          <t>Pennsylvania</t>
        </is>
      </c>
      <c r="M696" s="13" t="n">
        <v>9075.469999999999</v>
      </c>
      <c r="N696" s="13" t="n"/>
      <c r="O696" s="8" t="inlineStr">
        <is>
          <t>3 + at-fault claims - 5 yrs</t>
        </is>
      </c>
    </row>
    <row r="697">
      <c r="A697" s="8" t="inlineStr">
        <is>
          <t>efef8f36-79af-5043-b094-a4688f26997e</t>
        </is>
      </c>
      <c r="B697" s="9" t="inlineStr">
        <is>
          <t>2025-08</t>
        </is>
      </c>
      <c r="C697" s="10" t="n"/>
      <c r="D697" s="9" t="inlineStr">
        <is>
          <t>Declined</t>
        </is>
      </c>
      <c r="E697" s="8" t="inlineStr">
        <is>
          <t>Noor Montoya</t>
        </is>
      </c>
      <c r="F697" s="11" t="n">
        <v>2001</v>
      </c>
      <c r="G697" s="8" t="inlineStr">
        <is>
          <t>BMW</t>
        </is>
      </c>
      <c r="H697" s="8" t="inlineStr">
        <is>
          <t>M8 Competition</t>
        </is>
      </c>
      <c r="I697" s="8" t="inlineStr">
        <is>
          <t>7P75E91X9VWZN1UMK</t>
        </is>
      </c>
      <c r="J697" s="8" t="inlineStr">
        <is>
          <t>02 - Sports / GT</t>
        </is>
      </c>
      <c r="K697" s="12" t="n">
        <v>415000</v>
      </c>
      <c r="L697" s="8" t="inlineStr">
        <is>
          <t>Missouri</t>
        </is>
      </c>
      <c r="M697" s="13" t="n">
        <v>6225</v>
      </c>
      <c r="N697" s="13" t="n"/>
      <c r="O697" s="8" t="inlineStr">
        <is>
          <t>3 + at-fault claims - 5 yrs</t>
        </is>
      </c>
    </row>
    <row r="698">
      <c r="A698" s="8" t="inlineStr">
        <is>
          <t>effc1c44-8550-5717-b0a6-6ab1b4b64ce1</t>
        </is>
      </c>
      <c r="B698" s="9" t="inlineStr">
        <is>
          <t>2025-08</t>
        </is>
      </c>
      <c r="C698" s="10" t="n"/>
      <c r="D698" s="9" t="inlineStr">
        <is>
          <t>Referred</t>
        </is>
      </c>
      <c r="E698" s="8" t="inlineStr">
        <is>
          <t>Beatrix Rourke</t>
        </is>
      </c>
      <c r="F698" s="11" t="n">
        <v>2021</v>
      </c>
      <c r="G698" s="8" t="inlineStr">
        <is>
          <t>Porsche</t>
        </is>
      </c>
      <c r="H698" s="8" t="inlineStr">
        <is>
          <t>911 Turbo S</t>
        </is>
      </c>
      <c r="I698" s="8" t="inlineStr">
        <is>
          <t>W9S7URLXBCJ8M3BAF</t>
        </is>
      </c>
      <c r="J698" s="8" t="inlineStr">
        <is>
          <t>02 - Sports / GT</t>
        </is>
      </c>
      <c r="K698" s="12" t="n">
        <v>560000</v>
      </c>
      <c r="L698" s="8" t="inlineStr">
        <is>
          <t>Virginia</t>
        </is>
      </c>
      <c r="M698" s="13" t="n">
        <v>7486.04</v>
      </c>
      <c r="N698" s="13" t="n"/>
      <c r="O698" s="8" t="inlineStr">
        <is>
          <t>1 theft / total loss claim</t>
        </is>
      </c>
    </row>
    <row r="699">
      <c r="A699" s="8" t="inlineStr">
        <is>
          <t>f073201e-615e-550c-9243-efd7bb0cb067</t>
        </is>
      </c>
      <c r="B699" s="9" t="inlineStr">
        <is>
          <t>2025-08</t>
        </is>
      </c>
      <c r="C699" s="10" t="n"/>
      <c r="D699" s="9" t="inlineStr">
        <is>
          <t>Referred</t>
        </is>
      </c>
      <c r="E699" s="8" t="inlineStr">
        <is>
          <t>Lorenzo Okonkwo</t>
        </is>
      </c>
      <c r="F699" s="11" t="n">
        <v>2003</v>
      </c>
      <c r="G699" s="8" t="inlineStr">
        <is>
          <t>Mercedes-Benz</t>
        </is>
      </c>
      <c r="H699" s="8" t="inlineStr">
        <is>
          <t>280SL Pagoda</t>
        </is>
      </c>
      <c r="I699" s="8" t="inlineStr">
        <is>
          <t>RTKXWNSLS84KR0SBT</t>
        </is>
      </c>
      <c r="J699" s="8" t="inlineStr">
        <is>
          <t>07 - Post-War Classic (1946-1972)</t>
        </is>
      </c>
      <c r="K699" s="12" t="n">
        <v>1365000</v>
      </c>
      <c r="L699" s="8" t="inlineStr">
        <is>
          <t>Washington</t>
        </is>
      </c>
      <c r="M699" s="13" t="n">
        <v>9395.32</v>
      </c>
      <c r="N699" s="13" t="n"/>
      <c r="O699" s="8" t="inlineStr">
        <is>
          <t>2 at-fault claims - 5 yrs</t>
        </is>
      </c>
    </row>
    <row r="700">
      <c r="A700" s="8" t="inlineStr">
        <is>
          <t>f22f7d80-4c6e-5c24-b5eb-bedfb9333afb</t>
        </is>
      </c>
      <c r="B700" s="9" t="inlineStr">
        <is>
          <t>2025-08</t>
        </is>
      </c>
      <c r="C700" s="10" t="n"/>
      <c r="D700" s="9" t="inlineStr">
        <is>
          <t>Declined</t>
        </is>
      </c>
      <c r="E700" s="8" t="inlineStr">
        <is>
          <t>Aurelio Underwood</t>
        </is>
      </c>
      <c r="F700" s="11" t="n">
        <v>1998</v>
      </c>
      <c r="G700" s="8" t="inlineStr">
        <is>
          <t>Mercedes-Benz</t>
        </is>
      </c>
      <c r="H700" s="8" t="inlineStr">
        <is>
          <t>AMG GT</t>
        </is>
      </c>
      <c r="I700" s="8" t="inlineStr">
        <is>
          <t>9J44CTGCXJ8ZF5Y5W</t>
        </is>
      </c>
      <c r="J700" s="8" t="inlineStr">
        <is>
          <t>02 - Sports / GT</t>
        </is>
      </c>
      <c r="K700" s="12" t="n">
        <v>1160000</v>
      </c>
      <c r="L700" s="8" t="inlineStr">
        <is>
          <t>Pennsylvania</t>
        </is>
      </c>
      <c r="M700" s="13" t="n">
        <v>12037.74</v>
      </c>
      <c r="N700" s="13" t="n"/>
      <c r="O700" s="8" t="inlineStr">
        <is>
          <t>3 + at-fault claims - 5 yrs</t>
        </is>
      </c>
    </row>
    <row r="701">
      <c r="A701" s="8" t="inlineStr">
        <is>
          <t>f23c9269-7b1f-5e39-91cd-c52652c4725f</t>
        </is>
      </c>
      <c r="B701" s="9" t="inlineStr">
        <is>
          <t>2025-08</t>
        </is>
      </c>
      <c r="C701" s="10" t="n"/>
      <c r="D701" s="9" t="inlineStr">
        <is>
          <t>Declined</t>
        </is>
      </c>
      <c r="E701" s="8" t="inlineStr">
        <is>
          <t>Leopold Fairweather</t>
        </is>
      </c>
      <c r="F701" s="11" t="n">
        <v>1971</v>
      </c>
      <c r="G701" s="8" t="inlineStr">
        <is>
          <t>Mercedes-Benz</t>
        </is>
      </c>
      <c r="H701" s="8" t="inlineStr">
        <is>
          <t>AMG GT</t>
        </is>
      </c>
      <c r="I701" s="8" t="inlineStr">
        <is>
          <t>6C04SYBSMLSX4SSKM</t>
        </is>
      </c>
      <c r="J701" s="8" t="inlineStr">
        <is>
          <t>02 - Sports / GT</t>
        </is>
      </c>
      <c r="K701" s="12" t="n">
        <v>910000</v>
      </c>
      <c r="L701" s="8" t="inlineStr">
        <is>
          <t>Colorado</t>
        </is>
      </c>
      <c r="M701" s="13" t="n">
        <v>12276.42</v>
      </c>
      <c r="N701" s="13" t="n"/>
      <c r="O701" s="8" t="inlineStr">
        <is>
          <t>3 + at-fault claims - 5 yrs</t>
        </is>
      </c>
    </row>
    <row r="702">
      <c r="A702" s="8" t="inlineStr">
        <is>
          <t>fb7ad795-578b-5efb-827a-de10c3a58d17</t>
        </is>
      </c>
      <c r="B702" s="9" t="inlineStr">
        <is>
          <t>2025-08</t>
        </is>
      </c>
      <c r="C702" s="10" t="n"/>
      <c r="D702" s="9" t="inlineStr">
        <is>
          <t>Declined</t>
        </is>
      </c>
      <c r="E702" s="8" t="inlineStr">
        <is>
          <t>Marisol Thistlewood</t>
        </is>
      </c>
      <c r="F702" s="11" t="n">
        <v>1998</v>
      </c>
      <c r="G702" s="8" t="inlineStr">
        <is>
          <t>Mercedes-Benz</t>
        </is>
      </c>
      <c r="H702" s="8" t="inlineStr">
        <is>
          <t>AMG GT</t>
        </is>
      </c>
      <c r="I702" s="8" t="inlineStr">
        <is>
          <t>5BWFRPVD3N1A9WXT5</t>
        </is>
      </c>
      <c r="J702" s="8" t="inlineStr">
        <is>
          <t>02 - Sports / GT</t>
        </is>
      </c>
      <c r="K702" s="12" t="n">
        <v>330000</v>
      </c>
      <c r="L702" s="8" t="inlineStr">
        <is>
          <t>Massachusetts</t>
        </is>
      </c>
      <c r="M702" s="13" t="n">
        <v>5837.26</v>
      </c>
      <c r="N702" s="13" t="n"/>
      <c r="O702" s="8" t="inlineStr">
        <is>
          <t>3 + at-fault claims - 5 yrs</t>
        </is>
      </c>
    </row>
    <row r="703">
      <c r="A703" s="8" t="inlineStr">
        <is>
          <t>fcabbefb-dc4b-564b-8877-4e6d1b2e3366</t>
        </is>
      </c>
      <c r="B703" s="9" t="inlineStr">
        <is>
          <t>2025-08</t>
        </is>
      </c>
      <c r="C703" s="10" t="n"/>
      <c r="D703" s="9" t="inlineStr">
        <is>
          <t>Referred</t>
        </is>
      </c>
      <c r="E703" s="8" t="inlineStr">
        <is>
          <t>Beatrix Pennington</t>
        </is>
      </c>
      <c r="F703" s="11" t="n">
        <v>1970</v>
      </c>
      <c r="G703" s="8" t="inlineStr">
        <is>
          <t>Ferrari</t>
        </is>
      </c>
      <c r="H703" s="8" t="inlineStr">
        <is>
          <t>296 GTB</t>
        </is>
      </c>
      <c r="I703" s="8" t="inlineStr">
        <is>
          <t>4FM33CC2APLRMZ61Y</t>
        </is>
      </c>
      <c r="J703" s="8" t="inlineStr">
        <is>
          <t>03 - Supercar</t>
        </is>
      </c>
      <c r="K703" s="12" t="n">
        <v>950000</v>
      </c>
      <c r="L703" s="8" t="inlineStr">
        <is>
          <t>Texas</t>
        </is>
      </c>
      <c r="M703" s="13" t="n">
        <v>19582.55</v>
      </c>
      <c r="N703" s="13" t="n"/>
      <c r="O703" s="8" t="inlineStr">
        <is>
          <t>1 at-fault claim over $100k</t>
        </is>
      </c>
    </row>
    <row r="704">
      <c r="A704" s="8" t="inlineStr">
        <is>
          <t>fd6abcd7-5e9b-5c71-991e-a1a2f5b7939f</t>
        </is>
      </c>
      <c r="B704" s="9" t="inlineStr">
        <is>
          <t>2025-08</t>
        </is>
      </c>
      <c r="C704" s="10" t="n"/>
      <c r="D704" s="9" t="inlineStr">
        <is>
          <t>Referred</t>
        </is>
      </c>
      <c r="E704" s="8" t="inlineStr">
        <is>
          <t>Leopold Okonkwo</t>
        </is>
      </c>
      <c r="F704" s="11" t="n">
        <v>1959</v>
      </c>
      <c r="G704" s="8" t="inlineStr">
        <is>
          <t>Ferrari</t>
        </is>
      </c>
      <c r="H704" s="8" t="inlineStr">
        <is>
          <t>275 GTB/4</t>
        </is>
      </c>
      <c r="I704" s="8" t="inlineStr">
        <is>
          <t>GPZ1NHN5EKCGCMTSF</t>
        </is>
      </c>
      <c r="J704" s="8" t="inlineStr">
        <is>
          <t>07 - Post-War Classic (1946-1972)</t>
        </is>
      </c>
      <c r="K704" s="12" t="n">
        <v>365000</v>
      </c>
      <c r="L704" s="8" t="inlineStr">
        <is>
          <t>Massachusetts</t>
        </is>
      </c>
      <c r="M704" s="13" t="n">
        <v>4132.08</v>
      </c>
      <c r="N704" s="13" t="n"/>
      <c r="O704" s="8" t="inlineStr">
        <is>
          <t>1 theft / total loss claim</t>
        </is>
      </c>
    </row>
    <row r="705">
      <c r="A705" s="8" t="inlineStr">
        <is>
          <t>ff057640-07a6-5f26-9981-7297d1dbaf68</t>
        </is>
      </c>
      <c r="B705" s="9" t="inlineStr">
        <is>
          <t>2025-08</t>
        </is>
      </c>
      <c r="C705" s="10" t="n"/>
      <c r="D705" s="9" t="inlineStr">
        <is>
          <t>Declined</t>
        </is>
      </c>
      <c r="E705" s="8" t="inlineStr">
        <is>
          <t>Anouk Rourke</t>
        </is>
      </c>
      <c r="F705" s="11" t="n">
        <v>1962</v>
      </c>
      <c r="G705" s="8" t="inlineStr">
        <is>
          <t>Porsche</t>
        </is>
      </c>
      <c r="H705" s="8" t="inlineStr">
        <is>
          <t>911 Turbo S</t>
        </is>
      </c>
      <c r="I705" s="8" t="inlineStr">
        <is>
          <t>3GEY235HG3CE449WF</t>
        </is>
      </c>
      <c r="J705" s="8" t="inlineStr">
        <is>
          <t>02 - Sports / GT</t>
        </is>
      </c>
      <c r="K705" s="12" t="n">
        <v>480000</v>
      </c>
      <c r="L705" s="8" t="inlineStr">
        <is>
          <t>Minnesota</t>
        </is>
      </c>
      <c r="M705" s="13" t="n">
        <v>8966.040000000001</v>
      </c>
      <c r="N705" s="13" t="n"/>
      <c r="O705" s="8" t="inlineStr">
        <is>
          <t>3 + at-fault claims - 5 yrs</t>
        </is>
      </c>
    </row>
    <row r="706">
      <c r="A706" s="8" t="inlineStr">
        <is>
          <t>ff5894c7-3dd5-59d4-b67a-621dd6d8363d</t>
        </is>
      </c>
      <c r="B706" s="9" t="inlineStr">
        <is>
          <t>2025-08</t>
        </is>
      </c>
      <c r="C706" s="10" t="n"/>
      <c r="D706" s="9" t="inlineStr">
        <is>
          <t>Referred</t>
        </is>
      </c>
      <c r="E706" s="8" t="inlineStr">
        <is>
          <t>Desmond Kingsford</t>
        </is>
      </c>
      <c r="F706" s="11" t="n">
        <v>1995</v>
      </c>
      <c r="G706" s="8" t="inlineStr">
        <is>
          <t>Aston Martin</t>
        </is>
      </c>
      <c r="H706" s="8" t="inlineStr">
        <is>
          <t>DB5</t>
        </is>
      </c>
      <c r="I706" s="8" t="inlineStr">
        <is>
          <t>WM3ZKF74XW1JM0MY4</t>
        </is>
      </c>
      <c r="J706" s="8" t="inlineStr">
        <is>
          <t>07 - Post-War Classic (1946-1972)</t>
        </is>
      </c>
      <c r="K706" s="12" t="n">
        <v>655000</v>
      </c>
      <c r="L706" s="8" t="inlineStr">
        <is>
          <t>Colorado</t>
        </is>
      </c>
      <c r="M706" s="13" t="n">
        <v>5845.57</v>
      </c>
      <c r="N706" s="13" t="n"/>
      <c r="O706" s="8" t="inlineStr">
        <is>
          <t>1 theft / total loss claim</t>
        </is>
      </c>
    </row>
    <row r="707">
      <c r="A707" s="8" t="inlineStr">
        <is>
          <t>0075acc3-1a9f-55e9-9cbc-40665778cb1b</t>
        </is>
      </c>
      <c r="B707" s="9" t="inlineStr">
        <is>
          <t>2025-09</t>
        </is>
      </c>
      <c r="C707" s="10" t="n"/>
      <c r="D707" s="9" t="inlineStr">
        <is>
          <t>Declined</t>
        </is>
      </c>
      <c r="E707" s="8" t="inlineStr">
        <is>
          <t>Fitzgerald Kingsford</t>
        </is>
      </c>
      <c r="F707" s="11" t="n">
        <v>2004</v>
      </c>
      <c r="G707" s="8" t="inlineStr">
        <is>
          <t>Lamborghini</t>
        </is>
      </c>
      <c r="H707" s="8" t="inlineStr">
        <is>
          <t>Huracan EVO</t>
        </is>
      </c>
      <c r="I707" s="8" t="inlineStr">
        <is>
          <t>YDNU4HRBMARWNPC67</t>
        </is>
      </c>
      <c r="J707" s="8" t="inlineStr">
        <is>
          <t>03 - Supercar</t>
        </is>
      </c>
      <c r="K707" s="12" t="n">
        <v>1310000</v>
      </c>
      <c r="L707" s="8" t="inlineStr">
        <is>
          <t>Iowa</t>
        </is>
      </c>
      <c r="M707" s="13" t="n">
        <v>21750.94</v>
      </c>
      <c r="N707" s="13" t="n"/>
      <c r="O707" s="8" t="inlineStr">
        <is>
          <t>3 + at-fault claims - 5 yrs</t>
        </is>
      </c>
    </row>
    <row r="708">
      <c r="A708" s="8" t="inlineStr">
        <is>
          <t>040de74a-95d0-5643-ac8d-76e933227bd1</t>
        </is>
      </c>
      <c r="B708" s="9" t="inlineStr">
        <is>
          <t>2025-09</t>
        </is>
      </c>
      <c r="C708" s="10" t="n"/>
      <c r="D708" s="9" t="inlineStr">
        <is>
          <t>Referred</t>
        </is>
      </c>
      <c r="E708" s="8" t="inlineStr">
        <is>
          <t>Leopold Thistlewood</t>
        </is>
      </c>
      <c r="F708" s="11" t="n">
        <v>1994</v>
      </c>
      <c r="G708" s="8" t="inlineStr">
        <is>
          <t>Icon</t>
        </is>
      </c>
      <c r="H708" s="8" t="inlineStr">
        <is>
          <t>Derelict</t>
        </is>
      </c>
      <c r="I708" s="8" t="inlineStr">
        <is>
          <t>5M2NGP21EX22RRWT2</t>
        </is>
      </c>
      <c r="J708" s="8" t="inlineStr">
        <is>
          <t>11 - Restomod / Coachbuilt / Bespoke</t>
        </is>
      </c>
      <c r="K708" s="12" t="n">
        <v>570000</v>
      </c>
      <c r="L708" s="8" t="inlineStr">
        <is>
          <t>North Carolina</t>
        </is>
      </c>
      <c r="M708" s="13" t="n">
        <v>9646.98</v>
      </c>
      <c r="N708" s="13" t="n"/>
      <c r="O708" s="8" t="inlineStr">
        <is>
          <t>1 at-fault claim over $100k</t>
        </is>
      </c>
    </row>
    <row r="709">
      <c r="A709" s="8" t="inlineStr">
        <is>
          <t>0666e5a2-1af3-5397-95b6-61ef8e54e40d</t>
        </is>
      </c>
      <c r="B709" s="9" t="inlineStr">
        <is>
          <t>2025-09</t>
        </is>
      </c>
      <c r="C709" s="10" t="n"/>
      <c r="D709" s="9" t="inlineStr">
        <is>
          <t>Declined</t>
        </is>
      </c>
      <c r="E709" s="8" t="inlineStr">
        <is>
          <t>Delphine Fairweather</t>
        </is>
      </c>
      <c r="F709" s="11" t="n">
        <v>2006</v>
      </c>
      <c r="G709" s="8" t="inlineStr">
        <is>
          <t>Bentley</t>
        </is>
      </c>
      <c r="H709" s="8" t="inlineStr">
        <is>
          <t>Continental GT</t>
        </is>
      </c>
      <c r="I709" s="8" t="inlineStr">
        <is>
          <t>82CSJSE8T0U2RTBFR</t>
        </is>
      </c>
      <c r="J709" s="8" t="inlineStr">
        <is>
          <t>02 - Sports / GT</t>
        </is>
      </c>
      <c r="K709" s="12" t="n">
        <v>800000</v>
      </c>
      <c r="L709" s="8" t="inlineStr">
        <is>
          <t>North Carolina</t>
        </is>
      </c>
      <c r="M709" s="13" t="n">
        <v>11283.02</v>
      </c>
      <c r="N709" s="13" t="n"/>
      <c r="O709" s="8" t="inlineStr">
        <is>
          <t>3 + at-fault claims - 5 yrs</t>
        </is>
      </c>
    </row>
    <row r="710">
      <c r="A710" s="8" t="inlineStr">
        <is>
          <t>068be680-5603-59d0-9c0c-b604862371fa</t>
        </is>
      </c>
      <c r="B710" s="9" t="inlineStr">
        <is>
          <t>2025-09</t>
        </is>
      </c>
      <c r="C710" s="10" t="n"/>
      <c r="D710" s="9" t="inlineStr">
        <is>
          <t>Declined</t>
        </is>
      </c>
      <c r="E710" s="8" t="inlineStr">
        <is>
          <t>Ingrid Montoya</t>
        </is>
      </c>
      <c r="F710" s="11" t="n">
        <v>2012</v>
      </c>
      <c r="G710" s="8" t="inlineStr">
        <is>
          <t>Porsche</t>
        </is>
      </c>
      <c r="H710" s="8" t="inlineStr">
        <is>
          <t>911 Turbo S</t>
        </is>
      </c>
      <c r="I710" s="8" t="inlineStr">
        <is>
          <t>T2EAYZ729N99FN6L6</t>
        </is>
      </c>
      <c r="J710" s="8" t="inlineStr">
        <is>
          <t>02 - Sports / GT</t>
        </is>
      </c>
      <c r="K710" s="12" t="n">
        <v>845000</v>
      </c>
      <c r="L710" s="8" t="inlineStr">
        <is>
          <t>California</t>
        </is>
      </c>
      <c r="M710" s="13" t="n">
        <v>13990.33</v>
      </c>
      <c r="N710" s="13" t="n"/>
      <c r="O710" s="8" t="inlineStr">
        <is>
          <t>3 + at-fault claims - 5 yrs</t>
        </is>
      </c>
    </row>
    <row r="711">
      <c r="A711" s="8" t="inlineStr">
        <is>
          <t>06c2d764-584f-5149-aca9-a3ba4c86ff90</t>
        </is>
      </c>
      <c r="B711" s="9" t="inlineStr">
        <is>
          <t>2025-09</t>
        </is>
      </c>
      <c r="C711" s="10" t="n"/>
      <c r="D711" s="9" t="inlineStr">
        <is>
          <t>Referred</t>
        </is>
      </c>
      <c r="E711" s="8" t="inlineStr">
        <is>
          <t>Delphine Whitlock</t>
        </is>
      </c>
      <c r="F711" s="11" t="n">
        <v>1958</v>
      </c>
      <c r="G711" s="8" t="inlineStr">
        <is>
          <t>Aston Martin</t>
        </is>
      </c>
      <c r="H711" s="8" t="inlineStr">
        <is>
          <t>DB5</t>
        </is>
      </c>
      <c r="I711" s="8" t="inlineStr">
        <is>
          <t>PXSFLD9T1RCHJX8DM</t>
        </is>
      </c>
      <c r="J711" s="8" t="inlineStr">
        <is>
          <t>07 - Post-War Classic (1946-1972)</t>
        </is>
      </c>
      <c r="K711" s="12" t="n">
        <v>1950000</v>
      </c>
      <c r="L711" s="8" t="inlineStr">
        <is>
          <t>New Jersey</t>
        </is>
      </c>
      <c r="M711" s="13" t="n">
        <v>12722.83</v>
      </c>
      <c r="N711" s="13" t="n"/>
      <c r="O711" s="8" t="inlineStr">
        <is>
          <t>1 at-fault claim over $100k</t>
        </is>
      </c>
    </row>
    <row r="712">
      <c r="A712" s="8" t="inlineStr">
        <is>
          <t>06ee8683-5c23-580c-87ad-b8c6ea9850f1</t>
        </is>
      </c>
      <c r="B712" s="9" t="inlineStr">
        <is>
          <t>2025-09</t>
        </is>
      </c>
      <c r="C712" s="10" t="n"/>
      <c r="D712" s="9" t="inlineStr">
        <is>
          <t>Declined</t>
        </is>
      </c>
      <c r="E712" s="8" t="inlineStr">
        <is>
          <t>Wilhelmina Pennington</t>
        </is>
      </c>
      <c r="F712" s="11" t="n">
        <v>1973</v>
      </c>
      <c r="G712" s="8" t="inlineStr">
        <is>
          <t>Porsche</t>
        </is>
      </c>
      <c r="H712" s="8" t="inlineStr">
        <is>
          <t>911 Turbo S</t>
        </is>
      </c>
      <c r="I712" s="8" t="inlineStr">
        <is>
          <t>FCPWMLNJXH2668ULD</t>
        </is>
      </c>
      <c r="J712" s="8" t="inlineStr">
        <is>
          <t>02 - Sports / GT</t>
        </is>
      </c>
      <c r="K712" s="12" t="n">
        <v>820000</v>
      </c>
      <c r="L712" s="8" t="inlineStr">
        <is>
          <t>Colorado</t>
        </is>
      </c>
      <c r="M712" s="13" t="n">
        <v>11062.26</v>
      </c>
      <c r="N712" s="13" t="n"/>
      <c r="O712" s="8" t="inlineStr">
        <is>
          <t>3 + at-fault claims - 5 yrs</t>
        </is>
      </c>
    </row>
    <row r="713">
      <c r="A713" s="8" t="inlineStr">
        <is>
          <t>082f5eeb-51fb-572e-ab78-c18a2a2943e6</t>
        </is>
      </c>
      <c r="B713" s="9" t="inlineStr">
        <is>
          <t>2025-09</t>
        </is>
      </c>
      <c r="C713" s="10" t="n"/>
      <c r="D713" s="9" t="inlineStr">
        <is>
          <t>Declined</t>
        </is>
      </c>
      <c r="E713" s="8" t="inlineStr">
        <is>
          <t>Saoirse Whitlock</t>
        </is>
      </c>
      <c r="F713" s="11" t="n">
        <v>2010</v>
      </c>
      <c r="G713" s="8" t="inlineStr">
        <is>
          <t>Ferrari</t>
        </is>
      </c>
      <c r="H713" s="8" t="inlineStr">
        <is>
          <t>275 GTB/4</t>
        </is>
      </c>
      <c r="I713" s="8" t="inlineStr">
        <is>
          <t>S4XKKLFN3YG5HG7J0</t>
        </is>
      </c>
      <c r="J713" s="8" t="inlineStr">
        <is>
          <t>07 - Post-War Classic (1946-1972)</t>
        </is>
      </c>
      <c r="K713" s="12" t="n">
        <v>385000</v>
      </c>
      <c r="L713" s="8" t="inlineStr">
        <is>
          <t>Texas</t>
        </is>
      </c>
      <c r="M713" s="13" t="n">
        <v>4009.81</v>
      </c>
      <c r="N713" s="13" t="n"/>
      <c r="O713" s="8" t="inlineStr">
        <is>
          <t>3 + at-fault claims - 5 yrs</t>
        </is>
      </c>
    </row>
    <row r="714">
      <c r="A714" s="8" t="inlineStr">
        <is>
          <t>0852d8be-e843-5343-8f16-9415ebc46bae</t>
        </is>
      </c>
      <c r="B714" s="9" t="inlineStr">
        <is>
          <t>2025-09</t>
        </is>
      </c>
      <c r="C714" s="10" t="n"/>
      <c r="D714" s="9" t="inlineStr">
        <is>
          <t>Declined</t>
        </is>
      </c>
      <c r="E714" s="8" t="inlineStr">
        <is>
          <t>Ingrid Vasquez</t>
        </is>
      </c>
      <c r="F714" s="11" t="n">
        <v>1964</v>
      </c>
      <c r="G714" s="8" t="inlineStr">
        <is>
          <t>Maserati</t>
        </is>
      </c>
      <c r="H714" s="8" t="inlineStr">
        <is>
          <t>GranTurismo</t>
        </is>
      </c>
      <c r="I714" s="8" t="inlineStr">
        <is>
          <t>B38YAVY9FDR2SHFR2</t>
        </is>
      </c>
      <c r="J714" s="8" t="inlineStr">
        <is>
          <t>02 - Sports / GT</t>
        </is>
      </c>
      <c r="K714" s="12" t="n">
        <v>365000</v>
      </c>
      <c r="L714" s="8" t="inlineStr">
        <is>
          <t>California</t>
        </is>
      </c>
      <c r="M714" s="13" t="n">
        <v>6972.88</v>
      </c>
      <c r="N714" s="13" t="n"/>
      <c r="O714" s="8" t="inlineStr">
        <is>
          <t>3 + at-fault claims - 5 yrs</t>
        </is>
      </c>
    </row>
    <row r="715">
      <c r="A715" s="8" t="inlineStr">
        <is>
          <t>0890be54-1763-5306-bb3c-040b3d81b899</t>
        </is>
      </c>
      <c r="B715" s="9" t="inlineStr">
        <is>
          <t>2025-09</t>
        </is>
      </c>
      <c r="C715" s="10" t="n"/>
      <c r="D715" s="9" t="inlineStr">
        <is>
          <t>Declined</t>
        </is>
      </c>
      <c r="E715" s="8" t="inlineStr">
        <is>
          <t>Leopold Larsson</t>
        </is>
      </c>
      <c r="F715" s="11" t="n">
        <v>2006</v>
      </c>
      <c r="G715" s="8" t="inlineStr">
        <is>
          <t>BMW</t>
        </is>
      </c>
      <c r="H715" s="8" t="inlineStr">
        <is>
          <t>M8 Competition</t>
        </is>
      </c>
      <c r="I715" s="8" t="inlineStr">
        <is>
          <t>G68UL9BFXNZES1SGD</t>
        </is>
      </c>
      <c r="J715" s="8" t="inlineStr">
        <is>
          <t>02 - Sports / GT</t>
        </is>
      </c>
      <c r="K715" s="12" t="n">
        <v>220000</v>
      </c>
      <c r="L715" s="8" t="inlineStr">
        <is>
          <t>Pennsylvania</t>
        </is>
      </c>
      <c r="M715" s="13" t="n">
        <v>3818.87</v>
      </c>
      <c r="N715" s="13" t="n"/>
      <c r="O715" s="8" t="inlineStr">
        <is>
          <t>3 + at-fault claims - 5 yrs</t>
        </is>
      </c>
    </row>
    <row r="716">
      <c r="A716" s="8" t="inlineStr">
        <is>
          <t>0b6f9f7c-3c25-5c96-a615-20f9cbfc2910</t>
        </is>
      </c>
      <c r="B716" s="9" t="inlineStr">
        <is>
          <t>2025-09</t>
        </is>
      </c>
      <c r="C716" s="10" t="n"/>
      <c r="D716" s="9" t="inlineStr">
        <is>
          <t>Declined</t>
        </is>
      </c>
      <c r="E716" s="8" t="inlineStr">
        <is>
          <t>Ottilie Chattopadhyay</t>
        </is>
      </c>
      <c r="F716" s="11" t="n">
        <v>1979</v>
      </c>
      <c r="G716" s="8" t="inlineStr">
        <is>
          <t>Aston Martin</t>
        </is>
      </c>
      <c r="H716" s="8" t="inlineStr">
        <is>
          <t>DB12</t>
        </is>
      </c>
      <c r="I716" s="8" t="inlineStr">
        <is>
          <t>EWXRLDKPPTNPEWFL8</t>
        </is>
      </c>
      <c r="J716" s="8" t="inlineStr">
        <is>
          <t>02 - Sports / GT</t>
        </is>
      </c>
      <c r="K716" s="12" t="n">
        <v>475000</v>
      </c>
      <c r="L716" s="8" t="inlineStr">
        <is>
          <t>Minnesota</t>
        </is>
      </c>
      <c r="M716" s="13" t="n">
        <v>8872.639999999999</v>
      </c>
      <c r="N716" s="13" t="n"/>
      <c r="O716" s="8" t="inlineStr">
        <is>
          <t>3 + at-fault claims - 5 yrs</t>
        </is>
      </c>
    </row>
    <row r="717">
      <c r="A717" s="8" t="inlineStr">
        <is>
          <t>0c168d05-b0b7-558a-b5f4-7479db852070</t>
        </is>
      </c>
      <c r="B717" s="9" t="inlineStr">
        <is>
          <t>2025-09</t>
        </is>
      </c>
      <c r="C717" s="10" t="n"/>
      <c r="D717" s="9" t="inlineStr">
        <is>
          <t>Referred</t>
        </is>
      </c>
      <c r="E717" s="8" t="inlineStr">
        <is>
          <t>Beatrix Fairweather</t>
        </is>
      </c>
      <c r="F717" s="11" t="n">
        <v>1971</v>
      </c>
      <c r="G717" s="8" t="inlineStr">
        <is>
          <t>Aston Martin</t>
        </is>
      </c>
      <c r="H717" s="8" t="inlineStr">
        <is>
          <t>DB12</t>
        </is>
      </c>
      <c r="I717" s="8" t="inlineStr">
        <is>
          <t>S4TYM6GVUAUH8XX1A</t>
        </is>
      </c>
      <c r="J717" s="8" t="inlineStr">
        <is>
          <t>02 - Sports / GT</t>
        </is>
      </c>
      <c r="K717" s="12" t="n">
        <v>780000</v>
      </c>
      <c r="L717" s="8" t="inlineStr">
        <is>
          <t>Texas</t>
        </is>
      </c>
      <c r="M717" s="13" t="n">
        <v>11000.94</v>
      </c>
      <c r="N717" s="13" t="n"/>
      <c r="O717" s="8" t="inlineStr">
        <is>
          <t>2 at-fault claims - 5 yrs</t>
        </is>
      </c>
    </row>
    <row r="718">
      <c r="A718" s="8" t="inlineStr">
        <is>
          <t>0c911368-9e74-5ddb-9c90-94d264226913</t>
        </is>
      </c>
      <c r="B718" s="9" t="inlineStr">
        <is>
          <t>2025-09</t>
        </is>
      </c>
      <c r="C718" s="10" t="n"/>
      <c r="D718" s="9" t="inlineStr">
        <is>
          <t>Declined</t>
        </is>
      </c>
      <c r="E718" s="8" t="inlineStr">
        <is>
          <t>Sunniva Vandermeer</t>
        </is>
      </c>
      <c r="F718" s="11" t="n">
        <v>1972</v>
      </c>
      <c r="G718" s="8" t="inlineStr">
        <is>
          <t>Ferrari</t>
        </is>
      </c>
      <c r="H718" s="8" t="inlineStr">
        <is>
          <t>275 GTB/4</t>
        </is>
      </c>
      <c r="I718" s="8" t="inlineStr">
        <is>
          <t>LPF9ZSZ0C6N096C7H</t>
        </is>
      </c>
      <c r="J718" s="8" t="inlineStr">
        <is>
          <t>07 - Post-War Classic (1946-1972)</t>
        </is>
      </c>
      <c r="K718" s="12" t="n">
        <v>370000</v>
      </c>
      <c r="L718" s="8" t="inlineStr">
        <is>
          <t>Florida</t>
        </is>
      </c>
      <c r="M718" s="13" t="n">
        <v>4758.34</v>
      </c>
      <c r="N718" s="13" t="n"/>
      <c r="O718" s="8" t="inlineStr">
        <is>
          <t>3 + at-fault claims - 5 yrs</t>
        </is>
      </c>
    </row>
    <row r="719">
      <c r="A719" s="8" t="inlineStr">
        <is>
          <t>0d0dedb8-40f6-5dbf-a81d-19e407f5189f</t>
        </is>
      </c>
      <c r="B719" s="9" t="inlineStr">
        <is>
          <t>2025-09</t>
        </is>
      </c>
      <c r="C719" s="10" t="n"/>
      <c r="D719" s="9" t="inlineStr">
        <is>
          <t>Declined</t>
        </is>
      </c>
      <c r="E719" s="8" t="inlineStr">
        <is>
          <t>Beatrix Delacroix</t>
        </is>
      </c>
      <c r="F719" s="11" t="n">
        <v>1978</v>
      </c>
      <c r="G719" s="8" t="inlineStr">
        <is>
          <t>Maserati</t>
        </is>
      </c>
      <c r="H719" s="8" t="inlineStr">
        <is>
          <t>GranTurismo</t>
        </is>
      </c>
      <c r="I719" s="8" t="inlineStr">
        <is>
          <t>LRE26LFK10ARDMX6R</t>
        </is>
      </c>
      <c r="J719" s="8" t="inlineStr">
        <is>
          <t>02 - Sports / GT</t>
        </is>
      </c>
      <c r="K719" s="12" t="n">
        <v>770000</v>
      </c>
      <c r="L719" s="8" t="inlineStr">
        <is>
          <t>Nevada</t>
        </is>
      </c>
      <c r="M719" s="13" t="n">
        <v>11048.77</v>
      </c>
      <c r="N719" s="13" t="n"/>
      <c r="O719" s="8" t="inlineStr">
        <is>
          <t>3 + at-fault claims - 5 yrs</t>
        </is>
      </c>
    </row>
    <row r="720">
      <c r="A720" s="8" t="inlineStr">
        <is>
          <t>0d786e55-c65f-5692-bfd3-8872b49ede13</t>
        </is>
      </c>
      <c r="B720" s="9" t="inlineStr">
        <is>
          <t>2025-09</t>
        </is>
      </c>
      <c r="C720" s="10" t="n"/>
      <c r="D720" s="9" t="inlineStr">
        <is>
          <t>Declined</t>
        </is>
      </c>
      <c r="E720" s="8" t="inlineStr">
        <is>
          <t>Thaddeus Okonkwo</t>
        </is>
      </c>
      <c r="F720" s="11" t="n">
        <v>2016</v>
      </c>
      <c r="G720" s="8" t="inlineStr">
        <is>
          <t>McLaren</t>
        </is>
      </c>
      <c r="H720" s="8" t="inlineStr">
        <is>
          <t>750S</t>
        </is>
      </c>
      <c r="I720" s="8" t="inlineStr">
        <is>
          <t>7FV2K76PRZRRPGN2L</t>
        </is>
      </c>
      <c r="J720" s="8" t="inlineStr">
        <is>
          <t>03 - Supercar</t>
        </is>
      </c>
      <c r="K720" s="12" t="n">
        <v>1280000</v>
      </c>
      <c r="L720" s="8" t="inlineStr">
        <is>
          <t>Iowa</t>
        </is>
      </c>
      <c r="M720" s="13" t="n">
        <v>21252.83</v>
      </c>
      <c r="N720" s="13" t="n"/>
      <c r="O720" s="8" t="inlineStr">
        <is>
          <t>3 + at-fault claims - 5 yrs</t>
        </is>
      </c>
    </row>
    <row r="721">
      <c r="A721" s="8" t="inlineStr">
        <is>
          <t>0feb3dfb-fd2a-5e84-bb86-0ba11d854982</t>
        </is>
      </c>
      <c r="B721" s="9" t="inlineStr">
        <is>
          <t>2025-09</t>
        </is>
      </c>
      <c r="C721" s="10" t="n"/>
      <c r="D721" s="9" t="inlineStr">
        <is>
          <t>Declined</t>
        </is>
      </c>
      <c r="E721" s="8" t="inlineStr">
        <is>
          <t>Desmond Ashcombe</t>
        </is>
      </c>
      <c r="F721" s="11" t="n">
        <v>2004</v>
      </c>
      <c r="G721" s="8" t="inlineStr">
        <is>
          <t>Maserati</t>
        </is>
      </c>
      <c r="H721" s="8" t="inlineStr">
        <is>
          <t>GranTurismo</t>
        </is>
      </c>
      <c r="I721" s="8" t="inlineStr">
        <is>
          <t>MPJ1VFGU8Z4APXXWD</t>
        </is>
      </c>
      <c r="J721" s="8" t="inlineStr">
        <is>
          <t>02 - Sports / GT</t>
        </is>
      </c>
      <c r="K721" s="12" t="n">
        <v>1950000</v>
      </c>
      <c r="L721" s="8" t="inlineStr">
        <is>
          <t>Wyoming</t>
        </is>
      </c>
      <c r="M721" s="13" t="n">
        <v>21652.36</v>
      </c>
      <c r="N721" s="13" t="n"/>
      <c r="O721" s="8" t="inlineStr">
        <is>
          <t>3 + at-fault claims - 5 yrs</t>
        </is>
      </c>
    </row>
    <row r="722">
      <c r="A722" s="8" t="inlineStr">
        <is>
          <t>163a7020-980a-5e24-845b-6312c5bbb36a</t>
        </is>
      </c>
      <c r="B722" s="9" t="inlineStr">
        <is>
          <t>2025-09</t>
        </is>
      </c>
      <c r="C722" s="10" t="n"/>
      <c r="D722" s="9" t="inlineStr">
        <is>
          <t>Referred</t>
        </is>
      </c>
      <c r="E722" s="8" t="inlineStr">
        <is>
          <t>Fenwick Vandermeer</t>
        </is>
      </c>
      <c r="F722" s="11" t="n">
        <v>2005</v>
      </c>
      <c r="G722" s="8" t="inlineStr">
        <is>
          <t>Aston Martin</t>
        </is>
      </c>
      <c r="H722" s="8" t="inlineStr">
        <is>
          <t>DB5</t>
        </is>
      </c>
      <c r="I722" s="8" t="inlineStr">
        <is>
          <t>R3K0NWC8D40M5DUFH</t>
        </is>
      </c>
      <c r="J722" s="8" t="inlineStr">
        <is>
          <t>07 - Post-War Classic (1946-1972)</t>
        </is>
      </c>
      <c r="K722" s="12" t="n">
        <v>150000</v>
      </c>
      <c r="L722" s="8" t="inlineStr">
        <is>
          <t>Ohio</t>
        </is>
      </c>
      <c r="M722" s="13" t="n">
        <v>2242.36</v>
      </c>
      <c r="N722" s="13" t="n"/>
      <c r="O722" s="8" t="inlineStr">
        <is>
          <t>1 theft / total loss claim</t>
        </is>
      </c>
    </row>
    <row r="723">
      <c r="A723" s="8" t="inlineStr">
        <is>
          <t>172c1b1b-bd6c-59e0-afb9-ba358d591989</t>
        </is>
      </c>
      <c r="B723" s="9" t="inlineStr">
        <is>
          <t>2025-09</t>
        </is>
      </c>
      <c r="C723" s="10" t="n"/>
      <c r="D723" s="9" t="inlineStr">
        <is>
          <t>Declined</t>
        </is>
      </c>
      <c r="E723" s="8" t="inlineStr">
        <is>
          <t>Callum Harrington</t>
        </is>
      </c>
      <c r="F723" s="11" t="n">
        <v>2022</v>
      </c>
      <c r="G723" s="8" t="inlineStr">
        <is>
          <t>Lamborghini</t>
        </is>
      </c>
      <c r="H723" s="8" t="inlineStr">
        <is>
          <t>Huracan EVO</t>
        </is>
      </c>
      <c r="I723" s="8" t="inlineStr">
        <is>
          <t>6CWZ9HR7MALAAEVTN</t>
        </is>
      </c>
      <c r="J723" s="8" t="inlineStr">
        <is>
          <t>03 - Supercar</t>
        </is>
      </c>
      <c r="K723" s="12" t="n">
        <v>1010000</v>
      </c>
      <c r="L723" s="8" t="inlineStr">
        <is>
          <t>Texas</t>
        </is>
      </c>
      <c r="M723" s="13" t="n">
        <v>17532.08</v>
      </c>
      <c r="N723" s="13" t="n"/>
      <c r="O723" s="8" t="inlineStr">
        <is>
          <t>3 + at-fault claims - 5 yrs</t>
        </is>
      </c>
    </row>
    <row r="724">
      <c r="A724" s="8" t="inlineStr">
        <is>
          <t>17823efb-e155-575e-93eb-9e6748536f25</t>
        </is>
      </c>
      <c r="B724" s="9" t="inlineStr">
        <is>
          <t>2025-09</t>
        </is>
      </c>
      <c r="C724" s="10" t="n"/>
      <c r="D724" s="9" t="inlineStr">
        <is>
          <t>Declined</t>
        </is>
      </c>
      <c r="E724" s="8" t="inlineStr">
        <is>
          <t>Delphine Chattopadhyay</t>
        </is>
      </c>
      <c r="F724" s="11" t="n">
        <v>2002</v>
      </c>
      <c r="G724" s="8" t="inlineStr">
        <is>
          <t>Mercedes-Benz</t>
        </is>
      </c>
      <c r="H724" s="8" t="inlineStr">
        <is>
          <t>AMG GT</t>
        </is>
      </c>
      <c r="I724" s="8" t="inlineStr">
        <is>
          <t>7Z6SKZ9EHEKK00C59</t>
        </is>
      </c>
      <c r="J724" s="8" t="inlineStr">
        <is>
          <t>02 - Sports / GT</t>
        </is>
      </c>
      <c r="K724" s="12" t="n">
        <v>800000</v>
      </c>
      <c r="L724" s="8" t="inlineStr">
        <is>
          <t>New Mexico</t>
        </is>
      </c>
      <c r="M724" s="13" t="n">
        <v>12558.49</v>
      </c>
      <c r="N724" s="13" t="n"/>
      <c r="O724" s="8" t="inlineStr">
        <is>
          <t>3 + at-fault claims - 5 yrs</t>
        </is>
      </c>
    </row>
    <row r="725">
      <c r="A725" s="8" t="inlineStr">
        <is>
          <t>190f29a5-c85d-51d4-b838-b0d18e9172d4</t>
        </is>
      </c>
      <c r="B725" s="9" t="inlineStr">
        <is>
          <t>2025-09</t>
        </is>
      </c>
      <c r="C725" s="10" t="n"/>
      <c r="D725" s="9" t="inlineStr">
        <is>
          <t>Declined</t>
        </is>
      </c>
      <c r="E725" s="8" t="inlineStr">
        <is>
          <t>Anouk Pennington</t>
        </is>
      </c>
      <c r="F725" s="11" t="n">
        <v>1999</v>
      </c>
      <c r="G725" s="8" t="inlineStr">
        <is>
          <t>Ferrari</t>
        </is>
      </c>
      <c r="H725" s="8" t="inlineStr">
        <is>
          <t>275 GTB/4</t>
        </is>
      </c>
      <c r="I725" s="8" t="inlineStr">
        <is>
          <t>5NRHCTGTK9CUJG5CW</t>
        </is>
      </c>
      <c r="J725" s="8" t="inlineStr">
        <is>
          <t>07 - Post-War Classic (1946-1972)</t>
        </is>
      </c>
      <c r="K725" s="12" t="n">
        <v>935000</v>
      </c>
      <c r="L725" s="8" t="inlineStr">
        <is>
          <t>Louisiana</t>
        </is>
      </c>
      <c r="M725" s="13" t="n">
        <v>9178.879999999999</v>
      </c>
      <c r="N725" s="13" t="n"/>
      <c r="O725" s="8" t="inlineStr">
        <is>
          <t>3 + at-fault claims - 5 yrs</t>
        </is>
      </c>
    </row>
    <row r="726">
      <c r="A726" s="8" t="inlineStr">
        <is>
          <t>1d21e3d7-ab5f-53af-a04f-b33885387562</t>
        </is>
      </c>
      <c r="B726" s="9" t="inlineStr">
        <is>
          <t>2025-09</t>
        </is>
      </c>
      <c r="C726" s="10" t="n"/>
      <c r="D726" s="9" t="inlineStr">
        <is>
          <t>Declined</t>
        </is>
      </c>
      <c r="E726" s="8" t="inlineStr">
        <is>
          <t>Cassius Castellanos</t>
        </is>
      </c>
      <c r="F726" s="11" t="n">
        <v>2019</v>
      </c>
      <c r="G726" s="8" t="inlineStr">
        <is>
          <t>Maserati</t>
        </is>
      </c>
      <c r="H726" s="8" t="inlineStr">
        <is>
          <t>GranTurismo</t>
        </is>
      </c>
      <c r="I726" s="8" t="inlineStr">
        <is>
          <t>KHGK818CUTGU3FSZ1</t>
        </is>
      </c>
      <c r="J726" s="8" t="inlineStr">
        <is>
          <t>02 - Sports / GT</t>
        </is>
      </c>
      <c r="K726" s="12" t="n">
        <v>830000</v>
      </c>
      <c r="L726" s="8" t="inlineStr">
        <is>
          <t>California</t>
        </is>
      </c>
      <c r="M726" s="13" t="n">
        <v>13741.98</v>
      </c>
      <c r="N726" s="13" t="n"/>
      <c r="O726" s="8" t="inlineStr">
        <is>
          <t>3 + at-fault claims - 5 yrs</t>
        </is>
      </c>
    </row>
    <row r="727">
      <c r="A727" s="8" t="inlineStr">
        <is>
          <t>1d6a745b-3c94-5180-946e-a8bf97288715</t>
        </is>
      </c>
      <c r="B727" s="9" t="inlineStr">
        <is>
          <t>2025-09</t>
        </is>
      </c>
      <c r="C727" s="10" t="n"/>
      <c r="D727" s="9" t="inlineStr">
        <is>
          <t>Declined</t>
        </is>
      </c>
      <c r="E727" s="8" t="inlineStr">
        <is>
          <t>Priya Fairweather</t>
        </is>
      </c>
      <c r="F727" s="11" t="n">
        <v>1965</v>
      </c>
      <c r="G727" s="8" t="inlineStr">
        <is>
          <t>Maserati</t>
        </is>
      </c>
      <c r="H727" s="8" t="inlineStr">
        <is>
          <t>GranTurismo</t>
        </is>
      </c>
      <c r="I727" s="8" t="inlineStr">
        <is>
          <t>BK1YD2MGV3YMHAYYR</t>
        </is>
      </c>
      <c r="J727" s="8" t="inlineStr">
        <is>
          <t>02 - Sports / GT</t>
        </is>
      </c>
      <c r="K727" s="12" t="n">
        <v>725000</v>
      </c>
      <c r="L727" s="8" t="inlineStr">
        <is>
          <t>Texas</t>
        </is>
      </c>
      <c r="M727" s="13" t="n">
        <v>10225.24</v>
      </c>
      <c r="N727" s="13" t="n"/>
      <c r="O727" s="8" t="inlineStr">
        <is>
          <t>3 + at-fault claims - 5 yrs</t>
        </is>
      </c>
    </row>
    <row r="728">
      <c r="A728" s="8" t="inlineStr">
        <is>
          <t>1fbf4f43-df7a-57ae-99a7-7ffcce65846f</t>
        </is>
      </c>
      <c r="B728" s="9" t="inlineStr">
        <is>
          <t>2025-09</t>
        </is>
      </c>
      <c r="C728" s="10" t="n"/>
      <c r="D728" s="9" t="inlineStr">
        <is>
          <t>Declined</t>
        </is>
      </c>
      <c r="E728" s="8" t="inlineStr">
        <is>
          <t>Ingrid Ashcombe</t>
        </is>
      </c>
      <c r="F728" s="11" t="n">
        <v>1985</v>
      </c>
      <c r="G728" s="8" t="inlineStr">
        <is>
          <t>Ferrari</t>
        </is>
      </c>
      <c r="H728" s="8" t="inlineStr">
        <is>
          <t>275 GTB/4</t>
        </is>
      </c>
      <c r="I728" s="8" t="inlineStr">
        <is>
          <t>PFLMJZHK2R3W3NMCD</t>
        </is>
      </c>
      <c r="J728" s="8" t="inlineStr">
        <is>
          <t>07 - Post-War Classic (1946-1972)</t>
        </is>
      </c>
      <c r="K728" s="12" t="n">
        <v>275000</v>
      </c>
      <c r="L728" s="8" t="inlineStr">
        <is>
          <t>New Jersey</t>
        </is>
      </c>
      <c r="M728" s="13" t="n">
        <v>2266.42</v>
      </c>
      <c r="N728" s="13" t="n"/>
      <c r="O728" s="8" t="inlineStr">
        <is>
          <t>3 + at-fault claims - 5 yrs</t>
        </is>
      </c>
    </row>
    <row r="729">
      <c r="A729" s="8" t="inlineStr">
        <is>
          <t>2213d5ce-9964-5415-b6c6-7a5b8960382f</t>
        </is>
      </c>
      <c r="B729" s="9" t="inlineStr">
        <is>
          <t>2025-09</t>
        </is>
      </c>
      <c r="C729" s="10" t="n"/>
      <c r="D729" s="9" t="inlineStr">
        <is>
          <t>Referred</t>
        </is>
      </c>
      <c r="E729" s="8" t="inlineStr">
        <is>
          <t>Noor Nakashima</t>
        </is>
      </c>
      <c r="F729" s="11" t="n">
        <v>1958</v>
      </c>
      <c r="G729" s="8" t="inlineStr">
        <is>
          <t>Porsche</t>
        </is>
      </c>
      <c r="H729" s="8" t="inlineStr">
        <is>
          <t>911 Turbo S</t>
        </is>
      </c>
      <c r="I729" s="8" t="inlineStr">
        <is>
          <t>UJ3DU08MVF23MLAX9</t>
        </is>
      </c>
      <c r="J729" s="8" t="inlineStr">
        <is>
          <t>02 - Sports / GT</t>
        </is>
      </c>
      <c r="K729" s="12" t="n">
        <v>990000</v>
      </c>
      <c r="L729" s="8" t="inlineStr">
        <is>
          <t>Oregon</t>
        </is>
      </c>
      <c r="M729" s="13" t="n">
        <v>13719.91</v>
      </c>
      <c r="N729" s="13" t="n"/>
      <c r="O729" s="8" t="inlineStr">
        <is>
          <t>1 at-fault claim over $100k</t>
        </is>
      </c>
    </row>
    <row r="730">
      <c r="A730" s="8" t="inlineStr">
        <is>
          <t>2453b376-b3ed-5563-836e-e3d871ec5a1b</t>
        </is>
      </c>
      <c r="B730" s="9" t="inlineStr">
        <is>
          <t>2025-09</t>
        </is>
      </c>
      <c r="C730" s="10" t="n"/>
      <c r="D730" s="9" t="inlineStr">
        <is>
          <t>Declined</t>
        </is>
      </c>
      <c r="E730" s="8" t="inlineStr">
        <is>
          <t>Anouk Fairweather</t>
        </is>
      </c>
      <c r="F730" s="11" t="n">
        <v>2007</v>
      </c>
      <c r="G730" s="8" t="inlineStr">
        <is>
          <t>Ferrari</t>
        </is>
      </c>
      <c r="H730" s="8" t="inlineStr">
        <is>
          <t>SF90 Stradale</t>
        </is>
      </c>
      <c r="I730" s="8" t="inlineStr">
        <is>
          <t>4BMDPFZVY6YUG9Z3G</t>
        </is>
      </c>
      <c r="J730" s="8" t="inlineStr">
        <is>
          <t>03 - Supercar</t>
        </is>
      </c>
      <c r="K730" s="12" t="n">
        <v>795000</v>
      </c>
      <c r="L730" s="8" t="inlineStr">
        <is>
          <t>Wisconsin</t>
        </is>
      </c>
      <c r="M730" s="13" t="n">
        <v>17100</v>
      </c>
      <c r="N730" s="13" t="n"/>
      <c r="O730" s="8" t="inlineStr">
        <is>
          <t>3 + at-fault claims - 5 yrs</t>
        </is>
      </c>
    </row>
    <row r="731">
      <c r="A731" s="8" t="inlineStr">
        <is>
          <t>282c195b-d166-5193-b18b-5f9ab1157ae2</t>
        </is>
      </c>
      <c r="B731" s="9" t="inlineStr">
        <is>
          <t>2025-09</t>
        </is>
      </c>
      <c r="C731" s="10" t="n"/>
      <c r="D731" s="9" t="inlineStr">
        <is>
          <t>Declined</t>
        </is>
      </c>
      <c r="E731" s="8" t="inlineStr">
        <is>
          <t>Sunniva Blackwood</t>
        </is>
      </c>
      <c r="F731" s="11" t="n">
        <v>2010</v>
      </c>
      <c r="G731" s="8" t="inlineStr">
        <is>
          <t>Ferrari</t>
        </is>
      </c>
      <c r="H731" s="8" t="inlineStr">
        <is>
          <t>SF90 Stradale</t>
        </is>
      </c>
      <c r="I731" s="8" t="inlineStr">
        <is>
          <t>78AE0CTVRSBDLGF8L</t>
        </is>
      </c>
      <c r="J731" s="8" t="inlineStr">
        <is>
          <t>03 - Supercar</t>
        </is>
      </c>
      <c r="K731" s="12" t="n">
        <v>755000</v>
      </c>
      <c r="L731" s="8" t="inlineStr">
        <is>
          <t>North Dakota</t>
        </is>
      </c>
      <c r="M731" s="13" t="n">
        <v>13803.68</v>
      </c>
      <c r="N731" s="13" t="n"/>
      <c r="O731" s="8" t="inlineStr">
        <is>
          <t>3 + at-fault claims - 5 yrs</t>
        </is>
      </c>
    </row>
    <row r="732">
      <c r="A732" s="8" t="inlineStr">
        <is>
          <t>28447711-755b-52ef-946f-240710348665</t>
        </is>
      </c>
      <c r="B732" s="9" t="inlineStr">
        <is>
          <t>2025-09</t>
        </is>
      </c>
      <c r="C732" s="10" t="n"/>
      <c r="D732" s="9" t="inlineStr">
        <is>
          <t>Declined</t>
        </is>
      </c>
      <c r="E732" s="8" t="inlineStr">
        <is>
          <t>Delphine Pennington</t>
        </is>
      </c>
      <c r="F732" s="11" t="n">
        <v>1982</v>
      </c>
      <c r="G732" s="8" t="inlineStr">
        <is>
          <t>BMW</t>
        </is>
      </c>
      <c r="H732" s="8" t="inlineStr">
        <is>
          <t>M8 Competition</t>
        </is>
      </c>
      <c r="I732" s="8" t="inlineStr">
        <is>
          <t>YLPK6SZXDUL9TH36P</t>
        </is>
      </c>
      <c r="J732" s="8" t="inlineStr">
        <is>
          <t>02 - Sports / GT</t>
        </is>
      </c>
      <c r="K732" s="12" t="n">
        <v>820000</v>
      </c>
      <c r="L732" s="8" t="inlineStr">
        <is>
          <t>Oregon</t>
        </is>
      </c>
      <c r="M732" s="13" t="n">
        <v>11363.96</v>
      </c>
      <c r="N732" s="13" t="n"/>
      <c r="O732" s="8" t="inlineStr">
        <is>
          <t>3 + at-fault claims - 5 yrs</t>
        </is>
      </c>
    </row>
    <row r="733">
      <c r="A733" s="8" t="inlineStr">
        <is>
          <t>29ea1928-d370-59d8-9c9b-6331dc2285a6</t>
        </is>
      </c>
      <c r="B733" s="9" t="inlineStr">
        <is>
          <t>2025-09</t>
        </is>
      </c>
      <c r="C733" s="10" t="n"/>
      <c r="D733" s="9" t="inlineStr">
        <is>
          <t>Declined</t>
        </is>
      </c>
      <c r="E733" s="8" t="inlineStr">
        <is>
          <t>Callum Okonkwo</t>
        </is>
      </c>
      <c r="F733" s="11" t="n">
        <v>1995</v>
      </c>
      <c r="G733" s="8" t="inlineStr">
        <is>
          <t>Bentley</t>
        </is>
      </c>
      <c r="H733" s="8" t="inlineStr">
        <is>
          <t>Continental GT</t>
        </is>
      </c>
      <c r="I733" s="8" t="inlineStr">
        <is>
          <t>8BGSPW9YSC4AY91GX</t>
        </is>
      </c>
      <c r="J733" s="8" t="inlineStr">
        <is>
          <t>02 - Sports / GT</t>
        </is>
      </c>
      <c r="K733" s="12" t="n">
        <v>745000</v>
      </c>
      <c r="L733" s="8" t="inlineStr">
        <is>
          <t>Ohio</t>
        </is>
      </c>
      <c r="M733" s="13" t="n">
        <v>12700.14</v>
      </c>
      <c r="N733" s="13" t="n"/>
      <c r="O733" s="8" t="inlineStr">
        <is>
          <t>3 + at-fault claims - 5 yrs</t>
        </is>
      </c>
    </row>
    <row r="734">
      <c r="A734" s="8" t="inlineStr">
        <is>
          <t>2b022548-eda7-5570-988d-d9e2a5e2723d</t>
        </is>
      </c>
      <c r="B734" s="9" t="inlineStr">
        <is>
          <t>2025-09</t>
        </is>
      </c>
      <c r="C734" s="10" t="n"/>
      <c r="D734" s="9" t="inlineStr">
        <is>
          <t>Referred</t>
        </is>
      </c>
      <c r="E734" s="8" t="inlineStr">
        <is>
          <t>Delphine Okonkwo</t>
        </is>
      </c>
      <c r="F734" s="11" t="n">
        <v>1972</v>
      </c>
      <c r="G734" s="8" t="inlineStr">
        <is>
          <t>Mercedes-Benz</t>
        </is>
      </c>
      <c r="H734" s="8" t="inlineStr">
        <is>
          <t>AMG GT</t>
        </is>
      </c>
      <c r="I734" s="8" t="inlineStr">
        <is>
          <t>470NG5ZKX4449U6T9</t>
        </is>
      </c>
      <c r="J734" s="8" t="inlineStr">
        <is>
          <t>02 - Sports / GT</t>
        </is>
      </c>
      <c r="K734" s="12" t="n">
        <v>670000</v>
      </c>
      <c r="L734" s="8" t="inlineStr">
        <is>
          <t>New Hampshire</t>
        </is>
      </c>
      <c r="M734" s="13" t="n">
        <v>8545.66</v>
      </c>
      <c r="N734" s="13" t="n"/>
      <c r="O734" s="8" t="inlineStr">
        <is>
          <t>Prior carrier non-renewal / cancellation</t>
        </is>
      </c>
    </row>
    <row r="735">
      <c r="A735" s="8" t="inlineStr">
        <is>
          <t>2b89399c-0022-5887-9a3e-19d4ea3dd708</t>
        </is>
      </c>
      <c r="B735" s="9" t="inlineStr">
        <is>
          <t>2025-09</t>
        </is>
      </c>
      <c r="C735" s="10" t="n"/>
      <c r="D735" s="9" t="inlineStr">
        <is>
          <t>Declined</t>
        </is>
      </c>
      <c r="E735" s="8" t="inlineStr">
        <is>
          <t>Delphine Farkas</t>
        </is>
      </c>
      <c r="F735" s="11" t="n">
        <v>2024</v>
      </c>
      <c r="G735" s="8" t="inlineStr">
        <is>
          <t>Alfa Romeo</t>
        </is>
      </c>
      <c r="H735" s="8" t="inlineStr">
        <is>
          <t>8C 2900</t>
        </is>
      </c>
      <c r="I735" s="8" t="inlineStr">
        <is>
          <t>8PL9GAN6J8HM4M6A6</t>
        </is>
      </c>
      <c r="J735" s="8" t="inlineStr">
        <is>
          <t>06 - Vintage Pre-War (pre-1946)</t>
        </is>
      </c>
      <c r="K735" s="12" t="n">
        <v>1950000</v>
      </c>
      <c r="L735" s="8" t="inlineStr">
        <is>
          <t>Colorado</t>
        </is>
      </c>
      <c r="M735" s="13" t="n">
        <v>13760.38</v>
      </c>
      <c r="N735" s="13" t="n"/>
      <c r="O735" s="8" t="inlineStr">
        <is>
          <t>3 + at-fault claims - 5 yrs</t>
        </is>
      </c>
    </row>
    <row r="736">
      <c r="A736" s="8" t="inlineStr">
        <is>
          <t>2ce38d1b-18f2-5b77-847f-7c6a0cf86c03</t>
        </is>
      </c>
      <c r="B736" s="9" t="inlineStr">
        <is>
          <t>2025-09</t>
        </is>
      </c>
      <c r="C736" s="10" t="n"/>
      <c r="D736" s="9" t="inlineStr">
        <is>
          <t>Declined</t>
        </is>
      </c>
      <c r="E736" s="8" t="inlineStr">
        <is>
          <t>Desmond Bellandi</t>
        </is>
      </c>
      <c r="F736" s="11" t="n">
        <v>1978</v>
      </c>
      <c r="G736" s="8" t="inlineStr">
        <is>
          <t>Ferrari</t>
        </is>
      </c>
      <c r="H736" s="8" t="inlineStr">
        <is>
          <t>296 GTB</t>
        </is>
      </c>
      <c r="I736" s="8" t="inlineStr">
        <is>
          <t>HAS6L8MRMSNKR23YK</t>
        </is>
      </c>
      <c r="J736" s="8" t="inlineStr">
        <is>
          <t>03 - Supercar</t>
        </is>
      </c>
      <c r="K736" s="12" t="n">
        <v>875000</v>
      </c>
      <c r="L736" s="8" t="inlineStr">
        <is>
          <t>Wyoming</t>
        </is>
      </c>
      <c r="M736" s="13" t="n">
        <v>16781.84</v>
      </c>
      <c r="N736" s="13" t="n"/>
      <c r="O736" s="8" t="inlineStr">
        <is>
          <t>3 + at-fault claims - 5 yrs</t>
        </is>
      </c>
    </row>
    <row r="737">
      <c r="A737" s="8" t="inlineStr">
        <is>
          <t>33009f0f-2fcc-59bf-9071-3ce222f58d0a</t>
        </is>
      </c>
      <c r="B737" s="9" t="inlineStr">
        <is>
          <t>2025-09</t>
        </is>
      </c>
      <c r="C737" s="10" t="n"/>
      <c r="D737" s="9" t="inlineStr">
        <is>
          <t>Referred</t>
        </is>
      </c>
      <c r="E737" s="8" t="inlineStr">
        <is>
          <t>Mireille Chattopadhyay</t>
        </is>
      </c>
      <c r="F737" s="11" t="n">
        <v>2007</v>
      </c>
      <c r="G737" s="8" t="inlineStr">
        <is>
          <t>Mercedes-Benz</t>
        </is>
      </c>
      <c r="H737" s="8" t="inlineStr">
        <is>
          <t>AMG GT</t>
        </is>
      </c>
      <c r="I737" s="8" t="inlineStr">
        <is>
          <t>VFF0ZEMMNGCL4CNAK</t>
        </is>
      </c>
      <c r="J737" s="8" t="inlineStr">
        <is>
          <t>02 - Sports / GT</t>
        </is>
      </c>
      <c r="K737" s="12" t="n">
        <v>545000</v>
      </c>
      <c r="L737" s="8" t="inlineStr">
        <is>
          <t>Virginia</t>
        </is>
      </c>
      <c r="M737" s="13" t="n">
        <v>7285.52</v>
      </c>
      <c r="N737" s="13" t="n"/>
      <c r="O737" s="8" t="inlineStr">
        <is>
          <t>1 theft / total loss claim</t>
        </is>
      </c>
    </row>
    <row r="738">
      <c r="A738" s="8" t="inlineStr">
        <is>
          <t>345e6d5f-faea-5404-95c9-e11b864f37c6</t>
        </is>
      </c>
      <c r="B738" s="9" t="inlineStr">
        <is>
          <t>2025-09</t>
        </is>
      </c>
      <c r="C738" s="10" t="n"/>
      <c r="D738" s="9" t="inlineStr">
        <is>
          <t>Declined</t>
        </is>
      </c>
      <c r="E738" s="8" t="inlineStr">
        <is>
          <t>Fenwick Thistlewood</t>
        </is>
      </c>
      <c r="F738" s="11" t="n">
        <v>1988</v>
      </c>
      <c r="G738" s="8" t="inlineStr">
        <is>
          <t>Bugatti</t>
        </is>
      </c>
      <c r="H738" s="8" t="inlineStr">
        <is>
          <t>Type 57</t>
        </is>
      </c>
      <c r="I738" s="8" t="inlineStr">
        <is>
          <t>9RCNDLC3MN4A6TSRE</t>
        </is>
      </c>
      <c r="J738" s="8" t="inlineStr">
        <is>
          <t>06 - Vintage Pre-War (pre-1946)</t>
        </is>
      </c>
      <c r="K738" s="12" t="n">
        <v>655000</v>
      </c>
      <c r="L738" s="8" t="inlineStr">
        <is>
          <t>Massachusetts</t>
        </is>
      </c>
      <c r="M738" s="13" t="n">
        <v>5870.28</v>
      </c>
      <c r="N738" s="13" t="n"/>
      <c r="O738" s="8" t="inlineStr">
        <is>
          <t>3 + at-fault claims - 5 yrs</t>
        </is>
      </c>
    </row>
    <row r="739">
      <c r="A739" s="8" t="inlineStr">
        <is>
          <t>35b1ac9c-07cd-5f0d-bd30-1f99d750c0a8</t>
        </is>
      </c>
      <c r="B739" s="9" t="inlineStr">
        <is>
          <t>2025-09</t>
        </is>
      </c>
      <c r="C739" s="10" t="n"/>
      <c r="D739" s="9" t="inlineStr">
        <is>
          <t>Declined</t>
        </is>
      </c>
      <c r="E739" s="8" t="inlineStr">
        <is>
          <t>Lorenzo Ashcombe</t>
        </is>
      </c>
      <c r="F739" s="11" t="n">
        <v>1964</v>
      </c>
      <c r="G739" s="8" t="inlineStr">
        <is>
          <t>Bentley</t>
        </is>
      </c>
      <c r="H739" s="8" t="inlineStr">
        <is>
          <t>Continental GT</t>
        </is>
      </c>
      <c r="I739" s="8" t="inlineStr">
        <is>
          <t>0LPSCCP2VCLACMW58</t>
        </is>
      </c>
      <c r="J739" s="8" t="inlineStr">
        <is>
          <t>02 - Sports / GT</t>
        </is>
      </c>
      <c r="K739" s="12" t="n">
        <v>580000</v>
      </c>
      <c r="L739" s="8" t="inlineStr">
        <is>
          <t>New York</t>
        </is>
      </c>
      <c r="M739" s="13" t="n">
        <v>9104.91</v>
      </c>
      <c r="N739" s="13" t="n"/>
      <c r="O739" s="8" t="inlineStr">
        <is>
          <t>3 + at-fault claims - 5 yrs</t>
        </is>
      </c>
    </row>
    <row r="740">
      <c r="A740" s="8" t="inlineStr">
        <is>
          <t>36b09420-17dc-5ce0-bd5e-65d013926f62</t>
        </is>
      </c>
      <c r="B740" s="9" t="inlineStr">
        <is>
          <t>2025-09</t>
        </is>
      </c>
      <c r="C740" s="10" t="n"/>
      <c r="D740" s="9" t="inlineStr">
        <is>
          <t>Declined</t>
        </is>
      </c>
      <c r="E740" s="8" t="inlineStr">
        <is>
          <t>Horace Underwood</t>
        </is>
      </c>
      <c r="F740" s="11" t="n">
        <v>1973</v>
      </c>
      <c r="G740" s="8" t="inlineStr">
        <is>
          <t>Bentley</t>
        </is>
      </c>
      <c r="H740" s="8" t="inlineStr">
        <is>
          <t>4.5 Litre</t>
        </is>
      </c>
      <c r="I740" s="8" t="inlineStr">
        <is>
          <t>ATR07EX14KKDRNNMP</t>
        </is>
      </c>
      <c r="J740" s="8" t="inlineStr">
        <is>
          <t>06 - Vintage Pre-War (pre-1946)</t>
        </is>
      </c>
      <c r="K740" s="12" t="n">
        <v>1665000</v>
      </c>
      <c r="L740" s="8" t="inlineStr">
        <is>
          <t>Kansas</t>
        </is>
      </c>
      <c r="M740" s="13" t="n">
        <v>10360.7</v>
      </c>
      <c r="N740" s="13" t="n"/>
      <c r="O740" s="8" t="inlineStr">
        <is>
          <t>3 + at-fault claims - 5 yrs</t>
        </is>
      </c>
    </row>
    <row r="741">
      <c r="A741" s="8" t="inlineStr">
        <is>
          <t>3708559d-0e94-52e0-88b7-14bc01664fa2</t>
        </is>
      </c>
      <c r="B741" s="9" t="inlineStr">
        <is>
          <t>2025-09</t>
        </is>
      </c>
      <c r="C741" s="10" t="n"/>
      <c r="D741" s="9" t="inlineStr">
        <is>
          <t>Declined</t>
        </is>
      </c>
      <c r="E741" s="8" t="inlineStr">
        <is>
          <t>Everett Harrington</t>
        </is>
      </c>
      <c r="F741" s="11" t="n">
        <v>1966</v>
      </c>
      <c r="G741" s="8" t="inlineStr">
        <is>
          <t>Lamborghini</t>
        </is>
      </c>
      <c r="H741" s="8" t="inlineStr">
        <is>
          <t>Huracan EVO</t>
        </is>
      </c>
      <c r="I741" s="8" t="inlineStr">
        <is>
          <t>87EH9JSYLUJSRRUR3</t>
        </is>
      </c>
      <c r="J741" s="8" t="inlineStr">
        <is>
          <t>03 - Supercar</t>
        </is>
      </c>
      <c r="K741" s="12" t="n">
        <v>775000</v>
      </c>
      <c r="L741" s="8" t="inlineStr">
        <is>
          <t>Wisconsin</t>
        </is>
      </c>
      <c r="M741" s="13" t="n">
        <v>16669.81</v>
      </c>
      <c r="N741" s="13" t="n"/>
      <c r="O741" s="8" t="inlineStr">
        <is>
          <t>3 + at-fault claims - 5 yrs</t>
        </is>
      </c>
    </row>
    <row r="742">
      <c r="A742" s="8" t="inlineStr">
        <is>
          <t>37c11e64-3fbb-56cc-ab21-e7d027fc55cd</t>
        </is>
      </c>
      <c r="B742" s="9" t="inlineStr">
        <is>
          <t>2025-09</t>
        </is>
      </c>
      <c r="C742" s="10" t="n"/>
      <c r="D742" s="9" t="inlineStr">
        <is>
          <t>Declined</t>
        </is>
      </c>
      <c r="E742" s="8" t="inlineStr">
        <is>
          <t>Fenwick Harrington</t>
        </is>
      </c>
      <c r="F742" s="11" t="n">
        <v>1988</v>
      </c>
      <c r="G742" s="8" t="inlineStr">
        <is>
          <t>Porsche</t>
        </is>
      </c>
      <c r="H742" s="8" t="inlineStr">
        <is>
          <t>911 Turbo S</t>
        </is>
      </c>
      <c r="I742" s="8" t="inlineStr">
        <is>
          <t>5GYP607E5NGXKBU12</t>
        </is>
      </c>
      <c r="J742" s="8" t="inlineStr">
        <is>
          <t>02 - Sports / GT</t>
        </is>
      </c>
      <c r="K742" s="12" t="n">
        <v>470000</v>
      </c>
      <c r="L742" s="8" t="inlineStr">
        <is>
          <t>Kansas</t>
        </is>
      </c>
      <c r="M742" s="13" t="n">
        <v>6451.42</v>
      </c>
      <c r="N742" s="13" t="n"/>
      <c r="O742" s="8" t="inlineStr">
        <is>
          <t>3 + at-fault claims - 5 yrs</t>
        </is>
      </c>
    </row>
    <row r="743">
      <c r="A743" s="8" t="inlineStr">
        <is>
          <t>37d87737-cac1-5df1-a54d-42662d769062</t>
        </is>
      </c>
      <c r="B743" s="9" t="inlineStr">
        <is>
          <t>2025-09</t>
        </is>
      </c>
      <c r="C743" s="10" t="n"/>
      <c r="D743" s="9" t="inlineStr">
        <is>
          <t>Declined</t>
        </is>
      </c>
      <c r="E743" s="8" t="inlineStr">
        <is>
          <t>Wilhelmina Delacroix</t>
        </is>
      </c>
      <c r="F743" s="11" t="n">
        <v>1967</v>
      </c>
      <c r="G743" s="8" t="inlineStr">
        <is>
          <t>Lamborghini</t>
        </is>
      </c>
      <c r="H743" s="8" t="inlineStr">
        <is>
          <t>Huracan EVO</t>
        </is>
      </c>
      <c r="I743" s="8" t="inlineStr">
        <is>
          <t>W30L76AHJUL9R0YAB</t>
        </is>
      </c>
      <c r="J743" s="8" t="inlineStr">
        <is>
          <t>03 - Supercar</t>
        </is>
      </c>
      <c r="K743" s="12" t="n">
        <v>1305000</v>
      </c>
      <c r="L743" s="8" t="inlineStr">
        <is>
          <t>South Carolina</t>
        </is>
      </c>
      <c r="M743" s="13" t="n">
        <v>24425.66</v>
      </c>
      <c r="N743" s="13" t="n"/>
      <c r="O743" s="8" t="inlineStr">
        <is>
          <t>3 + at-fault claims - 5 yrs</t>
        </is>
      </c>
    </row>
    <row r="744">
      <c r="A744" s="8" t="inlineStr">
        <is>
          <t>38241b42-35a0-5211-b9a0-f9e34cb19ea9</t>
        </is>
      </c>
      <c r="B744" s="9" t="inlineStr">
        <is>
          <t>2025-09</t>
        </is>
      </c>
      <c r="C744" s="10" t="n"/>
      <c r="D744" s="9" t="inlineStr">
        <is>
          <t>Declined</t>
        </is>
      </c>
      <c r="E744" s="8" t="inlineStr">
        <is>
          <t>Beatrix Farkas</t>
        </is>
      </c>
      <c r="F744" s="11" t="n">
        <v>2003</v>
      </c>
      <c r="G744" s="8" t="inlineStr">
        <is>
          <t>Ringbrothers</t>
        </is>
      </c>
      <c r="H744" s="8" t="inlineStr">
        <is>
          <t>Mustang</t>
        </is>
      </c>
      <c r="I744" s="8" t="inlineStr">
        <is>
          <t>BJCK4B2J1KUW9TVA9</t>
        </is>
      </c>
      <c r="J744" s="8" t="inlineStr">
        <is>
          <t>11 - Restomod / Coachbuilt / Bespoke</t>
        </is>
      </c>
      <c r="K744" s="12" t="n">
        <v>425000</v>
      </c>
      <c r="L744" s="8" t="inlineStr">
        <is>
          <t>Mississippi</t>
        </is>
      </c>
      <c r="M744" s="13" t="n">
        <v>8397.360000000001</v>
      </c>
      <c r="N744" s="13" t="n"/>
      <c r="O744" s="8" t="inlineStr">
        <is>
          <t>3 + at-fault claims - 5 yrs</t>
        </is>
      </c>
    </row>
    <row r="745">
      <c r="A745" s="8" t="inlineStr">
        <is>
          <t>395eb7cb-5fcc-5579-a9c8-53e90c5bc87f</t>
        </is>
      </c>
      <c r="B745" s="9" t="inlineStr">
        <is>
          <t>2025-09</t>
        </is>
      </c>
      <c r="C745" s="10" t="n"/>
      <c r="D745" s="9" t="inlineStr">
        <is>
          <t>Referred</t>
        </is>
      </c>
      <c r="E745" s="8" t="inlineStr">
        <is>
          <t>Ramona Pennington</t>
        </is>
      </c>
      <c r="F745" s="11" t="n">
        <v>2009</v>
      </c>
      <c r="G745" s="8" t="inlineStr">
        <is>
          <t>Ferrari</t>
        </is>
      </c>
      <c r="H745" s="8" t="inlineStr">
        <is>
          <t>SF90 Stradale</t>
        </is>
      </c>
      <c r="I745" s="8" t="inlineStr">
        <is>
          <t>XJPX06H7HPTS59BYY</t>
        </is>
      </c>
      <c r="J745" s="8" t="inlineStr">
        <is>
          <t>03 - Supercar</t>
        </is>
      </c>
      <c r="K745" s="12" t="n">
        <v>825000</v>
      </c>
      <c r="L745" s="8" t="inlineStr">
        <is>
          <t>Virginia</t>
        </is>
      </c>
      <c r="M745" s="13" t="n">
        <v>16118.63</v>
      </c>
      <c r="N745" s="13" t="n"/>
      <c r="O745" s="8" t="inlineStr">
        <is>
          <t>Prior carrier non-renewal / cancellation</t>
        </is>
      </c>
    </row>
    <row r="746">
      <c r="A746" s="8" t="inlineStr">
        <is>
          <t>3dac0e3b-0614-5bf2-92ce-0eab629c42b1</t>
        </is>
      </c>
      <c r="B746" s="9" t="inlineStr">
        <is>
          <t>2025-09</t>
        </is>
      </c>
      <c r="C746" s="10" t="n"/>
      <c r="D746" s="9" t="inlineStr">
        <is>
          <t>Referred</t>
        </is>
      </c>
      <c r="E746" s="8" t="inlineStr">
        <is>
          <t>Everett Vasquez</t>
        </is>
      </c>
      <c r="F746" s="11" t="n">
        <v>2021</v>
      </c>
      <c r="G746" s="8" t="inlineStr">
        <is>
          <t>Porsche</t>
        </is>
      </c>
      <c r="H746" s="8" t="inlineStr">
        <is>
          <t>911 Turbo S</t>
        </is>
      </c>
      <c r="I746" s="8" t="inlineStr">
        <is>
          <t>UV7ZVXTHYKWKZ0HAV</t>
        </is>
      </c>
      <c r="J746" s="8" t="inlineStr">
        <is>
          <t>02 - Sports / GT</t>
        </is>
      </c>
      <c r="K746" s="12" t="n">
        <v>755000</v>
      </c>
      <c r="L746" s="8" t="inlineStr">
        <is>
          <t>California</t>
        </is>
      </c>
      <c r="M746" s="13" t="n">
        <v>12500.24</v>
      </c>
      <c r="N746" s="13" t="n"/>
      <c r="O746" s="8" t="inlineStr">
        <is>
          <t>1 at-fault claim over $100k</t>
        </is>
      </c>
    </row>
    <row r="747">
      <c r="A747" s="8" t="inlineStr">
        <is>
          <t>3f16059d-d3e9-57cf-82ab-ae29900c2e99</t>
        </is>
      </c>
      <c r="B747" s="9" t="inlineStr">
        <is>
          <t>2025-09</t>
        </is>
      </c>
      <c r="C747" s="10" t="n"/>
      <c r="D747" s="9" t="inlineStr">
        <is>
          <t>Declined</t>
        </is>
      </c>
      <c r="E747" s="8" t="inlineStr">
        <is>
          <t>Horace Kingsford</t>
        </is>
      </c>
      <c r="F747" s="11" t="n">
        <v>2013</v>
      </c>
      <c r="G747" s="8" t="inlineStr">
        <is>
          <t>Bentley</t>
        </is>
      </c>
      <c r="H747" s="8" t="inlineStr">
        <is>
          <t>Continental GT</t>
        </is>
      </c>
      <c r="I747" s="8" t="inlineStr">
        <is>
          <t>RPSKNJRJ336D9K3U7</t>
        </is>
      </c>
      <c r="J747" s="8" t="inlineStr">
        <is>
          <t>02 - Sports / GT</t>
        </is>
      </c>
      <c r="K747" s="12" t="n">
        <v>195000</v>
      </c>
      <c r="L747" s="8" t="inlineStr">
        <is>
          <t>Massachusetts</t>
        </is>
      </c>
      <c r="M747" s="13" t="n">
        <v>4231.13</v>
      </c>
      <c r="N747" s="13" t="n"/>
      <c r="O747" s="8" t="inlineStr">
        <is>
          <t>3 + at-fault claims - 5 yrs</t>
        </is>
      </c>
    </row>
    <row r="748">
      <c r="A748" s="8" t="inlineStr">
        <is>
          <t>3f2c0eac-2721-5e28-9d57-65961466c68b</t>
        </is>
      </c>
      <c r="B748" s="9" t="inlineStr">
        <is>
          <t>2025-09</t>
        </is>
      </c>
      <c r="C748" s="10" t="n"/>
      <c r="D748" s="9" t="inlineStr">
        <is>
          <t>Declined</t>
        </is>
      </c>
      <c r="E748" s="8" t="inlineStr">
        <is>
          <t>Callum Underwood</t>
        </is>
      </c>
      <c r="F748" s="11" t="n">
        <v>1996</v>
      </c>
      <c r="G748" s="8" t="inlineStr">
        <is>
          <t>Ferrari</t>
        </is>
      </c>
      <c r="H748" s="8" t="inlineStr">
        <is>
          <t>296 GTB</t>
        </is>
      </c>
      <c r="I748" s="8" t="inlineStr">
        <is>
          <t>LJLS2ZHHVHSY89X4X</t>
        </is>
      </c>
      <c r="J748" s="8" t="inlineStr">
        <is>
          <t>03 - Supercar</t>
        </is>
      </c>
      <c r="K748" s="12" t="n">
        <v>980000</v>
      </c>
      <c r="L748" s="8" t="inlineStr">
        <is>
          <t>South Carolina</t>
        </is>
      </c>
      <c r="M748" s="13" t="n">
        <v>21781.89</v>
      </c>
      <c r="N748" s="13" t="n"/>
      <c r="O748" s="8" t="inlineStr">
        <is>
          <t>3 + at-fault claims - 5 yrs</t>
        </is>
      </c>
    </row>
    <row r="749">
      <c r="A749" s="8" t="inlineStr">
        <is>
          <t>3fd3c5d1-70bd-5cff-b785-7d54acee178d</t>
        </is>
      </c>
      <c r="B749" s="9" t="inlineStr">
        <is>
          <t>2025-09</t>
        </is>
      </c>
      <c r="C749" s="10" t="n"/>
      <c r="D749" s="9" t="inlineStr">
        <is>
          <t>Referred</t>
        </is>
      </c>
      <c r="E749" s="8" t="inlineStr">
        <is>
          <t>Marisol Nakashima</t>
        </is>
      </c>
      <c r="F749" s="11" t="n">
        <v>1961</v>
      </c>
      <c r="G749" s="8" t="inlineStr">
        <is>
          <t>BMW</t>
        </is>
      </c>
      <c r="H749" s="8" t="inlineStr">
        <is>
          <t>M8 Competition</t>
        </is>
      </c>
      <c r="I749" s="8" t="inlineStr">
        <is>
          <t>9TJA3M4UWW48RMRF5</t>
        </is>
      </c>
      <c r="J749" s="8" t="inlineStr">
        <is>
          <t>02 - Sports / GT</t>
        </is>
      </c>
      <c r="K749" s="12" t="n">
        <v>1055000</v>
      </c>
      <c r="L749" s="8" t="inlineStr">
        <is>
          <t>Massachusetts</t>
        </is>
      </c>
      <c r="M749" s="13" t="n">
        <v>13685.14</v>
      </c>
      <c r="N749" s="13" t="n"/>
      <c r="O749" s="8" t="inlineStr">
        <is>
          <t>1 at-fault claim over $100k</t>
        </is>
      </c>
    </row>
    <row r="750">
      <c r="A750" s="8" t="inlineStr">
        <is>
          <t>412c6ff9-5e13-5d3d-8dfd-e64755a3a870</t>
        </is>
      </c>
      <c r="B750" s="9" t="inlineStr">
        <is>
          <t>2025-09</t>
        </is>
      </c>
      <c r="C750" s="10" t="n"/>
      <c r="D750" s="9" t="inlineStr">
        <is>
          <t>Declined</t>
        </is>
      </c>
      <c r="E750" s="8" t="inlineStr">
        <is>
          <t>Fitzgerald Larsson</t>
        </is>
      </c>
      <c r="F750" s="11" t="n">
        <v>2011</v>
      </c>
      <c r="G750" s="8" t="inlineStr">
        <is>
          <t>Lamborghini</t>
        </is>
      </c>
      <c r="H750" s="8" t="inlineStr">
        <is>
          <t>Huracan EVO</t>
        </is>
      </c>
      <c r="I750" s="8" t="inlineStr">
        <is>
          <t>5VUL916S6322485EA</t>
        </is>
      </c>
      <c r="J750" s="8" t="inlineStr">
        <is>
          <t>03 - Supercar</t>
        </is>
      </c>
      <c r="K750" s="12" t="n">
        <v>725000</v>
      </c>
      <c r="L750" s="8" t="inlineStr">
        <is>
          <t>Pennsylvania</t>
        </is>
      </c>
      <c r="M750" s="13" t="n">
        <v>12995.28</v>
      </c>
      <c r="N750" s="13" t="n"/>
      <c r="O750" s="8" t="inlineStr">
        <is>
          <t>3 + at-fault claims - 5 yrs</t>
        </is>
      </c>
    </row>
    <row r="751">
      <c r="A751" s="8" t="inlineStr">
        <is>
          <t>44009632-be45-5004-831c-7f359d932a4d</t>
        </is>
      </c>
      <c r="B751" s="9" t="inlineStr">
        <is>
          <t>2025-09</t>
        </is>
      </c>
      <c r="C751" s="10" t="n"/>
      <c r="D751" s="9" t="inlineStr">
        <is>
          <t>Declined</t>
        </is>
      </c>
      <c r="E751" s="8" t="inlineStr">
        <is>
          <t>Wilhelmina Fairweather</t>
        </is>
      </c>
      <c r="F751" s="11" t="n">
        <v>1965</v>
      </c>
      <c r="G751" s="8" t="inlineStr">
        <is>
          <t>Jaguar</t>
        </is>
      </c>
      <c r="H751" s="8" t="inlineStr">
        <is>
          <t>E-Type Series 1</t>
        </is>
      </c>
      <c r="I751" s="8" t="inlineStr">
        <is>
          <t>CBFPMJ50AMCG85E2K</t>
        </is>
      </c>
      <c r="J751" s="8" t="inlineStr">
        <is>
          <t>07 - Post-War Classic (1946-1972)</t>
        </is>
      </c>
      <c r="K751" s="12" t="n">
        <v>710000</v>
      </c>
      <c r="L751" s="8" t="inlineStr">
        <is>
          <t>Montana</t>
        </is>
      </c>
      <c r="M751" s="13" t="n">
        <v>5357.15</v>
      </c>
      <c r="N751" s="13" t="n"/>
      <c r="O751" s="8" t="inlineStr">
        <is>
          <t>3 + at-fault claims - 5 yrs</t>
        </is>
      </c>
    </row>
    <row r="752">
      <c r="A752" s="8" t="inlineStr">
        <is>
          <t>4634f566-80a4-5827-b33e-4366c3c8436a</t>
        </is>
      </c>
      <c r="B752" s="9" t="inlineStr">
        <is>
          <t>2025-09</t>
        </is>
      </c>
      <c r="C752" s="10" t="n"/>
      <c r="D752" s="9" t="inlineStr">
        <is>
          <t>Declined</t>
        </is>
      </c>
      <c r="E752" s="8" t="inlineStr">
        <is>
          <t>Sunniva Rourke</t>
        </is>
      </c>
      <c r="F752" s="11" t="n">
        <v>1994</v>
      </c>
      <c r="G752" s="8" t="inlineStr">
        <is>
          <t>Aston Martin</t>
        </is>
      </c>
      <c r="H752" s="8" t="inlineStr">
        <is>
          <t>DB12</t>
        </is>
      </c>
      <c r="I752" s="8" t="inlineStr">
        <is>
          <t>917VHXUSXHNHW3SK2</t>
        </is>
      </c>
      <c r="J752" s="8" t="inlineStr">
        <is>
          <t>02 - Sports / GT</t>
        </is>
      </c>
      <c r="K752" s="12" t="n">
        <v>275000</v>
      </c>
      <c r="L752" s="8" t="inlineStr">
        <is>
          <t>Washington</t>
        </is>
      </c>
      <c r="M752" s="13" t="n">
        <v>3735.85</v>
      </c>
      <c r="N752" s="13" t="n"/>
      <c r="O752" s="8" t="inlineStr">
        <is>
          <t>3 + at-fault claims - 5 yrs</t>
        </is>
      </c>
    </row>
    <row r="753">
      <c r="A753" s="8" t="inlineStr">
        <is>
          <t>4958cd40-6904-5f0f-a7e7-2507b90def80</t>
        </is>
      </c>
      <c r="B753" s="9" t="inlineStr">
        <is>
          <t>2025-09</t>
        </is>
      </c>
      <c r="C753" s="10" t="n"/>
      <c r="D753" s="9" t="inlineStr">
        <is>
          <t>Declined</t>
        </is>
      </c>
      <c r="E753" s="8" t="inlineStr">
        <is>
          <t>Wilhelmina Ashcombe</t>
        </is>
      </c>
      <c r="F753" s="11" t="n">
        <v>1997</v>
      </c>
      <c r="G753" s="8" t="inlineStr">
        <is>
          <t>Bentley</t>
        </is>
      </c>
      <c r="H753" s="8" t="inlineStr">
        <is>
          <t>Continental GT</t>
        </is>
      </c>
      <c r="I753" s="8" t="inlineStr">
        <is>
          <t>FVUH6Y6UY3K3S9ZW8</t>
        </is>
      </c>
      <c r="J753" s="8" t="inlineStr">
        <is>
          <t>02 - Sports / GT</t>
        </is>
      </c>
      <c r="K753" s="12" t="n">
        <v>380000</v>
      </c>
      <c r="L753" s="8" t="inlineStr">
        <is>
          <t>Tennessee</t>
        </is>
      </c>
      <c r="M753" s="13" t="n">
        <v>5269.81</v>
      </c>
      <c r="N753" s="13" t="n"/>
      <c r="O753" s="8" t="inlineStr">
        <is>
          <t>3 + at-fault claims - 5 yrs</t>
        </is>
      </c>
    </row>
    <row r="754">
      <c r="A754" s="8" t="inlineStr">
        <is>
          <t>4969f80a-5e83-5e05-a626-1267e1c66aed</t>
        </is>
      </c>
      <c r="B754" s="9" t="inlineStr">
        <is>
          <t>2025-09</t>
        </is>
      </c>
      <c r="C754" s="10" t="n"/>
      <c r="D754" s="9" t="inlineStr">
        <is>
          <t>Declined</t>
        </is>
      </c>
      <c r="E754" s="8" t="inlineStr">
        <is>
          <t>Fitzgerald Rourke</t>
        </is>
      </c>
      <c r="F754" s="11" t="n">
        <v>1956</v>
      </c>
      <c r="G754" s="8" t="inlineStr">
        <is>
          <t>Ferrari</t>
        </is>
      </c>
      <c r="H754" s="8" t="inlineStr">
        <is>
          <t>SF90 Stradale</t>
        </is>
      </c>
      <c r="I754" s="8" t="inlineStr">
        <is>
          <t>1YGSA49PB94U7EXL0</t>
        </is>
      </c>
      <c r="J754" s="8" t="inlineStr">
        <is>
          <t>03 - Supercar</t>
        </is>
      </c>
      <c r="K754" s="12" t="n">
        <v>1145000</v>
      </c>
      <c r="L754" s="8" t="inlineStr">
        <is>
          <t>Georgia</t>
        </is>
      </c>
      <c r="M754" s="13" t="n">
        <v>19356.98</v>
      </c>
      <c r="N754" s="13" t="n"/>
      <c r="O754" s="8" t="inlineStr">
        <is>
          <t>3 + at-fault claims - 5 yrs</t>
        </is>
      </c>
    </row>
    <row r="755">
      <c r="A755" s="8" t="inlineStr">
        <is>
          <t>4fe9e965-c2ec-59b2-8022-973e555ac95b</t>
        </is>
      </c>
      <c r="B755" s="9" t="inlineStr">
        <is>
          <t>2025-09</t>
        </is>
      </c>
      <c r="C755" s="10" t="n"/>
      <c r="D755" s="9" t="inlineStr">
        <is>
          <t>Declined</t>
        </is>
      </c>
      <c r="E755" s="8" t="inlineStr">
        <is>
          <t>Marisol Bellandi</t>
        </is>
      </c>
      <c r="F755" s="11" t="n">
        <v>1994</v>
      </c>
      <c r="G755" s="8" t="inlineStr">
        <is>
          <t>Singer</t>
        </is>
      </c>
      <c r="H755" s="8" t="inlineStr">
        <is>
          <t>911 Reimagined</t>
        </is>
      </c>
      <c r="I755" s="8" t="inlineStr">
        <is>
          <t>T8FZFSZTU6FUJA02V</t>
        </is>
      </c>
      <c r="J755" s="8" t="inlineStr">
        <is>
          <t>11 - Restomod / Coachbuilt / Bespoke</t>
        </is>
      </c>
      <c r="K755" s="12" t="n">
        <v>1165000</v>
      </c>
      <c r="L755" s="8" t="inlineStr">
        <is>
          <t>California</t>
        </is>
      </c>
      <c r="M755" s="13" t="n">
        <v>20178.68</v>
      </c>
      <c r="N755" s="13" t="n"/>
      <c r="O755" s="8" t="inlineStr">
        <is>
          <t>3 + at-fault claims - 5 yrs</t>
        </is>
      </c>
    </row>
    <row r="756">
      <c r="A756" s="8" t="inlineStr">
        <is>
          <t>52882e5e-c157-5dae-9fb7-6d7d94fd51a6</t>
        </is>
      </c>
      <c r="B756" s="9" t="inlineStr">
        <is>
          <t>2025-09</t>
        </is>
      </c>
      <c r="C756" s="10" t="n"/>
      <c r="D756" s="9" t="inlineStr">
        <is>
          <t>Declined</t>
        </is>
      </c>
      <c r="E756" s="8" t="inlineStr">
        <is>
          <t>Priya Ashcombe</t>
        </is>
      </c>
      <c r="F756" s="11" t="n">
        <v>1955</v>
      </c>
      <c r="G756" s="8" t="inlineStr">
        <is>
          <t>BMW</t>
        </is>
      </c>
      <c r="H756" s="8" t="inlineStr">
        <is>
          <t>M8 Competition</t>
        </is>
      </c>
      <c r="I756" s="8" t="inlineStr">
        <is>
          <t>NFKLWEMD3SA0H46XS</t>
        </is>
      </c>
      <c r="J756" s="8" t="inlineStr">
        <is>
          <t>02 - Sports / GT</t>
        </is>
      </c>
      <c r="K756" s="12" t="n">
        <v>615000</v>
      </c>
      <c r="L756" s="8" t="inlineStr">
        <is>
          <t>West Virginia</t>
        </is>
      </c>
      <c r="M756" s="13" t="n">
        <v>10031.46</v>
      </c>
      <c r="N756" s="13" t="n"/>
      <c r="O756" s="8" t="inlineStr">
        <is>
          <t>3 + at-fault claims - 5 yrs</t>
        </is>
      </c>
    </row>
    <row r="757">
      <c r="A757" s="8" t="inlineStr">
        <is>
          <t>55091ec7-e890-597a-9b3e-7a78c67f4868</t>
        </is>
      </c>
      <c r="B757" s="9" t="inlineStr">
        <is>
          <t>2025-09</t>
        </is>
      </c>
      <c r="C757" s="10" t="n"/>
      <c r="D757" s="9" t="inlineStr">
        <is>
          <t>Referred</t>
        </is>
      </c>
      <c r="E757" s="8" t="inlineStr">
        <is>
          <t>Priya Harrington</t>
        </is>
      </c>
      <c r="F757" s="11" t="n">
        <v>1958</v>
      </c>
      <c r="G757" s="8" t="inlineStr">
        <is>
          <t>Ferrari</t>
        </is>
      </c>
      <c r="H757" s="8" t="inlineStr">
        <is>
          <t>275 GTB/4</t>
        </is>
      </c>
      <c r="I757" s="8" t="inlineStr">
        <is>
          <t>747L6GJFSF7VTWGZ8</t>
        </is>
      </c>
      <c r="J757" s="8" t="inlineStr">
        <is>
          <t>07 - Post-War Classic (1946-1972)</t>
        </is>
      </c>
      <c r="K757" s="12" t="n">
        <v>580000</v>
      </c>
      <c r="L757" s="8" t="inlineStr">
        <is>
          <t>New York</t>
        </is>
      </c>
      <c r="M757" s="13" t="n">
        <v>6023.25</v>
      </c>
      <c r="N757" s="13" t="n"/>
      <c r="O757" s="8" t="inlineStr">
        <is>
          <t>2 at-fault claims - 5 yrs</t>
        </is>
      </c>
    </row>
    <row r="758">
      <c r="A758" s="8" t="inlineStr">
        <is>
          <t>571bcbe3-d4fd-5533-a7e4-ac06e1719a0a</t>
        </is>
      </c>
      <c r="B758" s="9" t="inlineStr">
        <is>
          <t>2025-09</t>
        </is>
      </c>
      <c r="C758" s="10" t="n"/>
      <c r="D758" s="9" t="inlineStr">
        <is>
          <t>Declined</t>
        </is>
      </c>
      <c r="E758" s="8" t="inlineStr">
        <is>
          <t>Emiliano Rourke</t>
        </is>
      </c>
      <c r="F758" s="11" t="n">
        <v>1955</v>
      </c>
      <c r="G758" s="8" t="inlineStr">
        <is>
          <t>Aston Martin</t>
        </is>
      </c>
      <c r="H758" s="8" t="inlineStr">
        <is>
          <t>DB12</t>
        </is>
      </c>
      <c r="I758" s="8" t="inlineStr">
        <is>
          <t>81V6VCXVUUY8YX471</t>
        </is>
      </c>
      <c r="J758" s="8" t="inlineStr">
        <is>
          <t>02 - Sports / GT</t>
        </is>
      </c>
      <c r="K758" s="12" t="n">
        <v>205000</v>
      </c>
      <c r="L758" s="8" t="inlineStr">
        <is>
          <t>Nebraska</t>
        </is>
      </c>
      <c r="M758" s="13" t="n">
        <v>4626.04</v>
      </c>
      <c r="N758" s="13" t="n"/>
      <c r="O758" s="8" t="inlineStr">
        <is>
          <t>3 + at-fault claims - 5 yrs</t>
        </is>
      </c>
    </row>
    <row r="759">
      <c r="A759" s="8" t="inlineStr">
        <is>
          <t>5c10a983-0a74-53ba-8708-91053fd8fc83</t>
        </is>
      </c>
      <c r="B759" s="9" t="inlineStr">
        <is>
          <t>2025-09</t>
        </is>
      </c>
      <c r="C759" s="10" t="n"/>
      <c r="D759" s="9" t="inlineStr">
        <is>
          <t>Declined</t>
        </is>
      </c>
      <c r="E759" s="8" t="inlineStr">
        <is>
          <t>Beatrix Whitlock</t>
        </is>
      </c>
      <c r="F759" s="11" t="n">
        <v>2011</v>
      </c>
      <c r="G759" s="8" t="inlineStr">
        <is>
          <t>Bentley</t>
        </is>
      </c>
      <c r="H759" s="8" t="inlineStr">
        <is>
          <t>Continental GT</t>
        </is>
      </c>
      <c r="I759" s="8" t="inlineStr">
        <is>
          <t>CWVU7ERE9TAR9BM6U</t>
        </is>
      </c>
      <c r="J759" s="8" t="inlineStr">
        <is>
          <t>02 - Sports / GT</t>
        </is>
      </c>
      <c r="K759" s="12" t="n">
        <v>340000</v>
      </c>
      <c r="L759" s="8" t="inlineStr">
        <is>
          <t>Pennsylvania</t>
        </is>
      </c>
      <c r="M759" s="13" t="n">
        <v>4811.32</v>
      </c>
      <c r="N759" s="13" t="n"/>
      <c r="O759" s="8" t="inlineStr">
        <is>
          <t>3 + at-fault claims - 5 yrs</t>
        </is>
      </c>
    </row>
    <row r="760">
      <c r="A760" s="8" t="inlineStr">
        <is>
          <t>5d4dfd11-389e-50ca-a994-09cba3d63283</t>
        </is>
      </c>
      <c r="B760" s="9" t="inlineStr">
        <is>
          <t>2025-09</t>
        </is>
      </c>
      <c r="C760" s="10" t="n"/>
      <c r="D760" s="9" t="inlineStr">
        <is>
          <t>Declined</t>
        </is>
      </c>
      <c r="E760" s="8" t="inlineStr">
        <is>
          <t>Cassius Montoya</t>
        </is>
      </c>
      <c r="F760" s="11" t="n">
        <v>1994</v>
      </c>
      <c r="G760" s="8" t="inlineStr">
        <is>
          <t>Jaguar</t>
        </is>
      </c>
      <c r="H760" s="8" t="inlineStr">
        <is>
          <t>E-Type Series 1</t>
        </is>
      </c>
      <c r="I760" s="8" t="inlineStr">
        <is>
          <t>51A6T2B09U170KZ2R</t>
        </is>
      </c>
      <c r="J760" s="8" t="inlineStr">
        <is>
          <t>07 - Post-War Classic (1946-1972)</t>
        </is>
      </c>
      <c r="K760" s="12" t="n">
        <v>1085000</v>
      </c>
      <c r="L760" s="8" t="inlineStr">
        <is>
          <t>Texas</t>
        </is>
      </c>
      <c r="M760" s="13" t="n">
        <v>8946.129999999999</v>
      </c>
      <c r="N760" s="13" t="n"/>
      <c r="O760" s="8" t="inlineStr">
        <is>
          <t>3 + at-fault claims - 5 yrs</t>
        </is>
      </c>
    </row>
    <row r="761">
      <c r="A761" s="8" t="inlineStr">
        <is>
          <t>5e218f8d-f5b9-51e3-980e-5ed17dfc8828</t>
        </is>
      </c>
      <c r="B761" s="9" t="inlineStr">
        <is>
          <t>2025-09</t>
        </is>
      </c>
      <c r="C761" s="10" t="n"/>
      <c r="D761" s="9" t="inlineStr">
        <is>
          <t>Declined</t>
        </is>
      </c>
      <c r="E761" s="8" t="inlineStr">
        <is>
          <t>Wilhelmina Nakashima</t>
        </is>
      </c>
      <c r="F761" s="11" t="n">
        <v>1962</v>
      </c>
      <c r="G761" s="8" t="inlineStr">
        <is>
          <t>BMW</t>
        </is>
      </c>
      <c r="H761" s="8" t="inlineStr">
        <is>
          <t>M8 Competition</t>
        </is>
      </c>
      <c r="I761" s="8" t="inlineStr">
        <is>
          <t>MN1T20KLVHT4R6870</t>
        </is>
      </c>
      <c r="J761" s="8" t="inlineStr">
        <is>
          <t>02 - Sports / GT</t>
        </is>
      </c>
      <c r="K761" s="12" t="n">
        <v>1115000</v>
      </c>
      <c r="L761" s="8" t="inlineStr">
        <is>
          <t>Virginia</t>
        </is>
      </c>
      <c r="M761" s="13" t="n">
        <v>12612.12</v>
      </c>
      <c r="N761" s="13" t="n"/>
      <c r="O761" s="8" t="inlineStr">
        <is>
          <t>3 + at-fault claims - 5 yrs</t>
        </is>
      </c>
    </row>
    <row r="762">
      <c r="A762" s="8" t="inlineStr">
        <is>
          <t>5e9a5af7-99a7-5531-a8ad-af9d3a71efb3</t>
        </is>
      </c>
      <c r="B762" s="9" t="inlineStr">
        <is>
          <t>2025-09</t>
        </is>
      </c>
      <c r="C762" s="10" t="n"/>
      <c r="D762" s="9" t="inlineStr">
        <is>
          <t>Referred</t>
        </is>
      </c>
      <c r="E762" s="8" t="inlineStr">
        <is>
          <t>Thaddeus Harrington</t>
        </is>
      </c>
      <c r="F762" s="11" t="n">
        <v>1987</v>
      </c>
      <c r="G762" s="8" t="inlineStr">
        <is>
          <t>Ferrari</t>
        </is>
      </c>
      <c r="H762" s="8" t="inlineStr">
        <is>
          <t>275 GTB/4</t>
        </is>
      </c>
      <c r="I762" s="8" t="inlineStr">
        <is>
          <t>JWMSCD17PY4R834TL</t>
        </is>
      </c>
      <c r="J762" s="8" t="inlineStr">
        <is>
          <t>07 - Post-War Classic (1946-1972)</t>
        </is>
      </c>
      <c r="K762" s="12" t="n">
        <v>1010000</v>
      </c>
      <c r="L762" s="8" t="inlineStr">
        <is>
          <t>Arkansas</t>
        </is>
      </c>
      <c r="M762" s="13" t="n">
        <v>9993.280000000001</v>
      </c>
      <c r="N762" s="13" t="n"/>
      <c r="O762" s="8" t="inlineStr">
        <is>
          <t>2 at-fault claims - 5 yrs</t>
        </is>
      </c>
    </row>
    <row r="763">
      <c r="A763" s="8" t="inlineStr">
        <is>
          <t>5ed0b111-5c17-503d-88cc-bbb9825a6577</t>
        </is>
      </c>
      <c r="B763" s="9" t="inlineStr">
        <is>
          <t>2025-09</t>
        </is>
      </c>
      <c r="C763" s="10" t="n"/>
      <c r="D763" s="9" t="inlineStr">
        <is>
          <t>Referred</t>
        </is>
      </c>
      <c r="E763" s="8" t="inlineStr">
        <is>
          <t>Beatrix Fairweather</t>
        </is>
      </c>
      <c r="F763" s="11" t="n">
        <v>2023</v>
      </c>
      <c r="G763" s="8" t="inlineStr">
        <is>
          <t>McLaren</t>
        </is>
      </c>
      <c r="H763" s="8" t="inlineStr">
        <is>
          <t>750S</t>
        </is>
      </c>
      <c r="I763" s="8" t="inlineStr">
        <is>
          <t>AVV4N0325YL8TX286</t>
        </is>
      </c>
      <c r="J763" s="8" t="inlineStr">
        <is>
          <t>03 - Supercar</t>
        </is>
      </c>
      <c r="K763" s="12" t="n">
        <v>810000</v>
      </c>
      <c r="L763" s="8" t="inlineStr">
        <is>
          <t>Arizona</t>
        </is>
      </c>
      <c r="M763" s="13" t="n">
        <v>14664.06</v>
      </c>
      <c r="N763" s="13" t="n"/>
      <c r="O763" s="8" t="inlineStr">
        <is>
          <t>2 at-fault claims - 5 yrs</t>
        </is>
      </c>
    </row>
    <row r="764">
      <c r="A764" s="8" t="inlineStr">
        <is>
          <t>5ed14aee-efa0-5d39-aff3-420159a24a84</t>
        </is>
      </c>
      <c r="B764" s="9" t="inlineStr">
        <is>
          <t>2025-09</t>
        </is>
      </c>
      <c r="C764" s="10" t="n"/>
      <c r="D764" s="9" t="inlineStr">
        <is>
          <t>Declined</t>
        </is>
      </c>
      <c r="E764" s="8" t="inlineStr">
        <is>
          <t>Emiliano Pennington</t>
        </is>
      </c>
      <c r="F764" s="11" t="n">
        <v>1980</v>
      </c>
      <c r="G764" s="8" t="inlineStr">
        <is>
          <t>Mercedes-Benz</t>
        </is>
      </c>
      <c r="H764" s="8" t="inlineStr">
        <is>
          <t>AMG GT</t>
        </is>
      </c>
      <c r="I764" s="8" t="inlineStr">
        <is>
          <t>C5058M6P968BSAAEJ</t>
        </is>
      </c>
      <c r="J764" s="8" t="inlineStr">
        <is>
          <t>02 - Sports / GT</t>
        </is>
      </c>
      <c r="K764" s="12" t="n">
        <v>445000</v>
      </c>
      <c r="L764" s="8" t="inlineStr">
        <is>
          <t>Louisiana</t>
        </is>
      </c>
      <c r="M764" s="13" t="n">
        <v>7619.58</v>
      </c>
      <c r="N764" s="13" t="n"/>
      <c r="O764" s="8" t="inlineStr">
        <is>
          <t>3 + at-fault claims - 5 yrs</t>
        </is>
      </c>
    </row>
    <row r="765">
      <c r="A765" s="8" t="inlineStr">
        <is>
          <t>5f6bbda0-2256-5e6c-a166-756e50c52393</t>
        </is>
      </c>
      <c r="B765" s="9" t="inlineStr">
        <is>
          <t>2025-09</t>
        </is>
      </c>
      <c r="C765" s="10" t="n"/>
      <c r="D765" s="9" t="inlineStr">
        <is>
          <t>Declined</t>
        </is>
      </c>
      <c r="E765" s="8" t="inlineStr">
        <is>
          <t>Horace Harrington</t>
        </is>
      </c>
      <c r="F765" s="11" t="n">
        <v>2006</v>
      </c>
      <c r="G765" s="8" t="inlineStr">
        <is>
          <t>Bentley</t>
        </is>
      </c>
      <c r="H765" s="8" t="inlineStr">
        <is>
          <t>Continental GT</t>
        </is>
      </c>
      <c r="I765" s="8" t="inlineStr">
        <is>
          <t>Z86WAH099HVB8ZWMN</t>
        </is>
      </c>
      <c r="J765" s="8" t="inlineStr">
        <is>
          <t>02 - Sports / GT</t>
        </is>
      </c>
      <c r="K765" s="12" t="n">
        <v>405000</v>
      </c>
      <c r="L765" s="8" t="inlineStr">
        <is>
          <t>Massachusetts</t>
        </is>
      </c>
      <c r="M765" s="13" t="n">
        <v>7163.92</v>
      </c>
      <c r="N765" s="13" t="n"/>
      <c r="O765" s="8" t="inlineStr">
        <is>
          <t>3 + at-fault claims - 5 yrs</t>
        </is>
      </c>
    </row>
    <row r="766">
      <c r="A766" s="8" t="inlineStr">
        <is>
          <t>5fc544ed-d908-586c-81a2-bcd44b355abb</t>
        </is>
      </c>
      <c r="B766" s="9" t="inlineStr">
        <is>
          <t>2025-09</t>
        </is>
      </c>
      <c r="C766" s="10" t="n"/>
      <c r="D766" s="9" t="inlineStr">
        <is>
          <t>Declined</t>
        </is>
      </c>
      <c r="E766" s="8" t="inlineStr">
        <is>
          <t>Fenwick Kingsford</t>
        </is>
      </c>
      <c r="F766" s="11" t="n">
        <v>2021</v>
      </c>
      <c r="G766" s="8" t="inlineStr">
        <is>
          <t>Mercedes-Benz</t>
        </is>
      </c>
      <c r="H766" s="8" t="inlineStr">
        <is>
          <t>280SL Pagoda</t>
        </is>
      </c>
      <c r="I766" s="8" t="inlineStr">
        <is>
          <t>W6AZF10FMJFY7B30W</t>
        </is>
      </c>
      <c r="J766" s="8" t="inlineStr">
        <is>
          <t>07 - Post-War Classic (1946-1972)</t>
        </is>
      </c>
      <c r="K766" s="12" t="n">
        <v>1680000</v>
      </c>
      <c r="L766" s="8" t="inlineStr">
        <is>
          <t>Utah</t>
        </is>
      </c>
      <c r="M766" s="13" t="n">
        <v>16261.13</v>
      </c>
      <c r="N766" s="13" t="n"/>
      <c r="O766" s="8" t="inlineStr">
        <is>
          <t>3 + at-fault claims - 5 yrs</t>
        </is>
      </c>
    </row>
    <row r="767">
      <c r="A767" s="8" t="inlineStr">
        <is>
          <t>61b232b0-a297-5e09-a314-642b43eddae0</t>
        </is>
      </c>
      <c r="B767" s="9" t="inlineStr">
        <is>
          <t>2025-09</t>
        </is>
      </c>
      <c r="C767" s="10" t="n"/>
      <c r="D767" s="9" t="inlineStr">
        <is>
          <t>Referred</t>
        </is>
      </c>
      <c r="E767" s="8" t="inlineStr">
        <is>
          <t>Fenwick Blackwood</t>
        </is>
      </c>
      <c r="F767" s="11" t="n">
        <v>1956</v>
      </c>
      <c r="G767" s="8" t="inlineStr">
        <is>
          <t>McLaren</t>
        </is>
      </c>
      <c r="H767" s="8" t="inlineStr">
        <is>
          <t>750S</t>
        </is>
      </c>
      <c r="I767" s="8" t="inlineStr">
        <is>
          <t>V4RLH0W43K14K6EYC</t>
        </is>
      </c>
      <c r="J767" s="8" t="inlineStr">
        <is>
          <t>03 - Supercar</t>
        </is>
      </c>
      <c r="K767" s="12" t="n">
        <v>920000</v>
      </c>
      <c r="L767" s="8" t="inlineStr">
        <is>
          <t>West Virginia</t>
        </is>
      </c>
      <c r="M767" s="13" t="n">
        <v>21932.45</v>
      </c>
      <c r="N767" s="13" t="n"/>
      <c r="O767" s="8" t="inlineStr">
        <is>
          <t>Prior carrier non-renewal / cancellation</t>
        </is>
      </c>
    </row>
    <row r="768">
      <c r="A768" s="8" t="inlineStr">
        <is>
          <t>62db2655-e0ce-5a44-ae64-3ea435d3f20f</t>
        </is>
      </c>
      <c r="B768" s="9" t="inlineStr">
        <is>
          <t>2025-09</t>
        </is>
      </c>
      <c r="C768" s="10" t="n"/>
      <c r="D768" s="9" t="inlineStr">
        <is>
          <t>Declined</t>
        </is>
      </c>
      <c r="E768" s="8" t="inlineStr">
        <is>
          <t>Mireille Farkas</t>
        </is>
      </c>
      <c r="F768" s="11" t="n">
        <v>1956</v>
      </c>
      <c r="G768" s="8" t="inlineStr">
        <is>
          <t>Ferrari</t>
        </is>
      </c>
      <c r="H768" s="8" t="inlineStr">
        <is>
          <t>SF90 Stradale</t>
        </is>
      </c>
      <c r="I768" s="8" t="inlineStr">
        <is>
          <t>3UN00BPD34PKWN6UP</t>
        </is>
      </c>
      <c r="J768" s="8" t="inlineStr">
        <is>
          <t>03 - Supercar</t>
        </is>
      </c>
      <c r="K768" s="12" t="n">
        <v>1250000</v>
      </c>
      <c r="L768" s="8" t="inlineStr">
        <is>
          <t>Idaho</t>
        </is>
      </c>
      <c r="M768" s="13" t="n">
        <v>18679.25</v>
      </c>
      <c r="N768" s="13" t="n"/>
      <c r="O768" s="8" t="inlineStr">
        <is>
          <t>3 + at-fault claims - 5 yrs</t>
        </is>
      </c>
    </row>
    <row r="769">
      <c r="A769" s="8" t="inlineStr">
        <is>
          <t>65c3545d-67dd-5cdd-bb1d-73151503b8d5</t>
        </is>
      </c>
      <c r="B769" s="9" t="inlineStr">
        <is>
          <t>2025-09</t>
        </is>
      </c>
      <c r="C769" s="10" t="n"/>
      <c r="D769" s="9" t="inlineStr">
        <is>
          <t>Declined</t>
        </is>
      </c>
      <c r="E769" s="8" t="inlineStr">
        <is>
          <t>Mireille Ashcombe</t>
        </is>
      </c>
      <c r="F769" s="11" t="n">
        <v>2021</v>
      </c>
      <c r="G769" s="8" t="inlineStr">
        <is>
          <t>Ferrari</t>
        </is>
      </c>
      <c r="H769" s="8" t="inlineStr">
        <is>
          <t>296 GTB</t>
        </is>
      </c>
      <c r="I769" s="8" t="inlineStr">
        <is>
          <t>DT35TD7H0LPYLFRV1</t>
        </is>
      </c>
      <c r="J769" s="8" t="inlineStr">
        <is>
          <t>03 - Supercar</t>
        </is>
      </c>
      <c r="K769" s="12" t="n">
        <v>840000</v>
      </c>
      <c r="L769" s="8" t="inlineStr">
        <is>
          <t>California</t>
        </is>
      </c>
      <c r="M769" s="13" t="n">
        <v>20326.42</v>
      </c>
      <c r="N769" s="13" t="n"/>
      <c r="O769" s="8" t="inlineStr">
        <is>
          <t>3 + at-fault claims - 5 yrs</t>
        </is>
      </c>
    </row>
    <row r="770">
      <c r="A770" s="8" t="inlineStr">
        <is>
          <t>65fa3843-a1b6-5591-9f42-21bf1b457d29</t>
        </is>
      </c>
      <c r="B770" s="9" t="inlineStr">
        <is>
          <t>2025-09</t>
        </is>
      </c>
      <c r="C770" s="10" t="n"/>
      <c r="D770" s="9" t="inlineStr">
        <is>
          <t>Referred</t>
        </is>
      </c>
      <c r="E770" s="8" t="inlineStr">
        <is>
          <t>Horace Bellandi</t>
        </is>
      </c>
      <c r="F770" s="11" t="n">
        <v>2022</v>
      </c>
      <c r="G770" s="8" t="inlineStr">
        <is>
          <t>Mercedes-Benz</t>
        </is>
      </c>
      <c r="H770" s="8" t="inlineStr">
        <is>
          <t>280SL Pagoda</t>
        </is>
      </c>
      <c r="I770" s="8" t="inlineStr">
        <is>
          <t>HZ2XAY3W6W9UBVPG7</t>
        </is>
      </c>
      <c r="J770" s="8" t="inlineStr">
        <is>
          <t>07 - Post-War Classic (1946-1972)</t>
        </is>
      </c>
      <c r="K770" s="12" t="n">
        <v>610000</v>
      </c>
      <c r="L770" s="8" t="inlineStr">
        <is>
          <t>California</t>
        </is>
      </c>
      <c r="M770" s="13" t="n">
        <v>6681.23</v>
      </c>
      <c r="N770" s="13" t="n"/>
      <c r="O770" s="8" t="inlineStr">
        <is>
          <t>1 theft / total loss claim</t>
        </is>
      </c>
    </row>
    <row r="771">
      <c r="A771" s="8" t="inlineStr">
        <is>
          <t>67714bc5-f226-5757-b00d-e4555d60f7d1</t>
        </is>
      </c>
      <c r="B771" s="9" t="inlineStr">
        <is>
          <t>2025-09</t>
        </is>
      </c>
      <c r="C771" s="10" t="n"/>
      <c r="D771" s="9" t="inlineStr">
        <is>
          <t>Declined</t>
        </is>
      </c>
      <c r="E771" s="8" t="inlineStr">
        <is>
          <t>Horace Blackwood</t>
        </is>
      </c>
      <c r="F771" s="11" t="n">
        <v>1955</v>
      </c>
      <c r="G771" s="8" t="inlineStr">
        <is>
          <t>Bentley</t>
        </is>
      </c>
      <c r="H771" s="8" t="inlineStr">
        <is>
          <t>Continental GT</t>
        </is>
      </c>
      <c r="I771" s="8" t="inlineStr">
        <is>
          <t>VKRN0LW5P37NZ148R</t>
        </is>
      </c>
      <c r="J771" s="8" t="inlineStr">
        <is>
          <t>02 - Sports / GT</t>
        </is>
      </c>
      <c r="K771" s="12" t="n">
        <v>360000</v>
      </c>
      <c r="L771" s="8" t="inlineStr">
        <is>
          <t>New York</t>
        </is>
      </c>
      <c r="M771" s="13" t="n">
        <v>6520.75</v>
      </c>
      <c r="N771" s="13" t="n"/>
      <c r="O771" s="8" t="inlineStr">
        <is>
          <t>3 + at-fault claims - 5 yrs</t>
        </is>
      </c>
    </row>
    <row r="772">
      <c r="A772" s="8" t="inlineStr">
        <is>
          <t>679c86d7-c4e1-5882-8aed-aa0a570e2cc8</t>
        </is>
      </c>
      <c r="B772" s="9" t="inlineStr">
        <is>
          <t>2025-09</t>
        </is>
      </c>
      <c r="C772" s="10" t="n"/>
      <c r="D772" s="9" t="inlineStr">
        <is>
          <t>Declined</t>
        </is>
      </c>
      <c r="E772" s="8" t="inlineStr">
        <is>
          <t>Saoirse Delacroix</t>
        </is>
      </c>
      <c r="F772" s="11" t="n">
        <v>2010</v>
      </c>
      <c r="G772" s="8" t="inlineStr">
        <is>
          <t>Maserati</t>
        </is>
      </c>
      <c r="H772" s="8" t="inlineStr">
        <is>
          <t>GranTurismo</t>
        </is>
      </c>
      <c r="I772" s="8" t="inlineStr">
        <is>
          <t>YUDLVY9JMW4JLGDWG</t>
        </is>
      </c>
      <c r="J772" s="8" t="inlineStr">
        <is>
          <t>02 - Sports / GT</t>
        </is>
      </c>
      <c r="K772" s="12" t="n">
        <v>660000</v>
      </c>
      <c r="L772" s="8" t="inlineStr">
        <is>
          <t>Vermont</t>
        </is>
      </c>
      <c r="M772" s="13" t="n">
        <v>9875.09</v>
      </c>
      <c r="N772" s="13" t="n"/>
      <c r="O772" s="8" t="inlineStr">
        <is>
          <t>3 + at-fault claims - 5 yrs</t>
        </is>
      </c>
    </row>
    <row r="773">
      <c r="A773" s="8" t="inlineStr">
        <is>
          <t>6802c3ea-04a0-5fc2-be63-c0c3224d79ad</t>
        </is>
      </c>
      <c r="B773" s="9" t="inlineStr">
        <is>
          <t>2025-09</t>
        </is>
      </c>
      <c r="C773" s="10" t="n"/>
      <c r="D773" s="9" t="inlineStr">
        <is>
          <t>Referred</t>
        </is>
      </c>
      <c r="E773" s="8" t="inlineStr">
        <is>
          <t>Thaddeus Pennington</t>
        </is>
      </c>
      <c r="F773" s="11" t="n">
        <v>1980</v>
      </c>
      <c r="G773" s="8" t="inlineStr">
        <is>
          <t>Ferrari</t>
        </is>
      </c>
      <c r="H773" s="8" t="inlineStr">
        <is>
          <t>296 GTB</t>
        </is>
      </c>
      <c r="I773" s="8" t="inlineStr">
        <is>
          <t>PUM1Y8LR6P06JRBXY</t>
        </is>
      </c>
      <c r="J773" s="8" t="inlineStr">
        <is>
          <t>03 - Supercar</t>
        </is>
      </c>
      <c r="K773" s="12" t="n">
        <v>1890000</v>
      </c>
      <c r="L773" s="8" t="inlineStr">
        <is>
          <t>Delaware</t>
        </is>
      </c>
      <c r="M773" s="13" t="n">
        <v>35660.38</v>
      </c>
      <c r="N773" s="13" t="n"/>
      <c r="O773" s="8" t="inlineStr">
        <is>
          <t>1 theft / total loss claim</t>
        </is>
      </c>
    </row>
    <row r="774">
      <c r="A774" s="8" t="inlineStr">
        <is>
          <t>69120a77-8c45-56be-810b-471562ba6fba</t>
        </is>
      </c>
      <c r="B774" s="9" t="inlineStr">
        <is>
          <t>2025-09</t>
        </is>
      </c>
      <c r="C774" s="10" t="n"/>
      <c r="D774" s="9" t="inlineStr">
        <is>
          <t>Declined</t>
        </is>
      </c>
      <c r="E774" s="8" t="inlineStr">
        <is>
          <t>Thaddeus Ashcombe</t>
        </is>
      </c>
      <c r="F774" s="11" t="n">
        <v>1995</v>
      </c>
      <c r="G774" s="8" t="inlineStr">
        <is>
          <t>Bentley</t>
        </is>
      </c>
      <c r="H774" s="8" t="inlineStr">
        <is>
          <t>Continental GT</t>
        </is>
      </c>
      <c r="I774" s="8" t="inlineStr">
        <is>
          <t>HBMEBV2KSRDEPR2Z7</t>
        </is>
      </c>
      <c r="J774" s="8" t="inlineStr">
        <is>
          <t>02 - Sports / GT</t>
        </is>
      </c>
      <c r="K774" s="12" t="n">
        <v>1815000</v>
      </c>
      <c r="L774" s="8" t="inlineStr">
        <is>
          <t>Missouri</t>
        </is>
      </c>
      <c r="M774" s="13" t="n">
        <v>19965</v>
      </c>
      <c r="N774" s="13" t="n"/>
      <c r="O774" s="8" t="inlineStr">
        <is>
          <t>3 + at-fault claims - 5 yrs</t>
        </is>
      </c>
    </row>
    <row r="775">
      <c r="A775" s="8" t="inlineStr">
        <is>
          <t>6cdf57d5-ea1e-5a7d-9461-e0e101382f46</t>
        </is>
      </c>
      <c r="B775" s="9" t="inlineStr">
        <is>
          <t>2025-09</t>
        </is>
      </c>
      <c r="C775" s="10" t="n"/>
      <c r="D775" s="9" t="inlineStr">
        <is>
          <t>Declined</t>
        </is>
      </c>
      <c r="E775" s="8" t="inlineStr">
        <is>
          <t>Wilhelmina Merriweather</t>
        </is>
      </c>
      <c r="F775" s="11" t="n">
        <v>2017</v>
      </c>
      <c r="G775" s="8" t="inlineStr">
        <is>
          <t>Porsche</t>
        </is>
      </c>
      <c r="H775" s="8" t="inlineStr">
        <is>
          <t>911 Turbo S</t>
        </is>
      </c>
      <c r="I775" s="8" t="inlineStr">
        <is>
          <t>8UVD9X1HVV603H9SJ</t>
        </is>
      </c>
      <c r="J775" s="8" t="inlineStr">
        <is>
          <t>02 - Sports / GT</t>
        </is>
      </c>
      <c r="K775" s="12" t="n">
        <v>140000</v>
      </c>
      <c r="L775" s="8" t="inlineStr">
        <is>
          <t>California</t>
        </is>
      </c>
      <c r="M775" s="13" t="n">
        <v>3280.75</v>
      </c>
      <c r="N775" s="13" t="n"/>
      <c r="O775" s="8" t="inlineStr">
        <is>
          <t>3 + at-fault claims - 5 yrs</t>
        </is>
      </c>
    </row>
    <row r="776">
      <c r="A776" s="8" t="inlineStr">
        <is>
          <t>6e5a253d-8c58-55d5-8884-8578c0139526</t>
        </is>
      </c>
      <c r="B776" s="9" t="inlineStr">
        <is>
          <t>2025-09</t>
        </is>
      </c>
      <c r="C776" s="10" t="n"/>
      <c r="D776" s="9" t="inlineStr">
        <is>
          <t>Referred</t>
        </is>
      </c>
      <c r="E776" s="8" t="inlineStr">
        <is>
          <t>Leopold Whitlock</t>
        </is>
      </c>
      <c r="F776" s="11" t="n">
        <v>2006</v>
      </c>
      <c r="G776" s="8" t="inlineStr">
        <is>
          <t>Porsche</t>
        </is>
      </c>
      <c r="H776" s="8" t="inlineStr">
        <is>
          <t>911 Turbo S</t>
        </is>
      </c>
      <c r="I776" s="8" t="inlineStr">
        <is>
          <t>1HVTRZ1LWKFKF2Y45</t>
        </is>
      </c>
      <c r="J776" s="8" t="inlineStr">
        <is>
          <t>02 - Sports / GT</t>
        </is>
      </c>
      <c r="K776" s="12" t="n">
        <v>985000</v>
      </c>
      <c r="L776" s="8" t="inlineStr">
        <is>
          <t>Texas</t>
        </is>
      </c>
      <c r="M776" s="13" t="n">
        <v>13892.22</v>
      </c>
      <c r="N776" s="13" t="n"/>
      <c r="O776" s="8" t="inlineStr">
        <is>
          <t>1 at-fault claim over $100k</t>
        </is>
      </c>
    </row>
    <row r="777">
      <c r="A777" s="8" t="inlineStr">
        <is>
          <t>708a675a-c875-5468-a3da-b4ce581ad723</t>
        </is>
      </c>
      <c r="B777" s="9" t="inlineStr">
        <is>
          <t>2025-09</t>
        </is>
      </c>
      <c r="C777" s="10" t="n"/>
      <c r="D777" s="9" t="inlineStr">
        <is>
          <t>Referred</t>
        </is>
      </c>
      <c r="E777" s="8" t="inlineStr">
        <is>
          <t>Beatrix Bellandi</t>
        </is>
      </c>
      <c r="F777" s="11" t="n">
        <v>2009</v>
      </c>
      <c r="G777" s="8" t="inlineStr">
        <is>
          <t>Mercedes-Benz</t>
        </is>
      </c>
      <c r="H777" s="8" t="inlineStr">
        <is>
          <t>AMG GT</t>
        </is>
      </c>
      <c r="I777" s="8" t="inlineStr">
        <is>
          <t>RGBNEYPV01UYMY49P</t>
        </is>
      </c>
      <c r="J777" s="8" t="inlineStr">
        <is>
          <t>02 - Sports / GT</t>
        </is>
      </c>
      <c r="K777" s="12" t="n">
        <v>1115000</v>
      </c>
      <c r="L777" s="8" t="inlineStr">
        <is>
          <t>Alabama</t>
        </is>
      </c>
      <c r="M777" s="13" t="n">
        <v>14694.86</v>
      </c>
      <c r="N777" s="13" t="n"/>
      <c r="O777" s="8" t="inlineStr">
        <is>
          <t>2 at-fault claims - 5 yrs</t>
        </is>
      </c>
    </row>
    <row r="778">
      <c r="A778" s="8" t="inlineStr">
        <is>
          <t>73057314-3099-5008-947d-c3ff908edb7f</t>
        </is>
      </c>
      <c r="B778" s="9" t="inlineStr">
        <is>
          <t>2025-09</t>
        </is>
      </c>
      <c r="C778" s="10" t="n"/>
      <c r="D778" s="9" t="inlineStr">
        <is>
          <t>Declined</t>
        </is>
      </c>
      <c r="E778" s="8" t="inlineStr">
        <is>
          <t>Aurelio Larsson</t>
        </is>
      </c>
      <c r="F778" s="11" t="n">
        <v>1994</v>
      </c>
      <c r="G778" s="8" t="inlineStr">
        <is>
          <t>McLaren</t>
        </is>
      </c>
      <c r="H778" s="8" t="inlineStr">
        <is>
          <t>750S</t>
        </is>
      </c>
      <c r="I778" s="8" t="inlineStr">
        <is>
          <t>V4MGLZCE133RWG55L</t>
        </is>
      </c>
      <c r="J778" s="8" t="inlineStr">
        <is>
          <t>03 - Supercar</t>
        </is>
      </c>
      <c r="K778" s="12" t="n">
        <v>995000</v>
      </c>
      <c r="L778" s="8" t="inlineStr">
        <is>
          <t>Iowa</t>
        </is>
      </c>
      <c r="M778" s="13" t="n">
        <v>19618.4</v>
      </c>
      <c r="N778" s="13" t="n"/>
      <c r="O778" s="8" t="inlineStr">
        <is>
          <t>3 + at-fault claims - 5 yrs</t>
        </is>
      </c>
    </row>
    <row r="779">
      <c r="A779" s="8" t="inlineStr">
        <is>
          <t>745e95a7-62cc-564e-8fc3-3605e8c833c3</t>
        </is>
      </c>
      <c r="B779" s="9" t="inlineStr">
        <is>
          <t>2025-09</t>
        </is>
      </c>
      <c r="C779" s="10" t="n"/>
      <c r="D779" s="9" t="inlineStr">
        <is>
          <t>Declined</t>
        </is>
      </c>
      <c r="E779" s="8" t="inlineStr">
        <is>
          <t>Callum Montoya</t>
        </is>
      </c>
      <c r="F779" s="11" t="n">
        <v>2016</v>
      </c>
      <c r="G779" s="8" t="inlineStr">
        <is>
          <t>Ferrari</t>
        </is>
      </c>
      <c r="H779" s="8" t="inlineStr">
        <is>
          <t>SF90 Stradale</t>
        </is>
      </c>
      <c r="I779" s="8" t="inlineStr">
        <is>
          <t>FUCHN4JPUYDWZ4B3M</t>
        </is>
      </c>
      <c r="J779" s="8" t="inlineStr">
        <is>
          <t>03 - Supercar</t>
        </is>
      </c>
      <c r="K779" s="12" t="n">
        <v>1950000</v>
      </c>
      <c r="L779" s="8" t="inlineStr">
        <is>
          <t>South Dakota</t>
        </is>
      </c>
      <c r="M779" s="13" t="n">
        <v>32671.7</v>
      </c>
      <c r="N779" s="13" t="n"/>
      <c r="O779" s="8" t="inlineStr">
        <is>
          <t>3 + at-fault claims - 5 yrs</t>
        </is>
      </c>
    </row>
    <row r="780">
      <c r="A780" s="8" t="inlineStr">
        <is>
          <t>75bbbee5-9ddd-5678-88fb-4a372f172711</t>
        </is>
      </c>
      <c r="B780" s="9" t="inlineStr">
        <is>
          <t>2025-09</t>
        </is>
      </c>
      <c r="C780" s="10" t="n"/>
      <c r="D780" s="9" t="inlineStr">
        <is>
          <t>Declined</t>
        </is>
      </c>
      <c r="E780" s="8" t="inlineStr">
        <is>
          <t>Wilhelmina Montoya</t>
        </is>
      </c>
      <c r="F780" s="11" t="n">
        <v>1989</v>
      </c>
      <c r="G780" s="8" t="inlineStr">
        <is>
          <t>Aston Martin</t>
        </is>
      </c>
      <c r="H780" s="8" t="inlineStr">
        <is>
          <t>DB12</t>
        </is>
      </c>
      <c r="I780" s="8" t="inlineStr">
        <is>
          <t>2LCSLH1WRYMESNZ7K</t>
        </is>
      </c>
      <c r="J780" s="8" t="inlineStr">
        <is>
          <t>02 - Sports / GT</t>
        </is>
      </c>
      <c r="K780" s="12" t="n">
        <v>1530000</v>
      </c>
      <c r="L780" s="8" t="inlineStr">
        <is>
          <t>Ohio</t>
        </is>
      </c>
      <c r="M780" s="13" t="n">
        <v>22069.53</v>
      </c>
      <c r="N780" s="13" t="n"/>
      <c r="O780" s="8" t="inlineStr">
        <is>
          <t>3 + at-fault claims - 5 yrs</t>
        </is>
      </c>
    </row>
    <row r="781">
      <c r="A781" s="8" t="inlineStr">
        <is>
          <t>76024d30-c80e-5b52-b891-82c13bd73359</t>
        </is>
      </c>
      <c r="B781" s="9" t="inlineStr">
        <is>
          <t>2025-09</t>
        </is>
      </c>
      <c r="C781" s="10" t="n"/>
      <c r="D781" s="9" t="inlineStr">
        <is>
          <t>Declined</t>
        </is>
      </c>
      <c r="E781" s="8" t="inlineStr">
        <is>
          <t>Callum Larsson</t>
        </is>
      </c>
      <c r="F781" s="11" t="n">
        <v>2001</v>
      </c>
      <c r="G781" s="8" t="inlineStr">
        <is>
          <t>Ferrari</t>
        </is>
      </c>
      <c r="H781" s="8" t="inlineStr">
        <is>
          <t>296 GTB</t>
        </is>
      </c>
      <c r="I781" s="8" t="inlineStr">
        <is>
          <t>7GCGXLW5XSE9YZNWB</t>
        </is>
      </c>
      <c r="J781" s="8" t="inlineStr">
        <is>
          <t>03 - Supercar</t>
        </is>
      </c>
      <c r="K781" s="12" t="n">
        <v>1655000</v>
      </c>
      <c r="L781" s="8" t="inlineStr">
        <is>
          <t>South Carolina</t>
        </is>
      </c>
      <c r="M781" s="13" t="n">
        <v>30976.6</v>
      </c>
      <c r="N781" s="13" t="n"/>
      <c r="O781" s="8" t="inlineStr">
        <is>
          <t>3 + at-fault claims - 5 yrs</t>
        </is>
      </c>
    </row>
    <row r="782">
      <c r="A782" s="8" t="inlineStr">
        <is>
          <t>77253850-aad6-5dc4-aeea-db647b290138</t>
        </is>
      </c>
      <c r="B782" s="9" t="inlineStr">
        <is>
          <t>2025-09</t>
        </is>
      </c>
      <c r="C782" s="10" t="n"/>
      <c r="D782" s="9" t="inlineStr">
        <is>
          <t>Declined</t>
        </is>
      </c>
      <c r="E782" s="8" t="inlineStr">
        <is>
          <t>Emiliano Underwood</t>
        </is>
      </c>
      <c r="F782" s="11" t="n">
        <v>1982</v>
      </c>
      <c r="G782" s="8" t="inlineStr">
        <is>
          <t>Alfa Romeo</t>
        </is>
      </c>
      <c r="H782" s="8" t="inlineStr">
        <is>
          <t>8C 2900</t>
        </is>
      </c>
      <c r="I782" s="8" t="inlineStr">
        <is>
          <t>5FN0UDYA298F5UE92</t>
        </is>
      </c>
      <c r="J782" s="8" t="inlineStr">
        <is>
          <t>06 - Vintage Pre-War (pre-1946)</t>
        </is>
      </c>
      <c r="K782" s="12" t="n">
        <v>555000</v>
      </c>
      <c r="L782" s="8" t="inlineStr">
        <is>
          <t>Louisiana</t>
        </is>
      </c>
      <c r="M782" s="13" t="n">
        <v>4814.89</v>
      </c>
      <c r="N782" s="13" t="n"/>
      <c r="O782" s="8" t="inlineStr">
        <is>
          <t>3 + at-fault claims - 5 yrs</t>
        </is>
      </c>
    </row>
    <row r="783">
      <c r="A783" s="8" t="inlineStr">
        <is>
          <t>77b04ac5-c055-54f4-b91d-c0ce63a0d70c</t>
        </is>
      </c>
      <c r="B783" s="9" t="inlineStr">
        <is>
          <t>2025-09</t>
        </is>
      </c>
      <c r="C783" s="10" t="n"/>
      <c r="D783" s="9" t="inlineStr">
        <is>
          <t>Declined</t>
        </is>
      </c>
      <c r="E783" s="8" t="inlineStr">
        <is>
          <t>Callum Merriweather</t>
        </is>
      </c>
      <c r="F783" s="11" t="n">
        <v>2007</v>
      </c>
      <c r="G783" s="8" t="inlineStr">
        <is>
          <t>Porsche</t>
        </is>
      </c>
      <c r="H783" s="8" t="inlineStr">
        <is>
          <t>911 Turbo S</t>
        </is>
      </c>
      <c r="I783" s="8" t="inlineStr">
        <is>
          <t>XZZBLFJ1UCZYGK0SW</t>
        </is>
      </c>
      <c r="J783" s="8" t="inlineStr">
        <is>
          <t>02 - Sports / GT</t>
        </is>
      </c>
      <c r="K783" s="12" t="n">
        <v>525000</v>
      </c>
      <c r="L783" s="8" t="inlineStr">
        <is>
          <t>Tennessee</t>
        </is>
      </c>
      <c r="M783" s="13" t="n">
        <v>6309.91</v>
      </c>
      <c r="N783" s="13" t="n"/>
      <c r="O783" s="8" t="inlineStr">
        <is>
          <t>3 + at-fault claims - 5 yrs</t>
        </is>
      </c>
    </row>
    <row r="784">
      <c r="A784" s="8" t="inlineStr">
        <is>
          <t>7961a3b1-629d-5987-b572-5abe238430b7</t>
        </is>
      </c>
      <c r="B784" s="9" t="inlineStr">
        <is>
          <t>2025-09</t>
        </is>
      </c>
      <c r="C784" s="10" t="n"/>
      <c r="D784" s="9" t="inlineStr">
        <is>
          <t>Declined</t>
        </is>
      </c>
      <c r="E784" s="8" t="inlineStr">
        <is>
          <t>Ramona Larsson</t>
        </is>
      </c>
      <c r="F784" s="11" t="n">
        <v>1984</v>
      </c>
      <c r="G784" s="8" t="inlineStr">
        <is>
          <t>Aston Martin</t>
        </is>
      </c>
      <c r="H784" s="8" t="inlineStr">
        <is>
          <t>DB5</t>
        </is>
      </c>
      <c r="I784" s="8" t="inlineStr">
        <is>
          <t>GVXE1S8X0A7JJREHV</t>
        </is>
      </c>
      <c r="J784" s="8" t="inlineStr">
        <is>
          <t>07 - Post-War Classic (1946-1972)</t>
        </is>
      </c>
      <c r="K784" s="12" t="n">
        <v>255000</v>
      </c>
      <c r="L784" s="8" t="inlineStr">
        <is>
          <t>Alabama</t>
        </is>
      </c>
      <c r="M784" s="13" t="n">
        <v>2932.98</v>
      </c>
      <c r="N784" s="13" t="n"/>
      <c r="O784" s="8" t="inlineStr">
        <is>
          <t>3 + at-fault claims - 5 yrs</t>
        </is>
      </c>
    </row>
    <row r="785">
      <c r="A785" s="8" t="inlineStr">
        <is>
          <t>796cb312-61fb-5a69-9eb8-4dda1d860266</t>
        </is>
      </c>
      <c r="B785" s="9" t="inlineStr">
        <is>
          <t>2025-09</t>
        </is>
      </c>
      <c r="C785" s="10" t="n"/>
      <c r="D785" s="9" t="inlineStr">
        <is>
          <t>Referred</t>
        </is>
      </c>
      <c r="E785" s="8" t="inlineStr">
        <is>
          <t>Lorenzo Pennington</t>
        </is>
      </c>
      <c r="F785" s="11" t="n">
        <v>1981</v>
      </c>
      <c r="G785" s="8" t="inlineStr">
        <is>
          <t>Porsche</t>
        </is>
      </c>
      <c r="H785" s="8" t="inlineStr">
        <is>
          <t>911 Turbo S</t>
        </is>
      </c>
      <c r="I785" s="8" t="inlineStr">
        <is>
          <t>FWV1SLWE7NG3AX8AY</t>
        </is>
      </c>
      <c r="J785" s="8" t="inlineStr">
        <is>
          <t>02 - Sports / GT</t>
        </is>
      </c>
      <c r="K785" s="12" t="n">
        <v>840000</v>
      </c>
      <c r="L785" s="8" t="inlineStr">
        <is>
          <t>Wyoming</t>
        </is>
      </c>
      <c r="M785" s="13" t="n">
        <v>11023.02</v>
      </c>
      <c r="N785" s="13" t="n"/>
      <c r="O785" s="8" t="inlineStr">
        <is>
          <t>1 theft / total loss claim</t>
        </is>
      </c>
    </row>
    <row r="786">
      <c r="A786" s="8" t="inlineStr">
        <is>
          <t>79e94078-29f5-5356-9773-ab273d74c5ca</t>
        </is>
      </c>
      <c r="B786" s="9" t="inlineStr">
        <is>
          <t>2025-09</t>
        </is>
      </c>
      <c r="C786" s="10" t="n"/>
      <c r="D786" s="9" t="inlineStr">
        <is>
          <t>Declined</t>
        </is>
      </c>
      <c r="E786" s="8" t="inlineStr">
        <is>
          <t>Fitzgerald Thistlewood</t>
        </is>
      </c>
      <c r="F786" s="11" t="n">
        <v>2011</v>
      </c>
      <c r="G786" s="8" t="inlineStr">
        <is>
          <t>Mercedes-Benz</t>
        </is>
      </c>
      <c r="H786" s="8" t="inlineStr">
        <is>
          <t>280SL Pagoda</t>
        </is>
      </c>
      <c r="I786" s="8" t="inlineStr">
        <is>
          <t>MUFHCEX8AGGK885MJ</t>
        </is>
      </c>
      <c r="J786" s="8" t="inlineStr">
        <is>
          <t>07 - Post-War Classic (1946-1972)</t>
        </is>
      </c>
      <c r="K786" s="12" t="n">
        <v>665000</v>
      </c>
      <c r="L786" s="8" t="inlineStr">
        <is>
          <t>West Virginia</t>
        </is>
      </c>
      <c r="M786" s="13" t="n">
        <v>7175.73</v>
      </c>
      <c r="N786" s="13" t="n"/>
      <c r="O786" s="8" t="inlineStr">
        <is>
          <t>3 + at-fault claims - 5 yrs</t>
        </is>
      </c>
    </row>
    <row r="787">
      <c r="A787" s="8" t="inlineStr">
        <is>
          <t>79ec15af-8a8d-5b86-bdf7-9aec1d2340d5</t>
        </is>
      </c>
      <c r="B787" s="9" t="inlineStr">
        <is>
          <t>2025-09</t>
        </is>
      </c>
      <c r="C787" s="10" t="n"/>
      <c r="D787" s="9" t="inlineStr">
        <is>
          <t>Referred</t>
        </is>
      </c>
      <c r="E787" s="8" t="inlineStr">
        <is>
          <t>Emiliano Whitlock</t>
        </is>
      </c>
      <c r="F787" s="11" t="n">
        <v>1992</v>
      </c>
      <c r="G787" s="8" t="inlineStr">
        <is>
          <t>Aston Martin</t>
        </is>
      </c>
      <c r="H787" s="8" t="inlineStr">
        <is>
          <t>DB12</t>
        </is>
      </c>
      <c r="I787" s="8" t="inlineStr">
        <is>
          <t>2JVUG5MM11UMU8P2M</t>
        </is>
      </c>
      <c r="J787" s="8" t="inlineStr">
        <is>
          <t>02 - Sports / GT</t>
        </is>
      </c>
      <c r="K787" s="12" t="n">
        <v>335000</v>
      </c>
      <c r="L787" s="8" t="inlineStr">
        <is>
          <t>California</t>
        </is>
      </c>
      <c r="M787" s="13" t="n">
        <v>6399.76</v>
      </c>
      <c r="N787" s="13" t="n"/>
      <c r="O787" s="8" t="inlineStr">
        <is>
          <t>2 at-fault claims - 5 yrs</t>
        </is>
      </c>
    </row>
    <row r="788">
      <c r="A788" s="8" t="inlineStr">
        <is>
          <t>7aa6a1ef-148e-5a5c-b133-8fcf84c4735d</t>
        </is>
      </c>
      <c r="B788" s="9" t="inlineStr">
        <is>
          <t>2025-09</t>
        </is>
      </c>
      <c r="C788" s="10" t="n"/>
      <c r="D788" s="9" t="inlineStr">
        <is>
          <t>Declined</t>
        </is>
      </c>
      <c r="E788" s="8" t="inlineStr">
        <is>
          <t>Marisol Castellanos</t>
        </is>
      </c>
      <c r="F788" s="11" t="n">
        <v>2008</v>
      </c>
      <c r="G788" s="8" t="inlineStr">
        <is>
          <t>BMW</t>
        </is>
      </c>
      <c r="H788" s="8" t="inlineStr">
        <is>
          <t>M8 Competition</t>
        </is>
      </c>
      <c r="I788" s="8" t="inlineStr">
        <is>
          <t>XVCNJWF27P0HP6D0V</t>
        </is>
      </c>
      <c r="J788" s="8" t="inlineStr">
        <is>
          <t>02 - Sports / GT</t>
        </is>
      </c>
      <c r="K788" s="12" t="n">
        <v>590000</v>
      </c>
      <c r="L788" s="8" t="inlineStr">
        <is>
          <t>Illinois</t>
        </is>
      </c>
      <c r="M788" s="13" t="n">
        <v>9840.75</v>
      </c>
      <c r="N788" s="13" t="n"/>
      <c r="O788" s="8" t="inlineStr">
        <is>
          <t>3 + at-fault claims - 5 yrs</t>
        </is>
      </c>
    </row>
    <row r="789">
      <c r="A789" s="8" t="inlineStr">
        <is>
          <t>7c544e47-a916-564c-b575-d2a75bf43741</t>
        </is>
      </c>
      <c r="B789" s="9" t="inlineStr">
        <is>
          <t>2025-09</t>
        </is>
      </c>
      <c r="C789" s="10" t="n"/>
      <c r="D789" s="9" t="inlineStr">
        <is>
          <t>Declined</t>
        </is>
      </c>
      <c r="E789" s="8" t="inlineStr">
        <is>
          <t>Fitzgerald Whitlock</t>
        </is>
      </c>
      <c r="F789" s="11" t="n">
        <v>1963</v>
      </c>
      <c r="G789" s="8" t="inlineStr">
        <is>
          <t>Bentley</t>
        </is>
      </c>
      <c r="H789" s="8" t="inlineStr">
        <is>
          <t>Continental GT</t>
        </is>
      </c>
      <c r="I789" s="8" t="inlineStr">
        <is>
          <t>XXCN1XYHN0DXGSV7R</t>
        </is>
      </c>
      <c r="J789" s="8" t="inlineStr">
        <is>
          <t>02 - Sports / GT</t>
        </is>
      </c>
      <c r="K789" s="12" t="n">
        <v>1115000</v>
      </c>
      <c r="L789" s="8" t="inlineStr">
        <is>
          <t>Pennsylvania</t>
        </is>
      </c>
      <c r="M789" s="13" t="n">
        <v>11570.75</v>
      </c>
      <c r="N789" s="13" t="n"/>
      <c r="O789" s="8" t="inlineStr">
        <is>
          <t>3 + at-fault claims - 5 yrs</t>
        </is>
      </c>
    </row>
    <row r="790">
      <c r="A790" s="8" t="inlineStr">
        <is>
          <t>7dd9041e-1721-5b98-a4fd-9bbf5e585517</t>
        </is>
      </c>
      <c r="B790" s="9" t="inlineStr">
        <is>
          <t>2025-09</t>
        </is>
      </c>
      <c r="C790" s="10" t="n"/>
      <c r="D790" s="9" t="inlineStr">
        <is>
          <t>Referred</t>
        </is>
      </c>
      <c r="E790" s="8" t="inlineStr">
        <is>
          <t>Callum Delacroix</t>
        </is>
      </c>
      <c r="F790" s="11" t="n">
        <v>1986</v>
      </c>
      <c r="G790" s="8" t="inlineStr">
        <is>
          <t>Mercedes-Benz</t>
        </is>
      </c>
      <c r="H790" s="8" t="inlineStr">
        <is>
          <t>AMG GT</t>
        </is>
      </c>
      <c r="I790" s="8" t="inlineStr">
        <is>
          <t>7S3NE62LHDCHW51ND</t>
        </is>
      </c>
      <c r="J790" s="8" t="inlineStr">
        <is>
          <t>02 - Sports / GT</t>
        </is>
      </c>
      <c r="K790" s="12" t="n">
        <v>515000</v>
      </c>
      <c r="L790" s="8" t="inlineStr">
        <is>
          <t>Nevada</t>
        </is>
      </c>
      <c r="M790" s="13" t="n">
        <v>7389.76</v>
      </c>
      <c r="N790" s="13" t="n"/>
      <c r="O790" s="8" t="inlineStr">
        <is>
          <t>1 at-fault claim over $100k</t>
        </is>
      </c>
    </row>
    <row r="791">
      <c r="A791" s="8" t="inlineStr">
        <is>
          <t>7e23228a-2cfb-52de-9b64-fc08f9388701</t>
        </is>
      </c>
      <c r="B791" s="9" t="inlineStr">
        <is>
          <t>2025-09</t>
        </is>
      </c>
      <c r="C791" s="10" t="n"/>
      <c r="D791" s="9" t="inlineStr">
        <is>
          <t>Declined</t>
        </is>
      </c>
      <c r="E791" s="8" t="inlineStr">
        <is>
          <t>Noor Kingsford</t>
        </is>
      </c>
      <c r="F791" s="11" t="n">
        <v>1967</v>
      </c>
      <c r="G791" s="8" t="inlineStr">
        <is>
          <t>Aston Martin</t>
        </is>
      </c>
      <c r="H791" s="8" t="inlineStr">
        <is>
          <t>DB12</t>
        </is>
      </c>
      <c r="I791" s="8" t="inlineStr">
        <is>
          <t>KGT78DR1AKHNSU4GS</t>
        </is>
      </c>
      <c r="J791" s="8" t="inlineStr">
        <is>
          <t>02 - Sports / GT</t>
        </is>
      </c>
      <c r="K791" s="12" t="n">
        <v>775000</v>
      </c>
      <c r="L791" s="8" t="inlineStr">
        <is>
          <t>Arkansas</t>
        </is>
      </c>
      <c r="M791" s="13" t="n">
        <v>13116.51</v>
      </c>
      <c r="N791" s="13" t="n"/>
      <c r="O791" s="8" t="inlineStr">
        <is>
          <t>3 + at-fault claims - 5 yrs</t>
        </is>
      </c>
    </row>
    <row r="792">
      <c r="A792" s="8" t="inlineStr">
        <is>
          <t>803ac42e-7e5a-5aa2-9a15-e8c2361495b9</t>
        </is>
      </c>
      <c r="B792" s="9" t="inlineStr">
        <is>
          <t>2025-09</t>
        </is>
      </c>
      <c r="C792" s="10" t="n"/>
      <c r="D792" s="9" t="inlineStr">
        <is>
          <t>Referred</t>
        </is>
      </c>
      <c r="E792" s="8" t="inlineStr">
        <is>
          <t>Thaddeus Kingsford</t>
        </is>
      </c>
      <c r="F792" s="11" t="n">
        <v>1990</v>
      </c>
      <c r="G792" s="8" t="inlineStr">
        <is>
          <t>McLaren</t>
        </is>
      </c>
      <c r="H792" s="8" t="inlineStr">
        <is>
          <t>750S</t>
        </is>
      </c>
      <c r="I792" s="8" t="inlineStr">
        <is>
          <t>VTWSTUZEN53UAEV0L</t>
        </is>
      </c>
      <c r="J792" s="8" t="inlineStr">
        <is>
          <t>03 - Supercar</t>
        </is>
      </c>
      <c r="K792" s="12" t="n">
        <v>1155000</v>
      </c>
      <c r="L792" s="8" t="inlineStr">
        <is>
          <t>Hawaii</t>
        </is>
      </c>
      <c r="M792" s="13" t="n">
        <v>22664.15</v>
      </c>
      <c r="N792" s="13" t="n"/>
      <c r="O792" s="8" t="inlineStr">
        <is>
          <t>1 at-fault claim over $100k</t>
        </is>
      </c>
    </row>
    <row r="793">
      <c r="A793" s="8" t="inlineStr">
        <is>
          <t>8439e914-df1d-5ae3-aa1d-9fa20586c6c0</t>
        </is>
      </c>
      <c r="B793" s="9" t="inlineStr">
        <is>
          <t>2025-09</t>
        </is>
      </c>
      <c r="C793" s="10" t="n"/>
      <c r="D793" s="9" t="inlineStr">
        <is>
          <t>Declined</t>
        </is>
      </c>
      <c r="E793" s="8" t="inlineStr">
        <is>
          <t>Leopold Rourke</t>
        </is>
      </c>
      <c r="F793" s="11" t="n">
        <v>2010</v>
      </c>
      <c r="G793" s="8" t="inlineStr">
        <is>
          <t>Aston Martin</t>
        </is>
      </c>
      <c r="H793" s="8" t="inlineStr">
        <is>
          <t>DB12</t>
        </is>
      </c>
      <c r="I793" s="8" t="inlineStr">
        <is>
          <t>EC1RU0SZK3YKFGZE0</t>
        </is>
      </c>
      <c r="J793" s="8" t="inlineStr">
        <is>
          <t>02 - Sports / GT</t>
        </is>
      </c>
      <c r="K793" s="12" t="n">
        <v>630000</v>
      </c>
      <c r="L793" s="8" t="inlineStr">
        <is>
          <t>Florida</t>
        </is>
      </c>
      <c r="M793" s="13" t="n">
        <v>10971.51</v>
      </c>
      <c r="N793" s="13" t="n"/>
      <c r="O793" s="8" t="inlineStr">
        <is>
          <t>3 + at-fault claims - 5 yrs</t>
        </is>
      </c>
    </row>
    <row r="794">
      <c r="A794" s="8" t="inlineStr">
        <is>
          <t>85870d60-ca27-52a5-af62-85fed26818bf</t>
        </is>
      </c>
      <c r="B794" s="9" t="inlineStr">
        <is>
          <t>2025-09</t>
        </is>
      </c>
      <c r="C794" s="10" t="n"/>
      <c r="D794" s="9" t="inlineStr">
        <is>
          <t>Declined</t>
        </is>
      </c>
      <c r="E794" s="8" t="inlineStr">
        <is>
          <t>Lorenzo Okonkwo</t>
        </is>
      </c>
      <c r="F794" s="11" t="n">
        <v>1964</v>
      </c>
      <c r="G794" s="8" t="inlineStr">
        <is>
          <t>Ferrari</t>
        </is>
      </c>
      <c r="H794" s="8" t="inlineStr">
        <is>
          <t>SF90 Stradale</t>
        </is>
      </c>
      <c r="I794" s="8" t="inlineStr">
        <is>
          <t>N8WLMHXRMA7FENVH8</t>
        </is>
      </c>
      <c r="J794" s="8" t="inlineStr">
        <is>
          <t>03 - Supercar</t>
        </is>
      </c>
      <c r="K794" s="12" t="n">
        <v>745000</v>
      </c>
      <c r="L794" s="8" t="inlineStr">
        <is>
          <t>New Mexico</t>
        </is>
      </c>
      <c r="M794" s="13" t="n">
        <v>17092.83</v>
      </c>
      <c r="N794" s="13" t="n"/>
      <c r="O794" s="8" t="inlineStr">
        <is>
          <t>3 + at-fault claims - 5 yrs</t>
        </is>
      </c>
    </row>
    <row r="795">
      <c r="A795" s="8" t="inlineStr">
        <is>
          <t>862920ce-e0d0-5a70-b005-38600e813a52</t>
        </is>
      </c>
      <c r="B795" s="9" t="inlineStr">
        <is>
          <t>2025-09</t>
        </is>
      </c>
      <c r="C795" s="10" t="n"/>
      <c r="D795" s="9" t="inlineStr">
        <is>
          <t>Declined</t>
        </is>
      </c>
      <c r="E795" s="8" t="inlineStr">
        <is>
          <t>Marisol Delacroix</t>
        </is>
      </c>
      <c r="F795" s="11" t="n">
        <v>2010</v>
      </c>
      <c r="G795" s="8" t="inlineStr">
        <is>
          <t>Bentley</t>
        </is>
      </c>
      <c r="H795" s="8" t="inlineStr">
        <is>
          <t>Continental GT</t>
        </is>
      </c>
      <c r="I795" s="8" t="inlineStr">
        <is>
          <t>M9HABH33KSGBXD0D5</t>
        </is>
      </c>
      <c r="J795" s="8" t="inlineStr">
        <is>
          <t>02 - Sports / GT</t>
        </is>
      </c>
      <c r="K795" s="12" t="n">
        <v>1245000</v>
      </c>
      <c r="L795" s="8" t="inlineStr">
        <is>
          <t>Kentucky</t>
        </is>
      </c>
      <c r="M795" s="13" t="n">
        <v>17312.55</v>
      </c>
      <c r="N795" s="13" t="n"/>
      <c r="O795" s="8" t="inlineStr">
        <is>
          <t>3 + at-fault claims - 5 yrs</t>
        </is>
      </c>
    </row>
    <row r="796">
      <c r="A796" s="8" t="inlineStr">
        <is>
          <t>868d20ff-6f95-5676-a797-d400cf0deccb</t>
        </is>
      </c>
      <c r="B796" s="9" t="inlineStr">
        <is>
          <t>2025-09</t>
        </is>
      </c>
      <c r="C796" s="10" t="n"/>
      <c r="D796" s="9" t="inlineStr">
        <is>
          <t>Declined</t>
        </is>
      </c>
      <c r="E796" s="8" t="inlineStr">
        <is>
          <t>Desmond Bellandi</t>
        </is>
      </c>
      <c r="F796" s="11" t="n">
        <v>1975</v>
      </c>
      <c r="G796" s="8" t="inlineStr">
        <is>
          <t>BMW</t>
        </is>
      </c>
      <c r="H796" s="8" t="inlineStr">
        <is>
          <t>M8 Competition</t>
        </is>
      </c>
      <c r="I796" s="8" t="inlineStr">
        <is>
          <t>C3DT6TLPFRKYSBWGF</t>
        </is>
      </c>
      <c r="J796" s="8" t="inlineStr">
        <is>
          <t>02 - Sports / GT</t>
        </is>
      </c>
      <c r="K796" s="12" t="n">
        <v>140000</v>
      </c>
      <c r="L796" s="8" t="inlineStr">
        <is>
          <t>Arkansas</t>
        </is>
      </c>
      <c r="M796" s="13" t="n">
        <v>3353.66</v>
      </c>
      <c r="N796" s="13" t="n"/>
      <c r="O796" s="8" t="inlineStr">
        <is>
          <t>3 + at-fault claims - 5 yrs</t>
        </is>
      </c>
    </row>
    <row r="797">
      <c r="A797" s="8" t="inlineStr">
        <is>
          <t>8786b6ed-374f-5b0f-83aa-c886e5376459</t>
        </is>
      </c>
      <c r="B797" s="9" t="inlineStr">
        <is>
          <t>2025-09</t>
        </is>
      </c>
      <c r="C797" s="10" t="n"/>
      <c r="D797" s="9" t="inlineStr">
        <is>
          <t>Referred</t>
        </is>
      </c>
      <c r="E797" s="8" t="inlineStr">
        <is>
          <t>Ottilie Ashcombe</t>
        </is>
      </c>
      <c r="F797" s="11" t="n">
        <v>1977</v>
      </c>
      <c r="G797" s="8" t="inlineStr">
        <is>
          <t>Bentley</t>
        </is>
      </c>
      <c r="H797" s="8" t="inlineStr">
        <is>
          <t>Continental GT</t>
        </is>
      </c>
      <c r="I797" s="8" t="inlineStr">
        <is>
          <t>68HH8T3S2HZR59Z4H</t>
        </is>
      </c>
      <c r="J797" s="8" t="inlineStr">
        <is>
          <t>02 - Sports / GT</t>
        </is>
      </c>
      <c r="K797" s="12" t="n">
        <v>385000</v>
      </c>
      <c r="L797" s="8" t="inlineStr">
        <is>
          <t>Arkansas</t>
        </is>
      </c>
      <c r="M797" s="13" t="n">
        <v>7518.4</v>
      </c>
      <c r="N797" s="13" t="n"/>
      <c r="O797" s="8" t="inlineStr">
        <is>
          <t>Prior carrier non-renewal / cancellation</t>
        </is>
      </c>
    </row>
    <row r="798">
      <c r="A798" s="8" t="inlineStr">
        <is>
          <t>894fb182-adb8-55b7-8eb2-f08ec3f0d843</t>
        </is>
      </c>
      <c r="B798" s="9" t="inlineStr">
        <is>
          <t>2025-09</t>
        </is>
      </c>
      <c r="C798" s="10" t="n"/>
      <c r="D798" s="9" t="inlineStr">
        <is>
          <t>Declined</t>
        </is>
      </c>
      <c r="E798" s="8" t="inlineStr">
        <is>
          <t>Fenwick Underwood</t>
        </is>
      </c>
      <c r="F798" s="11" t="n">
        <v>2020</v>
      </c>
      <c r="G798" s="8" t="inlineStr">
        <is>
          <t>Aston Martin</t>
        </is>
      </c>
      <c r="H798" s="8" t="inlineStr">
        <is>
          <t>DB12</t>
        </is>
      </c>
      <c r="I798" s="8" t="inlineStr">
        <is>
          <t>R0HDATFG128A85CP2</t>
        </is>
      </c>
      <c r="J798" s="8" t="inlineStr">
        <is>
          <t>02 - Sports / GT</t>
        </is>
      </c>
      <c r="K798" s="12" t="n">
        <v>685000</v>
      </c>
      <c r="L798" s="8" t="inlineStr">
        <is>
          <t>Colorado</t>
        </is>
      </c>
      <c r="M798" s="13" t="n">
        <v>9241.040000000001</v>
      </c>
      <c r="N798" s="13" t="n"/>
      <c r="O798" s="8" t="inlineStr">
        <is>
          <t>3 + at-fault claims - 5 yrs</t>
        </is>
      </c>
    </row>
    <row r="799">
      <c r="A799" s="8" t="inlineStr">
        <is>
          <t>8a88bf34-c4e1-5d0a-bd0d-33171b181796</t>
        </is>
      </c>
      <c r="B799" s="9" t="inlineStr">
        <is>
          <t>2025-09</t>
        </is>
      </c>
      <c r="C799" s="10" t="n"/>
      <c r="D799" s="9" t="inlineStr">
        <is>
          <t>Declined</t>
        </is>
      </c>
      <c r="E799" s="8" t="inlineStr">
        <is>
          <t>Noor Chattopadhyay</t>
        </is>
      </c>
      <c r="F799" s="11" t="n">
        <v>1993</v>
      </c>
      <c r="G799" s="8" t="inlineStr">
        <is>
          <t>Ferrari</t>
        </is>
      </c>
      <c r="H799" s="8" t="inlineStr">
        <is>
          <t>275 GTB/4</t>
        </is>
      </c>
      <c r="I799" s="8" t="inlineStr">
        <is>
          <t>2GVE476DK7JVX6JSL</t>
        </is>
      </c>
      <c r="J799" s="8" t="inlineStr">
        <is>
          <t>07 - Post-War Classic (1946-1972)</t>
        </is>
      </c>
      <c r="K799" s="12" t="n">
        <v>230000</v>
      </c>
      <c r="L799" s="8" t="inlineStr">
        <is>
          <t>Rhode Island</t>
        </is>
      </c>
      <c r="M799" s="13" t="n">
        <v>3388.81</v>
      </c>
      <c r="N799" s="13" t="n"/>
      <c r="O799" s="8" t="inlineStr">
        <is>
          <t>3 + at-fault claims - 5 yrs</t>
        </is>
      </c>
    </row>
    <row r="800">
      <c r="A800" s="8" t="inlineStr">
        <is>
          <t>8a900ab7-b546-58c2-bf49-0999c8459dd7</t>
        </is>
      </c>
      <c r="B800" s="9" t="inlineStr">
        <is>
          <t>2025-09</t>
        </is>
      </c>
      <c r="C800" s="10" t="n"/>
      <c r="D800" s="9" t="inlineStr">
        <is>
          <t>Declined</t>
        </is>
      </c>
      <c r="E800" s="8" t="inlineStr">
        <is>
          <t>Thaddeus Harrington</t>
        </is>
      </c>
      <c r="F800" s="11" t="n">
        <v>1989</v>
      </c>
      <c r="G800" s="8" t="inlineStr">
        <is>
          <t>Ferrari</t>
        </is>
      </c>
      <c r="H800" s="8" t="inlineStr">
        <is>
          <t>296 GTB</t>
        </is>
      </c>
      <c r="I800" s="8" t="inlineStr">
        <is>
          <t>HZ9FXA5B3ZA75GZAP</t>
        </is>
      </c>
      <c r="J800" s="8" t="inlineStr">
        <is>
          <t>03 - Supercar</t>
        </is>
      </c>
      <c r="K800" s="12" t="n">
        <v>1140000</v>
      </c>
      <c r="L800" s="8" t="inlineStr">
        <is>
          <t>Indiana</t>
        </is>
      </c>
      <c r="M800" s="13" t="n">
        <v>21165.28</v>
      </c>
      <c r="N800" s="13" t="n"/>
      <c r="O800" s="8" t="inlineStr">
        <is>
          <t>3 + at-fault claims - 5 yrs</t>
        </is>
      </c>
    </row>
    <row r="801">
      <c r="A801" s="8" t="inlineStr">
        <is>
          <t>8c645495-bd2a-5bbf-97ab-e4a96ff9e2a2</t>
        </is>
      </c>
      <c r="B801" s="9" t="inlineStr">
        <is>
          <t>2025-09</t>
        </is>
      </c>
      <c r="C801" s="10" t="n"/>
      <c r="D801" s="9" t="inlineStr">
        <is>
          <t>Declined</t>
        </is>
      </c>
      <c r="E801" s="8" t="inlineStr">
        <is>
          <t>Desmond Chattopadhyay</t>
        </is>
      </c>
      <c r="F801" s="11" t="n">
        <v>1994</v>
      </c>
      <c r="G801" s="8" t="inlineStr">
        <is>
          <t>Porsche</t>
        </is>
      </c>
      <c r="H801" s="8" t="inlineStr">
        <is>
          <t>911 Turbo S</t>
        </is>
      </c>
      <c r="I801" s="8" t="inlineStr">
        <is>
          <t>7RN28VJJNF0Z7B40J</t>
        </is>
      </c>
      <c r="J801" s="8" t="inlineStr">
        <is>
          <t>02 - Sports / GT</t>
        </is>
      </c>
      <c r="K801" s="12" t="n">
        <v>825000</v>
      </c>
      <c r="L801" s="8" t="inlineStr">
        <is>
          <t>Virginia</t>
        </is>
      </c>
      <c r="M801" s="13" t="n">
        <v>11028.54</v>
      </c>
      <c r="N801" s="13" t="n"/>
      <c r="O801" s="8" t="inlineStr">
        <is>
          <t>3 + at-fault claims - 5 yrs</t>
        </is>
      </c>
    </row>
    <row r="802">
      <c r="A802" s="8" t="inlineStr">
        <is>
          <t>8f6ba499-2c6f-5a60-9adb-b34401cca431</t>
        </is>
      </c>
      <c r="B802" s="9" t="inlineStr">
        <is>
          <t>2025-09</t>
        </is>
      </c>
      <c r="C802" s="10" t="n"/>
      <c r="D802" s="9" t="inlineStr">
        <is>
          <t>Referred</t>
        </is>
      </c>
      <c r="E802" s="8" t="inlineStr">
        <is>
          <t>Beatrix Farkas</t>
        </is>
      </c>
      <c r="F802" s="11" t="n">
        <v>1979</v>
      </c>
      <c r="G802" s="8" t="inlineStr">
        <is>
          <t>Lamborghini</t>
        </is>
      </c>
      <c r="H802" s="8" t="inlineStr">
        <is>
          <t>Huracan EVO</t>
        </is>
      </c>
      <c r="I802" s="8" t="inlineStr">
        <is>
          <t>SJD9SYJ4JFWDDWC3J</t>
        </is>
      </c>
      <c r="J802" s="8" t="inlineStr">
        <is>
          <t>03 - Supercar</t>
        </is>
      </c>
      <c r="K802" s="12" t="n">
        <v>1845000</v>
      </c>
      <c r="L802" s="8" t="inlineStr">
        <is>
          <t>Massachusetts</t>
        </is>
      </c>
      <c r="M802" s="13" t="n">
        <v>34811.32</v>
      </c>
      <c r="N802" s="13" t="n"/>
      <c r="O802" s="8" t="inlineStr">
        <is>
          <t>2 at-fault claims - 5 yrs</t>
        </is>
      </c>
    </row>
    <row r="803">
      <c r="A803" s="8" t="inlineStr">
        <is>
          <t>8f6cf631-80f0-5474-9ff1-5bc6a183e8e8</t>
        </is>
      </c>
      <c r="B803" s="9" t="inlineStr">
        <is>
          <t>2025-09</t>
        </is>
      </c>
      <c r="C803" s="10" t="n"/>
      <c r="D803" s="9" t="inlineStr">
        <is>
          <t>Referred</t>
        </is>
      </c>
      <c r="E803" s="8" t="inlineStr">
        <is>
          <t>Desmond Fairweather</t>
        </is>
      </c>
      <c r="F803" s="11" t="n">
        <v>1995</v>
      </c>
      <c r="G803" s="8" t="inlineStr">
        <is>
          <t>Ferrari</t>
        </is>
      </c>
      <c r="H803" s="8" t="inlineStr">
        <is>
          <t>275 GTB/4</t>
        </is>
      </c>
      <c r="I803" s="8" t="inlineStr">
        <is>
          <t>NYKCU74E41X4C1VBA</t>
        </is>
      </c>
      <c r="J803" s="8" t="inlineStr">
        <is>
          <t>07 - Post-War Classic (1946-1972)</t>
        </is>
      </c>
      <c r="K803" s="12" t="n">
        <v>960000</v>
      </c>
      <c r="L803" s="8" t="inlineStr">
        <is>
          <t>Utah</t>
        </is>
      </c>
      <c r="M803" s="13" t="n">
        <v>10514.72</v>
      </c>
      <c r="N803" s="13" t="n"/>
      <c r="O803" s="8" t="inlineStr">
        <is>
          <t>2 at-fault claims - 5 yrs</t>
        </is>
      </c>
    </row>
    <row r="804">
      <c r="A804" s="8" t="inlineStr">
        <is>
          <t>90cc083f-c48e-5fd7-9b5a-1eb00bd49470</t>
        </is>
      </c>
      <c r="B804" s="9" t="inlineStr">
        <is>
          <t>2025-09</t>
        </is>
      </c>
      <c r="C804" s="10" t="n"/>
      <c r="D804" s="9" t="inlineStr">
        <is>
          <t>Declined</t>
        </is>
      </c>
      <c r="E804" s="8" t="inlineStr">
        <is>
          <t>Lorenzo Castellanos</t>
        </is>
      </c>
      <c r="F804" s="11" t="n">
        <v>1960</v>
      </c>
      <c r="G804" s="8" t="inlineStr">
        <is>
          <t>Alfa Romeo</t>
        </is>
      </c>
      <c r="H804" s="8" t="inlineStr">
        <is>
          <t>8C 2900</t>
        </is>
      </c>
      <c r="I804" s="8" t="inlineStr">
        <is>
          <t>6NN13SL51F3LT2YE5</t>
        </is>
      </c>
      <c r="J804" s="8" t="inlineStr">
        <is>
          <t>06 - Vintage Pre-War (pre-1946)</t>
        </is>
      </c>
      <c r="K804" s="12" t="n">
        <v>290000</v>
      </c>
      <c r="L804" s="8" t="inlineStr">
        <is>
          <t>Indiana</t>
        </is>
      </c>
      <c r="M804" s="13" t="n">
        <v>2826.68</v>
      </c>
      <c r="N804" s="13" t="n"/>
      <c r="O804" s="8" t="inlineStr">
        <is>
          <t>3 + at-fault claims - 5 yrs</t>
        </is>
      </c>
    </row>
    <row r="805">
      <c r="A805" s="8" t="inlineStr">
        <is>
          <t>91e5eab7-dd27-508d-9003-1379224cc49d</t>
        </is>
      </c>
      <c r="B805" s="9" t="inlineStr">
        <is>
          <t>2025-09</t>
        </is>
      </c>
      <c r="C805" s="10" t="n"/>
      <c r="D805" s="9" t="inlineStr">
        <is>
          <t>Referred</t>
        </is>
      </c>
      <c r="E805" s="8" t="inlineStr">
        <is>
          <t>Anouk Castellanos</t>
        </is>
      </c>
      <c r="F805" s="11" t="n">
        <v>2008</v>
      </c>
      <c r="G805" s="8" t="inlineStr">
        <is>
          <t>Mercedes-Benz</t>
        </is>
      </c>
      <c r="H805" s="8" t="inlineStr">
        <is>
          <t>AMG GT</t>
        </is>
      </c>
      <c r="I805" s="8" t="inlineStr">
        <is>
          <t>VJ6995YDD6BV3WWH2</t>
        </is>
      </c>
      <c r="J805" s="8" t="inlineStr">
        <is>
          <t>02 - Sports / GT</t>
        </is>
      </c>
      <c r="K805" s="12" t="n">
        <v>1890000</v>
      </c>
      <c r="L805" s="8" t="inlineStr">
        <is>
          <t>Massachusetts</t>
        </is>
      </c>
      <c r="M805" s="13" t="n">
        <v>24516.51</v>
      </c>
      <c r="N805" s="13" t="n"/>
      <c r="O805" s="8" t="inlineStr">
        <is>
          <t>Prior carrier non-renewal / cancellation</t>
        </is>
      </c>
    </row>
    <row r="806">
      <c r="A806" s="8" t="inlineStr">
        <is>
          <t>93b11e55-94d4-5d36-a9df-ed7cd87c8fe9</t>
        </is>
      </c>
      <c r="B806" s="9" t="inlineStr">
        <is>
          <t>2025-09</t>
        </is>
      </c>
      <c r="C806" s="10" t="n"/>
      <c r="D806" s="9" t="inlineStr">
        <is>
          <t>Referred</t>
        </is>
      </c>
      <c r="E806" s="8" t="inlineStr">
        <is>
          <t>Desmond Vandermeer</t>
        </is>
      </c>
      <c r="F806" s="11" t="n">
        <v>2013</v>
      </c>
      <c r="G806" s="8" t="inlineStr">
        <is>
          <t>McLaren</t>
        </is>
      </c>
      <c r="H806" s="8" t="inlineStr">
        <is>
          <t>750S</t>
        </is>
      </c>
      <c r="I806" s="8" t="inlineStr">
        <is>
          <t>CU7FGLF0MN6M4PWBU</t>
        </is>
      </c>
      <c r="J806" s="8" t="inlineStr">
        <is>
          <t>03 - Supercar</t>
        </is>
      </c>
      <c r="K806" s="12" t="n">
        <v>1145000</v>
      </c>
      <c r="L806" s="8" t="inlineStr">
        <is>
          <t>South Dakota</t>
        </is>
      </c>
      <c r="M806" s="13" t="n">
        <v>19184.15</v>
      </c>
      <c r="N806" s="13" t="n"/>
      <c r="O806" s="8" t="inlineStr">
        <is>
          <t>2 at-fault claims - 5 yrs</t>
        </is>
      </c>
    </row>
    <row r="807">
      <c r="A807" s="8" t="inlineStr">
        <is>
          <t>94db4ec7-2554-5038-b4b9-1f54797e6cae</t>
        </is>
      </c>
      <c r="B807" s="9" t="inlineStr">
        <is>
          <t>2025-09</t>
        </is>
      </c>
      <c r="C807" s="10" t="n"/>
      <c r="D807" s="9" t="inlineStr">
        <is>
          <t>Declined</t>
        </is>
      </c>
      <c r="E807" s="8" t="inlineStr">
        <is>
          <t>Lorenzo Okonkwo</t>
        </is>
      </c>
      <c r="F807" s="11" t="n">
        <v>1974</v>
      </c>
      <c r="G807" s="8" t="inlineStr">
        <is>
          <t>Porsche</t>
        </is>
      </c>
      <c r="H807" s="8" t="inlineStr">
        <is>
          <t>911 Turbo S</t>
        </is>
      </c>
      <c r="I807" s="8" t="inlineStr">
        <is>
          <t>B9M0JH2RD32FTRD81</t>
        </is>
      </c>
      <c r="J807" s="8" t="inlineStr">
        <is>
          <t>02 - Sports / GT</t>
        </is>
      </c>
      <c r="K807" s="12" t="n">
        <v>1950000</v>
      </c>
      <c r="L807" s="8" t="inlineStr">
        <is>
          <t>New York</t>
        </is>
      </c>
      <c r="M807" s="13" t="n">
        <v>25901.89</v>
      </c>
      <c r="N807" s="13" t="n"/>
      <c r="O807" s="8" t="inlineStr">
        <is>
          <t>3 + at-fault claims - 5 yrs</t>
        </is>
      </c>
    </row>
    <row r="808">
      <c r="A808" s="8" t="inlineStr">
        <is>
          <t>9569958c-c3b0-5131-851f-2fa6e10a4fa1</t>
        </is>
      </c>
      <c r="B808" s="9" t="inlineStr">
        <is>
          <t>2025-09</t>
        </is>
      </c>
      <c r="C808" s="10" t="n"/>
      <c r="D808" s="9" t="inlineStr">
        <is>
          <t>Declined</t>
        </is>
      </c>
      <c r="E808" s="8" t="inlineStr">
        <is>
          <t>Beatrix Chattopadhyay</t>
        </is>
      </c>
      <c r="F808" s="11" t="n">
        <v>1961</v>
      </c>
      <c r="G808" s="8" t="inlineStr">
        <is>
          <t>Bentley</t>
        </is>
      </c>
      <c r="H808" s="8" t="inlineStr">
        <is>
          <t>Continental GT</t>
        </is>
      </c>
      <c r="I808" s="8" t="inlineStr">
        <is>
          <t>CV2196HJZE5P80R3C</t>
        </is>
      </c>
      <c r="J808" s="8" t="inlineStr">
        <is>
          <t>02 - Sports / GT</t>
        </is>
      </c>
      <c r="K808" s="12" t="n">
        <v>615000</v>
      </c>
      <c r="L808" s="8" t="inlineStr">
        <is>
          <t>Alabama</t>
        </is>
      </c>
      <c r="M808" s="13" t="n">
        <v>9578.92</v>
      </c>
      <c r="N808" s="13" t="n"/>
      <c r="O808" s="8" t="inlineStr">
        <is>
          <t>3 + at-fault claims - 5 yrs</t>
        </is>
      </c>
    </row>
    <row r="809">
      <c r="A809" s="8" t="inlineStr">
        <is>
          <t>968d0315-6f63-5138-b446-1888bc25cea4</t>
        </is>
      </c>
      <c r="B809" s="9" t="inlineStr">
        <is>
          <t>2025-09</t>
        </is>
      </c>
      <c r="C809" s="10" t="n"/>
      <c r="D809" s="9" t="inlineStr">
        <is>
          <t>Declined</t>
        </is>
      </c>
      <c r="E809" s="8" t="inlineStr">
        <is>
          <t>Ottilie Rourke</t>
        </is>
      </c>
      <c r="F809" s="11" t="n">
        <v>1982</v>
      </c>
      <c r="G809" s="8" t="inlineStr">
        <is>
          <t>Bentley</t>
        </is>
      </c>
      <c r="H809" s="8" t="inlineStr">
        <is>
          <t>Continental GT</t>
        </is>
      </c>
      <c r="I809" s="8" t="inlineStr">
        <is>
          <t>ST2Y3USRR82KHMUSZ</t>
        </is>
      </c>
      <c r="J809" s="8" t="inlineStr">
        <is>
          <t>02 - Sports / GT</t>
        </is>
      </c>
      <c r="K809" s="12" t="n">
        <v>380000</v>
      </c>
      <c r="L809" s="8" t="inlineStr">
        <is>
          <t>Texas</t>
        </is>
      </c>
      <c r="M809" s="13" t="n">
        <v>6183.96</v>
      </c>
      <c r="N809" s="13" t="n"/>
      <c r="O809" s="8" t="inlineStr">
        <is>
          <t>3 + at-fault claims - 5 yrs</t>
        </is>
      </c>
    </row>
    <row r="810">
      <c r="A810" s="8" t="inlineStr">
        <is>
          <t>9761a724-18cf-5788-a1ba-b5bb5f8d8e7d</t>
        </is>
      </c>
      <c r="B810" s="9" t="inlineStr">
        <is>
          <t>2025-09</t>
        </is>
      </c>
      <c r="C810" s="10" t="n"/>
      <c r="D810" s="9" t="inlineStr">
        <is>
          <t>Declined</t>
        </is>
      </c>
      <c r="E810" s="8" t="inlineStr">
        <is>
          <t>Fitzgerald Kingsford</t>
        </is>
      </c>
      <c r="F810" s="11" t="n">
        <v>2004</v>
      </c>
      <c r="G810" s="8" t="inlineStr">
        <is>
          <t>Mercedes-Benz</t>
        </is>
      </c>
      <c r="H810" s="8" t="inlineStr">
        <is>
          <t>AMG GT</t>
        </is>
      </c>
      <c r="I810" s="8" t="inlineStr">
        <is>
          <t>839ZEKL4EKYS6H9FU</t>
        </is>
      </c>
      <c r="J810" s="8" t="inlineStr">
        <is>
          <t>02 - Sports / GT</t>
        </is>
      </c>
      <c r="K810" s="12" t="n">
        <v>325000</v>
      </c>
      <c r="L810" s="8" t="inlineStr">
        <is>
          <t>Pennsylvania</t>
        </is>
      </c>
      <c r="M810" s="13" t="n">
        <v>4599.06</v>
      </c>
      <c r="N810" s="13" t="n"/>
      <c r="O810" s="8" t="inlineStr">
        <is>
          <t>3 + at-fault claims - 5 yrs</t>
        </is>
      </c>
    </row>
    <row r="811">
      <c r="A811" s="8" t="inlineStr">
        <is>
          <t>9919ca41-57cd-55ed-9acb-bb3f6867533e</t>
        </is>
      </c>
      <c r="B811" s="9" t="inlineStr">
        <is>
          <t>2025-09</t>
        </is>
      </c>
      <c r="C811" s="10" t="n"/>
      <c r="D811" s="9" t="inlineStr">
        <is>
          <t>Declined</t>
        </is>
      </c>
      <c r="E811" s="8" t="inlineStr">
        <is>
          <t>Everett Delacroix</t>
        </is>
      </c>
      <c r="F811" s="11" t="n">
        <v>2005</v>
      </c>
      <c r="G811" s="8" t="inlineStr">
        <is>
          <t>Mercedes-Benz</t>
        </is>
      </c>
      <c r="H811" s="8" t="inlineStr">
        <is>
          <t>280SL Pagoda</t>
        </is>
      </c>
      <c r="I811" s="8" t="inlineStr">
        <is>
          <t>G8WBYEPA4B57VR3E4</t>
        </is>
      </c>
      <c r="J811" s="8" t="inlineStr">
        <is>
          <t>07 - Post-War Classic (1946-1972)</t>
        </is>
      </c>
      <c r="K811" s="12" t="n">
        <v>310000</v>
      </c>
      <c r="L811" s="8" t="inlineStr">
        <is>
          <t>Michigan</t>
        </is>
      </c>
      <c r="M811" s="13" t="n">
        <v>4351.7</v>
      </c>
      <c r="N811" s="13" t="n"/>
      <c r="O811" s="8" t="inlineStr">
        <is>
          <t>3 + at-fault claims - 5 yrs</t>
        </is>
      </c>
    </row>
    <row r="812">
      <c r="A812" s="8" t="inlineStr">
        <is>
          <t>993cbfaa-efe8-54b0-a45e-85d6202ae302</t>
        </is>
      </c>
      <c r="B812" s="9" t="inlineStr">
        <is>
          <t>2025-09</t>
        </is>
      </c>
      <c r="C812" s="10" t="n"/>
      <c r="D812" s="9" t="inlineStr">
        <is>
          <t>Declined</t>
        </is>
      </c>
      <c r="E812" s="8" t="inlineStr">
        <is>
          <t>Fitzgerald Farkas</t>
        </is>
      </c>
      <c r="F812" s="11" t="n">
        <v>1957</v>
      </c>
      <c r="G812" s="8" t="inlineStr">
        <is>
          <t>Ferrari</t>
        </is>
      </c>
      <c r="H812" s="8" t="inlineStr">
        <is>
          <t>275 GTB/4</t>
        </is>
      </c>
      <c r="I812" s="8" t="inlineStr">
        <is>
          <t>1XMX1XJ9X7659JJPD</t>
        </is>
      </c>
      <c r="J812" s="8" t="inlineStr">
        <is>
          <t>07 - Post-War Classic (1946-1972)</t>
        </is>
      </c>
      <c r="K812" s="12" t="n">
        <v>1950000</v>
      </c>
      <c r="L812" s="8" t="inlineStr">
        <is>
          <t>Oregon</t>
        </is>
      </c>
      <c r="M812" s="13" t="n">
        <v>15798.68</v>
      </c>
      <c r="N812" s="13" t="n"/>
      <c r="O812" s="8" t="inlineStr">
        <is>
          <t>3 + at-fault claims - 5 yrs</t>
        </is>
      </c>
    </row>
    <row r="813">
      <c r="A813" s="8" t="inlineStr">
        <is>
          <t>9b2e1289-3561-5c00-bf9d-34fa41f276f0</t>
        </is>
      </c>
      <c r="B813" s="9" t="inlineStr">
        <is>
          <t>2025-09</t>
        </is>
      </c>
      <c r="C813" s="10" t="n"/>
      <c r="D813" s="9" t="inlineStr">
        <is>
          <t>Declined</t>
        </is>
      </c>
      <c r="E813" s="8" t="inlineStr">
        <is>
          <t>Thaddeus Ashcombe</t>
        </is>
      </c>
      <c r="F813" s="11" t="n">
        <v>2002</v>
      </c>
      <c r="G813" s="8" t="inlineStr">
        <is>
          <t>Aston Martin</t>
        </is>
      </c>
      <c r="H813" s="8" t="inlineStr">
        <is>
          <t>DB12</t>
        </is>
      </c>
      <c r="I813" s="8" t="inlineStr">
        <is>
          <t>9U10HTA2AWMLWJCAY</t>
        </is>
      </c>
      <c r="J813" s="8" t="inlineStr">
        <is>
          <t>02 - Sports / GT</t>
        </is>
      </c>
      <c r="K813" s="12" t="n">
        <v>1295000</v>
      </c>
      <c r="L813" s="8" t="inlineStr">
        <is>
          <t>Colorado</t>
        </is>
      </c>
      <c r="M813" s="13" t="n">
        <v>14782.55</v>
      </c>
      <c r="N813" s="13" t="n"/>
      <c r="O813" s="8" t="inlineStr">
        <is>
          <t>3 + at-fault claims - 5 yrs</t>
        </is>
      </c>
    </row>
    <row r="814">
      <c r="A814" s="8" t="inlineStr">
        <is>
          <t>9c1c818a-def5-53dc-96ed-d6a02baf66bc</t>
        </is>
      </c>
      <c r="B814" s="9" t="inlineStr">
        <is>
          <t>2025-09</t>
        </is>
      </c>
      <c r="C814" s="10" t="n"/>
      <c r="D814" s="9" t="inlineStr">
        <is>
          <t>Declined</t>
        </is>
      </c>
      <c r="E814" s="8" t="inlineStr">
        <is>
          <t>Fenwick Delacroix</t>
        </is>
      </c>
      <c r="F814" s="11" t="n">
        <v>1967</v>
      </c>
      <c r="G814" s="8" t="inlineStr">
        <is>
          <t>Icon</t>
        </is>
      </c>
      <c r="H814" s="8" t="inlineStr">
        <is>
          <t>Derelict</t>
        </is>
      </c>
      <c r="I814" s="8" t="inlineStr">
        <is>
          <t>2TY0TEU8U9BEMSS15</t>
        </is>
      </c>
      <c r="J814" s="8" t="inlineStr">
        <is>
          <t>11 - Restomod / Coachbuilt / Bespoke</t>
        </is>
      </c>
      <c r="K814" s="12" t="n">
        <v>190000</v>
      </c>
      <c r="L814" s="8" t="inlineStr">
        <is>
          <t>California</t>
        </is>
      </c>
      <c r="M814" s="13" t="n">
        <v>5081.6</v>
      </c>
      <c r="N814" s="13" t="n"/>
      <c r="O814" s="8" t="inlineStr">
        <is>
          <t>3 + at-fault claims - 5 yrs</t>
        </is>
      </c>
    </row>
    <row r="815">
      <c r="A815" s="8" t="inlineStr">
        <is>
          <t>9d55246e-73bd-572b-8de8-a35b09bd6f02</t>
        </is>
      </c>
      <c r="B815" s="9" t="inlineStr">
        <is>
          <t>2025-09</t>
        </is>
      </c>
      <c r="C815" s="10" t="n"/>
      <c r="D815" s="9" t="inlineStr">
        <is>
          <t>Referred</t>
        </is>
      </c>
      <c r="E815" s="8" t="inlineStr">
        <is>
          <t>Aurelio Merriweather</t>
        </is>
      </c>
      <c r="F815" s="11" t="n">
        <v>1957</v>
      </c>
      <c r="G815" s="8" t="inlineStr">
        <is>
          <t>Mercedes-Benz</t>
        </is>
      </c>
      <c r="H815" s="8" t="inlineStr">
        <is>
          <t>280SL Pagoda</t>
        </is>
      </c>
      <c r="I815" s="8" t="inlineStr">
        <is>
          <t>XP8KNS45WKPUGE224</t>
        </is>
      </c>
      <c r="J815" s="8" t="inlineStr">
        <is>
          <t>07 - Post-War Classic (1946-1972)</t>
        </is>
      </c>
      <c r="K815" s="12" t="n">
        <v>780000</v>
      </c>
      <c r="L815" s="8" t="inlineStr">
        <is>
          <t>Alabama</t>
        </is>
      </c>
      <c r="M815" s="13" t="n">
        <v>8036.94</v>
      </c>
      <c r="N815" s="13" t="n"/>
      <c r="O815" s="8" t="inlineStr">
        <is>
          <t>2 at-fault claims - 5 yrs</t>
        </is>
      </c>
    </row>
    <row r="816">
      <c r="A816" s="8" t="inlineStr">
        <is>
          <t>9f5c623e-aae5-5893-8f66-57d7ff098f18</t>
        </is>
      </c>
      <c r="B816" s="9" t="inlineStr">
        <is>
          <t>2025-09</t>
        </is>
      </c>
      <c r="C816" s="10" t="n"/>
      <c r="D816" s="9" t="inlineStr">
        <is>
          <t>Declined</t>
        </is>
      </c>
      <c r="E816" s="8" t="inlineStr">
        <is>
          <t>Leopold Merriweather</t>
        </is>
      </c>
      <c r="F816" s="11" t="n">
        <v>1978</v>
      </c>
      <c r="G816" s="8" t="inlineStr">
        <is>
          <t>Bugatti</t>
        </is>
      </c>
      <c r="H816" s="8" t="inlineStr">
        <is>
          <t>Type 57</t>
        </is>
      </c>
      <c r="I816" s="8" t="inlineStr">
        <is>
          <t>4A1CDH9FXT6K1DECP</t>
        </is>
      </c>
      <c r="J816" s="8" t="inlineStr">
        <is>
          <t>06 - Vintage Pre-War (pre-1946)</t>
        </is>
      </c>
      <c r="K816" s="12" t="n">
        <v>975000</v>
      </c>
      <c r="L816" s="8" t="inlineStr">
        <is>
          <t>Tennessee</t>
        </is>
      </c>
      <c r="M816" s="13" t="n">
        <v>6850.75</v>
      </c>
      <c r="N816" s="13" t="n"/>
      <c r="O816" s="8" t="inlineStr">
        <is>
          <t>3 + at-fault claims - 5 yrs</t>
        </is>
      </c>
    </row>
    <row r="817">
      <c r="A817" s="8" t="inlineStr">
        <is>
          <t>CANON-202509-000704</t>
        </is>
      </c>
      <c r="B817" s="9" t="inlineStr">
        <is>
          <t>2025-09</t>
        </is>
      </c>
      <c r="C817" s="10" t="n">
        <v>45927</v>
      </c>
      <c r="D817" s="9" t="inlineStr">
        <is>
          <t>Bound</t>
        </is>
      </c>
      <c r="E817" s="8" t="inlineStr">
        <is>
          <t>Aurelio Vasquez</t>
        </is>
      </c>
      <c r="F817" s="11" t="n">
        <v>1991</v>
      </c>
      <c r="G817" s="8" t="inlineStr">
        <is>
          <t>Aston Martin</t>
        </is>
      </c>
      <c r="H817" s="8" t="inlineStr">
        <is>
          <t>DB12</t>
        </is>
      </c>
      <c r="I817" s="8" t="inlineStr">
        <is>
          <t>TWMM9N87W7TE05VWT</t>
        </is>
      </c>
      <c r="J817" s="8" t="inlineStr">
        <is>
          <t>02 - Sports / GT</t>
        </is>
      </c>
      <c r="K817" s="12" t="n">
        <v>475000</v>
      </c>
      <c r="L817" s="8" t="inlineStr">
        <is>
          <t>California</t>
        </is>
      </c>
      <c r="M817" s="13" t="n">
        <v>9074.290000000001</v>
      </c>
      <c r="N817" s="13" t="n">
        <v>8703.15</v>
      </c>
      <c r="O817" s="8" t="n"/>
    </row>
    <row r="818">
      <c r="A818" s="8" t="inlineStr">
        <is>
          <t>CANON-202509-000706</t>
        </is>
      </c>
      <c r="B818" s="9" t="inlineStr">
        <is>
          <t>2025-09</t>
        </is>
      </c>
      <c r="C818" s="10" t="n">
        <v>45923</v>
      </c>
      <c r="D818" s="9" t="inlineStr">
        <is>
          <t>Bound</t>
        </is>
      </c>
      <c r="E818" s="8" t="inlineStr">
        <is>
          <t>Thaddeus Vasquez</t>
        </is>
      </c>
      <c r="F818" s="11" t="n">
        <v>1998</v>
      </c>
      <c r="G818" s="8" t="inlineStr">
        <is>
          <t>Lamborghini</t>
        </is>
      </c>
      <c r="H818" s="8" t="inlineStr">
        <is>
          <t>Huracan EVO</t>
        </is>
      </c>
      <c r="I818" s="8" t="inlineStr">
        <is>
          <t>5LDA5TNU1JB5ZZKVR</t>
        </is>
      </c>
      <c r="J818" s="8" t="inlineStr">
        <is>
          <t>03 - Supercar</t>
        </is>
      </c>
      <c r="K818" s="12" t="n">
        <v>815000</v>
      </c>
      <c r="L818" s="8" t="inlineStr">
        <is>
          <t>Alaska</t>
        </is>
      </c>
      <c r="M818" s="13" t="n">
        <v>16653.68</v>
      </c>
      <c r="N818" s="13" t="n">
        <v>15972.54</v>
      </c>
      <c r="O818" s="8" t="n"/>
    </row>
    <row r="819">
      <c r="A819" s="8" t="inlineStr">
        <is>
          <t>CANON-202509-000707</t>
        </is>
      </c>
      <c r="B819" s="9" t="inlineStr">
        <is>
          <t>2025-09</t>
        </is>
      </c>
      <c r="C819" s="10" t="n">
        <v>45926</v>
      </c>
      <c r="D819" s="9" t="inlineStr">
        <is>
          <t>Bound</t>
        </is>
      </c>
      <c r="E819" s="8" t="inlineStr">
        <is>
          <t>Callum Farkas</t>
        </is>
      </c>
      <c r="F819" s="11" t="n">
        <v>1955</v>
      </c>
      <c r="G819" s="8" t="inlineStr">
        <is>
          <t>Mercedes-Benz</t>
        </is>
      </c>
      <c r="H819" s="8" t="inlineStr">
        <is>
          <t>280SL Pagoda</t>
        </is>
      </c>
      <c r="I819" s="8" t="inlineStr">
        <is>
          <t>HTN5HVEHBWY4AMA17</t>
        </is>
      </c>
      <c r="J819" s="8" t="inlineStr">
        <is>
          <t>07 - Post-War Classic (1946-1972)</t>
        </is>
      </c>
      <c r="K819" s="12" t="n">
        <v>660000</v>
      </c>
      <c r="L819" s="8" t="inlineStr">
        <is>
          <t>Illinois</t>
        </is>
      </c>
      <c r="M819" s="13" t="n">
        <v>7282.42</v>
      </c>
      <c r="N819" s="13" t="n">
        <v>6984.57</v>
      </c>
      <c r="O819" s="8" t="n"/>
    </row>
    <row r="820">
      <c r="A820" s="8" t="inlineStr">
        <is>
          <t>CANON-202509-000708</t>
        </is>
      </c>
      <c r="B820" s="9" t="inlineStr">
        <is>
          <t>2025-09</t>
        </is>
      </c>
      <c r="C820" s="10" t="n">
        <v>45929</v>
      </c>
      <c r="D820" s="9" t="inlineStr">
        <is>
          <t>Bound</t>
        </is>
      </c>
      <c r="E820" s="8" t="inlineStr">
        <is>
          <t>Wilhelmina Pennington</t>
        </is>
      </c>
      <c r="F820" s="11" t="n">
        <v>2018</v>
      </c>
      <c r="G820" s="8" t="inlineStr">
        <is>
          <t>Mercedes-Benz</t>
        </is>
      </c>
      <c r="H820" s="8" t="inlineStr">
        <is>
          <t>AMG GT</t>
        </is>
      </c>
      <c r="I820" s="8" t="inlineStr">
        <is>
          <t>WVJNESFC0TSCFG3W9</t>
        </is>
      </c>
      <c r="J820" s="8" t="inlineStr">
        <is>
          <t>02 - Sports / GT</t>
        </is>
      </c>
      <c r="K820" s="12" t="n">
        <v>985000</v>
      </c>
      <c r="L820" s="8" t="inlineStr">
        <is>
          <t>Maine</t>
        </is>
      </c>
      <c r="M820" s="13" t="n">
        <v>13046.6</v>
      </c>
      <c r="N820" s="13" t="n">
        <v>12512.99</v>
      </c>
      <c r="O820" s="8" t="n"/>
    </row>
    <row r="821">
      <c r="A821" s="8" t="inlineStr">
        <is>
          <t>CANON-202509-000710</t>
        </is>
      </c>
      <c r="B821" s="9" t="inlineStr">
        <is>
          <t>2025-09</t>
        </is>
      </c>
      <c r="C821" s="10" t="n">
        <v>45910</v>
      </c>
      <c r="D821" s="9" t="inlineStr">
        <is>
          <t>Bound</t>
        </is>
      </c>
      <c r="E821" s="8" t="inlineStr">
        <is>
          <t>Cassius Pennington</t>
        </is>
      </c>
      <c r="F821" s="11" t="n">
        <v>1962</v>
      </c>
      <c r="G821" s="8" t="inlineStr">
        <is>
          <t>Ferrari</t>
        </is>
      </c>
      <c r="H821" s="8" t="inlineStr">
        <is>
          <t>296 GTB</t>
        </is>
      </c>
      <c r="I821" s="8" t="inlineStr">
        <is>
          <t>EEJ2NE71N3P47G76V</t>
        </is>
      </c>
      <c r="J821" s="8" t="inlineStr">
        <is>
          <t>03 - Supercar</t>
        </is>
      </c>
      <c r="K821" s="12" t="n">
        <v>785000</v>
      </c>
      <c r="L821" s="8" t="inlineStr">
        <is>
          <t>California</t>
        </is>
      </c>
      <c r="M821" s="13" t="n">
        <v>18995.52</v>
      </c>
      <c r="N821" s="13" t="n">
        <v>18218.6</v>
      </c>
      <c r="O821" s="8" t="n"/>
    </row>
    <row r="822">
      <c r="A822" s="8" t="inlineStr">
        <is>
          <t>CANON-202509-000711</t>
        </is>
      </c>
      <c r="B822" s="9" t="inlineStr">
        <is>
          <t>2025-09</t>
        </is>
      </c>
      <c r="C822" s="10" t="n">
        <v>45916</v>
      </c>
      <c r="D822" s="9" t="inlineStr">
        <is>
          <t>Bound</t>
        </is>
      </c>
      <c r="E822" s="8" t="inlineStr">
        <is>
          <t>Emiliano Harrington</t>
        </is>
      </c>
      <c r="F822" s="11" t="n">
        <v>1994</v>
      </c>
      <c r="G822" s="8" t="inlineStr">
        <is>
          <t>Aston Martin</t>
        </is>
      </c>
      <c r="H822" s="8" t="inlineStr">
        <is>
          <t>DB12</t>
        </is>
      </c>
      <c r="I822" s="8" t="inlineStr">
        <is>
          <t>3CWEF4WJDC9YRY9SD</t>
        </is>
      </c>
      <c r="J822" s="8" t="inlineStr">
        <is>
          <t>02 - Sports / GT</t>
        </is>
      </c>
      <c r="K822" s="12" t="n">
        <v>925000</v>
      </c>
      <c r="L822" s="8" t="inlineStr">
        <is>
          <t>Michigan</t>
        </is>
      </c>
      <c r="M822" s="13" t="n">
        <v>17583.73</v>
      </c>
      <c r="N822" s="13" t="n">
        <v>16864.56</v>
      </c>
      <c r="O822" s="8" t="n"/>
    </row>
    <row r="823">
      <c r="A823" s="8" t="inlineStr">
        <is>
          <t>CANON-202509-000713</t>
        </is>
      </c>
      <c r="B823" s="9" t="inlineStr">
        <is>
          <t>2025-09</t>
        </is>
      </c>
      <c r="C823" s="10" t="n">
        <v>45917</v>
      </c>
      <c r="D823" s="9" t="inlineStr">
        <is>
          <t>Bound</t>
        </is>
      </c>
      <c r="E823" s="8" t="inlineStr">
        <is>
          <t>Fenwick Vasquez</t>
        </is>
      </c>
      <c r="F823" s="11" t="n">
        <v>1989</v>
      </c>
      <c r="G823" s="8" t="inlineStr">
        <is>
          <t>Porsche</t>
        </is>
      </c>
      <c r="H823" s="8" t="inlineStr">
        <is>
          <t>911 Turbo S</t>
        </is>
      </c>
      <c r="I823" s="8" t="inlineStr">
        <is>
          <t>TR7RNPDAUEV08SHK1</t>
        </is>
      </c>
      <c r="J823" s="8" t="inlineStr">
        <is>
          <t>02 - Sports / GT</t>
        </is>
      </c>
      <c r="K823" s="12" t="n">
        <v>460000</v>
      </c>
      <c r="L823" s="8" t="inlineStr">
        <is>
          <t>Washington</t>
        </is>
      </c>
      <c r="M823" s="13" t="n">
        <v>6249.06</v>
      </c>
      <c r="N823" s="13" t="n">
        <v>5993.47</v>
      </c>
      <c r="O823" s="8" t="n"/>
    </row>
    <row r="824">
      <c r="A824" s="8" t="inlineStr">
        <is>
          <t>CANON-202509-000714</t>
        </is>
      </c>
      <c r="B824" s="9" t="inlineStr">
        <is>
          <t>2025-09</t>
        </is>
      </c>
      <c r="C824" s="10" t="n">
        <v>45924</v>
      </c>
      <c r="D824" s="9" t="inlineStr">
        <is>
          <t>Bound</t>
        </is>
      </c>
      <c r="E824" s="8" t="inlineStr">
        <is>
          <t>Anouk Blackwood</t>
        </is>
      </c>
      <c r="F824" s="11" t="n">
        <v>2004</v>
      </c>
      <c r="G824" s="8" t="inlineStr">
        <is>
          <t>Ringbrothers</t>
        </is>
      </c>
      <c r="H824" s="8" t="inlineStr">
        <is>
          <t>Mustang</t>
        </is>
      </c>
      <c r="I824" s="8" t="inlineStr">
        <is>
          <t>N7MUZFMCTGKTBBXJ5</t>
        </is>
      </c>
      <c r="J824" s="8" t="inlineStr">
        <is>
          <t>11 - Restomod / Coachbuilt / Bespoke</t>
        </is>
      </c>
      <c r="K824" s="12" t="n">
        <v>445000</v>
      </c>
      <c r="L824" s="8" t="inlineStr">
        <is>
          <t>Colorado</t>
        </is>
      </c>
      <c r="M824" s="13" t="n">
        <v>8127.55</v>
      </c>
      <c r="N824" s="13" t="n">
        <v>7795.13</v>
      </c>
      <c r="O824" s="8" t="n"/>
    </row>
    <row r="825">
      <c r="A825" s="8" t="inlineStr">
        <is>
          <t>CANON-202509-000715</t>
        </is>
      </c>
      <c r="B825" s="9" t="inlineStr">
        <is>
          <t>2025-09</t>
        </is>
      </c>
      <c r="C825" s="10" t="n">
        <v>45908</v>
      </c>
      <c r="D825" s="9" t="inlineStr">
        <is>
          <t>Bound</t>
        </is>
      </c>
      <c r="E825" s="8" t="inlineStr">
        <is>
          <t>Fitzgerald Okonkwo</t>
        </is>
      </c>
      <c r="F825" s="11" t="n">
        <v>2018</v>
      </c>
      <c r="G825" s="8" t="inlineStr">
        <is>
          <t>Mercedes-Benz</t>
        </is>
      </c>
      <c r="H825" s="8" t="inlineStr">
        <is>
          <t>AMG GT</t>
        </is>
      </c>
      <c r="I825" s="8" t="inlineStr">
        <is>
          <t>UUZZGXABSAJN7S0SS</t>
        </is>
      </c>
      <c r="J825" s="8" t="inlineStr">
        <is>
          <t>02 - Sports / GT</t>
        </is>
      </c>
      <c r="K825" s="12" t="n">
        <v>560000</v>
      </c>
      <c r="L825" s="8" t="inlineStr">
        <is>
          <t>Oklahoma</t>
        </is>
      </c>
      <c r="M825" s="13" t="n">
        <v>8653.58</v>
      </c>
      <c r="N825" s="13" t="n">
        <v>8299.65</v>
      </c>
      <c r="O825" s="8" t="n"/>
    </row>
    <row r="826">
      <c r="A826" s="8" t="inlineStr">
        <is>
          <t>CANON-202509-000716</t>
        </is>
      </c>
      <c r="B826" s="9" t="inlineStr">
        <is>
          <t>2025-09</t>
        </is>
      </c>
      <c r="C826" s="10" t="n">
        <v>45923</v>
      </c>
      <c r="D826" s="9" t="inlineStr">
        <is>
          <t>Bound</t>
        </is>
      </c>
      <c r="E826" s="8" t="inlineStr">
        <is>
          <t>Wilhelmina Chattopadhyay</t>
        </is>
      </c>
      <c r="F826" s="11" t="n">
        <v>2005</v>
      </c>
      <c r="G826" s="8" t="inlineStr">
        <is>
          <t>Ringbrothers</t>
        </is>
      </c>
      <c r="H826" s="8" t="inlineStr">
        <is>
          <t>Mustang</t>
        </is>
      </c>
      <c r="I826" s="8" t="inlineStr">
        <is>
          <t>MREGLKRZVGPWPLYCS</t>
        </is>
      </c>
      <c r="J826" s="8" t="inlineStr">
        <is>
          <t>11 - Restomod / Coachbuilt / Bespoke</t>
        </is>
      </c>
      <c r="K826" s="12" t="n">
        <v>840000</v>
      </c>
      <c r="L826" s="8" t="inlineStr">
        <is>
          <t>Nebraska</t>
        </is>
      </c>
      <c r="M826" s="13" t="n">
        <v>16070.94</v>
      </c>
      <c r="N826" s="13" t="n">
        <v>15413.64</v>
      </c>
      <c r="O826" s="8" t="n"/>
    </row>
    <row r="827">
      <c r="A827" s="8" t="inlineStr">
        <is>
          <t>CANON-202509-000717</t>
        </is>
      </c>
      <c r="B827" s="9" t="inlineStr">
        <is>
          <t>2025-09</t>
        </is>
      </c>
      <c r="C827" s="10" t="n">
        <v>45910</v>
      </c>
      <c r="D827" s="9" t="inlineStr">
        <is>
          <t>Bound</t>
        </is>
      </c>
      <c r="E827" s="8" t="inlineStr">
        <is>
          <t>Everett Pennington</t>
        </is>
      </c>
      <c r="F827" s="11" t="n">
        <v>1969</v>
      </c>
      <c r="G827" s="8" t="inlineStr">
        <is>
          <t>Maserati</t>
        </is>
      </c>
      <c r="H827" s="8" t="inlineStr">
        <is>
          <t>GranTurismo</t>
        </is>
      </c>
      <c r="I827" s="8" t="inlineStr">
        <is>
          <t>SL38WSKYS7LJZBAT2</t>
        </is>
      </c>
      <c r="J827" s="8" t="inlineStr">
        <is>
          <t>02 - Sports / GT</t>
        </is>
      </c>
      <c r="K827" s="12" t="n">
        <v>775000</v>
      </c>
      <c r="L827" s="8" t="inlineStr">
        <is>
          <t>Hawaii</t>
        </is>
      </c>
      <c r="M827" s="13" t="n">
        <v>12356.13</v>
      </c>
      <c r="N827" s="13" t="n">
        <v>11850.76</v>
      </c>
      <c r="O827" s="8" t="n"/>
    </row>
    <row r="828">
      <c r="A828" s="8" t="inlineStr">
        <is>
          <t>CANON-202509-000718</t>
        </is>
      </c>
      <c r="B828" s="9" t="inlineStr">
        <is>
          <t>2025-09</t>
        </is>
      </c>
      <c r="C828" s="10" t="n">
        <v>45919</v>
      </c>
      <c r="D828" s="9" t="inlineStr">
        <is>
          <t>Bound</t>
        </is>
      </c>
      <c r="E828" s="8" t="inlineStr">
        <is>
          <t>Fenwick Bellandi</t>
        </is>
      </c>
      <c r="F828" s="11" t="n">
        <v>1987</v>
      </c>
      <c r="G828" s="8" t="inlineStr">
        <is>
          <t>Maserati</t>
        </is>
      </c>
      <c r="H828" s="8" t="inlineStr">
        <is>
          <t>GranTurismo</t>
        </is>
      </c>
      <c r="I828" s="8" t="inlineStr">
        <is>
          <t>R5XNT126GK43HJ5RJ</t>
        </is>
      </c>
      <c r="J828" s="8" t="inlineStr">
        <is>
          <t>02 - Sports / GT</t>
        </is>
      </c>
      <c r="K828" s="12" t="n">
        <v>545000</v>
      </c>
      <c r="L828" s="8" t="inlineStr">
        <is>
          <t>Minnesota</t>
        </is>
      </c>
      <c r="M828" s="13" t="n">
        <v>8822.83</v>
      </c>
      <c r="N828" s="13" t="n">
        <v>8461.98</v>
      </c>
      <c r="O828" s="8" t="n"/>
    </row>
    <row r="829">
      <c r="A829" s="8" t="inlineStr">
        <is>
          <t>CANON-202509-000719</t>
        </is>
      </c>
      <c r="B829" s="9" t="inlineStr">
        <is>
          <t>2025-09</t>
        </is>
      </c>
      <c r="C829" s="10" t="n">
        <v>45906</v>
      </c>
      <c r="D829" s="9" t="inlineStr">
        <is>
          <t>Bound</t>
        </is>
      </c>
      <c r="E829" s="8" t="inlineStr">
        <is>
          <t>Sunniva Nakashima</t>
        </is>
      </c>
      <c r="F829" s="11" t="n">
        <v>2022</v>
      </c>
      <c r="G829" s="8" t="inlineStr">
        <is>
          <t>Alfa Romeo</t>
        </is>
      </c>
      <c r="H829" s="8" t="inlineStr">
        <is>
          <t>8C 2900</t>
        </is>
      </c>
      <c r="I829" s="8" t="inlineStr">
        <is>
          <t>AHM89Z9KBRFX94SPF</t>
        </is>
      </c>
      <c r="J829" s="8" t="inlineStr">
        <is>
          <t>06 - Vintage Pre-War (pre-1946)</t>
        </is>
      </c>
      <c r="K829" s="12" t="n">
        <v>370000</v>
      </c>
      <c r="L829" s="8" t="inlineStr">
        <is>
          <t>California</t>
        </is>
      </c>
      <c r="M829" s="13" t="n">
        <v>3958.3</v>
      </c>
      <c r="N829" s="13" t="n">
        <v>3796.41</v>
      </c>
      <c r="O829" s="8" t="n"/>
    </row>
    <row r="830">
      <c r="A830" s="8" t="inlineStr">
        <is>
          <t>CANON-202509-000720</t>
        </is>
      </c>
      <c r="B830" s="9" t="inlineStr">
        <is>
          <t>2025-09</t>
        </is>
      </c>
      <c r="C830" s="10" t="n">
        <v>45926</v>
      </c>
      <c r="D830" s="9" t="inlineStr">
        <is>
          <t>Bound</t>
        </is>
      </c>
      <c r="E830" s="8" t="inlineStr">
        <is>
          <t>Ingrid Fairweather</t>
        </is>
      </c>
      <c r="F830" s="11" t="n">
        <v>1970</v>
      </c>
      <c r="G830" s="8" t="inlineStr">
        <is>
          <t>Mercedes-Benz</t>
        </is>
      </c>
      <c r="H830" s="8" t="inlineStr">
        <is>
          <t>AMG GT</t>
        </is>
      </c>
      <c r="I830" s="8" t="inlineStr">
        <is>
          <t>3Y3GKHXVENC0W54NW</t>
        </is>
      </c>
      <c r="J830" s="8" t="inlineStr">
        <is>
          <t>02 - Sports / GT</t>
        </is>
      </c>
      <c r="K830" s="12" t="n">
        <v>380000</v>
      </c>
      <c r="L830" s="8" t="inlineStr">
        <is>
          <t>Tennessee</t>
        </is>
      </c>
      <c r="M830" s="13" t="n">
        <v>5269.81</v>
      </c>
      <c r="N830" s="13" t="n">
        <v>5054.27</v>
      </c>
      <c r="O830" s="8" t="n"/>
    </row>
    <row r="831">
      <c r="A831" s="8" t="inlineStr">
        <is>
          <t>CANON-202509-000721</t>
        </is>
      </c>
      <c r="B831" s="9" t="inlineStr">
        <is>
          <t>2025-09</t>
        </is>
      </c>
      <c r="C831" s="10" t="n">
        <v>45922</v>
      </c>
      <c r="D831" s="9" t="inlineStr">
        <is>
          <t>Bound</t>
        </is>
      </c>
      <c r="E831" s="8" t="inlineStr">
        <is>
          <t>Emiliano Pennington</t>
        </is>
      </c>
      <c r="F831" s="11" t="n">
        <v>1957</v>
      </c>
      <c r="G831" s="8" t="inlineStr">
        <is>
          <t>Ferrari</t>
        </is>
      </c>
      <c r="H831" s="8" t="inlineStr">
        <is>
          <t>275 GTB/4</t>
        </is>
      </c>
      <c r="I831" s="8" t="inlineStr">
        <is>
          <t>JMJN3X3R639RMCRTN</t>
        </is>
      </c>
      <c r="J831" s="8" t="inlineStr">
        <is>
          <t>07 - Post-War Classic (1946-1972)</t>
        </is>
      </c>
      <c r="K831" s="12" t="n">
        <v>580000</v>
      </c>
      <c r="L831" s="8" t="inlineStr">
        <is>
          <t>Virginia</t>
        </is>
      </c>
      <c r="M831" s="13" t="n">
        <v>5129.17</v>
      </c>
      <c r="N831" s="13" t="n">
        <v>4919.39</v>
      </c>
      <c r="O831" s="8" t="n"/>
    </row>
    <row r="832">
      <c r="A832" s="8" t="inlineStr">
        <is>
          <t>CANON-202509-000722</t>
        </is>
      </c>
      <c r="B832" s="9" t="inlineStr">
        <is>
          <t>2025-09</t>
        </is>
      </c>
      <c r="C832" s="10" t="n">
        <v>45903</v>
      </c>
      <c r="D832" s="9" t="inlineStr">
        <is>
          <t>Bound</t>
        </is>
      </c>
      <c r="E832" s="8" t="inlineStr">
        <is>
          <t>Sunniva Fairweather</t>
        </is>
      </c>
      <c r="F832" s="11" t="n">
        <v>2023</v>
      </c>
      <c r="G832" s="8" t="inlineStr">
        <is>
          <t>Aston Martin</t>
        </is>
      </c>
      <c r="H832" s="8" t="inlineStr">
        <is>
          <t>DB12</t>
        </is>
      </c>
      <c r="I832" s="8" t="inlineStr">
        <is>
          <t>SL1Y89PBNWCVZ4LGZ</t>
        </is>
      </c>
      <c r="J832" s="8" t="inlineStr">
        <is>
          <t>02 - Sports / GT</t>
        </is>
      </c>
      <c r="K832" s="12" t="n">
        <v>415000</v>
      </c>
      <c r="L832" s="8" t="inlineStr">
        <is>
          <t>Idaho</t>
        </is>
      </c>
      <c r="M832" s="13" t="n">
        <v>5813.92</v>
      </c>
      <c r="N832" s="13" t="n">
        <v>5576.13</v>
      </c>
      <c r="O832" s="8" t="n"/>
    </row>
    <row r="833">
      <c r="A833" s="8" t="inlineStr">
        <is>
          <t>CANON-202509-000724</t>
        </is>
      </c>
      <c r="B833" s="9" t="inlineStr">
        <is>
          <t>2025-09</t>
        </is>
      </c>
      <c r="C833" s="10" t="n">
        <v>45929</v>
      </c>
      <c r="D833" s="9" t="inlineStr">
        <is>
          <t>Bound</t>
        </is>
      </c>
      <c r="E833" s="8" t="inlineStr">
        <is>
          <t>Fitzgerald Chattopadhyay</t>
        </is>
      </c>
      <c r="F833" s="11" t="n">
        <v>2021</v>
      </c>
      <c r="G833" s="8" t="inlineStr">
        <is>
          <t>Ferrari</t>
        </is>
      </c>
      <c r="H833" s="8" t="inlineStr">
        <is>
          <t>296 GTB</t>
        </is>
      </c>
      <c r="I833" s="8" t="inlineStr">
        <is>
          <t>1PKRZYN1UEJP54SCY</t>
        </is>
      </c>
      <c r="J833" s="8" t="inlineStr">
        <is>
          <t>03 - Supercar</t>
        </is>
      </c>
      <c r="K833" s="12" t="n">
        <v>755000</v>
      </c>
      <c r="L833" s="8" t="inlineStr">
        <is>
          <t>Alaska</t>
        </is>
      </c>
      <c r="M833" s="13" t="n">
        <v>15427.64</v>
      </c>
      <c r="N833" s="13" t="n">
        <v>14796.65</v>
      </c>
      <c r="O833" s="8" t="n"/>
    </row>
    <row r="834">
      <c r="A834" s="8" t="inlineStr">
        <is>
          <t>CANON-202509-000726</t>
        </is>
      </c>
      <c r="B834" s="9" t="inlineStr">
        <is>
          <t>2025-09</t>
        </is>
      </c>
      <c r="C834" s="10" t="n">
        <v>45915</v>
      </c>
      <c r="D834" s="9" t="inlineStr">
        <is>
          <t>Bound</t>
        </is>
      </c>
      <c r="E834" s="8" t="inlineStr">
        <is>
          <t>Callum Thistlewood</t>
        </is>
      </c>
      <c r="F834" s="11" t="n">
        <v>1985</v>
      </c>
      <c r="G834" s="8" t="inlineStr">
        <is>
          <t>BMW</t>
        </is>
      </c>
      <c r="H834" s="8" t="inlineStr">
        <is>
          <t>M8 Competition</t>
        </is>
      </c>
      <c r="I834" s="8" t="inlineStr">
        <is>
          <t>21FKJGZDU07AYM54S</t>
        </is>
      </c>
      <c r="J834" s="8" t="inlineStr">
        <is>
          <t>02 - Sports / GT</t>
        </is>
      </c>
      <c r="K834" s="12" t="n">
        <v>540000</v>
      </c>
      <c r="L834" s="8" t="inlineStr">
        <is>
          <t>Iowa</t>
        </is>
      </c>
      <c r="M834" s="13" t="n">
        <v>7284.91</v>
      </c>
      <c r="N834" s="13" t="n">
        <v>6986.96</v>
      </c>
      <c r="O834" s="8" t="n"/>
    </row>
    <row r="835">
      <c r="A835" s="8" t="inlineStr">
        <is>
          <t>CANON-202509-000727</t>
        </is>
      </c>
      <c r="B835" s="9" t="inlineStr">
        <is>
          <t>2025-09</t>
        </is>
      </c>
      <c r="C835" s="10" t="n">
        <v>45913</v>
      </c>
      <c r="D835" s="9" t="inlineStr">
        <is>
          <t>Bound</t>
        </is>
      </c>
      <c r="E835" s="8" t="inlineStr">
        <is>
          <t>Callum Pennington</t>
        </is>
      </c>
      <c r="F835" s="11" t="n">
        <v>2011</v>
      </c>
      <c r="G835" s="8" t="inlineStr">
        <is>
          <t>Aston Martin</t>
        </is>
      </c>
      <c r="H835" s="8" t="inlineStr">
        <is>
          <t>DB12</t>
        </is>
      </c>
      <c r="I835" s="8" t="inlineStr">
        <is>
          <t>GJ9WCKPVF0H87EZD3</t>
        </is>
      </c>
      <c r="J835" s="8" t="inlineStr">
        <is>
          <t>02 - Sports / GT</t>
        </is>
      </c>
      <c r="K835" s="12" t="n">
        <v>205000</v>
      </c>
      <c r="L835" s="8" t="inlineStr">
        <is>
          <t>New Jersey</t>
        </is>
      </c>
      <c r="M835" s="13" t="n">
        <v>3238.23</v>
      </c>
      <c r="N835" s="13" t="n">
        <v>3105.79</v>
      </c>
      <c r="O835" s="8" t="n"/>
    </row>
    <row r="836">
      <c r="A836" s="8" t="inlineStr">
        <is>
          <t>CANON-202509-000728</t>
        </is>
      </c>
      <c r="B836" s="9" t="inlineStr">
        <is>
          <t>2025-09</t>
        </is>
      </c>
      <c r="C836" s="10" t="n">
        <v>45907</v>
      </c>
      <c r="D836" s="9" t="inlineStr">
        <is>
          <t>Bound</t>
        </is>
      </c>
      <c r="E836" s="8" t="inlineStr">
        <is>
          <t>Everett Ashcombe</t>
        </is>
      </c>
      <c r="F836" s="11" t="n">
        <v>1992</v>
      </c>
      <c r="G836" s="8" t="inlineStr">
        <is>
          <t>BMW</t>
        </is>
      </c>
      <c r="H836" s="8" t="inlineStr">
        <is>
          <t>M8 Competition</t>
        </is>
      </c>
      <c r="I836" s="8" t="inlineStr">
        <is>
          <t>A84LY11D3V00CXTKZ</t>
        </is>
      </c>
      <c r="J836" s="8" t="inlineStr">
        <is>
          <t>02 - Sports / GT</t>
        </is>
      </c>
      <c r="K836" s="12" t="n">
        <v>245000</v>
      </c>
      <c r="L836" s="8" t="inlineStr">
        <is>
          <t>New York</t>
        </is>
      </c>
      <c r="M836" s="13" t="n">
        <v>5443.62</v>
      </c>
      <c r="N836" s="13" t="n">
        <v>5220.98</v>
      </c>
      <c r="O836" s="8" t="n"/>
    </row>
    <row r="837">
      <c r="A837" s="8" t="inlineStr">
        <is>
          <t>CANON-202509-000729</t>
        </is>
      </c>
      <c r="B837" s="9" t="inlineStr">
        <is>
          <t>2025-09</t>
        </is>
      </c>
      <c r="C837" s="10" t="n">
        <v>45910</v>
      </c>
      <c r="D837" s="9" t="inlineStr">
        <is>
          <t>Bound</t>
        </is>
      </c>
      <c r="E837" s="8" t="inlineStr">
        <is>
          <t>Aurelio Bellandi</t>
        </is>
      </c>
      <c r="F837" s="11" t="n">
        <v>2013</v>
      </c>
      <c r="G837" s="8" t="inlineStr">
        <is>
          <t>Ferrari</t>
        </is>
      </c>
      <c r="H837" s="8" t="inlineStr">
        <is>
          <t>SF90 Stradale</t>
        </is>
      </c>
      <c r="I837" s="8" t="inlineStr">
        <is>
          <t>2M1XA1W82AYK17A6W</t>
        </is>
      </c>
      <c r="J837" s="8" t="inlineStr">
        <is>
          <t>03 - Supercar</t>
        </is>
      </c>
      <c r="K837" s="12" t="n">
        <v>410000</v>
      </c>
      <c r="L837" s="8" t="inlineStr">
        <is>
          <t>Arkansas</t>
        </is>
      </c>
      <c r="M837" s="13" t="n">
        <v>12276.79</v>
      </c>
      <c r="N837" s="13" t="n">
        <v>11774.67</v>
      </c>
      <c r="O837" s="8" t="n"/>
    </row>
    <row r="838">
      <c r="A838" s="8" t="inlineStr">
        <is>
          <t>CANON-202509-000730</t>
        </is>
      </c>
      <c r="B838" s="9" t="inlineStr">
        <is>
          <t>2025-09</t>
        </is>
      </c>
      <c r="C838" s="10" t="n">
        <v>45901</v>
      </c>
      <c r="D838" s="9" t="inlineStr">
        <is>
          <t>Bound</t>
        </is>
      </c>
      <c r="E838" s="8" t="inlineStr">
        <is>
          <t>Lorenzo Chattopadhyay</t>
        </is>
      </c>
      <c r="F838" s="11" t="n">
        <v>2024</v>
      </c>
      <c r="G838" s="8" t="inlineStr">
        <is>
          <t>Ferrari</t>
        </is>
      </c>
      <c r="H838" s="8" t="inlineStr">
        <is>
          <t>296 GTB</t>
        </is>
      </c>
      <c r="I838" s="8" t="inlineStr">
        <is>
          <t>AFNJ37AZPSHN0S898</t>
        </is>
      </c>
      <c r="J838" s="8" t="inlineStr">
        <is>
          <t>03 - Supercar</t>
        </is>
      </c>
      <c r="K838" s="12" t="n">
        <v>1865000</v>
      </c>
      <c r="L838" s="8" t="inlineStr">
        <is>
          <t>Pennsylvania</t>
        </is>
      </c>
      <c r="M838" s="13" t="n">
        <v>28150.94</v>
      </c>
      <c r="N838" s="13" t="n">
        <v>26999.57</v>
      </c>
      <c r="O838" s="8" t="n"/>
    </row>
    <row r="839">
      <c r="A839" s="8" t="inlineStr">
        <is>
          <t>CANON-202509-000731</t>
        </is>
      </c>
      <c r="B839" s="9" t="inlineStr">
        <is>
          <t>2025-09</t>
        </is>
      </c>
      <c r="C839" s="10" t="n">
        <v>45923</v>
      </c>
      <c r="D839" s="9" t="inlineStr">
        <is>
          <t>Bound</t>
        </is>
      </c>
      <c r="E839" s="8" t="inlineStr">
        <is>
          <t>Callum Pennington</t>
        </is>
      </c>
      <c r="F839" s="11" t="n">
        <v>1989</v>
      </c>
      <c r="G839" s="8" t="inlineStr">
        <is>
          <t>Mercedes-Benz</t>
        </is>
      </c>
      <c r="H839" s="8" t="inlineStr">
        <is>
          <t>280SL Pagoda</t>
        </is>
      </c>
      <c r="I839" s="8" t="inlineStr">
        <is>
          <t>EX5FCT4L65H5XV67V</t>
        </is>
      </c>
      <c r="J839" s="8" t="inlineStr">
        <is>
          <t>07 - Post-War Classic (1946-1972)</t>
        </is>
      </c>
      <c r="K839" s="12" t="n">
        <v>580000</v>
      </c>
      <c r="L839" s="8" t="inlineStr">
        <is>
          <t>Texas</t>
        </is>
      </c>
      <c r="M839" s="13" t="n">
        <v>5411.51</v>
      </c>
      <c r="N839" s="13" t="n">
        <v>5190.18</v>
      </c>
      <c r="O839" s="8" t="n"/>
    </row>
    <row r="840">
      <c r="A840" s="8" t="inlineStr">
        <is>
          <t>CANON-202509-000732</t>
        </is>
      </c>
      <c r="B840" s="9" t="inlineStr">
        <is>
          <t>2025-09</t>
        </is>
      </c>
      <c r="C840" s="10" t="n">
        <v>45925</v>
      </c>
      <c r="D840" s="9" t="inlineStr">
        <is>
          <t>Bound</t>
        </is>
      </c>
      <c r="E840" s="8" t="inlineStr">
        <is>
          <t>Noor Vasquez</t>
        </is>
      </c>
      <c r="F840" s="11" t="n">
        <v>2019</v>
      </c>
      <c r="G840" s="8" t="inlineStr">
        <is>
          <t>Mercedes-Benz</t>
        </is>
      </c>
      <c r="H840" s="8" t="inlineStr">
        <is>
          <t>280SL Pagoda</t>
        </is>
      </c>
      <c r="I840" s="8" t="inlineStr">
        <is>
          <t>KPA99D744H8SFE6EL</t>
        </is>
      </c>
      <c r="J840" s="8" t="inlineStr">
        <is>
          <t>07 - Post-War Classic (1946-1972)</t>
        </is>
      </c>
      <c r="K840" s="12" t="n">
        <v>940000</v>
      </c>
      <c r="L840" s="8" t="inlineStr">
        <is>
          <t>California</t>
        </is>
      </c>
      <c r="M840" s="13" t="n">
        <v>10295.66</v>
      </c>
      <c r="N840" s="13" t="n">
        <v>9874.57</v>
      </c>
      <c r="O840" s="8" t="n"/>
    </row>
    <row r="841">
      <c r="A841" s="8" t="inlineStr">
        <is>
          <t>CANON-202509-000733</t>
        </is>
      </c>
      <c r="B841" s="9" t="inlineStr">
        <is>
          <t>2025-09</t>
        </is>
      </c>
      <c r="C841" s="10" t="n">
        <v>45903</v>
      </c>
      <c r="D841" s="9" t="inlineStr">
        <is>
          <t>Bound</t>
        </is>
      </c>
      <c r="E841" s="8" t="inlineStr">
        <is>
          <t>Mireille Montoya</t>
        </is>
      </c>
      <c r="F841" s="11" t="n">
        <v>1990</v>
      </c>
      <c r="G841" s="8" t="inlineStr">
        <is>
          <t>Jaguar</t>
        </is>
      </c>
      <c r="H841" s="8" t="inlineStr">
        <is>
          <t>E-Type Series 1</t>
        </is>
      </c>
      <c r="I841" s="8" t="inlineStr">
        <is>
          <t>TKLJ1VU4DWR6AGDCZ</t>
        </is>
      </c>
      <c r="J841" s="8" t="inlineStr">
        <is>
          <t>07 - Post-War Classic (1946-1972)</t>
        </is>
      </c>
      <c r="K841" s="12" t="n">
        <v>1350000</v>
      </c>
      <c r="L841" s="8" t="inlineStr">
        <is>
          <t>Maryland</t>
        </is>
      </c>
      <c r="M841" s="13" t="n">
        <v>9195.280000000001</v>
      </c>
      <c r="N841" s="13" t="n">
        <v>8819.190000000001</v>
      </c>
      <c r="O841" s="8" t="n"/>
    </row>
    <row r="842">
      <c r="A842" s="8" t="inlineStr">
        <is>
          <t>CANON-202509-000736</t>
        </is>
      </c>
      <c r="B842" s="9" t="inlineStr">
        <is>
          <t>2025-09</t>
        </is>
      </c>
      <c r="C842" s="10" t="n">
        <v>45910</v>
      </c>
      <c r="D842" s="9" t="inlineStr">
        <is>
          <t>Bound</t>
        </is>
      </c>
      <c r="E842" s="8" t="inlineStr">
        <is>
          <t>Priya Blackwood</t>
        </is>
      </c>
      <c r="F842" s="11" t="n">
        <v>2016</v>
      </c>
      <c r="G842" s="8" t="inlineStr">
        <is>
          <t>Aston Martin</t>
        </is>
      </c>
      <c r="H842" s="8" t="inlineStr">
        <is>
          <t>DB12</t>
        </is>
      </c>
      <c r="I842" s="8" t="inlineStr">
        <is>
          <t>TGZPR1XEJ21W45APH</t>
        </is>
      </c>
      <c r="J842" s="8" t="inlineStr">
        <is>
          <t>02 - Sports / GT</t>
        </is>
      </c>
      <c r="K842" s="12" t="n">
        <v>570000</v>
      </c>
      <c r="L842" s="8" t="inlineStr">
        <is>
          <t>Florida</t>
        </is>
      </c>
      <c r="M842" s="13" t="n">
        <v>9926.6</v>
      </c>
      <c r="N842" s="13" t="n">
        <v>9520.6</v>
      </c>
      <c r="O842" s="8" t="n"/>
    </row>
    <row r="843">
      <c r="A843" s="8" t="inlineStr">
        <is>
          <t>CANON-202509-000737</t>
        </is>
      </c>
      <c r="B843" s="9" t="inlineStr">
        <is>
          <t>2025-09</t>
        </is>
      </c>
      <c r="C843" s="10" t="n">
        <v>45904</v>
      </c>
      <c r="D843" s="9" t="inlineStr">
        <is>
          <t>Bound</t>
        </is>
      </c>
      <c r="E843" s="8" t="inlineStr">
        <is>
          <t>Horace Chattopadhyay</t>
        </is>
      </c>
      <c r="F843" s="11" t="n">
        <v>1971</v>
      </c>
      <c r="G843" s="8" t="inlineStr">
        <is>
          <t>Porsche</t>
        </is>
      </c>
      <c r="H843" s="8" t="inlineStr">
        <is>
          <t>911 Turbo S</t>
        </is>
      </c>
      <c r="I843" s="8" t="inlineStr">
        <is>
          <t>L5YD2KSN37446SVDY</t>
        </is>
      </c>
      <c r="J843" s="8" t="inlineStr">
        <is>
          <t>02 - Sports / GT</t>
        </is>
      </c>
      <c r="K843" s="12" t="n">
        <v>595000</v>
      </c>
      <c r="L843" s="8" t="inlineStr">
        <is>
          <t>Pennsylvania</t>
        </is>
      </c>
      <c r="M843" s="13" t="n">
        <v>7297.17</v>
      </c>
      <c r="N843" s="13" t="n">
        <v>6998.72</v>
      </c>
      <c r="O843" s="8" t="n"/>
    </row>
    <row r="844">
      <c r="A844" s="8" t="inlineStr">
        <is>
          <t>CANON-202509-000739</t>
        </is>
      </c>
      <c r="B844" s="9" t="inlineStr">
        <is>
          <t>2025-09</t>
        </is>
      </c>
      <c r="C844" s="10" t="n">
        <v>45902</v>
      </c>
      <c r="D844" s="9" t="inlineStr">
        <is>
          <t>Bound</t>
        </is>
      </c>
      <c r="E844" s="8" t="inlineStr">
        <is>
          <t>Delphine Whitlock</t>
        </is>
      </c>
      <c r="F844" s="11" t="n">
        <v>1998</v>
      </c>
      <c r="G844" s="8" t="inlineStr">
        <is>
          <t>Ferrari</t>
        </is>
      </c>
      <c r="H844" s="8" t="inlineStr">
        <is>
          <t>296 GTB</t>
        </is>
      </c>
      <c r="I844" s="8" t="inlineStr">
        <is>
          <t>KDMH135PKA2188747</t>
        </is>
      </c>
      <c r="J844" s="8" t="inlineStr">
        <is>
          <t>03 - Supercar</t>
        </is>
      </c>
      <c r="K844" s="12" t="n">
        <v>1195000</v>
      </c>
      <c r="L844" s="8" t="inlineStr">
        <is>
          <t>Texas</t>
        </is>
      </c>
      <c r="M844" s="13" t="n">
        <v>20743.4</v>
      </c>
      <c r="N844" s="13" t="n">
        <v>19894.99</v>
      </c>
      <c r="O844" s="8" t="n"/>
    </row>
    <row r="845">
      <c r="A845" s="8" t="inlineStr">
        <is>
          <t>CANON-202509-000740</t>
        </is>
      </c>
      <c r="B845" s="9" t="inlineStr">
        <is>
          <t>2025-09</t>
        </is>
      </c>
      <c r="C845" s="10" t="n">
        <v>45921</v>
      </c>
      <c r="D845" s="9" t="inlineStr">
        <is>
          <t>Bound</t>
        </is>
      </c>
      <c r="E845" s="8" t="inlineStr">
        <is>
          <t>Wilhelmina Underwood</t>
        </is>
      </c>
      <c r="F845" s="11" t="n">
        <v>2012</v>
      </c>
      <c r="G845" s="8" t="inlineStr">
        <is>
          <t>Aston Martin</t>
        </is>
      </c>
      <c r="H845" s="8" t="inlineStr">
        <is>
          <t>DB12</t>
        </is>
      </c>
      <c r="I845" s="8" t="inlineStr">
        <is>
          <t>2SE6LK6GY71S6RXGC</t>
        </is>
      </c>
      <c r="J845" s="8" t="inlineStr">
        <is>
          <t>02 - Sports / GT</t>
        </is>
      </c>
      <c r="K845" s="12" t="n">
        <v>580000</v>
      </c>
      <c r="L845" s="8" t="inlineStr">
        <is>
          <t>Nebraska</t>
        </is>
      </c>
      <c r="M845" s="13" t="n">
        <v>9247.17</v>
      </c>
      <c r="N845" s="13" t="n">
        <v>8868.959999999999</v>
      </c>
      <c r="O845" s="8" t="n"/>
    </row>
    <row r="846">
      <c r="A846" s="8" t="inlineStr">
        <is>
          <t>CANON-202509-000742</t>
        </is>
      </c>
      <c r="B846" s="9" t="inlineStr">
        <is>
          <t>2025-09</t>
        </is>
      </c>
      <c r="C846" s="10" t="n">
        <v>45911</v>
      </c>
      <c r="D846" s="9" t="inlineStr">
        <is>
          <t>Bound</t>
        </is>
      </c>
      <c r="E846" s="8" t="inlineStr">
        <is>
          <t>Lorenzo Blackwood</t>
        </is>
      </c>
      <c r="F846" s="11" t="n">
        <v>2010</v>
      </c>
      <c r="G846" s="8" t="inlineStr">
        <is>
          <t>Mercedes-Benz</t>
        </is>
      </c>
      <c r="H846" s="8" t="inlineStr">
        <is>
          <t>AMG GT</t>
        </is>
      </c>
      <c r="I846" s="8" t="inlineStr">
        <is>
          <t>LTP8W6H7XR749L6D2</t>
        </is>
      </c>
      <c r="J846" s="8" t="inlineStr">
        <is>
          <t>02 - Sports / GT</t>
        </is>
      </c>
      <c r="K846" s="12" t="n">
        <v>555000</v>
      </c>
      <c r="L846" s="8" t="inlineStr">
        <is>
          <t>Pennsylvania</t>
        </is>
      </c>
      <c r="M846" s="13" t="n">
        <v>6806.6</v>
      </c>
      <c r="N846" s="13" t="n">
        <v>6528.21</v>
      </c>
      <c r="O846" s="8" t="n"/>
    </row>
    <row r="847">
      <c r="A847" s="8" t="inlineStr">
        <is>
          <t>CANON-202509-000743</t>
        </is>
      </c>
      <c r="B847" s="9" t="inlineStr">
        <is>
          <t>2025-09</t>
        </is>
      </c>
      <c r="C847" s="10" t="n">
        <v>45909</v>
      </c>
      <c r="D847" s="9" t="inlineStr">
        <is>
          <t>Bound</t>
        </is>
      </c>
      <c r="E847" s="8" t="inlineStr">
        <is>
          <t>Emiliano Okonkwo</t>
        </is>
      </c>
      <c r="F847" s="11" t="n">
        <v>2016</v>
      </c>
      <c r="G847" s="8" t="inlineStr">
        <is>
          <t>Aston Martin</t>
        </is>
      </c>
      <c r="H847" s="8" t="inlineStr">
        <is>
          <t>DB5</t>
        </is>
      </c>
      <c r="I847" s="8" t="inlineStr">
        <is>
          <t>D10DZHBJVDHLW2A8A</t>
        </is>
      </c>
      <c r="J847" s="8" t="inlineStr">
        <is>
          <t>07 - Post-War Classic (1946-1972)</t>
        </is>
      </c>
      <c r="K847" s="12" t="n">
        <v>405000</v>
      </c>
      <c r="L847" s="8" t="inlineStr">
        <is>
          <t>Maine</t>
        </is>
      </c>
      <c r="M847" s="13" t="n">
        <v>3961.36</v>
      </c>
      <c r="N847" s="13" t="n">
        <v>3799.34</v>
      </c>
      <c r="O847" s="8" t="n"/>
    </row>
    <row r="848">
      <c r="A848" s="8" t="inlineStr">
        <is>
          <t>CANON-202509-000747</t>
        </is>
      </c>
      <c r="B848" s="9" t="inlineStr">
        <is>
          <t>2025-09</t>
        </is>
      </c>
      <c r="C848" s="10" t="n">
        <v>45918</v>
      </c>
      <c r="D848" s="9" t="inlineStr">
        <is>
          <t>Bound</t>
        </is>
      </c>
      <c r="E848" s="8" t="inlineStr">
        <is>
          <t>Wilhelmina Thistlewood</t>
        </is>
      </c>
      <c r="F848" s="11" t="n">
        <v>1998</v>
      </c>
      <c r="G848" s="8" t="inlineStr">
        <is>
          <t>BMW</t>
        </is>
      </c>
      <c r="H848" s="8" t="inlineStr">
        <is>
          <t>M8 Competition</t>
        </is>
      </c>
      <c r="I848" s="8" t="inlineStr">
        <is>
          <t>YYCWFWJP1EN6NA38H</t>
        </is>
      </c>
      <c r="J848" s="8" t="inlineStr">
        <is>
          <t>02 - Sports / GT</t>
        </is>
      </c>
      <c r="K848" s="12" t="n">
        <v>425000</v>
      </c>
      <c r="L848" s="8" t="inlineStr">
        <is>
          <t>Michigan</t>
        </is>
      </c>
      <c r="M848" s="13" t="n">
        <v>9321.93</v>
      </c>
      <c r="N848" s="13" t="n">
        <v>8940.66</v>
      </c>
      <c r="O848" s="8" t="n"/>
    </row>
    <row r="849">
      <c r="A849" s="8" t="inlineStr">
        <is>
          <t>CANON-202509-000748</t>
        </is>
      </c>
      <c r="B849" s="9" t="inlineStr">
        <is>
          <t>2025-09</t>
        </is>
      </c>
      <c r="C849" s="10" t="n">
        <v>45926</v>
      </c>
      <c r="D849" s="9" t="inlineStr">
        <is>
          <t>Bound</t>
        </is>
      </c>
      <c r="E849" s="8" t="inlineStr">
        <is>
          <t>Fitzgerald Blackwood</t>
        </is>
      </c>
      <c r="F849" s="11" t="n">
        <v>1955</v>
      </c>
      <c r="G849" s="8" t="inlineStr">
        <is>
          <t>Maserati</t>
        </is>
      </c>
      <c r="H849" s="8" t="inlineStr">
        <is>
          <t>GranTurismo</t>
        </is>
      </c>
      <c r="I849" s="8" t="inlineStr">
        <is>
          <t>3UD6YVK9HUM4EHGKW</t>
        </is>
      </c>
      <c r="J849" s="8" t="inlineStr">
        <is>
          <t>02 - Sports / GT</t>
        </is>
      </c>
      <c r="K849" s="12" t="n">
        <v>445000</v>
      </c>
      <c r="L849" s="8" t="inlineStr">
        <is>
          <t>Connecticut</t>
        </is>
      </c>
      <c r="M849" s="13" t="n">
        <v>7052.83</v>
      </c>
      <c r="N849" s="13" t="n">
        <v>6764.37</v>
      </c>
      <c r="O849" s="8" t="n"/>
    </row>
    <row r="850">
      <c r="A850" s="8" t="inlineStr">
        <is>
          <t>CANON-202509-000751</t>
        </is>
      </c>
      <c r="B850" s="9" t="inlineStr">
        <is>
          <t>2025-09</t>
        </is>
      </c>
      <c r="C850" s="10" t="n">
        <v>45930</v>
      </c>
      <c r="D850" s="9" t="inlineStr">
        <is>
          <t>Bound</t>
        </is>
      </c>
      <c r="E850" s="8" t="inlineStr">
        <is>
          <t>Anouk Thistlewood</t>
        </is>
      </c>
      <c r="F850" s="11" t="n">
        <v>1970</v>
      </c>
      <c r="G850" s="8" t="inlineStr">
        <is>
          <t>Maserati</t>
        </is>
      </c>
      <c r="H850" s="8" t="inlineStr">
        <is>
          <t>GranTurismo</t>
        </is>
      </c>
      <c r="I850" s="8" t="inlineStr">
        <is>
          <t>39PK2S583ZTR3C52Y</t>
        </is>
      </c>
      <c r="J850" s="8" t="inlineStr">
        <is>
          <t>02 - Sports / GT</t>
        </is>
      </c>
      <c r="K850" s="12" t="n">
        <v>570000</v>
      </c>
      <c r="L850" s="8" t="inlineStr">
        <is>
          <t>Kansas</t>
        </is>
      </c>
      <c r="M850" s="13" t="n">
        <v>6780.85</v>
      </c>
      <c r="N850" s="13" t="n">
        <v>6503.51</v>
      </c>
      <c r="O850" s="8" t="n"/>
    </row>
    <row r="851">
      <c r="A851" s="8" t="inlineStr">
        <is>
          <t>CANON-202509-000752</t>
        </is>
      </c>
      <c r="B851" s="9" t="inlineStr">
        <is>
          <t>2025-09</t>
        </is>
      </c>
      <c r="C851" s="10" t="n">
        <v>45918</v>
      </c>
      <c r="D851" s="9" t="inlineStr">
        <is>
          <t>Bound</t>
        </is>
      </c>
      <c r="E851" s="8" t="inlineStr">
        <is>
          <t>Delphine Montoya</t>
        </is>
      </c>
      <c r="F851" s="11" t="n">
        <v>2006</v>
      </c>
      <c r="G851" s="8" t="inlineStr">
        <is>
          <t>Bentley</t>
        </is>
      </c>
      <c r="H851" s="8" t="inlineStr">
        <is>
          <t>Continental GT</t>
        </is>
      </c>
      <c r="I851" s="8" t="inlineStr">
        <is>
          <t>UXU5DWRSDA6WFB575</t>
        </is>
      </c>
      <c r="J851" s="8" t="inlineStr">
        <is>
          <t>02 - Sports / GT</t>
        </is>
      </c>
      <c r="K851" s="12" t="n">
        <v>710000</v>
      </c>
      <c r="L851" s="8" t="inlineStr">
        <is>
          <t>Colorado</t>
        </is>
      </c>
      <c r="M851" s="13" t="n">
        <v>9578.299999999999</v>
      </c>
      <c r="N851" s="13" t="n">
        <v>9186.549999999999</v>
      </c>
      <c r="O851" s="8" t="n"/>
    </row>
    <row r="852">
      <c r="A852" s="8" t="inlineStr">
        <is>
          <t>CANON-202509-000753</t>
        </is>
      </c>
      <c r="B852" s="9" t="inlineStr">
        <is>
          <t>2025-09</t>
        </is>
      </c>
      <c r="C852" s="10" t="n">
        <v>45910</v>
      </c>
      <c r="D852" s="9" t="inlineStr">
        <is>
          <t>Bound</t>
        </is>
      </c>
      <c r="E852" s="8" t="inlineStr">
        <is>
          <t>Ingrid Chattopadhyay</t>
        </is>
      </c>
      <c r="F852" s="11" t="n">
        <v>1958</v>
      </c>
      <c r="G852" s="8" t="inlineStr">
        <is>
          <t>Maserati</t>
        </is>
      </c>
      <c r="H852" s="8" t="inlineStr">
        <is>
          <t>GranTurismo</t>
        </is>
      </c>
      <c r="I852" s="8" t="inlineStr">
        <is>
          <t>4N4D3KLYBZ27LCU4A</t>
        </is>
      </c>
      <c r="J852" s="8" t="inlineStr">
        <is>
          <t>02 - Sports / GT</t>
        </is>
      </c>
      <c r="K852" s="12" t="n">
        <v>550000</v>
      </c>
      <c r="L852" s="8" t="inlineStr">
        <is>
          <t>Pennsylvania</t>
        </is>
      </c>
      <c r="M852" s="13" t="n">
        <v>6745.28</v>
      </c>
      <c r="N852" s="13" t="n">
        <v>6469.4</v>
      </c>
      <c r="O852" s="8" t="n"/>
    </row>
    <row r="853">
      <c r="A853" s="8" t="inlineStr">
        <is>
          <t>CANON-202509-000754</t>
        </is>
      </c>
      <c r="B853" s="9" t="inlineStr">
        <is>
          <t>2025-09</t>
        </is>
      </c>
      <c r="C853" s="10" t="n">
        <v>45910</v>
      </c>
      <c r="D853" s="9" t="inlineStr">
        <is>
          <t>Bound</t>
        </is>
      </c>
      <c r="E853" s="8" t="inlineStr">
        <is>
          <t>Lorenzo Kingsford</t>
        </is>
      </c>
      <c r="F853" s="11" t="n">
        <v>2008</v>
      </c>
      <c r="G853" s="8" t="inlineStr">
        <is>
          <t>Aston Martin</t>
        </is>
      </c>
      <c r="H853" s="8" t="inlineStr">
        <is>
          <t>DB12</t>
        </is>
      </c>
      <c r="I853" s="8" t="inlineStr">
        <is>
          <t>X8EJH80JM1GT9LSRR</t>
        </is>
      </c>
      <c r="J853" s="8" t="inlineStr">
        <is>
          <t>02 - Sports / GT</t>
        </is>
      </c>
      <c r="K853" s="12" t="n">
        <v>325000</v>
      </c>
      <c r="L853" s="8" t="inlineStr">
        <is>
          <t>New York</t>
        </is>
      </c>
      <c r="M853" s="13" t="n">
        <v>5886.79</v>
      </c>
      <c r="N853" s="13" t="n">
        <v>5646.02</v>
      </c>
      <c r="O853" s="8" t="n"/>
    </row>
    <row r="854">
      <c r="A854" s="8" t="inlineStr">
        <is>
          <t>CANON-202509-000758</t>
        </is>
      </c>
      <c r="B854" s="9" t="inlineStr">
        <is>
          <t>2025-09</t>
        </is>
      </c>
      <c r="C854" s="10" t="n">
        <v>45917</v>
      </c>
      <c r="D854" s="9" t="inlineStr">
        <is>
          <t>Bound</t>
        </is>
      </c>
      <c r="E854" s="8" t="inlineStr">
        <is>
          <t>Desmond Blackwood</t>
        </is>
      </c>
      <c r="F854" s="11" t="n">
        <v>1963</v>
      </c>
      <c r="G854" s="8" t="inlineStr">
        <is>
          <t>Bentley</t>
        </is>
      </c>
      <c r="H854" s="8" t="inlineStr">
        <is>
          <t>4.5 Litre</t>
        </is>
      </c>
      <c r="I854" s="8" t="inlineStr">
        <is>
          <t>3U2997EGUXKCKW5FB</t>
        </is>
      </c>
      <c r="J854" s="8" t="inlineStr">
        <is>
          <t>06 - Vintage Pre-War (pre-1946)</t>
        </is>
      </c>
      <c r="K854" s="12" t="n">
        <v>685000</v>
      </c>
      <c r="L854" s="8" t="inlineStr">
        <is>
          <t>Arizona</t>
        </is>
      </c>
      <c r="M854" s="13" t="n">
        <v>4960.43</v>
      </c>
      <c r="N854" s="13" t="n">
        <v>4757.55</v>
      </c>
      <c r="O854" s="8" t="n"/>
    </row>
    <row r="855">
      <c r="A855" s="8" t="inlineStr">
        <is>
          <t>CANON-202509-000760</t>
        </is>
      </c>
      <c r="B855" s="9" t="inlineStr">
        <is>
          <t>2025-09</t>
        </is>
      </c>
      <c r="C855" s="10" t="n">
        <v>45929</v>
      </c>
      <c r="D855" s="9" t="inlineStr">
        <is>
          <t>Bound</t>
        </is>
      </c>
      <c r="E855" s="8" t="inlineStr">
        <is>
          <t>Horace Delacroix</t>
        </is>
      </c>
      <c r="F855" s="11" t="n">
        <v>1961</v>
      </c>
      <c r="G855" s="8" t="inlineStr">
        <is>
          <t>Ferrari</t>
        </is>
      </c>
      <c r="H855" s="8" t="inlineStr">
        <is>
          <t>296 GTB</t>
        </is>
      </c>
      <c r="I855" s="8" t="inlineStr">
        <is>
          <t>LPEFTUFF79JMTKFFK</t>
        </is>
      </c>
      <c r="J855" s="8" t="inlineStr">
        <is>
          <t>03 - Supercar</t>
        </is>
      </c>
      <c r="K855" s="12" t="n">
        <v>1950000</v>
      </c>
      <c r="L855" s="8" t="inlineStr">
        <is>
          <t>New York</t>
        </is>
      </c>
      <c r="M855" s="13" t="n">
        <v>37675.47</v>
      </c>
      <c r="N855" s="13" t="n">
        <v>36134.54</v>
      </c>
      <c r="O855" s="8" t="n"/>
    </row>
    <row r="856">
      <c r="A856" s="8" t="inlineStr">
        <is>
          <t>CANON-202509-000762</t>
        </is>
      </c>
      <c r="B856" s="9" t="inlineStr">
        <is>
          <t>2025-09</t>
        </is>
      </c>
      <c r="C856" s="10" t="n">
        <v>45909</v>
      </c>
      <c r="D856" s="9" t="inlineStr">
        <is>
          <t>Bound</t>
        </is>
      </c>
      <c r="E856" s="8" t="inlineStr">
        <is>
          <t>Anouk Thistlewood</t>
        </is>
      </c>
      <c r="F856" s="11" t="n">
        <v>2022</v>
      </c>
      <c r="G856" s="8" t="inlineStr">
        <is>
          <t>Aston Martin</t>
        </is>
      </c>
      <c r="H856" s="8" t="inlineStr">
        <is>
          <t>DB5</t>
        </is>
      </c>
      <c r="I856" s="8" t="inlineStr">
        <is>
          <t>B2NCXBAWG0RVL3SNB</t>
        </is>
      </c>
      <c r="J856" s="8" t="inlineStr">
        <is>
          <t>07 - Post-War Classic (1946-1972)</t>
        </is>
      </c>
      <c r="K856" s="12" t="n">
        <v>1485000</v>
      </c>
      <c r="L856" s="8" t="inlineStr">
        <is>
          <t>Texas</t>
        </is>
      </c>
      <c r="M856" s="13" t="n">
        <v>12244.25</v>
      </c>
      <c r="N856" s="13" t="n">
        <v>11743.46</v>
      </c>
      <c r="O856" s="8" t="n"/>
    </row>
    <row r="857">
      <c r="A857" s="8" t="inlineStr">
        <is>
          <t>CANON-202509-000763</t>
        </is>
      </c>
      <c r="B857" s="9" t="inlineStr">
        <is>
          <t>2025-09</t>
        </is>
      </c>
      <c r="C857" s="10" t="n">
        <v>45923</v>
      </c>
      <c r="D857" s="9" t="inlineStr">
        <is>
          <t>Bound</t>
        </is>
      </c>
      <c r="E857" s="8" t="inlineStr">
        <is>
          <t>Ottilie Chattopadhyay</t>
        </is>
      </c>
      <c r="F857" s="11" t="n">
        <v>1968</v>
      </c>
      <c r="G857" s="8" t="inlineStr">
        <is>
          <t>Aston Martin</t>
        </is>
      </c>
      <c r="H857" s="8" t="inlineStr">
        <is>
          <t>DB12</t>
        </is>
      </c>
      <c r="I857" s="8" t="inlineStr">
        <is>
          <t>889M034346Y05CESR</t>
        </is>
      </c>
      <c r="J857" s="8" t="inlineStr">
        <is>
          <t>02 - Sports / GT</t>
        </is>
      </c>
      <c r="K857" s="12" t="n">
        <v>1215000</v>
      </c>
      <c r="L857" s="8" t="inlineStr">
        <is>
          <t>Arkansas</t>
        </is>
      </c>
      <c r="M857" s="13" t="n">
        <v>17399.72</v>
      </c>
      <c r="N857" s="13" t="n">
        <v>16688.07</v>
      </c>
      <c r="O857" s="8" t="n"/>
    </row>
    <row r="858">
      <c r="A858" s="8" t="inlineStr">
        <is>
          <t>CANON-202509-000765</t>
        </is>
      </c>
      <c r="B858" s="9" t="inlineStr">
        <is>
          <t>2025-09</t>
        </is>
      </c>
      <c r="C858" s="10" t="n">
        <v>45921</v>
      </c>
      <c r="D858" s="9" t="inlineStr">
        <is>
          <t>Bound</t>
        </is>
      </c>
      <c r="E858" s="8" t="inlineStr">
        <is>
          <t>Priya Bellandi</t>
        </is>
      </c>
      <c r="F858" s="11" t="n">
        <v>1972</v>
      </c>
      <c r="G858" s="8" t="inlineStr">
        <is>
          <t>Alfa Romeo</t>
        </is>
      </c>
      <c r="H858" s="8" t="inlineStr">
        <is>
          <t>8C 2900</t>
        </is>
      </c>
      <c r="I858" s="8" t="inlineStr">
        <is>
          <t>CDSS0TTFT39EJ5S8D</t>
        </is>
      </c>
      <c r="J858" s="8" t="inlineStr">
        <is>
          <t>06 - Vintage Pre-War (pre-1946)</t>
        </is>
      </c>
      <c r="K858" s="12" t="n">
        <v>1950000</v>
      </c>
      <c r="L858" s="8" t="inlineStr">
        <is>
          <t>Florida</t>
        </is>
      </c>
      <c r="M858" s="13" t="n">
        <v>17763.4</v>
      </c>
      <c r="N858" s="13" t="n">
        <v>17036.88</v>
      </c>
      <c r="O858" s="8" t="n"/>
    </row>
    <row r="859">
      <c r="A859" s="8" t="inlineStr">
        <is>
          <t>CANON-202509-000766</t>
        </is>
      </c>
      <c r="B859" s="9" t="inlineStr">
        <is>
          <t>2025-09</t>
        </is>
      </c>
      <c r="C859" s="10" t="n">
        <v>45914</v>
      </c>
      <c r="D859" s="9" t="inlineStr">
        <is>
          <t>Bound</t>
        </is>
      </c>
      <c r="E859" s="8" t="inlineStr">
        <is>
          <t>Wilhelmina Kingsford</t>
        </is>
      </c>
      <c r="F859" s="11" t="n">
        <v>2019</v>
      </c>
      <c r="G859" s="8" t="inlineStr">
        <is>
          <t>Bentley</t>
        </is>
      </c>
      <c r="H859" s="8" t="inlineStr">
        <is>
          <t>Continental GT</t>
        </is>
      </c>
      <c r="I859" s="8" t="inlineStr">
        <is>
          <t>LKMAD1K7EKXYT3FMU</t>
        </is>
      </c>
      <c r="J859" s="8" t="inlineStr">
        <is>
          <t>02 - Sports / GT</t>
        </is>
      </c>
      <c r="K859" s="12" t="n">
        <v>405000</v>
      </c>
      <c r="L859" s="8" t="inlineStr">
        <is>
          <t>New York</t>
        </is>
      </c>
      <c r="M859" s="13" t="n">
        <v>7335.85</v>
      </c>
      <c r="N859" s="13" t="n">
        <v>7035.81</v>
      </c>
      <c r="O859" s="8" t="n"/>
    </row>
    <row r="860">
      <c r="A860" s="8" t="inlineStr">
        <is>
          <t>CANON-202509-000767</t>
        </is>
      </c>
      <c r="B860" s="9" t="inlineStr">
        <is>
          <t>2025-09</t>
        </is>
      </c>
      <c r="C860" s="10" t="n">
        <v>45922</v>
      </c>
      <c r="D860" s="9" t="inlineStr">
        <is>
          <t>Bound</t>
        </is>
      </c>
      <c r="E860" s="8" t="inlineStr">
        <is>
          <t>Cassius Fairweather</t>
        </is>
      </c>
      <c r="F860" s="11" t="n">
        <v>2005</v>
      </c>
      <c r="G860" s="8" t="inlineStr">
        <is>
          <t>Aston Martin</t>
        </is>
      </c>
      <c r="H860" s="8" t="inlineStr">
        <is>
          <t>DB12</t>
        </is>
      </c>
      <c r="I860" s="8" t="inlineStr">
        <is>
          <t>Z78LJ6W7TNSBYUDEC</t>
        </is>
      </c>
      <c r="J860" s="8" t="inlineStr">
        <is>
          <t>02 - Sports / GT</t>
        </is>
      </c>
      <c r="K860" s="12" t="n">
        <v>1060000</v>
      </c>
      <c r="L860" s="8" t="inlineStr">
        <is>
          <t>Maine</t>
        </is>
      </c>
      <c r="M860" s="13" t="n">
        <v>11880</v>
      </c>
      <c r="N860" s="13" t="n">
        <v>11394.11</v>
      </c>
      <c r="O860" s="8" t="n"/>
    </row>
    <row r="861">
      <c r="A861" s="8" t="inlineStr">
        <is>
          <t>CANON-202509-000768</t>
        </is>
      </c>
      <c r="B861" s="9" t="inlineStr">
        <is>
          <t>2025-09</t>
        </is>
      </c>
      <c r="C861" s="10" t="n">
        <v>45929</v>
      </c>
      <c r="D861" s="9" t="inlineStr">
        <is>
          <t>Bound</t>
        </is>
      </c>
      <c r="E861" s="8" t="inlineStr">
        <is>
          <t>Priya Ashcombe</t>
        </is>
      </c>
      <c r="F861" s="11" t="n">
        <v>1990</v>
      </c>
      <c r="G861" s="8" t="inlineStr">
        <is>
          <t>McLaren</t>
        </is>
      </c>
      <c r="H861" s="8" t="inlineStr">
        <is>
          <t>750S</t>
        </is>
      </c>
      <c r="I861" s="8" t="inlineStr">
        <is>
          <t>7WXWFKULFA523ZCA4</t>
        </is>
      </c>
      <c r="J861" s="8" t="inlineStr">
        <is>
          <t>03 - Supercar</t>
        </is>
      </c>
      <c r="K861" s="12" t="n">
        <v>995000</v>
      </c>
      <c r="L861" s="8" t="inlineStr">
        <is>
          <t>South Carolina</t>
        </is>
      </c>
      <c r="M861" s="13" t="n">
        <v>22115.28</v>
      </c>
      <c r="N861" s="13" t="n">
        <v>21210.77</v>
      </c>
      <c r="O861" s="8" t="n"/>
    </row>
    <row r="862">
      <c r="A862" s="8" t="inlineStr">
        <is>
          <t>CANON-202509-000769</t>
        </is>
      </c>
      <c r="B862" s="9" t="inlineStr">
        <is>
          <t>2025-09</t>
        </is>
      </c>
      <c r="C862" s="10" t="n">
        <v>45912</v>
      </c>
      <c r="D862" s="9" t="inlineStr">
        <is>
          <t>Bound</t>
        </is>
      </c>
      <c r="E862" s="8" t="inlineStr">
        <is>
          <t>Thaddeus Pennington</t>
        </is>
      </c>
      <c r="F862" s="11" t="n">
        <v>1993</v>
      </c>
      <c r="G862" s="8" t="inlineStr">
        <is>
          <t>McLaren</t>
        </is>
      </c>
      <c r="H862" s="8" t="inlineStr">
        <is>
          <t>750S</t>
        </is>
      </c>
      <c r="I862" s="8" t="inlineStr">
        <is>
          <t>S66KWV16SZFRD44W3</t>
        </is>
      </c>
      <c r="J862" s="8" t="inlineStr">
        <is>
          <t>03 - Supercar</t>
        </is>
      </c>
      <c r="K862" s="12" t="n">
        <v>580000</v>
      </c>
      <c r="L862" s="8" t="inlineStr">
        <is>
          <t>South Carolina</t>
        </is>
      </c>
      <c r="M862" s="13" t="n">
        <v>12891.32</v>
      </c>
      <c r="N862" s="13" t="n">
        <v>12364.07</v>
      </c>
      <c r="O862" s="8" t="n"/>
    </row>
    <row r="863">
      <c r="A863" s="8" t="inlineStr">
        <is>
          <t>CANON-202509-000772</t>
        </is>
      </c>
      <c r="B863" s="9" t="inlineStr">
        <is>
          <t>2025-09</t>
        </is>
      </c>
      <c r="C863" s="10" t="n">
        <v>45928</v>
      </c>
      <c r="D863" s="9" t="inlineStr">
        <is>
          <t>Bound</t>
        </is>
      </c>
      <c r="E863" s="8" t="inlineStr">
        <is>
          <t>Horace Thistlewood</t>
        </is>
      </c>
      <c r="F863" s="11" t="n">
        <v>1969</v>
      </c>
      <c r="G863" s="8" t="inlineStr">
        <is>
          <t>Mercedes-Benz</t>
        </is>
      </c>
      <c r="H863" s="8" t="inlineStr">
        <is>
          <t>AMG GT</t>
        </is>
      </c>
      <c r="I863" s="8" t="inlineStr">
        <is>
          <t>TFHS459C1WFS6SB16</t>
        </is>
      </c>
      <c r="J863" s="8" t="inlineStr">
        <is>
          <t>02 - Sports / GT</t>
        </is>
      </c>
      <c r="K863" s="12" t="n">
        <v>405000</v>
      </c>
      <c r="L863" s="8" t="inlineStr">
        <is>
          <t>Colorado</t>
        </is>
      </c>
      <c r="M863" s="13" t="n">
        <v>6304.25</v>
      </c>
      <c r="N863" s="13" t="n">
        <v>6046.41</v>
      </c>
      <c r="O863" s="8" t="n"/>
    </row>
    <row r="864">
      <c r="A864" s="8" t="inlineStr">
        <is>
          <t>CANON-202509-000773</t>
        </is>
      </c>
      <c r="B864" s="9" t="inlineStr">
        <is>
          <t>2025-09</t>
        </is>
      </c>
      <c r="C864" s="10" t="n">
        <v>45904</v>
      </c>
      <c r="D864" s="9" t="inlineStr">
        <is>
          <t>Bound</t>
        </is>
      </c>
      <c r="E864" s="8" t="inlineStr">
        <is>
          <t>Aurelio Blackwood</t>
        </is>
      </c>
      <c r="F864" s="11" t="n">
        <v>1967</v>
      </c>
      <c r="G864" s="8" t="inlineStr">
        <is>
          <t>Maserati</t>
        </is>
      </c>
      <c r="H864" s="8" t="inlineStr">
        <is>
          <t>GranTurismo</t>
        </is>
      </c>
      <c r="I864" s="8" t="inlineStr">
        <is>
          <t>67KZZL3AV1Z6H2VN5</t>
        </is>
      </c>
      <c r="J864" s="8" t="inlineStr">
        <is>
          <t>02 - Sports / GT</t>
        </is>
      </c>
      <c r="K864" s="12" t="n">
        <v>775000</v>
      </c>
      <c r="L864" s="8" t="inlineStr">
        <is>
          <t>North Carolina</t>
        </is>
      </c>
      <c r="M864" s="13" t="n">
        <v>10930.42</v>
      </c>
      <c r="N864" s="13" t="n">
        <v>10483.37</v>
      </c>
      <c r="O864" s="8" t="n"/>
    </row>
    <row r="865">
      <c r="A865" s="8" t="inlineStr">
        <is>
          <t>CANON-202509-000774</t>
        </is>
      </c>
      <c r="B865" s="9" t="inlineStr">
        <is>
          <t>2025-09</t>
        </is>
      </c>
      <c r="C865" s="10" t="n">
        <v>45923</v>
      </c>
      <c r="D865" s="9" t="inlineStr">
        <is>
          <t>Bound</t>
        </is>
      </c>
      <c r="E865" s="8" t="inlineStr">
        <is>
          <t>Leopold Montoya</t>
        </is>
      </c>
      <c r="F865" s="11" t="n">
        <v>2018</v>
      </c>
      <c r="G865" s="8" t="inlineStr">
        <is>
          <t>Maserati</t>
        </is>
      </c>
      <c r="H865" s="8" t="inlineStr">
        <is>
          <t>GranTurismo</t>
        </is>
      </c>
      <c r="I865" s="8" t="inlineStr">
        <is>
          <t>NPUHZVSWMKFR0877G</t>
        </is>
      </c>
      <c r="J865" s="8" t="inlineStr">
        <is>
          <t>02 - Sports / GT</t>
        </is>
      </c>
      <c r="K865" s="12" t="n">
        <v>380000</v>
      </c>
      <c r="L865" s="8" t="inlineStr">
        <is>
          <t>Pennsylvania</t>
        </is>
      </c>
      <c r="M865" s="13" t="n">
        <v>5377.36</v>
      </c>
      <c r="N865" s="13" t="n">
        <v>5157.43</v>
      </c>
      <c r="O865" s="8" t="n"/>
    </row>
    <row r="866">
      <c r="A866" s="8" t="inlineStr">
        <is>
          <t>CANON-202509-000775</t>
        </is>
      </c>
      <c r="B866" s="9" t="inlineStr">
        <is>
          <t>2025-09</t>
        </is>
      </c>
      <c r="C866" s="10" t="n">
        <v>45924</v>
      </c>
      <c r="D866" s="9" t="inlineStr">
        <is>
          <t>Bound</t>
        </is>
      </c>
      <c r="E866" s="8" t="inlineStr">
        <is>
          <t>Noor Larsson</t>
        </is>
      </c>
      <c r="F866" s="11" t="n">
        <v>1994</v>
      </c>
      <c r="G866" s="8" t="inlineStr">
        <is>
          <t>Porsche</t>
        </is>
      </c>
      <c r="H866" s="8" t="inlineStr">
        <is>
          <t>911 Turbo S</t>
        </is>
      </c>
      <c r="I866" s="8" t="inlineStr">
        <is>
          <t>MYAH6C0G0PSSDD3WP</t>
        </is>
      </c>
      <c r="J866" s="8" t="inlineStr">
        <is>
          <t>02 - Sports / GT</t>
        </is>
      </c>
      <c r="K866" s="12" t="n">
        <v>1175000</v>
      </c>
      <c r="L866" s="8" t="inlineStr">
        <is>
          <t>California</t>
        </is>
      </c>
      <c r="M866" s="13" t="n">
        <v>16461.08</v>
      </c>
      <c r="N866" s="13" t="n">
        <v>15787.82</v>
      </c>
      <c r="O866" s="8" t="n"/>
    </row>
    <row r="867">
      <c r="A867" s="8" t="inlineStr">
        <is>
          <t>CANON-202509-000776</t>
        </is>
      </c>
      <c r="B867" s="9" t="inlineStr">
        <is>
          <t>2025-09</t>
        </is>
      </c>
      <c r="C867" s="10" t="n">
        <v>45916</v>
      </c>
      <c r="D867" s="9" t="inlineStr">
        <is>
          <t>Bound</t>
        </is>
      </c>
      <c r="E867" s="8" t="inlineStr">
        <is>
          <t>Horace Castellanos</t>
        </is>
      </c>
      <c r="F867" s="11" t="n">
        <v>1964</v>
      </c>
      <c r="G867" s="8" t="inlineStr">
        <is>
          <t>Porsche</t>
        </is>
      </c>
      <c r="H867" s="8" t="inlineStr">
        <is>
          <t>911 Turbo S</t>
        </is>
      </c>
      <c r="I867" s="8" t="inlineStr">
        <is>
          <t>MAKATSNW7JN44E97J</t>
        </is>
      </c>
      <c r="J867" s="8" t="inlineStr">
        <is>
          <t>02 - Sports / GT</t>
        </is>
      </c>
      <c r="K867" s="12" t="n">
        <v>330000</v>
      </c>
      <c r="L867" s="8" t="inlineStr">
        <is>
          <t>New Mexico</t>
        </is>
      </c>
      <c r="M867" s="13" t="n">
        <v>5977.36</v>
      </c>
      <c r="N867" s="13" t="n">
        <v>5732.89</v>
      </c>
      <c r="O867" s="8" t="n"/>
    </row>
    <row r="868">
      <c r="A868" s="8" t="inlineStr">
        <is>
          <t>CANON-202509-000777</t>
        </is>
      </c>
      <c r="B868" s="9" t="inlineStr">
        <is>
          <t>2025-09</t>
        </is>
      </c>
      <c r="C868" s="10" t="n">
        <v>45918</v>
      </c>
      <c r="D868" s="9" t="inlineStr">
        <is>
          <t>Bound</t>
        </is>
      </c>
      <c r="E868" s="8" t="inlineStr">
        <is>
          <t>Everett Kingsford</t>
        </is>
      </c>
      <c r="F868" s="11" t="n">
        <v>1969</v>
      </c>
      <c r="G868" s="8" t="inlineStr">
        <is>
          <t>McLaren</t>
        </is>
      </c>
      <c r="H868" s="8" t="inlineStr">
        <is>
          <t>750S</t>
        </is>
      </c>
      <c r="I868" s="8" t="inlineStr">
        <is>
          <t>6HNYVC5TYZAZ1K56U</t>
        </is>
      </c>
      <c r="J868" s="8" t="inlineStr">
        <is>
          <t>03 - Supercar</t>
        </is>
      </c>
      <c r="K868" s="12" t="n">
        <v>720000</v>
      </c>
      <c r="L868" s="8" t="inlineStr">
        <is>
          <t>Maryland</t>
        </is>
      </c>
      <c r="M868" s="13" t="n">
        <v>12260.38</v>
      </c>
      <c r="N868" s="13" t="n">
        <v>11758.93</v>
      </c>
      <c r="O868" s="8" t="n"/>
    </row>
    <row r="869">
      <c r="A869" s="8" t="inlineStr">
        <is>
          <t>CANON-202509-000779</t>
        </is>
      </c>
      <c r="B869" s="9" t="inlineStr">
        <is>
          <t>2025-09</t>
        </is>
      </c>
      <c r="C869" s="10" t="n">
        <v>45910</v>
      </c>
      <c r="D869" s="9" t="inlineStr">
        <is>
          <t>Bound</t>
        </is>
      </c>
      <c r="E869" s="8" t="inlineStr">
        <is>
          <t>Everett Vandermeer</t>
        </is>
      </c>
      <c r="F869" s="11" t="n">
        <v>2007</v>
      </c>
      <c r="G869" s="8" t="inlineStr">
        <is>
          <t>Mercedes-Benz</t>
        </is>
      </c>
      <c r="H869" s="8" t="inlineStr">
        <is>
          <t>AMG GT</t>
        </is>
      </c>
      <c r="I869" s="8" t="inlineStr">
        <is>
          <t>CMBZ9GRUVCP6MR0VC</t>
        </is>
      </c>
      <c r="J869" s="8" t="inlineStr">
        <is>
          <t>02 - Sports / GT</t>
        </is>
      </c>
      <c r="K869" s="12" t="n">
        <v>920000</v>
      </c>
      <c r="L869" s="8" t="inlineStr">
        <is>
          <t>Texas</t>
        </is>
      </c>
      <c r="M869" s="13" t="n">
        <v>12975.47</v>
      </c>
      <c r="N869" s="13" t="n">
        <v>12444.77</v>
      </c>
      <c r="O869" s="8" t="n"/>
    </row>
    <row r="870">
      <c r="A870" s="8" t="inlineStr">
        <is>
          <t>CANON-202509-000780</t>
        </is>
      </c>
      <c r="B870" s="9" t="inlineStr">
        <is>
          <t>2025-09</t>
        </is>
      </c>
      <c r="C870" s="10" t="n">
        <v>45922</v>
      </c>
      <c r="D870" s="9" t="inlineStr">
        <is>
          <t>Bound</t>
        </is>
      </c>
      <c r="E870" s="8" t="inlineStr">
        <is>
          <t>Beatrix Merriweather</t>
        </is>
      </c>
      <c r="F870" s="11" t="n">
        <v>2006</v>
      </c>
      <c r="G870" s="8" t="inlineStr">
        <is>
          <t>Porsche</t>
        </is>
      </c>
      <c r="H870" s="8" t="inlineStr">
        <is>
          <t>911 Turbo S</t>
        </is>
      </c>
      <c r="I870" s="8" t="inlineStr">
        <is>
          <t>D8N0WDCSB3YGJW1SW</t>
        </is>
      </c>
      <c r="J870" s="8" t="inlineStr">
        <is>
          <t>02 - Sports / GT</t>
        </is>
      </c>
      <c r="K870" s="12" t="n">
        <v>705000</v>
      </c>
      <c r="L870" s="8" t="inlineStr">
        <is>
          <t>Florida</t>
        </is>
      </c>
      <c r="M870" s="13" t="n">
        <v>12277.64</v>
      </c>
      <c r="N870" s="13" t="n">
        <v>11775.48</v>
      </c>
      <c r="O870" s="8" t="n"/>
    </row>
    <row r="871">
      <c r="A871" s="8" t="inlineStr">
        <is>
          <t>CANON-202509-000781</t>
        </is>
      </c>
      <c r="B871" s="9" t="inlineStr">
        <is>
          <t>2025-09</t>
        </is>
      </c>
      <c r="C871" s="10" t="n">
        <v>45925</v>
      </c>
      <c r="D871" s="9" t="inlineStr">
        <is>
          <t>Bound</t>
        </is>
      </c>
      <c r="E871" s="8" t="inlineStr">
        <is>
          <t>Everett Castellanos</t>
        </is>
      </c>
      <c r="F871" s="11" t="n">
        <v>1960</v>
      </c>
      <c r="G871" s="8" t="inlineStr">
        <is>
          <t>Ringbrothers</t>
        </is>
      </c>
      <c r="H871" s="8" t="inlineStr">
        <is>
          <t>Mustang</t>
        </is>
      </c>
      <c r="I871" s="8" t="inlineStr">
        <is>
          <t>B4TR4XVH0JGC3X7NL</t>
        </is>
      </c>
      <c r="J871" s="8" t="inlineStr">
        <is>
          <t>11 - Restomod / Coachbuilt / Bespoke</t>
        </is>
      </c>
      <c r="K871" s="12" t="n">
        <v>1535000</v>
      </c>
      <c r="L871" s="8" t="inlineStr">
        <is>
          <t>New Hampshire</t>
        </is>
      </c>
      <c r="M871" s="13" t="n">
        <v>20482.11</v>
      </c>
      <c r="N871" s="13" t="n">
        <v>19644.39</v>
      </c>
      <c r="O871" s="8" t="n"/>
    </row>
    <row r="872">
      <c r="A872" s="8" t="inlineStr">
        <is>
          <t>CANON-202509-000782</t>
        </is>
      </c>
      <c r="B872" s="9" t="inlineStr">
        <is>
          <t>2025-09</t>
        </is>
      </c>
      <c r="C872" s="10" t="n">
        <v>45907</v>
      </c>
      <c r="D872" s="9" t="inlineStr">
        <is>
          <t>Bound</t>
        </is>
      </c>
      <c r="E872" s="8" t="inlineStr">
        <is>
          <t>Desmond Chattopadhyay</t>
        </is>
      </c>
      <c r="F872" s="11" t="n">
        <v>2010</v>
      </c>
      <c r="G872" s="8" t="inlineStr">
        <is>
          <t>Aston Martin</t>
        </is>
      </c>
      <c r="H872" s="8" t="inlineStr">
        <is>
          <t>DB12</t>
        </is>
      </c>
      <c r="I872" s="8" t="inlineStr">
        <is>
          <t>ZW5W24YDTR8ADPC5E</t>
        </is>
      </c>
      <c r="J872" s="8" t="inlineStr">
        <is>
          <t>02 - Sports / GT</t>
        </is>
      </c>
      <c r="K872" s="12" t="n">
        <v>545000</v>
      </c>
      <c r="L872" s="8" t="inlineStr">
        <is>
          <t>Oklahoma</t>
        </is>
      </c>
      <c r="M872" s="13" t="n">
        <v>8421.790000000001</v>
      </c>
      <c r="N872" s="13" t="n">
        <v>8077.34</v>
      </c>
      <c r="O872" s="8" t="n"/>
    </row>
    <row r="873">
      <c r="A873" s="8" t="inlineStr">
        <is>
          <t>CANON-202509-000783</t>
        </is>
      </c>
      <c r="B873" s="9" t="inlineStr">
        <is>
          <t>2025-09</t>
        </is>
      </c>
      <c r="C873" s="10" t="n">
        <v>45930</v>
      </c>
      <c r="D873" s="9" t="inlineStr">
        <is>
          <t>Bound</t>
        </is>
      </c>
      <c r="E873" s="8" t="inlineStr">
        <is>
          <t>Priya Vandermeer</t>
        </is>
      </c>
      <c r="F873" s="11" t="n">
        <v>1967</v>
      </c>
      <c r="G873" s="8" t="inlineStr">
        <is>
          <t>Aston Martin</t>
        </is>
      </c>
      <c r="H873" s="8" t="inlineStr">
        <is>
          <t>DB12</t>
        </is>
      </c>
      <c r="I873" s="8" t="inlineStr">
        <is>
          <t>RRC7TW08YSYDMSL7B</t>
        </is>
      </c>
      <c r="J873" s="8" t="inlineStr">
        <is>
          <t>02 - Sports / GT</t>
        </is>
      </c>
      <c r="K873" s="12" t="n">
        <v>415000</v>
      </c>
      <c r="L873" s="8" t="inlineStr">
        <is>
          <t>Mississippi</t>
        </is>
      </c>
      <c r="M873" s="13" t="n">
        <v>6988.44</v>
      </c>
      <c r="N873" s="13" t="n">
        <v>6702.61</v>
      </c>
      <c r="O873" s="8" t="n"/>
    </row>
    <row r="874">
      <c r="A874" s="8" t="inlineStr">
        <is>
          <t>CANON-202509-000784</t>
        </is>
      </c>
      <c r="B874" s="9" t="inlineStr">
        <is>
          <t>2025-09</t>
        </is>
      </c>
      <c r="C874" s="10" t="n">
        <v>45918</v>
      </c>
      <c r="D874" s="9" t="inlineStr">
        <is>
          <t>Bound</t>
        </is>
      </c>
      <c r="E874" s="8" t="inlineStr">
        <is>
          <t>Aurelio Montoya</t>
        </is>
      </c>
      <c r="F874" s="11" t="n">
        <v>1958</v>
      </c>
      <c r="G874" s="8" t="inlineStr">
        <is>
          <t>Aston Martin</t>
        </is>
      </c>
      <c r="H874" s="8" t="inlineStr">
        <is>
          <t>DB5</t>
        </is>
      </c>
      <c r="I874" s="8" t="inlineStr">
        <is>
          <t>MKJ11MJ4EJ44BKLKM</t>
        </is>
      </c>
      <c r="J874" s="8" t="inlineStr">
        <is>
          <t>07 - Post-War Classic (1946-1972)</t>
        </is>
      </c>
      <c r="K874" s="12" t="n">
        <v>340000</v>
      </c>
      <c r="L874" s="8" t="inlineStr">
        <is>
          <t>Minnesota</t>
        </is>
      </c>
      <c r="M874" s="13" t="n">
        <v>4064.6</v>
      </c>
      <c r="N874" s="13" t="n">
        <v>3898.36</v>
      </c>
      <c r="O874" s="8" t="n"/>
    </row>
    <row r="875">
      <c r="A875" s="8" t="inlineStr">
        <is>
          <t>CANON-202509-000785</t>
        </is>
      </c>
      <c r="B875" s="9" t="inlineStr">
        <is>
          <t>2025-09</t>
        </is>
      </c>
      <c r="C875" s="10" t="n">
        <v>45911</v>
      </c>
      <c r="D875" s="9" t="inlineStr">
        <is>
          <t>Bound</t>
        </is>
      </c>
      <c r="E875" s="8" t="inlineStr">
        <is>
          <t>Ramona Vasquez</t>
        </is>
      </c>
      <c r="F875" s="11" t="n">
        <v>2019</v>
      </c>
      <c r="G875" s="8" t="inlineStr">
        <is>
          <t>Ferrari</t>
        </is>
      </c>
      <c r="H875" s="8" t="inlineStr">
        <is>
          <t>296 GTB</t>
        </is>
      </c>
      <c r="I875" s="8" t="inlineStr">
        <is>
          <t>CT2CU64S7T65YLKJ9</t>
        </is>
      </c>
      <c r="J875" s="8" t="inlineStr">
        <is>
          <t>03 - Supercar</t>
        </is>
      </c>
      <c r="K875" s="12" t="n">
        <v>420000</v>
      </c>
      <c r="L875" s="8" t="inlineStr">
        <is>
          <t>Indiana</t>
        </is>
      </c>
      <c r="M875" s="13" t="n">
        <v>11209.25</v>
      </c>
      <c r="N875" s="13" t="n">
        <v>10750.79</v>
      </c>
      <c r="O875" s="8" t="n"/>
    </row>
    <row r="876">
      <c r="A876" s="8" t="inlineStr">
        <is>
          <t>CANON-202509-000786</t>
        </is>
      </c>
      <c r="B876" s="9" t="inlineStr">
        <is>
          <t>2025-09</t>
        </is>
      </c>
      <c r="C876" s="10" t="n">
        <v>45906</v>
      </c>
      <c r="D876" s="9" t="inlineStr">
        <is>
          <t>Bound</t>
        </is>
      </c>
      <c r="E876" s="8" t="inlineStr">
        <is>
          <t>Wilhelmina Nakashima</t>
        </is>
      </c>
      <c r="F876" s="11" t="n">
        <v>2006</v>
      </c>
      <c r="G876" s="8" t="inlineStr">
        <is>
          <t>BMW</t>
        </is>
      </c>
      <c r="H876" s="8" t="inlineStr">
        <is>
          <t>M8 Competition</t>
        </is>
      </c>
      <c r="I876" s="8" t="inlineStr">
        <is>
          <t>R1K6DMDE8VX84D0R3</t>
        </is>
      </c>
      <c r="J876" s="8" t="inlineStr">
        <is>
          <t>02 - Sports / GT</t>
        </is>
      </c>
      <c r="K876" s="12" t="n">
        <v>450000</v>
      </c>
      <c r="L876" s="8" t="inlineStr">
        <is>
          <t>Hawaii</t>
        </is>
      </c>
      <c r="M876" s="13" t="n">
        <v>8278.299999999999</v>
      </c>
      <c r="N876" s="13" t="n">
        <v>7939.72</v>
      </c>
      <c r="O876" s="8" t="n"/>
    </row>
    <row r="877">
      <c r="A877" s="8" t="inlineStr">
        <is>
          <t>CANON-202509-000791</t>
        </is>
      </c>
      <c r="B877" s="9" t="inlineStr">
        <is>
          <t>2025-09</t>
        </is>
      </c>
      <c r="C877" s="10" t="n">
        <v>45904</v>
      </c>
      <c r="D877" s="9" t="inlineStr">
        <is>
          <t>Bound</t>
        </is>
      </c>
      <c r="E877" s="8" t="inlineStr">
        <is>
          <t>Beatrix Pennington</t>
        </is>
      </c>
      <c r="F877" s="11" t="n">
        <v>1982</v>
      </c>
      <c r="G877" s="8" t="inlineStr">
        <is>
          <t>Ferrari</t>
        </is>
      </c>
      <c r="H877" s="8" t="inlineStr">
        <is>
          <t>275 GTB/4</t>
        </is>
      </c>
      <c r="I877" s="8" t="inlineStr">
        <is>
          <t>R9N99RT0XDW18W6N7</t>
        </is>
      </c>
      <c r="J877" s="8" t="inlineStr">
        <is>
          <t>07 - Post-War Classic (1946-1972)</t>
        </is>
      </c>
      <c r="K877" s="12" t="n">
        <v>790000</v>
      </c>
      <c r="L877" s="8" t="inlineStr">
        <is>
          <t>Utah</t>
        </is>
      </c>
      <c r="M877" s="13" t="n">
        <v>8652.74</v>
      </c>
      <c r="N877" s="13" t="n">
        <v>8298.84</v>
      </c>
      <c r="O877" s="8" t="n"/>
    </row>
    <row r="878">
      <c r="A878" s="8" t="inlineStr">
        <is>
          <t>CANON-202509-000792</t>
        </is>
      </c>
      <c r="B878" s="9" t="inlineStr">
        <is>
          <t>2025-09</t>
        </is>
      </c>
      <c r="C878" s="10" t="n">
        <v>45916</v>
      </c>
      <c r="D878" s="9" t="inlineStr">
        <is>
          <t>Bound</t>
        </is>
      </c>
      <c r="E878" s="8" t="inlineStr">
        <is>
          <t>Mireille Farkas</t>
        </is>
      </c>
      <c r="F878" s="11" t="n">
        <v>1956</v>
      </c>
      <c r="G878" s="8" t="inlineStr">
        <is>
          <t>Aston Martin</t>
        </is>
      </c>
      <c r="H878" s="8" t="inlineStr">
        <is>
          <t>DB5</t>
        </is>
      </c>
      <c r="I878" s="8" t="inlineStr">
        <is>
          <t>0TSWDTJCNYESNB4JH</t>
        </is>
      </c>
      <c r="J878" s="8" t="inlineStr">
        <is>
          <t>07 - Post-War Classic (1946-1972)</t>
        </is>
      </c>
      <c r="K878" s="12" t="n">
        <v>735000</v>
      </c>
      <c r="L878" s="8" t="inlineStr">
        <is>
          <t>California</t>
        </is>
      </c>
      <c r="M878" s="13" t="n">
        <v>8050.33</v>
      </c>
      <c r="N878" s="13" t="n">
        <v>7721.07</v>
      </c>
      <c r="O878" s="8" t="n"/>
    </row>
    <row r="879">
      <c r="A879" s="8" t="inlineStr">
        <is>
          <t>CANON-202509-000793</t>
        </is>
      </c>
      <c r="B879" s="9" t="inlineStr">
        <is>
          <t>2025-09</t>
        </is>
      </c>
      <c r="C879" s="10" t="n">
        <v>45911</v>
      </c>
      <c r="D879" s="9" t="inlineStr">
        <is>
          <t>Bound</t>
        </is>
      </c>
      <c r="E879" s="8" t="inlineStr">
        <is>
          <t>Sunniva Castellanos</t>
        </is>
      </c>
      <c r="F879" s="11" t="n">
        <v>1982</v>
      </c>
      <c r="G879" s="8" t="inlineStr">
        <is>
          <t>BMW</t>
        </is>
      </c>
      <c r="H879" s="8" t="inlineStr">
        <is>
          <t>M8 Competition</t>
        </is>
      </c>
      <c r="I879" s="8" t="inlineStr">
        <is>
          <t>GVZ4DV7ABTBM9N741</t>
        </is>
      </c>
      <c r="J879" s="8" t="inlineStr">
        <is>
          <t>02 - Sports / GT</t>
        </is>
      </c>
      <c r="K879" s="12" t="n">
        <v>205000</v>
      </c>
      <c r="L879" s="8" t="inlineStr">
        <is>
          <t>Minnesota</t>
        </is>
      </c>
      <c r="M879" s="13" t="n">
        <v>4697.21</v>
      </c>
      <c r="N879" s="13" t="n">
        <v>4505.09</v>
      </c>
      <c r="O879" s="8" t="n"/>
    </row>
    <row r="880">
      <c r="A880" s="8" t="inlineStr">
        <is>
          <t>CANON-202509-000794</t>
        </is>
      </c>
      <c r="B880" s="9" t="inlineStr">
        <is>
          <t>2025-09</t>
        </is>
      </c>
      <c r="C880" s="10" t="n">
        <v>45926</v>
      </c>
      <c r="D880" s="9" t="inlineStr">
        <is>
          <t>Bound</t>
        </is>
      </c>
      <c r="E880" s="8" t="inlineStr">
        <is>
          <t>Thaddeus Vasquez</t>
        </is>
      </c>
      <c r="F880" s="11" t="n">
        <v>1966</v>
      </c>
      <c r="G880" s="8" t="inlineStr">
        <is>
          <t>Porsche</t>
        </is>
      </c>
      <c r="H880" s="8" t="inlineStr">
        <is>
          <t>911 Turbo S</t>
        </is>
      </c>
      <c r="I880" s="8" t="inlineStr">
        <is>
          <t>CP3SSNVHP5BC3HPYE</t>
        </is>
      </c>
      <c r="J880" s="8" t="inlineStr">
        <is>
          <t>02 - Sports / GT</t>
        </is>
      </c>
      <c r="K880" s="12" t="n">
        <v>430000</v>
      </c>
      <c r="L880" s="8" t="inlineStr">
        <is>
          <t>Texas</t>
        </is>
      </c>
      <c r="M880" s="13" t="n">
        <v>6997.64</v>
      </c>
      <c r="N880" s="13" t="n">
        <v>6711.44</v>
      </c>
      <c r="O880" s="8" t="n"/>
    </row>
    <row r="881">
      <c r="A881" s="8" t="inlineStr">
        <is>
          <t>CANON-202509-000795</t>
        </is>
      </c>
      <c r="B881" s="9" t="inlineStr">
        <is>
          <t>2025-09</t>
        </is>
      </c>
      <c r="C881" s="10" t="n">
        <v>45923</v>
      </c>
      <c r="D881" s="9" t="inlineStr">
        <is>
          <t>Bound</t>
        </is>
      </c>
      <c r="E881" s="8" t="inlineStr">
        <is>
          <t>Anouk Ashcombe</t>
        </is>
      </c>
      <c r="F881" s="11" t="n">
        <v>1995</v>
      </c>
      <c r="G881" s="8" t="inlineStr">
        <is>
          <t>Mercedes-Benz</t>
        </is>
      </c>
      <c r="H881" s="8" t="inlineStr">
        <is>
          <t>280SL Pagoda</t>
        </is>
      </c>
      <c r="I881" s="8" t="inlineStr">
        <is>
          <t>B8BCYPCFBN1T568FK</t>
        </is>
      </c>
      <c r="J881" s="8" t="inlineStr">
        <is>
          <t>07 - Post-War Classic (1946-1972)</t>
        </is>
      </c>
      <c r="K881" s="12" t="n">
        <v>1090000</v>
      </c>
      <c r="L881" s="8" t="inlineStr">
        <is>
          <t>Massachusetts</t>
        </is>
      </c>
      <c r="M881" s="13" t="n">
        <v>9768.870000000001</v>
      </c>
      <c r="N881" s="13" t="n">
        <v>9369.32</v>
      </c>
      <c r="O881" s="8" t="n"/>
    </row>
    <row r="882">
      <c r="A882" s="8" t="inlineStr">
        <is>
          <t>CANON-202509-000796</t>
        </is>
      </c>
      <c r="B882" s="9" t="inlineStr">
        <is>
          <t>2025-09</t>
        </is>
      </c>
      <c r="C882" s="10" t="n">
        <v>45907</v>
      </c>
      <c r="D882" s="9" t="inlineStr">
        <is>
          <t>Bound</t>
        </is>
      </c>
      <c r="E882" s="8" t="inlineStr">
        <is>
          <t>Wilhelmina Underwood</t>
        </is>
      </c>
      <c r="F882" s="11" t="n">
        <v>1969</v>
      </c>
      <c r="G882" s="8" t="inlineStr">
        <is>
          <t>BMW</t>
        </is>
      </c>
      <c r="H882" s="8" t="inlineStr">
        <is>
          <t>M8 Competition</t>
        </is>
      </c>
      <c r="I882" s="8" t="inlineStr">
        <is>
          <t>N8GNLVLYW9V7GG43M</t>
        </is>
      </c>
      <c r="J882" s="8" t="inlineStr">
        <is>
          <t>02 - Sports / GT</t>
        </is>
      </c>
      <c r="K882" s="12" t="n">
        <v>320000</v>
      </c>
      <c r="L882" s="8" t="inlineStr">
        <is>
          <t>California</t>
        </is>
      </c>
      <c r="M882" s="13" t="n">
        <v>6113.21</v>
      </c>
      <c r="N882" s="13" t="n">
        <v>5863.18</v>
      </c>
      <c r="O882" s="8" t="n"/>
    </row>
    <row r="883">
      <c r="A883" s="8" t="inlineStr">
        <is>
          <t>CANON-202509-000797</t>
        </is>
      </c>
      <c r="B883" s="9" t="inlineStr">
        <is>
          <t>2025-09</t>
        </is>
      </c>
      <c r="C883" s="10" t="n">
        <v>45917</v>
      </c>
      <c r="D883" s="9" t="inlineStr">
        <is>
          <t>Bound</t>
        </is>
      </c>
      <c r="E883" s="8" t="inlineStr">
        <is>
          <t>Wilhelmina Merriweather</t>
        </is>
      </c>
      <c r="F883" s="11" t="n">
        <v>2000</v>
      </c>
      <c r="G883" s="8" t="inlineStr">
        <is>
          <t>Ferrari</t>
        </is>
      </c>
      <c r="H883" s="8" t="inlineStr">
        <is>
          <t>SF90 Stradale</t>
        </is>
      </c>
      <c r="I883" s="8" t="inlineStr">
        <is>
          <t>9TW32DFTPJ01VS5NX</t>
        </is>
      </c>
      <c r="J883" s="8" t="inlineStr">
        <is>
          <t>03 - Supercar</t>
        </is>
      </c>
      <c r="K883" s="12" t="n">
        <v>1290000</v>
      </c>
      <c r="L883" s="8" t="inlineStr">
        <is>
          <t>Florida</t>
        </is>
      </c>
      <c r="M883" s="13" t="n">
        <v>27649.81</v>
      </c>
      <c r="N883" s="13" t="n">
        <v>26518.93</v>
      </c>
      <c r="O883" s="8" t="n"/>
    </row>
    <row r="884">
      <c r="A884" s="8" t="inlineStr">
        <is>
          <t>CANON-202509-000798</t>
        </is>
      </c>
      <c r="B884" s="9" t="inlineStr">
        <is>
          <t>2025-09</t>
        </is>
      </c>
      <c r="C884" s="10" t="n">
        <v>45916</v>
      </c>
      <c r="D884" s="9" t="inlineStr">
        <is>
          <t>Bound</t>
        </is>
      </c>
      <c r="E884" s="8" t="inlineStr">
        <is>
          <t>Fenwick Harrington</t>
        </is>
      </c>
      <c r="F884" s="11" t="n">
        <v>1990</v>
      </c>
      <c r="G884" s="8" t="inlineStr">
        <is>
          <t>BMW</t>
        </is>
      </c>
      <c r="H884" s="8" t="inlineStr">
        <is>
          <t>M8 Competition</t>
        </is>
      </c>
      <c r="I884" s="8" t="inlineStr">
        <is>
          <t>UVY74D2MDJNPX1YWR</t>
        </is>
      </c>
      <c r="J884" s="8" t="inlineStr">
        <is>
          <t>02 - Sports / GT</t>
        </is>
      </c>
      <c r="K884" s="12" t="n">
        <v>1220000</v>
      </c>
      <c r="L884" s="8" t="inlineStr">
        <is>
          <t>Maryland</t>
        </is>
      </c>
      <c r="M884" s="13" t="n">
        <v>12027.36</v>
      </c>
      <c r="N884" s="13" t="n">
        <v>11535.44</v>
      </c>
      <c r="O884" s="8" t="n"/>
    </row>
    <row r="885">
      <c r="A885" s="8" t="inlineStr">
        <is>
          <t>CANON-202509-000799</t>
        </is>
      </c>
      <c r="B885" s="9" t="inlineStr">
        <is>
          <t>2025-09</t>
        </is>
      </c>
      <c r="C885" s="10" t="n">
        <v>45907</v>
      </c>
      <c r="D885" s="9" t="inlineStr">
        <is>
          <t>Bound</t>
        </is>
      </c>
      <c r="E885" s="8" t="inlineStr">
        <is>
          <t>Saoirse Larsson</t>
        </is>
      </c>
      <c r="F885" s="11" t="n">
        <v>1975</v>
      </c>
      <c r="G885" s="8" t="inlineStr">
        <is>
          <t>Maserati</t>
        </is>
      </c>
      <c r="H885" s="8" t="inlineStr">
        <is>
          <t>GranTurismo</t>
        </is>
      </c>
      <c r="I885" s="8" t="inlineStr">
        <is>
          <t>SRD4TTGMHKCJEVWM7</t>
        </is>
      </c>
      <c r="J885" s="8" t="inlineStr">
        <is>
          <t>02 - Sports / GT</t>
        </is>
      </c>
      <c r="K885" s="12" t="n">
        <v>545000</v>
      </c>
      <c r="L885" s="8" t="inlineStr">
        <is>
          <t>Maryland</t>
        </is>
      </c>
      <c r="M885" s="13" t="n">
        <v>6349.76</v>
      </c>
      <c r="N885" s="13" t="n">
        <v>6090.05</v>
      </c>
      <c r="O885" s="8" t="n"/>
    </row>
    <row r="886">
      <c r="A886" s="8" t="inlineStr">
        <is>
          <t>CANON-202509-000800</t>
        </is>
      </c>
      <c r="B886" s="9" t="inlineStr">
        <is>
          <t>2025-09</t>
        </is>
      </c>
      <c r="C886" s="10" t="n">
        <v>45925</v>
      </c>
      <c r="D886" s="9" t="inlineStr">
        <is>
          <t>Bound</t>
        </is>
      </c>
      <c r="E886" s="8" t="inlineStr">
        <is>
          <t>Everett Montoya</t>
        </is>
      </c>
      <c r="F886" s="11" t="n">
        <v>2011</v>
      </c>
      <c r="G886" s="8" t="inlineStr">
        <is>
          <t>Porsche</t>
        </is>
      </c>
      <c r="H886" s="8" t="inlineStr">
        <is>
          <t>911 Turbo S</t>
        </is>
      </c>
      <c r="I886" s="8" t="inlineStr">
        <is>
          <t>UMNT404PSHASZ7LBP</t>
        </is>
      </c>
      <c r="J886" s="8" t="inlineStr">
        <is>
          <t>02 - Sports / GT</t>
        </is>
      </c>
      <c r="K886" s="12" t="n">
        <v>385000</v>
      </c>
      <c r="L886" s="8" t="inlineStr">
        <is>
          <t>Texas</t>
        </is>
      </c>
      <c r="M886" s="13" t="n">
        <v>6265.33</v>
      </c>
      <c r="N886" s="13" t="n">
        <v>6009.08</v>
      </c>
      <c r="O886" s="8" t="n"/>
    </row>
    <row r="887">
      <c r="A887" s="8" t="inlineStr">
        <is>
          <t>CANON-202509-000802</t>
        </is>
      </c>
      <c r="B887" s="9" t="inlineStr">
        <is>
          <t>2025-09</t>
        </is>
      </c>
      <c r="C887" s="10" t="n">
        <v>45905</v>
      </c>
      <c r="D887" s="9" t="inlineStr">
        <is>
          <t>Bound</t>
        </is>
      </c>
      <c r="E887" s="8" t="inlineStr">
        <is>
          <t>Ottilie Merriweather</t>
        </is>
      </c>
      <c r="F887" s="11" t="n">
        <v>2003</v>
      </c>
      <c r="G887" s="8" t="inlineStr">
        <is>
          <t>Maserati</t>
        </is>
      </c>
      <c r="H887" s="8" t="inlineStr">
        <is>
          <t>GranTurismo</t>
        </is>
      </c>
      <c r="I887" s="8" t="inlineStr">
        <is>
          <t>SEH409R1PK9Y387H7</t>
        </is>
      </c>
      <c r="J887" s="8" t="inlineStr">
        <is>
          <t>02 - Sports / GT</t>
        </is>
      </c>
      <c r="K887" s="12" t="n">
        <v>485000</v>
      </c>
      <c r="L887" s="8" t="inlineStr">
        <is>
          <t>Indiana</t>
        </is>
      </c>
      <c r="M887" s="13" t="n">
        <v>8441.75</v>
      </c>
      <c r="N887" s="13" t="n">
        <v>8096.48</v>
      </c>
      <c r="O887" s="8" t="n"/>
    </row>
    <row r="888">
      <c r="A888" s="8" t="inlineStr">
        <is>
          <t>CANON-202509-000804</t>
        </is>
      </c>
      <c r="B888" s="9" t="inlineStr">
        <is>
          <t>2025-09</t>
        </is>
      </c>
      <c r="C888" s="10" t="n">
        <v>45929</v>
      </c>
      <c r="D888" s="9" t="inlineStr">
        <is>
          <t>Bound</t>
        </is>
      </c>
      <c r="E888" s="8" t="inlineStr">
        <is>
          <t>Horace Farkas</t>
        </is>
      </c>
      <c r="F888" s="11" t="n">
        <v>1965</v>
      </c>
      <c r="G888" s="8" t="inlineStr">
        <is>
          <t>Aston Martin</t>
        </is>
      </c>
      <c r="H888" s="8" t="inlineStr">
        <is>
          <t>DB12</t>
        </is>
      </c>
      <c r="I888" s="8" t="inlineStr">
        <is>
          <t>BCSVL6YKSAGAXNGN1</t>
        </is>
      </c>
      <c r="J888" s="8" t="inlineStr">
        <is>
          <t>02 - Sports / GT</t>
        </is>
      </c>
      <c r="K888" s="12" t="n">
        <v>370000</v>
      </c>
      <c r="L888" s="8" t="inlineStr">
        <is>
          <t>Wyoming</t>
        </is>
      </c>
      <c r="M888" s="13" t="n">
        <v>5602.36</v>
      </c>
      <c r="N888" s="13" t="n">
        <v>5373.22</v>
      </c>
      <c r="O888" s="8" t="n"/>
    </row>
    <row r="889">
      <c r="A889" s="8" t="inlineStr">
        <is>
          <t>CANON-202509-000805</t>
        </is>
      </c>
      <c r="B889" s="9" t="inlineStr">
        <is>
          <t>2025-09</t>
        </is>
      </c>
      <c r="C889" s="10" t="n">
        <v>45907</v>
      </c>
      <c r="D889" s="9" t="inlineStr">
        <is>
          <t>Bound</t>
        </is>
      </c>
      <c r="E889" s="8" t="inlineStr">
        <is>
          <t>Noor Montoya</t>
        </is>
      </c>
      <c r="F889" s="11" t="n">
        <v>1960</v>
      </c>
      <c r="G889" s="8" t="inlineStr">
        <is>
          <t>BMW</t>
        </is>
      </c>
      <c r="H889" s="8" t="inlineStr">
        <is>
          <t>M8 Competition</t>
        </is>
      </c>
      <c r="I889" s="8" t="inlineStr">
        <is>
          <t>RCN0KPXGJGB4ZLR0B</t>
        </is>
      </c>
      <c r="J889" s="8" t="inlineStr">
        <is>
          <t>02 - Sports / GT</t>
        </is>
      </c>
      <c r="K889" s="12" t="n">
        <v>815000</v>
      </c>
      <c r="L889" s="8" t="inlineStr">
        <is>
          <t>Texas</t>
        </is>
      </c>
      <c r="M889" s="13" t="n">
        <v>11494.58</v>
      </c>
      <c r="N889" s="13" t="n">
        <v>11024.45</v>
      </c>
      <c r="O889" s="8" t="n"/>
    </row>
    <row r="890">
      <c r="A890" s="8" t="inlineStr">
        <is>
          <t>CANON-202509-000806</t>
        </is>
      </c>
      <c r="B890" s="9" t="inlineStr">
        <is>
          <t>2025-09</t>
        </is>
      </c>
      <c r="C890" s="10" t="n">
        <v>45909</v>
      </c>
      <c r="D890" s="9" t="inlineStr">
        <is>
          <t>Bound</t>
        </is>
      </c>
      <c r="E890" s="8" t="inlineStr">
        <is>
          <t>Mireille Bellandi</t>
        </is>
      </c>
      <c r="F890" s="11" t="n">
        <v>1980</v>
      </c>
      <c r="G890" s="8" t="inlineStr">
        <is>
          <t>Porsche</t>
        </is>
      </c>
      <c r="H890" s="8" t="inlineStr">
        <is>
          <t>911 Turbo S</t>
        </is>
      </c>
      <c r="I890" s="8" t="inlineStr">
        <is>
          <t>N9KMVF718AB3G1G6U</t>
        </is>
      </c>
      <c r="J890" s="8" t="inlineStr">
        <is>
          <t>02 - Sports / GT</t>
        </is>
      </c>
      <c r="K890" s="12" t="n">
        <v>600000</v>
      </c>
      <c r="L890" s="8" t="inlineStr">
        <is>
          <t>New York</t>
        </is>
      </c>
      <c r="M890" s="13" t="n">
        <v>9418.870000000001</v>
      </c>
      <c r="N890" s="13" t="n">
        <v>9033.639999999999</v>
      </c>
      <c r="O890" s="8" t="n"/>
    </row>
    <row r="891">
      <c r="A891" s="8" t="inlineStr">
        <is>
          <t>CANON-202509-000807</t>
        </is>
      </c>
      <c r="B891" s="9" t="inlineStr">
        <is>
          <t>2025-09</t>
        </is>
      </c>
      <c r="C891" s="10" t="n">
        <v>45924</v>
      </c>
      <c r="D891" s="9" t="inlineStr">
        <is>
          <t>Bound</t>
        </is>
      </c>
      <c r="E891" s="8" t="inlineStr">
        <is>
          <t>Ottilie Chattopadhyay</t>
        </is>
      </c>
      <c r="F891" s="11" t="n">
        <v>1964</v>
      </c>
      <c r="G891" s="8" t="inlineStr">
        <is>
          <t>Porsche</t>
        </is>
      </c>
      <c r="H891" s="8" t="inlineStr">
        <is>
          <t>911 Turbo S</t>
        </is>
      </c>
      <c r="I891" s="8" t="inlineStr">
        <is>
          <t>Y16DYYAMVSBYCRB18</t>
        </is>
      </c>
      <c r="J891" s="8" t="inlineStr">
        <is>
          <t>02 - Sports / GT</t>
        </is>
      </c>
      <c r="K891" s="12" t="n">
        <v>410000</v>
      </c>
      <c r="L891" s="8" t="inlineStr">
        <is>
          <t>Florida</t>
        </is>
      </c>
      <c r="M891" s="13" t="n">
        <v>8238.68</v>
      </c>
      <c r="N891" s="13" t="n">
        <v>7901.72</v>
      </c>
      <c r="O891" s="8" t="n"/>
    </row>
    <row r="892">
      <c r="A892" s="8" t="inlineStr">
        <is>
          <t>CANON-202509-000812</t>
        </is>
      </c>
      <c r="B892" s="9" t="inlineStr">
        <is>
          <t>2025-09</t>
        </is>
      </c>
      <c r="C892" s="10" t="n">
        <v>45902</v>
      </c>
      <c r="D892" s="9" t="inlineStr">
        <is>
          <t>Bound</t>
        </is>
      </c>
      <c r="E892" s="8" t="inlineStr">
        <is>
          <t>Aurelio Okonkwo</t>
        </is>
      </c>
      <c r="F892" s="11" t="n">
        <v>1958</v>
      </c>
      <c r="G892" s="8" t="inlineStr">
        <is>
          <t>Aston Martin</t>
        </is>
      </c>
      <c r="H892" s="8" t="inlineStr">
        <is>
          <t>DB12</t>
        </is>
      </c>
      <c r="I892" s="8" t="inlineStr">
        <is>
          <t>XJ0D628HF2S7TKDE8</t>
        </is>
      </c>
      <c r="J892" s="8" t="inlineStr">
        <is>
          <t>02 - Sports / GT</t>
        </is>
      </c>
      <c r="K892" s="12" t="n">
        <v>490000</v>
      </c>
      <c r="L892" s="8" t="inlineStr">
        <is>
          <t>Delaware</t>
        </is>
      </c>
      <c r="M892" s="13" t="n">
        <v>8667.450000000001</v>
      </c>
      <c r="N892" s="13" t="n">
        <v>8312.950000000001</v>
      </c>
      <c r="O892" s="8" t="n"/>
    </row>
    <row r="893">
      <c r="A893" s="8" t="inlineStr">
        <is>
          <t>CANON-202509-000813</t>
        </is>
      </c>
      <c r="B893" s="9" t="inlineStr">
        <is>
          <t>2025-09</t>
        </is>
      </c>
      <c r="C893" s="10" t="n">
        <v>45907</v>
      </c>
      <c r="D893" s="9" t="inlineStr">
        <is>
          <t>Bound</t>
        </is>
      </c>
      <c r="E893" s="8" t="inlineStr">
        <is>
          <t>Everett Larsson</t>
        </is>
      </c>
      <c r="F893" s="11" t="n">
        <v>1995</v>
      </c>
      <c r="G893" s="8" t="inlineStr">
        <is>
          <t>Aston Martin</t>
        </is>
      </c>
      <c r="H893" s="8" t="inlineStr">
        <is>
          <t>DB12</t>
        </is>
      </c>
      <c r="I893" s="8" t="inlineStr">
        <is>
          <t>SE73L1BB9YJHZEPKD</t>
        </is>
      </c>
      <c r="J893" s="8" t="inlineStr">
        <is>
          <t>02 - Sports / GT</t>
        </is>
      </c>
      <c r="K893" s="12" t="n">
        <v>935000</v>
      </c>
      <c r="L893" s="8" t="inlineStr">
        <is>
          <t>Massachusetts</t>
        </is>
      </c>
      <c r="M893" s="13" t="n">
        <v>14333.73</v>
      </c>
      <c r="N893" s="13" t="n">
        <v>13747.48</v>
      </c>
      <c r="O893" s="8" t="n"/>
    </row>
    <row r="894">
      <c r="A894" s="8" t="inlineStr">
        <is>
          <t>CANON-202509-000817</t>
        </is>
      </c>
      <c r="B894" s="9" t="inlineStr">
        <is>
          <t>2025-09</t>
        </is>
      </c>
      <c r="C894" s="10" t="n">
        <v>45922</v>
      </c>
      <c r="D894" s="9" t="inlineStr">
        <is>
          <t>Bound</t>
        </is>
      </c>
      <c r="E894" s="8" t="inlineStr">
        <is>
          <t>Horace Chattopadhyay</t>
        </is>
      </c>
      <c r="F894" s="11" t="n">
        <v>2009</v>
      </c>
      <c r="G894" s="8" t="inlineStr">
        <is>
          <t>Jaguar</t>
        </is>
      </c>
      <c r="H894" s="8" t="inlineStr">
        <is>
          <t>E-Type Series 1</t>
        </is>
      </c>
      <c r="I894" s="8" t="inlineStr">
        <is>
          <t>R8CWA1FD44KB8T9ET</t>
        </is>
      </c>
      <c r="J894" s="8" t="inlineStr">
        <is>
          <t>07 - Post-War Classic (1946-1972)</t>
        </is>
      </c>
      <c r="K894" s="12" t="n">
        <v>1660000</v>
      </c>
      <c r="L894" s="8" t="inlineStr">
        <is>
          <t>Delaware</t>
        </is>
      </c>
      <c r="M894" s="13" t="n">
        <v>14877.36</v>
      </c>
      <c r="N894" s="13" t="n">
        <v>14268.88</v>
      </c>
      <c r="O894" s="8" t="n"/>
    </row>
    <row r="895">
      <c r="A895" s="8" t="inlineStr">
        <is>
          <t>CANON-202509-000819</t>
        </is>
      </c>
      <c r="B895" s="9" t="inlineStr">
        <is>
          <t>2025-09</t>
        </is>
      </c>
      <c r="C895" s="10" t="n">
        <v>45918</v>
      </c>
      <c r="D895" s="9" t="inlineStr">
        <is>
          <t>Bound</t>
        </is>
      </c>
      <c r="E895" s="8" t="inlineStr">
        <is>
          <t>Beatrix Fairweather</t>
        </is>
      </c>
      <c r="F895" s="11" t="n">
        <v>1974</v>
      </c>
      <c r="G895" s="8" t="inlineStr">
        <is>
          <t>Aston Martin</t>
        </is>
      </c>
      <c r="H895" s="8" t="inlineStr">
        <is>
          <t>DB12</t>
        </is>
      </c>
      <c r="I895" s="8" t="inlineStr">
        <is>
          <t>EJFZKAR9SMKNLJ0D3</t>
        </is>
      </c>
      <c r="J895" s="8" t="inlineStr">
        <is>
          <t>02 - Sports / GT</t>
        </is>
      </c>
      <c r="K895" s="12" t="n">
        <v>215000</v>
      </c>
      <c r="L895" s="8" t="inlineStr">
        <is>
          <t>Arkansas</t>
        </is>
      </c>
      <c r="M895" s="13" t="n">
        <v>5150.26</v>
      </c>
      <c r="N895" s="13" t="n">
        <v>4939.61</v>
      </c>
      <c r="O895" s="8" t="n"/>
    </row>
    <row r="896">
      <c r="A896" s="8" t="inlineStr">
        <is>
          <t>CANON-202509-000820</t>
        </is>
      </c>
      <c r="B896" s="9" t="inlineStr">
        <is>
          <t>2025-09</t>
        </is>
      </c>
      <c r="C896" s="10" t="n">
        <v>45902</v>
      </c>
      <c r="D896" s="9" t="inlineStr">
        <is>
          <t>Bound</t>
        </is>
      </c>
      <c r="E896" s="8" t="inlineStr">
        <is>
          <t>Lorenzo Farkas</t>
        </is>
      </c>
      <c r="F896" s="11" t="n">
        <v>1958</v>
      </c>
      <c r="G896" s="8" t="inlineStr">
        <is>
          <t>Alfa Romeo</t>
        </is>
      </c>
      <c r="H896" s="8" t="inlineStr">
        <is>
          <t>8C 2900</t>
        </is>
      </c>
      <c r="I896" s="8" t="inlineStr">
        <is>
          <t>86YY1DKMRY7ZKHCNP</t>
        </is>
      </c>
      <c r="J896" s="8" t="inlineStr">
        <is>
          <t>06 - Vintage Pre-War (pre-1946)</t>
        </is>
      </c>
      <c r="K896" s="12" t="n">
        <v>560000</v>
      </c>
      <c r="L896" s="8" t="inlineStr">
        <is>
          <t>Oregon</t>
        </is>
      </c>
      <c r="M896" s="13" t="n">
        <v>4537.06</v>
      </c>
      <c r="N896" s="13" t="n">
        <v>4351.49</v>
      </c>
      <c r="O896" s="8" t="n"/>
    </row>
    <row r="897">
      <c r="A897" s="8" t="inlineStr">
        <is>
          <t>CANON-202509-000821</t>
        </is>
      </c>
      <c r="B897" s="9" t="inlineStr">
        <is>
          <t>2025-09</t>
        </is>
      </c>
      <c r="C897" s="10" t="n">
        <v>45920</v>
      </c>
      <c r="D897" s="9" t="inlineStr">
        <is>
          <t>Bound</t>
        </is>
      </c>
      <c r="E897" s="8" t="inlineStr">
        <is>
          <t>Ramona Thistlewood</t>
        </is>
      </c>
      <c r="F897" s="11" t="n">
        <v>1959</v>
      </c>
      <c r="G897" s="8" t="inlineStr">
        <is>
          <t>Ferrari</t>
        </is>
      </c>
      <c r="H897" s="8" t="inlineStr">
        <is>
          <t>275 GTB/4</t>
        </is>
      </c>
      <c r="I897" s="8" t="inlineStr">
        <is>
          <t>W38LRSFG894Y9RV75</t>
        </is>
      </c>
      <c r="J897" s="8" t="inlineStr">
        <is>
          <t>07 - Post-War Classic (1946-1972)</t>
        </is>
      </c>
      <c r="K897" s="12" t="n">
        <v>1950000</v>
      </c>
      <c r="L897" s="8" t="inlineStr">
        <is>
          <t>California</t>
        </is>
      </c>
      <c r="M897" s="13" t="n">
        <v>18874.53</v>
      </c>
      <c r="N897" s="13" t="n">
        <v>18102.56</v>
      </c>
      <c r="O897" s="8" t="n"/>
    </row>
    <row r="898">
      <c r="A898" s="8" t="inlineStr">
        <is>
          <t>CANON-202509-000822</t>
        </is>
      </c>
      <c r="B898" s="9" t="inlineStr">
        <is>
          <t>2025-09</t>
        </is>
      </c>
      <c r="C898" s="10" t="n">
        <v>45922</v>
      </c>
      <c r="D898" s="9" t="inlineStr">
        <is>
          <t>Bound</t>
        </is>
      </c>
      <c r="E898" s="8" t="inlineStr">
        <is>
          <t>Wilhelmina Merriweather</t>
        </is>
      </c>
      <c r="F898" s="11" t="n">
        <v>2019</v>
      </c>
      <c r="G898" s="8" t="inlineStr">
        <is>
          <t>Aston Martin</t>
        </is>
      </c>
      <c r="H898" s="8" t="inlineStr">
        <is>
          <t>DB5</t>
        </is>
      </c>
      <c r="I898" s="8" t="inlineStr">
        <is>
          <t>7GSPRJRRYE6M4XSPH</t>
        </is>
      </c>
      <c r="J898" s="8" t="inlineStr">
        <is>
          <t>07 - Post-War Classic (1946-1972)</t>
        </is>
      </c>
      <c r="K898" s="12" t="n">
        <v>1490000</v>
      </c>
      <c r="L898" s="8" t="inlineStr">
        <is>
          <t>Florida</t>
        </is>
      </c>
      <c r="M898" s="13" t="n">
        <v>15169.89</v>
      </c>
      <c r="N898" s="13" t="n">
        <v>14549.44</v>
      </c>
      <c r="O898" s="8" t="n"/>
    </row>
    <row r="899">
      <c r="A899" s="8" t="inlineStr">
        <is>
          <t>CANON-202509-000823</t>
        </is>
      </c>
      <c r="B899" s="9" t="inlineStr">
        <is>
          <t>2025-09</t>
        </is>
      </c>
      <c r="C899" s="10" t="n">
        <v>45914</v>
      </c>
      <c r="D899" s="9" t="inlineStr">
        <is>
          <t>Bound</t>
        </is>
      </c>
      <c r="E899" s="8" t="inlineStr">
        <is>
          <t>Wilhelmina Chattopadhyay</t>
        </is>
      </c>
      <c r="F899" s="11" t="n">
        <v>1994</v>
      </c>
      <c r="G899" s="8" t="inlineStr">
        <is>
          <t>Ferrari</t>
        </is>
      </c>
      <c r="H899" s="8" t="inlineStr">
        <is>
          <t>296 GTB</t>
        </is>
      </c>
      <c r="I899" s="8" t="inlineStr">
        <is>
          <t>RE3ZL5YKMJC6EEG7U</t>
        </is>
      </c>
      <c r="J899" s="8" t="inlineStr">
        <is>
          <t>03 - Supercar</t>
        </is>
      </c>
      <c r="K899" s="12" t="n">
        <v>885000</v>
      </c>
      <c r="L899" s="8" t="inlineStr">
        <is>
          <t>Michigan</t>
        </is>
      </c>
      <c r="M899" s="13" t="n">
        <v>24587.97</v>
      </c>
      <c r="N899" s="13" t="n">
        <v>23582.32</v>
      </c>
      <c r="O899" s="8" t="n"/>
    </row>
    <row r="900">
      <c r="A900" s="8" t="inlineStr">
        <is>
          <t>CANON-202509-000824</t>
        </is>
      </c>
      <c r="B900" s="9" t="inlineStr">
        <is>
          <t>2025-09</t>
        </is>
      </c>
      <c r="C900" s="10" t="n">
        <v>45916</v>
      </c>
      <c r="D900" s="9" t="inlineStr">
        <is>
          <t>Bound</t>
        </is>
      </c>
      <c r="E900" s="8" t="inlineStr">
        <is>
          <t>Leopold Merriweather</t>
        </is>
      </c>
      <c r="F900" s="11" t="n">
        <v>1989</v>
      </c>
      <c r="G900" s="8" t="inlineStr">
        <is>
          <t>Mercedes-Benz</t>
        </is>
      </c>
      <c r="H900" s="8" t="inlineStr">
        <is>
          <t>AMG GT</t>
        </is>
      </c>
      <c r="I900" s="8" t="inlineStr">
        <is>
          <t>UVJHK7GAZT84RS4H4</t>
        </is>
      </c>
      <c r="J900" s="8" t="inlineStr">
        <is>
          <t>02 - Sports / GT</t>
        </is>
      </c>
      <c r="K900" s="12" t="n">
        <v>690000</v>
      </c>
      <c r="L900" s="8" t="inlineStr">
        <is>
          <t>Tennessee</t>
        </is>
      </c>
      <c r="M900" s="13" t="n">
        <v>8293.02</v>
      </c>
      <c r="N900" s="13" t="n">
        <v>7953.84</v>
      </c>
      <c r="O900" s="8" t="n"/>
    </row>
    <row r="901">
      <c r="A901" s="8" t="inlineStr">
        <is>
          <t>CANON-202509-000825</t>
        </is>
      </c>
      <c r="B901" s="9" t="inlineStr">
        <is>
          <t>2025-09</t>
        </is>
      </c>
      <c r="C901" s="10" t="n">
        <v>45920</v>
      </c>
      <c r="D901" s="9" t="inlineStr">
        <is>
          <t>Bound</t>
        </is>
      </c>
      <c r="E901" s="8" t="inlineStr">
        <is>
          <t>Lorenzo Nakashima</t>
        </is>
      </c>
      <c r="F901" s="11" t="n">
        <v>2013</v>
      </c>
      <c r="G901" s="8" t="inlineStr">
        <is>
          <t>Ferrari</t>
        </is>
      </c>
      <c r="H901" s="8" t="inlineStr">
        <is>
          <t>SF90 Stradale</t>
        </is>
      </c>
      <c r="I901" s="8" t="inlineStr">
        <is>
          <t>B9REFFNVNTXHZPZ54</t>
        </is>
      </c>
      <c r="J901" s="8" t="inlineStr">
        <is>
          <t>03 - Supercar</t>
        </is>
      </c>
      <c r="K901" s="12" t="n">
        <v>1950000</v>
      </c>
      <c r="L901" s="8" t="inlineStr">
        <is>
          <t>New York</t>
        </is>
      </c>
      <c r="M901" s="13" t="n">
        <v>37675.47</v>
      </c>
      <c r="N901" s="13" t="n">
        <v>36134.54</v>
      </c>
      <c r="O901" s="8" t="n"/>
    </row>
    <row r="902">
      <c r="A902" s="8" t="inlineStr">
        <is>
          <t>CANON-202509-000826</t>
        </is>
      </c>
      <c r="B902" s="9" t="inlineStr">
        <is>
          <t>2025-09</t>
        </is>
      </c>
      <c r="C902" s="10" t="n">
        <v>45919</v>
      </c>
      <c r="D902" s="9" t="inlineStr">
        <is>
          <t>Bound</t>
        </is>
      </c>
      <c r="E902" s="8" t="inlineStr">
        <is>
          <t>Noor Pennington</t>
        </is>
      </c>
      <c r="F902" s="11" t="n">
        <v>1974</v>
      </c>
      <c r="G902" s="8" t="inlineStr">
        <is>
          <t>Mercedes-Benz</t>
        </is>
      </c>
      <c r="H902" s="8" t="inlineStr">
        <is>
          <t>AMG GT</t>
        </is>
      </c>
      <c r="I902" s="8" t="inlineStr">
        <is>
          <t>Z8CH4ZRR87VTZ9JF8</t>
        </is>
      </c>
      <c r="J902" s="8" t="inlineStr">
        <is>
          <t>02 - Sports / GT</t>
        </is>
      </c>
      <c r="K902" s="12" t="n">
        <v>705000</v>
      </c>
      <c r="L902" s="8" t="inlineStr">
        <is>
          <t>Alaska</t>
        </is>
      </c>
      <c r="M902" s="13" t="n">
        <v>9856.700000000001</v>
      </c>
      <c r="N902" s="13" t="n">
        <v>9453.559999999999</v>
      </c>
      <c r="O902" s="8" t="n"/>
    </row>
    <row r="903">
      <c r="A903" s="8" t="inlineStr">
        <is>
          <t>CANON-202509-000827</t>
        </is>
      </c>
      <c r="B903" s="9" t="inlineStr">
        <is>
          <t>2025-09</t>
        </is>
      </c>
      <c r="C903" s="10" t="n">
        <v>45901</v>
      </c>
      <c r="D903" s="9" t="inlineStr">
        <is>
          <t>Bound</t>
        </is>
      </c>
      <c r="E903" s="8" t="inlineStr">
        <is>
          <t>Everett Ashcombe</t>
        </is>
      </c>
      <c r="F903" s="11" t="n">
        <v>2013</v>
      </c>
      <c r="G903" s="8" t="inlineStr">
        <is>
          <t>Jaguar</t>
        </is>
      </c>
      <c r="H903" s="8" t="inlineStr">
        <is>
          <t>E-Type Series 1</t>
        </is>
      </c>
      <c r="I903" s="8" t="inlineStr">
        <is>
          <t>AU6TKUYX1R2WYUB1M</t>
        </is>
      </c>
      <c r="J903" s="8" t="inlineStr">
        <is>
          <t>07 - Post-War Classic (1946-1972)</t>
        </is>
      </c>
      <c r="K903" s="12" t="n">
        <v>210000</v>
      </c>
      <c r="L903" s="8" t="inlineStr">
        <is>
          <t>Montana</t>
        </is>
      </c>
      <c r="M903" s="13" t="n">
        <v>2100.4</v>
      </c>
      <c r="N903" s="13" t="n">
        <v>2014.49</v>
      </c>
      <c r="O903" s="8" t="n"/>
    </row>
    <row r="904">
      <c r="A904" s="8" t="inlineStr">
        <is>
          <t>CANON-202509-000828</t>
        </is>
      </c>
      <c r="B904" s="9" t="inlineStr">
        <is>
          <t>2025-09</t>
        </is>
      </c>
      <c r="C904" s="10" t="n">
        <v>45925</v>
      </c>
      <c r="D904" s="9" t="inlineStr">
        <is>
          <t>Bound</t>
        </is>
      </c>
      <c r="E904" s="8" t="inlineStr">
        <is>
          <t>Ramona Chattopadhyay</t>
        </is>
      </c>
      <c r="F904" s="11" t="n">
        <v>1985</v>
      </c>
      <c r="G904" s="8" t="inlineStr">
        <is>
          <t>Ferrari</t>
        </is>
      </c>
      <c r="H904" s="8" t="inlineStr">
        <is>
          <t>275 GTB/4</t>
        </is>
      </c>
      <c r="I904" s="8" t="inlineStr">
        <is>
          <t>SVMCADJYY3X6TNW2R</t>
        </is>
      </c>
      <c r="J904" s="8" t="inlineStr">
        <is>
          <t>07 - Post-War Classic (1946-1972)</t>
        </is>
      </c>
      <c r="K904" s="12" t="n">
        <v>1170000</v>
      </c>
      <c r="L904" s="8" t="inlineStr">
        <is>
          <t>Mississippi</t>
        </is>
      </c>
      <c r="M904" s="13" t="n">
        <v>9982.530000000001</v>
      </c>
      <c r="N904" s="13" t="n">
        <v>9574.24</v>
      </c>
      <c r="O904" s="8" t="n"/>
    </row>
    <row r="905">
      <c r="A905" s="8" t="inlineStr">
        <is>
          <t>CANON-202509-000829</t>
        </is>
      </c>
      <c r="B905" s="9" t="inlineStr">
        <is>
          <t>2025-09</t>
        </is>
      </c>
      <c r="C905" s="10" t="n">
        <v>45905</v>
      </c>
      <c r="D905" s="9" t="inlineStr">
        <is>
          <t>Bound</t>
        </is>
      </c>
      <c r="E905" s="8" t="inlineStr">
        <is>
          <t>Everett Whitlock</t>
        </is>
      </c>
      <c r="F905" s="11" t="n">
        <v>1979</v>
      </c>
      <c r="G905" s="8" t="inlineStr">
        <is>
          <t>Singer</t>
        </is>
      </c>
      <c r="H905" s="8" t="inlineStr">
        <is>
          <t>911 Reimagined</t>
        </is>
      </c>
      <c r="I905" s="8" t="inlineStr">
        <is>
          <t>AT7V5VY0R6L8A9XHM</t>
        </is>
      </c>
      <c r="J905" s="8" t="inlineStr">
        <is>
          <t>11 - Restomod / Coachbuilt / Bespoke</t>
        </is>
      </c>
      <c r="K905" s="12" t="n">
        <v>1065000</v>
      </c>
      <c r="L905" s="8" t="inlineStr">
        <is>
          <t>Wyoming</t>
        </is>
      </c>
      <c r="M905" s="13" t="n">
        <v>14620.64</v>
      </c>
      <c r="N905" s="13" t="n">
        <v>14022.66</v>
      </c>
      <c r="O905" s="8" t="n"/>
    </row>
    <row r="906">
      <c r="A906" s="8" t="inlineStr">
        <is>
          <t>CANON-202509-000830</t>
        </is>
      </c>
      <c r="B906" s="9" t="inlineStr">
        <is>
          <t>2025-09</t>
        </is>
      </c>
      <c r="C906" s="10" t="n">
        <v>45930</v>
      </c>
      <c r="D906" s="9" t="inlineStr">
        <is>
          <t>Bound</t>
        </is>
      </c>
      <c r="E906" s="8" t="inlineStr">
        <is>
          <t>Thaddeus Vandermeer</t>
        </is>
      </c>
      <c r="F906" s="11" t="n">
        <v>1997</v>
      </c>
      <c r="G906" s="8" t="inlineStr">
        <is>
          <t>Bentley</t>
        </is>
      </c>
      <c r="H906" s="8" t="inlineStr">
        <is>
          <t>Continental GT</t>
        </is>
      </c>
      <c r="I906" s="8" t="inlineStr">
        <is>
          <t>6BFDT2MP2J0R2AHMX</t>
        </is>
      </c>
      <c r="J906" s="8" t="inlineStr">
        <is>
          <t>02 - Sports / GT</t>
        </is>
      </c>
      <c r="K906" s="12" t="n">
        <v>405000</v>
      </c>
      <c r="L906" s="8" t="inlineStr">
        <is>
          <t>Kentucky</t>
        </is>
      </c>
      <c r="M906" s="13" t="n">
        <v>7679.72</v>
      </c>
      <c r="N906" s="13" t="n">
        <v>7365.62</v>
      </c>
      <c r="O906" s="8" t="n"/>
    </row>
    <row r="907">
      <c r="A907" s="8" t="inlineStr">
        <is>
          <t>CANON-202509-000831</t>
        </is>
      </c>
      <c r="B907" s="9" t="inlineStr">
        <is>
          <t>2025-09</t>
        </is>
      </c>
      <c r="C907" s="10" t="n">
        <v>45915</v>
      </c>
      <c r="D907" s="9" t="inlineStr">
        <is>
          <t>Bound</t>
        </is>
      </c>
      <c r="E907" s="8" t="inlineStr">
        <is>
          <t>Noor Vasquez</t>
        </is>
      </c>
      <c r="F907" s="11" t="n">
        <v>1974</v>
      </c>
      <c r="G907" s="8" t="inlineStr">
        <is>
          <t>Mercedes-Benz</t>
        </is>
      </c>
      <c r="H907" s="8" t="inlineStr">
        <is>
          <t>280SL Pagoda</t>
        </is>
      </c>
      <c r="I907" s="8" t="inlineStr">
        <is>
          <t>JMGRASUG8VYKUGCJ3</t>
        </is>
      </c>
      <c r="J907" s="8" t="inlineStr">
        <is>
          <t>07 - Post-War Classic (1946-1972)</t>
        </is>
      </c>
      <c r="K907" s="12" t="n">
        <v>970000</v>
      </c>
      <c r="L907" s="8" t="inlineStr">
        <is>
          <t>Alabama</t>
        </is>
      </c>
      <c r="M907" s="13" t="n">
        <v>9994.66</v>
      </c>
      <c r="N907" s="13" t="n">
        <v>9585.879999999999</v>
      </c>
      <c r="O907" s="8" t="n"/>
    </row>
    <row r="908">
      <c r="A908" s="8" t="inlineStr">
        <is>
          <t>CANON-202509-000832</t>
        </is>
      </c>
      <c r="B908" s="9" t="inlineStr">
        <is>
          <t>2025-09</t>
        </is>
      </c>
      <c r="C908" s="10" t="n">
        <v>45927</v>
      </c>
      <c r="D908" s="9" t="inlineStr">
        <is>
          <t>Bound</t>
        </is>
      </c>
      <c r="E908" s="8" t="inlineStr">
        <is>
          <t>Callum Fairweather</t>
        </is>
      </c>
      <c r="F908" s="11" t="n">
        <v>1998</v>
      </c>
      <c r="G908" s="8" t="inlineStr">
        <is>
          <t>Porsche</t>
        </is>
      </c>
      <c r="H908" s="8" t="inlineStr">
        <is>
          <t>911 Turbo S</t>
        </is>
      </c>
      <c r="I908" s="8" t="inlineStr">
        <is>
          <t>GNDS767T97FZSZHG4</t>
        </is>
      </c>
      <c r="J908" s="8" t="inlineStr">
        <is>
          <t>02 - Sports / GT</t>
        </is>
      </c>
      <c r="K908" s="12" t="n">
        <v>445000</v>
      </c>
      <c r="L908" s="8" t="inlineStr">
        <is>
          <t>Ohio</t>
        </is>
      </c>
      <c r="M908" s="13" t="n">
        <v>8753.07</v>
      </c>
      <c r="N908" s="13" t="n">
        <v>8395.07</v>
      </c>
      <c r="O908" s="8" t="n"/>
    </row>
    <row r="909">
      <c r="A909" s="8" t="inlineStr">
        <is>
          <t>CANON-202509-000834</t>
        </is>
      </c>
      <c r="B909" s="9" t="inlineStr">
        <is>
          <t>2025-09</t>
        </is>
      </c>
      <c r="C909" s="10" t="n">
        <v>45923</v>
      </c>
      <c r="D909" s="9" t="inlineStr">
        <is>
          <t>Bound</t>
        </is>
      </c>
      <c r="E909" s="8" t="inlineStr">
        <is>
          <t>Ingrid Merriweather</t>
        </is>
      </c>
      <c r="F909" s="11" t="n">
        <v>1962</v>
      </c>
      <c r="G909" s="8" t="inlineStr">
        <is>
          <t>Mercedes-Benz</t>
        </is>
      </c>
      <c r="H909" s="8" t="inlineStr">
        <is>
          <t>280SL Pagoda</t>
        </is>
      </c>
      <c r="I909" s="8" t="inlineStr">
        <is>
          <t>ZP47JWA9JF329KZH2</t>
        </is>
      </c>
      <c r="J909" s="8" t="inlineStr">
        <is>
          <t>07 - Post-War Classic (1946-1972)</t>
        </is>
      </c>
      <c r="K909" s="12" t="n">
        <v>815000</v>
      </c>
      <c r="L909" s="8" t="inlineStr">
        <is>
          <t>Michigan</t>
        </is>
      </c>
      <c r="M909" s="13" t="n">
        <v>10249.01</v>
      </c>
      <c r="N909" s="13" t="n">
        <v>9829.83</v>
      </c>
      <c r="O909" s="8" t="n"/>
    </row>
    <row r="910">
      <c r="A910" s="8" t="inlineStr">
        <is>
          <t>CANON-202509-000835</t>
        </is>
      </c>
      <c r="B910" s="9" t="inlineStr">
        <is>
          <t>2025-09</t>
        </is>
      </c>
      <c r="C910" s="10" t="n">
        <v>45930</v>
      </c>
      <c r="D910" s="9" t="inlineStr">
        <is>
          <t>Bound</t>
        </is>
      </c>
      <c r="E910" s="8" t="inlineStr">
        <is>
          <t>Everett Underwood</t>
        </is>
      </c>
      <c r="F910" s="11" t="n">
        <v>2015</v>
      </c>
      <c r="G910" s="8" t="inlineStr">
        <is>
          <t>Aston Martin</t>
        </is>
      </c>
      <c r="H910" s="8" t="inlineStr">
        <is>
          <t>DB5</t>
        </is>
      </c>
      <c r="I910" s="8" t="inlineStr">
        <is>
          <t>BGDBD0TE04BDUZVUN</t>
        </is>
      </c>
      <c r="J910" s="8" t="inlineStr">
        <is>
          <t>07 - Post-War Classic (1946-1972)</t>
        </is>
      </c>
      <c r="K910" s="12" t="n">
        <v>105000</v>
      </c>
      <c r="L910" s="8" t="inlineStr">
        <is>
          <t>Iowa</t>
        </is>
      </c>
      <c r="M910" s="13" t="n">
        <v>1242.17</v>
      </c>
      <c r="N910" s="13" t="n">
        <v>1191.37</v>
      </c>
      <c r="O910" s="8" t="n"/>
    </row>
    <row r="911">
      <c r="A911" s="8" t="inlineStr">
        <is>
          <t>CANON-202509-000836</t>
        </is>
      </c>
      <c r="B911" s="9" t="inlineStr">
        <is>
          <t>2025-09</t>
        </is>
      </c>
      <c r="C911" s="10" t="n">
        <v>45918</v>
      </c>
      <c r="D911" s="9" t="inlineStr">
        <is>
          <t>Bound</t>
        </is>
      </c>
      <c r="E911" s="8" t="inlineStr">
        <is>
          <t>Cassius Larsson</t>
        </is>
      </c>
      <c r="F911" s="11" t="n">
        <v>1999</v>
      </c>
      <c r="G911" s="8" t="inlineStr">
        <is>
          <t>McLaren</t>
        </is>
      </c>
      <c r="H911" s="8" t="inlineStr">
        <is>
          <t>750S</t>
        </is>
      </c>
      <c r="I911" s="8" t="inlineStr">
        <is>
          <t>NLWJPSDBNLLM1GMX6</t>
        </is>
      </c>
      <c r="J911" s="8" t="inlineStr">
        <is>
          <t>03 - Supercar</t>
        </is>
      </c>
      <c r="K911" s="12" t="n">
        <v>825000</v>
      </c>
      <c r="L911" s="8" t="inlineStr">
        <is>
          <t>Tennessee</t>
        </is>
      </c>
      <c r="M911" s="13" t="n">
        <v>14491.98</v>
      </c>
      <c r="N911" s="13" t="n">
        <v>13899.26</v>
      </c>
      <c r="O911" s="8" t="n"/>
    </row>
    <row r="912">
      <c r="A912" s="8" t="inlineStr">
        <is>
          <t>CANON-202509-000837</t>
        </is>
      </c>
      <c r="B912" s="9" t="inlineStr">
        <is>
          <t>2025-09</t>
        </is>
      </c>
      <c r="C912" s="10" t="n">
        <v>45919</v>
      </c>
      <c r="D912" s="9" t="inlineStr">
        <is>
          <t>Bound</t>
        </is>
      </c>
      <c r="E912" s="8" t="inlineStr">
        <is>
          <t>Aurelio Fairweather</t>
        </is>
      </c>
      <c r="F912" s="11" t="n">
        <v>2019</v>
      </c>
      <c r="G912" s="8" t="inlineStr">
        <is>
          <t>Ferrari</t>
        </is>
      </c>
      <c r="H912" s="8" t="inlineStr">
        <is>
          <t>296 GTB</t>
        </is>
      </c>
      <c r="I912" s="8" t="inlineStr">
        <is>
          <t>4ZX9CAG50T0XRZL0P</t>
        </is>
      </c>
      <c r="J912" s="8" t="inlineStr">
        <is>
          <t>03 - Supercar</t>
        </is>
      </c>
      <c r="K912" s="12" t="n">
        <v>1490000</v>
      </c>
      <c r="L912" s="8" t="inlineStr">
        <is>
          <t>Ohio</t>
        </is>
      </c>
      <c r="M912" s="13" t="n">
        <v>31261.89</v>
      </c>
      <c r="N912" s="13" t="n">
        <v>29983.28</v>
      </c>
      <c r="O912" s="8" t="n"/>
    </row>
    <row r="913">
      <c r="A913" s="8" t="inlineStr">
        <is>
          <t>CANON-202509-000838</t>
        </is>
      </c>
      <c r="B913" s="9" t="inlineStr">
        <is>
          <t>2025-09</t>
        </is>
      </c>
      <c r="C913" s="10" t="n">
        <v>45917</v>
      </c>
      <c r="D913" s="9" t="inlineStr">
        <is>
          <t>Bound</t>
        </is>
      </c>
      <c r="E913" s="8" t="inlineStr">
        <is>
          <t>Sunniva Thistlewood</t>
        </is>
      </c>
      <c r="F913" s="11" t="n">
        <v>2001</v>
      </c>
      <c r="G913" s="8" t="inlineStr">
        <is>
          <t>BMW</t>
        </is>
      </c>
      <c r="H913" s="8" t="inlineStr">
        <is>
          <t>M8 Competition</t>
        </is>
      </c>
      <c r="I913" s="8" t="inlineStr">
        <is>
          <t>R1RL2N02MC3UVXCFP</t>
        </is>
      </c>
      <c r="J913" s="8" t="inlineStr">
        <is>
          <t>02 - Sports / GT</t>
        </is>
      </c>
      <c r="K913" s="12" t="n">
        <v>755000</v>
      </c>
      <c r="L913" s="8" t="inlineStr">
        <is>
          <t>Nebraska</t>
        </is>
      </c>
      <c r="M913" s="13" t="n">
        <v>12037.26</v>
      </c>
      <c r="N913" s="13" t="n">
        <v>11544.94</v>
      </c>
      <c r="O913" s="8" t="n"/>
    </row>
    <row r="914">
      <c r="A914" s="8" t="inlineStr">
        <is>
          <t>CANON-202509-000839</t>
        </is>
      </c>
      <c r="B914" s="9" t="inlineStr">
        <is>
          <t>2025-09</t>
        </is>
      </c>
      <c r="C914" s="10" t="n">
        <v>45929</v>
      </c>
      <c r="D914" s="9" t="inlineStr">
        <is>
          <t>Bound</t>
        </is>
      </c>
      <c r="E914" s="8" t="inlineStr">
        <is>
          <t>Mireille Kingsford</t>
        </is>
      </c>
      <c r="F914" s="11" t="n">
        <v>1992</v>
      </c>
      <c r="G914" s="8" t="inlineStr">
        <is>
          <t>Mercedes-Benz</t>
        </is>
      </c>
      <c r="H914" s="8" t="inlineStr">
        <is>
          <t>AMG GT</t>
        </is>
      </c>
      <c r="I914" s="8" t="inlineStr">
        <is>
          <t>GTZYZW4N0MU3RWMWJ</t>
        </is>
      </c>
      <c r="J914" s="8" t="inlineStr">
        <is>
          <t>02 - Sports / GT</t>
        </is>
      </c>
      <c r="K914" s="12" t="n">
        <v>375000</v>
      </c>
      <c r="L914" s="8" t="inlineStr">
        <is>
          <t>Minnesota</t>
        </is>
      </c>
      <c r="M914" s="13" t="n">
        <v>7004.72</v>
      </c>
      <c r="N914" s="13" t="n">
        <v>6718.23</v>
      </c>
      <c r="O914" s="8" t="n"/>
    </row>
    <row r="915">
      <c r="A915" s="8" t="inlineStr">
        <is>
          <t>CANON-202509-000840</t>
        </is>
      </c>
      <c r="B915" s="9" t="inlineStr">
        <is>
          <t>2025-09</t>
        </is>
      </c>
      <c r="C915" s="10" t="n">
        <v>45910</v>
      </c>
      <c r="D915" s="9" t="inlineStr">
        <is>
          <t>Bound</t>
        </is>
      </c>
      <c r="E915" s="8" t="inlineStr">
        <is>
          <t>Leopold Fairweather</t>
        </is>
      </c>
      <c r="F915" s="11" t="n">
        <v>1968</v>
      </c>
      <c r="G915" s="8" t="inlineStr">
        <is>
          <t>Porsche</t>
        </is>
      </c>
      <c r="H915" s="8" t="inlineStr">
        <is>
          <t>911 Turbo S</t>
        </is>
      </c>
      <c r="I915" s="8" t="inlineStr">
        <is>
          <t>VSK0XDPDY3H0EBLV0</t>
        </is>
      </c>
      <c r="J915" s="8" t="inlineStr">
        <is>
          <t>02 - Sports / GT</t>
        </is>
      </c>
      <c r="K915" s="12" t="n">
        <v>395000</v>
      </c>
      <c r="L915" s="8" t="inlineStr">
        <is>
          <t>California</t>
        </is>
      </c>
      <c r="M915" s="13" t="n">
        <v>7545.99</v>
      </c>
      <c r="N915" s="13" t="n">
        <v>7237.36</v>
      </c>
      <c r="O915" s="8" t="n"/>
    </row>
    <row r="916">
      <c r="A916" s="8" t="inlineStr">
        <is>
          <t>CANON-202509-000842</t>
        </is>
      </c>
      <c r="B916" s="9" t="inlineStr">
        <is>
          <t>2025-09</t>
        </is>
      </c>
      <c r="C916" s="10" t="n">
        <v>45912</v>
      </c>
      <c r="D916" s="9" t="inlineStr">
        <is>
          <t>Bound</t>
        </is>
      </c>
      <c r="E916" s="8" t="inlineStr">
        <is>
          <t>Lorenzo Farkas</t>
        </is>
      </c>
      <c r="F916" s="11" t="n">
        <v>1989</v>
      </c>
      <c r="G916" s="8" t="inlineStr">
        <is>
          <t>Bentley</t>
        </is>
      </c>
      <c r="H916" s="8" t="inlineStr">
        <is>
          <t>Continental GT</t>
        </is>
      </c>
      <c r="I916" s="8" t="inlineStr">
        <is>
          <t>329C7H5TSH7RXHRJD</t>
        </is>
      </c>
      <c r="J916" s="8" t="inlineStr">
        <is>
          <t>02 - Sports / GT</t>
        </is>
      </c>
      <c r="K916" s="12" t="n">
        <v>675000</v>
      </c>
      <c r="L916" s="8" t="inlineStr">
        <is>
          <t>Texas</t>
        </is>
      </c>
      <c r="M916" s="13" t="n">
        <v>9520.049999999999</v>
      </c>
      <c r="N916" s="13" t="n">
        <v>9130.68</v>
      </c>
      <c r="O916" s="8" t="n"/>
    </row>
    <row r="917">
      <c r="A917" s="8" t="inlineStr">
        <is>
          <t>CANON-202509-000843</t>
        </is>
      </c>
      <c r="B917" s="9" t="inlineStr">
        <is>
          <t>2025-09</t>
        </is>
      </c>
      <c r="C917" s="10" t="n">
        <v>45927</v>
      </c>
      <c r="D917" s="9" t="inlineStr">
        <is>
          <t>Bound</t>
        </is>
      </c>
      <c r="E917" s="8" t="inlineStr">
        <is>
          <t>Desmond Rourke</t>
        </is>
      </c>
      <c r="F917" s="11" t="n">
        <v>2024</v>
      </c>
      <c r="G917" s="8" t="inlineStr">
        <is>
          <t>Bentley</t>
        </is>
      </c>
      <c r="H917" s="8" t="inlineStr">
        <is>
          <t>Continental GT</t>
        </is>
      </c>
      <c r="I917" s="8" t="inlineStr">
        <is>
          <t>D1JEX6PM5SMGKP002</t>
        </is>
      </c>
      <c r="J917" s="8" t="inlineStr">
        <is>
          <t>02 - Sports / GT</t>
        </is>
      </c>
      <c r="K917" s="12" t="n">
        <v>360000</v>
      </c>
      <c r="L917" s="8" t="inlineStr">
        <is>
          <t>Alabama</t>
        </is>
      </c>
      <c r="M917" s="13" t="n">
        <v>6469.81</v>
      </c>
      <c r="N917" s="13" t="n">
        <v>6205.19</v>
      </c>
      <c r="O917" s="8" t="n"/>
    </row>
    <row r="918">
      <c r="A918" s="8" t="inlineStr">
        <is>
          <t>CANON-202509-000845</t>
        </is>
      </c>
      <c r="B918" s="9" t="inlineStr">
        <is>
          <t>2025-09</t>
        </is>
      </c>
      <c r="C918" s="10" t="n">
        <v>45918</v>
      </c>
      <c r="D918" s="9" t="inlineStr">
        <is>
          <t>Bound</t>
        </is>
      </c>
      <c r="E918" s="8" t="inlineStr">
        <is>
          <t>Fitzgerald Vandermeer</t>
        </is>
      </c>
      <c r="F918" s="11" t="n">
        <v>1986</v>
      </c>
      <c r="G918" s="8" t="inlineStr">
        <is>
          <t>Maserati</t>
        </is>
      </c>
      <c r="H918" s="8" t="inlineStr">
        <is>
          <t>GranTurismo</t>
        </is>
      </c>
      <c r="I918" s="8" t="inlineStr">
        <is>
          <t>UXCX9F53R718NLK5R</t>
        </is>
      </c>
      <c r="J918" s="8" t="inlineStr">
        <is>
          <t>02 - Sports / GT</t>
        </is>
      </c>
      <c r="K918" s="12" t="n">
        <v>805000</v>
      </c>
      <c r="L918" s="8" t="inlineStr">
        <is>
          <t>Connecticut</t>
        </is>
      </c>
      <c r="M918" s="13" t="n">
        <v>11057.36</v>
      </c>
      <c r="N918" s="13" t="n">
        <v>10605.11</v>
      </c>
      <c r="O918" s="8" t="n"/>
    </row>
    <row r="919">
      <c r="A919" s="8" t="inlineStr">
        <is>
          <t>CANON-202509-000846</t>
        </is>
      </c>
      <c r="B919" s="9" t="inlineStr">
        <is>
          <t>2025-09</t>
        </is>
      </c>
      <c r="C919" s="10" t="n">
        <v>45909</v>
      </c>
      <c r="D919" s="9" t="inlineStr">
        <is>
          <t>Bound</t>
        </is>
      </c>
      <c r="E919" s="8" t="inlineStr">
        <is>
          <t>Noor Bellandi</t>
        </is>
      </c>
      <c r="F919" s="11" t="n">
        <v>2023</v>
      </c>
      <c r="G919" s="8" t="inlineStr">
        <is>
          <t>BMW</t>
        </is>
      </c>
      <c r="H919" s="8" t="inlineStr">
        <is>
          <t>M8 Competition</t>
        </is>
      </c>
      <c r="I919" s="8" t="inlineStr">
        <is>
          <t>N7P4957C0580809W4</t>
        </is>
      </c>
      <c r="J919" s="8" t="inlineStr">
        <is>
          <t>02 - Sports / GT</t>
        </is>
      </c>
      <c r="K919" s="12" t="n">
        <v>700000</v>
      </c>
      <c r="L919" s="8" t="inlineStr">
        <is>
          <t>New York</t>
        </is>
      </c>
      <c r="M919" s="13" t="n">
        <v>10988.68</v>
      </c>
      <c r="N919" s="13" t="n">
        <v>10539.24</v>
      </c>
      <c r="O919" s="8" t="n"/>
    </row>
    <row r="920">
      <c r="A920" s="8" t="inlineStr">
        <is>
          <t>CANON-202509-000849</t>
        </is>
      </c>
      <c r="B920" s="9" t="inlineStr">
        <is>
          <t>2025-09</t>
        </is>
      </c>
      <c r="C920" s="10" t="n">
        <v>45906</v>
      </c>
      <c r="D920" s="9" t="inlineStr">
        <is>
          <t>Bound</t>
        </is>
      </c>
      <c r="E920" s="8" t="inlineStr">
        <is>
          <t>Marisol Fairweather</t>
        </is>
      </c>
      <c r="F920" s="11" t="n">
        <v>1986</v>
      </c>
      <c r="G920" s="8" t="inlineStr">
        <is>
          <t>Maserati</t>
        </is>
      </c>
      <c r="H920" s="8" t="inlineStr">
        <is>
          <t>GranTurismo</t>
        </is>
      </c>
      <c r="I920" s="8" t="inlineStr">
        <is>
          <t>A6YNZ6EMJ5KM00AZW</t>
        </is>
      </c>
      <c r="J920" s="8" t="inlineStr">
        <is>
          <t>02 - Sports / GT</t>
        </is>
      </c>
      <c r="K920" s="12" t="n">
        <v>480000</v>
      </c>
      <c r="L920" s="8" t="inlineStr">
        <is>
          <t>California</t>
        </is>
      </c>
      <c r="M920" s="13" t="n">
        <v>9169.809999999999</v>
      </c>
      <c r="N920" s="13" t="n">
        <v>8794.76</v>
      </c>
      <c r="O920" s="8" t="n"/>
    </row>
    <row r="921">
      <c r="A921" s="8" t="inlineStr">
        <is>
          <t>CANON-202509-000853</t>
        </is>
      </c>
      <c r="B921" s="9" t="inlineStr">
        <is>
          <t>2025-09</t>
        </is>
      </c>
      <c r="C921" s="10" t="n">
        <v>45913</v>
      </c>
      <c r="D921" s="9" t="inlineStr">
        <is>
          <t>Bound</t>
        </is>
      </c>
      <c r="E921" s="8" t="inlineStr">
        <is>
          <t>Lorenzo Whitlock</t>
        </is>
      </c>
      <c r="F921" s="11" t="n">
        <v>2007</v>
      </c>
      <c r="G921" s="8" t="inlineStr">
        <is>
          <t>Aston Martin</t>
        </is>
      </c>
      <c r="H921" s="8" t="inlineStr">
        <is>
          <t>DB12</t>
        </is>
      </c>
      <c r="I921" s="8" t="inlineStr">
        <is>
          <t>MXUULGNKB1DB3X9AA</t>
        </is>
      </c>
      <c r="J921" s="8" t="inlineStr">
        <is>
          <t>02 - Sports / GT</t>
        </is>
      </c>
      <c r="K921" s="12" t="n">
        <v>795000</v>
      </c>
      <c r="L921" s="8" t="inlineStr">
        <is>
          <t>Nebraska</t>
        </is>
      </c>
      <c r="M921" s="13" t="n">
        <v>12675</v>
      </c>
      <c r="N921" s="13" t="n">
        <v>12156.59</v>
      </c>
      <c r="O921" s="8" t="n"/>
    </row>
    <row r="922">
      <c r="A922" s="8" t="inlineStr">
        <is>
          <t>CANON-202509-000855</t>
        </is>
      </c>
      <c r="B922" s="9" t="inlineStr">
        <is>
          <t>2025-09</t>
        </is>
      </c>
      <c r="C922" s="10" t="n">
        <v>45904</v>
      </c>
      <c r="D922" s="9" t="inlineStr">
        <is>
          <t>Bound</t>
        </is>
      </c>
      <c r="E922" s="8" t="inlineStr">
        <is>
          <t>Noor Fairweather</t>
        </is>
      </c>
      <c r="F922" s="11" t="n">
        <v>2009</v>
      </c>
      <c r="G922" s="8" t="inlineStr">
        <is>
          <t>Icon</t>
        </is>
      </c>
      <c r="H922" s="8" t="inlineStr">
        <is>
          <t>Derelict</t>
        </is>
      </c>
      <c r="I922" s="8" t="inlineStr">
        <is>
          <t>LGZP1X5DJ2AN3L0XL</t>
        </is>
      </c>
      <c r="J922" s="8" t="inlineStr">
        <is>
          <t>11 - Restomod / Coachbuilt / Bespoke</t>
        </is>
      </c>
      <c r="K922" s="12" t="n">
        <v>420000</v>
      </c>
      <c r="L922" s="8" t="inlineStr">
        <is>
          <t>Ohio</t>
        </is>
      </c>
      <c r="M922" s="13" t="n">
        <v>9693.280000000001</v>
      </c>
      <c r="N922" s="13" t="n">
        <v>9296.82</v>
      </c>
      <c r="O922" s="8" t="n"/>
    </row>
    <row r="923">
      <c r="A923" s="8" t="inlineStr">
        <is>
          <t>CANON-202509-000856</t>
        </is>
      </c>
      <c r="B923" s="9" t="inlineStr">
        <is>
          <t>2025-09</t>
        </is>
      </c>
      <c r="C923" s="10" t="n">
        <v>45925</v>
      </c>
      <c r="D923" s="9" t="inlineStr">
        <is>
          <t>Bound</t>
        </is>
      </c>
      <c r="E923" s="8" t="inlineStr">
        <is>
          <t>Cassius Delacroix</t>
        </is>
      </c>
      <c r="F923" s="11" t="n">
        <v>1990</v>
      </c>
      <c r="G923" s="8" t="inlineStr">
        <is>
          <t>McLaren</t>
        </is>
      </c>
      <c r="H923" s="8" t="inlineStr">
        <is>
          <t>750S</t>
        </is>
      </c>
      <c r="I923" s="8" t="inlineStr">
        <is>
          <t>JFKLC4FK3BATB63WC</t>
        </is>
      </c>
      <c r="J923" s="8" t="inlineStr">
        <is>
          <t>03 - Supercar</t>
        </is>
      </c>
      <c r="K923" s="12" t="n">
        <v>425000</v>
      </c>
      <c r="L923" s="8" t="inlineStr">
        <is>
          <t>North Carolina</t>
        </is>
      </c>
      <c r="M923" s="13" t="n">
        <v>10604.95</v>
      </c>
      <c r="N923" s="13" t="n">
        <v>10171.21</v>
      </c>
      <c r="O923" s="8" t="n"/>
    </row>
    <row r="924">
      <c r="A924" s="8" t="inlineStr">
        <is>
          <t>CANON-202509-000858</t>
        </is>
      </c>
      <c r="B924" s="9" t="inlineStr">
        <is>
          <t>2025-09</t>
        </is>
      </c>
      <c r="C924" s="10" t="n">
        <v>45901</v>
      </c>
      <c r="D924" s="9" t="inlineStr">
        <is>
          <t>Bound</t>
        </is>
      </c>
      <c r="E924" s="8" t="inlineStr">
        <is>
          <t>Everett Rourke</t>
        </is>
      </c>
      <c r="F924" s="11" t="n">
        <v>2023</v>
      </c>
      <c r="G924" s="8" t="inlineStr">
        <is>
          <t>Lamborghini</t>
        </is>
      </c>
      <c r="H924" s="8" t="inlineStr">
        <is>
          <t>Huracan EVO</t>
        </is>
      </c>
      <c r="I924" s="8" t="inlineStr">
        <is>
          <t>3ECMPGPBUPA54F4X2</t>
        </is>
      </c>
      <c r="J924" s="8" t="inlineStr">
        <is>
          <t>03 - Supercar</t>
        </is>
      </c>
      <c r="K924" s="12" t="n">
        <v>1070000</v>
      </c>
      <c r="L924" s="8" t="inlineStr">
        <is>
          <t>Montana</t>
        </is>
      </c>
      <c r="M924" s="13" t="n">
        <v>15020.38</v>
      </c>
      <c r="N924" s="13" t="n">
        <v>14406.05</v>
      </c>
      <c r="O924" s="8" t="n"/>
    </row>
    <row r="925">
      <c r="A925" s="8" t="inlineStr">
        <is>
          <t>CANON-202509-000859</t>
        </is>
      </c>
      <c r="B925" s="9" t="inlineStr">
        <is>
          <t>2025-09</t>
        </is>
      </c>
      <c r="C925" s="10" t="n">
        <v>45903</v>
      </c>
      <c r="D925" s="9" t="inlineStr">
        <is>
          <t>Bound</t>
        </is>
      </c>
      <c r="E925" s="8" t="inlineStr">
        <is>
          <t>Saoirse Larsson</t>
        </is>
      </c>
      <c r="F925" s="11" t="n">
        <v>2005</v>
      </c>
      <c r="G925" s="8" t="inlineStr">
        <is>
          <t>Ferrari</t>
        </is>
      </c>
      <c r="H925" s="8" t="inlineStr">
        <is>
          <t>296 GTB</t>
        </is>
      </c>
      <c r="I925" s="8" t="inlineStr">
        <is>
          <t>TDNN36Y88UN0HBCDV</t>
        </is>
      </c>
      <c r="J925" s="8" t="inlineStr">
        <is>
          <t>03 - Supercar</t>
        </is>
      </c>
      <c r="K925" s="12" t="n">
        <v>630000</v>
      </c>
      <c r="L925" s="8" t="inlineStr">
        <is>
          <t>New Jersey</t>
        </is>
      </c>
      <c r="M925" s="13" t="n">
        <v>10276.13</v>
      </c>
      <c r="N925" s="13" t="n">
        <v>9855.84</v>
      </c>
      <c r="O925" s="8" t="n"/>
    </row>
    <row r="926">
      <c r="A926" s="8" t="inlineStr">
        <is>
          <t>CANON-202509-000860</t>
        </is>
      </c>
      <c r="B926" s="9" t="inlineStr">
        <is>
          <t>2025-09</t>
        </is>
      </c>
      <c r="C926" s="10" t="n">
        <v>45909</v>
      </c>
      <c r="D926" s="9" t="inlineStr">
        <is>
          <t>Bound</t>
        </is>
      </c>
      <c r="E926" s="8" t="inlineStr">
        <is>
          <t>Mireille Underwood</t>
        </is>
      </c>
      <c r="F926" s="11" t="n">
        <v>2004</v>
      </c>
      <c r="G926" s="8" t="inlineStr">
        <is>
          <t>Lamborghini</t>
        </is>
      </c>
      <c r="H926" s="8" t="inlineStr">
        <is>
          <t>Huracan EVO</t>
        </is>
      </c>
      <c r="I926" s="8" t="inlineStr">
        <is>
          <t>GUCRSJMC9V1GACHLB</t>
        </is>
      </c>
      <c r="J926" s="8" t="inlineStr">
        <is>
          <t>03 - Supercar</t>
        </is>
      </c>
      <c r="K926" s="12" t="n">
        <v>1255000</v>
      </c>
      <c r="L926" s="8" t="inlineStr">
        <is>
          <t>Indiana</t>
        </is>
      </c>
      <c r="M926" s="13" t="n">
        <v>23300.38</v>
      </c>
      <c r="N926" s="13" t="n">
        <v>22347.39</v>
      </c>
      <c r="O926" s="8" t="n"/>
    </row>
    <row r="927">
      <c r="A927" s="8" t="inlineStr">
        <is>
          <t>CANON-202509-000861</t>
        </is>
      </c>
      <c r="B927" s="9" t="inlineStr">
        <is>
          <t>2025-09</t>
        </is>
      </c>
      <c r="C927" s="10" t="n">
        <v>45905</v>
      </c>
      <c r="D927" s="9" t="inlineStr">
        <is>
          <t>Bound</t>
        </is>
      </c>
      <c r="E927" s="8" t="inlineStr">
        <is>
          <t>Everett Larsson</t>
        </is>
      </c>
      <c r="F927" s="11" t="n">
        <v>2015</v>
      </c>
      <c r="G927" s="8" t="inlineStr">
        <is>
          <t>Aston Martin</t>
        </is>
      </c>
      <c r="H927" s="8" t="inlineStr">
        <is>
          <t>DB5</t>
        </is>
      </c>
      <c r="I927" s="8" t="inlineStr">
        <is>
          <t>GV45XV37TDBRYUTJH</t>
        </is>
      </c>
      <c r="J927" s="8" t="inlineStr">
        <is>
          <t>07 - Post-War Classic (1946-1972)</t>
        </is>
      </c>
      <c r="K927" s="12" t="n">
        <v>1600000</v>
      </c>
      <c r="L927" s="8" t="inlineStr">
        <is>
          <t>Ohio</t>
        </is>
      </c>
      <c r="M927" s="13" t="n">
        <v>15945.66</v>
      </c>
      <c r="N927" s="13" t="n">
        <v>15293.48</v>
      </c>
      <c r="O927" s="8" t="n"/>
    </row>
    <row r="928">
      <c r="A928" s="8" t="inlineStr">
        <is>
          <t>CANON-202509-000862</t>
        </is>
      </c>
      <c r="B928" s="9" t="inlineStr">
        <is>
          <t>2025-09</t>
        </is>
      </c>
      <c r="C928" s="10" t="n">
        <v>45917</v>
      </c>
      <c r="D928" s="9" t="inlineStr">
        <is>
          <t>Bound</t>
        </is>
      </c>
      <c r="E928" s="8" t="inlineStr">
        <is>
          <t>Delphine Blackwood</t>
        </is>
      </c>
      <c r="F928" s="11" t="n">
        <v>1969</v>
      </c>
      <c r="G928" s="8" t="inlineStr">
        <is>
          <t>Ferrari</t>
        </is>
      </c>
      <c r="H928" s="8" t="inlineStr">
        <is>
          <t>296 GTB</t>
        </is>
      </c>
      <c r="I928" s="8" t="inlineStr">
        <is>
          <t>VW1GY5RF7LLBD5RLG</t>
        </is>
      </c>
      <c r="J928" s="8" t="inlineStr">
        <is>
          <t>03 - Supercar</t>
        </is>
      </c>
      <c r="K928" s="12" t="n">
        <v>600000</v>
      </c>
      <c r="L928" s="8" t="inlineStr">
        <is>
          <t>New Hampshire</t>
        </is>
      </c>
      <c r="M928" s="13" t="n">
        <v>11184.91</v>
      </c>
      <c r="N928" s="13" t="n">
        <v>10727.45</v>
      </c>
      <c r="O928" s="8" t="n"/>
    </row>
    <row r="929">
      <c r="A929" s="8" t="inlineStr">
        <is>
          <t>CANON-202509-000863</t>
        </is>
      </c>
      <c r="B929" s="9" t="inlineStr">
        <is>
          <t>2025-09</t>
        </is>
      </c>
      <c r="C929" s="10" t="n">
        <v>45902</v>
      </c>
      <c r="D929" s="9" t="inlineStr">
        <is>
          <t>Bound</t>
        </is>
      </c>
      <c r="E929" s="8" t="inlineStr">
        <is>
          <t>Horace Montoya</t>
        </is>
      </c>
      <c r="F929" s="11" t="n">
        <v>2021</v>
      </c>
      <c r="G929" s="8" t="inlineStr">
        <is>
          <t>Maserati</t>
        </is>
      </c>
      <c r="H929" s="8" t="inlineStr">
        <is>
          <t>GranTurismo</t>
        </is>
      </c>
      <c r="I929" s="8" t="inlineStr">
        <is>
          <t>2R1NV8AALG4A41PX4</t>
        </is>
      </c>
      <c r="J929" s="8" t="inlineStr">
        <is>
          <t>02 - Sports / GT</t>
        </is>
      </c>
      <c r="K929" s="12" t="n">
        <v>615000</v>
      </c>
      <c r="L929" s="8" t="inlineStr">
        <is>
          <t>California</t>
        </is>
      </c>
      <c r="M929" s="13" t="n">
        <v>10182.31</v>
      </c>
      <c r="N929" s="13" t="n">
        <v>9765.85</v>
      </c>
      <c r="O929" s="8" t="n"/>
    </row>
    <row r="930">
      <c r="A930" s="8" t="inlineStr">
        <is>
          <t>CANON-202509-000864</t>
        </is>
      </c>
      <c r="B930" s="9" t="inlineStr">
        <is>
          <t>2025-09</t>
        </is>
      </c>
      <c r="C930" s="10" t="n">
        <v>45930</v>
      </c>
      <c r="D930" s="9" t="inlineStr">
        <is>
          <t>Bound</t>
        </is>
      </c>
      <c r="E930" s="8" t="inlineStr">
        <is>
          <t>Wilhelmina Bellandi</t>
        </is>
      </c>
      <c r="F930" s="11" t="n">
        <v>1978</v>
      </c>
      <c r="G930" s="8" t="inlineStr">
        <is>
          <t>BMW</t>
        </is>
      </c>
      <c r="H930" s="8" t="inlineStr">
        <is>
          <t>M8 Competition</t>
        </is>
      </c>
      <c r="I930" s="8" t="inlineStr">
        <is>
          <t>NNT29MSXCBNW25EK5</t>
        </is>
      </c>
      <c r="J930" s="8" t="inlineStr">
        <is>
          <t>02 - Sports / GT</t>
        </is>
      </c>
      <c r="K930" s="12" t="n">
        <v>615000</v>
      </c>
      <c r="L930" s="8" t="inlineStr">
        <is>
          <t>California</t>
        </is>
      </c>
      <c r="M930" s="13" t="n">
        <v>10182.31</v>
      </c>
      <c r="N930" s="13" t="n">
        <v>9765.85</v>
      </c>
      <c r="O930" s="8" t="n"/>
    </row>
    <row r="931">
      <c r="A931" s="8" t="inlineStr">
        <is>
          <t>CANON-202509-000865</t>
        </is>
      </c>
      <c r="B931" s="9" t="inlineStr">
        <is>
          <t>2025-09</t>
        </is>
      </c>
      <c r="C931" s="10" t="n">
        <v>45927</v>
      </c>
      <c r="D931" s="9" t="inlineStr">
        <is>
          <t>Bound</t>
        </is>
      </c>
      <c r="E931" s="8" t="inlineStr">
        <is>
          <t>Lorenzo Whitlock</t>
        </is>
      </c>
      <c r="F931" s="11" t="n">
        <v>2002</v>
      </c>
      <c r="G931" s="8" t="inlineStr">
        <is>
          <t>Singer</t>
        </is>
      </c>
      <c r="H931" s="8" t="inlineStr">
        <is>
          <t>911 Reimagined</t>
        </is>
      </c>
      <c r="I931" s="8" t="inlineStr">
        <is>
          <t>3KRMVS3NYC82Y8FA6</t>
        </is>
      </c>
      <c r="J931" s="8" t="inlineStr">
        <is>
          <t>11 - Restomod / Coachbuilt / Bespoke</t>
        </is>
      </c>
      <c r="K931" s="12" t="n">
        <v>945000</v>
      </c>
      <c r="L931" s="8" t="inlineStr">
        <is>
          <t>West Virginia</t>
        </is>
      </c>
      <c r="M931" s="13" t="n">
        <v>18497.04</v>
      </c>
      <c r="N931" s="13" t="n">
        <v>17740.51</v>
      </c>
      <c r="O931" s="8" t="n"/>
    </row>
    <row r="932">
      <c r="A932" s="8" t="inlineStr">
        <is>
          <t>CANON-202509-000866</t>
        </is>
      </c>
      <c r="B932" s="9" t="inlineStr">
        <is>
          <t>2025-09</t>
        </is>
      </c>
      <c r="C932" s="10" t="n">
        <v>45910</v>
      </c>
      <c r="D932" s="9" t="inlineStr">
        <is>
          <t>Bound</t>
        </is>
      </c>
      <c r="E932" s="8" t="inlineStr">
        <is>
          <t>Priya Pennington</t>
        </is>
      </c>
      <c r="F932" s="11" t="n">
        <v>1975</v>
      </c>
      <c r="G932" s="8" t="inlineStr">
        <is>
          <t>BMW</t>
        </is>
      </c>
      <c r="H932" s="8" t="inlineStr">
        <is>
          <t>M8 Competition</t>
        </is>
      </c>
      <c r="I932" s="8" t="inlineStr">
        <is>
          <t>P7MXWPHAUU7LDYELZ</t>
        </is>
      </c>
      <c r="J932" s="8" t="inlineStr">
        <is>
          <t>02 - Sports / GT</t>
        </is>
      </c>
      <c r="K932" s="12" t="n">
        <v>620000</v>
      </c>
      <c r="L932" s="8" t="inlineStr">
        <is>
          <t>Massachusetts</t>
        </is>
      </c>
      <c r="M932" s="13" t="n">
        <v>9504.719999999999</v>
      </c>
      <c r="N932" s="13" t="n">
        <v>9115.98</v>
      </c>
      <c r="O932" s="8" t="n"/>
    </row>
    <row r="933">
      <c r="A933" s="8" t="inlineStr">
        <is>
          <t>CANON-202509-000867</t>
        </is>
      </c>
      <c r="B933" s="9" t="inlineStr">
        <is>
          <t>2025-09</t>
        </is>
      </c>
      <c r="C933" s="10" t="n">
        <v>45906</v>
      </c>
      <c r="D933" s="9" t="inlineStr">
        <is>
          <t>Bound</t>
        </is>
      </c>
      <c r="E933" s="8" t="inlineStr">
        <is>
          <t>Sunniva Fairweather</t>
        </is>
      </c>
      <c r="F933" s="11" t="n">
        <v>1971</v>
      </c>
      <c r="G933" s="8" t="inlineStr">
        <is>
          <t>Mercedes-Benz</t>
        </is>
      </c>
      <c r="H933" s="8" t="inlineStr">
        <is>
          <t>AMG GT</t>
        </is>
      </c>
      <c r="I933" s="8" t="inlineStr">
        <is>
          <t>4E7JW6RR3398HFGTY</t>
        </is>
      </c>
      <c r="J933" s="8" t="inlineStr">
        <is>
          <t>02 - Sports / GT</t>
        </is>
      </c>
      <c r="K933" s="12" t="n">
        <v>290000</v>
      </c>
      <c r="L933" s="8" t="inlineStr">
        <is>
          <t>Minnesota</t>
        </is>
      </c>
      <c r="M933" s="13" t="n">
        <v>5416.98</v>
      </c>
      <c r="N933" s="13" t="n">
        <v>5195.43</v>
      </c>
      <c r="O933" s="8" t="n"/>
    </row>
    <row r="934">
      <c r="A934" s="8" t="inlineStr">
        <is>
          <t>CANON-202509-000869</t>
        </is>
      </c>
      <c r="B934" s="9" t="inlineStr">
        <is>
          <t>2025-09</t>
        </is>
      </c>
      <c r="C934" s="10" t="n">
        <v>45914</v>
      </c>
      <c r="D934" s="9" t="inlineStr">
        <is>
          <t>Bound</t>
        </is>
      </c>
      <c r="E934" s="8" t="inlineStr">
        <is>
          <t>Ottilie Harrington</t>
        </is>
      </c>
      <c r="F934" s="11" t="n">
        <v>1971</v>
      </c>
      <c r="G934" s="8" t="inlineStr">
        <is>
          <t>McLaren</t>
        </is>
      </c>
      <c r="H934" s="8" t="inlineStr">
        <is>
          <t>750S</t>
        </is>
      </c>
      <c r="I934" s="8" t="inlineStr">
        <is>
          <t>BN7ENED902C0YHDYX</t>
        </is>
      </c>
      <c r="J934" s="8" t="inlineStr">
        <is>
          <t>03 - Supercar</t>
        </is>
      </c>
      <c r="K934" s="12" t="n">
        <v>850000</v>
      </c>
      <c r="L934" s="8" t="inlineStr">
        <is>
          <t>Kansas</t>
        </is>
      </c>
      <c r="M934" s="13" t="n">
        <v>14778.77</v>
      </c>
      <c r="N934" s="13" t="n">
        <v>14174.32</v>
      </c>
      <c r="O934" s="8" t="n"/>
    </row>
    <row r="935">
      <c r="A935" s="8" t="inlineStr">
        <is>
          <t>CANON-202509-000872</t>
        </is>
      </c>
      <c r="B935" s="9" t="inlineStr">
        <is>
          <t>2025-09</t>
        </is>
      </c>
      <c r="C935" s="10" t="n">
        <v>45928</v>
      </c>
      <c r="D935" s="9" t="inlineStr">
        <is>
          <t>Bound</t>
        </is>
      </c>
      <c r="E935" s="8" t="inlineStr">
        <is>
          <t>Beatrix Vasquez</t>
        </is>
      </c>
      <c r="F935" s="11" t="n">
        <v>2007</v>
      </c>
      <c r="G935" s="8" t="inlineStr">
        <is>
          <t>Mercedes-Benz</t>
        </is>
      </c>
      <c r="H935" s="8" t="inlineStr">
        <is>
          <t>AMG GT</t>
        </is>
      </c>
      <c r="I935" s="8" t="inlineStr">
        <is>
          <t>KC56GHGBUPM4YHFJH</t>
        </is>
      </c>
      <c r="J935" s="8" t="inlineStr">
        <is>
          <t>02 - Sports / GT</t>
        </is>
      </c>
      <c r="K935" s="12" t="n">
        <v>540000</v>
      </c>
      <c r="L935" s="8" t="inlineStr">
        <is>
          <t>Maryland</t>
        </is>
      </c>
      <c r="M935" s="13" t="n">
        <v>6291.51</v>
      </c>
      <c r="N935" s="13" t="n">
        <v>6034.19</v>
      </c>
      <c r="O935" s="8" t="n"/>
    </row>
    <row r="936">
      <c r="A936" s="8" t="inlineStr">
        <is>
          <t>CANON-202509-000873</t>
        </is>
      </c>
      <c r="B936" s="9" t="inlineStr">
        <is>
          <t>2025-09</t>
        </is>
      </c>
      <c r="C936" s="10" t="n">
        <v>45929</v>
      </c>
      <c r="D936" s="9" t="inlineStr">
        <is>
          <t>Bound</t>
        </is>
      </c>
      <c r="E936" s="8" t="inlineStr">
        <is>
          <t>Ottilie Thistlewood</t>
        </is>
      </c>
      <c r="F936" s="11" t="n">
        <v>1959</v>
      </c>
      <c r="G936" s="8" t="inlineStr">
        <is>
          <t>Bugatti</t>
        </is>
      </c>
      <c r="H936" s="8" t="inlineStr">
        <is>
          <t>Type 57</t>
        </is>
      </c>
      <c r="I936" s="8" t="inlineStr">
        <is>
          <t>ZXPW0537T5MJA76KJ</t>
        </is>
      </c>
      <c r="J936" s="8" t="inlineStr">
        <is>
          <t>06 - Vintage Pre-War (pre-1946)</t>
        </is>
      </c>
      <c r="K936" s="12" t="n">
        <v>1670000</v>
      </c>
      <c r="L936" s="8" t="inlineStr">
        <is>
          <t>Wyoming</t>
        </is>
      </c>
      <c r="M936" s="13" t="n">
        <v>11463.13</v>
      </c>
      <c r="N936" s="13" t="n">
        <v>10994.29</v>
      </c>
      <c r="O936" s="8" t="n"/>
    </row>
    <row r="937">
      <c r="A937" s="8" t="inlineStr">
        <is>
          <t>CANON-202509-000874</t>
        </is>
      </c>
      <c r="B937" s="9" t="inlineStr">
        <is>
          <t>2025-09</t>
        </is>
      </c>
      <c r="C937" s="10" t="n">
        <v>45921</v>
      </c>
      <c r="D937" s="9" t="inlineStr">
        <is>
          <t>Bound</t>
        </is>
      </c>
      <c r="E937" s="8" t="inlineStr">
        <is>
          <t>Aurelio Nakashima</t>
        </is>
      </c>
      <c r="F937" s="11" t="n">
        <v>1980</v>
      </c>
      <c r="G937" s="8" t="inlineStr">
        <is>
          <t>BMW</t>
        </is>
      </c>
      <c r="H937" s="8" t="inlineStr">
        <is>
          <t>M8 Competition</t>
        </is>
      </c>
      <c r="I937" s="8" t="inlineStr">
        <is>
          <t>LC3EKGFR85MXJG67E</t>
        </is>
      </c>
      <c r="J937" s="8" t="inlineStr">
        <is>
          <t>02 - Sports / GT</t>
        </is>
      </c>
      <c r="K937" s="12" t="n">
        <v>490000</v>
      </c>
      <c r="L937" s="8" t="inlineStr">
        <is>
          <t>Oregon</t>
        </is>
      </c>
      <c r="M937" s="13" t="n">
        <v>7835.38</v>
      </c>
      <c r="N937" s="13" t="n">
        <v>7514.91</v>
      </c>
      <c r="O937" s="8" t="n"/>
    </row>
    <row r="938">
      <c r="A938" s="8" t="inlineStr">
        <is>
          <t>CANON-202509-000875</t>
        </is>
      </c>
      <c r="B938" s="9" t="inlineStr">
        <is>
          <t>2025-09</t>
        </is>
      </c>
      <c r="C938" s="10" t="n">
        <v>45907</v>
      </c>
      <c r="D938" s="9" t="inlineStr">
        <is>
          <t>Bound</t>
        </is>
      </c>
      <c r="E938" s="8" t="inlineStr">
        <is>
          <t>Fenwick Delacroix</t>
        </is>
      </c>
      <c r="F938" s="11" t="n">
        <v>1997</v>
      </c>
      <c r="G938" s="8" t="inlineStr">
        <is>
          <t>Aston Martin</t>
        </is>
      </c>
      <c r="H938" s="8" t="inlineStr">
        <is>
          <t>DB12</t>
        </is>
      </c>
      <c r="I938" s="8" t="inlineStr">
        <is>
          <t>T668AA8DKTVXBLXD7</t>
        </is>
      </c>
      <c r="J938" s="8" t="inlineStr">
        <is>
          <t>02 - Sports / GT</t>
        </is>
      </c>
      <c r="K938" s="12" t="n">
        <v>795000</v>
      </c>
      <c r="L938" s="8" t="inlineStr">
        <is>
          <t>Ohio</t>
        </is>
      </c>
      <c r="M938" s="13" t="n">
        <v>13552.5</v>
      </c>
      <c r="N938" s="13" t="n">
        <v>12998.2</v>
      </c>
      <c r="O938" s="8" t="n"/>
    </row>
    <row r="939">
      <c r="A939" s="8" t="inlineStr">
        <is>
          <t>CANON-202509-000876</t>
        </is>
      </c>
      <c r="B939" s="9" t="inlineStr">
        <is>
          <t>2025-09</t>
        </is>
      </c>
      <c r="C939" s="10" t="n">
        <v>45923</v>
      </c>
      <c r="D939" s="9" t="inlineStr">
        <is>
          <t>Bound</t>
        </is>
      </c>
      <c r="E939" s="8" t="inlineStr">
        <is>
          <t>Fenwick Thistlewood</t>
        </is>
      </c>
      <c r="F939" s="11" t="n">
        <v>2012</v>
      </c>
      <c r="G939" s="8" t="inlineStr">
        <is>
          <t>Mercedes-Benz</t>
        </is>
      </c>
      <c r="H939" s="8" t="inlineStr">
        <is>
          <t>280SL Pagoda</t>
        </is>
      </c>
      <c r="I939" s="8" t="inlineStr">
        <is>
          <t>AVNMRHX2KBD9KV2YL</t>
        </is>
      </c>
      <c r="J939" s="8" t="inlineStr">
        <is>
          <t>07 - Post-War Classic (1946-1972)</t>
        </is>
      </c>
      <c r="K939" s="12" t="n">
        <v>240000</v>
      </c>
      <c r="L939" s="8" t="inlineStr">
        <is>
          <t>Vermont</t>
        </is>
      </c>
      <c r="M939" s="13" t="n">
        <v>3148.98</v>
      </c>
      <c r="N939" s="13" t="n">
        <v>3020.19</v>
      </c>
      <c r="O939" s="8" t="n"/>
    </row>
    <row r="940">
      <c r="A940" s="8" t="inlineStr">
        <is>
          <t>CANON-202509-000877</t>
        </is>
      </c>
      <c r="B940" s="9" t="inlineStr">
        <is>
          <t>2025-09</t>
        </is>
      </c>
      <c r="C940" s="10" t="n">
        <v>45930</v>
      </c>
      <c r="D940" s="9" t="inlineStr">
        <is>
          <t>Bound</t>
        </is>
      </c>
      <c r="E940" s="8" t="inlineStr">
        <is>
          <t>Desmond Rourke</t>
        </is>
      </c>
      <c r="F940" s="11" t="n">
        <v>1990</v>
      </c>
      <c r="G940" s="8" t="inlineStr">
        <is>
          <t>Aston Martin</t>
        </is>
      </c>
      <c r="H940" s="8" t="inlineStr">
        <is>
          <t>DB12</t>
        </is>
      </c>
      <c r="I940" s="8" t="inlineStr">
        <is>
          <t>41H707W0RSJN0J5MA</t>
        </is>
      </c>
      <c r="J940" s="8" t="inlineStr">
        <is>
          <t>02 - Sports / GT</t>
        </is>
      </c>
      <c r="K940" s="12" t="n">
        <v>545000</v>
      </c>
      <c r="L940" s="8" t="inlineStr">
        <is>
          <t>Washington</t>
        </is>
      </c>
      <c r="M940" s="13" t="n">
        <v>6416.6</v>
      </c>
      <c r="N940" s="13" t="n">
        <v>6154.16</v>
      </c>
      <c r="O940" s="8" t="n"/>
    </row>
    <row r="941">
      <c r="A941" s="8" t="inlineStr">
        <is>
          <t>CANON-202509-000878</t>
        </is>
      </c>
      <c r="B941" s="9" t="inlineStr">
        <is>
          <t>2025-09</t>
        </is>
      </c>
      <c r="C941" s="10" t="n">
        <v>45904</v>
      </c>
      <c r="D941" s="9" t="inlineStr">
        <is>
          <t>Bound</t>
        </is>
      </c>
      <c r="E941" s="8" t="inlineStr">
        <is>
          <t>Horace Blackwood</t>
        </is>
      </c>
      <c r="F941" s="11" t="n">
        <v>1966</v>
      </c>
      <c r="G941" s="8" t="inlineStr">
        <is>
          <t>Bentley</t>
        </is>
      </c>
      <c r="H941" s="8" t="inlineStr">
        <is>
          <t>4.5 Litre</t>
        </is>
      </c>
      <c r="I941" s="8" t="inlineStr">
        <is>
          <t>HM5KFM1YCVC41P74V</t>
        </is>
      </c>
      <c r="J941" s="8" t="inlineStr">
        <is>
          <t>06 - Vintage Pre-War (pre-1946)</t>
        </is>
      </c>
      <c r="K941" s="12" t="n">
        <v>1120000</v>
      </c>
      <c r="L941" s="8" t="inlineStr">
        <is>
          <t>New Jersey</t>
        </is>
      </c>
      <c r="M941" s="13" t="n">
        <v>6538.26</v>
      </c>
      <c r="N941" s="13" t="n">
        <v>6270.85</v>
      </c>
      <c r="O941" s="8" t="n"/>
    </row>
    <row r="942">
      <c r="A942" s="8" t="inlineStr">
        <is>
          <t>CANON-202509-000879</t>
        </is>
      </c>
      <c r="B942" s="9" t="inlineStr">
        <is>
          <t>2025-09</t>
        </is>
      </c>
      <c r="C942" s="10" t="n">
        <v>45903</v>
      </c>
      <c r="D942" s="9" t="inlineStr">
        <is>
          <t>Bound</t>
        </is>
      </c>
      <c r="E942" s="8" t="inlineStr">
        <is>
          <t>Sunniva Vandermeer</t>
        </is>
      </c>
      <c r="F942" s="11" t="n">
        <v>1964</v>
      </c>
      <c r="G942" s="8" t="inlineStr">
        <is>
          <t>Bentley</t>
        </is>
      </c>
      <c r="H942" s="8" t="inlineStr">
        <is>
          <t>Continental GT</t>
        </is>
      </c>
      <c r="I942" s="8" t="inlineStr">
        <is>
          <t>5UKA8J52P6V95LAHF</t>
        </is>
      </c>
      <c r="J942" s="8" t="inlineStr">
        <is>
          <t>02 - Sports / GT</t>
        </is>
      </c>
      <c r="K942" s="12" t="n">
        <v>185000</v>
      </c>
      <c r="L942" s="8" t="inlineStr">
        <is>
          <t>Washington</t>
        </is>
      </c>
      <c r="M942" s="13" t="n">
        <v>3082.87</v>
      </c>
      <c r="N942" s="13" t="n">
        <v>2956.78</v>
      </c>
      <c r="O942" s="8" t="n"/>
    </row>
    <row r="943">
      <c r="A943" s="8" t="inlineStr">
        <is>
          <t>CANON-202509-000880</t>
        </is>
      </c>
      <c r="B943" s="9" t="inlineStr">
        <is>
          <t>2025-09</t>
        </is>
      </c>
      <c r="C943" s="10" t="n">
        <v>45924</v>
      </c>
      <c r="D943" s="9" t="inlineStr">
        <is>
          <t>Bound</t>
        </is>
      </c>
      <c r="E943" s="8" t="inlineStr">
        <is>
          <t>Sunniva Montoya</t>
        </is>
      </c>
      <c r="F943" s="11" t="n">
        <v>2010</v>
      </c>
      <c r="G943" s="8" t="inlineStr">
        <is>
          <t>Porsche</t>
        </is>
      </c>
      <c r="H943" s="8" t="inlineStr">
        <is>
          <t>911 Turbo S</t>
        </is>
      </c>
      <c r="I943" s="8" t="inlineStr">
        <is>
          <t>YKJJZZ6NNRBY0JJXV</t>
        </is>
      </c>
      <c r="J943" s="8" t="inlineStr">
        <is>
          <t>02 - Sports / GT</t>
        </is>
      </c>
      <c r="K943" s="12" t="n">
        <v>355000</v>
      </c>
      <c r="L943" s="8" t="inlineStr">
        <is>
          <t>Maine</t>
        </is>
      </c>
      <c r="M943" s="13" t="n">
        <v>5425.47</v>
      </c>
      <c r="N943" s="13" t="n">
        <v>5203.57</v>
      </c>
      <c r="O943" s="8" t="n"/>
    </row>
    <row r="944">
      <c r="A944" s="8" t="inlineStr">
        <is>
          <t>CANON-202509-000881</t>
        </is>
      </c>
      <c r="B944" s="9" t="inlineStr">
        <is>
          <t>2025-09</t>
        </is>
      </c>
      <c r="C944" s="10" t="n">
        <v>45929</v>
      </c>
      <c r="D944" s="9" t="inlineStr">
        <is>
          <t>Bound</t>
        </is>
      </c>
      <c r="E944" s="8" t="inlineStr">
        <is>
          <t>Callum Farkas</t>
        </is>
      </c>
      <c r="F944" s="11" t="n">
        <v>2008</v>
      </c>
      <c r="G944" s="8" t="inlineStr">
        <is>
          <t>Aston Martin</t>
        </is>
      </c>
      <c r="H944" s="8" t="inlineStr">
        <is>
          <t>DB12</t>
        </is>
      </c>
      <c r="I944" s="8" t="inlineStr">
        <is>
          <t>MB762VMWHJAFE2S0J</t>
        </is>
      </c>
      <c r="J944" s="8" t="inlineStr">
        <is>
          <t>02 - Sports / GT</t>
        </is>
      </c>
      <c r="K944" s="12" t="n">
        <v>340000</v>
      </c>
      <c r="L944" s="8" t="inlineStr">
        <is>
          <t>Michigan</t>
        </is>
      </c>
      <c r="M944" s="13" t="n">
        <v>7457.55</v>
      </c>
      <c r="N944" s="13" t="n">
        <v>7152.54</v>
      </c>
      <c r="O944" s="8" t="n"/>
    </row>
    <row r="945">
      <c r="A945" s="8" t="inlineStr">
        <is>
          <t>CANON-202509-000884</t>
        </is>
      </c>
      <c r="B945" s="9" t="inlineStr">
        <is>
          <t>2025-09</t>
        </is>
      </c>
      <c r="C945" s="10" t="n">
        <v>45911</v>
      </c>
      <c r="D945" s="9" t="inlineStr">
        <is>
          <t>Bound</t>
        </is>
      </c>
      <c r="E945" s="8" t="inlineStr">
        <is>
          <t>Anouk Okonkwo</t>
        </is>
      </c>
      <c r="F945" s="11" t="n">
        <v>1968</v>
      </c>
      <c r="G945" s="8" t="inlineStr">
        <is>
          <t>Bentley</t>
        </is>
      </c>
      <c r="H945" s="8" t="inlineStr">
        <is>
          <t>Continental GT</t>
        </is>
      </c>
      <c r="I945" s="8" t="inlineStr">
        <is>
          <t>JHA9YG5UU03FNGWM7</t>
        </is>
      </c>
      <c r="J945" s="8" t="inlineStr">
        <is>
          <t>02 - Sports / GT</t>
        </is>
      </c>
      <c r="K945" s="12" t="n">
        <v>800000</v>
      </c>
      <c r="L945" s="8" t="inlineStr">
        <is>
          <t>Idaho</t>
        </is>
      </c>
      <c r="M945" s="13" t="n">
        <v>9713.209999999999</v>
      </c>
      <c r="N945" s="13" t="n">
        <v>9315.940000000001</v>
      </c>
      <c r="O945" s="8" t="n"/>
    </row>
    <row r="946">
      <c r="A946" s="8" t="inlineStr">
        <is>
          <t>CANON-202509-000885</t>
        </is>
      </c>
      <c r="B946" s="9" t="inlineStr">
        <is>
          <t>2025-09</t>
        </is>
      </c>
      <c r="C946" s="10" t="n">
        <v>45905</v>
      </c>
      <c r="D946" s="9" t="inlineStr">
        <is>
          <t>Bound</t>
        </is>
      </c>
      <c r="E946" s="8" t="inlineStr">
        <is>
          <t>Fitzgerald Rourke</t>
        </is>
      </c>
      <c r="F946" s="11" t="n">
        <v>2015</v>
      </c>
      <c r="G946" s="8" t="inlineStr">
        <is>
          <t>BMW</t>
        </is>
      </c>
      <c r="H946" s="8" t="inlineStr">
        <is>
          <t>M8 Competition</t>
        </is>
      </c>
      <c r="I946" s="8" t="inlineStr">
        <is>
          <t>C3TT9ZS3N9KAVXCDH</t>
        </is>
      </c>
      <c r="J946" s="8" t="inlineStr">
        <is>
          <t>02 - Sports / GT</t>
        </is>
      </c>
      <c r="K946" s="12" t="n">
        <v>875000</v>
      </c>
      <c r="L946" s="8" t="inlineStr">
        <is>
          <t>Missouri</t>
        </is>
      </c>
      <c r="M946" s="13" t="n">
        <v>11375</v>
      </c>
      <c r="N946" s="13" t="n">
        <v>10909.76</v>
      </c>
      <c r="O946" s="8" t="n"/>
    </row>
    <row r="947">
      <c r="A947" s="8" t="inlineStr">
        <is>
          <t>CANON-202509-000886</t>
        </is>
      </c>
      <c r="B947" s="9" t="inlineStr">
        <is>
          <t>2025-09</t>
        </is>
      </c>
      <c r="C947" s="10" t="n">
        <v>45911</v>
      </c>
      <c r="D947" s="9" t="inlineStr">
        <is>
          <t>Bound</t>
        </is>
      </c>
      <c r="E947" s="8" t="inlineStr">
        <is>
          <t>Cassius Thistlewood</t>
        </is>
      </c>
      <c r="F947" s="11" t="n">
        <v>2017</v>
      </c>
      <c r="G947" s="8" t="inlineStr">
        <is>
          <t>Bentley</t>
        </is>
      </c>
      <c r="H947" s="8" t="inlineStr">
        <is>
          <t>Continental GT</t>
        </is>
      </c>
      <c r="I947" s="8" t="inlineStr">
        <is>
          <t>W53SKHFGTECAJRW8B</t>
        </is>
      </c>
      <c r="J947" s="8" t="inlineStr">
        <is>
          <t>02 - Sports / GT</t>
        </is>
      </c>
      <c r="K947" s="12" t="n">
        <v>635000</v>
      </c>
      <c r="L947" s="8" t="inlineStr">
        <is>
          <t>Oklahoma</t>
        </is>
      </c>
      <c r="M947" s="13" t="n">
        <v>9812.549999999999</v>
      </c>
      <c r="N947" s="13" t="n">
        <v>9411.219999999999</v>
      </c>
      <c r="O947" s="8" t="n"/>
    </row>
    <row r="948">
      <c r="A948" s="8" t="inlineStr">
        <is>
          <t>CANON-202509-000891</t>
        </is>
      </c>
      <c r="B948" s="9" t="inlineStr">
        <is>
          <t>2025-09</t>
        </is>
      </c>
      <c r="C948" s="10" t="n">
        <v>45917</v>
      </c>
      <c r="D948" s="9" t="inlineStr">
        <is>
          <t>Bound</t>
        </is>
      </c>
      <c r="E948" s="8" t="inlineStr">
        <is>
          <t>Lorenzo Rourke</t>
        </is>
      </c>
      <c r="F948" s="11" t="n">
        <v>2021</v>
      </c>
      <c r="G948" s="8" t="inlineStr">
        <is>
          <t>Jaguar</t>
        </is>
      </c>
      <c r="H948" s="8" t="inlineStr">
        <is>
          <t>E-Type Series 1</t>
        </is>
      </c>
      <c r="I948" s="8" t="inlineStr">
        <is>
          <t>FZYJKJSWXFRU9GTML</t>
        </is>
      </c>
      <c r="J948" s="8" t="inlineStr">
        <is>
          <t>07 - Post-War Classic (1946-1972)</t>
        </is>
      </c>
      <c r="K948" s="12" t="n">
        <v>610000</v>
      </c>
      <c r="L948" s="8" t="inlineStr">
        <is>
          <t>California</t>
        </is>
      </c>
      <c r="M948" s="13" t="n">
        <v>6681.23</v>
      </c>
      <c r="N948" s="13" t="n">
        <v>6407.97</v>
      </c>
      <c r="O948" s="8" t="n"/>
    </row>
    <row r="949">
      <c r="A949" s="8" t="inlineStr">
        <is>
          <t>CANON-202509-000893</t>
        </is>
      </c>
      <c r="B949" s="9" t="inlineStr">
        <is>
          <t>2025-09</t>
        </is>
      </c>
      <c r="C949" s="10" t="n">
        <v>45925</v>
      </c>
      <c r="D949" s="9" t="inlineStr">
        <is>
          <t>Bound</t>
        </is>
      </c>
      <c r="E949" s="8" t="inlineStr">
        <is>
          <t>Marisol Larsson</t>
        </is>
      </c>
      <c r="F949" s="11" t="n">
        <v>2006</v>
      </c>
      <c r="G949" s="8" t="inlineStr">
        <is>
          <t>BMW</t>
        </is>
      </c>
      <c r="H949" s="8" t="inlineStr">
        <is>
          <t>M8 Competition</t>
        </is>
      </c>
      <c r="I949" s="8" t="inlineStr">
        <is>
          <t>LMM9FCHNZKVY68W3D</t>
        </is>
      </c>
      <c r="J949" s="8" t="inlineStr">
        <is>
          <t>02 - Sports / GT</t>
        </is>
      </c>
      <c r="K949" s="12" t="n">
        <v>700000</v>
      </c>
      <c r="L949" s="8" t="inlineStr">
        <is>
          <t>Rhode Island</t>
        </is>
      </c>
      <c r="M949" s="13" t="n">
        <v>11761.32</v>
      </c>
      <c r="N949" s="13" t="n">
        <v>11280.28</v>
      </c>
      <c r="O949" s="8" t="n"/>
    </row>
    <row r="950">
      <c r="A950" s="8" t="inlineStr">
        <is>
          <t>CANON-202509-000895</t>
        </is>
      </c>
      <c r="B950" s="9" t="inlineStr">
        <is>
          <t>2025-09</t>
        </is>
      </c>
      <c r="C950" s="10" t="n">
        <v>45927</v>
      </c>
      <c r="D950" s="9" t="inlineStr">
        <is>
          <t>Bound</t>
        </is>
      </c>
      <c r="E950" s="8" t="inlineStr">
        <is>
          <t>Callum Pennington</t>
        </is>
      </c>
      <c r="F950" s="11" t="n">
        <v>2014</v>
      </c>
      <c r="G950" s="8" t="inlineStr">
        <is>
          <t>McLaren</t>
        </is>
      </c>
      <c r="H950" s="8" t="inlineStr">
        <is>
          <t>750S</t>
        </is>
      </c>
      <c r="I950" s="8" t="inlineStr">
        <is>
          <t>AXMBH01R3GSAG3WV7</t>
        </is>
      </c>
      <c r="J950" s="8" t="inlineStr">
        <is>
          <t>03 - Supercar</t>
        </is>
      </c>
      <c r="K950" s="12" t="n">
        <v>1365000</v>
      </c>
      <c r="L950" s="8" t="inlineStr">
        <is>
          <t>Alaska</t>
        </is>
      </c>
      <c r="M950" s="13" t="n">
        <v>23488.3</v>
      </c>
      <c r="N950" s="13" t="n">
        <v>22527.63</v>
      </c>
      <c r="O950" s="8" t="n"/>
    </row>
    <row r="951">
      <c r="A951" s="8" t="inlineStr">
        <is>
          <t>CANON-202509-000897</t>
        </is>
      </c>
      <c r="B951" s="9" t="inlineStr">
        <is>
          <t>2025-09</t>
        </is>
      </c>
      <c r="C951" s="10" t="n">
        <v>45909</v>
      </c>
      <c r="D951" s="9" t="inlineStr">
        <is>
          <t>Bound</t>
        </is>
      </c>
      <c r="E951" s="8" t="inlineStr">
        <is>
          <t>Saoirse Whitlock</t>
        </is>
      </c>
      <c r="F951" s="11" t="n">
        <v>2023</v>
      </c>
      <c r="G951" s="8" t="inlineStr">
        <is>
          <t>Maserati</t>
        </is>
      </c>
      <c r="H951" s="8" t="inlineStr">
        <is>
          <t>GranTurismo</t>
        </is>
      </c>
      <c r="I951" s="8" t="inlineStr">
        <is>
          <t>1VAX181X8ZZFX3T1B</t>
        </is>
      </c>
      <c r="J951" s="8" t="inlineStr">
        <is>
          <t>02 - Sports / GT</t>
        </is>
      </c>
      <c r="K951" s="12" t="n">
        <v>145000</v>
      </c>
      <c r="L951" s="8" t="inlineStr">
        <is>
          <t>Texas</t>
        </is>
      </c>
      <c r="M951" s="13" t="n">
        <v>2894.53</v>
      </c>
      <c r="N951" s="13" t="n">
        <v>2776.14</v>
      </c>
      <c r="O951" s="8" t="n"/>
    </row>
    <row r="952">
      <c r="A952" s="8" t="inlineStr">
        <is>
          <t>CANON-202509-000898</t>
        </is>
      </c>
      <c r="B952" s="9" t="inlineStr">
        <is>
          <t>2025-09</t>
        </is>
      </c>
      <c r="C952" s="10" t="n">
        <v>45919</v>
      </c>
      <c r="D952" s="9" t="inlineStr">
        <is>
          <t>Bound</t>
        </is>
      </c>
      <c r="E952" s="8" t="inlineStr">
        <is>
          <t>Priya Harrington</t>
        </is>
      </c>
      <c r="F952" s="11" t="n">
        <v>1978</v>
      </c>
      <c r="G952" s="8" t="inlineStr">
        <is>
          <t>Mercedes-Benz</t>
        </is>
      </c>
      <c r="H952" s="8" t="inlineStr">
        <is>
          <t>280SL Pagoda</t>
        </is>
      </c>
      <c r="I952" s="8" t="inlineStr">
        <is>
          <t>LSGYWKDKEU1AS75G7</t>
        </is>
      </c>
      <c r="J952" s="8" t="inlineStr">
        <is>
          <t>07 - Post-War Classic (1946-1972)</t>
        </is>
      </c>
      <c r="K952" s="12" t="n">
        <v>1185000</v>
      </c>
      <c r="L952" s="8" t="inlineStr">
        <is>
          <t>Wisconsin</t>
        </is>
      </c>
      <c r="M952" s="13" t="n">
        <v>10195.47</v>
      </c>
      <c r="N952" s="13" t="n">
        <v>9778.48</v>
      </c>
      <c r="O952" s="8" t="n"/>
    </row>
    <row r="953">
      <c r="A953" s="8" t="inlineStr">
        <is>
          <t>CANON-202509-000899</t>
        </is>
      </c>
      <c r="B953" s="9" t="inlineStr">
        <is>
          <t>2025-09</t>
        </is>
      </c>
      <c r="C953" s="10" t="n">
        <v>45903</v>
      </c>
      <c r="D953" s="9" t="inlineStr">
        <is>
          <t>Bound</t>
        </is>
      </c>
      <c r="E953" s="8" t="inlineStr">
        <is>
          <t>Saoirse Delacroix</t>
        </is>
      </c>
      <c r="F953" s="11" t="n">
        <v>1994</v>
      </c>
      <c r="G953" s="8" t="inlineStr">
        <is>
          <t>BMW</t>
        </is>
      </c>
      <c r="H953" s="8" t="inlineStr">
        <is>
          <t>M8 Competition</t>
        </is>
      </c>
      <c r="I953" s="8" t="inlineStr">
        <is>
          <t>B20EP7BT98S6KD96U</t>
        </is>
      </c>
      <c r="J953" s="8" t="inlineStr">
        <is>
          <t>02 - Sports / GT</t>
        </is>
      </c>
      <c r="K953" s="12" t="n">
        <v>1455000</v>
      </c>
      <c r="L953" s="8" t="inlineStr">
        <is>
          <t>Illinois</t>
        </is>
      </c>
      <c r="M953" s="13" t="n">
        <v>20534.72</v>
      </c>
      <c r="N953" s="13" t="n">
        <v>19694.85</v>
      </c>
      <c r="O953" s="8" t="n"/>
    </row>
    <row r="954">
      <c r="A954" s="8" t="inlineStr">
        <is>
          <t>CANON-202509-000900</t>
        </is>
      </c>
      <c r="B954" s="9" t="inlineStr">
        <is>
          <t>2025-09</t>
        </is>
      </c>
      <c r="C954" s="10" t="n">
        <v>45924</v>
      </c>
      <c r="D954" s="9" t="inlineStr">
        <is>
          <t>Bound</t>
        </is>
      </c>
      <c r="E954" s="8" t="inlineStr">
        <is>
          <t>Desmond Farkas</t>
        </is>
      </c>
      <c r="F954" s="11" t="n">
        <v>1977</v>
      </c>
      <c r="G954" s="8" t="inlineStr">
        <is>
          <t>Mercedes-Benz</t>
        </is>
      </c>
      <c r="H954" s="8" t="inlineStr">
        <is>
          <t>AMG GT</t>
        </is>
      </c>
      <c r="I954" s="8" t="inlineStr">
        <is>
          <t>3735280MVZKLNKUXG</t>
        </is>
      </c>
      <c r="J954" s="8" t="inlineStr">
        <is>
          <t>02 - Sports / GT</t>
        </is>
      </c>
      <c r="K954" s="12" t="n">
        <v>200000</v>
      </c>
      <c r="L954" s="8" t="inlineStr">
        <is>
          <t>California</t>
        </is>
      </c>
      <c r="M954" s="13" t="n">
        <v>4686.79</v>
      </c>
      <c r="N954" s="13" t="n">
        <v>4495.1</v>
      </c>
      <c r="O954" s="8" t="n"/>
    </row>
    <row r="955">
      <c r="A955" s="8" t="inlineStr">
        <is>
          <t>CANON-202509-000902</t>
        </is>
      </c>
      <c r="B955" s="9" t="inlineStr">
        <is>
          <t>2025-09</t>
        </is>
      </c>
      <c r="C955" s="10" t="n">
        <v>45905</v>
      </c>
      <c r="D955" s="9" t="inlineStr">
        <is>
          <t>Bound</t>
        </is>
      </c>
      <c r="E955" s="8" t="inlineStr">
        <is>
          <t>Wilhelmina Blackwood</t>
        </is>
      </c>
      <c r="F955" s="11" t="n">
        <v>1978</v>
      </c>
      <c r="G955" s="8" t="inlineStr">
        <is>
          <t>BMW</t>
        </is>
      </c>
      <c r="H955" s="8" t="inlineStr">
        <is>
          <t>M8 Competition</t>
        </is>
      </c>
      <c r="I955" s="8" t="inlineStr">
        <is>
          <t>84BDNGA9DKR4GTX5A</t>
        </is>
      </c>
      <c r="J955" s="8" t="inlineStr">
        <is>
          <t>02 - Sports / GT</t>
        </is>
      </c>
      <c r="K955" s="12" t="n">
        <v>585000</v>
      </c>
      <c r="L955" s="8" t="inlineStr">
        <is>
          <t>Missouri</t>
        </is>
      </c>
      <c r="M955" s="13" t="n">
        <v>7605</v>
      </c>
      <c r="N955" s="13" t="n">
        <v>7293.96</v>
      </c>
      <c r="O955" s="8" t="n"/>
    </row>
    <row r="956">
      <c r="A956" s="8" t="inlineStr">
        <is>
          <t>CANON-202509-000903</t>
        </is>
      </c>
      <c r="B956" s="9" t="inlineStr">
        <is>
          <t>2025-09</t>
        </is>
      </c>
      <c r="C956" s="10" t="n">
        <v>45928</v>
      </c>
      <c r="D956" s="9" t="inlineStr">
        <is>
          <t>Bound</t>
        </is>
      </c>
      <c r="E956" s="8" t="inlineStr">
        <is>
          <t>Wilhelmina Ashcombe</t>
        </is>
      </c>
      <c r="F956" s="11" t="n">
        <v>1989</v>
      </c>
      <c r="G956" s="8" t="inlineStr">
        <is>
          <t>Bentley</t>
        </is>
      </c>
      <c r="H956" s="8" t="inlineStr">
        <is>
          <t>Continental GT</t>
        </is>
      </c>
      <c r="I956" s="8" t="inlineStr">
        <is>
          <t>PTRV69H3R1AYTZ7TE</t>
        </is>
      </c>
      <c r="J956" s="8" t="inlineStr">
        <is>
          <t>02 - Sports / GT</t>
        </is>
      </c>
      <c r="K956" s="12" t="n">
        <v>700000</v>
      </c>
      <c r="L956" s="8" t="inlineStr">
        <is>
          <t>Colorado</t>
        </is>
      </c>
      <c r="M956" s="13" t="n">
        <v>9443.4</v>
      </c>
      <c r="N956" s="13" t="n">
        <v>9057.16</v>
      </c>
      <c r="O956" s="8" t="n"/>
    </row>
    <row r="957">
      <c r="A957" s="8" t="inlineStr">
        <is>
          <t>CANON-202509-000904</t>
        </is>
      </c>
      <c r="B957" s="9" t="inlineStr">
        <is>
          <t>2025-09</t>
        </is>
      </c>
      <c r="C957" s="10" t="n">
        <v>45914</v>
      </c>
      <c r="D957" s="9" t="inlineStr">
        <is>
          <t>Bound</t>
        </is>
      </c>
      <c r="E957" s="8" t="inlineStr">
        <is>
          <t>Wilhelmina Underwood</t>
        </is>
      </c>
      <c r="F957" s="11" t="n">
        <v>1980</v>
      </c>
      <c r="G957" s="8" t="inlineStr">
        <is>
          <t>Ferrari</t>
        </is>
      </c>
      <c r="H957" s="8" t="inlineStr">
        <is>
          <t>275 GTB/4</t>
        </is>
      </c>
      <c r="I957" s="8" t="inlineStr">
        <is>
          <t>DU2B6CSDYB04MAHKW</t>
        </is>
      </c>
      <c r="J957" s="8" t="inlineStr">
        <is>
          <t>07 - Post-War Classic (1946-1972)</t>
        </is>
      </c>
      <c r="K957" s="12" t="n">
        <v>760000</v>
      </c>
      <c r="L957" s="8" t="inlineStr">
        <is>
          <t>Texas</t>
        </is>
      </c>
      <c r="M957" s="13" t="n">
        <v>7090.94</v>
      </c>
      <c r="N957" s="13" t="n">
        <v>6800.92</v>
      </c>
      <c r="O957" s="8" t="n"/>
    </row>
    <row r="958">
      <c r="A958" s="8" t="inlineStr">
        <is>
          <t>CANON-202509-000905</t>
        </is>
      </c>
      <c r="B958" s="9" t="inlineStr">
        <is>
          <t>2025-09</t>
        </is>
      </c>
      <c r="C958" s="10" t="n">
        <v>45919</v>
      </c>
      <c r="D958" s="9" t="inlineStr">
        <is>
          <t>Bound</t>
        </is>
      </c>
      <c r="E958" s="8" t="inlineStr">
        <is>
          <t>Delphine Pennington</t>
        </is>
      </c>
      <c r="F958" s="11" t="n">
        <v>1989</v>
      </c>
      <c r="G958" s="8" t="inlineStr">
        <is>
          <t>BMW</t>
        </is>
      </c>
      <c r="H958" s="8" t="inlineStr">
        <is>
          <t>M8 Competition</t>
        </is>
      </c>
      <c r="I958" s="8" t="inlineStr">
        <is>
          <t>8GVGNC2CKW0E6W9BL</t>
        </is>
      </c>
      <c r="J958" s="8" t="inlineStr">
        <is>
          <t>02 - Sports / GT</t>
        </is>
      </c>
      <c r="K958" s="12" t="n">
        <v>505000</v>
      </c>
      <c r="L958" s="8" t="inlineStr">
        <is>
          <t>Wyoming</t>
        </is>
      </c>
      <c r="M958" s="13" t="n">
        <v>6626.93</v>
      </c>
      <c r="N958" s="13" t="n">
        <v>6355.89</v>
      </c>
      <c r="O958" s="8" t="n"/>
    </row>
    <row r="959">
      <c r="A959" s="8" t="inlineStr">
        <is>
          <t>CANON-202509-000906</t>
        </is>
      </c>
      <c r="B959" s="9" t="inlineStr">
        <is>
          <t>2025-09</t>
        </is>
      </c>
      <c r="C959" s="10" t="n">
        <v>45912</v>
      </c>
      <c r="D959" s="9" t="inlineStr">
        <is>
          <t>Bound</t>
        </is>
      </c>
      <c r="E959" s="8" t="inlineStr">
        <is>
          <t>Aurelio Chattopadhyay</t>
        </is>
      </c>
      <c r="F959" s="11" t="n">
        <v>1999</v>
      </c>
      <c r="G959" s="8" t="inlineStr">
        <is>
          <t>Mercedes-Benz</t>
        </is>
      </c>
      <c r="H959" s="8" t="inlineStr">
        <is>
          <t>AMG GT</t>
        </is>
      </c>
      <c r="I959" s="8" t="inlineStr">
        <is>
          <t>8NV28SZBHRWPPBZLB</t>
        </is>
      </c>
      <c r="J959" s="8" t="inlineStr">
        <is>
          <t>02 - Sports / GT</t>
        </is>
      </c>
      <c r="K959" s="12" t="n">
        <v>505000</v>
      </c>
      <c r="L959" s="8" t="inlineStr">
        <is>
          <t>Wisconsin</t>
        </is>
      </c>
      <c r="M959" s="13" t="n">
        <v>7432.08</v>
      </c>
      <c r="N959" s="13" t="n">
        <v>7128.11</v>
      </c>
      <c r="O959" s="8" t="n"/>
    </row>
    <row r="960">
      <c r="A960" s="8" t="inlineStr">
        <is>
          <t>CANON-202509-000907</t>
        </is>
      </c>
      <c r="B960" s="9" t="inlineStr">
        <is>
          <t>2025-09</t>
        </is>
      </c>
      <c r="C960" s="10" t="n">
        <v>45902</v>
      </c>
      <c r="D960" s="9" t="inlineStr">
        <is>
          <t>Bound</t>
        </is>
      </c>
      <c r="E960" s="8" t="inlineStr">
        <is>
          <t>Fenwick Montoya</t>
        </is>
      </c>
      <c r="F960" s="11" t="n">
        <v>1997</v>
      </c>
      <c r="G960" s="8" t="inlineStr">
        <is>
          <t>Aston Martin</t>
        </is>
      </c>
      <c r="H960" s="8" t="inlineStr">
        <is>
          <t>DB12</t>
        </is>
      </c>
      <c r="I960" s="8" t="inlineStr">
        <is>
          <t>PEK0R78B9MZGBEABG</t>
        </is>
      </c>
      <c r="J960" s="8" t="inlineStr">
        <is>
          <t>02 - Sports / GT</t>
        </is>
      </c>
      <c r="K960" s="12" t="n">
        <v>690000</v>
      </c>
      <c r="L960" s="8" t="inlineStr">
        <is>
          <t>Florida</t>
        </is>
      </c>
      <c r="M960" s="13" t="n">
        <v>12016.42</v>
      </c>
      <c r="N960" s="13" t="n">
        <v>11524.95</v>
      </c>
      <c r="O960" s="8" t="n"/>
    </row>
    <row r="961">
      <c r="A961" s="8" t="inlineStr">
        <is>
          <t>CANON-202509-000908</t>
        </is>
      </c>
      <c r="B961" s="9" t="inlineStr">
        <is>
          <t>2025-09</t>
        </is>
      </c>
      <c r="C961" s="10" t="n">
        <v>45923</v>
      </c>
      <c r="D961" s="9" t="inlineStr">
        <is>
          <t>Bound</t>
        </is>
      </c>
      <c r="E961" s="8" t="inlineStr">
        <is>
          <t>Anouk Harrington</t>
        </is>
      </c>
      <c r="F961" s="11" t="n">
        <v>2021</v>
      </c>
      <c r="G961" s="8" t="inlineStr">
        <is>
          <t>Mercedes-Benz</t>
        </is>
      </c>
      <c r="H961" s="8" t="inlineStr">
        <is>
          <t>AMG GT</t>
        </is>
      </c>
      <c r="I961" s="8" t="inlineStr">
        <is>
          <t>TF4ZC4PASS3V14CN6</t>
        </is>
      </c>
      <c r="J961" s="8" t="inlineStr">
        <is>
          <t>02 - Sports / GT</t>
        </is>
      </c>
      <c r="K961" s="12" t="n">
        <v>315000</v>
      </c>
      <c r="L961" s="8" t="inlineStr">
        <is>
          <t>Pennsylvania</t>
        </is>
      </c>
      <c r="M961" s="13" t="n">
        <v>4457.55</v>
      </c>
      <c r="N961" s="13" t="n">
        <v>4275.24</v>
      </c>
      <c r="O961" s="8" t="n"/>
    </row>
    <row r="962">
      <c r="A962" s="8" t="inlineStr">
        <is>
          <t>CANON-202509-000909</t>
        </is>
      </c>
      <c r="B962" s="9" t="inlineStr">
        <is>
          <t>2025-09</t>
        </is>
      </c>
      <c r="C962" s="10" t="n">
        <v>45923</v>
      </c>
      <c r="D962" s="9" t="inlineStr">
        <is>
          <t>Bound</t>
        </is>
      </c>
      <c r="E962" s="8" t="inlineStr">
        <is>
          <t>Desmond Pennington</t>
        </is>
      </c>
      <c r="F962" s="11" t="n">
        <v>1963</v>
      </c>
      <c r="G962" s="8" t="inlineStr">
        <is>
          <t>Aston Martin</t>
        </is>
      </c>
      <c r="H962" s="8" t="inlineStr">
        <is>
          <t>DB12</t>
        </is>
      </c>
      <c r="I962" s="8" t="inlineStr">
        <is>
          <t>N3NM1DZPVG3MGUJ3Z</t>
        </is>
      </c>
      <c r="J962" s="8" t="inlineStr">
        <is>
          <t>02 - Sports / GT</t>
        </is>
      </c>
      <c r="K962" s="12" t="n">
        <v>770000</v>
      </c>
      <c r="L962" s="8" t="inlineStr">
        <is>
          <t>Texas</t>
        </is>
      </c>
      <c r="M962" s="13" t="n">
        <v>10859.91</v>
      </c>
      <c r="N962" s="13" t="n">
        <v>10415.74</v>
      </c>
      <c r="O962" s="8" t="n"/>
    </row>
    <row r="963">
      <c r="A963" s="8" t="inlineStr">
        <is>
          <t>CANON-202509-000910</t>
        </is>
      </c>
      <c r="B963" s="9" t="inlineStr">
        <is>
          <t>2025-09</t>
        </is>
      </c>
      <c r="C963" s="10" t="n">
        <v>45928</v>
      </c>
      <c r="D963" s="9" t="inlineStr">
        <is>
          <t>Bound</t>
        </is>
      </c>
      <c r="E963" s="8" t="inlineStr">
        <is>
          <t>Thaddeus Fairweather</t>
        </is>
      </c>
      <c r="F963" s="11" t="n">
        <v>1996</v>
      </c>
      <c r="G963" s="8" t="inlineStr">
        <is>
          <t>Mercedes-Benz</t>
        </is>
      </c>
      <c r="H963" s="8" t="inlineStr">
        <is>
          <t>AMG GT</t>
        </is>
      </c>
      <c r="I963" s="8" t="inlineStr">
        <is>
          <t>MHBE5NH3CVL5V7VFV</t>
        </is>
      </c>
      <c r="J963" s="8" t="inlineStr">
        <is>
          <t>02 - Sports / GT</t>
        </is>
      </c>
      <c r="K963" s="12" t="n">
        <v>575000</v>
      </c>
      <c r="L963" s="8" t="inlineStr">
        <is>
          <t>Georgia</t>
        </is>
      </c>
      <c r="M963" s="13" t="n">
        <v>7898.11</v>
      </c>
      <c r="N963" s="13" t="n">
        <v>7575.08</v>
      </c>
      <c r="O963" s="8" t="n"/>
    </row>
    <row r="964">
      <c r="A964" s="8" t="inlineStr">
        <is>
          <t>CANON-202509-000911</t>
        </is>
      </c>
      <c r="B964" s="9" t="inlineStr">
        <is>
          <t>2025-09</t>
        </is>
      </c>
      <c r="C964" s="10" t="n">
        <v>45924</v>
      </c>
      <c r="D964" s="9" t="inlineStr">
        <is>
          <t>Bound</t>
        </is>
      </c>
      <c r="E964" s="8" t="inlineStr">
        <is>
          <t>Delphine Farkas</t>
        </is>
      </c>
      <c r="F964" s="11" t="n">
        <v>1991</v>
      </c>
      <c r="G964" s="8" t="inlineStr">
        <is>
          <t>Porsche</t>
        </is>
      </c>
      <c r="H964" s="8" t="inlineStr">
        <is>
          <t>911 Turbo S</t>
        </is>
      </c>
      <c r="I964" s="8" t="inlineStr">
        <is>
          <t>3TRC53AYC3HL989GJ</t>
        </is>
      </c>
      <c r="J964" s="8" t="inlineStr">
        <is>
          <t>02 - Sports / GT</t>
        </is>
      </c>
      <c r="K964" s="12" t="n">
        <v>780000</v>
      </c>
      <c r="L964" s="8" t="inlineStr">
        <is>
          <t>Pennsylvania</t>
        </is>
      </c>
      <c r="M964" s="13" t="n">
        <v>9566.040000000001</v>
      </c>
      <c r="N964" s="13" t="n">
        <v>9174.790000000001</v>
      </c>
      <c r="O964" s="8" t="n"/>
    </row>
    <row r="965">
      <c r="A965" s="8" t="inlineStr">
        <is>
          <t>CANON-202509-000912</t>
        </is>
      </c>
      <c r="B965" s="9" t="inlineStr">
        <is>
          <t>2025-09</t>
        </is>
      </c>
      <c r="C965" s="10" t="n">
        <v>45906</v>
      </c>
      <c r="D965" s="9" t="inlineStr">
        <is>
          <t>Bound</t>
        </is>
      </c>
      <c r="E965" s="8" t="inlineStr">
        <is>
          <t>Aurelio Whitlock</t>
        </is>
      </c>
      <c r="F965" s="11" t="n">
        <v>2012</v>
      </c>
      <c r="G965" s="8" t="inlineStr">
        <is>
          <t>Porsche</t>
        </is>
      </c>
      <c r="H965" s="8" t="inlineStr">
        <is>
          <t>911 Turbo S</t>
        </is>
      </c>
      <c r="I965" s="8" t="inlineStr">
        <is>
          <t>185M141BS54C4GH9D</t>
        </is>
      </c>
      <c r="J965" s="8" t="inlineStr">
        <is>
          <t>02 - Sports / GT</t>
        </is>
      </c>
      <c r="K965" s="12" t="n">
        <v>250000</v>
      </c>
      <c r="L965" s="8" t="inlineStr">
        <is>
          <t>Hawaii</t>
        </is>
      </c>
      <c r="M965" s="13" t="n">
        <v>4599.06</v>
      </c>
      <c r="N965" s="13" t="n">
        <v>4410.96</v>
      </c>
      <c r="O965" s="8" t="n"/>
    </row>
    <row r="966">
      <c r="A966" s="8" t="inlineStr">
        <is>
          <t>CANON-202509-000913</t>
        </is>
      </c>
      <c r="B966" s="9" t="inlineStr">
        <is>
          <t>2025-09</t>
        </is>
      </c>
      <c r="C966" s="10" t="n">
        <v>45904</v>
      </c>
      <c r="D966" s="9" t="inlineStr">
        <is>
          <t>Bound</t>
        </is>
      </c>
      <c r="E966" s="8" t="inlineStr">
        <is>
          <t>Aurelio Castellanos</t>
        </is>
      </c>
      <c r="F966" s="11" t="n">
        <v>1994</v>
      </c>
      <c r="G966" s="8" t="inlineStr">
        <is>
          <t>BMW</t>
        </is>
      </c>
      <c r="H966" s="8" t="inlineStr">
        <is>
          <t>M8 Competition</t>
        </is>
      </c>
      <c r="I966" s="8" t="inlineStr">
        <is>
          <t>TRK4WHTPRTK6B1G6Y</t>
        </is>
      </c>
      <c r="J966" s="8" t="inlineStr">
        <is>
          <t>02 - Sports / GT</t>
        </is>
      </c>
      <c r="K966" s="12" t="n">
        <v>885000</v>
      </c>
      <c r="L966" s="8" t="inlineStr">
        <is>
          <t>Texas</t>
        </is>
      </c>
      <c r="M966" s="13" t="n">
        <v>12481.84</v>
      </c>
      <c r="N966" s="13" t="n">
        <v>11971.33</v>
      </c>
      <c r="O966" s="8" t="n"/>
    </row>
    <row r="967">
      <c r="A967" s="8" t="inlineStr">
        <is>
          <t>CANON-202509-000914</t>
        </is>
      </c>
      <c r="B967" s="9" t="inlineStr">
        <is>
          <t>2025-09</t>
        </is>
      </c>
      <c r="C967" s="10" t="n">
        <v>45907</v>
      </c>
      <c r="D967" s="9" t="inlineStr">
        <is>
          <t>Bound</t>
        </is>
      </c>
      <c r="E967" s="8" t="inlineStr">
        <is>
          <t>Mireille Vasquez</t>
        </is>
      </c>
      <c r="F967" s="11" t="n">
        <v>1996</v>
      </c>
      <c r="G967" s="8" t="inlineStr">
        <is>
          <t>Ringbrothers</t>
        </is>
      </c>
      <c r="H967" s="8" t="inlineStr">
        <is>
          <t>Mustang</t>
        </is>
      </c>
      <c r="I967" s="8" t="inlineStr">
        <is>
          <t>MGRU9FJN8GGTBZ86Z</t>
        </is>
      </c>
      <c r="J967" s="8" t="inlineStr">
        <is>
          <t>11 - Restomod / Coachbuilt / Bespoke</t>
        </is>
      </c>
      <c r="K967" s="12" t="n">
        <v>130000</v>
      </c>
      <c r="L967" s="8" t="inlineStr">
        <is>
          <t>Florida</t>
        </is>
      </c>
      <c r="M967" s="13" t="n">
        <v>3657.17</v>
      </c>
      <c r="N967" s="13" t="n">
        <v>3507.59</v>
      </c>
      <c r="O967" s="8" t="n"/>
    </row>
    <row r="968">
      <c r="A968" s="8" t="inlineStr">
        <is>
          <t>CANON-202509-000915</t>
        </is>
      </c>
      <c r="B968" s="9" t="inlineStr">
        <is>
          <t>2025-09</t>
        </is>
      </c>
      <c r="C968" s="10" t="n">
        <v>45917</v>
      </c>
      <c r="D968" s="9" t="inlineStr">
        <is>
          <t>Bound</t>
        </is>
      </c>
      <c r="E968" s="8" t="inlineStr">
        <is>
          <t>Lorenzo Castellanos</t>
        </is>
      </c>
      <c r="F968" s="11" t="n">
        <v>2004</v>
      </c>
      <c r="G968" s="8" t="inlineStr">
        <is>
          <t>Lamborghini</t>
        </is>
      </c>
      <c r="H968" s="8" t="inlineStr">
        <is>
          <t>Huracan EVO</t>
        </is>
      </c>
      <c r="I968" s="8" t="inlineStr">
        <is>
          <t>SP63Z6HP4NMG6UMM6</t>
        </is>
      </c>
      <c r="J968" s="8" t="inlineStr">
        <is>
          <t>03 - Supercar</t>
        </is>
      </c>
      <c r="K968" s="12" t="n">
        <v>1780000</v>
      </c>
      <c r="L968" s="8" t="inlineStr">
        <is>
          <t>Pennsylvania</t>
        </is>
      </c>
      <c r="M968" s="13" t="n">
        <v>26867.92</v>
      </c>
      <c r="N968" s="13" t="n">
        <v>25769.02</v>
      </c>
      <c r="O968" s="8" t="n"/>
    </row>
    <row r="969">
      <c r="A969" s="8" t="inlineStr">
        <is>
          <t>CANON-202509-000916</t>
        </is>
      </c>
      <c r="B969" s="9" t="inlineStr">
        <is>
          <t>2025-09</t>
        </is>
      </c>
      <c r="C969" s="10" t="n">
        <v>45910</v>
      </c>
      <c r="D969" s="9" t="inlineStr">
        <is>
          <t>Bound</t>
        </is>
      </c>
      <c r="E969" s="8" t="inlineStr">
        <is>
          <t>Leopold Ashcombe</t>
        </is>
      </c>
      <c r="F969" s="11" t="n">
        <v>1965</v>
      </c>
      <c r="G969" s="8" t="inlineStr">
        <is>
          <t>Ferrari</t>
        </is>
      </c>
      <c r="H969" s="8" t="inlineStr">
        <is>
          <t>SF90 Stradale</t>
        </is>
      </c>
      <c r="I969" s="8" t="inlineStr">
        <is>
          <t>0DAJ3V6WHV363MRUM</t>
        </is>
      </c>
      <c r="J969" s="8" t="inlineStr">
        <is>
          <t>03 - Supercar</t>
        </is>
      </c>
      <c r="K969" s="12" t="n">
        <v>475000</v>
      </c>
      <c r="L969" s="8" t="inlineStr">
        <is>
          <t>Kansas</t>
        </is>
      </c>
      <c r="M969" s="13" t="n">
        <v>9997.41</v>
      </c>
      <c r="N969" s="13" t="n">
        <v>9588.52</v>
      </c>
      <c r="O969" s="8" t="n"/>
    </row>
    <row r="970">
      <c r="A970" s="8" t="inlineStr">
        <is>
          <t>CANON-202509-000917</t>
        </is>
      </c>
      <c r="B970" s="9" t="inlineStr">
        <is>
          <t>2025-09</t>
        </is>
      </c>
      <c r="C970" s="10" t="n">
        <v>45926</v>
      </c>
      <c r="D970" s="9" t="inlineStr">
        <is>
          <t>Bound</t>
        </is>
      </c>
      <c r="E970" s="8" t="inlineStr">
        <is>
          <t>Ramona Thistlewood</t>
        </is>
      </c>
      <c r="F970" s="11" t="n">
        <v>1977</v>
      </c>
      <c r="G970" s="8" t="inlineStr">
        <is>
          <t>Mercedes-Benz</t>
        </is>
      </c>
      <c r="H970" s="8" t="inlineStr">
        <is>
          <t>280SL Pagoda</t>
        </is>
      </c>
      <c r="I970" s="8" t="inlineStr">
        <is>
          <t>Z512HZ77KX6XG2LMJ</t>
        </is>
      </c>
      <c r="J970" s="8" t="inlineStr">
        <is>
          <t>07 - Post-War Classic (1946-1972)</t>
        </is>
      </c>
      <c r="K970" s="12" t="n">
        <v>600000</v>
      </c>
      <c r="L970" s="8" t="inlineStr">
        <is>
          <t>Arizona</t>
        </is>
      </c>
      <c r="M970" s="13" t="n">
        <v>4916.6</v>
      </c>
      <c r="N970" s="13" t="n">
        <v>4715.51</v>
      </c>
      <c r="O970" s="8" t="n"/>
    </row>
    <row r="971">
      <c r="A971" s="8" t="inlineStr">
        <is>
          <t>CANON-202509-000919</t>
        </is>
      </c>
      <c r="B971" s="9" t="inlineStr">
        <is>
          <t>2025-09</t>
        </is>
      </c>
      <c r="C971" s="10" t="n">
        <v>45916</v>
      </c>
      <c r="D971" s="9" t="inlineStr">
        <is>
          <t>Bound</t>
        </is>
      </c>
      <c r="E971" s="8" t="inlineStr">
        <is>
          <t>Desmond Castellanos</t>
        </is>
      </c>
      <c r="F971" s="11" t="n">
        <v>2010</v>
      </c>
      <c r="G971" s="8" t="inlineStr">
        <is>
          <t>Aston Martin</t>
        </is>
      </c>
      <c r="H971" s="8" t="inlineStr">
        <is>
          <t>DB12</t>
        </is>
      </c>
      <c r="I971" s="8" t="inlineStr">
        <is>
          <t>0H5V7GC9SY1SVDUD9</t>
        </is>
      </c>
      <c r="J971" s="8" t="inlineStr">
        <is>
          <t>02 - Sports / GT</t>
        </is>
      </c>
      <c r="K971" s="12" t="n">
        <v>1280000</v>
      </c>
      <c r="L971" s="8" t="inlineStr">
        <is>
          <t>Louisiana</t>
        </is>
      </c>
      <c r="M971" s="13" t="n">
        <v>16072.45</v>
      </c>
      <c r="N971" s="13" t="n">
        <v>15415.09</v>
      </c>
      <c r="O971" s="8" t="n"/>
    </row>
    <row r="972">
      <c r="A972" s="8" t="inlineStr">
        <is>
          <t>CANON-202509-000920</t>
        </is>
      </c>
      <c r="B972" s="9" t="inlineStr">
        <is>
          <t>2025-09</t>
        </is>
      </c>
      <c r="C972" s="10" t="n">
        <v>45903</v>
      </c>
      <c r="D972" s="9" t="inlineStr">
        <is>
          <t>Bound</t>
        </is>
      </c>
      <c r="E972" s="8" t="inlineStr">
        <is>
          <t>Thaddeus Rourke</t>
        </is>
      </c>
      <c r="F972" s="11" t="n">
        <v>2022</v>
      </c>
      <c r="G972" s="8" t="inlineStr">
        <is>
          <t>Mercedes-Benz</t>
        </is>
      </c>
      <c r="H972" s="8" t="inlineStr">
        <is>
          <t>AMG GT</t>
        </is>
      </c>
      <c r="I972" s="8" t="inlineStr">
        <is>
          <t>X4PHG612AJT591FMV</t>
        </is>
      </c>
      <c r="J972" s="8" t="inlineStr">
        <is>
          <t>02 - Sports / GT</t>
        </is>
      </c>
      <c r="K972" s="12" t="n">
        <v>320000</v>
      </c>
      <c r="L972" s="8" t="inlineStr">
        <is>
          <t>Texas</t>
        </is>
      </c>
      <c r="M972" s="13" t="n">
        <v>5207.55</v>
      </c>
      <c r="N972" s="13" t="n">
        <v>4994.56</v>
      </c>
      <c r="O972" s="8" t="n"/>
    </row>
    <row r="973">
      <c r="A973" s="8" t="inlineStr">
        <is>
          <t>CANON-202509-000921</t>
        </is>
      </c>
      <c r="B973" s="9" t="inlineStr">
        <is>
          <t>2025-09</t>
        </is>
      </c>
      <c r="C973" s="10" t="n">
        <v>45914</v>
      </c>
      <c r="D973" s="9" t="inlineStr">
        <is>
          <t>Bound</t>
        </is>
      </c>
      <c r="E973" s="8" t="inlineStr">
        <is>
          <t>Horace Farkas</t>
        </is>
      </c>
      <c r="F973" s="11" t="n">
        <v>1977</v>
      </c>
      <c r="G973" s="8" t="inlineStr">
        <is>
          <t>Aston Martin</t>
        </is>
      </c>
      <c r="H973" s="8" t="inlineStr">
        <is>
          <t>DB12</t>
        </is>
      </c>
      <c r="I973" s="8" t="inlineStr">
        <is>
          <t>XXSGZ95ZYP493HRXG</t>
        </is>
      </c>
      <c r="J973" s="8" t="inlineStr">
        <is>
          <t>02 - Sports / GT</t>
        </is>
      </c>
      <c r="K973" s="12" t="n">
        <v>565000</v>
      </c>
      <c r="L973" s="8" t="inlineStr">
        <is>
          <t>Ohio</t>
        </is>
      </c>
      <c r="M973" s="13" t="n">
        <v>9631.65</v>
      </c>
      <c r="N973" s="13" t="n">
        <v>9237.719999999999</v>
      </c>
      <c r="O973" s="8" t="n"/>
    </row>
    <row r="974">
      <c r="A974" s="8" t="inlineStr">
        <is>
          <t>CANON-202509-000922</t>
        </is>
      </c>
      <c r="B974" s="9" t="inlineStr">
        <is>
          <t>2025-09</t>
        </is>
      </c>
      <c r="C974" s="10" t="n">
        <v>45909</v>
      </c>
      <c r="D974" s="9" t="inlineStr">
        <is>
          <t>Bound</t>
        </is>
      </c>
      <c r="E974" s="8" t="inlineStr">
        <is>
          <t>Delphine Montoya</t>
        </is>
      </c>
      <c r="F974" s="11" t="n">
        <v>1967</v>
      </c>
      <c r="G974" s="8" t="inlineStr">
        <is>
          <t>Porsche</t>
        </is>
      </c>
      <c r="H974" s="8" t="inlineStr">
        <is>
          <t>911 Turbo S</t>
        </is>
      </c>
      <c r="I974" s="8" t="inlineStr">
        <is>
          <t>XBE5HR5N0NLN97RAX</t>
        </is>
      </c>
      <c r="J974" s="8" t="inlineStr">
        <is>
          <t>02 - Sports / GT</t>
        </is>
      </c>
      <c r="K974" s="12" t="n">
        <v>950000</v>
      </c>
      <c r="L974" s="8" t="inlineStr">
        <is>
          <t>Utah</t>
        </is>
      </c>
      <c r="M974" s="13" t="n">
        <v>15728.77</v>
      </c>
      <c r="N974" s="13" t="n">
        <v>15085.46</v>
      </c>
      <c r="O974" s="8" t="n"/>
    </row>
    <row r="975">
      <c r="A975" s="8" t="inlineStr">
        <is>
          <t>CANON-202509-000923</t>
        </is>
      </c>
      <c r="B975" s="9" t="inlineStr">
        <is>
          <t>2025-09</t>
        </is>
      </c>
      <c r="C975" s="10" t="n">
        <v>45904</v>
      </c>
      <c r="D975" s="9" t="inlineStr">
        <is>
          <t>Bound</t>
        </is>
      </c>
      <c r="E975" s="8" t="inlineStr">
        <is>
          <t>Fenwick Harrington</t>
        </is>
      </c>
      <c r="F975" s="11" t="n">
        <v>2022</v>
      </c>
      <c r="G975" s="8" t="inlineStr">
        <is>
          <t>Bentley</t>
        </is>
      </c>
      <c r="H975" s="8" t="inlineStr">
        <is>
          <t>Continental GT</t>
        </is>
      </c>
      <c r="I975" s="8" t="inlineStr">
        <is>
          <t>19XURV2AEFXX28ALX</t>
        </is>
      </c>
      <c r="J975" s="8" t="inlineStr">
        <is>
          <t>02 - Sports / GT</t>
        </is>
      </c>
      <c r="K975" s="12" t="n">
        <v>725000</v>
      </c>
      <c r="L975" s="8" t="inlineStr">
        <is>
          <t>Arkansas</t>
        </is>
      </c>
      <c r="M975" s="13" t="n">
        <v>12270.28</v>
      </c>
      <c r="N975" s="13" t="n">
        <v>11768.43</v>
      </c>
      <c r="O975" s="8" t="n"/>
    </row>
    <row r="976">
      <c r="A976" s="8" t="inlineStr">
        <is>
          <t>CANON-202509-000924</t>
        </is>
      </c>
      <c r="B976" s="9" t="inlineStr">
        <is>
          <t>2025-09</t>
        </is>
      </c>
      <c r="C976" s="10" t="n">
        <v>45911</v>
      </c>
      <c r="D976" s="9" t="inlineStr">
        <is>
          <t>Bound</t>
        </is>
      </c>
      <c r="E976" s="8" t="inlineStr">
        <is>
          <t>Priya Castellanos</t>
        </is>
      </c>
      <c r="F976" s="11" t="n">
        <v>2019</v>
      </c>
      <c r="G976" s="8" t="inlineStr">
        <is>
          <t>Aston Martin</t>
        </is>
      </c>
      <c r="H976" s="8" t="inlineStr">
        <is>
          <t>DB12</t>
        </is>
      </c>
      <c r="I976" s="8" t="inlineStr">
        <is>
          <t>NCD6MNSX9D1H9DZTY</t>
        </is>
      </c>
      <c r="J976" s="8" t="inlineStr">
        <is>
          <t>02 - Sports / GT</t>
        </is>
      </c>
      <c r="K976" s="12" t="n">
        <v>495000</v>
      </c>
      <c r="L976" s="8" t="inlineStr">
        <is>
          <t>California</t>
        </is>
      </c>
      <c r="M976" s="13" t="n">
        <v>9456.370000000001</v>
      </c>
      <c r="N976" s="13" t="n">
        <v>9069.6</v>
      </c>
      <c r="O976" s="8" t="n"/>
    </row>
    <row r="977">
      <c r="A977" s="8" t="inlineStr">
        <is>
          <t>CANON-202509-000925</t>
        </is>
      </c>
      <c r="B977" s="9" t="inlineStr">
        <is>
          <t>2025-09</t>
        </is>
      </c>
      <c r="C977" s="10" t="n">
        <v>45918</v>
      </c>
      <c r="D977" s="9" t="inlineStr">
        <is>
          <t>Bound</t>
        </is>
      </c>
      <c r="E977" s="8" t="inlineStr">
        <is>
          <t>Leopold Ashcombe</t>
        </is>
      </c>
      <c r="F977" s="11" t="n">
        <v>1982</v>
      </c>
      <c r="G977" s="8" t="inlineStr">
        <is>
          <t>McLaren</t>
        </is>
      </c>
      <c r="H977" s="8" t="inlineStr">
        <is>
          <t>750S</t>
        </is>
      </c>
      <c r="I977" s="8" t="inlineStr">
        <is>
          <t>W22Y5KW3HNVE0DNFX</t>
        </is>
      </c>
      <c r="J977" s="8" t="inlineStr">
        <is>
          <t>03 - Supercar</t>
        </is>
      </c>
      <c r="K977" s="12" t="n">
        <v>535000</v>
      </c>
      <c r="L977" s="8" t="inlineStr">
        <is>
          <t>Oregon</t>
        </is>
      </c>
      <c r="M977" s="13" t="n">
        <v>10836.27</v>
      </c>
      <c r="N977" s="13" t="n">
        <v>10393.07</v>
      </c>
      <c r="O977" s="8" t="n"/>
    </row>
    <row r="978">
      <c r="A978" s="8" t="inlineStr">
        <is>
          <t>CANON-202509-000926</t>
        </is>
      </c>
      <c r="B978" s="9" t="inlineStr">
        <is>
          <t>2025-09</t>
        </is>
      </c>
      <c r="C978" s="10" t="n">
        <v>45923</v>
      </c>
      <c r="D978" s="9" t="inlineStr">
        <is>
          <t>Bound</t>
        </is>
      </c>
      <c r="E978" s="8" t="inlineStr">
        <is>
          <t>Emiliano Chattopadhyay</t>
        </is>
      </c>
      <c r="F978" s="11" t="n">
        <v>2011</v>
      </c>
      <c r="G978" s="8" t="inlineStr">
        <is>
          <t>Bentley</t>
        </is>
      </c>
      <c r="H978" s="8" t="inlineStr">
        <is>
          <t>Continental GT</t>
        </is>
      </c>
      <c r="I978" s="8" t="inlineStr">
        <is>
          <t>H053GHYVBZ4EDE555</t>
        </is>
      </c>
      <c r="J978" s="8" t="inlineStr">
        <is>
          <t>02 - Sports / GT</t>
        </is>
      </c>
      <c r="K978" s="12" t="n">
        <v>720000</v>
      </c>
      <c r="L978" s="8" t="inlineStr">
        <is>
          <t>Virginia</t>
        </is>
      </c>
      <c r="M978" s="13" t="n">
        <v>9624.91</v>
      </c>
      <c r="N978" s="13" t="n">
        <v>9231.25</v>
      </c>
      <c r="O978" s="8" t="n"/>
    </row>
    <row r="979">
      <c r="A979" s="8" t="inlineStr">
        <is>
          <t>CANON-202509-000927</t>
        </is>
      </c>
      <c r="B979" s="9" t="inlineStr">
        <is>
          <t>2025-09</t>
        </is>
      </c>
      <c r="C979" s="10" t="n">
        <v>45917</v>
      </c>
      <c r="D979" s="9" t="inlineStr">
        <is>
          <t>Bound</t>
        </is>
      </c>
      <c r="E979" s="8" t="inlineStr">
        <is>
          <t>Saoirse Whitlock</t>
        </is>
      </c>
      <c r="F979" s="11" t="n">
        <v>1967</v>
      </c>
      <c r="G979" s="8" t="inlineStr">
        <is>
          <t>BMW</t>
        </is>
      </c>
      <c r="H979" s="8" t="inlineStr">
        <is>
          <t>M8 Competition</t>
        </is>
      </c>
      <c r="I979" s="8" t="inlineStr">
        <is>
          <t>C8URCX61HD891CNNK</t>
        </is>
      </c>
      <c r="J979" s="8" t="inlineStr">
        <is>
          <t>02 - Sports / GT</t>
        </is>
      </c>
      <c r="K979" s="12" t="n">
        <v>370000</v>
      </c>
      <c r="L979" s="8" t="inlineStr">
        <is>
          <t>West Virginia</t>
        </is>
      </c>
      <c r="M979" s="13" t="n">
        <v>6963.68</v>
      </c>
      <c r="N979" s="13" t="n">
        <v>6678.87</v>
      </c>
      <c r="O979" s="8" t="n"/>
    </row>
    <row r="980">
      <c r="A980" s="8" t="inlineStr">
        <is>
          <t>CANON-202509-000929</t>
        </is>
      </c>
      <c r="B980" s="9" t="inlineStr">
        <is>
          <t>2025-09</t>
        </is>
      </c>
      <c r="C980" s="10" t="n">
        <v>45927</v>
      </c>
      <c r="D980" s="9" t="inlineStr">
        <is>
          <t>Bound</t>
        </is>
      </c>
      <c r="E980" s="8" t="inlineStr">
        <is>
          <t>Horace Farkas</t>
        </is>
      </c>
      <c r="F980" s="11" t="n">
        <v>1958</v>
      </c>
      <c r="G980" s="8" t="inlineStr">
        <is>
          <t>Bentley</t>
        </is>
      </c>
      <c r="H980" s="8" t="inlineStr">
        <is>
          <t>Continental GT</t>
        </is>
      </c>
      <c r="I980" s="8" t="inlineStr">
        <is>
          <t>SVZM86BCK56342D75</t>
        </is>
      </c>
      <c r="J980" s="8" t="inlineStr">
        <is>
          <t>02 - Sports / GT</t>
        </is>
      </c>
      <c r="K980" s="12" t="n">
        <v>385000</v>
      </c>
      <c r="L980" s="8" t="inlineStr">
        <is>
          <t>Alabama</t>
        </is>
      </c>
      <c r="M980" s="13" t="n">
        <v>6919.1</v>
      </c>
      <c r="N980" s="13" t="n">
        <v>6636.11</v>
      </c>
      <c r="O980" s="8" t="n"/>
    </row>
    <row r="981">
      <c r="A981" s="8" t="inlineStr">
        <is>
          <t>CANON-202509-000930</t>
        </is>
      </c>
      <c r="B981" s="9" t="inlineStr">
        <is>
          <t>2025-09</t>
        </is>
      </c>
      <c r="C981" s="10" t="n">
        <v>45906</v>
      </c>
      <c r="D981" s="9" t="inlineStr">
        <is>
          <t>Bound</t>
        </is>
      </c>
      <c r="E981" s="8" t="inlineStr">
        <is>
          <t>Marisol Delacroix</t>
        </is>
      </c>
      <c r="F981" s="11" t="n">
        <v>1997</v>
      </c>
      <c r="G981" s="8" t="inlineStr">
        <is>
          <t>Lamborghini</t>
        </is>
      </c>
      <c r="H981" s="8" t="inlineStr">
        <is>
          <t>Huracan EVO</t>
        </is>
      </c>
      <c r="I981" s="8" t="inlineStr">
        <is>
          <t>1BCM13EMN1DZ796XJ</t>
        </is>
      </c>
      <c r="J981" s="8" t="inlineStr">
        <is>
          <t>03 - Supercar</t>
        </is>
      </c>
      <c r="K981" s="12" t="n">
        <v>360000</v>
      </c>
      <c r="L981" s="8" t="inlineStr">
        <is>
          <t>Hawaii</t>
        </is>
      </c>
      <c r="M981" s="13" t="n">
        <v>10154.72</v>
      </c>
      <c r="N981" s="13" t="n">
        <v>9739.389999999999</v>
      </c>
      <c r="O981" s="8" t="n"/>
    </row>
    <row r="982">
      <c r="A982" s="8" t="inlineStr">
        <is>
          <t>CANON-202509-000931</t>
        </is>
      </c>
      <c r="B982" s="9" t="inlineStr">
        <is>
          <t>2025-09</t>
        </is>
      </c>
      <c r="C982" s="10" t="n">
        <v>45903</v>
      </c>
      <c r="D982" s="9" t="inlineStr">
        <is>
          <t>Bound</t>
        </is>
      </c>
      <c r="E982" s="8" t="inlineStr">
        <is>
          <t>Thaddeus Ashcombe</t>
        </is>
      </c>
      <c r="F982" s="11" t="n">
        <v>2004</v>
      </c>
      <c r="G982" s="8" t="inlineStr">
        <is>
          <t>BMW</t>
        </is>
      </c>
      <c r="H982" s="8" t="inlineStr">
        <is>
          <t>M8 Competition</t>
        </is>
      </c>
      <c r="I982" s="8" t="inlineStr">
        <is>
          <t>C86112TM624JVSH66</t>
        </is>
      </c>
      <c r="J982" s="8" t="inlineStr">
        <is>
          <t>02 - Sports / GT</t>
        </is>
      </c>
      <c r="K982" s="12" t="n">
        <v>355000</v>
      </c>
      <c r="L982" s="8" t="inlineStr">
        <is>
          <t>Maryland</t>
        </is>
      </c>
      <c r="M982" s="13" t="n">
        <v>4772.41</v>
      </c>
      <c r="N982" s="13" t="n">
        <v>4577.22</v>
      </c>
      <c r="O982" s="8" t="n"/>
    </row>
    <row r="983">
      <c r="A983" s="8" t="inlineStr">
        <is>
          <t>CANON-202509-000933</t>
        </is>
      </c>
      <c r="B983" s="9" t="inlineStr">
        <is>
          <t>2025-09</t>
        </is>
      </c>
      <c r="C983" s="10" t="n">
        <v>45909</v>
      </c>
      <c r="D983" s="9" t="inlineStr">
        <is>
          <t>Bound</t>
        </is>
      </c>
      <c r="E983" s="8" t="inlineStr">
        <is>
          <t>Marisol Kingsford</t>
        </is>
      </c>
      <c r="F983" s="11" t="n">
        <v>1956</v>
      </c>
      <c r="G983" s="8" t="inlineStr">
        <is>
          <t>Ferrari</t>
        </is>
      </c>
      <c r="H983" s="8" t="inlineStr">
        <is>
          <t>SF90 Stradale</t>
        </is>
      </c>
      <c r="I983" s="8" t="inlineStr">
        <is>
          <t>KJUYADMMB8Z30JD7V</t>
        </is>
      </c>
      <c r="J983" s="8" t="inlineStr">
        <is>
          <t>03 - Supercar</t>
        </is>
      </c>
      <c r="K983" s="12" t="n">
        <v>700000</v>
      </c>
      <c r="L983" s="8" t="inlineStr">
        <is>
          <t>Massachusetts</t>
        </is>
      </c>
      <c r="M983" s="13" t="n">
        <v>15683.96</v>
      </c>
      <c r="N983" s="13" t="n">
        <v>15042.49</v>
      </c>
      <c r="O983" s="8" t="n"/>
    </row>
    <row r="984">
      <c r="A984" s="8" t="inlineStr">
        <is>
          <t>CANON-202509-000934</t>
        </is>
      </c>
      <c r="B984" s="9" t="inlineStr">
        <is>
          <t>2025-09</t>
        </is>
      </c>
      <c r="C984" s="10" t="n">
        <v>45923</v>
      </c>
      <c r="D984" s="9" t="inlineStr">
        <is>
          <t>Bound</t>
        </is>
      </c>
      <c r="E984" s="8" t="inlineStr">
        <is>
          <t>Anouk Whitlock</t>
        </is>
      </c>
      <c r="F984" s="11" t="n">
        <v>1982</v>
      </c>
      <c r="G984" s="8" t="inlineStr">
        <is>
          <t>Bentley</t>
        </is>
      </c>
      <c r="H984" s="8" t="inlineStr">
        <is>
          <t>Continental GT</t>
        </is>
      </c>
      <c r="I984" s="8" t="inlineStr">
        <is>
          <t>L5AKHFVPZE17WHTRV</t>
        </is>
      </c>
      <c r="J984" s="8" t="inlineStr">
        <is>
          <t>02 - Sports / GT</t>
        </is>
      </c>
      <c r="K984" s="12" t="n">
        <v>245000</v>
      </c>
      <c r="L984" s="8" t="inlineStr">
        <is>
          <t>Nebraska</t>
        </is>
      </c>
      <c r="M984" s="13" t="n">
        <v>5528.68</v>
      </c>
      <c r="N984" s="13" t="n">
        <v>5302.56</v>
      </c>
      <c r="O984" s="8" t="n"/>
    </row>
    <row r="985">
      <c r="A985" s="8" t="inlineStr">
        <is>
          <t>CANON-202509-000935</t>
        </is>
      </c>
      <c r="B985" s="9" t="inlineStr">
        <is>
          <t>2025-09</t>
        </is>
      </c>
      <c r="C985" s="10" t="n">
        <v>45909</v>
      </c>
      <c r="D985" s="9" t="inlineStr">
        <is>
          <t>Bound</t>
        </is>
      </c>
      <c r="E985" s="8" t="inlineStr">
        <is>
          <t>Marisol Montoya</t>
        </is>
      </c>
      <c r="F985" s="11" t="n">
        <v>1990</v>
      </c>
      <c r="G985" s="8" t="inlineStr">
        <is>
          <t>Bentley</t>
        </is>
      </c>
      <c r="H985" s="8" t="inlineStr">
        <is>
          <t>Continental GT</t>
        </is>
      </c>
      <c r="I985" s="8" t="inlineStr">
        <is>
          <t>XDJFE57NF01BCF8AE</t>
        </is>
      </c>
      <c r="J985" s="8" t="inlineStr">
        <is>
          <t>02 - Sports / GT</t>
        </is>
      </c>
      <c r="K985" s="12" t="n">
        <v>370000</v>
      </c>
      <c r="L985" s="8" t="inlineStr">
        <is>
          <t>North Dakota</t>
        </is>
      </c>
      <c r="M985" s="13" t="n">
        <v>5340.57</v>
      </c>
      <c r="N985" s="13" t="n">
        <v>5122.14</v>
      </c>
      <c r="O985" s="8" t="n"/>
    </row>
    <row r="986">
      <c r="A986" s="8" t="inlineStr">
        <is>
          <t>CANON-202509-000939</t>
        </is>
      </c>
      <c r="B986" s="9" t="inlineStr">
        <is>
          <t>2025-09</t>
        </is>
      </c>
      <c r="C986" s="10" t="n">
        <v>45915</v>
      </c>
      <c r="D986" s="9" t="inlineStr">
        <is>
          <t>Bound</t>
        </is>
      </c>
      <c r="E986" s="8" t="inlineStr">
        <is>
          <t>Horace Rourke</t>
        </is>
      </c>
      <c r="F986" s="11" t="n">
        <v>1965</v>
      </c>
      <c r="G986" s="8" t="inlineStr">
        <is>
          <t>Mercedes-Benz</t>
        </is>
      </c>
      <c r="H986" s="8" t="inlineStr">
        <is>
          <t>AMG GT</t>
        </is>
      </c>
      <c r="I986" s="8" t="inlineStr">
        <is>
          <t>50YM5CAG1JWGTNMRJ</t>
        </is>
      </c>
      <c r="J986" s="8" t="inlineStr">
        <is>
          <t>02 - Sports / GT</t>
        </is>
      </c>
      <c r="K986" s="12" t="n">
        <v>490000</v>
      </c>
      <c r="L986" s="8" t="inlineStr">
        <is>
          <t>California</t>
        </is>
      </c>
      <c r="M986" s="13" t="n">
        <v>9360.85</v>
      </c>
      <c r="N986" s="13" t="n">
        <v>8977.99</v>
      </c>
      <c r="O986" s="8" t="n"/>
    </row>
    <row r="987">
      <c r="A987" s="8" t="inlineStr">
        <is>
          <t>CANON-202509-000940</t>
        </is>
      </c>
      <c r="B987" s="9" t="inlineStr">
        <is>
          <t>2025-09</t>
        </is>
      </c>
      <c r="C987" s="10" t="n">
        <v>45925</v>
      </c>
      <c r="D987" s="9" t="inlineStr">
        <is>
          <t>Bound</t>
        </is>
      </c>
      <c r="E987" s="8" t="inlineStr">
        <is>
          <t>Sunniva Montoya</t>
        </is>
      </c>
      <c r="F987" s="11" t="n">
        <v>1988</v>
      </c>
      <c r="G987" s="8" t="inlineStr">
        <is>
          <t>Aston Martin</t>
        </is>
      </c>
      <c r="H987" s="8" t="inlineStr">
        <is>
          <t>DB12</t>
        </is>
      </c>
      <c r="I987" s="8" t="inlineStr">
        <is>
          <t>JVDJ77ZLZ4M13ZKE7</t>
        </is>
      </c>
      <c r="J987" s="8" t="inlineStr">
        <is>
          <t>02 - Sports / GT</t>
        </is>
      </c>
      <c r="K987" s="12" t="n">
        <v>390000</v>
      </c>
      <c r="L987" s="8" t="inlineStr">
        <is>
          <t>Washington</t>
        </is>
      </c>
      <c r="M987" s="13" t="n">
        <v>5298.11</v>
      </c>
      <c r="N987" s="13" t="n">
        <v>5081.42</v>
      </c>
      <c r="O987" s="8" t="n"/>
    </row>
    <row r="988">
      <c r="A988" s="8" t="inlineStr">
        <is>
          <t>CANON-202509-000941</t>
        </is>
      </c>
      <c r="B988" s="9" t="inlineStr">
        <is>
          <t>2025-09</t>
        </is>
      </c>
      <c r="C988" s="10" t="n">
        <v>45910</v>
      </c>
      <c r="D988" s="9" t="inlineStr">
        <is>
          <t>Bound</t>
        </is>
      </c>
      <c r="E988" s="8" t="inlineStr">
        <is>
          <t>Aurelio Larsson</t>
        </is>
      </c>
      <c r="F988" s="11" t="n">
        <v>2002</v>
      </c>
      <c r="G988" s="8" t="inlineStr">
        <is>
          <t>Jaguar</t>
        </is>
      </c>
      <c r="H988" s="8" t="inlineStr">
        <is>
          <t>E-Type Series 1</t>
        </is>
      </c>
      <c r="I988" s="8" t="inlineStr">
        <is>
          <t>T54J7FGYF5ZURFED8</t>
        </is>
      </c>
      <c r="J988" s="8" t="inlineStr">
        <is>
          <t>07 - Post-War Classic (1946-1972)</t>
        </is>
      </c>
      <c r="K988" s="12" t="n">
        <v>1190000</v>
      </c>
      <c r="L988" s="8" t="inlineStr">
        <is>
          <t>Georgia</t>
        </is>
      </c>
      <c r="M988" s="13" t="n">
        <v>9555.92</v>
      </c>
      <c r="N988" s="13" t="n">
        <v>9165.08</v>
      </c>
      <c r="O988" s="8" t="n"/>
    </row>
    <row r="989">
      <c r="A989" s="8" t="inlineStr">
        <is>
          <t>CANON-202509-000942</t>
        </is>
      </c>
      <c r="B989" s="9" t="inlineStr">
        <is>
          <t>2025-09</t>
        </is>
      </c>
      <c r="C989" s="10" t="n">
        <v>45924</v>
      </c>
      <c r="D989" s="9" t="inlineStr">
        <is>
          <t>Bound</t>
        </is>
      </c>
      <c r="E989" s="8" t="inlineStr">
        <is>
          <t>Lorenzo Larsson</t>
        </is>
      </c>
      <c r="F989" s="11" t="n">
        <v>1978</v>
      </c>
      <c r="G989" s="8" t="inlineStr">
        <is>
          <t>Lamborghini</t>
        </is>
      </c>
      <c r="H989" s="8" t="inlineStr">
        <is>
          <t>Huracan EVO</t>
        </is>
      </c>
      <c r="I989" s="8" t="inlineStr">
        <is>
          <t>4VYYVE3LKLX5FHNMG</t>
        </is>
      </c>
      <c r="J989" s="8" t="inlineStr">
        <is>
          <t>03 - Supercar</t>
        </is>
      </c>
      <c r="K989" s="12" t="n">
        <v>535000</v>
      </c>
      <c r="L989" s="8" t="inlineStr">
        <is>
          <t>Oklahoma</t>
        </is>
      </c>
      <c r="M989" s="13" t="n">
        <v>12082.92</v>
      </c>
      <c r="N989" s="13" t="n">
        <v>11588.73</v>
      </c>
      <c r="O989" s="8" t="n"/>
    </row>
    <row r="990">
      <c r="A990" s="8" t="inlineStr">
        <is>
          <t>CANON-202509-000943</t>
        </is>
      </c>
      <c r="B990" s="9" t="inlineStr">
        <is>
          <t>2025-09</t>
        </is>
      </c>
      <c r="C990" s="10" t="n">
        <v>45910</v>
      </c>
      <c r="D990" s="9" t="inlineStr">
        <is>
          <t>Bound</t>
        </is>
      </c>
      <c r="E990" s="8" t="inlineStr">
        <is>
          <t>Thaddeus Rourke</t>
        </is>
      </c>
      <c r="F990" s="11" t="n">
        <v>2008</v>
      </c>
      <c r="G990" s="8" t="inlineStr">
        <is>
          <t>Maserati</t>
        </is>
      </c>
      <c r="H990" s="8" t="inlineStr">
        <is>
          <t>GranTurismo</t>
        </is>
      </c>
      <c r="I990" s="8" t="inlineStr">
        <is>
          <t>CMCLCY73BCBML12ZM</t>
        </is>
      </c>
      <c r="J990" s="8" t="inlineStr">
        <is>
          <t>02 - Sports / GT</t>
        </is>
      </c>
      <c r="K990" s="12" t="n">
        <v>190000</v>
      </c>
      <c r="L990" s="8" t="inlineStr">
        <is>
          <t>Idaho</t>
        </is>
      </c>
      <c r="M990" s="13" t="n">
        <v>3265.13</v>
      </c>
      <c r="N990" s="13" t="n">
        <v>3131.59</v>
      </c>
      <c r="O990" s="8" t="n"/>
    </row>
    <row r="991">
      <c r="A991" s="8" t="inlineStr">
        <is>
          <t>CANON-202509-000944</t>
        </is>
      </c>
      <c r="B991" s="9" t="inlineStr">
        <is>
          <t>2025-09</t>
        </is>
      </c>
      <c r="C991" s="10" t="n">
        <v>45918</v>
      </c>
      <c r="D991" s="9" t="inlineStr">
        <is>
          <t>Bound</t>
        </is>
      </c>
      <c r="E991" s="8" t="inlineStr">
        <is>
          <t>Everett Delacroix</t>
        </is>
      </c>
      <c r="F991" s="11" t="n">
        <v>2003</v>
      </c>
      <c r="G991" s="8" t="inlineStr">
        <is>
          <t>Lamborghini</t>
        </is>
      </c>
      <c r="H991" s="8" t="inlineStr">
        <is>
          <t>Huracan EVO</t>
        </is>
      </c>
      <c r="I991" s="8" t="inlineStr">
        <is>
          <t>JBL3E98S8W0NL9FB4</t>
        </is>
      </c>
      <c r="J991" s="8" t="inlineStr">
        <is>
          <t>03 - Supercar</t>
        </is>
      </c>
      <c r="K991" s="12" t="n">
        <v>825000</v>
      </c>
      <c r="L991" s="8" t="inlineStr">
        <is>
          <t>New Jersey</t>
        </is>
      </c>
      <c r="M991" s="13" t="n">
        <v>13456.84</v>
      </c>
      <c r="N991" s="13" t="n">
        <v>12906.46</v>
      </c>
      <c r="O991" s="8" t="n"/>
    </row>
    <row r="992">
      <c r="A992" s="8" t="inlineStr">
        <is>
          <t>CANON-202509-000945</t>
        </is>
      </c>
      <c r="B992" s="9" t="inlineStr">
        <is>
          <t>2025-09</t>
        </is>
      </c>
      <c r="C992" s="10" t="n">
        <v>45923</v>
      </c>
      <c r="D992" s="9" t="inlineStr">
        <is>
          <t>Bound</t>
        </is>
      </c>
      <c r="E992" s="8" t="inlineStr">
        <is>
          <t>Mireille Farkas</t>
        </is>
      </c>
      <c r="F992" s="11" t="n">
        <v>2022</v>
      </c>
      <c r="G992" s="8" t="inlineStr">
        <is>
          <t>Mercedes-Benz</t>
        </is>
      </c>
      <c r="H992" s="8" t="inlineStr">
        <is>
          <t>AMG GT</t>
        </is>
      </c>
      <c r="I992" s="8" t="inlineStr">
        <is>
          <t>SRNZ5FM8ZF6BWS3UH</t>
        </is>
      </c>
      <c r="J992" s="8" t="inlineStr">
        <is>
          <t>02 - Sports / GT</t>
        </is>
      </c>
      <c r="K992" s="12" t="n">
        <v>215000</v>
      </c>
      <c r="L992" s="8" t="inlineStr">
        <is>
          <t>Delaware</t>
        </is>
      </c>
      <c r="M992" s="13" t="n">
        <v>4665.09</v>
      </c>
      <c r="N992" s="13" t="n">
        <v>4474.29</v>
      </c>
      <c r="O992" s="8" t="n"/>
    </row>
    <row r="993">
      <c r="A993" s="8" t="inlineStr">
        <is>
          <t>CANON-202509-000946</t>
        </is>
      </c>
      <c r="B993" s="9" t="inlineStr">
        <is>
          <t>2025-09</t>
        </is>
      </c>
      <c r="C993" s="10" t="n">
        <v>45904</v>
      </c>
      <c r="D993" s="9" t="inlineStr">
        <is>
          <t>Bound</t>
        </is>
      </c>
      <c r="E993" s="8" t="inlineStr">
        <is>
          <t>Leopold Vasquez</t>
        </is>
      </c>
      <c r="F993" s="11" t="n">
        <v>2016</v>
      </c>
      <c r="G993" s="8" t="inlineStr">
        <is>
          <t>Maserati</t>
        </is>
      </c>
      <c r="H993" s="8" t="inlineStr">
        <is>
          <t>GranTurismo</t>
        </is>
      </c>
      <c r="I993" s="8" t="inlineStr">
        <is>
          <t>YPXTLML7E5WZ16EZD</t>
        </is>
      </c>
      <c r="J993" s="8" t="inlineStr">
        <is>
          <t>02 - Sports / GT</t>
        </is>
      </c>
      <c r="K993" s="12" t="n">
        <v>105000</v>
      </c>
      <c r="L993" s="8" t="inlineStr">
        <is>
          <t>Maine</t>
        </is>
      </c>
      <c r="M993" s="13" t="n">
        <v>1968.45</v>
      </c>
      <c r="N993" s="13" t="n">
        <v>1887.94</v>
      </c>
      <c r="O993" s="8" t="n"/>
    </row>
    <row r="994">
      <c r="A994" s="8" t="inlineStr">
        <is>
          <t>CANON-202509-000947</t>
        </is>
      </c>
      <c r="B994" s="9" t="inlineStr">
        <is>
          <t>2025-09</t>
        </is>
      </c>
      <c r="C994" s="10" t="n">
        <v>45909</v>
      </c>
      <c r="D994" s="9" t="inlineStr">
        <is>
          <t>Bound</t>
        </is>
      </c>
      <c r="E994" s="8" t="inlineStr">
        <is>
          <t>Thaddeus Ashcombe</t>
        </is>
      </c>
      <c r="F994" s="11" t="n">
        <v>2023</v>
      </c>
      <c r="G994" s="8" t="inlineStr">
        <is>
          <t>Bugatti</t>
        </is>
      </c>
      <c r="H994" s="8" t="inlineStr">
        <is>
          <t>Type 57</t>
        </is>
      </c>
      <c r="I994" s="8" t="inlineStr">
        <is>
          <t>4ZDMGHGWA1NUPG73D</t>
        </is>
      </c>
      <c r="J994" s="8" t="inlineStr">
        <is>
          <t>06 - Vintage Pre-War (pre-1946)</t>
        </is>
      </c>
      <c r="K994" s="12" t="n">
        <v>610000</v>
      </c>
      <c r="L994" s="8" t="inlineStr">
        <is>
          <t>Illinois</t>
        </is>
      </c>
      <c r="M994" s="13" t="n">
        <v>5948.08</v>
      </c>
      <c r="N994" s="13" t="n">
        <v>5704.8</v>
      </c>
      <c r="O994" s="8" t="n"/>
    </row>
    <row r="995">
      <c r="A995" s="8" t="inlineStr">
        <is>
          <t>CANON-202509-000948</t>
        </is>
      </c>
      <c r="B995" s="9" t="inlineStr">
        <is>
          <t>2025-09</t>
        </is>
      </c>
      <c r="C995" s="10" t="n">
        <v>45921</v>
      </c>
      <c r="D995" s="9" t="inlineStr">
        <is>
          <t>Bound</t>
        </is>
      </c>
      <c r="E995" s="8" t="inlineStr">
        <is>
          <t>Emiliano Whitlock</t>
        </is>
      </c>
      <c r="F995" s="11" t="n">
        <v>1982</v>
      </c>
      <c r="G995" s="8" t="inlineStr">
        <is>
          <t>Singer</t>
        </is>
      </c>
      <c r="H995" s="8" t="inlineStr">
        <is>
          <t>911 Reimagined</t>
        </is>
      </c>
      <c r="I995" s="8" t="inlineStr">
        <is>
          <t>M29EDUNZ9Y61MS1JC</t>
        </is>
      </c>
      <c r="J995" s="8" t="inlineStr">
        <is>
          <t>11 - Restomod / Coachbuilt / Bespoke</t>
        </is>
      </c>
      <c r="K995" s="12" t="n">
        <v>690000</v>
      </c>
      <c r="L995" s="8" t="inlineStr">
        <is>
          <t>Michigan</t>
        </is>
      </c>
      <c r="M995" s="13" t="n">
        <v>15739.81</v>
      </c>
      <c r="N995" s="13" t="n">
        <v>15096.05</v>
      </c>
      <c r="O995" s="8" t="n"/>
    </row>
    <row r="996">
      <c r="A996" s="8" t="inlineStr">
        <is>
          <t>CANON-202509-000950</t>
        </is>
      </c>
      <c r="B996" s="9" t="inlineStr">
        <is>
          <t>2025-09</t>
        </is>
      </c>
      <c r="C996" s="10" t="n">
        <v>45918</v>
      </c>
      <c r="D996" s="9" t="inlineStr">
        <is>
          <t>Bound</t>
        </is>
      </c>
      <c r="E996" s="8" t="inlineStr">
        <is>
          <t>Delphine Blackwood</t>
        </is>
      </c>
      <c r="F996" s="11" t="n">
        <v>2022</v>
      </c>
      <c r="G996" s="8" t="inlineStr">
        <is>
          <t>Alfa Romeo</t>
        </is>
      </c>
      <c r="H996" s="8" t="inlineStr">
        <is>
          <t>8C 2900</t>
        </is>
      </c>
      <c r="I996" s="8" t="inlineStr">
        <is>
          <t>SJFCA66TW8E3NCA6C</t>
        </is>
      </c>
      <c r="J996" s="8" t="inlineStr">
        <is>
          <t>06 - Vintage Pre-War (pre-1946)</t>
        </is>
      </c>
      <c r="K996" s="12" t="n">
        <v>1135000</v>
      </c>
      <c r="L996" s="8" t="inlineStr">
        <is>
          <t>Maryland</t>
        </is>
      </c>
      <c r="M996" s="13" t="n">
        <v>6917.08</v>
      </c>
      <c r="N996" s="13" t="n">
        <v>6634.17</v>
      </c>
      <c r="O996" s="8" t="n"/>
    </row>
    <row r="997">
      <c r="A997" s="8" t="inlineStr">
        <is>
          <t>CANON-202509-000951</t>
        </is>
      </c>
      <c r="B997" s="9" t="inlineStr">
        <is>
          <t>2025-09</t>
        </is>
      </c>
      <c r="C997" s="10" t="n">
        <v>45929</v>
      </c>
      <c r="D997" s="9" t="inlineStr">
        <is>
          <t>Bound</t>
        </is>
      </c>
      <c r="E997" s="8" t="inlineStr">
        <is>
          <t>Marisol Rourke</t>
        </is>
      </c>
      <c r="F997" s="11" t="n">
        <v>1961</v>
      </c>
      <c r="G997" s="8" t="inlineStr">
        <is>
          <t>Maserati</t>
        </is>
      </c>
      <c r="H997" s="8" t="inlineStr">
        <is>
          <t>GranTurismo</t>
        </is>
      </c>
      <c r="I997" s="8" t="inlineStr">
        <is>
          <t>MXF9PHR3J97ZG9097</t>
        </is>
      </c>
      <c r="J997" s="8" t="inlineStr">
        <is>
          <t>02 - Sports / GT</t>
        </is>
      </c>
      <c r="K997" s="12" t="n">
        <v>390000</v>
      </c>
      <c r="L997" s="8" t="inlineStr">
        <is>
          <t>Tennessee</t>
        </is>
      </c>
      <c r="M997" s="13" t="n">
        <v>5408.49</v>
      </c>
      <c r="N997" s="13" t="n">
        <v>5187.28</v>
      </c>
      <c r="O997" s="8" t="n"/>
    </row>
    <row r="998">
      <c r="A998" s="8" t="inlineStr">
        <is>
          <t>CANON-202509-000952</t>
        </is>
      </c>
      <c r="B998" s="9" t="inlineStr">
        <is>
          <t>2025-09</t>
        </is>
      </c>
      <c r="C998" s="10" t="n">
        <v>45929</v>
      </c>
      <c r="D998" s="9" t="inlineStr">
        <is>
          <t>Bound</t>
        </is>
      </c>
      <c r="E998" s="8" t="inlineStr">
        <is>
          <t>Lorenzo Vandermeer</t>
        </is>
      </c>
      <c r="F998" s="11" t="n">
        <v>1979</v>
      </c>
      <c r="G998" s="8" t="inlineStr">
        <is>
          <t>Icon</t>
        </is>
      </c>
      <c r="H998" s="8" t="inlineStr">
        <is>
          <t>Derelict</t>
        </is>
      </c>
      <c r="I998" s="8" t="inlineStr">
        <is>
          <t>W0GXC8XP2YZNJ5UYL</t>
        </is>
      </c>
      <c r="J998" s="8" t="inlineStr">
        <is>
          <t>11 - Restomod / Coachbuilt / Bespoke</t>
        </is>
      </c>
      <c r="K998" s="12" t="n">
        <v>555000</v>
      </c>
      <c r="L998" s="8" t="inlineStr">
        <is>
          <t>Minnesota</t>
        </is>
      </c>
      <c r="M998" s="13" t="n">
        <v>10781.66</v>
      </c>
      <c r="N998" s="13" t="n">
        <v>10340.69</v>
      </c>
      <c r="O998" s="8" t="n"/>
    </row>
    <row r="999">
      <c r="A999" s="8" t="inlineStr">
        <is>
          <t>CANON-202509-000953</t>
        </is>
      </c>
      <c r="B999" s="9" t="inlineStr">
        <is>
          <t>2025-09</t>
        </is>
      </c>
      <c r="C999" s="10" t="n">
        <v>45925</v>
      </c>
      <c r="D999" s="9" t="inlineStr">
        <is>
          <t>Bound</t>
        </is>
      </c>
      <c r="E999" s="8" t="inlineStr">
        <is>
          <t>Saoirse Whitlock</t>
        </is>
      </c>
      <c r="F999" s="11" t="n">
        <v>1992</v>
      </c>
      <c r="G999" s="8" t="inlineStr">
        <is>
          <t>Porsche</t>
        </is>
      </c>
      <c r="H999" s="8" t="inlineStr">
        <is>
          <t>911 Turbo S</t>
        </is>
      </c>
      <c r="I999" s="8" t="inlineStr">
        <is>
          <t>NAGUV72JSLL4MZ4FS</t>
        </is>
      </c>
      <c r="J999" s="8" t="inlineStr">
        <is>
          <t>02 - Sports / GT</t>
        </is>
      </c>
      <c r="K999" s="12" t="n">
        <v>595000</v>
      </c>
      <c r="L999" s="8" t="inlineStr">
        <is>
          <t>Pennsylvania</t>
        </is>
      </c>
      <c r="M999" s="13" t="n">
        <v>7297.17</v>
      </c>
      <c r="N999" s="13" t="n">
        <v>6998.72</v>
      </c>
      <c r="O999" s="8" t="n"/>
    </row>
    <row r="1000">
      <c r="A1000" s="8" t="inlineStr">
        <is>
          <t>CANON-202509-000954</t>
        </is>
      </c>
      <c r="B1000" s="9" t="inlineStr">
        <is>
          <t>2025-09</t>
        </is>
      </c>
      <c r="C1000" s="10" t="n">
        <v>45918</v>
      </c>
      <c r="D1000" s="9" t="inlineStr">
        <is>
          <t>Bound</t>
        </is>
      </c>
      <c r="E1000" s="8" t="inlineStr">
        <is>
          <t>Aurelio Rourke</t>
        </is>
      </c>
      <c r="F1000" s="11" t="n">
        <v>1970</v>
      </c>
      <c r="G1000" s="8" t="inlineStr">
        <is>
          <t>BMW</t>
        </is>
      </c>
      <c r="H1000" s="8" t="inlineStr">
        <is>
          <t>M8 Competition</t>
        </is>
      </c>
      <c r="I1000" s="8" t="inlineStr">
        <is>
          <t>RW9L2D1SJFJN53L22</t>
        </is>
      </c>
      <c r="J1000" s="8" t="inlineStr">
        <is>
          <t>02 - Sports / GT</t>
        </is>
      </c>
      <c r="K1000" s="12" t="n">
        <v>360000</v>
      </c>
      <c r="L1000" s="8" t="inlineStr">
        <is>
          <t>Mississippi</t>
        </is>
      </c>
      <c r="M1000" s="13" t="n">
        <v>6062.26</v>
      </c>
      <c r="N1000" s="13" t="n">
        <v>5814.31</v>
      </c>
      <c r="O1000" s="8" t="n"/>
    </row>
    <row r="1001">
      <c r="A1001" s="8" t="inlineStr">
        <is>
          <t>CANON-202509-000955</t>
        </is>
      </c>
      <c r="B1001" s="9" t="inlineStr">
        <is>
          <t>2025-09</t>
        </is>
      </c>
      <c r="C1001" s="10" t="n">
        <v>45930</v>
      </c>
      <c r="D1001" s="9" t="inlineStr">
        <is>
          <t>Bound</t>
        </is>
      </c>
      <c r="E1001" s="8" t="inlineStr">
        <is>
          <t>Mireille Nakashima</t>
        </is>
      </c>
      <c r="F1001" s="11" t="n">
        <v>2003</v>
      </c>
      <c r="G1001" s="8" t="inlineStr">
        <is>
          <t>Bentley</t>
        </is>
      </c>
      <c r="H1001" s="8" t="inlineStr">
        <is>
          <t>Continental GT</t>
        </is>
      </c>
      <c r="I1001" s="8" t="inlineStr">
        <is>
          <t>B5JB0NPZZAKK3E3TL</t>
        </is>
      </c>
      <c r="J1001" s="8" t="inlineStr">
        <is>
          <t>02 - Sports / GT</t>
        </is>
      </c>
      <c r="K1001" s="12" t="n">
        <v>290000</v>
      </c>
      <c r="L1001" s="8" t="inlineStr">
        <is>
          <t>Louisiana</t>
        </is>
      </c>
      <c r="M1001" s="13" t="n">
        <v>4965.57</v>
      </c>
      <c r="N1001" s="13" t="n">
        <v>4762.48</v>
      </c>
      <c r="O1001" s="8" t="n"/>
    </row>
    <row r="1002">
      <c r="A1002" s="8" t="inlineStr">
        <is>
          <t>CANON-202509-000956</t>
        </is>
      </c>
      <c r="B1002" s="9" t="inlineStr">
        <is>
          <t>2025-09</t>
        </is>
      </c>
      <c r="C1002" s="10" t="n">
        <v>45925</v>
      </c>
      <c r="D1002" s="9" t="inlineStr">
        <is>
          <t>Bound</t>
        </is>
      </c>
      <c r="E1002" s="8" t="inlineStr">
        <is>
          <t>Sunniva Rourke</t>
        </is>
      </c>
      <c r="F1002" s="11" t="n">
        <v>1979</v>
      </c>
      <c r="G1002" s="8" t="inlineStr">
        <is>
          <t>Ferrari</t>
        </is>
      </c>
      <c r="H1002" s="8" t="inlineStr">
        <is>
          <t>296 GTB</t>
        </is>
      </c>
      <c r="I1002" s="8" t="inlineStr">
        <is>
          <t>00XXTFG73RB7Z0X7G</t>
        </is>
      </c>
      <c r="J1002" s="8" t="inlineStr">
        <is>
          <t>03 - Supercar</t>
        </is>
      </c>
      <c r="K1002" s="12" t="n">
        <v>345000</v>
      </c>
      <c r="L1002" s="8" t="inlineStr">
        <is>
          <t>Montana</t>
        </is>
      </c>
      <c r="M1002" s="13" t="n">
        <v>6961.84</v>
      </c>
      <c r="N1002" s="13" t="n">
        <v>6677.1</v>
      </c>
      <c r="O1002" s="8" t="n"/>
    </row>
    <row r="1003">
      <c r="A1003" s="8" t="inlineStr">
        <is>
          <t>CANON-202509-000957</t>
        </is>
      </c>
      <c r="B1003" s="9" t="inlineStr">
        <is>
          <t>2025-09</t>
        </is>
      </c>
      <c r="C1003" s="10" t="n">
        <v>45903</v>
      </c>
      <c r="D1003" s="9" t="inlineStr">
        <is>
          <t>Bound</t>
        </is>
      </c>
      <c r="E1003" s="8" t="inlineStr">
        <is>
          <t>Sunniva Larsson</t>
        </is>
      </c>
      <c r="F1003" s="11" t="n">
        <v>2009</v>
      </c>
      <c r="G1003" s="8" t="inlineStr">
        <is>
          <t>Maserati</t>
        </is>
      </c>
      <c r="H1003" s="8" t="inlineStr">
        <is>
          <t>GranTurismo</t>
        </is>
      </c>
      <c r="I1003" s="8" t="inlineStr">
        <is>
          <t>VXPE2ULPSS1BFPGFZ</t>
        </is>
      </c>
      <c r="J1003" s="8" t="inlineStr">
        <is>
          <t>02 - Sports / GT</t>
        </is>
      </c>
      <c r="K1003" s="12" t="n">
        <v>420000</v>
      </c>
      <c r="L1003" s="8" t="inlineStr">
        <is>
          <t>Louisiana</t>
        </is>
      </c>
      <c r="M1003" s="13" t="n">
        <v>7191.51</v>
      </c>
      <c r="N1003" s="13" t="n">
        <v>6897.38</v>
      </c>
      <c r="O1003" s="8" t="n"/>
    </row>
    <row r="1004">
      <c r="A1004" s="8" t="inlineStr">
        <is>
          <t>CANON-202509-000958</t>
        </is>
      </c>
      <c r="B1004" s="9" t="inlineStr">
        <is>
          <t>2025-09</t>
        </is>
      </c>
      <c r="C1004" s="10" t="n">
        <v>45911</v>
      </c>
      <c r="D1004" s="9" t="inlineStr">
        <is>
          <t>Bound</t>
        </is>
      </c>
      <c r="E1004" s="8" t="inlineStr">
        <is>
          <t>Mireille Larsson</t>
        </is>
      </c>
      <c r="F1004" s="11" t="n">
        <v>1998</v>
      </c>
      <c r="G1004" s="8" t="inlineStr">
        <is>
          <t>Ringbrothers</t>
        </is>
      </c>
      <c r="H1004" s="8" t="inlineStr">
        <is>
          <t>Mustang</t>
        </is>
      </c>
      <c r="I1004" s="8" t="inlineStr">
        <is>
          <t>284HS7LEVUCFV1H4V</t>
        </is>
      </c>
      <c r="J1004" s="8" t="inlineStr">
        <is>
          <t>11 - Restomod / Coachbuilt / Bespoke</t>
        </is>
      </c>
      <c r="K1004" s="12" t="n">
        <v>440000</v>
      </c>
      <c r="L1004" s="8" t="inlineStr">
        <is>
          <t>Florida</t>
        </is>
      </c>
      <c r="M1004" s="13" t="n">
        <v>10374.04</v>
      </c>
      <c r="N1004" s="13" t="n">
        <v>9949.74</v>
      </c>
      <c r="O1004" s="8" t="n"/>
    </row>
    <row r="1005">
      <c r="A1005" s="8" t="inlineStr">
        <is>
          <t>CANON-202509-000960</t>
        </is>
      </c>
      <c r="B1005" s="9" t="inlineStr">
        <is>
          <t>2025-09</t>
        </is>
      </c>
      <c r="C1005" s="10" t="n">
        <v>45903</v>
      </c>
      <c r="D1005" s="9" t="inlineStr">
        <is>
          <t>Bound</t>
        </is>
      </c>
      <c r="E1005" s="8" t="inlineStr">
        <is>
          <t>Everett Larsson</t>
        </is>
      </c>
      <c r="F1005" s="11" t="n">
        <v>1987</v>
      </c>
      <c r="G1005" s="8" t="inlineStr">
        <is>
          <t>Maserati</t>
        </is>
      </c>
      <c r="H1005" s="8" t="inlineStr">
        <is>
          <t>GranTurismo</t>
        </is>
      </c>
      <c r="I1005" s="8" t="inlineStr">
        <is>
          <t>HU18THSJLJZEFR69S</t>
        </is>
      </c>
      <c r="J1005" s="8" t="inlineStr">
        <is>
          <t>02 - Sports / GT</t>
        </is>
      </c>
      <c r="K1005" s="12" t="n">
        <v>455000</v>
      </c>
      <c r="L1005" s="8" t="inlineStr">
        <is>
          <t>Florida</t>
        </is>
      </c>
      <c r="M1005" s="13" t="n">
        <v>9142.92</v>
      </c>
      <c r="N1005" s="13" t="n">
        <v>8768.969999999999</v>
      </c>
      <c r="O1005" s="8" t="n"/>
    </row>
    <row r="1006">
      <c r="A1006" s="8" t="inlineStr">
        <is>
          <t>CANON-202509-000961</t>
        </is>
      </c>
      <c r="B1006" s="9" t="inlineStr">
        <is>
          <t>2025-09</t>
        </is>
      </c>
      <c r="C1006" s="10" t="n">
        <v>45901</v>
      </c>
      <c r="D1006" s="9" t="inlineStr">
        <is>
          <t>Bound</t>
        </is>
      </c>
      <c r="E1006" s="8" t="inlineStr">
        <is>
          <t>Cassius Vandermeer</t>
        </is>
      </c>
      <c r="F1006" s="11" t="n">
        <v>2005</v>
      </c>
      <c r="G1006" s="8" t="inlineStr">
        <is>
          <t>Maserati</t>
        </is>
      </c>
      <c r="H1006" s="8" t="inlineStr">
        <is>
          <t>GranTurismo</t>
        </is>
      </c>
      <c r="I1006" s="8" t="inlineStr">
        <is>
          <t>3K3F6YWDUNFWD8XKE</t>
        </is>
      </c>
      <c r="J1006" s="8" t="inlineStr">
        <is>
          <t>02 - Sports / GT</t>
        </is>
      </c>
      <c r="K1006" s="12" t="n">
        <v>200000</v>
      </c>
      <c r="L1006" s="8" t="inlineStr">
        <is>
          <t>West Virginia</t>
        </is>
      </c>
      <c r="M1006" s="13" t="n">
        <v>4617.36</v>
      </c>
      <c r="N1006" s="13" t="n">
        <v>4428.51</v>
      </c>
      <c r="O1006" s="8" t="n"/>
    </row>
    <row r="1007">
      <c r="A1007" s="8" t="inlineStr">
        <is>
          <t>CANON-202509-000963</t>
        </is>
      </c>
      <c r="B1007" s="9" t="inlineStr">
        <is>
          <t>2025-09</t>
        </is>
      </c>
      <c r="C1007" s="10" t="n">
        <v>45905</v>
      </c>
      <c r="D1007" s="9" t="inlineStr">
        <is>
          <t>Bound</t>
        </is>
      </c>
      <c r="E1007" s="8" t="inlineStr">
        <is>
          <t>Sunniva Underwood</t>
        </is>
      </c>
      <c r="F1007" s="11" t="n">
        <v>1999</v>
      </c>
      <c r="G1007" s="8" t="inlineStr">
        <is>
          <t>Bentley</t>
        </is>
      </c>
      <c r="H1007" s="8" t="inlineStr">
        <is>
          <t>Continental GT</t>
        </is>
      </c>
      <c r="I1007" s="8" t="inlineStr">
        <is>
          <t>XGA004PN1D0T1NE5J</t>
        </is>
      </c>
      <c r="J1007" s="8" t="inlineStr">
        <is>
          <t>02 - Sports / GT</t>
        </is>
      </c>
      <c r="K1007" s="12" t="n">
        <v>1485000</v>
      </c>
      <c r="L1007" s="8" t="inlineStr">
        <is>
          <t>Missouri</t>
        </is>
      </c>
      <c r="M1007" s="13" t="n">
        <v>16335</v>
      </c>
      <c r="N1007" s="13" t="n">
        <v>15666.9</v>
      </c>
      <c r="O1007" s="8" t="n"/>
    </row>
    <row r="1008">
      <c r="A1008" s="8" t="inlineStr">
        <is>
          <t>CANON-202509-000964</t>
        </is>
      </c>
      <c r="B1008" s="9" t="inlineStr">
        <is>
          <t>2025-09</t>
        </is>
      </c>
      <c r="C1008" s="10" t="n">
        <v>45916</v>
      </c>
      <c r="D1008" s="9" t="inlineStr">
        <is>
          <t>Bound</t>
        </is>
      </c>
      <c r="E1008" s="8" t="inlineStr">
        <is>
          <t>Fenwick Chattopadhyay</t>
        </is>
      </c>
      <c r="F1008" s="11" t="n">
        <v>1975</v>
      </c>
      <c r="G1008" s="8" t="inlineStr">
        <is>
          <t>Bentley</t>
        </is>
      </c>
      <c r="H1008" s="8" t="inlineStr">
        <is>
          <t>Continental GT</t>
        </is>
      </c>
      <c r="I1008" s="8" t="inlineStr">
        <is>
          <t>TGXAEN4A2533DPZM1</t>
        </is>
      </c>
      <c r="J1008" s="8" t="inlineStr">
        <is>
          <t>02 - Sports / GT</t>
        </is>
      </c>
      <c r="K1008" s="12" t="n">
        <v>790000</v>
      </c>
      <c r="L1008" s="8" t="inlineStr">
        <is>
          <t>Montana</t>
        </is>
      </c>
      <c r="M1008" s="13" t="n">
        <v>9010.469999999999</v>
      </c>
      <c r="N1008" s="13" t="n">
        <v>8641.940000000001</v>
      </c>
      <c r="O1008" s="8" t="n"/>
    </row>
    <row r="1009">
      <c r="A1009" s="8" t="inlineStr">
        <is>
          <t>CANON-202509-000965</t>
        </is>
      </c>
      <c r="B1009" s="9" t="inlineStr">
        <is>
          <t>2025-09</t>
        </is>
      </c>
      <c r="C1009" s="10" t="n">
        <v>45912</v>
      </c>
      <c r="D1009" s="9" t="inlineStr">
        <is>
          <t>Bound</t>
        </is>
      </c>
      <c r="E1009" s="8" t="inlineStr">
        <is>
          <t>Ramona Merriweather</t>
        </is>
      </c>
      <c r="F1009" s="11" t="n">
        <v>2022</v>
      </c>
      <c r="G1009" s="8" t="inlineStr">
        <is>
          <t>Jaguar</t>
        </is>
      </c>
      <c r="H1009" s="8" t="inlineStr">
        <is>
          <t>E-Type Series 1</t>
        </is>
      </c>
      <c r="I1009" s="8" t="inlineStr">
        <is>
          <t>T78VB93KMYA7WK5JS</t>
        </is>
      </c>
      <c r="J1009" s="8" t="inlineStr">
        <is>
          <t>07 - Post-War Classic (1946-1972)</t>
        </is>
      </c>
      <c r="K1009" s="12" t="n">
        <v>820000</v>
      </c>
      <c r="L1009" s="8" t="inlineStr">
        <is>
          <t>Texas</t>
        </is>
      </c>
      <c r="M1009" s="13" t="n">
        <v>7650.75</v>
      </c>
      <c r="N1009" s="13" t="n">
        <v>7337.83</v>
      </c>
      <c r="O1009" s="8" t="n"/>
    </row>
    <row r="1010">
      <c r="A1010" s="8" t="inlineStr">
        <is>
          <t>CANON-202509-000967</t>
        </is>
      </c>
      <c r="B1010" s="9" t="inlineStr">
        <is>
          <t>2025-09</t>
        </is>
      </c>
      <c r="C1010" s="10" t="n">
        <v>45919</v>
      </c>
      <c r="D1010" s="9" t="inlineStr">
        <is>
          <t>Bound</t>
        </is>
      </c>
      <c r="E1010" s="8" t="inlineStr">
        <is>
          <t>Mireille Montoya</t>
        </is>
      </c>
      <c r="F1010" s="11" t="n">
        <v>1962</v>
      </c>
      <c r="G1010" s="8" t="inlineStr">
        <is>
          <t>Aston Martin</t>
        </is>
      </c>
      <c r="H1010" s="8" t="inlineStr">
        <is>
          <t>DB12</t>
        </is>
      </c>
      <c r="I1010" s="8" t="inlineStr">
        <is>
          <t>MREMP0R05P0XJ536F</t>
        </is>
      </c>
      <c r="J1010" s="8" t="inlineStr">
        <is>
          <t>02 - Sports / GT</t>
        </is>
      </c>
      <c r="K1010" s="12" t="n">
        <v>305000</v>
      </c>
      <c r="L1010" s="8" t="inlineStr">
        <is>
          <t>Washington</t>
        </is>
      </c>
      <c r="M1010" s="13" t="n">
        <v>4143.4</v>
      </c>
      <c r="N1010" s="13" t="n">
        <v>3973.93</v>
      </c>
      <c r="O1010" s="8" t="n"/>
    </row>
    <row r="1011">
      <c r="A1011" s="8" t="inlineStr">
        <is>
          <t>CANON-202509-000970</t>
        </is>
      </c>
      <c r="B1011" s="9" t="inlineStr">
        <is>
          <t>2025-09</t>
        </is>
      </c>
      <c r="C1011" s="10" t="n">
        <v>45916</v>
      </c>
      <c r="D1011" s="9" t="inlineStr">
        <is>
          <t>Bound</t>
        </is>
      </c>
      <c r="E1011" s="8" t="inlineStr">
        <is>
          <t>Ramona Harrington</t>
        </is>
      </c>
      <c r="F1011" s="11" t="n">
        <v>1980</v>
      </c>
      <c r="G1011" s="8" t="inlineStr">
        <is>
          <t>Mercedes-Benz</t>
        </is>
      </c>
      <c r="H1011" s="8" t="inlineStr">
        <is>
          <t>AMG GT</t>
        </is>
      </c>
      <c r="I1011" s="8" t="inlineStr">
        <is>
          <t>KSBWWR3NA3KYBWW8K</t>
        </is>
      </c>
      <c r="J1011" s="8" t="inlineStr">
        <is>
          <t>02 - Sports / GT</t>
        </is>
      </c>
      <c r="K1011" s="12" t="n">
        <v>415000</v>
      </c>
      <c r="L1011" s="8" t="inlineStr">
        <is>
          <t>Illinois</t>
        </is>
      </c>
      <c r="M1011" s="13" t="n">
        <v>7986.79</v>
      </c>
      <c r="N1011" s="13" t="n">
        <v>7660.13</v>
      </c>
      <c r="O1011" s="8" t="n"/>
    </row>
    <row r="1012">
      <c r="A1012" s="8" t="inlineStr">
        <is>
          <t>CANON-202509-000971</t>
        </is>
      </c>
      <c r="B1012" s="9" t="inlineStr">
        <is>
          <t>2025-09</t>
        </is>
      </c>
      <c r="C1012" s="10" t="n">
        <v>45917</v>
      </c>
      <c r="D1012" s="9" t="inlineStr">
        <is>
          <t>Bound</t>
        </is>
      </c>
      <c r="E1012" s="8" t="inlineStr">
        <is>
          <t>Anouk Vasquez</t>
        </is>
      </c>
      <c r="F1012" s="11" t="n">
        <v>1976</v>
      </c>
      <c r="G1012" s="8" t="inlineStr">
        <is>
          <t>Lamborghini</t>
        </is>
      </c>
      <c r="H1012" s="8" t="inlineStr">
        <is>
          <t>Huracan EVO</t>
        </is>
      </c>
      <c r="I1012" s="8" t="inlineStr">
        <is>
          <t>P12LWLP9RU7AHH7P6</t>
        </is>
      </c>
      <c r="J1012" s="8" t="inlineStr">
        <is>
          <t>03 - Supercar</t>
        </is>
      </c>
      <c r="K1012" s="12" t="n">
        <v>470000</v>
      </c>
      <c r="L1012" s="8" t="inlineStr">
        <is>
          <t>Washington</t>
        </is>
      </c>
      <c r="M1012" s="13" t="n">
        <v>9790.190000000001</v>
      </c>
      <c r="N1012" s="13" t="n">
        <v>9389.77</v>
      </c>
      <c r="O1012" s="8" t="n"/>
    </row>
    <row r="1013">
      <c r="A1013" s="8" t="inlineStr">
        <is>
          <t>CANON-202509-000972</t>
        </is>
      </c>
      <c r="B1013" s="9" t="inlineStr">
        <is>
          <t>2025-09</t>
        </is>
      </c>
      <c r="C1013" s="10" t="n">
        <v>45913</v>
      </c>
      <c r="D1013" s="9" t="inlineStr">
        <is>
          <t>Bound</t>
        </is>
      </c>
      <c r="E1013" s="8" t="inlineStr">
        <is>
          <t>Delphine Okonkwo</t>
        </is>
      </c>
      <c r="F1013" s="11" t="n">
        <v>2023</v>
      </c>
      <c r="G1013" s="8" t="inlineStr">
        <is>
          <t>Porsche</t>
        </is>
      </c>
      <c r="H1013" s="8" t="inlineStr">
        <is>
          <t>911 Turbo S</t>
        </is>
      </c>
      <c r="I1013" s="8" t="inlineStr">
        <is>
          <t>86K0DBEKL45CYM95C</t>
        </is>
      </c>
      <c r="J1013" s="8" t="inlineStr">
        <is>
          <t>02 - Sports / GT</t>
        </is>
      </c>
      <c r="K1013" s="12" t="n">
        <v>595000</v>
      </c>
      <c r="L1013" s="8" t="inlineStr">
        <is>
          <t>Arkansas</t>
        </is>
      </c>
      <c r="M1013" s="13" t="n">
        <v>10070.09</v>
      </c>
      <c r="N1013" s="13" t="n">
        <v>9658.219999999999</v>
      </c>
      <c r="O1013" s="8" t="n"/>
    </row>
    <row r="1014">
      <c r="A1014" s="8" t="inlineStr">
        <is>
          <t>CANON-202509-000975</t>
        </is>
      </c>
      <c r="B1014" s="9" t="inlineStr">
        <is>
          <t>2025-09</t>
        </is>
      </c>
      <c r="C1014" s="10" t="n">
        <v>45930</v>
      </c>
      <c r="D1014" s="9" t="inlineStr">
        <is>
          <t>Bound</t>
        </is>
      </c>
      <c r="E1014" s="8" t="inlineStr">
        <is>
          <t>Cassius Thistlewood</t>
        </is>
      </c>
      <c r="F1014" s="11" t="n">
        <v>1967</v>
      </c>
      <c r="G1014" s="8" t="inlineStr">
        <is>
          <t>Ferrari</t>
        </is>
      </c>
      <c r="H1014" s="8" t="inlineStr">
        <is>
          <t>296 GTB</t>
        </is>
      </c>
      <c r="I1014" s="8" t="inlineStr">
        <is>
          <t>LS7WF66KTDDV0RF4N</t>
        </is>
      </c>
      <c r="J1014" s="8" t="inlineStr">
        <is>
          <t>03 - Supercar</t>
        </is>
      </c>
      <c r="K1014" s="12" t="n">
        <v>940000</v>
      </c>
      <c r="L1014" s="8" t="inlineStr">
        <is>
          <t>Nebraska</t>
        </is>
      </c>
      <c r="M1014" s="13" t="n">
        <v>21903.77</v>
      </c>
      <c r="N1014" s="13" t="n">
        <v>21007.91</v>
      </c>
      <c r="O1014" s="8" t="n"/>
    </row>
    <row r="1015">
      <c r="A1015" s="8" t="inlineStr">
        <is>
          <t>CANON-202509-000976</t>
        </is>
      </c>
      <c r="B1015" s="9" t="inlineStr">
        <is>
          <t>2025-09</t>
        </is>
      </c>
      <c r="C1015" s="10" t="n">
        <v>45919</v>
      </c>
      <c r="D1015" s="9" t="inlineStr">
        <is>
          <t>Bound</t>
        </is>
      </c>
      <c r="E1015" s="8" t="inlineStr">
        <is>
          <t>Ramona Castellanos</t>
        </is>
      </c>
      <c r="F1015" s="11" t="n">
        <v>1958</v>
      </c>
      <c r="G1015" s="8" t="inlineStr">
        <is>
          <t>Ringbrothers</t>
        </is>
      </c>
      <c r="H1015" s="8" t="inlineStr">
        <is>
          <t>Mustang</t>
        </is>
      </c>
      <c r="I1015" s="8" t="inlineStr">
        <is>
          <t>WT2F0ZJ8Y6KD07T58</t>
        </is>
      </c>
      <c r="J1015" s="8" t="inlineStr">
        <is>
          <t>11 - Restomod / Coachbuilt / Bespoke</t>
        </is>
      </c>
      <c r="K1015" s="12" t="n">
        <v>855000</v>
      </c>
      <c r="L1015" s="8" t="inlineStr">
        <is>
          <t>Florida</t>
        </is>
      </c>
      <c r="M1015" s="13" t="n">
        <v>17867.89</v>
      </c>
      <c r="N1015" s="13" t="n">
        <v>17137.09</v>
      </c>
      <c r="O1015" s="8" t="n"/>
    </row>
    <row r="1016">
      <c r="A1016" s="8" t="inlineStr">
        <is>
          <t>CANON-202509-000980</t>
        </is>
      </c>
      <c r="B1016" s="9" t="inlineStr">
        <is>
          <t>2025-09</t>
        </is>
      </c>
      <c r="C1016" s="10" t="n">
        <v>45916</v>
      </c>
      <c r="D1016" s="9" t="inlineStr">
        <is>
          <t>Bound</t>
        </is>
      </c>
      <c r="E1016" s="8" t="inlineStr">
        <is>
          <t>Emiliano Montoya</t>
        </is>
      </c>
      <c r="F1016" s="11" t="n">
        <v>1957</v>
      </c>
      <c r="G1016" s="8" t="inlineStr">
        <is>
          <t>Maserati</t>
        </is>
      </c>
      <c r="H1016" s="8" t="inlineStr">
        <is>
          <t>GranTurismo</t>
        </is>
      </c>
      <c r="I1016" s="8" t="inlineStr">
        <is>
          <t>R299KYDZJ3UY1UM88</t>
        </is>
      </c>
      <c r="J1016" s="8" t="inlineStr">
        <is>
          <t>02 - Sports / GT</t>
        </is>
      </c>
      <c r="K1016" s="12" t="n">
        <v>745000</v>
      </c>
      <c r="L1016" s="8" t="inlineStr">
        <is>
          <t>Louisiana</t>
        </is>
      </c>
      <c r="M1016" s="13" t="n">
        <v>11055.52</v>
      </c>
      <c r="N1016" s="13" t="n">
        <v>10603.35</v>
      </c>
      <c r="O1016" s="8" t="n"/>
    </row>
    <row r="1017">
      <c r="A1017" s="8" t="inlineStr">
        <is>
          <t>CANON-202509-000981</t>
        </is>
      </c>
      <c r="B1017" s="9" t="inlineStr">
        <is>
          <t>2025-09</t>
        </is>
      </c>
      <c r="C1017" s="10" t="n">
        <v>45921</v>
      </c>
      <c r="D1017" s="9" t="inlineStr">
        <is>
          <t>Bound</t>
        </is>
      </c>
      <c r="E1017" s="8" t="inlineStr">
        <is>
          <t>Leopold Pennington</t>
        </is>
      </c>
      <c r="F1017" s="11" t="n">
        <v>2021</v>
      </c>
      <c r="G1017" s="8" t="inlineStr">
        <is>
          <t>Ferrari</t>
        </is>
      </c>
      <c r="H1017" s="8" t="inlineStr">
        <is>
          <t>SF90 Stradale</t>
        </is>
      </c>
      <c r="I1017" s="8" t="inlineStr">
        <is>
          <t>WLAE5W2496H093C4W</t>
        </is>
      </c>
      <c r="J1017" s="8" t="inlineStr">
        <is>
          <t>03 - Supercar</t>
        </is>
      </c>
      <c r="K1017" s="12" t="n">
        <v>210000</v>
      </c>
      <c r="L1017" s="8" t="inlineStr">
        <is>
          <t>Alabama</t>
        </is>
      </c>
      <c r="M1017" s="13" t="n">
        <v>7145.55</v>
      </c>
      <c r="N1017" s="13" t="n">
        <v>6853.3</v>
      </c>
      <c r="O1017" s="8" t="n"/>
    </row>
    <row r="1018">
      <c r="A1018" s="8" t="inlineStr">
        <is>
          <t>CANON-202509-000982</t>
        </is>
      </c>
      <c r="B1018" s="9" t="inlineStr">
        <is>
          <t>2025-09</t>
        </is>
      </c>
      <c r="C1018" s="10" t="n">
        <v>45930</v>
      </c>
      <c r="D1018" s="9" t="inlineStr">
        <is>
          <t>Bound</t>
        </is>
      </c>
      <c r="E1018" s="8" t="inlineStr">
        <is>
          <t>Leopold Kingsford</t>
        </is>
      </c>
      <c r="F1018" s="11" t="n">
        <v>2012</v>
      </c>
      <c r="G1018" s="8" t="inlineStr">
        <is>
          <t>Aston Martin</t>
        </is>
      </c>
      <c r="H1018" s="8" t="inlineStr">
        <is>
          <t>DB12</t>
        </is>
      </c>
      <c r="I1018" s="8" t="inlineStr">
        <is>
          <t>R5VV9DXRG2XHMS4WA</t>
        </is>
      </c>
      <c r="J1018" s="8" t="inlineStr">
        <is>
          <t>02 - Sports / GT</t>
        </is>
      </c>
      <c r="K1018" s="12" t="n">
        <v>535000</v>
      </c>
      <c r="L1018" s="8" t="inlineStr">
        <is>
          <t>New York</t>
        </is>
      </c>
      <c r="M1018" s="13" t="n">
        <v>8398.49</v>
      </c>
      <c r="N1018" s="13" t="n">
        <v>8054.99</v>
      </c>
      <c r="O1018" s="8" t="n"/>
    </row>
    <row r="1019">
      <c r="A1019" s="8" t="inlineStr">
        <is>
          <t>CANON-202509-000983</t>
        </is>
      </c>
      <c r="B1019" s="9" t="inlineStr">
        <is>
          <t>2025-09</t>
        </is>
      </c>
      <c r="C1019" s="10" t="n">
        <v>45930</v>
      </c>
      <c r="D1019" s="9" t="inlineStr">
        <is>
          <t>Bound</t>
        </is>
      </c>
      <c r="E1019" s="8" t="inlineStr">
        <is>
          <t>Aurelio Chattopadhyay</t>
        </is>
      </c>
      <c r="F1019" s="11" t="n">
        <v>1971</v>
      </c>
      <c r="G1019" s="8" t="inlineStr">
        <is>
          <t>Aston Martin</t>
        </is>
      </c>
      <c r="H1019" s="8" t="inlineStr">
        <is>
          <t>DB12</t>
        </is>
      </c>
      <c r="I1019" s="8" t="inlineStr">
        <is>
          <t>W6GKY0WA7S88NUWAW</t>
        </is>
      </c>
      <c r="J1019" s="8" t="inlineStr">
        <is>
          <t>02 - Sports / GT</t>
        </is>
      </c>
      <c r="K1019" s="12" t="n">
        <v>390000</v>
      </c>
      <c r="L1019" s="8" t="inlineStr">
        <is>
          <t>Delaware</t>
        </is>
      </c>
      <c r="M1019" s="13" t="n">
        <v>6898.58</v>
      </c>
      <c r="N1019" s="13" t="n">
        <v>6616.43</v>
      </c>
      <c r="O1019" s="8" t="n"/>
    </row>
    <row r="1020">
      <c r="A1020" s="8" t="inlineStr">
        <is>
          <t>CANON-202509-000984</t>
        </is>
      </c>
      <c r="B1020" s="9" t="inlineStr">
        <is>
          <t>2025-09</t>
        </is>
      </c>
      <c r="C1020" s="10" t="n">
        <v>45920</v>
      </c>
      <c r="D1020" s="9" t="inlineStr">
        <is>
          <t>Bound</t>
        </is>
      </c>
      <c r="E1020" s="8" t="inlineStr">
        <is>
          <t>Delphine Delacroix</t>
        </is>
      </c>
      <c r="F1020" s="11" t="n">
        <v>2004</v>
      </c>
      <c r="G1020" s="8" t="inlineStr">
        <is>
          <t>Aston Martin</t>
        </is>
      </c>
      <c r="H1020" s="8" t="inlineStr">
        <is>
          <t>DB12</t>
        </is>
      </c>
      <c r="I1020" s="8" t="inlineStr">
        <is>
          <t>6AXUAGRMK0HHCE5DG</t>
        </is>
      </c>
      <c r="J1020" s="8" t="inlineStr">
        <is>
          <t>02 - Sports / GT</t>
        </is>
      </c>
      <c r="K1020" s="12" t="n">
        <v>330000</v>
      </c>
      <c r="L1020" s="8" t="inlineStr">
        <is>
          <t>Ohio</t>
        </is>
      </c>
      <c r="M1020" s="13" t="n">
        <v>6491.04</v>
      </c>
      <c r="N1020" s="13" t="n">
        <v>6225.56</v>
      </c>
      <c r="O1020" s="8" t="n"/>
    </row>
    <row r="1021">
      <c r="A1021" s="8" t="inlineStr">
        <is>
          <t>CANON-202509-000986</t>
        </is>
      </c>
      <c r="B1021" s="9" t="inlineStr">
        <is>
          <t>2025-09</t>
        </is>
      </c>
      <c r="C1021" s="10" t="n">
        <v>45924</v>
      </c>
      <c r="D1021" s="9" t="inlineStr">
        <is>
          <t>Bound</t>
        </is>
      </c>
      <c r="E1021" s="8" t="inlineStr">
        <is>
          <t>Mireille Blackwood</t>
        </is>
      </c>
      <c r="F1021" s="11" t="n">
        <v>1961</v>
      </c>
      <c r="G1021" s="8" t="inlineStr">
        <is>
          <t>Mercedes-Benz</t>
        </is>
      </c>
      <c r="H1021" s="8" t="inlineStr">
        <is>
          <t>280SL Pagoda</t>
        </is>
      </c>
      <c r="I1021" s="8" t="inlineStr">
        <is>
          <t>GBTPR6XRVJK9WWGLD</t>
        </is>
      </c>
      <c r="J1021" s="8" t="inlineStr">
        <is>
          <t>07 - Post-War Classic (1946-1972)</t>
        </is>
      </c>
      <c r="K1021" s="12" t="n">
        <v>385000</v>
      </c>
      <c r="L1021" s="8" t="inlineStr">
        <is>
          <t>New York</t>
        </is>
      </c>
      <c r="M1021" s="13" t="n">
        <v>4463.09</v>
      </c>
      <c r="N1021" s="13" t="n">
        <v>4280.55</v>
      </c>
      <c r="O1021" s="8" t="n"/>
    </row>
    <row r="1022">
      <c r="A1022" s="8" t="inlineStr">
        <is>
          <t>CANON-202509-000987</t>
        </is>
      </c>
      <c r="B1022" s="9" t="inlineStr">
        <is>
          <t>2025-09</t>
        </is>
      </c>
      <c r="C1022" s="10" t="n">
        <v>45929</v>
      </c>
      <c r="D1022" s="9" t="inlineStr">
        <is>
          <t>Bound</t>
        </is>
      </c>
      <c r="E1022" s="8" t="inlineStr">
        <is>
          <t>Priya Harrington</t>
        </is>
      </c>
      <c r="F1022" s="11" t="n">
        <v>1989</v>
      </c>
      <c r="G1022" s="8" t="inlineStr">
        <is>
          <t>Aston Martin</t>
        </is>
      </c>
      <c r="H1022" s="8" t="inlineStr">
        <is>
          <t>DB12</t>
        </is>
      </c>
      <c r="I1022" s="8" t="inlineStr">
        <is>
          <t>9A1ZYH2JS8MUUY4V8</t>
        </is>
      </c>
      <c r="J1022" s="8" t="inlineStr">
        <is>
          <t>02 - Sports / GT</t>
        </is>
      </c>
      <c r="K1022" s="12" t="n">
        <v>340000</v>
      </c>
      <c r="L1022" s="8" t="inlineStr">
        <is>
          <t>New Jersey</t>
        </is>
      </c>
      <c r="M1022" s="13" t="n">
        <v>4378.3</v>
      </c>
      <c r="N1022" s="13" t="n">
        <v>4199.23</v>
      </c>
      <c r="O1022" s="8" t="n"/>
    </row>
    <row r="1023">
      <c r="A1023" s="8" t="inlineStr">
        <is>
          <t>CANON-202509-000988</t>
        </is>
      </c>
      <c r="B1023" s="9" t="inlineStr">
        <is>
          <t>2025-09</t>
        </is>
      </c>
      <c r="C1023" s="10" t="n">
        <v>45925</v>
      </c>
      <c r="D1023" s="9" t="inlineStr">
        <is>
          <t>Bound</t>
        </is>
      </c>
      <c r="E1023" s="8" t="inlineStr">
        <is>
          <t>Aurelio Rourke</t>
        </is>
      </c>
      <c r="F1023" s="11" t="n">
        <v>1979</v>
      </c>
      <c r="G1023" s="8" t="inlineStr">
        <is>
          <t>Maserati</t>
        </is>
      </c>
      <c r="H1023" s="8" t="inlineStr">
        <is>
          <t>GranTurismo</t>
        </is>
      </c>
      <c r="I1023" s="8" t="inlineStr">
        <is>
          <t>U2NM0RHJ4K2FLKF5H</t>
        </is>
      </c>
      <c r="J1023" s="8" t="inlineStr">
        <is>
          <t>02 - Sports / GT</t>
        </is>
      </c>
      <c r="K1023" s="12" t="n">
        <v>265000</v>
      </c>
      <c r="L1023" s="8" t="inlineStr">
        <is>
          <t>Mississippi</t>
        </is>
      </c>
      <c r="M1023" s="13" t="n">
        <v>4462.5</v>
      </c>
      <c r="N1023" s="13" t="n">
        <v>4279.98</v>
      </c>
      <c r="O1023" s="8" t="n"/>
    </row>
    <row r="1024">
      <c r="A1024" s="8" t="inlineStr">
        <is>
          <t>CANON-202509-000989</t>
        </is>
      </c>
      <c r="B1024" s="9" t="inlineStr">
        <is>
          <t>2025-09</t>
        </is>
      </c>
      <c r="C1024" s="10" t="n">
        <v>45920</v>
      </c>
      <c r="D1024" s="9" t="inlineStr">
        <is>
          <t>Bound</t>
        </is>
      </c>
      <c r="E1024" s="8" t="inlineStr">
        <is>
          <t>Beatrix Montoya</t>
        </is>
      </c>
      <c r="F1024" s="11" t="n">
        <v>1997</v>
      </c>
      <c r="G1024" s="8" t="inlineStr">
        <is>
          <t>Lamborghini</t>
        </is>
      </c>
      <c r="H1024" s="8" t="inlineStr">
        <is>
          <t>Huracan EVO</t>
        </is>
      </c>
      <c r="I1024" s="8" t="inlineStr">
        <is>
          <t>0XJD98CX6Y1YU8Y0F</t>
        </is>
      </c>
      <c r="J1024" s="8" t="inlineStr">
        <is>
          <t>03 - Supercar</t>
        </is>
      </c>
      <c r="K1024" s="12" t="n">
        <v>770000</v>
      </c>
      <c r="L1024" s="8" t="inlineStr">
        <is>
          <t>Maryland</t>
        </is>
      </c>
      <c r="M1024" s="13" t="n">
        <v>13111.79</v>
      </c>
      <c r="N1024" s="13" t="n">
        <v>12575.52</v>
      </c>
      <c r="O1024" s="8" t="n"/>
    </row>
    <row r="1025">
      <c r="A1025" s="8" t="inlineStr">
        <is>
          <t>CANON-202509-000990</t>
        </is>
      </c>
      <c r="B1025" s="9" t="inlineStr">
        <is>
          <t>2025-09</t>
        </is>
      </c>
      <c r="C1025" s="10" t="n">
        <v>45929</v>
      </c>
      <c r="D1025" s="9" t="inlineStr">
        <is>
          <t>Bound</t>
        </is>
      </c>
      <c r="E1025" s="8" t="inlineStr">
        <is>
          <t>Ingrid Castellanos</t>
        </is>
      </c>
      <c r="F1025" s="11" t="n">
        <v>1992</v>
      </c>
      <c r="G1025" s="8" t="inlineStr">
        <is>
          <t>Mercedes-Benz</t>
        </is>
      </c>
      <c r="H1025" s="8" t="inlineStr">
        <is>
          <t>280SL Pagoda</t>
        </is>
      </c>
      <c r="I1025" s="8" t="inlineStr">
        <is>
          <t>GG9M7XKHRPYVL9GKA</t>
        </is>
      </c>
      <c r="J1025" s="8" t="inlineStr">
        <is>
          <t>07 - Post-War Classic (1946-1972)</t>
        </is>
      </c>
      <c r="K1025" s="12" t="n">
        <v>680000</v>
      </c>
      <c r="L1025" s="8" t="inlineStr">
        <is>
          <t>Wyoming</t>
        </is>
      </c>
      <c r="M1025" s="13" t="n">
        <v>5903.17</v>
      </c>
      <c r="N1025" s="13" t="n">
        <v>5661.73</v>
      </c>
      <c r="O1025" s="8" t="n"/>
    </row>
    <row r="1026">
      <c r="A1026" s="8" t="inlineStr">
        <is>
          <t>CANON-202509-000994</t>
        </is>
      </c>
      <c r="B1026" s="9" t="inlineStr">
        <is>
          <t>2025-09</t>
        </is>
      </c>
      <c r="C1026" s="10" t="n">
        <v>45920</v>
      </c>
      <c r="D1026" s="9" t="inlineStr">
        <is>
          <t>Bound</t>
        </is>
      </c>
      <c r="E1026" s="8" t="inlineStr">
        <is>
          <t>Marisol Vasquez</t>
        </is>
      </c>
      <c r="F1026" s="11" t="n">
        <v>1970</v>
      </c>
      <c r="G1026" s="8" t="inlineStr">
        <is>
          <t>Porsche</t>
        </is>
      </c>
      <c r="H1026" s="8" t="inlineStr">
        <is>
          <t>911 Turbo S</t>
        </is>
      </c>
      <c r="I1026" s="8" t="inlineStr">
        <is>
          <t>F48F5214PGYEXC8R9</t>
        </is>
      </c>
      <c r="J1026" s="8" t="inlineStr">
        <is>
          <t>02 - Sports / GT</t>
        </is>
      </c>
      <c r="K1026" s="12" t="n">
        <v>1065000</v>
      </c>
      <c r="L1026" s="8" t="inlineStr">
        <is>
          <t>Kansas</t>
        </is>
      </c>
      <c r="M1026" s="13" t="n">
        <v>10720.33</v>
      </c>
      <c r="N1026" s="13" t="n">
        <v>10281.87</v>
      </c>
      <c r="O1026" s="8" t="n"/>
    </row>
    <row r="1027">
      <c r="A1027" s="8" t="inlineStr">
        <is>
          <t>CANON-202509-000998</t>
        </is>
      </c>
      <c r="B1027" s="9" t="inlineStr">
        <is>
          <t>2025-09</t>
        </is>
      </c>
      <c r="C1027" s="10" t="n">
        <v>45930</v>
      </c>
      <c r="D1027" s="9" t="inlineStr">
        <is>
          <t>Bound</t>
        </is>
      </c>
      <c r="E1027" s="8" t="inlineStr">
        <is>
          <t>Ottilie Vasquez</t>
        </is>
      </c>
      <c r="F1027" s="11" t="n">
        <v>1959</v>
      </c>
      <c r="G1027" s="8" t="inlineStr">
        <is>
          <t>McLaren</t>
        </is>
      </c>
      <c r="H1027" s="8" t="inlineStr">
        <is>
          <t>750S</t>
        </is>
      </c>
      <c r="I1027" s="8" t="inlineStr">
        <is>
          <t>W6CZHJGHUN7KPNHGE</t>
        </is>
      </c>
      <c r="J1027" s="8" t="inlineStr">
        <is>
          <t>03 - Supercar</t>
        </is>
      </c>
      <c r="K1027" s="12" t="n">
        <v>900000</v>
      </c>
      <c r="L1027" s="8" t="inlineStr">
        <is>
          <t>Massachusetts</t>
        </is>
      </c>
      <c r="M1027" s="13" t="n">
        <v>20165.09</v>
      </c>
      <c r="N1027" s="13" t="n">
        <v>19340.34</v>
      </c>
      <c r="O1027" s="8" t="n"/>
    </row>
    <row r="1028">
      <c r="A1028" s="8" t="inlineStr">
        <is>
          <t>CANON-202509-000999</t>
        </is>
      </c>
      <c r="B1028" s="9" t="inlineStr">
        <is>
          <t>2025-09</t>
        </is>
      </c>
      <c r="C1028" s="10" t="n">
        <v>45904</v>
      </c>
      <c r="D1028" s="9" t="inlineStr">
        <is>
          <t>Bound</t>
        </is>
      </c>
      <c r="E1028" s="8" t="inlineStr">
        <is>
          <t>Mireille Merriweather</t>
        </is>
      </c>
      <c r="F1028" s="11" t="n">
        <v>1971</v>
      </c>
      <c r="G1028" s="8" t="inlineStr">
        <is>
          <t>Bentley</t>
        </is>
      </c>
      <c r="H1028" s="8" t="inlineStr">
        <is>
          <t>Continental GT</t>
        </is>
      </c>
      <c r="I1028" s="8" t="inlineStr">
        <is>
          <t>GWNAPY3TKXEX9P12K</t>
        </is>
      </c>
      <c r="J1028" s="8" t="inlineStr">
        <is>
          <t>02 - Sports / GT</t>
        </is>
      </c>
      <c r="K1028" s="12" t="n">
        <v>325000</v>
      </c>
      <c r="L1028" s="8" t="inlineStr">
        <is>
          <t>Minnesota</t>
        </is>
      </c>
      <c r="M1028" s="13" t="n">
        <v>6070.75</v>
      </c>
      <c r="N1028" s="13" t="n">
        <v>5822.46</v>
      </c>
      <c r="O1028" s="8" t="n"/>
    </row>
    <row r="1029">
      <c r="A1029" s="8" t="inlineStr">
        <is>
          <t>CANON-202509-001000</t>
        </is>
      </c>
      <c r="B1029" s="9" t="inlineStr">
        <is>
          <t>2025-09</t>
        </is>
      </c>
      <c r="C1029" s="10" t="n">
        <v>45917</v>
      </c>
      <c r="D1029" s="9" t="inlineStr">
        <is>
          <t>Bound</t>
        </is>
      </c>
      <c r="E1029" s="8" t="inlineStr">
        <is>
          <t>Horace Vandermeer</t>
        </is>
      </c>
      <c r="F1029" s="11" t="n">
        <v>2001</v>
      </c>
      <c r="G1029" s="8" t="inlineStr">
        <is>
          <t>Mercedes-Benz</t>
        </is>
      </c>
      <c r="H1029" s="8" t="inlineStr">
        <is>
          <t>AMG GT</t>
        </is>
      </c>
      <c r="I1029" s="8" t="inlineStr">
        <is>
          <t>HV3EJUUC3MVHWWJML</t>
        </is>
      </c>
      <c r="J1029" s="8" t="inlineStr">
        <is>
          <t>02 - Sports / GT</t>
        </is>
      </c>
      <c r="K1029" s="12" t="n">
        <v>545000</v>
      </c>
      <c r="L1029" s="8" t="inlineStr">
        <is>
          <t>Arizona</t>
        </is>
      </c>
      <c r="M1029" s="13" t="n">
        <v>6750.8</v>
      </c>
      <c r="N1029" s="13" t="n">
        <v>6474.69</v>
      </c>
      <c r="O1029" s="8" t="n"/>
    </row>
    <row r="1030">
      <c r="A1030" s="8" t="inlineStr">
        <is>
          <t>CANON-202509-001001</t>
        </is>
      </c>
      <c r="B1030" s="9" t="inlineStr">
        <is>
          <t>2025-09</t>
        </is>
      </c>
      <c r="C1030" s="10" t="n">
        <v>45910</v>
      </c>
      <c r="D1030" s="9" t="inlineStr">
        <is>
          <t>Bound</t>
        </is>
      </c>
      <c r="E1030" s="8" t="inlineStr">
        <is>
          <t>Ottilie Vasquez</t>
        </is>
      </c>
      <c r="F1030" s="11" t="n">
        <v>1967</v>
      </c>
      <c r="G1030" s="8" t="inlineStr">
        <is>
          <t>Bentley</t>
        </is>
      </c>
      <c r="H1030" s="8" t="inlineStr">
        <is>
          <t>Continental GT</t>
        </is>
      </c>
      <c r="I1030" s="8" t="inlineStr">
        <is>
          <t>GE8RUHP1HX96ZMX61</t>
        </is>
      </c>
      <c r="J1030" s="8" t="inlineStr">
        <is>
          <t>02 - Sports / GT</t>
        </is>
      </c>
      <c r="K1030" s="12" t="n">
        <v>645000</v>
      </c>
      <c r="L1030" s="8" t="inlineStr">
        <is>
          <t>North Dakota</t>
        </is>
      </c>
      <c r="M1030" s="13" t="n">
        <v>8068.58</v>
      </c>
      <c r="N1030" s="13" t="n">
        <v>7738.58</v>
      </c>
      <c r="O1030" s="8" t="n"/>
    </row>
    <row r="1031">
      <c r="A1031" s="8" t="inlineStr">
        <is>
          <t>CANON-202509-001003</t>
        </is>
      </c>
      <c r="B1031" s="9" t="inlineStr">
        <is>
          <t>2025-09</t>
        </is>
      </c>
      <c r="C1031" s="10" t="n">
        <v>45924</v>
      </c>
      <c r="D1031" s="9" t="inlineStr">
        <is>
          <t>Bound</t>
        </is>
      </c>
      <c r="E1031" s="8" t="inlineStr">
        <is>
          <t>Delphine Blackwood</t>
        </is>
      </c>
      <c r="F1031" s="11" t="n">
        <v>1957</v>
      </c>
      <c r="G1031" s="8" t="inlineStr">
        <is>
          <t>Porsche</t>
        </is>
      </c>
      <c r="H1031" s="8" t="inlineStr">
        <is>
          <t>911 Turbo S</t>
        </is>
      </c>
      <c r="I1031" s="8" t="inlineStr">
        <is>
          <t>9JYTUY3SNMHD9CZ7L</t>
        </is>
      </c>
      <c r="J1031" s="8" t="inlineStr">
        <is>
          <t>02 - Sports / GT</t>
        </is>
      </c>
      <c r="K1031" s="12" t="n">
        <v>330000</v>
      </c>
      <c r="L1031" s="8" t="inlineStr">
        <is>
          <t>Georgia</t>
        </is>
      </c>
      <c r="M1031" s="13" t="n">
        <v>5230.19</v>
      </c>
      <c r="N1031" s="13" t="n">
        <v>5016.28</v>
      </c>
      <c r="O1031" s="8" t="n"/>
    </row>
    <row r="1032">
      <c r="A1032" s="8" t="inlineStr">
        <is>
          <t>CANON-202509-001005</t>
        </is>
      </c>
      <c r="B1032" s="9" t="inlineStr">
        <is>
          <t>2025-09</t>
        </is>
      </c>
      <c r="C1032" s="10" t="n">
        <v>45912</v>
      </c>
      <c r="D1032" s="9" t="inlineStr">
        <is>
          <t>Bound</t>
        </is>
      </c>
      <c r="E1032" s="8" t="inlineStr">
        <is>
          <t>Fitzgerald Montoya</t>
        </is>
      </c>
      <c r="F1032" s="11" t="n">
        <v>2001</v>
      </c>
      <c r="G1032" s="8" t="inlineStr">
        <is>
          <t>Lamborghini</t>
        </is>
      </c>
      <c r="H1032" s="8" t="inlineStr">
        <is>
          <t>Huracan EVO</t>
        </is>
      </c>
      <c r="I1032" s="8" t="inlineStr">
        <is>
          <t>EJ9X5L9ABGC6BT6YW</t>
        </is>
      </c>
      <c r="J1032" s="8" t="inlineStr">
        <is>
          <t>03 - Supercar</t>
        </is>
      </c>
      <c r="K1032" s="12" t="n">
        <v>1675000</v>
      </c>
      <c r="L1032" s="8" t="inlineStr">
        <is>
          <t>California</t>
        </is>
      </c>
      <c r="M1032" s="13" t="n">
        <v>34132.08</v>
      </c>
      <c r="N1032" s="13" t="n">
        <v>32736.08</v>
      </c>
      <c r="O1032" s="8" t="n"/>
    </row>
    <row r="1033">
      <c r="A1033" s="8" t="inlineStr">
        <is>
          <t>CANON-202509-001006</t>
        </is>
      </c>
      <c r="B1033" s="9" t="inlineStr">
        <is>
          <t>2025-09</t>
        </is>
      </c>
      <c r="C1033" s="10" t="n">
        <v>45922</v>
      </c>
      <c r="D1033" s="9" t="inlineStr">
        <is>
          <t>Bound</t>
        </is>
      </c>
      <c r="E1033" s="8" t="inlineStr">
        <is>
          <t>Priya Farkas</t>
        </is>
      </c>
      <c r="F1033" s="11" t="n">
        <v>1979</v>
      </c>
      <c r="G1033" s="8" t="inlineStr">
        <is>
          <t>Lamborghini</t>
        </is>
      </c>
      <c r="H1033" s="8" t="inlineStr">
        <is>
          <t>Huracan EVO</t>
        </is>
      </c>
      <c r="I1033" s="8" t="inlineStr">
        <is>
          <t>9HP19H0BVU4REF5SV</t>
        </is>
      </c>
      <c r="J1033" s="8" t="inlineStr">
        <is>
          <t>03 - Supercar</t>
        </is>
      </c>
      <c r="K1033" s="12" t="n">
        <v>500000</v>
      </c>
      <c r="L1033" s="8" t="inlineStr">
        <is>
          <t>Alabama</t>
        </is>
      </c>
      <c r="M1033" s="13" t="n">
        <v>11382.08</v>
      </c>
      <c r="N1033" s="13" t="n">
        <v>10916.55</v>
      </c>
      <c r="O1033" s="8" t="n"/>
    </row>
    <row r="1034">
      <c r="A1034" s="8" t="inlineStr">
        <is>
          <t>CANON-202509-001008</t>
        </is>
      </c>
      <c r="B1034" s="9" t="inlineStr">
        <is>
          <t>2025-09</t>
        </is>
      </c>
      <c r="C1034" s="10" t="n">
        <v>45911</v>
      </c>
      <c r="D1034" s="9" t="inlineStr">
        <is>
          <t>Bound</t>
        </is>
      </c>
      <c r="E1034" s="8" t="inlineStr">
        <is>
          <t>Anouk Farkas</t>
        </is>
      </c>
      <c r="F1034" s="11" t="n">
        <v>2020</v>
      </c>
      <c r="G1034" s="8" t="inlineStr">
        <is>
          <t>BMW</t>
        </is>
      </c>
      <c r="H1034" s="8" t="inlineStr">
        <is>
          <t>M8 Competition</t>
        </is>
      </c>
      <c r="I1034" s="8" t="inlineStr">
        <is>
          <t>0UPL55K2PG3P12LCR</t>
        </is>
      </c>
      <c r="J1034" s="8" t="inlineStr">
        <is>
          <t>02 - Sports / GT</t>
        </is>
      </c>
      <c r="K1034" s="12" t="n">
        <v>245000</v>
      </c>
      <c r="L1034" s="8" t="inlineStr">
        <is>
          <t>Virginia</t>
        </is>
      </c>
      <c r="M1034" s="13" t="n">
        <v>4635.58</v>
      </c>
      <c r="N1034" s="13" t="n">
        <v>4445.98</v>
      </c>
      <c r="O1034" s="8" t="n"/>
    </row>
    <row r="1035">
      <c r="A1035" s="8" t="inlineStr">
        <is>
          <t>CANON-202509-001009</t>
        </is>
      </c>
      <c r="B1035" s="9" t="inlineStr">
        <is>
          <t>2025-09</t>
        </is>
      </c>
      <c r="C1035" s="10" t="n">
        <v>45921</v>
      </c>
      <c r="D1035" s="9" t="inlineStr">
        <is>
          <t>Bound</t>
        </is>
      </c>
      <c r="E1035" s="8" t="inlineStr">
        <is>
          <t>Fitzgerald Pennington</t>
        </is>
      </c>
      <c r="F1035" s="11" t="n">
        <v>1976</v>
      </c>
      <c r="G1035" s="8" t="inlineStr">
        <is>
          <t>Lamborghini</t>
        </is>
      </c>
      <c r="H1035" s="8" t="inlineStr">
        <is>
          <t>Huracan EVO</t>
        </is>
      </c>
      <c r="I1035" s="8" t="inlineStr">
        <is>
          <t>Z9B5M7VBBCWZS4P6Z</t>
        </is>
      </c>
      <c r="J1035" s="8" t="inlineStr">
        <is>
          <t>03 - Supercar</t>
        </is>
      </c>
      <c r="K1035" s="12" t="n">
        <v>985000</v>
      </c>
      <c r="L1035" s="8" t="inlineStr">
        <is>
          <t>Indiana</t>
        </is>
      </c>
      <c r="M1035" s="13" t="n">
        <v>21716.46</v>
      </c>
      <c r="N1035" s="13" t="n">
        <v>20828.26</v>
      </c>
      <c r="O1035" s="8" t="n"/>
    </row>
    <row r="1036">
      <c r="A1036" s="8" t="inlineStr">
        <is>
          <t>CANON-202509-001010</t>
        </is>
      </c>
      <c r="B1036" s="9" t="inlineStr">
        <is>
          <t>2025-09</t>
        </is>
      </c>
      <c r="C1036" s="10" t="n">
        <v>45927</v>
      </c>
      <c r="D1036" s="9" t="inlineStr">
        <is>
          <t>Bound</t>
        </is>
      </c>
      <c r="E1036" s="8" t="inlineStr">
        <is>
          <t>Delphine Nakashima</t>
        </is>
      </c>
      <c r="F1036" s="11" t="n">
        <v>2014</v>
      </c>
      <c r="G1036" s="8" t="inlineStr">
        <is>
          <t>Porsche</t>
        </is>
      </c>
      <c r="H1036" s="8" t="inlineStr">
        <is>
          <t>911 Turbo S</t>
        </is>
      </c>
      <c r="I1036" s="8" t="inlineStr">
        <is>
          <t>8UCJ95YSRDAUM9DR1</t>
        </is>
      </c>
      <c r="J1036" s="8" t="inlineStr">
        <is>
          <t>02 - Sports / GT</t>
        </is>
      </c>
      <c r="K1036" s="12" t="n">
        <v>175000</v>
      </c>
      <c r="L1036" s="8" t="inlineStr">
        <is>
          <t>Kansas</t>
        </is>
      </c>
      <c r="M1036" s="13" t="n">
        <v>2946.6</v>
      </c>
      <c r="N1036" s="13" t="n">
        <v>2826.08</v>
      </c>
      <c r="O1036" s="8" t="n"/>
    </row>
    <row r="1037">
      <c r="A1037" s="8" t="inlineStr">
        <is>
          <t>CANON-202509-001012</t>
        </is>
      </c>
      <c r="B1037" s="9" t="inlineStr">
        <is>
          <t>2025-09</t>
        </is>
      </c>
      <c r="C1037" s="10" t="n">
        <v>45930</v>
      </c>
      <c r="D1037" s="9" t="inlineStr">
        <is>
          <t>Bound</t>
        </is>
      </c>
      <c r="E1037" s="8" t="inlineStr">
        <is>
          <t>Anouk Nakashima</t>
        </is>
      </c>
      <c r="F1037" s="11" t="n">
        <v>2001</v>
      </c>
      <c r="G1037" s="8" t="inlineStr">
        <is>
          <t>Bentley</t>
        </is>
      </c>
      <c r="H1037" s="8" t="inlineStr">
        <is>
          <t>Continental GT</t>
        </is>
      </c>
      <c r="I1037" s="8" t="inlineStr">
        <is>
          <t>LM79RJPD6H217S1NC</t>
        </is>
      </c>
      <c r="J1037" s="8" t="inlineStr">
        <is>
          <t>02 - Sports / GT</t>
        </is>
      </c>
      <c r="K1037" s="12" t="n">
        <v>200000</v>
      </c>
      <c r="L1037" s="8" t="inlineStr">
        <is>
          <t>Delaware</t>
        </is>
      </c>
      <c r="M1037" s="13" t="n">
        <v>4339.62</v>
      </c>
      <c r="N1037" s="13" t="n">
        <v>4162.13</v>
      </c>
      <c r="O1037" s="8" t="n"/>
    </row>
    <row r="1038">
      <c r="A1038" s="8" t="inlineStr">
        <is>
          <t>CANON-202509-001013</t>
        </is>
      </c>
      <c r="B1038" s="9" t="inlineStr">
        <is>
          <t>2025-09</t>
        </is>
      </c>
      <c r="C1038" s="10" t="n">
        <v>45926</v>
      </c>
      <c r="D1038" s="9" t="inlineStr">
        <is>
          <t>Bound</t>
        </is>
      </c>
      <c r="E1038" s="8" t="inlineStr">
        <is>
          <t>Saoirse Delacroix</t>
        </is>
      </c>
      <c r="F1038" s="11" t="n">
        <v>1966</v>
      </c>
      <c r="G1038" s="8" t="inlineStr">
        <is>
          <t>Porsche</t>
        </is>
      </c>
      <c r="H1038" s="8" t="inlineStr">
        <is>
          <t>911 Turbo S</t>
        </is>
      </c>
      <c r="I1038" s="8" t="inlineStr">
        <is>
          <t>3W4F3ZVY05S9VSZX5</t>
        </is>
      </c>
      <c r="J1038" s="8" t="inlineStr">
        <is>
          <t>02 - Sports / GT</t>
        </is>
      </c>
      <c r="K1038" s="12" t="n">
        <v>335000</v>
      </c>
      <c r="L1038" s="8" t="inlineStr">
        <is>
          <t>Massachusetts</t>
        </is>
      </c>
      <c r="M1038" s="13" t="n">
        <v>5925.71</v>
      </c>
      <c r="N1038" s="13" t="n">
        <v>5683.35</v>
      </c>
      <c r="O1038" s="8" t="n"/>
    </row>
    <row r="1039">
      <c r="A1039" s="8" t="inlineStr">
        <is>
          <t>CANON-202509-001015</t>
        </is>
      </c>
      <c r="B1039" s="9" t="inlineStr">
        <is>
          <t>2025-09</t>
        </is>
      </c>
      <c r="C1039" s="10" t="n">
        <v>45902</v>
      </c>
      <c r="D1039" s="9" t="inlineStr">
        <is>
          <t>Bound</t>
        </is>
      </c>
      <c r="E1039" s="8" t="inlineStr">
        <is>
          <t>Mireille Rourke</t>
        </is>
      </c>
      <c r="F1039" s="11" t="n">
        <v>1999</v>
      </c>
      <c r="G1039" s="8" t="inlineStr">
        <is>
          <t>Maserati</t>
        </is>
      </c>
      <c r="H1039" s="8" t="inlineStr">
        <is>
          <t>GranTurismo</t>
        </is>
      </c>
      <c r="I1039" s="8" t="inlineStr">
        <is>
          <t>ASZLKGK14JB01HFMC</t>
        </is>
      </c>
      <c r="J1039" s="8" t="inlineStr">
        <is>
          <t>02 - Sports / GT</t>
        </is>
      </c>
      <c r="K1039" s="12" t="n">
        <v>105000</v>
      </c>
      <c r="L1039" s="8" t="inlineStr">
        <is>
          <t>Massachusetts</t>
        </is>
      </c>
      <c r="M1039" s="13" t="n">
        <v>2278.3</v>
      </c>
      <c r="N1039" s="13" t="n">
        <v>2185.12</v>
      </c>
      <c r="O1039" s="8" t="n"/>
    </row>
    <row r="1040">
      <c r="A1040" s="8" t="inlineStr">
        <is>
          <t>CANON-202509-001017</t>
        </is>
      </c>
      <c r="B1040" s="9" t="inlineStr">
        <is>
          <t>2025-09</t>
        </is>
      </c>
      <c r="C1040" s="10" t="n">
        <v>45904</v>
      </c>
      <c r="D1040" s="9" t="inlineStr">
        <is>
          <t>Bound</t>
        </is>
      </c>
      <c r="E1040" s="8" t="inlineStr">
        <is>
          <t>Everett Whitlock</t>
        </is>
      </c>
      <c r="F1040" s="11" t="n">
        <v>1977</v>
      </c>
      <c r="G1040" s="8" t="inlineStr">
        <is>
          <t>Mercedes-Benz</t>
        </is>
      </c>
      <c r="H1040" s="8" t="inlineStr">
        <is>
          <t>280SL Pagoda</t>
        </is>
      </c>
      <c r="I1040" s="8" t="inlineStr">
        <is>
          <t>95SHW3KMKCM0EG47N</t>
        </is>
      </c>
      <c r="J1040" s="8" t="inlineStr">
        <is>
          <t>07 - Post-War Classic (1946-1972)</t>
        </is>
      </c>
      <c r="K1040" s="12" t="n">
        <v>1950000</v>
      </c>
      <c r="L1040" s="8" t="inlineStr">
        <is>
          <t>California</t>
        </is>
      </c>
      <c r="M1040" s="13" t="n">
        <v>18874.53</v>
      </c>
      <c r="N1040" s="13" t="n">
        <v>18102.56</v>
      </c>
      <c r="O1040" s="8" t="n"/>
    </row>
    <row r="1041">
      <c r="A1041" s="8" t="inlineStr">
        <is>
          <t>CANON-202509-001018</t>
        </is>
      </c>
      <c r="B1041" s="9" t="inlineStr">
        <is>
          <t>2025-09</t>
        </is>
      </c>
      <c r="C1041" s="10" t="n">
        <v>45915</v>
      </c>
      <c r="D1041" s="9" t="inlineStr">
        <is>
          <t>Bound</t>
        </is>
      </c>
      <c r="E1041" s="8" t="inlineStr">
        <is>
          <t>Leopold Whitlock</t>
        </is>
      </c>
      <c r="F1041" s="11" t="n">
        <v>1995</v>
      </c>
      <c r="G1041" s="8" t="inlineStr">
        <is>
          <t>Ringbrothers</t>
        </is>
      </c>
      <c r="H1041" s="8" t="inlineStr">
        <is>
          <t>Mustang</t>
        </is>
      </c>
      <c r="I1041" s="8" t="inlineStr">
        <is>
          <t>DMZ1YMHB11D1GTVF5</t>
        </is>
      </c>
      <c r="J1041" s="8" t="inlineStr">
        <is>
          <t>11 - Restomod / Coachbuilt / Bespoke</t>
        </is>
      </c>
      <c r="K1041" s="12" t="n">
        <v>470000</v>
      </c>
      <c r="L1041" s="8" t="inlineStr">
        <is>
          <t>New Jersey</t>
        </is>
      </c>
      <c r="M1041" s="13" t="n">
        <v>7101.43</v>
      </c>
      <c r="N1041" s="13" t="n">
        <v>6810.98</v>
      </c>
      <c r="O1041" s="8" t="n"/>
    </row>
    <row r="1042">
      <c r="A1042" s="8" t="inlineStr">
        <is>
          <t>CANON-202509-001020</t>
        </is>
      </c>
      <c r="B1042" s="9" t="inlineStr">
        <is>
          <t>2025-09</t>
        </is>
      </c>
      <c r="C1042" s="10" t="n">
        <v>45905</v>
      </c>
      <c r="D1042" s="9" t="inlineStr">
        <is>
          <t>Bound</t>
        </is>
      </c>
      <c r="E1042" s="8" t="inlineStr">
        <is>
          <t>Fenwick Farkas</t>
        </is>
      </c>
      <c r="F1042" s="11" t="n">
        <v>1985</v>
      </c>
      <c r="G1042" s="8" t="inlineStr">
        <is>
          <t>Aston Martin</t>
        </is>
      </c>
      <c r="H1042" s="8" t="inlineStr">
        <is>
          <t>DB5</t>
        </is>
      </c>
      <c r="I1042" s="8" t="inlineStr">
        <is>
          <t>AXGDPBUT27ZTS7HG5</t>
        </is>
      </c>
      <c r="J1042" s="8" t="inlineStr">
        <is>
          <t>07 - Post-War Classic (1946-1972)</t>
        </is>
      </c>
      <c r="K1042" s="12" t="n">
        <v>290000</v>
      </c>
      <c r="L1042" s="8" t="inlineStr">
        <is>
          <t>Montana</t>
        </is>
      </c>
      <c r="M1042" s="13" t="n">
        <v>2442.57</v>
      </c>
      <c r="N1042" s="13" t="n">
        <v>2342.67</v>
      </c>
      <c r="O1042" s="8" t="n"/>
    </row>
    <row r="1043">
      <c r="A1043" s="8" t="inlineStr">
        <is>
          <t>CANON-202509-001021</t>
        </is>
      </c>
      <c r="B1043" s="9" t="inlineStr">
        <is>
          <t>2025-09</t>
        </is>
      </c>
      <c r="C1043" s="10" t="n">
        <v>45923</v>
      </c>
      <c r="D1043" s="9" t="inlineStr">
        <is>
          <t>Bound</t>
        </is>
      </c>
      <c r="E1043" s="8" t="inlineStr">
        <is>
          <t>Saoirse Kingsford</t>
        </is>
      </c>
      <c r="F1043" s="11" t="n">
        <v>2024</v>
      </c>
      <c r="G1043" s="8" t="inlineStr">
        <is>
          <t>Mercedes-Benz</t>
        </is>
      </c>
      <c r="H1043" s="8" t="inlineStr">
        <is>
          <t>AMG GT</t>
        </is>
      </c>
      <c r="I1043" s="8" t="inlineStr">
        <is>
          <t>1KBYTZYRNR8MWAZ1S</t>
        </is>
      </c>
      <c r="J1043" s="8" t="inlineStr">
        <is>
          <t>02 - Sports / GT</t>
        </is>
      </c>
      <c r="K1043" s="12" t="n">
        <v>400000</v>
      </c>
      <c r="L1043" s="8" t="inlineStr">
        <is>
          <t>New Jersey</t>
        </is>
      </c>
      <c r="M1043" s="13" t="n">
        <v>5150.94</v>
      </c>
      <c r="N1043" s="13" t="n">
        <v>4940.27</v>
      </c>
      <c r="O1043" s="8" t="n"/>
    </row>
    <row r="1044">
      <c r="A1044" s="8" t="inlineStr">
        <is>
          <t>CANON-202509-001022</t>
        </is>
      </c>
      <c r="B1044" s="9" t="inlineStr">
        <is>
          <t>2025-09</t>
        </is>
      </c>
      <c r="C1044" s="10" t="n">
        <v>45909</v>
      </c>
      <c r="D1044" s="9" t="inlineStr">
        <is>
          <t>Bound</t>
        </is>
      </c>
      <c r="E1044" s="8" t="inlineStr">
        <is>
          <t>Fenwick Vasquez</t>
        </is>
      </c>
      <c r="F1044" s="11" t="n">
        <v>1971</v>
      </c>
      <c r="G1044" s="8" t="inlineStr">
        <is>
          <t>Singer</t>
        </is>
      </c>
      <c r="H1044" s="8" t="inlineStr">
        <is>
          <t>911 Reimagined</t>
        </is>
      </c>
      <c r="I1044" s="8" t="inlineStr">
        <is>
          <t>HXJP9JD2D02URJ2V3</t>
        </is>
      </c>
      <c r="J1044" s="8" t="inlineStr">
        <is>
          <t>11 - Restomod / Coachbuilt / Bespoke</t>
        </is>
      </c>
      <c r="K1044" s="12" t="n">
        <v>580000</v>
      </c>
      <c r="L1044" s="8" t="inlineStr">
        <is>
          <t>Colorado</t>
        </is>
      </c>
      <c r="M1044" s="13" t="n">
        <v>9389.43</v>
      </c>
      <c r="N1044" s="13" t="n">
        <v>9005.4</v>
      </c>
      <c r="O1044" s="8" t="n"/>
    </row>
    <row r="1045">
      <c r="A1045" s="8" t="inlineStr">
        <is>
          <t>CANON-202509-001026</t>
        </is>
      </c>
      <c r="B1045" s="9" t="inlineStr">
        <is>
          <t>2025-09</t>
        </is>
      </c>
      <c r="C1045" s="10" t="n">
        <v>45916</v>
      </c>
      <c r="D1045" s="9" t="inlineStr">
        <is>
          <t>Bound</t>
        </is>
      </c>
      <c r="E1045" s="8" t="inlineStr">
        <is>
          <t>Wilhelmina Thistlewood</t>
        </is>
      </c>
      <c r="F1045" s="11" t="n">
        <v>1970</v>
      </c>
      <c r="G1045" s="8" t="inlineStr">
        <is>
          <t>BMW</t>
        </is>
      </c>
      <c r="H1045" s="8" t="inlineStr">
        <is>
          <t>M8 Competition</t>
        </is>
      </c>
      <c r="I1045" s="8" t="inlineStr">
        <is>
          <t>5Y9HRUSNV1DECEYB9</t>
        </is>
      </c>
      <c r="J1045" s="8" t="inlineStr">
        <is>
          <t>02 - Sports / GT</t>
        </is>
      </c>
      <c r="K1045" s="12" t="n">
        <v>495000</v>
      </c>
      <c r="L1045" s="8" t="inlineStr">
        <is>
          <t>Colorado</t>
        </is>
      </c>
      <c r="M1045" s="13" t="n">
        <v>7705.19</v>
      </c>
      <c r="N1045" s="13" t="n">
        <v>7390.05</v>
      </c>
      <c r="O1045" s="8" t="n"/>
    </row>
    <row r="1046">
      <c r="A1046" s="8" t="inlineStr">
        <is>
          <t>CANON-202509-001027</t>
        </is>
      </c>
      <c r="B1046" s="9" t="inlineStr">
        <is>
          <t>2025-09</t>
        </is>
      </c>
      <c r="C1046" s="10" t="n">
        <v>45911</v>
      </c>
      <c r="D1046" s="9" t="inlineStr">
        <is>
          <t>Bound</t>
        </is>
      </c>
      <c r="E1046" s="8" t="inlineStr">
        <is>
          <t>Ramona Rourke</t>
        </is>
      </c>
      <c r="F1046" s="11" t="n">
        <v>1970</v>
      </c>
      <c r="G1046" s="8" t="inlineStr">
        <is>
          <t>Mercedes-Benz</t>
        </is>
      </c>
      <c r="H1046" s="8" t="inlineStr">
        <is>
          <t>AMG GT</t>
        </is>
      </c>
      <c r="I1046" s="8" t="inlineStr">
        <is>
          <t>1R3X60HK7BYJVTBFC</t>
        </is>
      </c>
      <c r="J1046" s="8" t="inlineStr">
        <is>
          <t>02 - Sports / GT</t>
        </is>
      </c>
      <c r="K1046" s="12" t="n">
        <v>835000</v>
      </c>
      <c r="L1046" s="8" t="inlineStr">
        <is>
          <t>Alabama</t>
        </is>
      </c>
      <c r="M1046" s="13" t="n">
        <v>13005.52</v>
      </c>
      <c r="N1046" s="13" t="n">
        <v>12473.59</v>
      </c>
      <c r="O1046" s="8" t="n"/>
    </row>
    <row r="1047">
      <c r="A1047" s="8" t="inlineStr">
        <is>
          <t>CANON-202509-001028</t>
        </is>
      </c>
      <c r="B1047" s="9" t="inlineStr">
        <is>
          <t>2025-09</t>
        </is>
      </c>
      <c r="C1047" s="10" t="n">
        <v>45903</v>
      </c>
      <c r="D1047" s="9" t="inlineStr">
        <is>
          <t>Bound</t>
        </is>
      </c>
      <c r="E1047" s="8" t="inlineStr">
        <is>
          <t>Thaddeus Chattopadhyay</t>
        </is>
      </c>
      <c r="F1047" s="11" t="n">
        <v>1999</v>
      </c>
      <c r="G1047" s="8" t="inlineStr">
        <is>
          <t>Alfa Romeo</t>
        </is>
      </c>
      <c r="H1047" s="8" t="inlineStr">
        <is>
          <t>8C 2900</t>
        </is>
      </c>
      <c r="I1047" s="8" t="inlineStr">
        <is>
          <t>8K0S5WL76GRP0AG6D</t>
        </is>
      </c>
      <c r="J1047" s="8" t="inlineStr">
        <is>
          <t>06 - Vintage Pre-War (pre-1946)</t>
        </is>
      </c>
      <c r="K1047" s="12" t="n">
        <v>635000</v>
      </c>
      <c r="L1047" s="8" t="inlineStr">
        <is>
          <t>Ohio</t>
        </is>
      </c>
      <c r="M1047" s="13" t="n">
        <v>6328.43</v>
      </c>
      <c r="N1047" s="13" t="n">
        <v>6069.6</v>
      </c>
      <c r="O1047" s="8" t="n"/>
    </row>
    <row r="1048">
      <c r="A1048" s="8" t="inlineStr">
        <is>
          <t>CANON-202509-001031</t>
        </is>
      </c>
      <c r="B1048" s="9" t="inlineStr">
        <is>
          <t>2025-09</t>
        </is>
      </c>
      <c r="C1048" s="10" t="n">
        <v>45925</v>
      </c>
      <c r="D1048" s="9" t="inlineStr">
        <is>
          <t>Bound</t>
        </is>
      </c>
      <c r="E1048" s="8" t="inlineStr">
        <is>
          <t>Ingrid Pennington</t>
        </is>
      </c>
      <c r="F1048" s="11" t="n">
        <v>1988</v>
      </c>
      <c r="G1048" s="8" t="inlineStr">
        <is>
          <t>Aston Martin</t>
        </is>
      </c>
      <c r="H1048" s="8" t="inlineStr">
        <is>
          <t>DB5</t>
        </is>
      </c>
      <c r="I1048" s="8" t="inlineStr">
        <is>
          <t>SMR2TFBU27475JWXX</t>
        </is>
      </c>
      <c r="J1048" s="8" t="inlineStr">
        <is>
          <t>07 - Post-War Classic (1946-1972)</t>
        </is>
      </c>
      <c r="K1048" s="12" t="n">
        <v>525000</v>
      </c>
      <c r="L1048" s="8" t="inlineStr">
        <is>
          <t>Indiana</t>
        </is>
      </c>
      <c r="M1048" s="13" t="n">
        <v>5239.1</v>
      </c>
      <c r="N1048" s="13" t="n">
        <v>5024.82</v>
      </c>
      <c r="O1048" s="8" t="n"/>
    </row>
    <row r="1049">
      <c r="A1049" s="8" t="inlineStr">
        <is>
          <t>CANON-202509-001032</t>
        </is>
      </c>
      <c r="B1049" s="9" t="inlineStr">
        <is>
          <t>2025-09</t>
        </is>
      </c>
      <c r="C1049" s="10" t="n">
        <v>45903</v>
      </c>
      <c r="D1049" s="9" t="inlineStr">
        <is>
          <t>Bound</t>
        </is>
      </c>
      <c r="E1049" s="8" t="inlineStr">
        <is>
          <t>Emiliano Kingsford</t>
        </is>
      </c>
      <c r="F1049" s="11" t="n">
        <v>1972</v>
      </c>
      <c r="G1049" s="8" t="inlineStr">
        <is>
          <t>Ferrari</t>
        </is>
      </c>
      <c r="H1049" s="8" t="inlineStr">
        <is>
          <t>275 GTB/4</t>
        </is>
      </c>
      <c r="I1049" s="8" t="inlineStr">
        <is>
          <t>2GTH03AT68Y8W66XS</t>
        </is>
      </c>
      <c r="J1049" s="8" t="inlineStr">
        <is>
          <t>07 - Post-War Classic (1946-1972)</t>
        </is>
      </c>
      <c r="K1049" s="12" t="n">
        <v>200000</v>
      </c>
      <c r="L1049" s="8" t="inlineStr">
        <is>
          <t>Pennsylvania</t>
        </is>
      </c>
      <c r="M1049" s="13" t="n">
        <v>2150.94</v>
      </c>
      <c r="N1049" s="13" t="n">
        <v>2062.97</v>
      </c>
      <c r="O1049" s="8" t="n"/>
    </row>
    <row r="1050">
      <c r="A1050" s="8" t="inlineStr">
        <is>
          <t>CANON-202509-001033</t>
        </is>
      </c>
      <c r="B1050" s="9" t="inlineStr">
        <is>
          <t>2025-09</t>
        </is>
      </c>
      <c r="C1050" s="10" t="n">
        <v>45911</v>
      </c>
      <c r="D1050" s="9" t="inlineStr">
        <is>
          <t>Bound</t>
        </is>
      </c>
      <c r="E1050" s="8" t="inlineStr">
        <is>
          <t>Priya Merriweather</t>
        </is>
      </c>
      <c r="F1050" s="11" t="n">
        <v>2004</v>
      </c>
      <c r="G1050" s="8" t="inlineStr">
        <is>
          <t>BMW</t>
        </is>
      </c>
      <c r="H1050" s="8" t="inlineStr">
        <is>
          <t>M8 Competition</t>
        </is>
      </c>
      <c r="I1050" s="8" t="inlineStr">
        <is>
          <t>K81HVF0P61WMW1JLU</t>
        </is>
      </c>
      <c r="J1050" s="8" t="inlineStr">
        <is>
          <t>02 - Sports / GT</t>
        </is>
      </c>
      <c r="K1050" s="12" t="n">
        <v>465000</v>
      </c>
      <c r="L1050" s="8" t="inlineStr">
        <is>
          <t>Rhode Island</t>
        </is>
      </c>
      <c r="M1050" s="13" t="n">
        <v>9014.860000000001</v>
      </c>
      <c r="N1050" s="13" t="n">
        <v>8646.15</v>
      </c>
      <c r="O1050" s="8" t="n"/>
    </row>
    <row r="1051">
      <c r="A1051" s="8" t="inlineStr">
        <is>
          <t>CANON-202509-001034</t>
        </is>
      </c>
      <c r="B1051" s="9" t="inlineStr">
        <is>
          <t>2025-09</t>
        </is>
      </c>
      <c r="C1051" s="10" t="n">
        <v>45922</v>
      </c>
      <c r="D1051" s="9" t="inlineStr">
        <is>
          <t>Bound</t>
        </is>
      </c>
      <c r="E1051" s="8" t="inlineStr">
        <is>
          <t>Delphine Castellanos</t>
        </is>
      </c>
      <c r="F1051" s="11" t="n">
        <v>1956</v>
      </c>
      <c r="G1051" s="8" t="inlineStr">
        <is>
          <t>Ferrari</t>
        </is>
      </c>
      <c r="H1051" s="8" t="inlineStr">
        <is>
          <t>296 GTB</t>
        </is>
      </c>
      <c r="I1051" s="8" t="inlineStr">
        <is>
          <t>XBU34D1UFA5BE5E9R</t>
        </is>
      </c>
      <c r="J1051" s="8" t="inlineStr">
        <is>
          <t>03 - Supercar</t>
        </is>
      </c>
      <c r="K1051" s="12" t="n">
        <v>1365000</v>
      </c>
      <c r="L1051" s="8" t="inlineStr">
        <is>
          <t>Missouri</t>
        </is>
      </c>
      <c r="M1051" s="13" t="n">
        <v>21840</v>
      </c>
      <c r="N1051" s="13" t="n">
        <v>20946.74</v>
      </c>
      <c r="O1051" s="8" t="n"/>
    </row>
    <row r="1052">
      <c r="A1052" s="8" t="inlineStr">
        <is>
          <t>CANON-202509-001035</t>
        </is>
      </c>
      <c r="B1052" s="9" t="inlineStr">
        <is>
          <t>2025-09</t>
        </is>
      </c>
      <c r="C1052" s="10" t="n">
        <v>45912</v>
      </c>
      <c r="D1052" s="9" t="inlineStr">
        <is>
          <t>Bound</t>
        </is>
      </c>
      <c r="E1052" s="8" t="inlineStr">
        <is>
          <t>Anouk Thistlewood</t>
        </is>
      </c>
      <c r="F1052" s="11" t="n">
        <v>1962</v>
      </c>
      <c r="G1052" s="8" t="inlineStr">
        <is>
          <t>Aston Martin</t>
        </is>
      </c>
      <c r="H1052" s="8" t="inlineStr">
        <is>
          <t>DB12</t>
        </is>
      </c>
      <c r="I1052" s="8" t="inlineStr">
        <is>
          <t>X5LZAPH0DFZRCEAX9</t>
        </is>
      </c>
      <c r="J1052" s="8" t="inlineStr">
        <is>
          <t>02 - Sports / GT</t>
        </is>
      </c>
      <c r="K1052" s="12" t="n">
        <v>375000</v>
      </c>
      <c r="L1052" s="8" t="inlineStr">
        <is>
          <t>South Carolina</t>
        </is>
      </c>
      <c r="M1052" s="13" t="n">
        <v>6580.19</v>
      </c>
      <c r="N1052" s="13" t="n">
        <v>6311.06</v>
      </c>
      <c r="O1052" s="8" t="n"/>
    </row>
    <row r="1053">
      <c r="A1053" s="8" t="inlineStr">
        <is>
          <t>CANON-202509-001036</t>
        </is>
      </c>
      <c r="B1053" s="9" t="inlineStr">
        <is>
          <t>2025-09</t>
        </is>
      </c>
      <c r="C1053" s="10" t="n">
        <v>45909</v>
      </c>
      <c r="D1053" s="9" t="inlineStr">
        <is>
          <t>Bound</t>
        </is>
      </c>
      <c r="E1053" s="8" t="inlineStr">
        <is>
          <t>Horace Kingsford</t>
        </is>
      </c>
      <c r="F1053" s="11" t="n">
        <v>1989</v>
      </c>
      <c r="G1053" s="8" t="inlineStr">
        <is>
          <t>Mercedes-Benz</t>
        </is>
      </c>
      <c r="H1053" s="8" t="inlineStr">
        <is>
          <t>280SL Pagoda</t>
        </is>
      </c>
      <c r="I1053" s="8" t="inlineStr">
        <is>
          <t>32JG5MFA8XGPEPZ7T</t>
        </is>
      </c>
      <c r="J1053" s="8" t="inlineStr">
        <is>
          <t>07 - Post-War Classic (1946-1972)</t>
        </is>
      </c>
      <c r="K1053" s="12" t="n">
        <v>1220000</v>
      </c>
      <c r="L1053" s="8" t="inlineStr">
        <is>
          <t>Utah</t>
        </is>
      </c>
      <c r="M1053" s="13" t="n">
        <v>11808.68</v>
      </c>
      <c r="N1053" s="13" t="n">
        <v>11325.7</v>
      </c>
      <c r="O1053" s="8" t="n"/>
    </row>
    <row r="1054">
      <c r="A1054" s="8" t="inlineStr">
        <is>
          <t>CANON-202509-001037</t>
        </is>
      </c>
      <c r="B1054" s="9" t="inlineStr">
        <is>
          <t>2025-09</t>
        </is>
      </c>
      <c r="C1054" s="10" t="n">
        <v>45918</v>
      </c>
      <c r="D1054" s="9" t="inlineStr">
        <is>
          <t>Bound</t>
        </is>
      </c>
      <c r="E1054" s="8" t="inlineStr">
        <is>
          <t>Cassius Nakashima</t>
        </is>
      </c>
      <c r="F1054" s="11" t="n">
        <v>2016</v>
      </c>
      <c r="G1054" s="8" t="inlineStr">
        <is>
          <t>Jaguar</t>
        </is>
      </c>
      <c r="H1054" s="8" t="inlineStr">
        <is>
          <t>E-Type Series 1</t>
        </is>
      </c>
      <c r="I1054" s="8" t="inlineStr">
        <is>
          <t>0K1SJZVU1PCY6T98B</t>
        </is>
      </c>
      <c r="J1054" s="8" t="inlineStr">
        <is>
          <t>07 - Post-War Classic (1946-1972)</t>
        </is>
      </c>
      <c r="K1054" s="12" t="n">
        <v>220000</v>
      </c>
      <c r="L1054" s="8" t="inlineStr">
        <is>
          <t>Indiana</t>
        </is>
      </c>
      <c r="M1054" s="13" t="n">
        <v>2910.23</v>
      </c>
      <c r="N1054" s="13" t="n">
        <v>2791.2</v>
      </c>
      <c r="O1054" s="8" t="n"/>
    </row>
    <row r="1055">
      <c r="A1055" s="8" t="inlineStr">
        <is>
          <t>CANON-202509-001038</t>
        </is>
      </c>
      <c r="B1055" s="9" t="inlineStr">
        <is>
          <t>2025-09</t>
        </is>
      </c>
      <c r="C1055" s="10" t="n">
        <v>45915</v>
      </c>
      <c r="D1055" s="9" t="inlineStr">
        <is>
          <t>Bound</t>
        </is>
      </c>
      <c r="E1055" s="8" t="inlineStr">
        <is>
          <t>Cassius Thistlewood</t>
        </is>
      </c>
      <c r="F1055" s="11" t="n">
        <v>1992</v>
      </c>
      <c r="G1055" s="8" t="inlineStr">
        <is>
          <t>Aston Martin</t>
        </is>
      </c>
      <c r="H1055" s="8" t="inlineStr">
        <is>
          <t>DB12</t>
        </is>
      </c>
      <c r="I1055" s="8" t="inlineStr">
        <is>
          <t>BL1F728VDU8UJ457X</t>
        </is>
      </c>
      <c r="J1055" s="8" t="inlineStr">
        <is>
          <t>02 - Sports / GT</t>
        </is>
      </c>
      <c r="K1055" s="12" t="n">
        <v>390000</v>
      </c>
      <c r="L1055" s="8" t="inlineStr">
        <is>
          <t>Georgia</t>
        </is>
      </c>
      <c r="M1055" s="13" t="n">
        <v>6181.13</v>
      </c>
      <c r="N1055" s="13" t="n">
        <v>5928.32</v>
      </c>
      <c r="O1055" s="8" t="n"/>
    </row>
    <row r="1056">
      <c r="A1056" s="8" t="inlineStr">
        <is>
          <t>CANON-202509-001040</t>
        </is>
      </c>
      <c r="B1056" s="9" t="inlineStr">
        <is>
          <t>2025-09</t>
        </is>
      </c>
      <c r="C1056" s="10" t="n">
        <v>45928</v>
      </c>
      <c r="D1056" s="9" t="inlineStr">
        <is>
          <t>Bound</t>
        </is>
      </c>
      <c r="E1056" s="8" t="inlineStr">
        <is>
          <t>Cassius Fairweather</t>
        </is>
      </c>
      <c r="F1056" s="11" t="n">
        <v>1962</v>
      </c>
      <c r="G1056" s="8" t="inlineStr">
        <is>
          <t>McLaren</t>
        </is>
      </c>
      <c r="H1056" s="8" t="inlineStr">
        <is>
          <t>750S</t>
        </is>
      </c>
      <c r="I1056" s="8" t="inlineStr">
        <is>
          <t>VTV0HTXA87MGDC5MS</t>
        </is>
      </c>
      <c r="J1056" s="8" t="inlineStr">
        <is>
          <t>03 - Supercar</t>
        </is>
      </c>
      <c r="K1056" s="12" t="n">
        <v>1530000</v>
      </c>
      <c r="L1056" s="8" t="inlineStr">
        <is>
          <t>Alaska</t>
        </is>
      </c>
      <c r="M1056" s="13" t="n">
        <v>26327.55</v>
      </c>
      <c r="N1056" s="13" t="n">
        <v>25250.75</v>
      </c>
      <c r="O1056" s="8" t="n"/>
    </row>
    <row r="1057">
      <c r="A1057" s="8" t="inlineStr">
        <is>
          <t>CANON-202509-001042</t>
        </is>
      </c>
      <c r="B1057" s="9" t="inlineStr">
        <is>
          <t>2025-09</t>
        </is>
      </c>
      <c r="C1057" s="10" t="n">
        <v>45926</v>
      </c>
      <c r="D1057" s="9" t="inlineStr">
        <is>
          <t>Bound</t>
        </is>
      </c>
      <c r="E1057" s="8" t="inlineStr">
        <is>
          <t>Beatrix Kingsford</t>
        </is>
      </c>
      <c r="F1057" s="11" t="n">
        <v>1958</v>
      </c>
      <c r="G1057" s="8" t="inlineStr">
        <is>
          <t>Maserati</t>
        </is>
      </c>
      <c r="H1057" s="8" t="inlineStr">
        <is>
          <t>GranTurismo</t>
        </is>
      </c>
      <c r="I1057" s="8" t="inlineStr">
        <is>
          <t>ZBMXS226J0MGRP38K</t>
        </is>
      </c>
      <c r="J1057" s="8" t="inlineStr">
        <is>
          <t>02 - Sports / GT</t>
        </is>
      </c>
      <c r="K1057" s="12" t="n">
        <v>535000</v>
      </c>
      <c r="L1057" s="8" t="inlineStr">
        <is>
          <t>South Dakota</t>
        </is>
      </c>
      <c r="M1057" s="13" t="n">
        <v>7283.07</v>
      </c>
      <c r="N1057" s="13" t="n">
        <v>6985.19</v>
      </c>
      <c r="O1057" s="8" t="n"/>
    </row>
    <row r="1058">
      <c r="A1058" s="8" t="inlineStr">
        <is>
          <t>CANON-202509-001043</t>
        </is>
      </c>
      <c r="B1058" s="9" t="inlineStr">
        <is>
          <t>2025-09</t>
        </is>
      </c>
      <c r="C1058" s="10" t="n">
        <v>45926</v>
      </c>
      <c r="D1058" s="9" t="inlineStr">
        <is>
          <t>Bound</t>
        </is>
      </c>
      <c r="E1058" s="8" t="inlineStr">
        <is>
          <t>Wilhelmina Underwood</t>
        </is>
      </c>
      <c r="F1058" s="11" t="n">
        <v>2009</v>
      </c>
      <c r="G1058" s="8" t="inlineStr">
        <is>
          <t>BMW</t>
        </is>
      </c>
      <c r="H1058" s="8" t="inlineStr">
        <is>
          <t>M8 Competition</t>
        </is>
      </c>
      <c r="I1058" s="8" t="inlineStr">
        <is>
          <t>1MZWH9WHTUBJVUFCE</t>
        </is>
      </c>
      <c r="J1058" s="8" t="inlineStr">
        <is>
          <t>02 - Sports / GT</t>
        </is>
      </c>
      <c r="K1058" s="12" t="n">
        <v>650000</v>
      </c>
      <c r="L1058" s="8" t="inlineStr">
        <is>
          <t>Missouri</t>
        </is>
      </c>
      <c r="M1058" s="13" t="n">
        <v>8450</v>
      </c>
      <c r="N1058" s="13" t="n">
        <v>8104.39</v>
      </c>
      <c r="O1058" s="8" t="n"/>
    </row>
    <row r="1059">
      <c r="A1059" s="8" t="inlineStr">
        <is>
          <t>CANON-202509-001047</t>
        </is>
      </c>
      <c r="B1059" s="9" t="inlineStr">
        <is>
          <t>2025-09</t>
        </is>
      </c>
      <c r="C1059" s="10" t="n">
        <v>45927</v>
      </c>
      <c r="D1059" s="9" t="inlineStr">
        <is>
          <t>Bound</t>
        </is>
      </c>
      <c r="E1059" s="8" t="inlineStr">
        <is>
          <t>Everett Farkas</t>
        </is>
      </c>
      <c r="F1059" s="11" t="n">
        <v>1999</v>
      </c>
      <c r="G1059" s="8" t="inlineStr">
        <is>
          <t>Bentley</t>
        </is>
      </c>
      <c r="H1059" s="8" t="inlineStr">
        <is>
          <t>Continental GT</t>
        </is>
      </c>
      <c r="I1059" s="8" t="inlineStr">
        <is>
          <t>C6KH7YCFBR4PC8V29</t>
        </is>
      </c>
      <c r="J1059" s="8" t="inlineStr">
        <is>
          <t>02 - Sports / GT</t>
        </is>
      </c>
      <c r="K1059" s="12" t="n">
        <v>235000</v>
      </c>
      <c r="L1059" s="8" t="inlineStr">
        <is>
          <t>Alaska</t>
        </is>
      </c>
      <c r="M1059" s="13" t="n">
        <v>4650.34</v>
      </c>
      <c r="N1059" s="13" t="n">
        <v>4460.14</v>
      </c>
      <c r="O1059" s="8" t="n"/>
    </row>
    <row r="1060">
      <c r="A1060" s="8" t="inlineStr">
        <is>
          <t>CANON-202509-001049</t>
        </is>
      </c>
      <c r="B1060" s="9" t="inlineStr">
        <is>
          <t>2025-09</t>
        </is>
      </c>
      <c r="C1060" s="10" t="n">
        <v>45927</v>
      </c>
      <c r="D1060" s="9" t="inlineStr">
        <is>
          <t>Bound</t>
        </is>
      </c>
      <c r="E1060" s="8" t="inlineStr">
        <is>
          <t>Leopold Underwood</t>
        </is>
      </c>
      <c r="F1060" s="11" t="n">
        <v>1974</v>
      </c>
      <c r="G1060" s="8" t="inlineStr">
        <is>
          <t>Jaguar</t>
        </is>
      </c>
      <c r="H1060" s="8" t="inlineStr">
        <is>
          <t>E-Type Series 1</t>
        </is>
      </c>
      <c r="I1060" s="8" t="inlineStr">
        <is>
          <t>U87F6AFCUB3M8FFXY</t>
        </is>
      </c>
      <c r="J1060" s="8" t="inlineStr">
        <is>
          <t>07 - Post-War Classic (1946-1972)</t>
        </is>
      </c>
      <c r="K1060" s="12" t="n">
        <v>635000</v>
      </c>
      <c r="L1060" s="8" t="inlineStr">
        <is>
          <t>Oklahoma</t>
        </is>
      </c>
      <c r="M1060" s="13" t="n">
        <v>6491.38</v>
      </c>
      <c r="N1060" s="13" t="n">
        <v>6225.88</v>
      </c>
      <c r="O1060" s="8" t="n"/>
    </row>
    <row r="1061">
      <c r="A1061" s="8" t="inlineStr">
        <is>
          <t>CANON-202509-001052</t>
        </is>
      </c>
      <c r="B1061" s="9" t="inlineStr">
        <is>
          <t>2025-09</t>
        </is>
      </c>
      <c r="C1061" s="10" t="n">
        <v>45921</v>
      </c>
      <c r="D1061" s="9" t="inlineStr">
        <is>
          <t>Bound</t>
        </is>
      </c>
      <c r="E1061" s="8" t="inlineStr">
        <is>
          <t>Sunniva Pennington</t>
        </is>
      </c>
      <c r="F1061" s="11" t="n">
        <v>2019</v>
      </c>
      <c r="G1061" s="8" t="inlineStr">
        <is>
          <t>Mercedes-Benz</t>
        </is>
      </c>
      <c r="H1061" s="8" t="inlineStr">
        <is>
          <t>280SL Pagoda</t>
        </is>
      </c>
      <c r="I1061" s="8" t="inlineStr">
        <is>
          <t>PGG5DXPRDLU9GJA4G</t>
        </is>
      </c>
      <c r="J1061" s="8" t="inlineStr">
        <is>
          <t>07 - Post-War Classic (1946-1972)</t>
        </is>
      </c>
      <c r="K1061" s="12" t="n">
        <v>945000</v>
      </c>
      <c r="L1061" s="8" t="inlineStr">
        <is>
          <t>South Dakota</t>
        </is>
      </c>
      <c r="M1061" s="13" t="n">
        <v>8510.35</v>
      </c>
      <c r="N1061" s="13" t="n">
        <v>8162.28</v>
      </c>
      <c r="O1061" s="8" t="n"/>
    </row>
    <row r="1062">
      <c r="A1062" s="8" t="inlineStr">
        <is>
          <t>CANON-202509-001053</t>
        </is>
      </c>
      <c r="B1062" s="9" t="inlineStr">
        <is>
          <t>2025-09</t>
        </is>
      </c>
      <c r="C1062" s="10" t="n">
        <v>45908</v>
      </c>
      <c r="D1062" s="9" t="inlineStr">
        <is>
          <t>Bound</t>
        </is>
      </c>
      <c r="E1062" s="8" t="inlineStr">
        <is>
          <t>Cassius Farkas</t>
        </is>
      </c>
      <c r="F1062" s="11" t="n">
        <v>1991</v>
      </c>
      <c r="G1062" s="8" t="inlineStr">
        <is>
          <t>Ferrari</t>
        </is>
      </c>
      <c r="H1062" s="8" t="inlineStr">
        <is>
          <t>296 GTB</t>
        </is>
      </c>
      <c r="I1062" s="8" t="inlineStr">
        <is>
          <t>DBYPXZ00YEWGCKX57</t>
        </is>
      </c>
      <c r="J1062" s="8" t="inlineStr">
        <is>
          <t>03 - Supercar</t>
        </is>
      </c>
      <c r="K1062" s="12" t="n">
        <v>870000</v>
      </c>
      <c r="L1062" s="8" t="inlineStr">
        <is>
          <t>Delaware</t>
        </is>
      </c>
      <c r="M1062" s="13" t="n">
        <v>19492.92</v>
      </c>
      <c r="N1062" s="13" t="n">
        <v>18695.66</v>
      </c>
      <c r="O1062" s="8" t="n"/>
    </row>
    <row r="1063">
      <c r="A1063" s="8" t="inlineStr">
        <is>
          <t>CANON-202509-001055</t>
        </is>
      </c>
      <c r="B1063" s="9" t="inlineStr">
        <is>
          <t>2025-09</t>
        </is>
      </c>
      <c r="C1063" s="10" t="n">
        <v>45913</v>
      </c>
      <c r="D1063" s="9" t="inlineStr">
        <is>
          <t>Bound</t>
        </is>
      </c>
      <c r="E1063" s="8" t="inlineStr">
        <is>
          <t>Ramona Merriweather</t>
        </is>
      </c>
      <c r="F1063" s="11" t="n">
        <v>1967</v>
      </c>
      <c r="G1063" s="8" t="inlineStr">
        <is>
          <t>Mercedes-Benz</t>
        </is>
      </c>
      <c r="H1063" s="8" t="inlineStr">
        <is>
          <t>AMG GT</t>
        </is>
      </c>
      <c r="I1063" s="8" t="inlineStr">
        <is>
          <t>SSDD3V75P1TMNGBN9</t>
        </is>
      </c>
      <c r="J1063" s="8" t="inlineStr">
        <is>
          <t>02 - Sports / GT</t>
        </is>
      </c>
      <c r="K1063" s="12" t="n">
        <v>250000</v>
      </c>
      <c r="L1063" s="8" t="inlineStr">
        <is>
          <t>Pennsylvania</t>
        </is>
      </c>
      <c r="M1063" s="13" t="n">
        <v>3537.74</v>
      </c>
      <c r="N1063" s="13" t="n">
        <v>3393.05</v>
      </c>
      <c r="O1063" s="8" t="n"/>
    </row>
    <row r="1064">
      <c r="A1064" s="8" t="inlineStr">
        <is>
          <t>CANON-202509-001056</t>
        </is>
      </c>
      <c r="B1064" s="9" t="inlineStr">
        <is>
          <t>2025-09</t>
        </is>
      </c>
      <c r="C1064" s="10" t="n">
        <v>45927</v>
      </c>
      <c r="D1064" s="9" t="inlineStr">
        <is>
          <t>Bound</t>
        </is>
      </c>
      <c r="E1064" s="8" t="inlineStr">
        <is>
          <t>Sunniva Rourke</t>
        </is>
      </c>
      <c r="F1064" s="11" t="n">
        <v>1995</v>
      </c>
      <c r="G1064" s="8" t="inlineStr">
        <is>
          <t>Aston Martin</t>
        </is>
      </c>
      <c r="H1064" s="8" t="inlineStr">
        <is>
          <t>DB12</t>
        </is>
      </c>
      <c r="I1064" s="8" t="inlineStr">
        <is>
          <t>ZJ9L1MHJSLAWTEPZF</t>
        </is>
      </c>
      <c r="J1064" s="8" t="inlineStr">
        <is>
          <t>02 - Sports / GT</t>
        </is>
      </c>
      <c r="K1064" s="12" t="n">
        <v>370000</v>
      </c>
      <c r="L1064" s="8" t="inlineStr">
        <is>
          <t>Oregon</t>
        </is>
      </c>
      <c r="M1064" s="13" t="n">
        <v>5916.51</v>
      </c>
      <c r="N1064" s="13" t="n">
        <v>5674.52</v>
      </c>
      <c r="O1064" s="8" t="n"/>
    </row>
    <row r="1065">
      <c r="A1065" s="8" t="inlineStr">
        <is>
          <t>CANON-202509-001057</t>
        </is>
      </c>
      <c r="B1065" s="9" t="inlineStr">
        <is>
          <t>2025-09</t>
        </is>
      </c>
      <c r="C1065" s="10" t="n">
        <v>45917</v>
      </c>
      <c r="D1065" s="9" t="inlineStr">
        <is>
          <t>Bound</t>
        </is>
      </c>
      <c r="E1065" s="8" t="inlineStr">
        <is>
          <t>Desmond Farkas</t>
        </is>
      </c>
      <c r="F1065" s="11" t="n">
        <v>1969</v>
      </c>
      <c r="G1065" s="8" t="inlineStr">
        <is>
          <t>Bugatti</t>
        </is>
      </c>
      <c r="H1065" s="8" t="inlineStr">
        <is>
          <t>Type 57</t>
        </is>
      </c>
      <c r="I1065" s="8" t="inlineStr">
        <is>
          <t>YT09JV9Y00X4JN763</t>
        </is>
      </c>
      <c r="J1065" s="8" t="inlineStr">
        <is>
          <t>06 - Vintage Pre-War (pre-1946)</t>
        </is>
      </c>
      <c r="K1065" s="12" t="n">
        <v>680000</v>
      </c>
      <c r="L1065" s="8" t="inlineStr">
        <is>
          <t>Arkansas</t>
        </is>
      </c>
      <c r="M1065" s="13" t="n">
        <v>6728.15</v>
      </c>
      <c r="N1065" s="13" t="n">
        <v>6452.97</v>
      </c>
      <c r="O1065" s="8" t="n"/>
    </row>
    <row r="1066">
      <c r="A1066" s="8" t="inlineStr">
        <is>
          <t>CANON-202509-001059</t>
        </is>
      </c>
      <c r="B1066" s="9" t="inlineStr">
        <is>
          <t>2025-09</t>
        </is>
      </c>
      <c r="C1066" s="10" t="n">
        <v>45901</v>
      </c>
      <c r="D1066" s="9" t="inlineStr">
        <is>
          <t>Bound</t>
        </is>
      </c>
      <c r="E1066" s="8" t="inlineStr">
        <is>
          <t>Anouk Merriweather</t>
        </is>
      </c>
      <c r="F1066" s="11" t="n">
        <v>1973</v>
      </c>
      <c r="G1066" s="8" t="inlineStr">
        <is>
          <t>Aston Martin</t>
        </is>
      </c>
      <c r="H1066" s="8" t="inlineStr">
        <is>
          <t>DB12</t>
        </is>
      </c>
      <c r="I1066" s="8" t="inlineStr">
        <is>
          <t>NEW42FCFBYNMLT3U3</t>
        </is>
      </c>
      <c r="J1066" s="8" t="inlineStr">
        <is>
          <t>02 - Sports / GT</t>
        </is>
      </c>
      <c r="K1066" s="12" t="n">
        <v>900000</v>
      </c>
      <c r="L1066" s="8" t="inlineStr">
        <is>
          <t>Illinois</t>
        </is>
      </c>
      <c r="M1066" s="13" t="n">
        <v>15011.32</v>
      </c>
      <c r="N1066" s="13" t="n">
        <v>14397.36</v>
      </c>
      <c r="O1066" s="8" t="n"/>
    </row>
    <row r="1067">
      <c r="A1067" s="8" t="inlineStr">
        <is>
          <t>CANON-202509-001061</t>
        </is>
      </c>
      <c r="B1067" s="9" t="inlineStr">
        <is>
          <t>2025-09</t>
        </is>
      </c>
      <c r="C1067" s="10" t="n">
        <v>45904</v>
      </c>
      <c r="D1067" s="9" t="inlineStr">
        <is>
          <t>Bound</t>
        </is>
      </c>
      <c r="E1067" s="8" t="inlineStr">
        <is>
          <t>Everett Harrington</t>
        </is>
      </c>
      <c r="F1067" s="11" t="n">
        <v>1981</v>
      </c>
      <c r="G1067" s="8" t="inlineStr">
        <is>
          <t>Maserati</t>
        </is>
      </c>
      <c r="H1067" s="8" t="inlineStr">
        <is>
          <t>GranTurismo</t>
        </is>
      </c>
      <c r="I1067" s="8" t="inlineStr">
        <is>
          <t>LEXTMYCF8Y7WKZY6F</t>
        </is>
      </c>
      <c r="J1067" s="8" t="inlineStr">
        <is>
          <t>02 - Sports / GT</t>
        </is>
      </c>
      <c r="K1067" s="12" t="n">
        <v>1245000</v>
      </c>
      <c r="L1067" s="8" t="inlineStr">
        <is>
          <t>West Virginia</t>
        </is>
      </c>
      <c r="M1067" s="13" t="n">
        <v>17183.35</v>
      </c>
      <c r="N1067" s="13" t="n">
        <v>16480.55</v>
      </c>
      <c r="O1067" s="8" t="n"/>
    </row>
    <row r="1068">
      <c r="A1068" s="8" t="inlineStr">
        <is>
          <t>CANON-202509-001062</t>
        </is>
      </c>
      <c r="B1068" s="9" t="inlineStr">
        <is>
          <t>2025-09</t>
        </is>
      </c>
      <c r="C1068" s="10" t="n">
        <v>45922</v>
      </c>
      <c r="D1068" s="9" t="inlineStr">
        <is>
          <t>Bound</t>
        </is>
      </c>
      <c r="E1068" s="8" t="inlineStr">
        <is>
          <t>Saoirse Okonkwo</t>
        </is>
      </c>
      <c r="F1068" s="11" t="n">
        <v>2012</v>
      </c>
      <c r="G1068" s="8" t="inlineStr">
        <is>
          <t>McLaren</t>
        </is>
      </c>
      <c r="H1068" s="8" t="inlineStr">
        <is>
          <t>750S</t>
        </is>
      </c>
      <c r="I1068" s="8" t="inlineStr">
        <is>
          <t>7N8G4YDLEY334W58R</t>
        </is>
      </c>
      <c r="J1068" s="8" t="inlineStr">
        <is>
          <t>03 - Supercar</t>
        </is>
      </c>
      <c r="K1068" s="12" t="n">
        <v>850000</v>
      </c>
      <c r="L1068" s="8" t="inlineStr">
        <is>
          <t>Alaska</t>
        </is>
      </c>
      <c r="M1068" s="13" t="n">
        <v>17368.87</v>
      </c>
      <c r="N1068" s="13" t="n">
        <v>16658.48</v>
      </c>
      <c r="O1068" s="8" t="n"/>
    </row>
    <row r="1069">
      <c r="A1069" s="8" t="inlineStr">
        <is>
          <t>CANON-202509-001063</t>
        </is>
      </c>
      <c r="B1069" s="9" t="inlineStr">
        <is>
          <t>2025-09</t>
        </is>
      </c>
      <c r="C1069" s="10" t="n">
        <v>45901</v>
      </c>
      <c r="D1069" s="9" t="inlineStr">
        <is>
          <t>Bound</t>
        </is>
      </c>
      <c r="E1069" s="8" t="inlineStr">
        <is>
          <t>Leopold Vasquez</t>
        </is>
      </c>
      <c r="F1069" s="11" t="n">
        <v>1987</v>
      </c>
      <c r="G1069" s="8" t="inlineStr">
        <is>
          <t>Jaguar</t>
        </is>
      </c>
      <c r="H1069" s="8" t="inlineStr">
        <is>
          <t>E-Type Series 1</t>
        </is>
      </c>
      <c r="I1069" s="8" t="inlineStr">
        <is>
          <t>NE63KLJC83K16AKF7</t>
        </is>
      </c>
      <c r="J1069" s="8" t="inlineStr">
        <is>
          <t>07 - Post-War Classic (1946-1972)</t>
        </is>
      </c>
      <c r="K1069" s="12" t="n">
        <v>1015000</v>
      </c>
      <c r="L1069" s="8" t="inlineStr">
        <is>
          <t>Nebraska</t>
        </is>
      </c>
      <c r="M1069" s="13" t="n">
        <v>9460.57</v>
      </c>
      <c r="N1069" s="13" t="n">
        <v>9073.629999999999</v>
      </c>
      <c r="O1069" s="8" t="n"/>
    </row>
    <row r="1070">
      <c r="A1070" s="8" t="inlineStr">
        <is>
          <t>CANON-202509-001064</t>
        </is>
      </c>
      <c r="B1070" s="9" t="inlineStr">
        <is>
          <t>2025-09</t>
        </is>
      </c>
      <c r="C1070" s="10" t="n">
        <v>45914</v>
      </c>
      <c r="D1070" s="9" t="inlineStr">
        <is>
          <t>Bound</t>
        </is>
      </c>
      <c r="E1070" s="8" t="inlineStr">
        <is>
          <t>Mireille Kingsford</t>
        </is>
      </c>
      <c r="F1070" s="11" t="n">
        <v>1995</v>
      </c>
      <c r="G1070" s="8" t="inlineStr">
        <is>
          <t>Mercedes-Benz</t>
        </is>
      </c>
      <c r="H1070" s="8" t="inlineStr">
        <is>
          <t>280SL Pagoda</t>
        </is>
      </c>
      <c r="I1070" s="8" t="inlineStr">
        <is>
          <t>MP7N0NYPAWA0D5TB0</t>
        </is>
      </c>
      <c r="J1070" s="8" t="inlineStr">
        <is>
          <t>07 - Post-War Classic (1946-1972)</t>
        </is>
      </c>
      <c r="K1070" s="12" t="n">
        <v>140000</v>
      </c>
      <c r="L1070" s="8" t="inlineStr">
        <is>
          <t>Utah</t>
        </is>
      </c>
      <c r="M1070" s="13" t="n">
        <v>2032.64</v>
      </c>
      <c r="N1070" s="13" t="n">
        <v>1949.51</v>
      </c>
      <c r="O1070" s="8" t="n"/>
    </row>
    <row r="1071">
      <c r="A1071" s="8" t="inlineStr">
        <is>
          <t>CANON-202509-001065</t>
        </is>
      </c>
      <c r="B1071" s="9" t="inlineStr">
        <is>
          <t>2025-09</t>
        </is>
      </c>
      <c r="C1071" s="10" t="n">
        <v>45916</v>
      </c>
      <c r="D1071" s="9" t="inlineStr">
        <is>
          <t>Bound</t>
        </is>
      </c>
      <c r="E1071" s="8" t="inlineStr">
        <is>
          <t>Sunniva Chattopadhyay</t>
        </is>
      </c>
      <c r="F1071" s="11" t="n">
        <v>1990</v>
      </c>
      <c r="G1071" s="8" t="inlineStr">
        <is>
          <t>BMW</t>
        </is>
      </c>
      <c r="H1071" s="8" t="inlineStr">
        <is>
          <t>M8 Competition</t>
        </is>
      </c>
      <c r="I1071" s="8" t="inlineStr">
        <is>
          <t>JBPTJCV9S99NHKX5U</t>
        </is>
      </c>
      <c r="J1071" s="8" t="inlineStr">
        <is>
          <t>02 - Sports / GT</t>
        </is>
      </c>
      <c r="K1071" s="12" t="n">
        <v>640000</v>
      </c>
      <c r="L1071" s="8" t="inlineStr">
        <is>
          <t>Connecticut</t>
        </is>
      </c>
      <c r="M1071" s="13" t="n">
        <v>8790.940000000001</v>
      </c>
      <c r="N1071" s="13" t="n">
        <v>8431.389999999999</v>
      </c>
      <c r="O1071" s="8" t="n"/>
    </row>
    <row r="1072">
      <c r="A1072" s="8" t="inlineStr">
        <is>
          <t>CANON-202509-001066</t>
        </is>
      </c>
      <c r="B1072" s="9" t="inlineStr">
        <is>
          <t>2025-09</t>
        </is>
      </c>
      <c r="C1072" s="10" t="n">
        <v>45913</v>
      </c>
      <c r="D1072" s="9" t="inlineStr">
        <is>
          <t>Bound</t>
        </is>
      </c>
      <c r="E1072" s="8" t="inlineStr">
        <is>
          <t>Horace Okonkwo</t>
        </is>
      </c>
      <c r="F1072" s="11" t="n">
        <v>2019</v>
      </c>
      <c r="G1072" s="8" t="inlineStr">
        <is>
          <t>Mercedes-Benz</t>
        </is>
      </c>
      <c r="H1072" s="8" t="inlineStr">
        <is>
          <t>280SL Pagoda</t>
        </is>
      </c>
      <c r="I1072" s="8" t="inlineStr">
        <is>
          <t>JLC2Y2JX7C69666D8</t>
        </is>
      </c>
      <c r="J1072" s="8" t="inlineStr">
        <is>
          <t>07 - Post-War Classic (1946-1972)</t>
        </is>
      </c>
      <c r="K1072" s="12" t="n">
        <v>375000</v>
      </c>
      <c r="L1072" s="8" t="inlineStr">
        <is>
          <t>Colorado</t>
        </is>
      </c>
      <c r="M1072" s="13" t="n">
        <v>3735.85</v>
      </c>
      <c r="N1072" s="13" t="n">
        <v>3583.05</v>
      </c>
      <c r="O1072" s="8" t="n"/>
    </row>
    <row r="1073">
      <c r="A1073" s="8" t="inlineStr">
        <is>
          <t>CANON-202509-001067</t>
        </is>
      </c>
      <c r="B1073" s="9" t="inlineStr">
        <is>
          <t>2025-09</t>
        </is>
      </c>
      <c r="C1073" s="10" t="n">
        <v>45908</v>
      </c>
      <c r="D1073" s="9" t="inlineStr">
        <is>
          <t>Bound</t>
        </is>
      </c>
      <c r="E1073" s="8" t="inlineStr">
        <is>
          <t>Noor Delacroix</t>
        </is>
      </c>
      <c r="F1073" s="11" t="n">
        <v>2009</v>
      </c>
      <c r="G1073" s="8" t="inlineStr">
        <is>
          <t>Ferrari</t>
        </is>
      </c>
      <c r="H1073" s="8" t="inlineStr">
        <is>
          <t>SF90 Stradale</t>
        </is>
      </c>
      <c r="I1073" s="8" t="inlineStr">
        <is>
          <t>H2DDBRTUD1JT8SAPC</t>
        </is>
      </c>
      <c r="J1073" s="8" t="inlineStr">
        <is>
          <t>03 - Supercar</t>
        </is>
      </c>
      <c r="K1073" s="12" t="n">
        <v>805000</v>
      </c>
      <c r="L1073" s="8" t="inlineStr">
        <is>
          <t>Hawaii</t>
        </is>
      </c>
      <c r="M1073" s="13" t="n">
        <v>18758.02</v>
      </c>
      <c r="N1073" s="13" t="n">
        <v>17990.82</v>
      </c>
      <c r="O1073" s="8" t="n"/>
    </row>
    <row r="1074">
      <c r="A1074" s="8" t="inlineStr">
        <is>
          <t>CANON-202509-001068</t>
        </is>
      </c>
      <c r="B1074" s="9" t="inlineStr">
        <is>
          <t>2025-09</t>
        </is>
      </c>
      <c r="C1074" s="10" t="n">
        <v>45914</v>
      </c>
      <c r="D1074" s="9" t="inlineStr">
        <is>
          <t>Bound</t>
        </is>
      </c>
      <c r="E1074" s="8" t="inlineStr">
        <is>
          <t>Callum Okonkwo</t>
        </is>
      </c>
      <c r="F1074" s="11" t="n">
        <v>1996</v>
      </c>
      <c r="G1074" s="8" t="inlineStr">
        <is>
          <t>Mercedes-Benz</t>
        </is>
      </c>
      <c r="H1074" s="8" t="inlineStr">
        <is>
          <t>280SL Pagoda</t>
        </is>
      </c>
      <c r="I1074" s="8" t="inlineStr">
        <is>
          <t>J5M7M90XLJBD3AJPT</t>
        </is>
      </c>
      <c r="J1074" s="8" t="inlineStr">
        <is>
          <t>07 - Post-War Classic (1946-1972)</t>
        </is>
      </c>
      <c r="K1074" s="12" t="n">
        <v>815000</v>
      </c>
      <c r="L1074" s="8" t="inlineStr">
        <is>
          <t>Pennsylvania</t>
        </is>
      </c>
      <c r="M1074" s="13" t="n">
        <v>6612.26</v>
      </c>
      <c r="N1074" s="13" t="n">
        <v>6341.82</v>
      </c>
      <c r="O1074" s="8" t="n"/>
    </row>
    <row r="1075">
      <c r="A1075" s="8" t="inlineStr">
        <is>
          <t>CANON-202509-001069</t>
        </is>
      </c>
      <c r="B1075" s="9" t="inlineStr">
        <is>
          <t>2025-09</t>
        </is>
      </c>
      <c r="C1075" s="10" t="n">
        <v>45907</v>
      </c>
      <c r="D1075" s="9" t="inlineStr">
        <is>
          <t>Bound</t>
        </is>
      </c>
      <c r="E1075" s="8" t="inlineStr">
        <is>
          <t>Ottilie Pennington</t>
        </is>
      </c>
      <c r="F1075" s="11" t="n">
        <v>2017</v>
      </c>
      <c r="G1075" s="8" t="inlineStr">
        <is>
          <t>BMW</t>
        </is>
      </c>
      <c r="H1075" s="8" t="inlineStr">
        <is>
          <t>M8 Competition</t>
        </is>
      </c>
      <c r="I1075" s="8" t="inlineStr">
        <is>
          <t>YK51V9L4YUHDX57DY</t>
        </is>
      </c>
      <c r="J1075" s="8" t="inlineStr">
        <is>
          <t>02 - Sports / GT</t>
        </is>
      </c>
      <c r="K1075" s="12" t="n">
        <v>405000</v>
      </c>
      <c r="L1075" s="8" t="inlineStr">
        <is>
          <t>Indiana</t>
        </is>
      </c>
      <c r="M1075" s="13" t="n">
        <v>7049.29</v>
      </c>
      <c r="N1075" s="13" t="n">
        <v>6760.97</v>
      </c>
      <c r="O1075" s="8" t="n"/>
    </row>
    <row r="1076">
      <c r="A1076" s="8" t="inlineStr">
        <is>
          <t>CANON-202509-001071</t>
        </is>
      </c>
      <c r="B1076" s="9" t="inlineStr">
        <is>
          <t>2025-09</t>
        </is>
      </c>
      <c r="C1076" s="10" t="n">
        <v>45926</v>
      </c>
      <c r="D1076" s="9" t="inlineStr">
        <is>
          <t>Bound</t>
        </is>
      </c>
      <c r="E1076" s="8" t="inlineStr">
        <is>
          <t>Sunniva Vandermeer</t>
        </is>
      </c>
      <c r="F1076" s="11" t="n">
        <v>1961</v>
      </c>
      <c r="G1076" s="8" t="inlineStr">
        <is>
          <t>Bentley</t>
        </is>
      </c>
      <c r="H1076" s="8" t="inlineStr">
        <is>
          <t>Continental GT</t>
        </is>
      </c>
      <c r="I1076" s="8" t="inlineStr">
        <is>
          <t>65FSCW5TNEKHRJLWV</t>
        </is>
      </c>
      <c r="J1076" s="8" t="inlineStr">
        <is>
          <t>02 - Sports / GT</t>
        </is>
      </c>
      <c r="K1076" s="12" t="n">
        <v>195000</v>
      </c>
      <c r="L1076" s="8" t="inlineStr">
        <is>
          <t>Utah</t>
        </is>
      </c>
      <c r="M1076" s="13" t="n">
        <v>4569.62</v>
      </c>
      <c r="N1076" s="13" t="n">
        <v>4382.72</v>
      </c>
      <c r="O1076" s="8" t="n"/>
    </row>
    <row r="1077">
      <c r="A1077" s="8" t="inlineStr">
        <is>
          <t>CANON-202509-001072</t>
        </is>
      </c>
      <c r="B1077" s="9" t="inlineStr">
        <is>
          <t>2025-09</t>
        </is>
      </c>
      <c r="C1077" s="10" t="n">
        <v>45909</v>
      </c>
      <c r="D1077" s="9" t="inlineStr">
        <is>
          <t>Bound</t>
        </is>
      </c>
      <c r="E1077" s="8" t="inlineStr">
        <is>
          <t>Lorenzo Fairweather</t>
        </is>
      </c>
      <c r="F1077" s="11" t="n">
        <v>1972</v>
      </c>
      <c r="G1077" s="8" t="inlineStr">
        <is>
          <t>Ferrari</t>
        </is>
      </c>
      <c r="H1077" s="8" t="inlineStr">
        <is>
          <t>SF90 Stradale</t>
        </is>
      </c>
      <c r="I1077" s="8" t="inlineStr">
        <is>
          <t>CDN5DM0ZXNF86W15J</t>
        </is>
      </c>
      <c r="J1077" s="8" t="inlineStr">
        <is>
          <t>03 - Supercar</t>
        </is>
      </c>
      <c r="K1077" s="12" t="n">
        <v>1590000</v>
      </c>
      <c r="L1077" s="8" t="inlineStr">
        <is>
          <t>West Virginia</t>
        </is>
      </c>
      <c r="M1077" s="13" t="n">
        <v>31920</v>
      </c>
      <c r="N1077" s="13" t="n">
        <v>30614.47</v>
      </c>
      <c r="O1077" s="8" t="n"/>
    </row>
    <row r="1078">
      <c r="A1078" s="8" t="inlineStr">
        <is>
          <t>CANON-202509-001073</t>
        </is>
      </c>
      <c r="B1078" s="9" t="inlineStr">
        <is>
          <t>2025-09</t>
        </is>
      </c>
      <c r="C1078" s="10" t="n">
        <v>45909</v>
      </c>
      <c r="D1078" s="9" t="inlineStr">
        <is>
          <t>Bound</t>
        </is>
      </c>
      <c r="E1078" s="8" t="inlineStr">
        <is>
          <t>Ottilie Kingsford</t>
        </is>
      </c>
      <c r="F1078" s="11" t="n">
        <v>2010</v>
      </c>
      <c r="G1078" s="8" t="inlineStr">
        <is>
          <t>McLaren</t>
        </is>
      </c>
      <c r="H1078" s="8" t="inlineStr">
        <is>
          <t>750S</t>
        </is>
      </c>
      <c r="I1078" s="8" t="inlineStr">
        <is>
          <t>M8T2LREUU39F55VSJ</t>
        </is>
      </c>
      <c r="J1078" s="8" t="inlineStr">
        <is>
          <t>03 - Supercar</t>
        </is>
      </c>
      <c r="K1078" s="12" t="n">
        <v>1820000</v>
      </c>
      <c r="L1078" s="8" t="inlineStr">
        <is>
          <t>Georgia</t>
        </is>
      </c>
      <c r="M1078" s="13" t="n">
        <v>30768.3</v>
      </c>
      <c r="N1078" s="13" t="n">
        <v>29509.88</v>
      </c>
      <c r="O1078" s="8" t="n"/>
    </row>
    <row r="1079">
      <c r="A1079" s="8" t="inlineStr">
        <is>
          <t>CANON-202509-001074</t>
        </is>
      </c>
      <c r="B1079" s="9" t="inlineStr">
        <is>
          <t>2025-09</t>
        </is>
      </c>
      <c r="C1079" s="10" t="n">
        <v>45925</v>
      </c>
      <c r="D1079" s="9" t="inlineStr">
        <is>
          <t>Bound</t>
        </is>
      </c>
      <c r="E1079" s="8" t="inlineStr">
        <is>
          <t>Ramona Delacroix</t>
        </is>
      </c>
      <c r="F1079" s="11" t="n">
        <v>2016</v>
      </c>
      <c r="G1079" s="8" t="inlineStr">
        <is>
          <t>Porsche</t>
        </is>
      </c>
      <c r="H1079" s="8" t="inlineStr">
        <is>
          <t>911 Turbo S</t>
        </is>
      </c>
      <c r="I1079" s="8" t="inlineStr">
        <is>
          <t>6B57562Y20H2ENWDK</t>
        </is>
      </c>
      <c r="J1079" s="8" t="inlineStr">
        <is>
          <t>02 - Sports / GT</t>
        </is>
      </c>
      <c r="K1079" s="12" t="n">
        <v>690000</v>
      </c>
      <c r="L1079" s="8" t="inlineStr">
        <is>
          <t>Ohio</t>
        </is>
      </c>
      <c r="M1079" s="13" t="n">
        <v>11762.55</v>
      </c>
      <c r="N1079" s="13" t="n">
        <v>11281.46</v>
      </c>
      <c r="O1079" s="8" t="n"/>
    </row>
    <row r="1080">
      <c r="A1080" s="8" t="inlineStr">
        <is>
          <t>CANON-202509-001075</t>
        </is>
      </c>
      <c r="B1080" s="9" t="inlineStr">
        <is>
          <t>2025-09</t>
        </is>
      </c>
      <c r="C1080" s="10" t="n">
        <v>45912</v>
      </c>
      <c r="D1080" s="9" t="inlineStr">
        <is>
          <t>Bound</t>
        </is>
      </c>
      <c r="E1080" s="8" t="inlineStr">
        <is>
          <t>Leopold Castellanos</t>
        </is>
      </c>
      <c r="F1080" s="11" t="n">
        <v>1961</v>
      </c>
      <c r="G1080" s="8" t="inlineStr">
        <is>
          <t>Mercedes-Benz</t>
        </is>
      </c>
      <c r="H1080" s="8" t="inlineStr">
        <is>
          <t>AMG GT</t>
        </is>
      </c>
      <c r="I1080" s="8" t="inlineStr">
        <is>
          <t>MUJT9EZML0CL3CB8R</t>
        </is>
      </c>
      <c r="J1080" s="8" t="inlineStr">
        <is>
          <t>02 - Sports / GT</t>
        </is>
      </c>
      <c r="K1080" s="12" t="n">
        <v>525000</v>
      </c>
      <c r="L1080" s="8" t="inlineStr">
        <is>
          <t>Alabama</t>
        </is>
      </c>
      <c r="M1080" s="13" t="n">
        <v>8177.12</v>
      </c>
      <c r="N1080" s="13" t="n">
        <v>7842.68</v>
      </c>
      <c r="O1080" s="8" t="n"/>
    </row>
    <row r="1081">
      <c r="A1081" s="8" t="inlineStr">
        <is>
          <t>CANON-202509-001076</t>
        </is>
      </c>
      <c r="B1081" s="9" t="inlineStr">
        <is>
          <t>2025-09</t>
        </is>
      </c>
      <c r="C1081" s="10" t="n">
        <v>45906</v>
      </c>
      <c r="D1081" s="9" t="inlineStr">
        <is>
          <t>Bound</t>
        </is>
      </c>
      <c r="E1081" s="8" t="inlineStr">
        <is>
          <t>Noor Delacroix</t>
        </is>
      </c>
      <c r="F1081" s="11" t="n">
        <v>2003</v>
      </c>
      <c r="G1081" s="8" t="inlineStr">
        <is>
          <t>Bentley</t>
        </is>
      </c>
      <c r="H1081" s="8" t="inlineStr">
        <is>
          <t>Continental GT</t>
        </is>
      </c>
      <c r="I1081" s="8" t="inlineStr">
        <is>
          <t>HYC8PT1U3ES1ZLY5M</t>
        </is>
      </c>
      <c r="J1081" s="8" t="inlineStr">
        <is>
          <t>02 - Sports / GT</t>
        </is>
      </c>
      <c r="K1081" s="12" t="n">
        <v>620000</v>
      </c>
      <c r="L1081" s="8" t="inlineStr">
        <is>
          <t>Connecticut</t>
        </is>
      </c>
      <c r="M1081" s="13" t="n">
        <v>8516.23</v>
      </c>
      <c r="N1081" s="13" t="n">
        <v>8167.92</v>
      </c>
      <c r="O1081" s="8" t="n"/>
    </row>
    <row r="1082">
      <c r="A1082" s="8" t="inlineStr">
        <is>
          <t>CANON-202509-001077</t>
        </is>
      </c>
      <c r="B1082" s="9" t="inlineStr">
        <is>
          <t>2025-09</t>
        </is>
      </c>
      <c r="C1082" s="10" t="n">
        <v>45917</v>
      </c>
      <c r="D1082" s="9" t="inlineStr">
        <is>
          <t>Bound</t>
        </is>
      </c>
      <c r="E1082" s="8" t="inlineStr">
        <is>
          <t>Thaddeus Montoya</t>
        </is>
      </c>
      <c r="F1082" s="11" t="n">
        <v>1976</v>
      </c>
      <c r="G1082" s="8" t="inlineStr">
        <is>
          <t>Porsche</t>
        </is>
      </c>
      <c r="H1082" s="8" t="inlineStr">
        <is>
          <t>911 Turbo S</t>
        </is>
      </c>
      <c r="I1082" s="8" t="inlineStr">
        <is>
          <t>9HJ4AN4R3557ZV52T</t>
        </is>
      </c>
      <c r="J1082" s="8" t="inlineStr">
        <is>
          <t>02 - Sports / GT</t>
        </is>
      </c>
      <c r="K1082" s="12" t="n">
        <v>580000</v>
      </c>
      <c r="L1082" s="8" t="inlineStr">
        <is>
          <t>Rhode Island</t>
        </is>
      </c>
      <c r="M1082" s="13" t="n">
        <v>9745.09</v>
      </c>
      <c r="N1082" s="13" t="n">
        <v>9346.52</v>
      </c>
      <c r="O1082" s="8" t="n"/>
    </row>
    <row r="1083">
      <c r="A1083" s="8" t="inlineStr">
        <is>
          <t>CANON-202509-001078</t>
        </is>
      </c>
      <c r="B1083" s="9" t="inlineStr">
        <is>
          <t>2025-09</t>
        </is>
      </c>
      <c r="C1083" s="10" t="n">
        <v>45910</v>
      </c>
      <c r="D1083" s="9" t="inlineStr">
        <is>
          <t>Bound</t>
        </is>
      </c>
      <c r="E1083" s="8" t="inlineStr">
        <is>
          <t>Aurelio Fairweather</t>
        </is>
      </c>
      <c r="F1083" s="11" t="n">
        <v>1979</v>
      </c>
      <c r="G1083" s="8" t="inlineStr">
        <is>
          <t>Porsche</t>
        </is>
      </c>
      <c r="H1083" s="8" t="inlineStr">
        <is>
          <t>911 Turbo S</t>
        </is>
      </c>
      <c r="I1083" s="8" t="inlineStr">
        <is>
          <t>MWWC63TWN50FTCSA1</t>
        </is>
      </c>
      <c r="J1083" s="8" t="inlineStr">
        <is>
          <t>02 - Sports / GT</t>
        </is>
      </c>
      <c r="K1083" s="12" t="n">
        <v>410000</v>
      </c>
      <c r="L1083" s="8" t="inlineStr">
        <is>
          <t>Wyoming</t>
        </is>
      </c>
      <c r="M1083" s="13" t="n">
        <v>6208.02</v>
      </c>
      <c r="N1083" s="13" t="n">
        <v>5954.11</v>
      </c>
      <c r="O1083" s="8" t="n"/>
    </row>
    <row r="1084">
      <c r="A1084" s="8" t="inlineStr">
        <is>
          <t>CANON-202509-001079</t>
        </is>
      </c>
      <c r="B1084" s="9" t="inlineStr">
        <is>
          <t>2025-09</t>
        </is>
      </c>
      <c r="C1084" s="10" t="n">
        <v>45920</v>
      </c>
      <c r="D1084" s="9" t="inlineStr">
        <is>
          <t>Bound</t>
        </is>
      </c>
      <c r="E1084" s="8" t="inlineStr">
        <is>
          <t>Horace Okonkwo</t>
        </is>
      </c>
      <c r="F1084" s="11" t="n">
        <v>2018</v>
      </c>
      <c r="G1084" s="8" t="inlineStr">
        <is>
          <t>Porsche</t>
        </is>
      </c>
      <c r="H1084" s="8" t="inlineStr">
        <is>
          <t>911 Turbo S</t>
        </is>
      </c>
      <c r="I1084" s="8" t="inlineStr">
        <is>
          <t>3RU7N0A1Z59N48M1D</t>
        </is>
      </c>
      <c r="J1084" s="8" t="inlineStr">
        <is>
          <t>02 - Sports / GT</t>
        </is>
      </c>
      <c r="K1084" s="12" t="n">
        <v>810000</v>
      </c>
      <c r="L1084" s="8" t="inlineStr">
        <is>
          <t>Washington</t>
        </is>
      </c>
      <c r="M1084" s="13" t="n">
        <v>9536.6</v>
      </c>
      <c r="N1084" s="13" t="n">
        <v>9146.549999999999</v>
      </c>
      <c r="O1084" s="8" t="n"/>
    </row>
    <row r="1085">
      <c r="A1085" s="8" t="inlineStr">
        <is>
          <t>CANON-202509-001080</t>
        </is>
      </c>
      <c r="B1085" s="9" t="inlineStr">
        <is>
          <t>2025-09</t>
        </is>
      </c>
      <c r="C1085" s="10" t="n">
        <v>45922</v>
      </c>
      <c r="D1085" s="9" t="inlineStr">
        <is>
          <t>Bound</t>
        </is>
      </c>
      <c r="E1085" s="8" t="inlineStr">
        <is>
          <t>Fitzgerald Thistlewood</t>
        </is>
      </c>
      <c r="F1085" s="11" t="n">
        <v>1980</v>
      </c>
      <c r="G1085" s="8" t="inlineStr">
        <is>
          <t>Jaguar</t>
        </is>
      </c>
      <c r="H1085" s="8" t="inlineStr">
        <is>
          <t>E-Type Series 1</t>
        </is>
      </c>
      <c r="I1085" s="8" t="inlineStr">
        <is>
          <t>4PEPMSKML8T0CCK5K</t>
        </is>
      </c>
      <c r="J1085" s="8" t="inlineStr">
        <is>
          <t>07 - Post-War Classic (1946-1972)</t>
        </is>
      </c>
      <c r="K1085" s="12" t="n">
        <v>365000</v>
      </c>
      <c r="L1085" s="8" t="inlineStr">
        <is>
          <t>Florida</t>
        </is>
      </c>
      <c r="M1085" s="13" t="n">
        <v>4694.04</v>
      </c>
      <c r="N1085" s="13" t="n">
        <v>4502.05</v>
      </c>
      <c r="O1085" s="8" t="n"/>
    </row>
    <row r="1086">
      <c r="A1086" s="8" t="inlineStr">
        <is>
          <t>CANON-202509-001081</t>
        </is>
      </c>
      <c r="B1086" s="9" t="inlineStr">
        <is>
          <t>2025-09</t>
        </is>
      </c>
      <c r="C1086" s="10" t="n">
        <v>45906</v>
      </c>
      <c r="D1086" s="9" t="inlineStr">
        <is>
          <t>Bound</t>
        </is>
      </c>
      <c r="E1086" s="8" t="inlineStr">
        <is>
          <t>Noor Underwood</t>
        </is>
      </c>
      <c r="F1086" s="11" t="n">
        <v>1985</v>
      </c>
      <c r="G1086" s="8" t="inlineStr">
        <is>
          <t>Mercedes-Benz</t>
        </is>
      </c>
      <c r="H1086" s="8" t="inlineStr">
        <is>
          <t>280SL Pagoda</t>
        </is>
      </c>
      <c r="I1086" s="8" t="inlineStr">
        <is>
          <t>S31F8YN3L6LWNZH12</t>
        </is>
      </c>
      <c r="J1086" s="8" t="inlineStr">
        <is>
          <t>07 - Post-War Classic (1946-1972)</t>
        </is>
      </c>
      <c r="K1086" s="12" t="n">
        <v>835000</v>
      </c>
      <c r="L1086" s="8" t="inlineStr">
        <is>
          <t>New York</t>
        </is>
      </c>
      <c r="M1086" s="13" t="n">
        <v>8671.4</v>
      </c>
      <c r="N1086" s="13" t="n">
        <v>8316.74</v>
      </c>
      <c r="O1086" s="8" t="n"/>
    </row>
    <row r="1087">
      <c r="A1087" s="8" t="inlineStr">
        <is>
          <t>CANON-202509-001082</t>
        </is>
      </c>
      <c r="B1087" s="9" t="inlineStr">
        <is>
          <t>2025-09</t>
        </is>
      </c>
      <c r="C1087" s="10" t="n">
        <v>45909</v>
      </c>
      <c r="D1087" s="9" t="inlineStr">
        <is>
          <t>Bound</t>
        </is>
      </c>
      <c r="E1087" s="8" t="inlineStr">
        <is>
          <t>Ramona Blackwood</t>
        </is>
      </c>
      <c r="F1087" s="11" t="n">
        <v>2009</v>
      </c>
      <c r="G1087" s="8" t="inlineStr">
        <is>
          <t>Lamborghini</t>
        </is>
      </c>
      <c r="H1087" s="8" t="inlineStr">
        <is>
          <t>Huracan EVO</t>
        </is>
      </c>
      <c r="I1087" s="8" t="inlineStr">
        <is>
          <t>FEZF939HEV55WKSD2</t>
        </is>
      </c>
      <c r="J1087" s="8" t="inlineStr">
        <is>
          <t>03 - Supercar</t>
        </is>
      </c>
      <c r="K1087" s="12" t="n">
        <v>850000</v>
      </c>
      <c r="L1087" s="8" t="inlineStr">
        <is>
          <t>Hawaii</t>
        </is>
      </c>
      <c r="M1087" s="13" t="n">
        <v>19806.6</v>
      </c>
      <c r="N1087" s="13" t="n">
        <v>18996.51</v>
      </c>
      <c r="O1087" s="8" t="n"/>
    </row>
    <row r="1088">
      <c r="A1088" s="8" t="inlineStr">
        <is>
          <t>CANON-202509-001083</t>
        </is>
      </c>
      <c r="B1088" s="9" t="inlineStr">
        <is>
          <t>2025-09</t>
        </is>
      </c>
      <c r="C1088" s="10" t="n">
        <v>45919</v>
      </c>
      <c r="D1088" s="9" t="inlineStr">
        <is>
          <t>Bound</t>
        </is>
      </c>
      <c r="E1088" s="8" t="inlineStr">
        <is>
          <t>Callum Farkas</t>
        </is>
      </c>
      <c r="F1088" s="11" t="n">
        <v>2010</v>
      </c>
      <c r="G1088" s="8" t="inlineStr">
        <is>
          <t>Aston Martin</t>
        </is>
      </c>
      <c r="H1088" s="8" t="inlineStr">
        <is>
          <t>DB12</t>
        </is>
      </c>
      <c r="I1088" s="8" t="inlineStr">
        <is>
          <t>7Y0WLWZEBXZGAPKVL</t>
        </is>
      </c>
      <c r="J1088" s="8" t="inlineStr">
        <is>
          <t>02 - Sports / GT</t>
        </is>
      </c>
      <c r="K1088" s="12" t="n">
        <v>405000</v>
      </c>
      <c r="L1088" s="8" t="inlineStr">
        <is>
          <t>Oklahoma</t>
        </is>
      </c>
      <c r="M1088" s="13" t="n">
        <v>7221.23</v>
      </c>
      <c r="N1088" s="13" t="n">
        <v>6925.88</v>
      </c>
      <c r="O1088" s="8" t="n"/>
    </row>
    <row r="1089">
      <c r="A1089" s="8" t="inlineStr">
        <is>
          <t>CANON-202509-001084</t>
        </is>
      </c>
      <c r="B1089" s="9" t="inlineStr">
        <is>
          <t>2025-09</t>
        </is>
      </c>
      <c r="C1089" s="10" t="n">
        <v>45911</v>
      </c>
      <c r="D1089" s="9" t="inlineStr">
        <is>
          <t>Bound</t>
        </is>
      </c>
      <c r="E1089" s="8" t="inlineStr">
        <is>
          <t>Saoirse Delacroix</t>
        </is>
      </c>
      <c r="F1089" s="11" t="n">
        <v>1989</v>
      </c>
      <c r="G1089" s="8" t="inlineStr">
        <is>
          <t>Aston Martin</t>
        </is>
      </c>
      <c r="H1089" s="8" t="inlineStr">
        <is>
          <t>DB12</t>
        </is>
      </c>
      <c r="I1089" s="8" t="inlineStr">
        <is>
          <t>08PWYDM82B9GTHJ4N</t>
        </is>
      </c>
      <c r="J1089" s="8" t="inlineStr">
        <is>
          <t>02 - Sports / GT</t>
        </is>
      </c>
      <c r="K1089" s="12" t="n">
        <v>750000</v>
      </c>
      <c r="L1089" s="8" t="inlineStr">
        <is>
          <t>California</t>
        </is>
      </c>
      <c r="M1089" s="13" t="n">
        <v>12417.45</v>
      </c>
      <c r="N1089" s="13" t="n">
        <v>11909.58</v>
      </c>
      <c r="O1089" s="8" t="n"/>
    </row>
    <row r="1090">
      <c r="A1090" s="8" t="inlineStr">
        <is>
          <t>CANON-202509-001085</t>
        </is>
      </c>
      <c r="B1090" s="9" t="inlineStr">
        <is>
          <t>2025-09</t>
        </is>
      </c>
      <c r="C1090" s="10" t="n">
        <v>45903</v>
      </c>
      <c r="D1090" s="9" t="inlineStr">
        <is>
          <t>Bound</t>
        </is>
      </c>
      <c r="E1090" s="8" t="inlineStr">
        <is>
          <t>Lorenzo Delacroix</t>
        </is>
      </c>
      <c r="F1090" s="11" t="n">
        <v>1995</v>
      </c>
      <c r="G1090" s="8" t="inlineStr">
        <is>
          <t>Porsche</t>
        </is>
      </c>
      <c r="H1090" s="8" t="inlineStr">
        <is>
          <t>911 Turbo S</t>
        </is>
      </c>
      <c r="I1090" s="8" t="inlineStr">
        <is>
          <t>M1WWPXDYZ5RN4XE0J</t>
        </is>
      </c>
      <c r="J1090" s="8" t="inlineStr">
        <is>
          <t>02 - Sports / GT</t>
        </is>
      </c>
      <c r="K1090" s="12" t="n">
        <v>745000</v>
      </c>
      <c r="L1090" s="8" t="inlineStr">
        <is>
          <t>Florida</t>
        </is>
      </c>
      <c r="M1090" s="13" t="n">
        <v>12974.25</v>
      </c>
      <c r="N1090" s="13" t="n">
        <v>12443.6</v>
      </c>
      <c r="O1090" s="8" t="n"/>
    </row>
    <row r="1091">
      <c r="A1091" s="8" t="inlineStr">
        <is>
          <t>CANON-202509-001087</t>
        </is>
      </c>
      <c r="B1091" s="9" t="inlineStr">
        <is>
          <t>2025-09</t>
        </is>
      </c>
      <c r="C1091" s="10" t="n">
        <v>45923</v>
      </c>
      <c r="D1091" s="9" t="inlineStr">
        <is>
          <t>Bound</t>
        </is>
      </c>
      <c r="E1091" s="8" t="inlineStr">
        <is>
          <t>Wilhelmina Okonkwo</t>
        </is>
      </c>
      <c r="F1091" s="11" t="n">
        <v>1957</v>
      </c>
      <c r="G1091" s="8" t="inlineStr">
        <is>
          <t>Aston Martin</t>
        </is>
      </c>
      <c r="H1091" s="8" t="inlineStr">
        <is>
          <t>DB12</t>
        </is>
      </c>
      <c r="I1091" s="8" t="inlineStr">
        <is>
          <t>AHF83L6WHWXPHUEGW</t>
        </is>
      </c>
      <c r="J1091" s="8" t="inlineStr">
        <is>
          <t>02 - Sports / GT</t>
        </is>
      </c>
      <c r="K1091" s="12" t="n">
        <v>695000</v>
      </c>
      <c r="L1091" s="8" t="inlineStr">
        <is>
          <t>Georgia</t>
        </is>
      </c>
      <c r="M1091" s="13" t="n">
        <v>9546.42</v>
      </c>
      <c r="N1091" s="13" t="n">
        <v>9155.969999999999</v>
      </c>
      <c r="O1091" s="8" t="n"/>
    </row>
    <row r="1092">
      <c r="A1092" s="8" t="inlineStr">
        <is>
          <t>CANON-202509-001088</t>
        </is>
      </c>
      <c r="B1092" s="9" t="inlineStr">
        <is>
          <t>2025-09</t>
        </is>
      </c>
      <c r="C1092" s="10" t="n">
        <v>45919</v>
      </c>
      <c r="D1092" s="9" t="inlineStr">
        <is>
          <t>Bound</t>
        </is>
      </c>
      <c r="E1092" s="8" t="inlineStr">
        <is>
          <t>Ramona Montoya</t>
        </is>
      </c>
      <c r="F1092" s="11" t="n">
        <v>2011</v>
      </c>
      <c r="G1092" s="8" t="inlineStr">
        <is>
          <t>Ferrari</t>
        </is>
      </c>
      <c r="H1092" s="8" t="inlineStr">
        <is>
          <t>SF90 Stradale</t>
        </is>
      </c>
      <c r="I1092" s="8" t="inlineStr">
        <is>
          <t>VZXV0NR5G61HLCY2L</t>
        </is>
      </c>
      <c r="J1092" s="8" t="inlineStr">
        <is>
          <t>03 - Supercar</t>
        </is>
      </c>
      <c r="K1092" s="12" t="n">
        <v>1950000</v>
      </c>
      <c r="L1092" s="8" t="inlineStr">
        <is>
          <t>Alabama</t>
        </is>
      </c>
      <c r="M1092" s="13" t="n">
        <v>37381.13</v>
      </c>
      <c r="N1092" s="13" t="n">
        <v>35852.24</v>
      </c>
      <c r="O1092" s="8" t="n"/>
    </row>
    <row r="1093">
      <c r="A1093" s="8" t="inlineStr">
        <is>
          <t>CANON-202509-001090</t>
        </is>
      </c>
      <c r="B1093" s="9" t="inlineStr">
        <is>
          <t>2025-09</t>
        </is>
      </c>
      <c r="C1093" s="10" t="n">
        <v>45905</v>
      </c>
      <c r="D1093" s="9" t="inlineStr">
        <is>
          <t>Bound</t>
        </is>
      </c>
      <c r="E1093" s="8" t="inlineStr">
        <is>
          <t>Ramona Ashcombe</t>
        </is>
      </c>
      <c r="F1093" s="11" t="n">
        <v>2007</v>
      </c>
      <c r="G1093" s="8" t="inlineStr">
        <is>
          <t>Bentley</t>
        </is>
      </c>
      <c r="H1093" s="8" t="inlineStr">
        <is>
          <t>Continental GT</t>
        </is>
      </c>
      <c r="I1093" s="8" t="inlineStr">
        <is>
          <t>YGZD47V79MLHRE3CX</t>
        </is>
      </c>
      <c r="J1093" s="8" t="inlineStr">
        <is>
          <t>02 - Sports / GT</t>
        </is>
      </c>
      <c r="K1093" s="12" t="n">
        <v>635000</v>
      </c>
      <c r="L1093" s="8" t="inlineStr">
        <is>
          <t>Louisiana</t>
        </is>
      </c>
      <c r="M1093" s="13" t="n">
        <v>9423.16</v>
      </c>
      <c r="N1093" s="13" t="n">
        <v>9037.75</v>
      </c>
      <c r="O1093" s="8" t="n"/>
    </row>
    <row r="1094">
      <c r="A1094" s="8" t="inlineStr">
        <is>
          <t>CANON-202509-001091</t>
        </is>
      </c>
      <c r="B1094" s="9" t="inlineStr">
        <is>
          <t>2025-09</t>
        </is>
      </c>
      <c r="C1094" s="10" t="n">
        <v>45905</v>
      </c>
      <c r="D1094" s="9" t="inlineStr">
        <is>
          <t>Bound</t>
        </is>
      </c>
      <c r="E1094" s="8" t="inlineStr">
        <is>
          <t>Ingrid Harrington</t>
        </is>
      </c>
      <c r="F1094" s="11" t="n">
        <v>1972</v>
      </c>
      <c r="G1094" s="8" t="inlineStr">
        <is>
          <t>Maserati</t>
        </is>
      </c>
      <c r="H1094" s="8" t="inlineStr">
        <is>
          <t>GranTurismo</t>
        </is>
      </c>
      <c r="I1094" s="8" t="inlineStr">
        <is>
          <t>CTRK6U65FJXA3WJ4S</t>
        </is>
      </c>
      <c r="J1094" s="8" t="inlineStr">
        <is>
          <t>02 - Sports / GT</t>
        </is>
      </c>
      <c r="K1094" s="12" t="n">
        <v>480000</v>
      </c>
      <c r="L1094" s="8" t="inlineStr">
        <is>
          <t>Virginia</t>
        </is>
      </c>
      <c r="M1094" s="13" t="n">
        <v>7403.77</v>
      </c>
      <c r="N1094" s="13" t="n">
        <v>7100.96</v>
      </c>
      <c r="O1094" s="8" t="n"/>
    </row>
    <row r="1095">
      <c r="A1095" s="8" t="inlineStr">
        <is>
          <t>CANON-202509-001092</t>
        </is>
      </c>
      <c r="B1095" s="9" t="inlineStr">
        <is>
          <t>2025-09</t>
        </is>
      </c>
      <c r="C1095" s="10" t="n">
        <v>45917</v>
      </c>
      <c r="D1095" s="9" t="inlineStr">
        <is>
          <t>Bound</t>
        </is>
      </c>
      <c r="E1095" s="8" t="inlineStr">
        <is>
          <t>Lorenzo Thistlewood</t>
        </is>
      </c>
      <c r="F1095" s="11" t="n">
        <v>1956</v>
      </c>
      <c r="G1095" s="8" t="inlineStr">
        <is>
          <t>Icon</t>
        </is>
      </c>
      <c r="H1095" s="8" t="inlineStr">
        <is>
          <t>Derelict</t>
        </is>
      </c>
      <c r="I1095" s="8" t="inlineStr">
        <is>
          <t>DT1BEDBXL3SNDASA3</t>
        </is>
      </c>
      <c r="J1095" s="8" t="inlineStr">
        <is>
          <t>11 - Restomod / Coachbuilt / Bespoke</t>
        </is>
      </c>
      <c r="K1095" s="12" t="n">
        <v>355000</v>
      </c>
      <c r="L1095" s="8" t="inlineStr">
        <is>
          <t>Massachusetts</t>
        </is>
      </c>
      <c r="M1095" s="13" t="n">
        <v>7367.92</v>
      </c>
      <c r="N1095" s="13" t="n">
        <v>7066.57</v>
      </c>
      <c r="O1095" s="8" t="n"/>
    </row>
    <row r="1096">
      <c r="A1096" s="8" t="inlineStr">
        <is>
          <t>CANON-202509-001093</t>
        </is>
      </c>
      <c r="B1096" s="9" t="inlineStr">
        <is>
          <t>2025-09</t>
        </is>
      </c>
      <c r="C1096" s="10" t="n">
        <v>45927</v>
      </c>
      <c r="D1096" s="9" t="inlineStr">
        <is>
          <t>Bound</t>
        </is>
      </c>
      <c r="E1096" s="8" t="inlineStr">
        <is>
          <t>Beatrix Castellanos</t>
        </is>
      </c>
      <c r="F1096" s="11" t="n">
        <v>1975</v>
      </c>
      <c r="G1096" s="8" t="inlineStr">
        <is>
          <t>Porsche</t>
        </is>
      </c>
      <c r="H1096" s="8" t="inlineStr">
        <is>
          <t>911 Turbo S</t>
        </is>
      </c>
      <c r="I1096" s="8" t="inlineStr">
        <is>
          <t>KYM8DJ6VBJV16R2K5</t>
        </is>
      </c>
      <c r="J1096" s="8" t="inlineStr">
        <is>
          <t>02 - Sports / GT</t>
        </is>
      </c>
      <c r="K1096" s="12" t="n">
        <v>465000</v>
      </c>
      <c r="L1096" s="8" t="inlineStr">
        <is>
          <t>Alaska</t>
        </is>
      </c>
      <c r="M1096" s="13" t="n">
        <v>7501.42</v>
      </c>
      <c r="N1096" s="13" t="n">
        <v>7194.61</v>
      </c>
      <c r="O1096" s="8" t="n"/>
    </row>
    <row r="1097">
      <c r="A1097" s="8" t="inlineStr">
        <is>
          <t>CANON-202509-001095</t>
        </is>
      </c>
      <c r="B1097" s="9" t="inlineStr">
        <is>
          <t>2025-09</t>
        </is>
      </c>
      <c r="C1097" s="10" t="n">
        <v>45902</v>
      </c>
      <c r="D1097" s="9" t="inlineStr">
        <is>
          <t>Bound</t>
        </is>
      </c>
      <c r="E1097" s="8" t="inlineStr">
        <is>
          <t>Wilhelmina Harrington</t>
        </is>
      </c>
      <c r="F1097" s="11" t="n">
        <v>1993</v>
      </c>
      <c r="G1097" s="8" t="inlineStr">
        <is>
          <t>Bentley</t>
        </is>
      </c>
      <c r="H1097" s="8" t="inlineStr">
        <is>
          <t>Continental GT</t>
        </is>
      </c>
      <c r="I1097" s="8" t="inlineStr">
        <is>
          <t>NWYUY2Y9P20YSLYE1</t>
        </is>
      </c>
      <c r="J1097" s="8" t="inlineStr">
        <is>
          <t>02 - Sports / GT</t>
        </is>
      </c>
      <c r="K1097" s="12" t="n">
        <v>720000</v>
      </c>
      <c r="L1097" s="8" t="inlineStr">
        <is>
          <t>Colorado</t>
        </is>
      </c>
      <c r="M1097" s="13" t="n">
        <v>9713.209999999999</v>
      </c>
      <c r="N1097" s="13" t="n">
        <v>9315.940000000001</v>
      </c>
      <c r="O1097" s="8" t="n"/>
    </row>
    <row r="1098">
      <c r="A1098" s="8" t="inlineStr">
        <is>
          <t>CANON-202509-001096</t>
        </is>
      </c>
      <c r="B1098" s="9" t="inlineStr">
        <is>
          <t>2025-09</t>
        </is>
      </c>
      <c r="C1098" s="10" t="n">
        <v>45902</v>
      </c>
      <c r="D1098" s="9" t="inlineStr">
        <is>
          <t>Bound</t>
        </is>
      </c>
      <c r="E1098" s="8" t="inlineStr">
        <is>
          <t>Saoirse Rourke</t>
        </is>
      </c>
      <c r="F1098" s="11" t="n">
        <v>1979</v>
      </c>
      <c r="G1098" s="8" t="inlineStr">
        <is>
          <t>BMW</t>
        </is>
      </c>
      <c r="H1098" s="8" t="inlineStr">
        <is>
          <t>M8 Competition</t>
        </is>
      </c>
      <c r="I1098" s="8" t="inlineStr">
        <is>
          <t>8FTVAFG20VNMDCF64</t>
        </is>
      </c>
      <c r="J1098" s="8" t="inlineStr">
        <is>
          <t>02 - Sports / GT</t>
        </is>
      </c>
      <c r="K1098" s="12" t="n">
        <v>325000</v>
      </c>
      <c r="L1098" s="8" t="inlineStr">
        <is>
          <t>Kentucky</t>
        </is>
      </c>
      <c r="M1098" s="13" t="n">
        <v>6162.74</v>
      </c>
      <c r="N1098" s="13" t="n">
        <v>5910.68</v>
      </c>
      <c r="O1098" s="8" t="n"/>
    </row>
    <row r="1099">
      <c r="A1099" s="8" t="inlineStr">
        <is>
          <t>CANON-202509-001097</t>
        </is>
      </c>
      <c r="B1099" s="9" t="inlineStr">
        <is>
          <t>2025-09</t>
        </is>
      </c>
      <c r="C1099" s="10" t="n">
        <v>45927</v>
      </c>
      <c r="D1099" s="9" t="inlineStr">
        <is>
          <t>Bound</t>
        </is>
      </c>
      <c r="E1099" s="8" t="inlineStr">
        <is>
          <t>Cassius Bellandi</t>
        </is>
      </c>
      <c r="F1099" s="11" t="n">
        <v>1975</v>
      </c>
      <c r="G1099" s="8" t="inlineStr">
        <is>
          <t>Maserati</t>
        </is>
      </c>
      <c r="H1099" s="8" t="inlineStr">
        <is>
          <t>GranTurismo</t>
        </is>
      </c>
      <c r="I1099" s="8" t="inlineStr">
        <is>
          <t>Z8FN8ZGA1BMMAY393</t>
        </is>
      </c>
      <c r="J1099" s="8" t="inlineStr">
        <is>
          <t>02 - Sports / GT</t>
        </is>
      </c>
      <c r="K1099" s="12" t="n">
        <v>1140000</v>
      </c>
      <c r="L1099" s="8" t="inlineStr">
        <is>
          <t>Colorado</t>
        </is>
      </c>
      <c r="M1099" s="13" t="n">
        <v>13013.21</v>
      </c>
      <c r="N1099" s="13" t="n">
        <v>12480.97</v>
      </c>
      <c r="O1099" s="8" t="n"/>
    </row>
    <row r="1100">
      <c r="A1100" s="8" t="inlineStr">
        <is>
          <t>CANON-202509-001099</t>
        </is>
      </c>
      <c r="B1100" s="9" t="inlineStr">
        <is>
          <t>2025-09</t>
        </is>
      </c>
      <c r="C1100" s="10" t="n">
        <v>45909</v>
      </c>
      <c r="D1100" s="9" t="inlineStr">
        <is>
          <t>Bound</t>
        </is>
      </c>
      <c r="E1100" s="8" t="inlineStr">
        <is>
          <t>Emiliano Kingsford</t>
        </is>
      </c>
      <c r="F1100" s="11" t="n">
        <v>1958</v>
      </c>
      <c r="G1100" s="8" t="inlineStr">
        <is>
          <t>Ferrari</t>
        </is>
      </c>
      <c r="H1100" s="8" t="inlineStr">
        <is>
          <t>SF90 Stradale</t>
        </is>
      </c>
      <c r="I1100" s="8" t="inlineStr">
        <is>
          <t>TLPUVEF7AD9VFXLGE</t>
        </is>
      </c>
      <c r="J1100" s="8" t="inlineStr">
        <is>
          <t>03 - Supercar</t>
        </is>
      </c>
      <c r="K1100" s="12" t="n">
        <v>1805000</v>
      </c>
      <c r="L1100" s="8" t="inlineStr">
        <is>
          <t>Indiana</t>
        </is>
      </c>
      <c r="M1100" s="13" t="n">
        <v>33511.7</v>
      </c>
      <c r="N1100" s="13" t="n">
        <v>32141.07</v>
      </c>
      <c r="O1100" s="8" t="n"/>
    </row>
    <row r="1101">
      <c r="A1101" s="8" t="inlineStr">
        <is>
          <t>CANON-202509-001100</t>
        </is>
      </c>
      <c r="B1101" s="9" t="inlineStr">
        <is>
          <t>2025-09</t>
        </is>
      </c>
      <c r="C1101" s="10" t="n">
        <v>45905</v>
      </c>
      <c r="D1101" s="9" t="inlineStr">
        <is>
          <t>Bound</t>
        </is>
      </c>
      <c r="E1101" s="8" t="inlineStr">
        <is>
          <t>Mireille Rourke</t>
        </is>
      </c>
      <c r="F1101" s="11" t="n">
        <v>2021</v>
      </c>
      <c r="G1101" s="8" t="inlineStr">
        <is>
          <t>Mercedes-Benz</t>
        </is>
      </c>
      <c r="H1101" s="8" t="inlineStr">
        <is>
          <t>AMG GT</t>
        </is>
      </c>
      <c r="I1101" s="8" t="inlineStr">
        <is>
          <t>2H0D1WFYB68VNSB84</t>
        </is>
      </c>
      <c r="J1101" s="8" t="inlineStr">
        <is>
          <t>02 - Sports / GT</t>
        </is>
      </c>
      <c r="K1101" s="12" t="n">
        <v>275000</v>
      </c>
      <c r="L1101" s="8" t="inlineStr">
        <is>
          <t>Iowa</t>
        </is>
      </c>
      <c r="M1101" s="13" t="n">
        <v>4280.66</v>
      </c>
      <c r="N1101" s="13" t="n">
        <v>4105.58</v>
      </c>
      <c r="O1101" s="8" t="n"/>
    </row>
    <row r="1102">
      <c r="A1102" s="8" t="inlineStr">
        <is>
          <t>CANON-202509-001101</t>
        </is>
      </c>
      <c r="B1102" s="9" t="inlineStr">
        <is>
          <t>2025-09</t>
        </is>
      </c>
      <c r="C1102" s="10" t="n">
        <v>45924</v>
      </c>
      <c r="D1102" s="9" t="inlineStr">
        <is>
          <t>Bound</t>
        </is>
      </c>
      <c r="E1102" s="8" t="inlineStr">
        <is>
          <t>Aurelio Fairweather</t>
        </is>
      </c>
      <c r="F1102" s="11" t="n">
        <v>1958</v>
      </c>
      <c r="G1102" s="8" t="inlineStr">
        <is>
          <t>Maserati</t>
        </is>
      </c>
      <c r="H1102" s="8" t="inlineStr">
        <is>
          <t>GranTurismo</t>
        </is>
      </c>
      <c r="I1102" s="8" t="inlineStr">
        <is>
          <t>RB2VF5VN846AE34WJ</t>
        </is>
      </c>
      <c r="J1102" s="8" t="inlineStr">
        <is>
          <t>02 - Sports / GT</t>
        </is>
      </c>
      <c r="K1102" s="12" t="n">
        <v>200000</v>
      </c>
      <c r="L1102" s="8" t="inlineStr">
        <is>
          <t>Montana</t>
        </is>
      </c>
      <c r="M1102" s="13" t="n">
        <v>3228.68</v>
      </c>
      <c r="N1102" s="13" t="n">
        <v>3096.63</v>
      </c>
      <c r="O1102" s="8" t="n"/>
    </row>
    <row r="1103">
      <c r="A1103" s="8" t="inlineStr">
        <is>
          <t>CANON-202509-001103</t>
        </is>
      </c>
      <c r="B1103" s="9" t="inlineStr">
        <is>
          <t>2025-09</t>
        </is>
      </c>
      <c r="C1103" s="10" t="n">
        <v>45918</v>
      </c>
      <c r="D1103" s="9" t="inlineStr">
        <is>
          <t>Bound</t>
        </is>
      </c>
      <c r="E1103" s="8" t="inlineStr">
        <is>
          <t>Mireille Ashcombe</t>
        </is>
      </c>
      <c r="F1103" s="11" t="n">
        <v>1975</v>
      </c>
      <c r="G1103" s="8" t="inlineStr">
        <is>
          <t>Ferrari</t>
        </is>
      </c>
      <c r="H1103" s="8" t="inlineStr">
        <is>
          <t>SF90 Stradale</t>
        </is>
      </c>
      <c r="I1103" s="8" t="inlineStr">
        <is>
          <t>5AVNPWT7LV0RMN96U</t>
        </is>
      </c>
      <c r="J1103" s="8" t="inlineStr">
        <is>
          <t>03 - Supercar</t>
        </is>
      </c>
      <c r="K1103" s="12" t="n">
        <v>900000</v>
      </c>
      <c r="L1103" s="8" t="inlineStr">
        <is>
          <t>New Jersey</t>
        </is>
      </c>
      <c r="M1103" s="13" t="n">
        <v>14680.19</v>
      </c>
      <c r="N1103" s="13" t="n">
        <v>14079.77</v>
      </c>
      <c r="O1103" s="8" t="n"/>
    </row>
    <row r="1104">
      <c r="A1104" s="8" t="inlineStr">
        <is>
          <t>CANON-202509-001104</t>
        </is>
      </c>
      <c r="B1104" s="9" t="inlineStr">
        <is>
          <t>2025-09</t>
        </is>
      </c>
      <c r="C1104" s="10" t="n">
        <v>45908</v>
      </c>
      <c r="D1104" s="9" t="inlineStr">
        <is>
          <t>Bound</t>
        </is>
      </c>
      <c r="E1104" s="8" t="inlineStr">
        <is>
          <t>Marisol Whitlock</t>
        </is>
      </c>
      <c r="F1104" s="11" t="n">
        <v>1983</v>
      </c>
      <c r="G1104" s="8" t="inlineStr">
        <is>
          <t>Porsche</t>
        </is>
      </c>
      <c r="H1104" s="8" t="inlineStr">
        <is>
          <t>911 Turbo S</t>
        </is>
      </c>
      <c r="I1104" s="8" t="inlineStr">
        <is>
          <t>C2B7L95NS52TRL92H</t>
        </is>
      </c>
      <c r="J1104" s="8" t="inlineStr">
        <is>
          <t>02 - Sports / GT</t>
        </is>
      </c>
      <c r="K1104" s="12" t="n">
        <v>360000</v>
      </c>
      <c r="L1104" s="8" t="inlineStr">
        <is>
          <t>Kansas</t>
        </is>
      </c>
      <c r="M1104" s="13" t="n">
        <v>4941.51</v>
      </c>
      <c r="N1104" s="13" t="n">
        <v>4739.4</v>
      </c>
      <c r="O1104" s="8" t="n"/>
    </row>
    <row r="1105">
      <c r="A1105" s="8" t="inlineStr">
        <is>
          <t>CANON-202509-001106</t>
        </is>
      </c>
      <c r="B1105" s="9" t="inlineStr">
        <is>
          <t>2025-09</t>
        </is>
      </c>
      <c r="C1105" s="10" t="n">
        <v>45910</v>
      </c>
      <c r="D1105" s="9" t="inlineStr">
        <is>
          <t>Bound</t>
        </is>
      </c>
      <c r="E1105" s="8" t="inlineStr">
        <is>
          <t>Anouk Castellanos</t>
        </is>
      </c>
      <c r="F1105" s="11" t="n">
        <v>1993</v>
      </c>
      <c r="G1105" s="8" t="inlineStr">
        <is>
          <t>Icon</t>
        </is>
      </c>
      <c r="H1105" s="8" t="inlineStr">
        <is>
          <t>Derelict</t>
        </is>
      </c>
      <c r="I1105" s="8" t="inlineStr">
        <is>
          <t>UZWX442XDBBF4E63W</t>
        </is>
      </c>
      <c r="J1105" s="8" t="inlineStr">
        <is>
          <t>11 - Restomod / Coachbuilt / Bespoke</t>
        </is>
      </c>
      <c r="K1105" s="12" t="n">
        <v>1480000</v>
      </c>
      <c r="L1105" s="8" t="inlineStr">
        <is>
          <t>Delaware</t>
        </is>
      </c>
      <c r="M1105" s="13" t="n">
        <v>23735.85</v>
      </c>
      <c r="N1105" s="13" t="n">
        <v>22765.05</v>
      </c>
      <c r="O1105" s="8" t="n"/>
    </row>
    <row r="1106">
      <c r="A1106" s="8" t="inlineStr">
        <is>
          <t>CANON-202509-001107</t>
        </is>
      </c>
      <c r="B1106" s="9" t="inlineStr">
        <is>
          <t>2025-09</t>
        </is>
      </c>
      <c r="C1106" s="10" t="n">
        <v>45922</v>
      </c>
      <c r="D1106" s="9" t="inlineStr">
        <is>
          <t>Bound</t>
        </is>
      </c>
      <c r="E1106" s="8" t="inlineStr">
        <is>
          <t>Desmond Castellanos</t>
        </is>
      </c>
      <c r="F1106" s="11" t="n">
        <v>2016</v>
      </c>
      <c r="G1106" s="8" t="inlineStr">
        <is>
          <t>Porsche</t>
        </is>
      </c>
      <c r="H1106" s="8" t="inlineStr">
        <is>
          <t>911 Turbo S</t>
        </is>
      </c>
      <c r="I1106" s="8" t="inlineStr">
        <is>
          <t>W3FJ7SGKBMWCFN94R</t>
        </is>
      </c>
      <c r="J1106" s="8" t="inlineStr">
        <is>
          <t>02 - Sports / GT</t>
        </is>
      </c>
      <c r="K1106" s="12" t="n">
        <v>705000</v>
      </c>
      <c r="L1106" s="8" t="inlineStr">
        <is>
          <t>New Mexico</t>
        </is>
      </c>
      <c r="M1106" s="13" t="n">
        <v>11067.17</v>
      </c>
      <c r="N1106" s="13" t="n">
        <v>10614.52</v>
      </c>
      <c r="O1106" s="8" t="n"/>
    </row>
    <row r="1107">
      <c r="A1107" s="8" t="inlineStr">
        <is>
          <t>CANON-202509-001108</t>
        </is>
      </c>
      <c r="B1107" s="9" t="inlineStr">
        <is>
          <t>2025-09</t>
        </is>
      </c>
      <c r="C1107" s="10" t="n">
        <v>45905</v>
      </c>
      <c r="D1107" s="9" t="inlineStr">
        <is>
          <t>Bound</t>
        </is>
      </c>
      <c r="E1107" s="8" t="inlineStr">
        <is>
          <t>Sunniva Rourke</t>
        </is>
      </c>
      <c r="F1107" s="11" t="n">
        <v>1973</v>
      </c>
      <c r="G1107" s="8" t="inlineStr">
        <is>
          <t>BMW</t>
        </is>
      </c>
      <c r="H1107" s="8" t="inlineStr">
        <is>
          <t>M8 Competition</t>
        </is>
      </c>
      <c r="I1107" s="8" t="inlineStr">
        <is>
          <t>726MUF1XTV6PUXK1T</t>
        </is>
      </c>
      <c r="J1107" s="8" t="inlineStr">
        <is>
          <t>02 - Sports / GT</t>
        </is>
      </c>
      <c r="K1107" s="12" t="n">
        <v>620000</v>
      </c>
      <c r="L1107" s="8" t="inlineStr">
        <is>
          <t>North Dakota</t>
        </is>
      </c>
      <c r="M1107" s="13" t="n">
        <v>7755.85</v>
      </c>
      <c r="N1107" s="13" t="n">
        <v>7438.64</v>
      </c>
      <c r="O1107" s="8" t="n"/>
    </row>
    <row r="1108">
      <c r="A1108" s="8" t="inlineStr">
        <is>
          <t>CANON-202509-001110</t>
        </is>
      </c>
      <c r="B1108" s="9" t="inlineStr">
        <is>
          <t>2025-09</t>
        </is>
      </c>
      <c r="C1108" s="10" t="n">
        <v>45905</v>
      </c>
      <c r="D1108" s="9" t="inlineStr">
        <is>
          <t>Bound</t>
        </is>
      </c>
      <c r="E1108" s="8" t="inlineStr">
        <is>
          <t>Anouk Merriweather</t>
        </is>
      </c>
      <c r="F1108" s="11" t="n">
        <v>2005</v>
      </c>
      <c r="G1108" s="8" t="inlineStr">
        <is>
          <t>Porsche</t>
        </is>
      </c>
      <c r="H1108" s="8" t="inlineStr">
        <is>
          <t>911 Turbo S</t>
        </is>
      </c>
      <c r="I1108" s="8" t="inlineStr">
        <is>
          <t>YM3L6D1KAX5RL0DWJ</t>
        </is>
      </c>
      <c r="J1108" s="8" t="inlineStr">
        <is>
          <t>02 - Sports / GT</t>
        </is>
      </c>
      <c r="K1108" s="12" t="n">
        <v>260000</v>
      </c>
      <c r="L1108" s="8" t="inlineStr">
        <is>
          <t>Virginia</t>
        </is>
      </c>
      <c r="M1108" s="13" t="n">
        <v>4010.38</v>
      </c>
      <c r="N1108" s="13" t="n">
        <v>3846.36</v>
      </c>
      <c r="O1108" s="8" t="n"/>
    </row>
    <row r="1109">
      <c r="A1109" s="8" t="inlineStr">
        <is>
          <t>CANON-202509-001111</t>
        </is>
      </c>
      <c r="B1109" s="9" t="inlineStr">
        <is>
          <t>2025-09</t>
        </is>
      </c>
      <c r="C1109" s="10" t="n">
        <v>45918</v>
      </c>
      <c r="D1109" s="9" t="inlineStr">
        <is>
          <t>Bound</t>
        </is>
      </c>
      <c r="E1109" s="8" t="inlineStr">
        <is>
          <t>Desmond Thistlewood</t>
        </is>
      </c>
      <c r="F1109" s="11" t="n">
        <v>1971</v>
      </c>
      <c r="G1109" s="8" t="inlineStr">
        <is>
          <t>Ringbrothers</t>
        </is>
      </c>
      <c r="H1109" s="8" t="inlineStr">
        <is>
          <t>Mustang</t>
        </is>
      </c>
      <c r="I1109" s="8" t="inlineStr">
        <is>
          <t>YLV4HFH0822ABCYFY</t>
        </is>
      </c>
      <c r="J1109" s="8" t="inlineStr">
        <is>
          <t>11 - Restomod / Coachbuilt / Bespoke</t>
        </is>
      </c>
      <c r="K1109" s="12" t="n">
        <v>560000</v>
      </c>
      <c r="L1109" s="8" t="inlineStr">
        <is>
          <t>Vermont</t>
        </is>
      </c>
      <c r="M1109" s="13" t="n">
        <v>10054.64</v>
      </c>
      <c r="N1109" s="13" t="n">
        <v>9643.41</v>
      </c>
      <c r="O1109" s="8" t="n"/>
    </row>
    <row r="1110">
      <c r="A1110" s="8" t="inlineStr">
        <is>
          <t>CANON-202509-001112</t>
        </is>
      </c>
      <c r="B1110" s="9" t="inlineStr">
        <is>
          <t>2025-09</t>
        </is>
      </c>
      <c r="C1110" s="10" t="n">
        <v>45919</v>
      </c>
      <c r="D1110" s="9" t="inlineStr">
        <is>
          <t>Bound</t>
        </is>
      </c>
      <c r="E1110" s="8" t="inlineStr">
        <is>
          <t>Priya Ashcombe</t>
        </is>
      </c>
      <c r="F1110" s="11" t="n">
        <v>1994</v>
      </c>
      <c r="G1110" s="8" t="inlineStr">
        <is>
          <t>Ferrari</t>
        </is>
      </c>
      <c r="H1110" s="8" t="inlineStr">
        <is>
          <t>SF90 Stradale</t>
        </is>
      </c>
      <c r="I1110" s="8" t="inlineStr">
        <is>
          <t>C9JXPFCUBJK49LA5S</t>
        </is>
      </c>
      <c r="J1110" s="8" t="inlineStr">
        <is>
          <t>03 - Supercar</t>
        </is>
      </c>
      <c r="K1110" s="12" t="n">
        <v>540000</v>
      </c>
      <c r="L1110" s="8" t="inlineStr">
        <is>
          <t>Massachusetts</t>
        </is>
      </c>
      <c r="M1110" s="13" t="n">
        <v>12099.06</v>
      </c>
      <c r="N1110" s="13" t="n">
        <v>11604.21</v>
      </c>
      <c r="O1110" s="8" t="n"/>
    </row>
    <row r="1111">
      <c r="A1111" s="8" t="inlineStr">
        <is>
          <t>CANON-202509-001114</t>
        </is>
      </c>
      <c r="B1111" s="9" t="inlineStr">
        <is>
          <t>2025-09</t>
        </is>
      </c>
      <c r="C1111" s="10" t="n">
        <v>45902</v>
      </c>
      <c r="D1111" s="9" t="inlineStr">
        <is>
          <t>Bound</t>
        </is>
      </c>
      <c r="E1111" s="8" t="inlineStr">
        <is>
          <t>Saoirse Kingsford</t>
        </is>
      </c>
      <c r="F1111" s="11" t="n">
        <v>2001</v>
      </c>
      <c r="G1111" s="8" t="inlineStr">
        <is>
          <t>Jaguar</t>
        </is>
      </c>
      <c r="H1111" s="8" t="inlineStr">
        <is>
          <t>E-Type Series 1</t>
        </is>
      </c>
      <c r="I1111" s="8" t="inlineStr">
        <is>
          <t>8AWYPCYMLYG1WLERB</t>
        </is>
      </c>
      <c r="J1111" s="8" t="inlineStr">
        <is>
          <t>07 - Post-War Classic (1946-1972)</t>
        </is>
      </c>
      <c r="K1111" s="12" t="n">
        <v>360000</v>
      </c>
      <c r="L1111" s="8" t="inlineStr">
        <is>
          <t>New Mexico</t>
        </is>
      </c>
      <c r="M1111" s="13" t="n">
        <v>4173.28</v>
      </c>
      <c r="N1111" s="13" t="n">
        <v>4002.59</v>
      </c>
      <c r="O1111" s="8" t="n"/>
    </row>
    <row r="1112">
      <c r="A1112" s="8" t="inlineStr">
        <is>
          <t>CANON-202509-001115</t>
        </is>
      </c>
      <c r="B1112" s="9" t="inlineStr">
        <is>
          <t>2025-09</t>
        </is>
      </c>
      <c r="C1112" s="10" t="n">
        <v>45902</v>
      </c>
      <c r="D1112" s="9" t="inlineStr">
        <is>
          <t>Bound</t>
        </is>
      </c>
      <c r="E1112" s="8" t="inlineStr">
        <is>
          <t>Marisol Thistlewood</t>
        </is>
      </c>
      <c r="F1112" s="11" t="n">
        <v>1998</v>
      </c>
      <c r="G1112" s="8" t="inlineStr">
        <is>
          <t>Maserati</t>
        </is>
      </c>
      <c r="H1112" s="8" t="inlineStr">
        <is>
          <t>GranTurismo</t>
        </is>
      </c>
      <c r="I1112" s="8" t="inlineStr">
        <is>
          <t>TLFC6GKRYG3KCPZRF</t>
        </is>
      </c>
      <c r="J1112" s="8" t="inlineStr">
        <is>
          <t>02 - Sports / GT</t>
        </is>
      </c>
      <c r="K1112" s="12" t="n">
        <v>465000</v>
      </c>
      <c r="L1112" s="8" t="inlineStr">
        <is>
          <t>Arkansas</t>
        </is>
      </c>
      <c r="M1112" s="13" t="n">
        <v>9080.66</v>
      </c>
      <c r="N1112" s="13" t="n">
        <v>8709.26</v>
      </c>
      <c r="O1112" s="8" t="n"/>
    </row>
    <row r="1113">
      <c r="A1113" s="8" t="inlineStr">
        <is>
          <t>CANON-202509-001117</t>
        </is>
      </c>
      <c r="B1113" s="9" t="inlineStr">
        <is>
          <t>2025-09</t>
        </is>
      </c>
      <c r="C1113" s="10" t="n">
        <v>45908</v>
      </c>
      <c r="D1113" s="9" t="inlineStr">
        <is>
          <t>Bound</t>
        </is>
      </c>
      <c r="E1113" s="8" t="inlineStr">
        <is>
          <t>Fenwick Rourke</t>
        </is>
      </c>
      <c r="F1113" s="11" t="n">
        <v>1972</v>
      </c>
      <c r="G1113" s="8" t="inlineStr">
        <is>
          <t>McLaren</t>
        </is>
      </c>
      <c r="H1113" s="8" t="inlineStr">
        <is>
          <t>750S</t>
        </is>
      </c>
      <c r="I1113" s="8" t="inlineStr">
        <is>
          <t>PNV7SS6PZLL2NFAAE</t>
        </is>
      </c>
      <c r="J1113" s="8" t="inlineStr">
        <is>
          <t>03 - Supercar</t>
        </is>
      </c>
      <c r="K1113" s="12" t="n">
        <v>305000</v>
      </c>
      <c r="L1113" s="8" t="inlineStr">
        <is>
          <t>Oregon</t>
        </is>
      </c>
      <c r="M1113" s="13" t="n">
        <v>7478.25</v>
      </c>
      <c r="N1113" s="13" t="n">
        <v>7172.39</v>
      </c>
      <c r="O1113" s="8" t="n"/>
    </row>
    <row r="1114">
      <c r="A1114" s="8" t="inlineStr">
        <is>
          <t>CANON-202509-001119</t>
        </is>
      </c>
      <c r="B1114" s="9" t="inlineStr">
        <is>
          <t>2025-09</t>
        </is>
      </c>
      <c r="C1114" s="10" t="n">
        <v>45901</v>
      </c>
      <c r="D1114" s="9" t="inlineStr">
        <is>
          <t>Bound</t>
        </is>
      </c>
      <c r="E1114" s="8" t="inlineStr">
        <is>
          <t>Everett Bellandi</t>
        </is>
      </c>
      <c r="F1114" s="11" t="n">
        <v>2019</v>
      </c>
      <c r="G1114" s="8" t="inlineStr">
        <is>
          <t>Jaguar</t>
        </is>
      </c>
      <c r="H1114" s="8" t="inlineStr">
        <is>
          <t>E-Type Series 1</t>
        </is>
      </c>
      <c r="I1114" s="8" t="inlineStr">
        <is>
          <t>ZVRZ6R7RRV4C3VN1L</t>
        </is>
      </c>
      <c r="J1114" s="8" t="inlineStr">
        <is>
          <t>07 - Post-War Classic (1946-1972)</t>
        </is>
      </c>
      <c r="K1114" s="12" t="n">
        <v>290000</v>
      </c>
      <c r="L1114" s="8" t="inlineStr">
        <is>
          <t>New York</t>
        </is>
      </c>
      <c r="M1114" s="13" t="n">
        <v>3361.81</v>
      </c>
      <c r="N1114" s="13" t="n">
        <v>3224.31</v>
      </c>
      <c r="O1114" s="8" t="n"/>
    </row>
    <row r="1115">
      <c r="A1115" s="8" t="inlineStr">
        <is>
          <t>CANON-202509-001120</t>
        </is>
      </c>
      <c r="B1115" s="9" t="inlineStr">
        <is>
          <t>2025-09</t>
        </is>
      </c>
      <c r="C1115" s="10" t="n">
        <v>45915</v>
      </c>
      <c r="D1115" s="9" t="inlineStr">
        <is>
          <t>Bound</t>
        </is>
      </c>
      <c r="E1115" s="8" t="inlineStr">
        <is>
          <t>Emiliano Whitlock</t>
        </is>
      </c>
      <c r="F1115" s="11" t="n">
        <v>1984</v>
      </c>
      <c r="G1115" s="8" t="inlineStr">
        <is>
          <t>Singer</t>
        </is>
      </c>
      <c r="H1115" s="8" t="inlineStr">
        <is>
          <t>911 Reimagined</t>
        </is>
      </c>
      <c r="I1115" s="8" t="inlineStr">
        <is>
          <t>F2HT71MY68B3GAMBX</t>
        </is>
      </c>
      <c r="J1115" s="8" t="inlineStr">
        <is>
          <t>11 - Restomod / Coachbuilt / Bespoke</t>
        </is>
      </c>
      <c r="K1115" s="12" t="n">
        <v>340000</v>
      </c>
      <c r="L1115" s="8" t="inlineStr">
        <is>
          <t>North Carolina</t>
        </is>
      </c>
      <c r="M1115" s="13" t="n">
        <v>6492.08</v>
      </c>
      <c r="N1115" s="13" t="n">
        <v>6226.55</v>
      </c>
      <c r="O1115" s="8" t="n"/>
    </row>
    <row r="1116">
      <c r="A1116" s="8" t="inlineStr">
        <is>
          <t>CANON-202509-001124</t>
        </is>
      </c>
      <c r="B1116" s="9" t="inlineStr">
        <is>
          <t>2025-09</t>
        </is>
      </c>
      <c r="C1116" s="10" t="n">
        <v>45923</v>
      </c>
      <c r="D1116" s="9" t="inlineStr">
        <is>
          <t>Bound</t>
        </is>
      </c>
      <c r="E1116" s="8" t="inlineStr">
        <is>
          <t>Delphine Pennington</t>
        </is>
      </c>
      <c r="F1116" s="11" t="n">
        <v>2023</v>
      </c>
      <c r="G1116" s="8" t="inlineStr">
        <is>
          <t>Bentley</t>
        </is>
      </c>
      <c r="H1116" s="8" t="inlineStr">
        <is>
          <t>Continental GT</t>
        </is>
      </c>
      <c r="I1116" s="8" t="inlineStr">
        <is>
          <t>4TV1GGJXMKUYZPMJA</t>
        </is>
      </c>
      <c r="J1116" s="8" t="inlineStr">
        <is>
          <t>02 - Sports / GT</t>
        </is>
      </c>
      <c r="K1116" s="12" t="n">
        <v>1250000</v>
      </c>
      <c r="L1116" s="8" t="inlineStr">
        <is>
          <t>Missouri</t>
        </is>
      </c>
      <c r="M1116" s="13" t="n">
        <v>13750</v>
      </c>
      <c r="N1116" s="13" t="n">
        <v>13187.62</v>
      </c>
      <c r="O1116" s="8" t="n"/>
    </row>
    <row r="1117">
      <c r="A1117" s="8" t="inlineStr">
        <is>
          <t>CANON-202509-001125</t>
        </is>
      </c>
      <c r="B1117" s="9" t="inlineStr">
        <is>
          <t>2025-09</t>
        </is>
      </c>
      <c r="C1117" s="10" t="n">
        <v>45927</v>
      </c>
      <c r="D1117" s="9" t="inlineStr">
        <is>
          <t>Bound</t>
        </is>
      </c>
      <c r="E1117" s="8" t="inlineStr">
        <is>
          <t>Ramona Bellandi</t>
        </is>
      </c>
      <c r="F1117" s="11" t="n">
        <v>2024</v>
      </c>
      <c r="G1117" s="8" t="inlineStr">
        <is>
          <t>Ferrari</t>
        </is>
      </c>
      <c r="H1117" s="8" t="inlineStr">
        <is>
          <t>SF90 Stradale</t>
        </is>
      </c>
      <c r="I1117" s="8" t="inlineStr">
        <is>
          <t>AHKND6W1R8JN7GXET</t>
        </is>
      </c>
      <c r="J1117" s="8" t="inlineStr">
        <is>
          <t>03 - Supercar</t>
        </is>
      </c>
      <c r="K1117" s="12" t="n">
        <v>425000</v>
      </c>
      <c r="L1117" s="8" t="inlineStr">
        <is>
          <t>Colorado</t>
        </is>
      </c>
      <c r="M1117" s="13" t="n">
        <v>10143.87</v>
      </c>
      <c r="N1117" s="13" t="n">
        <v>9728.99</v>
      </c>
      <c r="O1117" s="8" t="n"/>
    </row>
    <row r="1118">
      <c r="A1118" s="8" t="inlineStr">
        <is>
          <t>CANON-202509-001128</t>
        </is>
      </c>
      <c r="B1118" s="9" t="inlineStr">
        <is>
          <t>2025-09</t>
        </is>
      </c>
      <c r="C1118" s="10" t="n">
        <v>45924</v>
      </c>
      <c r="D1118" s="9" t="inlineStr">
        <is>
          <t>Bound</t>
        </is>
      </c>
      <c r="E1118" s="8" t="inlineStr">
        <is>
          <t>Ramona Ashcombe</t>
        </is>
      </c>
      <c r="F1118" s="11" t="n">
        <v>2022</v>
      </c>
      <c r="G1118" s="8" t="inlineStr">
        <is>
          <t>Maserati</t>
        </is>
      </c>
      <c r="H1118" s="8" t="inlineStr">
        <is>
          <t>GranTurismo</t>
        </is>
      </c>
      <c r="I1118" s="8" t="inlineStr">
        <is>
          <t>JFLENALJFY0MKB2JW</t>
        </is>
      </c>
      <c r="J1118" s="8" t="inlineStr">
        <is>
          <t>02 - Sports / GT</t>
        </is>
      </c>
      <c r="K1118" s="12" t="n">
        <v>670000</v>
      </c>
      <c r="L1118" s="8" t="inlineStr">
        <is>
          <t>Wyoming</t>
        </is>
      </c>
      <c r="M1118" s="13" t="n">
        <v>8792.17</v>
      </c>
      <c r="N1118" s="13" t="n">
        <v>8432.57</v>
      </c>
      <c r="O1118" s="8" t="n"/>
    </row>
    <row r="1119">
      <c r="A1119" s="8" t="inlineStr">
        <is>
          <t>CANON-202509-001129</t>
        </is>
      </c>
      <c r="B1119" s="9" t="inlineStr">
        <is>
          <t>2025-09</t>
        </is>
      </c>
      <c r="C1119" s="10" t="n">
        <v>45912</v>
      </c>
      <c r="D1119" s="9" t="inlineStr">
        <is>
          <t>Bound</t>
        </is>
      </c>
      <c r="E1119" s="8" t="inlineStr">
        <is>
          <t>Leopold Fairweather</t>
        </is>
      </c>
      <c r="F1119" s="11" t="n">
        <v>2022</v>
      </c>
      <c r="G1119" s="8" t="inlineStr">
        <is>
          <t>Lamborghini</t>
        </is>
      </c>
      <c r="H1119" s="8" t="inlineStr">
        <is>
          <t>Huracan EVO</t>
        </is>
      </c>
      <c r="I1119" s="8" t="inlineStr">
        <is>
          <t>UCUBCMC2Y1EPNLBEZ</t>
        </is>
      </c>
      <c r="J1119" s="8" t="inlineStr">
        <is>
          <t>03 - Supercar</t>
        </is>
      </c>
      <c r="K1119" s="12" t="n">
        <v>950000</v>
      </c>
      <c r="L1119" s="8" t="inlineStr">
        <is>
          <t>Idaho</t>
        </is>
      </c>
      <c r="M1119" s="13" t="n">
        <v>16858.02</v>
      </c>
      <c r="N1119" s="13" t="n">
        <v>16168.53</v>
      </c>
      <c r="O1119" s="8" t="n"/>
    </row>
    <row r="1120">
      <c r="A1120" s="8" t="inlineStr">
        <is>
          <t>CANON-202509-001130</t>
        </is>
      </c>
      <c r="B1120" s="9" t="inlineStr">
        <is>
          <t>2025-09</t>
        </is>
      </c>
      <c r="C1120" s="10" t="n">
        <v>45903</v>
      </c>
      <c r="D1120" s="9" t="inlineStr">
        <is>
          <t>Bound</t>
        </is>
      </c>
      <c r="E1120" s="8" t="inlineStr">
        <is>
          <t>Marisol Merriweather</t>
        </is>
      </c>
      <c r="F1120" s="11" t="n">
        <v>2004</v>
      </c>
      <c r="G1120" s="8" t="inlineStr">
        <is>
          <t>Bentley</t>
        </is>
      </c>
      <c r="H1120" s="8" t="inlineStr">
        <is>
          <t>Continental GT</t>
        </is>
      </c>
      <c r="I1120" s="8" t="inlineStr">
        <is>
          <t>K9XZXR6S0HGLRDTBN</t>
        </is>
      </c>
      <c r="J1120" s="8" t="inlineStr">
        <is>
          <t>02 - Sports / GT</t>
        </is>
      </c>
      <c r="K1120" s="12" t="n">
        <v>415000</v>
      </c>
      <c r="L1120" s="8" t="inlineStr">
        <is>
          <t>North Carolina</t>
        </is>
      </c>
      <c r="M1120" s="13" t="n">
        <v>6753.54</v>
      </c>
      <c r="N1120" s="13" t="n">
        <v>6477.32</v>
      </c>
      <c r="O1120" s="8" t="n"/>
    </row>
    <row r="1121">
      <c r="A1121" s="8" t="inlineStr">
        <is>
          <t>CANON-202509-001131</t>
        </is>
      </c>
      <c r="B1121" s="9" t="inlineStr">
        <is>
          <t>2025-09</t>
        </is>
      </c>
      <c r="C1121" s="10" t="n">
        <v>45912</v>
      </c>
      <c r="D1121" s="9" t="inlineStr">
        <is>
          <t>Bound</t>
        </is>
      </c>
      <c r="E1121" s="8" t="inlineStr">
        <is>
          <t>Horace Bellandi</t>
        </is>
      </c>
      <c r="F1121" s="11" t="n">
        <v>1987</v>
      </c>
      <c r="G1121" s="8" t="inlineStr">
        <is>
          <t>Bentley</t>
        </is>
      </c>
      <c r="H1121" s="8" t="inlineStr">
        <is>
          <t>Continental GT</t>
        </is>
      </c>
      <c r="I1121" s="8" t="inlineStr">
        <is>
          <t>2VP8H5YVA9WC2CSHD</t>
        </is>
      </c>
      <c r="J1121" s="8" t="inlineStr">
        <is>
          <t>02 - Sports / GT</t>
        </is>
      </c>
      <c r="K1121" s="12" t="n">
        <v>495000</v>
      </c>
      <c r="L1121" s="8" t="inlineStr">
        <is>
          <t>Delaware</t>
        </is>
      </c>
      <c r="M1121" s="13" t="n">
        <v>8755.9</v>
      </c>
      <c r="N1121" s="13" t="n">
        <v>8397.780000000001</v>
      </c>
      <c r="O1121" s="8" t="n"/>
    </row>
    <row r="1122">
      <c r="A1122" s="8" t="inlineStr">
        <is>
          <t>CANON-202509-001132</t>
        </is>
      </c>
      <c r="B1122" s="9" t="inlineStr">
        <is>
          <t>2025-09</t>
        </is>
      </c>
      <c r="C1122" s="10" t="n">
        <v>45924</v>
      </c>
      <c r="D1122" s="9" t="inlineStr">
        <is>
          <t>Bound</t>
        </is>
      </c>
      <c r="E1122" s="8" t="inlineStr">
        <is>
          <t>Marisol Bellandi</t>
        </is>
      </c>
      <c r="F1122" s="11" t="n">
        <v>2004</v>
      </c>
      <c r="G1122" s="8" t="inlineStr">
        <is>
          <t>Bentley</t>
        </is>
      </c>
      <c r="H1122" s="8" t="inlineStr">
        <is>
          <t>Continental GT</t>
        </is>
      </c>
      <c r="I1122" s="8" t="inlineStr">
        <is>
          <t>34ZUMEP040ZTPCE9M</t>
        </is>
      </c>
      <c r="J1122" s="8" t="inlineStr">
        <is>
          <t>02 - Sports / GT</t>
        </is>
      </c>
      <c r="K1122" s="12" t="n">
        <v>440000</v>
      </c>
      <c r="L1122" s="8" t="inlineStr">
        <is>
          <t>Washington</t>
        </is>
      </c>
      <c r="M1122" s="13" t="n">
        <v>5977.36</v>
      </c>
      <c r="N1122" s="13" t="n">
        <v>5732.89</v>
      </c>
      <c r="O1122" s="8" t="n"/>
    </row>
    <row r="1123">
      <c r="A1123" s="8" t="inlineStr">
        <is>
          <t>CANON-202509-001133</t>
        </is>
      </c>
      <c r="B1123" s="9" t="inlineStr">
        <is>
          <t>2025-09</t>
        </is>
      </c>
      <c r="C1123" s="10" t="n">
        <v>45911</v>
      </c>
      <c r="D1123" s="9" t="inlineStr">
        <is>
          <t>Bound</t>
        </is>
      </c>
      <c r="E1123" s="8" t="inlineStr">
        <is>
          <t>Marisol Bellandi</t>
        </is>
      </c>
      <c r="F1123" s="11" t="n">
        <v>1998</v>
      </c>
      <c r="G1123" s="8" t="inlineStr">
        <is>
          <t>Ferrari</t>
        </is>
      </c>
      <c r="H1123" s="8" t="inlineStr">
        <is>
          <t>275 GTB/4</t>
        </is>
      </c>
      <c r="I1123" s="8" t="inlineStr">
        <is>
          <t>7ZEJY6HD2B5V9U20X</t>
        </is>
      </c>
      <c r="J1123" s="8" t="inlineStr">
        <is>
          <t>07 - Post-War Classic (1946-1972)</t>
        </is>
      </c>
      <c r="K1123" s="12" t="n">
        <v>1950000</v>
      </c>
      <c r="L1123" s="8" t="inlineStr">
        <is>
          <t>Maryland</t>
        </is>
      </c>
      <c r="M1123" s="13" t="n">
        <v>13282.08</v>
      </c>
      <c r="N1123" s="13" t="n">
        <v>12738.84</v>
      </c>
      <c r="O1123" s="8" t="n"/>
    </row>
    <row r="1124">
      <c r="A1124" s="8" t="inlineStr">
        <is>
          <t>CANON-202509-001134</t>
        </is>
      </c>
      <c r="B1124" s="9" t="inlineStr">
        <is>
          <t>2025-09</t>
        </is>
      </c>
      <c r="C1124" s="10" t="n">
        <v>45927</v>
      </c>
      <c r="D1124" s="9" t="inlineStr">
        <is>
          <t>Bound</t>
        </is>
      </c>
      <c r="E1124" s="8" t="inlineStr">
        <is>
          <t>Thaddeus Blackwood</t>
        </is>
      </c>
      <c r="F1124" s="11" t="n">
        <v>2002</v>
      </c>
      <c r="G1124" s="8" t="inlineStr">
        <is>
          <t>Maserati</t>
        </is>
      </c>
      <c r="H1124" s="8" t="inlineStr">
        <is>
          <t>GranTurismo</t>
        </is>
      </c>
      <c r="I1124" s="8" t="inlineStr">
        <is>
          <t>YHGX4VUBPLFE9H5EW</t>
        </is>
      </c>
      <c r="J1124" s="8" t="inlineStr">
        <is>
          <t>02 - Sports / GT</t>
        </is>
      </c>
      <c r="K1124" s="12" t="n">
        <v>295000</v>
      </c>
      <c r="L1124" s="8" t="inlineStr">
        <is>
          <t>South Dakota</t>
        </is>
      </c>
      <c r="M1124" s="13" t="n">
        <v>4633.73</v>
      </c>
      <c r="N1124" s="13" t="n">
        <v>4444.21</v>
      </c>
      <c r="O1124" s="8" t="n"/>
    </row>
    <row r="1125">
      <c r="A1125" s="8" t="inlineStr">
        <is>
          <t>CANON-202509-001135</t>
        </is>
      </c>
      <c r="B1125" s="9" t="inlineStr">
        <is>
          <t>2025-09</t>
        </is>
      </c>
      <c r="C1125" s="10" t="n">
        <v>45903</v>
      </c>
      <c r="D1125" s="9" t="inlineStr">
        <is>
          <t>Bound</t>
        </is>
      </c>
      <c r="E1125" s="8" t="inlineStr">
        <is>
          <t>Priya Harrington</t>
        </is>
      </c>
      <c r="F1125" s="11" t="n">
        <v>1992</v>
      </c>
      <c r="G1125" s="8" t="inlineStr">
        <is>
          <t>Ferrari</t>
        </is>
      </c>
      <c r="H1125" s="8" t="inlineStr">
        <is>
          <t>275 GTB/4</t>
        </is>
      </c>
      <c r="I1125" s="8" t="inlineStr">
        <is>
          <t>6VMA64XPZVBM39BDY</t>
        </is>
      </c>
      <c r="J1125" s="8" t="inlineStr">
        <is>
          <t>07 - Post-War Classic (1946-1972)</t>
        </is>
      </c>
      <c r="K1125" s="12" t="n">
        <v>410000</v>
      </c>
      <c r="L1125" s="8" t="inlineStr">
        <is>
          <t>Wyoming</t>
        </is>
      </c>
      <c r="M1125" s="13" t="n">
        <v>3973.13</v>
      </c>
      <c r="N1125" s="13" t="n">
        <v>3810.63</v>
      </c>
      <c r="O1125" s="8" t="n"/>
    </row>
    <row r="1126">
      <c r="A1126" s="8" t="inlineStr">
        <is>
          <t>CANON-202509-001136</t>
        </is>
      </c>
      <c r="B1126" s="9" t="inlineStr">
        <is>
          <t>2025-09</t>
        </is>
      </c>
      <c r="C1126" s="10" t="n">
        <v>45904</v>
      </c>
      <c r="D1126" s="9" t="inlineStr">
        <is>
          <t>Bound</t>
        </is>
      </c>
      <c r="E1126" s="8" t="inlineStr">
        <is>
          <t>Sunniva Montoya</t>
        </is>
      </c>
      <c r="F1126" s="11" t="n">
        <v>1971</v>
      </c>
      <c r="G1126" s="8" t="inlineStr">
        <is>
          <t>McLaren</t>
        </is>
      </c>
      <c r="H1126" s="8" t="inlineStr">
        <is>
          <t>750S</t>
        </is>
      </c>
      <c r="I1126" s="8" t="inlineStr">
        <is>
          <t>76X32VEENFTPAXW9A</t>
        </is>
      </c>
      <c r="J1126" s="8" t="inlineStr">
        <is>
          <t>03 - Supercar</t>
        </is>
      </c>
      <c r="K1126" s="12" t="n">
        <v>825000</v>
      </c>
      <c r="L1126" s="8" t="inlineStr">
        <is>
          <t>Vermont</t>
        </is>
      </c>
      <c r="M1126" s="13" t="n">
        <v>18041.04</v>
      </c>
      <c r="N1126" s="13" t="n">
        <v>17303.16</v>
      </c>
      <c r="O1126" s="8" t="n"/>
    </row>
    <row r="1127">
      <c r="A1127" s="8" t="inlineStr">
        <is>
          <t>CANON-202509-001137</t>
        </is>
      </c>
      <c r="B1127" s="9" t="inlineStr">
        <is>
          <t>2025-09</t>
        </is>
      </c>
      <c r="C1127" s="10" t="n">
        <v>45904</v>
      </c>
      <c r="D1127" s="9" t="inlineStr">
        <is>
          <t>Bound</t>
        </is>
      </c>
      <c r="E1127" s="8" t="inlineStr">
        <is>
          <t>Wilhelmina Pennington</t>
        </is>
      </c>
      <c r="F1127" s="11" t="n">
        <v>1998</v>
      </c>
      <c r="G1127" s="8" t="inlineStr">
        <is>
          <t>Bentley</t>
        </is>
      </c>
      <c r="H1127" s="8" t="inlineStr">
        <is>
          <t>Continental GT</t>
        </is>
      </c>
      <c r="I1127" s="8" t="inlineStr">
        <is>
          <t>DD89A8U88UT71L024</t>
        </is>
      </c>
      <c r="J1127" s="8" t="inlineStr">
        <is>
          <t>02 - Sports / GT</t>
        </is>
      </c>
      <c r="K1127" s="12" t="n">
        <v>445000</v>
      </c>
      <c r="L1127" s="8" t="inlineStr">
        <is>
          <t>Virginia</t>
        </is>
      </c>
      <c r="M1127" s="13" t="n">
        <v>6863.92</v>
      </c>
      <c r="N1127" s="13" t="n">
        <v>6583.19</v>
      </c>
      <c r="O1127" s="8" t="n"/>
    </row>
    <row r="1128">
      <c r="A1128" s="8" t="inlineStr">
        <is>
          <t>CANON-202509-001138</t>
        </is>
      </c>
      <c r="B1128" s="9" t="inlineStr">
        <is>
          <t>2025-09</t>
        </is>
      </c>
      <c r="C1128" s="10" t="n">
        <v>45914</v>
      </c>
      <c r="D1128" s="9" t="inlineStr">
        <is>
          <t>Bound</t>
        </is>
      </c>
      <c r="E1128" s="8" t="inlineStr">
        <is>
          <t>Thaddeus Delacroix</t>
        </is>
      </c>
      <c r="F1128" s="11" t="n">
        <v>2008</v>
      </c>
      <c r="G1128" s="8" t="inlineStr">
        <is>
          <t>Mercedes-Benz</t>
        </is>
      </c>
      <c r="H1128" s="8" t="inlineStr">
        <is>
          <t>280SL Pagoda</t>
        </is>
      </c>
      <c r="I1128" s="8" t="inlineStr">
        <is>
          <t>TZRA4M5PCZZET24UU</t>
        </is>
      </c>
      <c r="J1128" s="8" t="inlineStr">
        <is>
          <t>07 - Post-War Classic (1946-1972)</t>
        </is>
      </c>
      <c r="K1128" s="12" t="n">
        <v>1190000</v>
      </c>
      <c r="L1128" s="8" t="inlineStr">
        <is>
          <t>New York</t>
        </is>
      </c>
      <c r="M1128" s="13" t="n">
        <v>10921.06</v>
      </c>
      <c r="N1128" s="13" t="n">
        <v>10474.39</v>
      </c>
      <c r="O1128" s="8" t="n"/>
    </row>
    <row r="1129">
      <c r="A1129" s="8" t="inlineStr">
        <is>
          <t>CANON-202509-001141</t>
        </is>
      </c>
      <c r="B1129" s="9" t="inlineStr">
        <is>
          <t>2025-09</t>
        </is>
      </c>
      <c r="C1129" s="10" t="n">
        <v>45916</v>
      </c>
      <c r="D1129" s="9" t="inlineStr">
        <is>
          <t>Bound</t>
        </is>
      </c>
      <c r="E1129" s="8" t="inlineStr">
        <is>
          <t>Lorenzo Farkas</t>
        </is>
      </c>
      <c r="F1129" s="11" t="n">
        <v>2016</v>
      </c>
      <c r="G1129" s="8" t="inlineStr">
        <is>
          <t>Maserati</t>
        </is>
      </c>
      <c r="H1129" s="8" t="inlineStr">
        <is>
          <t>GranTurismo</t>
        </is>
      </c>
      <c r="I1129" s="8" t="inlineStr">
        <is>
          <t>RKMVS2A2JXYGX04G0</t>
        </is>
      </c>
      <c r="J1129" s="8" t="inlineStr">
        <is>
          <t>02 - Sports / GT</t>
        </is>
      </c>
      <c r="K1129" s="12" t="n">
        <v>640000</v>
      </c>
      <c r="L1129" s="8" t="inlineStr">
        <is>
          <t>West Virginia</t>
        </is>
      </c>
      <c r="M1129" s="13" t="n">
        <v>10439.25</v>
      </c>
      <c r="N1129" s="13" t="n">
        <v>10012.28</v>
      </c>
      <c r="O1129" s="8" t="n"/>
    </row>
    <row r="1130">
      <c r="A1130" s="8" t="inlineStr">
        <is>
          <t>CANON-202509-001142</t>
        </is>
      </c>
      <c r="B1130" s="9" t="inlineStr">
        <is>
          <t>2025-09</t>
        </is>
      </c>
      <c r="C1130" s="10" t="n">
        <v>45908</v>
      </c>
      <c r="D1130" s="9" t="inlineStr">
        <is>
          <t>Bound</t>
        </is>
      </c>
      <c r="E1130" s="8" t="inlineStr">
        <is>
          <t>Lorenzo Bellandi</t>
        </is>
      </c>
      <c r="F1130" s="11" t="n">
        <v>1956</v>
      </c>
      <c r="G1130" s="8" t="inlineStr">
        <is>
          <t>Aston Martin</t>
        </is>
      </c>
      <c r="H1130" s="8" t="inlineStr">
        <is>
          <t>DB5</t>
        </is>
      </c>
      <c r="I1130" s="8" t="inlineStr">
        <is>
          <t>6HD5CDJC9TSDV60N8</t>
        </is>
      </c>
      <c r="J1130" s="8" t="inlineStr">
        <is>
          <t>07 - Post-War Classic (1946-1972)</t>
        </is>
      </c>
      <c r="K1130" s="12" t="n">
        <v>365000</v>
      </c>
      <c r="L1130" s="8" t="inlineStr">
        <is>
          <t>Pennsylvania</t>
        </is>
      </c>
      <c r="M1130" s="13" t="n">
        <v>3305.66</v>
      </c>
      <c r="N1130" s="13" t="n">
        <v>3170.46</v>
      </c>
      <c r="O1130" s="8" t="n"/>
    </row>
    <row r="1131">
      <c r="A1131" s="8" t="inlineStr">
        <is>
          <t>CANON-202509-001144</t>
        </is>
      </c>
      <c r="B1131" s="9" t="inlineStr">
        <is>
          <t>2025-09</t>
        </is>
      </c>
      <c r="C1131" s="10" t="n">
        <v>45920</v>
      </c>
      <c r="D1131" s="9" t="inlineStr">
        <is>
          <t>Bound</t>
        </is>
      </c>
      <c r="E1131" s="8" t="inlineStr">
        <is>
          <t>Ramona Whitlock</t>
        </is>
      </c>
      <c r="F1131" s="11" t="n">
        <v>2009</v>
      </c>
      <c r="G1131" s="8" t="inlineStr">
        <is>
          <t>Lamborghini</t>
        </is>
      </c>
      <c r="H1131" s="8" t="inlineStr">
        <is>
          <t>Huracan EVO</t>
        </is>
      </c>
      <c r="I1131" s="8" t="inlineStr">
        <is>
          <t>XX8CR8XU4TF8FPGK3</t>
        </is>
      </c>
      <c r="J1131" s="8" t="inlineStr">
        <is>
          <t>03 - Supercar</t>
        </is>
      </c>
      <c r="K1131" s="12" t="n">
        <v>1935000</v>
      </c>
      <c r="L1131" s="8" t="inlineStr">
        <is>
          <t>Nebraska</t>
        </is>
      </c>
      <c r="M1131" s="13" t="n">
        <v>37969.81</v>
      </c>
      <c r="N1131" s="13" t="n">
        <v>36416.84</v>
      </c>
      <c r="O1131" s="8" t="n"/>
    </row>
    <row r="1132">
      <c r="A1132" s="8" t="inlineStr">
        <is>
          <t>CANON-202509-001145</t>
        </is>
      </c>
      <c r="B1132" s="9" t="inlineStr">
        <is>
          <t>2025-09</t>
        </is>
      </c>
      <c r="C1132" s="10" t="n">
        <v>45912</v>
      </c>
      <c r="D1132" s="9" t="inlineStr">
        <is>
          <t>Bound</t>
        </is>
      </c>
      <c r="E1132" s="8" t="inlineStr">
        <is>
          <t>Lorenzo Rourke</t>
        </is>
      </c>
      <c r="F1132" s="11" t="n">
        <v>1989</v>
      </c>
      <c r="G1132" s="8" t="inlineStr">
        <is>
          <t>Ferrari</t>
        </is>
      </c>
      <c r="H1132" s="8" t="inlineStr">
        <is>
          <t>SF90 Stradale</t>
        </is>
      </c>
      <c r="I1132" s="8" t="inlineStr">
        <is>
          <t>91SWJJA5J1YG0JCJY</t>
        </is>
      </c>
      <c r="J1132" s="8" t="inlineStr">
        <is>
          <t>03 - Supercar</t>
        </is>
      </c>
      <c r="K1132" s="12" t="n">
        <v>985000</v>
      </c>
      <c r="L1132" s="8" t="inlineStr">
        <is>
          <t>South Dakota</t>
        </is>
      </c>
      <c r="M1132" s="13" t="n">
        <v>19597.78</v>
      </c>
      <c r="N1132" s="13" t="n">
        <v>18796.23</v>
      </c>
      <c r="O1132" s="8" t="n"/>
    </row>
    <row r="1133">
      <c r="A1133" s="8" t="inlineStr">
        <is>
          <t>CANON-202509-001146</t>
        </is>
      </c>
      <c r="B1133" s="9" t="inlineStr">
        <is>
          <t>2025-09</t>
        </is>
      </c>
      <c r="C1133" s="10" t="n">
        <v>45901</v>
      </c>
      <c r="D1133" s="9" t="inlineStr">
        <is>
          <t>Bound</t>
        </is>
      </c>
      <c r="E1133" s="8" t="inlineStr">
        <is>
          <t>Lorenzo Harrington</t>
        </is>
      </c>
      <c r="F1133" s="11" t="n">
        <v>1978</v>
      </c>
      <c r="G1133" s="8" t="inlineStr">
        <is>
          <t>Ferrari</t>
        </is>
      </c>
      <c r="H1133" s="8" t="inlineStr">
        <is>
          <t>SF90 Stradale</t>
        </is>
      </c>
      <c r="I1133" s="8" t="inlineStr">
        <is>
          <t>YP5L8N6ZJ70RTN56Z</t>
        </is>
      </c>
      <c r="J1133" s="8" t="inlineStr">
        <is>
          <t>03 - Supercar</t>
        </is>
      </c>
      <c r="K1133" s="12" t="n">
        <v>1160000</v>
      </c>
      <c r="L1133" s="8" t="inlineStr">
        <is>
          <t>South Carolina</t>
        </is>
      </c>
      <c r="M1133" s="13" t="n">
        <v>21711.7</v>
      </c>
      <c r="N1133" s="13" t="n">
        <v>20823.69</v>
      </c>
      <c r="O1133" s="8" t="n"/>
    </row>
    <row r="1134">
      <c r="A1134" s="8" t="inlineStr">
        <is>
          <t>CANON-202509-001147</t>
        </is>
      </c>
      <c r="B1134" s="9" t="inlineStr">
        <is>
          <t>2025-09</t>
        </is>
      </c>
      <c r="C1134" s="10" t="n">
        <v>45911</v>
      </c>
      <c r="D1134" s="9" t="inlineStr">
        <is>
          <t>Bound</t>
        </is>
      </c>
      <c r="E1134" s="8" t="inlineStr">
        <is>
          <t>Sunniva Larsson</t>
        </is>
      </c>
      <c r="F1134" s="11" t="n">
        <v>1975</v>
      </c>
      <c r="G1134" s="8" t="inlineStr">
        <is>
          <t>Ferrari</t>
        </is>
      </c>
      <c r="H1134" s="8" t="inlineStr">
        <is>
          <t>296 GTB</t>
        </is>
      </c>
      <c r="I1134" s="8" t="inlineStr">
        <is>
          <t>HNYMZ0FBPK7JHJ02D</t>
        </is>
      </c>
      <c r="J1134" s="8" t="inlineStr">
        <is>
          <t>03 - Supercar</t>
        </is>
      </c>
      <c r="K1134" s="12" t="n">
        <v>770000</v>
      </c>
      <c r="L1134" s="8" t="inlineStr">
        <is>
          <t>Maryland</t>
        </is>
      </c>
      <c r="M1134" s="13" t="n">
        <v>13111.79</v>
      </c>
      <c r="N1134" s="13" t="n">
        <v>12575.52</v>
      </c>
      <c r="O1134" s="8" t="n"/>
    </row>
    <row r="1135">
      <c r="A1135" s="8" t="inlineStr">
        <is>
          <t>CANON-202509-001148</t>
        </is>
      </c>
      <c r="B1135" s="9" t="inlineStr">
        <is>
          <t>2025-09</t>
        </is>
      </c>
      <c r="C1135" s="10" t="n">
        <v>45923</v>
      </c>
      <c r="D1135" s="9" t="inlineStr">
        <is>
          <t>Bound</t>
        </is>
      </c>
      <c r="E1135" s="8" t="inlineStr">
        <is>
          <t>Thaddeus Pennington</t>
        </is>
      </c>
      <c r="F1135" s="11" t="n">
        <v>1964</v>
      </c>
      <c r="G1135" s="8" t="inlineStr">
        <is>
          <t>Porsche</t>
        </is>
      </c>
      <c r="H1135" s="8" t="inlineStr">
        <is>
          <t>911 Turbo S</t>
        </is>
      </c>
      <c r="I1135" s="8" t="inlineStr">
        <is>
          <t>58HJ4J0NCRYKXTJA9</t>
        </is>
      </c>
      <c r="J1135" s="8" t="inlineStr">
        <is>
          <t>02 - Sports / GT</t>
        </is>
      </c>
      <c r="K1135" s="12" t="n">
        <v>200000</v>
      </c>
      <c r="L1135" s="8" t="inlineStr">
        <is>
          <t>Ohio</t>
        </is>
      </c>
      <c r="M1135" s="13" t="n">
        <v>4825.66</v>
      </c>
      <c r="N1135" s="13" t="n">
        <v>4628.29</v>
      </c>
      <c r="O1135" s="8" t="n"/>
    </row>
    <row r="1136">
      <c r="A1136" s="8" t="inlineStr">
        <is>
          <t>CANON-202509-001149</t>
        </is>
      </c>
      <c r="B1136" s="9" t="inlineStr">
        <is>
          <t>2025-09</t>
        </is>
      </c>
      <c r="C1136" s="10" t="n">
        <v>45929</v>
      </c>
      <c r="D1136" s="9" t="inlineStr">
        <is>
          <t>Bound</t>
        </is>
      </c>
      <c r="E1136" s="8" t="inlineStr">
        <is>
          <t>Delphine Merriweather</t>
        </is>
      </c>
      <c r="F1136" s="11" t="n">
        <v>1975</v>
      </c>
      <c r="G1136" s="8" t="inlineStr">
        <is>
          <t>Porsche</t>
        </is>
      </c>
      <c r="H1136" s="8" t="inlineStr">
        <is>
          <t>911 Turbo S</t>
        </is>
      </c>
      <c r="I1136" s="8" t="inlineStr">
        <is>
          <t>HRUH4VGE5HS2ZF3DX</t>
        </is>
      </c>
      <c r="J1136" s="8" t="inlineStr">
        <is>
          <t>02 - Sports / GT</t>
        </is>
      </c>
      <c r="K1136" s="12" t="n">
        <v>1440000</v>
      </c>
      <c r="L1136" s="8" t="inlineStr">
        <is>
          <t>Texas</t>
        </is>
      </c>
      <c r="M1136" s="13" t="n">
        <v>17184.91</v>
      </c>
      <c r="N1136" s="13" t="n">
        <v>16482.05</v>
      </c>
      <c r="O1136" s="8" t="n"/>
    </row>
    <row r="1137">
      <c r="A1137" s="8" t="inlineStr">
        <is>
          <t>CANON-202509-001150</t>
        </is>
      </c>
      <c r="B1137" s="9" t="inlineStr">
        <is>
          <t>2025-09</t>
        </is>
      </c>
      <c r="C1137" s="10" t="n">
        <v>45929</v>
      </c>
      <c r="D1137" s="9" t="inlineStr">
        <is>
          <t>Bound</t>
        </is>
      </c>
      <c r="E1137" s="8" t="inlineStr">
        <is>
          <t>Mireille Castellanos</t>
        </is>
      </c>
      <c r="F1137" s="11" t="n">
        <v>1959</v>
      </c>
      <c r="G1137" s="8" t="inlineStr">
        <is>
          <t>Mercedes-Benz</t>
        </is>
      </c>
      <c r="H1137" s="8" t="inlineStr">
        <is>
          <t>AMG GT</t>
        </is>
      </c>
      <c r="I1137" s="8" t="inlineStr">
        <is>
          <t>G9XY0VPW45T3HZK57</t>
        </is>
      </c>
      <c r="J1137" s="8" t="inlineStr">
        <is>
          <t>02 - Sports / GT</t>
        </is>
      </c>
      <c r="K1137" s="12" t="n">
        <v>565000</v>
      </c>
      <c r="L1137" s="8" t="inlineStr">
        <is>
          <t>North Carolina</t>
        </is>
      </c>
      <c r="M1137" s="13" t="n">
        <v>7968.63</v>
      </c>
      <c r="N1137" s="13" t="n">
        <v>7642.71</v>
      </c>
      <c r="O1137" s="8" t="n"/>
    </row>
    <row r="1138">
      <c r="A1138" s="8" t="inlineStr">
        <is>
          <t>CANON-202509-001152</t>
        </is>
      </c>
      <c r="B1138" s="9" t="inlineStr">
        <is>
          <t>2025-09</t>
        </is>
      </c>
      <c r="C1138" s="10" t="n">
        <v>45916</v>
      </c>
      <c r="D1138" s="9" t="inlineStr">
        <is>
          <t>Bound</t>
        </is>
      </c>
      <c r="E1138" s="8" t="inlineStr">
        <is>
          <t>Beatrix Vasquez</t>
        </is>
      </c>
      <c r="F1138" s="11" t="n">
        <v>1955</v>
      </c>
      <c r="G1138" s="8" t="inlineStr">
        <is>
          <t>McLaren</t>
        </is>
      </c>
      <c r="H1138" s="8" t="inlineStr">
        <is>
          <t>750S</t>
        </is>
      </c>
      <c r="I1138" s="8" t="inlineStr">
        <is>
          <t>9DJK2WYWPS9JTRHWT</t>
        </is>
      </c>
      <c r="J1138" s="8" t="inlineStr">
        <is>
          <t>03 - Supercar</t>
        </is>
      </c>
      <c r="K1138" s="12" t="n">
        <v>580000</v>
      </c>
      <c r="L1138" s="8" t="inlineStr">
        <is>
          <t>New Mexico</t>
        </is>
      </c>
      <c r="M1138" s="13" t="n">
        <v>13307.17</v>
      </c>
      <c r="N1138" s="13" t="n">
        <v>12762.91</v>
      </c>
      <c r="O1138" s="8" t="n"/>
    </row>
    <row r="1139">
      <c r="A1139" s="8" t="inlineStr">
        <is>
          <t>CANON-202509-001153</t>
        </is>
      </c>
      <c r="B1139" s="9" t="inlineStr">
        <is>
          <t>2025-09</t>
        </is>
      </c>
      <c r="C1139" s="10" t="n">
        <v>45916</v>
      </c>
      <c r="D1139" s="9" t="inlineStr">
        <is>
          <t>Bound</t>
        </is>
      </c>
      <c r="E1139" s="8" t="inlineStr">
        <is>
          <t>Ingrid Blackwood</t>
        </is>
      </c>
      <c r="F1139" s="11" t="n">
        <v>1964</v>
      </c>
      <c r="G1139" s="8" t="inlineStr">
        <is>
          <t>Mercedes-Benz</t>
        </is>
      </c>
      <c r="H1139" s="8" t="inlineStr">
        <is>
          <t>AMG GT</t>
        </is>
      </c>
      <c r="I1139" s="8" t="inlineStr">
        <is>
          <t>HJBZSA6DGU82VWB8L</t>
        </is>
      </c>
      <c r="J1139" s="8" t="inlineStr">
        <is>
          <t>02 - Sports / GT</t>
        </is>
      </c>
      <c r="K1139" s="12" t="n">
        <v>1625000</v>
      </c>
      <c r="L1139" s="8" t="inlineStr">
        <is>
          <t>Arizona</t>
        </is>
      </c>
      <c r="M1139" s="13" t="n">
        <v>17031.84</v>
      </c>
      <c r="N1139" s="13" t="n">
        <v>16335.24</v>
      </c>
      <c r="O1139" s="8" t="n"/>
    </row>
    <row r="1140">
      <c r="A1140" s="8" t="inlineStr">
        <is>
          <t>CANON-202509-001155</t>
        </is>
      </c>
      <c r="B1140" s="9" t="inlineStr">
        <is>
          <t>2025-09</t>
        </is>
      </c>
      <c r="C1140" s="10" t="n">
        <v>45915</v>
      </c>
      <c r="D1140" s="9" t="inlineStr">
        <is>
          <t>Bound</t>
        </is>
      </c>
      <c r="E1140" s="8" t="inlineStr">
        <is>
          <t>Fenwick Farkas</t>
        </is>
      </c>
      <c r="F1140" s="11" t="n">
        <v>1994</v>
      </c>
      <c r="G1140" s="8" t="inlineStr">
        <is>
          <t>BMW</t>
        </is>
      </c>
      <c r="H1140" s="8" t="inlineStr">
        <is>
          <t>M8 Competition</t>
        </is>
      </c>
      <c r="I1140" s="8" t="inlineStr">
        <is>
          <t>P8J15L80NRV2XJXGX</t>
        </is>
      </c>
      <c r="J1140" s="8" t="inlineStr">
        <is>
          <t>02 - Sports / GT</t>
        </is>
      </c>
      <c r="K1140" s="12" t="n">
        <v>485000</v>
      </c>
      <c r="L1140" s="8" t="inlineStr">
        <is>
          <t>Minnesota</t>
        </is>
      </c>
      <c r="M1140" s="13" t="n">
        <v>9059.43</v>
      </c>
      <c r="N1140" s="13" t="n">
        <v>8688.9</v>
      </c>
      <c r="O1140" s="8" t="n"/>
    </row>
    <row r="1141">
      <c r="A1141" s="8" t="inlineStr">
        <is>
          <t>CANON-202509-001156</t>
        </is>
      </c>
      <c r="B1141" s="9" t="inlineStr">
        <is>
          <t>2025-09</t>
        </is>
      </c>
      <c r="C1141" s="10" t="n">
        <v>45918</v>
      </c>
      <c r="D1141" s="9" t="inlineStr">
        <is>
          <t>Bound</t>
        </is>
      </c>
      <c r="E1141" s="8" t="inlineStr">
        <is>
          <t>Saoirse Okonkwo</t>
        </is>
      </c>
      <c r="F1141" s="11" t="n">
        <v>2003</v>
      </c>
      <c r="G1141" s="8" t="inlineStr">
        <is>
          <t>Ferrari</t>
        </is>
      </c>
      <c r="H1141" s="8" t="inlineStr">
        <is>
          <t>296 GTB</t>
        </is>
      </c>
      <c r="I1141" s="8" t="inlineStr">
        <is>
          <t>2A37EVXN0JMP3H26U</t>
        </is>
      </c>
      <c r="J1141" s="8" t="inlineStr">
        <is>
          <t>03 - Supercar</t>
        </is>
      </c>
      <c r="K1141" s="12" t="n">
        <v>1505000</v>
      </c>
      <c r="L1141" s="8" t="inlineStr">
        <is>
          <t>Kentucky</t>
        </is>
      </c>
      <c r="M1141" s="13" t="n">
        <v>30440.75</v>
      </c>
      <c r="N1141" s="13" t="n">
        <v>29195.72</v>
      </c>
      <c r="O1141" s="8" t="n"/>
    </row>
    <row r="1142">
      <c r="A1142" s="8" t="inlineStr">
        <is>
          <t>CANON-202509-001158</t>
        </is>
      </c>
      <c r="B1142" s="9" t="inlineStr">
        <is>
          <t>2025-09</t>
        </is>
      </c>
      <c r="C1142" s="10" t="n">
        <v>45916</v>
      </c>
      <c r="D1142" s="9" t="inlineStr">
        <is>
          <t>Bound</t>
        </is>
      </c>
      <c r="E1142" s="8" t="inlineStr">
        <is>
          <t>Wilhelmina Ashcombe</t>
        </is>
      </c>
      <c r="F1142" s="11" t="n">
        <v>1996</v>
      </c>
      <c r="G1142" s="8" t="inlineStr">
        <is>
          <t>Aston Martin</t>
        </is>
      </c>
      <c r="H1142" s="8" t="inlineStr">
        <is>
          <t>DB5</t>
        </is>
      </c>
      <c r="I1142" s="8" t="inlineStr">
        <is>
          <t>WUGT1ZM1Y5W2WBKV0</t>
        </is>
      </c>
      <c r="J1142" s="8" t="inlineStr">
        <is>
          <t>07 - Post-War Classic (1946-1972)</t>
        </is>
      </c>
      <c r="K1142" s="12" t="n">
        <v>650000</v>
      </c>
      <c r="L1142" s="8" t="inlineStr">
        <is>
          <t>Mississippi</t>
        </is>
      </c>
      <c r="M1142" s="13" t="n">
        <v>6275.57</v>
      </c>
      <c r="N1142" s="13" t="n">
        <v>6018.9</v>
      </c>
      <c r="O1142" s="8" t="n"/>
    </row>
    <row r="1143">
      <c r="A1143" s="8" t="inlineStr">
        <is>
          <t>CANON-202509-001159</t>
        </is>
      </c>
      <c r="B1143" s="9" t="inlineStr">
        <is>
          <t>2025-09</t>
        </is>
      </c>
      <c r="C1143" s="10" t="n">
        <v>45911</v>
      </c>
      <c r="D1143" s="9" t="inlineStr">
        <is>
          <t>Bound</t>
        </is>
      </c>
      <c r="E1143" s="8" t="inlineStr">
        <is>
          <t>Ottilie Kingsford</t>
        </is>
      </c>
      <c r="F1143" s="11" t="n">
        <v>2022</v>
      </c>
      <c r="G1143" s="8" t="inlineStr">
        <is>
          <t>McLaren</t>
        </is>
      </c>
      <c r="H1143" s="8" t="inlineStr">
        <is>
          <t>750S</t>
        </is>
      </c>
      <c r="I1143" s="8" t="inlineStr">
        <is>
          <t>C3XK82MGZ70DYFYTY</t>
        </is>
      </c>
      <c r="J1143" s="8" t="inlineStr">
        <is>
          <t>03 - Supercar</t>
        </is>
      </c>
      <c r="K1143" s="12" t="n">
        <v>290000</v>
      </c>
      <c r="L1143" s="8" t="inlineStr">
        <is>
          <t>New Hampshire</t>
        </is>
      </c>
      <c r="M1143" s="13" t="n">
        <v>6544.15</v>
      </c>
      <c r="N1143" s="13" t="n">
        <v>6276.49</v>
      </c>
      <c r="O1143" s="8" t="n"/>
    </row>
    <row r="1144">
      <c r="A1144" s="8" t="inlineStr">
        <is>
          <t>CANON-202509-001160</t>
        </is>
      </c>
      <c r="B1144" s="9" t="inlineStr">
        <is>
          <t>2025-09</t>
        </is>
      </c>
      <c r="C1144" s="10" t="n">
        <v>45912</v>
      </c>
      <c r="D1144" s="9" t="inlineStr">
        <is>
          <t>Bound</t>
        </is>
      </c>
      <c r="E1144" s="8" t="inlineStr">
        <is>
          <t>Ingrid Ashcombe</t>
        </is>
      </c>
      <c r="F1144" s="11" t="n">
        <v>1970</v>
      </c>
      <c r="G1144" s="8" t="inlineStr">
        <is>
          <t>Bentley</t>
        </is>
      </c>
      <c r="H1144" s="8" t="inlineStr">
        <is>
          <t>Continental GT</t>
        </is>
      </c>
      <c r="I1144" s="8" t="inlineStr">
        <is>
          <t>3HX2BMTVY7JW89MCZ</t>
        </is>
      </c>
      <c r="J1144" s="8" t="inlineStr">
        <is>
          <t>02 - Sports / GT</t>
        </is>
      </c>
      <c r="K1144" s="12" t="n">
        <v>410000</v>
      </c>
      <c r="L1144" s="8" t="inlineStr">
        <is>
          <t>New Mexico</t>
        </is>
      </c>
      <c r="M1144" s="13" t="n">
        <v>7426.42</v>
      </c>
      <c r="N1144" s="13" t="n">
        <v>7122.68</v>
      </c>
      <c r="O1144" s="8" t="n"/>
    </row>
    <row r="1145">
      <c r="A1145" s="8" t="inlineStr">
        <is>
          <t>CANON-202509-001161</t>
        </is>
      </c>
      <c r="B1145" s="9" t="inlineStr">
        <is>
          <t>2025-09</t>
        </is>
      </c>
      <c r="C1145" s="10" t="n">
        <v>45908</v>
      </c>
      <c r="D1145" s="9" t="inlineStr">
        <is>
          <t>Bound</t>
        </is>
      </c>
      <c r="E1145" s="8" t="inlineStr">
        <is>
          <t>Mireille Bellandi</t>
        </is>
      </c>
      <c r="F1145" s="11" t="n">
        <v>1959</v>
      </c>
      <c r="G1145" s="8" t="inlineStr">
        <is>
          <t>Ringbrothers</t>
        </is>
      </c>
      <c r="H1145" s="8" t="inlineStr">
        <is>
          <t>Mustang</t>
        </is>
      </c>
      <c r="I1145" s="8" t="inlineStr">
        <is>
          <t>WYVRPCGUTDPZ64JNA</t>
        </is>
      </c>
      <c r="J1145" s="8" t="inlineStr">
        <is>
          <t>11 - Restomod / Coachbuilt / Bespoke</t>
        </is>
      </c>
      <c r="K1145" s="12" t="n">
        <v>900000</v>
      </c>
      <c r="L1145" s="8" t="inlineStr">
        <is>
          <t>Michigan</t>
        </is>
      </c>
      <c r="M1145" s="13" t="n">
        <v>20530.19</v>
      </c>
      <c r="N1145" s="13" t="n">
        <v>19690.51</v>
      </c>
      <c r="O1145" s="8" t="n"/>
    </row>
    <row r="1146">
      <c r="A1146" s="8" t="inlineStr">
        <is>
          <t>CANON-202509-001163</t>
        </is>
      </c>
      <c r="B1146" s="9" t="inlineStr">
        <is>
          <t>2025-09</t>
        </is>
      </c>
      <c r="C1146" s="10" t="n">
        <v>45908</v>
      </c>
      <c r="D1146" s="9" t="inlineStr">
        <is>
          <t>Bound</t>
        </is>
      </c>
      <c r="E1146" s="8" t="inlineStr">
        <is>
          <t>Wilhelmina Pennington</t>
        </is>
      </c>
      <c r="F1146" s="11" t="n">
        <v>2015</v>
      </c>
      <c r="G1146" s="8" t="inlineStr">
        <is>
          <t>Aston Martin</t>
        </is>
      </c>
      <c r="H1146" s="8" t="inlineStr">
        <is>
          <t>DB12</t>
        </is>
      </c>
      <c r="I1146" s="8" t="inlineStr">
        <is>
          <t>1K798XR83JYJ92E7Z</t>
        </is>
      </c>
      <c r="J1146" s="8" t="inlineStr">
        <is>
          <t>02 - Sports / GT</t>
        </is>
      </c>
      <c r="K1146" s="12" t="n">
        <v>440000</v>
      </c>
      <c r="L1146" s="8" t="inlineStr">
        <is>
          <t>Florida</t>
        </is>
      </c>
      <c r="M1146" s="13" t="n">
        <v>8841.51</v>
      </c>
      <c r="N1146" s="13" t="n">
        <v>8479.889999999999</v>
      </c>
      <c r="O1146" s="8" t="n"/>
    </row>
    <row r="1147">
      <c r="A1147" s="8" t="inlineStr">
        <is>
          <t>CANON-202509-001164</t>
        </is>
      </c>
      <c r="B1147" s="9" t="inlineStr">
        <is>
          <t>2025-09</t>
        </is>
      </c>
      <c r="C1147" s="10" t="n">
        <v>45918</v>
      </c>
      <c r="D1147" s="9" t="inlineStr">
        <is>
          <t>Bound</t>
        </is>
      </c>
      <c r="E1147" s="8" t="inlineStr">
        <is>
          <t>Thaddeus Kingsford</t>
        </is>
      </c>
      <c r="F1147" s="11" t="n">
        <v>1997</v>
      </c>
      <c r="G1147" s="8" t="inlineStr">
        <is>
          <t>Ferrari</t>
        </is>
      </c>
      <c r="H1147" s="8" t="inlineStr">
        <is>
          <t>275 GTB/4</t>
        </is>
      </c>
      <c r="I1147" s="8" t="inlineStr">
        <is>
          <t>BFUKDBEZLAW5AS48E</t>
        </is>
      </c>
      <c r="J1147" s="8" t="inlineStr">
        <is>
          <t>07 - Post-War Classic (1946-1972)</t>
        </is>
      </c>
      <c r="K1147" s="12" t="n">
        <v>415000</v>
      </c>
      <c r="L1147" s="8" t="inlineStr">
        <is>
          <t>New York</t>
        </is>
      </c>
      <c r="M1147" s="13" t="n">
        <v>4810.87</v>
      </c>
      <c r="N1147" s="13" t="n">
        <v>4614.11</v>
      </c>
      <c r="O1147" s="8" t="n"/>
    </row>
    <row r="1148">
      <c r="A1148" s="8" t="inlineStr">
        <is>
          <t>CANON-202509-001167</t>
        </is>
      </c>
      <c r="B1148" s="9" t="inlineStr">
        <is>
          <t>2025-09</t>
        </is>
      </c>
      <c r="C1148" s="10" t="n">
        <v>45917</v>
      </c>
      <c r="D1148" s="9" t="inlineStr">
        <is>
          <t>Bound</t>
        </is>
      </c>
      <c r="E1148" s="8" t="inlineStr">
        <is>
          <t>Sunniva Nakashima</t>
        </is>
      </c>
      <c r="F1148" s="11" t="n">
        <v>1955</v>
      </c>
      <c r="G1148" s="8" t="inlineStr">
        <is>
          <t>Mercedes-Benz</t>
        </is>
      </c>
      <c r="H1148" s="8" t="inlineStr">
        <is>
          <t>280SL Pagoda</t>
        </is>
      </c>
      <c r="I1148" s="8" t="inlineStr">
        <is>
          <t>AWWBCC9LE6KDYJ0H0</t>
        </is>
      </c>
      <c r="J1148" s="8" t="inlineStr">
        <is>
          <t>07 - Post-War Classic (1946-1972)</t>
        </is>
      </c>
      <c r="K1148" s="12" t="n">
        <v>1950000</v>
      </c>
      <c r="L1148" s="8" t="inlineStr">
        <is>
          <t>Missouri</t>
        </is>
      </c>
      <c r="M1148" s="13" t="n">
        <v>14820</v>
      </c>
      <c r="N1148" s="13" t="n">
        <v>14213.86</v>
      </c>
      <c r="O1148" s="8" t="n"/>
    </row>
    <row r="1149">
      <c r="A1149" s="8" t="inlineStr">
        <is>
          <t>CANON-202509-001168</t>
        </is>
      </c>
      <c r="B1149" s="9" t="inlineStr">
        <is>
          <t>2025-09</t>
        </is>
      </c>
      <c r="C1149" s="10" t="n">
        <v>45909</v>
      </c>
      <c r="D1149" s="9" t="inlineStr">
        <is>
          <t>Bound</t>
        </is>
      </c>
      <c r="E1149" s="8" t="inlineStr">
        <is>
          <t>Delphine Vasquez</t>
        </is>
      </c>
      <c r="F1149" s="11" t="n">
        <v>1985</v>
      </c>
      <c r="G1149" s="8" t="inlineStr">
        <is>
          <t>Jaguar</t>
        </is>
      </c>
      <c r="H1149" s="8" t="inlineStr">
        <is>
          <t>E-Type Series 1</t>
        </is>
      </c>
      <c r="I1149" s="8" t="inlineStr">
        <is>
          <t>J30PSW5CTV4PSFZUW</t>
        </is>
      </c>
      <c r="J1149" s="8" t="inlineStr">
        <is>
          <t>07 - Post-War Classic (1946-1972)</t>
        </is>
      </c>
      <c r="K1149" s="12" t="n">
        <v>500000</v>
      </c>
      <c r="L1149" s="8" t="inlineStr">
        <is>
          <t>Michigan</t>
        </is>
      </c>
      <c r="M1149" s="13" t="n">
        <v>6287.74</v>
      </c>
      <c r="N1149" s="13" t="n">
        <v>6030.57</v>
      </c>
      <c r="O1149" s="8" t="n"/>
    </row>
    <row r="1150">
      <c r="A1150" s="8" t="inlineStr">
        <is>
          <t>CANON-202509-001169</t>
        </is>
      </c>
      <c r="B1150" s="9" t="inlineStr">
        <is>
          <t>2025-09</t>
        </is>
      </c>
      <c r="C1150" s="10" t="n">
        <v>45909</v>
      </c>
      <c r="D1150" s="9" t="inlineStr">
        <is>
          <t>Bound</t>
        </is>
      </c>
      <c r="E1150" s="8" t="inlineStr">
        <is>
          <t>Thaddeus Larsson</t>
        </is>
      </c>
      <c r="F1150" s="11" t="n">
        <v>1961</v>
      </c>
      <c r="G1150" s="8" t="inlineStr">
        <is>
          <t>Mercedes-Benz</t>
        </is>
      </c>
      <c r="H1150" s="8" t="inlineStr">
        <is>
          <t>280SL Pagoda</t>
        </is>
      </c>
      <c r="I1150" s="8" t="inlineStr">
        <is>
          <t>2VACCMB4ZD4Y5XYZL</t>
        </is>
      </c>
      <c r="J1150" s="8" t="inlineStr">
        <is>
          <t>07 - Post-War Classic (1946-1972)</t>
        </is>
      </c>
      <c r="K1150" s="12" t="n">
        <v>650000</v>
      </c>
      <c r="L1150" s="8" t="inlineStr">
        <is>
          <t>Colorado</t>
        </is>
      </c>
      <c r="M1150" s="13" t="n">
        <v>5800.94</v>
      </c>
      <c r="N1150" s="13" t="n">
        <v>5563.68</v>
      </c>
      <c r="O1150" s="8" t="n"/>
    </row>
    <row r="1151">
      <c r="A1151" s="8" t="inlineStr">
        <is>
          <t>CANON-202509-001170</t>
        </is>
      </c>
      <c r="B1151" s="9" t="inlineStr">
        <is>
          <t>2025-09</t>
        </is>
      </c>
      <c r="C1151" s="10" t="n">
        <v>45925</v>
      </c>
      <c r="D1151" s="9" t="inlineStr">
        <is>
          <t>Bound</t>
        </is>
      </c>
      <c r="E1151" s="8" t="inlineStr">
        <is>
          <t>Thaddeus Whitlock</t>
        </is>
      </c>
      <c r="F1151" s="11" t="n">
        <v>2017</v>
      </c>
      <c r="G1151" s="8" t="inlineStr">
        <is>
          <t>Porsche</t>
        </is>
      </c>
      <c r="H1151" s="8" t="inlineStr">
        <is>
          <t>911 Turbo S</t>
        </is>
      </c>
      <c r="I1151" s="8" t="inlineStr">
        <is>
          <t>W2LH8XBFHFB0Y13P8</t>
        </is>
      </c>
      <c r="J1151" s="8" t="inlineStr">
        <is>
          <t>02 - Sports / GT</t>
        </is>
      </c>
      <c r="K1151" s="12" t="n">
        <v>915000</v>
      </c>
      <c r="L1151" s="8" t="inlineStr">
        <is>
          <t>Texas</t>
        </is>
      </c>
      <c r="M1151" s="13" t="n">
        <v>12904.95</v>
      </c>
      <c r="N1151" s="13" t="n">
        <v>12377.14</v>
      </c>
      <c r="O1151" s="8" t="n"/>
    </row>
    <row r="1152">
      <c r="A1152" s="8" t="inlineStr">
        <is>
          <t>CANON-202509-001171</t>
        </is>
      </c>
      <c r="B1152" s="9" t="inlineStr">
        <is>
          <t>2025-09</t>
        </is>
      </c>
      <c r="C1152" s="10" t="n">
        <v>45925</v>
      </c>
      <c r="D1152" s="9" t="inlineStr">
        <is>
          <t>Bound</t>
        </is>
      </c>
      <c r="E1152" s="8" t="inlineStr">
        <is>
          <t>Priya Vandermeer</t>
        </is>
      </c>
      <c r="F1152" s="11" t="n">
        <v>1973</v>
      </c>
      <c r="G1152" s="8" t="inlineStr">
        <is>
          <t>Mercedes-Benz</t>
        </is>
      </c>
      <c r="H1152" s="8" t="inlineStr">
        <is>
          <t>AMG GT</t>
        </is>
      </c>
      <c r="I1152" s="8" t="inlineStr">
        <is>
          <t>ES9ZZ34CPVVK8VPCD</t>
        </is>
      </c>
      <c r="J1152" s="8" t="inlineStr">
        <is>
          <t>02 - Sports / GT</t>
        </is>
      </c>
      <c r="K1152" s="12" t="n">
        <v>1170000</v>
      </c>
      <c r="L1152" s="8" t="inlineStr">
        <is>
          <t>California</t>
        </is>
      </c>
      <c r="M1152" s="13" t="n">
        <v>16391.04</v>
      </c>
      <c r="N1152" s="13" t="n">
        <v>15720.65</v>
      </c>
      <c r="O1152" s="8" t="n"/>
    </row>
    <row r="1153">
      <c r="A1153" s="8" t="inlineStr">
        <is>
          <t>CANON-202509-001172</t>
        </is>
      </c>
      <c r="B1153" s="9" t="inlineStr">
        <is>
          <t>2025-09</t>
        </is>
      </c>
      <c r="C1153" s="10" t="n">
        <v>45911</v>
      </c>
      <c r="D1153" s="9" t="inlineStr">
        <is>
          <t>Bound</t>
        </is>
      </c>
      <c r="E1153" s="8" t="inlineStr">
        <is>
          <t>Anouk Kingsford</t>
        </is>
      </c>
      <c r="F1153" s="11" t="n">
        <v>2018</v>
      </c>
      <c r="G1153" s="8" t="inlineStr">
        <is>
          <t>Ferrari</t>
        </is>
      </c>
      <c r="H1153" s="8" t="inlineStr">
        <is>
          <t>SF90 Stradale</t>
        </is>
      </c>
      <c r="I1153" s="8" t="inlineStr">
        <is>
          <t>GTE171092UUV7CPJ6</t>
        </is>
      </c>
      <c r="J1153" s="8" t="inlineStr">
        <is>
          <t>03 - Supercar</t>
        </is>
      </c>
      <c r="K1153" s="12" t="n">
        <v>745000</v>
      </c>
      <c r="L1153" s="8" t="inlineStr">
        <is>
          <t>Mississippi</t>
        </is>
      </c>
      <c r="M1153" s="13" t="n">
        <v>15890.99</v>
      </c>
      <c r="N1153" s="13" t="n">
        <v>15241.05</v>
      </c>
      <c r="O1153" s="8" t="n"/>
    </row>
    <row r="1154">
      <c r="A1154" s="8" t="inlineStr">
        <is>
          <t>CANON-202509-001173</t>
        </is>
      </c>
      <c r="B1154" s="9" t="inlineStr">
        <is>
          <t>2025-09</t>
        </is>
      </c>
      <c r="C1154" s="10" t="n">
        <v>45910</v>
      </c>
      <c r="D1154" s="9" t="inlineStr">
        <is>
          <t>Bound</t>
        </is>
      </c>
      <c r="E1154" s="8" t="inlineStr">
        <is>
          <t>Saoirse Chattopadhyay</t>
        </is>
      </c>
      <c r="F1154" s="11" t="n">
        <v>1976</v>
      </c>
      <c r="G1154" s="8" t="inlineStr">
        <is>
          <t>Porsche</t>
        </is>
      </c>
      <c r="H1154" s="8" t="inlineStr">
        <is>
          <t>911 Turbo S</t>
        </is>
      </c>
      <c r="I1154" s="8" t="inlineStr">
        <is>
          <t>T38ZHYV8HG5LL4ZNR</t>
        </is>
      </c>
      <c r="J1154" s="8" t="inlineStr">
        <is>
          <t>02 - Sports / GT</t>
        </is>
      </c>
      <c r="K1154" s="12" t="n">
        <v>400000</v>
      </c>
      <c r="L1154" s="8" t="inlineStr">
        <is>
          <t>Oklahoma</t>
        </is>
      </c>
      <c r="M1154" s="13" t="n">
        <v>7132.08</v>
      </c>
      <c r="N1154" s="13" t="n">
        <v>6840.38</v>
      </c>
      <c r="O1154" s="8" t="n"/>
    </row>
    <row r="1155">
      <c r="A1155" s="8" t="inlineStr">
        <is>
          <t>CANON-202509-001174</t>
        </is>
      </c>
      <c r="B1155" s="9" t="inlineStr">
        <is>
          <t>2025-09</t>
        </is>
      </c>
      <c r="C1155" s="10" t="n">
        <v>45927</v>
      </c>
      <c r="D1155" s="9" t="inlineStr">
        <is>
          <t>Bound</t>
        </is>
      </c>
      <c r="E1155" s="8" t="inlineStr">
        <is>
          <t>Priya Harrington</t>
        </is>
      </c>
      <c r="F1155" s="11" t="n">
        <v>2001</v>
      </c>
      <c r="G1155" s="8" t="inlineStr">
        <is>
          <t>Maserati</t>
        </is>
      </c>
      <c r="H1155" s="8" t="inlineStr">
        <is>
          <t>GranTurismo</t>
        </is>
      </c>
      <c r="I1155" s="8" t="inlineStr">
        <is>
          <t>JVH5HTHN904D5XUMB</t>
        </is>
      </c>
      <c r="J1155" s="8" t="inlineStr">
        <is>
          <t>02 - Sports / GT</t>
        </is>
      </c>
      <c r="K1155" s="12" t="n">
        <v>955000</v>
      </c>
      <c r="L1155" s="8" t="inlineStr">
        <is>
          <t>Montana</t>
        </is>
      </c>
      <c r="M1155" s="13" t="n">
        <v>10892.41</v>
      </c>
      <c r="N1155" s="13" t="n">
        <v>10446.91</v>
      </c>
      <c r="O1155" s="8" t="n"/>
    </row>
    <row r="1156">
      <c r="A1156" s="8" t="inlineStr">
        <is>
          <t>CANON-202509-001175</t>
        </is>
      </c>
      <c r="B1156" s="9" t="inlineStr">
        <is>
          <t>2025-09</t>
        </is>
      </c>
      <c r="C1156" s="10" t="n">
        <v>45908</v>
      </c>
      <c r="D1156" s="9" t="inlineStr">
        <is>
          <t>Bound</t>
        </is>
      </c>
      <c r="E1156" s="8" t="inlineStr">
        <is>
          <t>Ingrid Underwood</t>
        </is>
      </c>
      <c r="F1156" s="11" t="n">
        <v>1963</v>
      </c>
      <c r="G1156" s="8" t="inlineStr">
        <is>
          <t>Ferrari</t>
        </is>
      </c>
      <c r="H1156" s="8" t="inlineStr">
        <is>
          <t>296 GTB</t>
        </is>
      </c>
      <c r="I1156" s="8" t="inlineStr">
        <is>
          <t>JJAHUZNNA0SLB599C</t>
        </is>
      </c>
      <c r="J1156" s="8" t="inlineStr">
        <is>
          <t>03 - Supercar</t>
        </is>
      </c>
      <c r="K1156" s="12" t="n">
        <v>610000</v>
      </c>
      <c r="L1156" s="8" t="inlineStr">
        <is>
          <t>Montana</t>
        </is>
      </c>
      <c r="M1156" s="13" t="n">
        <v>10168.58</v>
      </c>
      <c r="N1156" s="13" t="n">
        <v>9752.690000000001</v>
      </c>
      <c r="O1156" s="8" t="n"/>
    </row>
    <row r="1157">
      <c r="A1157" s="8" t="inlineStr">
        <is>
          <t>CANON-202509-001177</t>
        </is>
      </c>
      <c r="B1157" s="9" t="inlineStr">
        <is>
          <t>2025-09</t>
        </is>
      </c>
      <c r="C1157" s="10" t="n">
        <v>45908</v>
      </c>
      <c r="D1157" s="9" t="inlineStr">
        <is>
          <t>Bound</t>
        </is>
      </c>
      <c r="E1157" s="8" t="inlineStr">
        <is>
          <t>Horace Harrington</t>
        </is>
      </c>
      <c r="F1157" s="11" t="n">
        <v>1959</v>
      </c>
      <c r="G1157" s="8" t="inlineStr">
        <is>
          <t>BMW</t>
        </is>
      </c>
      <c r="H1157" s="8" t="inlineStr">
        <is>
          <t>M8 Competition</t>
        </is>
      </c>
      <c r="I1157" s="8" t="inlineStr">
        <is>
          <t>ZBRXKK23T6WLJXY20</t>
        </is>
      </c>
      <c r="J1157" s="8" t="inlineStr">
        <is>
          <t>02 - Sports / GT</t>
        </is>
      </c>
      <c r="K1157" s="12" t="n">
        <v>675000</v>
      </c>
      <c r="L1157" s="8" t="inlineStr">
        <is>
          <t>New York</t>
        </is>
      </c>
      <c r="M1157" s="13" t="n">
        <v>10596.23</v>
      </c>
      <c r="N1157" s="13" t="n">
        <v>10162.84</v>
      </c>
      <c r="O1157" s="8" t="n"/>
    </row>
    <row r="1158">
      <c r="A1158" s="8" t="inlineStr">
        <is>
          <t>CANON-202509-001179</t>
        </is>
      </c>
      <c r="B1158" s="9" t="inlineStr">
        <is>
          <t>2025-09</t>
        </is>
      </c>
      <c r="C1158" s="10" t="n">
        <v>45909</v>
      </c>
      <c r="D1158" s="9" t="inlineStr">
        <is>
          <t>Bound</t>
        </is>
      </c>
      <c r="E1158" s="8" t="inlineStr">
        <is>
          <t>Beatrix Blackwood</t>
        </is>
      </c>
      <c r="F1158" s="11" t="n">
        <v>1972</v>
      </c>
      <c r="G1158" s="8" t="inlineStr">
        <is>
          <t>Ferrari</t>
        </is>
      </c>
      <c r="H1158" s="8" t="inlineStr">
        <is>
          <t>SF90 Stradale</t>
        </is>
      </c>
      <c r="I1158" s="8" t="inlineStr">
        <is>
          <t>M7G9CHCVD9WNFPZTP</t>
        </is>
      </c>
      <c r="J1158" s="8" t="inlineStr">
        <is>
          <t>03 - Supercar</t>
        </is>
      </c>
      <c r="K1158" s="12" t="n">
        <v>355000</v>
      </c>
      <c r="L1158" s="8" t="inlineStr">
        <is>
          <t>New Mexico</t>
        </is>
      </c>
      <c r="M1158" s="13" t="n">
        <v>9859.620000000001</v>
      </c>
      <c r="N1158" s="13" t="n">
        <v>9456.360000000001</v>
      </c>
      <c r="O1158" s="8" t="n"/>
    </row>
    <row r="1159">
      <c r="A1159" s="8" t="inlineStr">
        <is>
          <t>CANON-202509-001180</t>
        </is>
      </c>
      <c r="B1159" s="9" t="inlineStr">
        <is>
          <t>2025-09</t>
        </is>
      </c>
      <c r="C1159" s="10" t="n">
        <v>45905</v>
      </c>
      <c r="D1159" s="9" t="inlineStr">
        <is>
          <t>Bound</t>
        </is>
      </c>
      <c r="E1159" s="8" t="inlineStr">
        <is>
          <t>Mireille Chattopadhyay</t>
        </is>
      </c>
      <c r="F1159" s="11" t="n">
        <v>1988</v>
      </c>
      <c r="G1159" s="8" t="inlineStr">
        <is>
          <t>Mercedes-Benz</t>
        </is>
      </c>
      <c r="H1159" s="8" t="inlineStr">
        <is>
          <t>AMG GT</t>
        </is>
      </c>
      <c r="I1159" s="8" t="inlineStr">
        <is>
          <t>DP65L1T85DA1DTVKP</t>
        </is>
      </c>
      <c r="J1159" s="8" t="inlineStr">
        <is>
          <t>02 - Sports / GT</t>
        </is>
      </c>
      <c r="K1159" s="12" t="n">
        <v>520000</v>
      </c>
      <c r="L1159" s="8" t="inlineStr">
        <is>
          <t>Oklahoma</t>
        </is>
      </c>
      <c r="M1159" s="13" t="n">
        <v>8035.47</v>
      </c>
      <c r="N1159" s="13" t="n">
        <v>7706.82</v>
      </c>
      <c r="O1159" s="8" t="n"/>
    </row>
    <row r="1160">
      <c r="A1160" s="8" t="inlineStr">
        <is>
          <t>CANON-202509-001181</t>
        </is>
      </c>
      <c r="B1160" s="9" t="inlineStr">
        <is>
          <t>2025-09</t>
        </is>
      </c>
      <c r="C1160" s="10" t="n">
        <v>45925</v>
      </c>
      <c r="D1160" s="9" t="inlineStr">
        <is>
          <t>Bound</t>
        </is>
      </c>
      <c r="E1160" s="8" t="inlineStr">
        <is>
          <t>Thaddeus Farkas</t>
        </is>
      </c>
      <c r="F1160" s="11" t="n">
        <v>1967</v>
      </c>
      <c r="G1160" s="8" t="inlineStr">
        <is>
          <t>Ferrari</t>
        </is>
      </c>
      <c r="H1160" s="8" t="inlineStr">
        <is>
          <t>SF90 Stradale</t>
        </is>
      </c>
      <c r="I1160" s="8" t="inlineStr">
        <is>
          <t>32197UKYK6PJN7LCZ</t>
        </is>
      </c>
      <c r="J1160" s="8" t="inlineStr">
        <is>
          <t>03 - Supercar</t>
        </is>
      </c>
      <c r="K1160" s="12" t="n">
        <v>805000</v>
      </c>
      <c r="L1160" s="8" t="inlineStr">
        <is>
          <t>Missouri</t>
        </is>
      </c>
      <c r="M1160" s="13" t="n">
        <v>15295</v>
      </c>
      <c r="N1160" s="13" t="n">
        <v>14669.43</v>
      </c>
      <c r="O1160" s="8" t="n"/>
    </row>
    <row r="1161">
      <c r="A1161" s="8" t="inlineStr">
        <is>
          <t>CANON-202509-001183</t>
        </is>
      </c>
      <c r="B1161" s="9" t="inlineStr">
        <is>
          <t>2025-09</t>
        </is>
      </c>
      <c r="C1161" s="10" t="n">
        <v>45904</v>
      </c>
      <c r="D1161" s="9" t="inlineStr">
        <is>
          <t>Bound</t>
        </is>
      </c>
      <c r="E1161" s="8" t="inlineStr">
        <is>
          <t>Desmond Harrington</t>
        </is>
      </c>
      <c r="F1161" s="11" t="n">
        <v>2022</v>
      </c>
      <c r="G1161" s="8" t="inlineStr">
        <is>
          <t>Lamborghini</t>
        </is>
      </c>
      <c r="H1161" s="8" t="inlineStr">
        <is>
          <t>Huracan EVO</t>
        </is>
      </c>
      <c r="I1161" s="8" t="inlineStr">
        <is>
          <t>M0XYH4FESEDRLVMR4</t>
        </is>
      </c>
      <c r="J1161" s="8" t="inlineStr">
        <is>
          <t>03 - Supercar</t>
        </is>
      </c>
      <c r="K1161" s="12" t="n">
        <v>285000</v>
      </c>
      <c r="L1161" s="8" t="inlineStr">
        <is>
          <t>Texas</t>
        </is>
      </c>
      <c r="M1161" s="13" t="n">
        <v>7111.56</v>
      </c>
      <c r="N1161" s="13" t="n">
        <v>6820.7</v>
      </c>
      <c r="O1161" s="8" t="n"/>
    </row>
    <row r="1162">
      <c r="A1162" s="8" t="inlineStr">
        <is>
          <t>CANON-202509-001184</t>
        </is>
      </c>
      <c r="B1162" s="9" t="inlineStr">
        <is>
          <t>2025-09</t>
        </is>
      </c>
      <c r="C1162" s="10" t="n">
        <v>45908</v>
      </c>
      <c r="D1162" s="9" t="inlineStr">
        <is>
          <t>Bound</t>
        </is>
      </c>
      <c r="E1162" s="8" t="inlineStr">
        <is>
          <t>Callum Whitlock</t>
        </is>
      </c>
      <c r="F1162" s="11" t="n">
        <v>2002</v>
      </c>
      <c r="G1162" s="8" t="inlineStr">
        <is>
          <t>Porsche</t>
        </is>
      </c>
      <c r="H1162" s="8" t="inlineStr">
        <is>
          <t>911 Turbo S</t>
        </is>
      </c>
      <c r="I1162" s="8" t="inlineStr">
        <is>
          <t>ZCM7L7L98UGG4GCSN</t>
        </is>
      </c>
      <c r="J1162" s="8" t="inlineStr">
        <is>
          <t>02 - Sports / GT</t>
        </is>
      </c>
      <c r="K1162" s="12" t="n">
        <v>715000</v>
      </c>
      <c r="L1162" s="8" t="inlineStr">
        <is>
          <t>Florida</t>
        </is>
      </c>
      <c r="M1162" s="13" t="n">
        <v>12451.79</v>
      </c>
      <c r="N1162" s="13" t="n">
        <v>11942.51</v>
      </c>
      <c r="O1162" s="8" t="n"/>
    </row>
    <row r="1163">
      <c r="A1163" s="8" t="inlineStr">
        <is>
          <t>CANON-202509-001186</t>
        </is>
      </c>
      <c r="B1163" s="9" t="inlineStr">
        <is>
          <t>2025-09</t>
        </is>
      </c>
      <c r="C1163" s="10" t="n">
        <v>45923</v>
      </c>
      <c r="D1163" s="9" t="inlineStr">
        <is>
          <t>Bound</t>
        </is>
      </c>
      <c r="E1163" s="8" t="inlineStr">
        <is>
          <t>Everett Rourke</t>
        </is>
      </c>
      <c r="F1163" s="11" t="n">
        <v>1997</v>
      </c>
      <c r="G1163" s="8" t="inlineStr">
        <is>
          <t>BMW</t>
        </is>
      </c>
      <c r="H1163" s="8" t="inlineStr">
        <is>
          <t>M8 Competition</t>
        </is>
      </c>
      <c r="I1163" s="8" t="inlineStr">
        <is>
          <t>F69KALLH62CT1MYMZ</t>
        </is>
      </c>
      <c r="J1163" s="8" t="inlineStr">
        <is>
          <t>02 - Sports / GT</t>
        </is>
      </c>
      <c r="K1163" s="12" t="n">
        <v>310000</v>
      </c>
      <c r="L1163" s="8" t="inlineStr">
        <is>
          <t>Connecticut</t>
        </is>
      </c>
      <c r="M1163" s="13" t="n">
        <v>4913.21</v>
      </c>
      <c r="N1163" s="13" t="n">
        <v>4712.26</v>
      </c>
      <c r="O1163" s="8" t="n"/>
    </row>
    <row r="1164">
      <c r="A1164" s="8" t="inlineStr">
        <is>
          <t>CANON-202509-001188</t>
        </is>
      </c>
      <c r="B1164" s="9" t="inlineStr">
        <is>
          <t>2025-09</t>
        </is>
      </c>
      <c r="C1164" s="10" t="n">
        <v>45902</v>
      </c>
      <c r="D1164" s="9" t="inlineStr">
        <is>
          <t>Bound</t>
        </is>
      </c>
      <c r="E1164" s="8" t="inlineStr">
        <is>
          <t>Cassius Ashcombe</t>
        </is>
      </c>
      <c r="F1164" s="11" t="n">
        <v>2017</v>
      </c>
      <c r="G1164" s="8" t="inlineStr">
        <is>
          <t>Bentley</t>
        </is>
      </c>
      <c r="H1164" s="8" t="inlineStr">
        <is>
          <t>Continental GT</t>
        </is>
      </c>
      <c r="I1164" s="8" t="inlineStr">
        <is>
          <t>3H5RVF2VYVMYB0NY7</t>
        </is>
      </c>
      <c r="J1164" s="8" t="inlineStr">
        <is>
          <t>02 - Sports / GT</t>
        </is>
      </c>
      <c r="K1164" s="12" t="n">
        <v>580000</v>
      </c>
      <c r="L1164" s="8" t="inlineStr">
        <is>
          <t>Iowa</t>
        </is>
      </c>
      <c r="M1164" s="13" t="n">
        <v>7824.53</v>
      </c>
      <c r="N1164" s="13" t="n">
        <v>7504.51</v>
      </c>
      <c r="O1164" s="8" t="n"/>
    </row>
    <row r="1165">
      <c r="A1165" s="8" t="inlineStr">
        <is>
          <t>CANON-202509-001189</t>
        </is>
      </c>
      <c r="B1165" s="9" t="inlineStr">
        <is>
          <t>2025-09</t>
        </is>
      </c>
      <c r="C1165" s="10" t="n">
        <v>45927</v>
      </c>
      <c r="D1165" s="9" t="inlineStr">
        <is>
          <t>Bound</t>
        </is>
      </c>
      <c r="E1165" s="8" t="inlineStr">
        <is>
          <t>Beatrix Whitlock</t>
        </is>
      </c>
      <c r="F1165" s="11" t="n">
        <v>1983</v>
      </c>
      <c r="G1165" s="8" t="inlineStr">
        <is>
          <t>Porsche</t>
        </is>
      </c>
      <c r="H1165" s="8" t="inlineStr">
        <is>
          <t>911 Turbo S</t>
        </is>
      </c>
      <c r="I1165" s="8" t="inlineStr">
        <is>
          <t>VXY0F7HJ9WSDUFDFB</t>
        </is>
      </c>
      <c r="J1165" s="8" t="inlineStr">
        <is>
          <t>02 - Sports / GT</t>
        </is>
      </c>
      <c r="K1165" s="12" t="n">
        <v>260000</v>
      </c>
      <c r="L1165" s="8" t="inlineStr">
        <is>
          <t>Colorado</t>
        </is>
      </c>
      <c r="M1165" s="13" t="n">
        <v>4047.17</v>
      </c>
      <c r="N1165" s="13" t="n">
        <v>3881.64</v>
      </c>
      <c r="O1165" s="8" t="n"/>
    </row>
    <row r="1166">
      <c r="A1166" s="8" t="inlineStr">
        <is>
          <t>CANON-202509-001190</t>
        </is>
      </c>
      <c r="B1166" s="9" t="inlineStr">
        <is>
          <t>2025-09</t>
        </is>
      </c>
      <c r="C1166" s="10" t="n">
        <v>45917</v>
      </c>
      <c r="D1166" s="9" t="inlineStr">
        <is>
          <t>Bound</t>
        </is>
      </c>
      <c r="E1166" s="8" t="inlineStr">
        <is>
          <t>Callum Larsson</t>
        </is>
      </c>
      <c r="F1166" s="11" t="n">
        <v>2004</v>
      </c>
      <c r="G1166" s="8" t="inlineStr">
        <is>
          <t>Porsche</t>
        </is>
      </c>
      <c r="H1166" s="8" t="inlineStr">
        <is>
          <t>911 Turbo S</t>
        </is>
      </c>
      <c r="I1166" s="8" t="inlineStr">
        <is>
          <t>3LLY5Z9XMBC451B37</t>
        </is>
      </c>
      <c r="J1166" s="8" t="inlineStr">
        <is>
          <t>02 - Sports / GT</t>
        </is>
      </c>
      <c r="K1166" s="12" t="n">
        <v>975000</v>
      </c>
      <c r="L1166" s="8" t="inlineStr">
        <is>
          <t>Massachusetts</t>
        </is>
      </c>
      <c r="M1166" s="13" t="n">
        <v>14946.93</v>
      </c>
      <c r="N1166" s="13" t="n">
        <v>14335.6</v>
      </c>
      <c r="O1166" s="8" t="n"/>
    </row>
    <row r="1167">
      <c r="A1167" s="8" t="inlineStr">
        <is>
          <t>CANON-202509-001191</t>
        </is>
      </c>
      <c r="B1167" s="9" t="inlineStr">
        <is>
          <t>2025-09</t>
        </is>
      </c>
      <c r="C1167" s="10" t="n">
        <v>45920</v>
      </c>
      <c r="D1167" s="9" t="inlineStr">
        <is>
          <t>Bound</t>
        </is>
      </c>
      <c r="E1167" s="8" t="inlineStr">
        <is>
          <t>Beatrix Harrington</t>
        </is>
      </c>
      <c r="F1167" s="11" t="n">
        <v>2019</v>
      </c>
      <c r="G1167" s="8" t="inlineStr">
        <is>
          <t>Ferrari</t>
        </is>
      </c>
      <c r="H1167" s="8" t="inlineStr">
        <is>
          <t>SF90 Stradale</t>
        </is>
      </c>
      <c r="I1167" s="8" t="inlineStr">
        <is>
          <t>1ABDBDM3CR91TGAVX</t>
        </is>
      </c>
      <c r="J1167" s="8" t="inlineStr">
        <is>
          <t>03 - Supercar</t>
        </is>
      </c>
      <c r="K1167" s="12" t="n">
        <v>375000</v>
      </c>
      <c r="L1167" s="8" t="inlineStr">
        <is>
          <t>Washington</t>
        </is>
      </c>
      <c r="M1167" s="13" t="n">
        <v>7811.32</v>
      </c>
      <c r="N1167" s="13" t="n">
        <v>7491.84</v>
      </c>
      <c r="O1167" s="8" t="n"/>
    </row>
    <row r="1168">
      <c r="A1168" s="8" t="inlineStr">
        <is>
          <t>CANON-202509-001192</t>
        </is>
      </c>
      <c r="B1168" s="9" t="inlineStr">
        <is>
          <t>2025-09</t>
        </is>
      </c>
      <c r="C1168" s="10" t="n">
        <v>45904</v>
      </c>
      <c r="D1168" s="9" t="inlineStr">
        <is>
          <t>Bound</t>
        </is>
      </c>
      <c r="E1168" s="8" t="inlineStr">
        <is>
          <t>Leopold Fairweather</t>
        </is>
      </c>
      <c r="F1168" s="11" t="n">
        <v>1973</v>
      </c>
      <c r="G1168" s="8" t="inlineStr">
        <is>
          <t>Maserati</t>
        </is>
      </c>
      <c r="H1168" s="8" t="inlineStr">
        <is>
          <t>GranTurismo</t>
        </is>
      </c>
      <c r="I1168" s="8" t="inlineStr">
        <is>
          <t>3REH9TB7JPRHWMH5A</t>
        </is>
      </c>
      <c r="J1168" s="8" t="inlineStr">
        <is>
          <t>02 - Sports / GT</t>
        </is>
      </c>
      <c r="K1168" s="12" t="n">
        <v>180000</v>
      </c>
      <c r="L1168" s="8" t="inlineStr">
        <is>
          <t>Tennessee</t>
        </is>
      </c>
      <c r="M1168" s="13" t="n">
        <v>3062.04</v>
      </c>
      <c r="N1168" s="13" t="n">
        <v>2936.8</v>
      </c>
      <c r="O1168" s="8" t="n"/>
    </row>
    <row r="1169">
      <c r="A1169" s="8" t="inlineStr">
        <is>
          <t>CANON-202509-001193</t>
        </is>
      </c>
      <c r="B1169" s="9" t="inlineStr">
        <is>
          <t>2025-09</t>
        </is>
      </c>
      <c r="C1169" s="10" t="n">
        <v>45923</v>
      </c>
      <c r="D1169" s="9" t="inlineStr">
        <is>
          <t>Bound</t>
        </is>
      </c>
      <c r="E1169" s="8" t="inlineStr">
        <is>
          <t>Everett Fairweather</t>
        </is>
      </c>
      <c r="F1169" s="11" t="n">
        <v>2007</v>
      </c>
      <c r="G1169" s="8" t="inlineStr">
        <is>
          <t>Ferrari</t>
        </is>
      </c>
      <c r="H1169" s="8" t="inlineStr">
        <is>
          <t>275 GTB/4</t>
        </is>
      </c>
      <c r="I1169" s="8" t="inlineStr">
        <is>
          <t>9T9MAA6W66VHJZPTB</t>
        </is>
      </c>
      <c r="J1169" s="8" t="inlineStr">
        <is>
          <t>07 - Post-War Classic (1946-1972)</t>
        </is>
      </c>
      <c r="K1169" s="12" t="n">
        <v>1950000</v>
      </c>
      <c r="L1169" s="8" t="inlineStr">
        <is>
          <t>Florida</t>
        </is>
      </c>
      <c r="M1169" s="13" t="n">
        <v>19853.21</v>
      </c>
      <c r="N1169" s="13" t="n">
        <v>19041.21</v>
      </c>
      <c r="O1169" s="8" t="n"/>
    </row>
    <row r="1170">
      <c r="A1170" s="8" t="inlineStr">
        <is>
          <t>CANON-202509-001194</t>
        </is>
      </c>
      <c r="B1170" s="9" t="inlineStr">
        <is>
          <t>2025-09</t>
        </is>
      </c>
      <c r="C1170" s="10" t="n">
        <v>45903</v>
      </c>
      <c r="D1170" s="9" t="inlineStr">
        <is>
          <t>Bound</t>
        </is>
      </c>
      <c r="E1170" s="8" t="inlineStr">
        <is>
          <t>Wilhelmina Blackwood</t>
        </is>
      </c>
      <c r="F1170" s="11" t="n">
        <v>1986</v>
      </c>
      <c r="G1170" s="8" t="inlineStr">
        <is>
          <t>Lamborghini</t>
        </is>
      </c>
      <c r="H1170" s="8" t="inlineStr">
        <is>
          <t>Huracan EVO</t>
        </is>
      </c>
      <c r="I1170" s="8" t="inlineStr">
        <is>
          <t>A0XBBJWCTPSDYUTSW</t>
        </is>
      </c>
      <c r="J1170" s="8" t="inlineStr">
        <is>
          <t>03 - Supercar</t>
        </is>
      </c>
      <c r="K1170" s="12" t="n">
        <v>540000</v>
      </c>
      <c r="L1170" s="8" t="inlineStr">
        <is>
          <t>Alabama</t>
        </is>
      </c>
      <c r="M1170" s="13" t="n">
        <v>12292.64</v>
      </c>
      <c r="N1170" s="13" t="n">
        <v>11789.87</v>
      </c>
      <c r="O1170" s="8" t="n"/>
    </row>
    <row r="1171">
      <c r="A1171" s="8" t="inlineStr">
        <is>
          <t>CANON-202509-001195</t>
        </is>
      </c>
      <c r="B1171" s="9" t="inlineStr">
        <is>
          <t>2025-09</t>
        </is>
      </c>
      <c r="C1171" s="10" t="n">
        <v>45920</v>
      </c>
      <c r="D1171" s="9" t="inlineStr">
        <is>
          <t>Bound</t>
        </is>
      </c>
      <c r="E1171" s="8" t="inlineStr">
        <is>
          <t>Leopold Rourke</t>
        </is>
      </c>
      <c r="F1171" s="11" t="n">
        <v>2013</v>
      </c>
      <c r="G1171" s="8" t="inlineStr">
        <is>
          <t>Ferrari</t>
        </is>
      </c>
      <c r="H1171" s="8" t="inlineStr">
        <is>
          <t>275 GTB/4</t>
        </is>
      </c>
      <c r="I1171" s="8" t="inlineStr">
        <is>
          <t>5YEUT96VK10HBUPKC</t>
        </is>
      </c>
      <c r="J1171" s="8" t="inlineStr">
        <is>
          <t>07 - Post-War Classic (1946-1972)</t>
        </is>
      </c>
      <c r="K1171" s="12" t="n">
        <v>250000</v>
      </c>
      <c r="L1171" s="8" t="inlineStr">
        <is>
          <t>Georgia</t>
        </is>
      </c>
      <c r="M1171" s="13" t="n">
        <v>2535.85</v>
      </c>
      <c r="N1171" s="13" t="n">
        <v>2432.13</v>
      </c>
      <c r="O1171" s="8" t="n"/>
    </row>
    <row r="1172">
      <c r="A1172" s="8" t="inlineStr">
        <is>
          <t>CANON-202509-001196</t>
        </is>
      </c>
      <c r="B1172" s="9" t="inlineStr">
        <is>
          <t>2025-09</t>
        </is>
      </c>
      <c r="C1172" s="10" t="n">
        <v>45911</v>
      </c>
      <c r="D1172" s="9" t="inlineStr">
        <is>
          <t>Bound</t>
        </is>
      </c>
      <c r="E1172" s="8" t="inlineStr">
        <is>
          <t>Fenwick Harrington</t>
        </is>
      </c>
      <c r="F1172" s="11" t="n">
        <v>2001</v>
      </c>
      <c r="G1172" s="8" t="inlineStr">
        <is>
          <t>Aston Martin</t>
        </is>
      </c>
      <c r="H1172" s="8" t="inlineStr">
        <is>
          <t>DB12</t>
        </is>
      </c>
      <c r="I1172" s="8" t="inlineStr">
        <is>
          <t>DJ09RBY6732VVHEB6</t>
        </is>
      </c>
      <c r="J1172" s="8" t="inlineStr">
        <is>
          <t>02 - Sports / GT</t>
        </is>
      </c>
      <c r="K1172" s="12" t="n">
        <v>270000</v>
      </c>
      <c r="L1172" s="8" t="inlineStr">
        <is>
          <t>North Dakota</t>
        </is>
      </c>
      <c r="M1172" s="13" t="n">
        <v>3897.17</v>
      </c>
      <c r="N1172" s="13" t="n">
        <v>3737.78</v>
      </c>
      <c r="O1172" s="8" t="n"/>
    </row>
    <row r="1173">
      <c r="A1173" s="8" t="inlineStr">
        <is>
          <t>CANON-202509-001197</t>
        </is>
      </c>
      <c r="B1173" s="9" t="inlineStr">
        <is>
          <t>2025-09</t>
        </is>
      </c>
      <c r="C1173" s="10" t="n">
        <v>45916</v>
      </c>
      <c r="D1173" s="9" t="inlineStr">
        <is>
          <t>Bound</t>
        </is>
      </c>
      <c r="E1173" s="8" t="inlineStr">
        <is>
          <t>Anouk Kingsford</t>
        </is>
      </c>
      <c r="F1173" s="11" t="n">
        <v>1996</v>
      </c>
      <c r="G1173" s="8" t="inlineStr">
        <is>
          <t>Bentley</t>
        </is>
      </c>
      <c r="H1173" s="8" t="inlineStr">
        <is>
          <t>Continental GT</t>
        </is>
      </c>
      <c r="I1173" s="8" t="inlineStr">
        <is>
          <t>ZMJHHANKZMCPLFRYD</t>
        </is>
      </c>
      <c r="J1173" s="8" t="inlineStr">
        <is>
          <t>02 - Sports / GT</t>
        </is>
      </c>
      <c r="K1173" s="12" t="n">
        <v>800000</v>
      </c>
      <c r="L1173" s="8" t="inlineStr">
        <is>
          <t>New York</t>
        </is>
      </c>
      <c r="M1173" s="13" t="n">
        <v>12558.49</v>
      </c>
      <c r="N1173" s="13" t="n">
        <v>12044.85</v>
      </c>
      <c r="O1173" s="8" t="n"/>
    </row>
    <row r="1174">
      <c r="A1174" s="8" t="inlineStr">
        <is>
          <t>CANON-202509-001199</t>
        </is>
      </c>
      <c r="B1174" s="9" t="inlineStr">
        <is>
          <t>2025-09</t>
        </is>
      </c>
      <c r="C1174" s="10" t="n">
        <v>45907</v>
      </c>
      <c r="D1174" s="9" t="inlineStr">
        <is>
          <t>Bound</t>
        </is>
      </c>
      <c r="E1174" s="8" t="inlineStr">
        <is>
          <t>Ingrid Kingsford</t>
        </is>
      </c>
      <c r="F1174" s="11" t="n">
        <v>1988</v>
      </c>
      <c r="G1174" s="8" t="inlineStr">
        <is>
          <t>Aston Martin</t>
        </is>
      </c>
      <c r="H1174" s="8" t="inlineStr">
        <is>
          <t>DB12</t>
        </is>
      </c>
      <c r="I1174" s="8" t="inlineStr">
        <is>
          <t>ANFVK3JTNGN035ZKJ</t>
        </is>
      </c>
      <c r="J1174" s="8" t="inlineStr">
        <is>
          <t>02 - Sports / GT</t>
        </is>
      </c>
      <c r="K1174" s="12" t="n">
        <v>805000</v>
      </c>
      <c r="L1174" s="8" t="inlineStr">
        <is>
          <t>Washington</t>
        </is>
      </c>
      <c r="M1174" s="13" t="n">
        <v>9477.74</v>
      </c>
      <c r="N1174" s="13" t="n">
        <v>9090.1</v>
      </c>
      <c r="O1174" s="8" t="n"/>
    </row>
    <row r="1175">
      <c r="A1175" s="8" t="inlineStr">
        <is>
          <t>CANON-202509-001201</t>
        </is>
      </c>
      <c r="B1175" s="9" t="inlineStr">
        <is>
          <t>2025-09</t>
        </is>
      </c>
      <c r="C1175" s="10" t="n">
        <v>45911</v>
      </c>
      <c r="D1175" s="9" t="inlineStr">
        <is>
          <t>Bound</t>
        </is>
      </c>
      <c r="E1175" s="8" t="inlineStr">
        <is>
          <t>Mireille Fairweather</t>
        </is>
      </c>
      <c r="F1175" s="11" t="n">
        <v>1972</v>
      </c>
      <c r="G1175" s="8" t="inlineStr">
        <is>
          <t>McLaren</t>
        </is>
      </c>
      <c r="H1175" s="8" t="inlineStr">
        <is>
          <t>750S</t>
        </is>
      </c>
      <c r="I1175" s="8" t="inlineStr">
        <is>
          <t>PX40E5UP8RHRFL8E1</t>
        </is>
      </c>
      <c r="J1175" s="8" t="inlineStr">
        <is>
          <t>03 - Supercar</t>
        </is>
      </c>
      <c r="K1175" s="12" t="n">
        <v>690000</v>
      </c>
      <c r="L1175" s="8" t="inlineStr">
        <is>
          <t>New York</t>
        </is>
      </c>
      <c r="M1175" s="13" t="n">
        <v>15830.94</v>
      </c>
      <c r="N1175" s="13" t="n">
        <v>15183.45</v>
      </c>
      <c r="O1175" s="8" t="n"/>
    </row>
    <row r="1176">
      <c r="A1176" s="8" t="inlineStr">
        <is>
          <t>CANON-202509-001204</t>
        </is>
      </c>
      <c r="B1176" s="9" t="inlineStr">
        <is>
          <t>2025-09</t>
        </is>
      </c>
      <c r="C1176" s="10" t="n">
        <v>45919</v>
      </c>
      <c r="D1176" s="9" t="inlineStr">
        <is>
          <t>Bound</t>
        </is>
      </c>
      <c r="E1176" s="8" t="inlineStr">
        <is>
          <t>Wilhelmina Whitlock</t>
        </is>
      </c>
      <c r="F1176" s="11" t="n">
        <v>2014</v>
      </c>
      <c r="G1176" s="8" t="inlineStr">
        <is>
          <t>Aston Martin</t>
        </is>
      </c>
      <c r="H1176" s="8" t="inlineStr">
        <is>
          <t>DB12</t>
        </is>
      </c>
      <c r="I1176" s="8" t="inlineStr">
        <is>
          <t>FURL1EK2B9SXFU9UP</t>
        </is>
      </c>
      <c r="J1176" s="8" t="inlineStr">
        <is>
          <t>02 - Sports / GT</t>
        </is>
      </c>
      <c r="K1176" s="12" t="n">
        <v>330000</v>
      </c>
      <c r="L1176" s="8" t="inlineStr">
        <is>
          <t>Utah</t>
        </is>
      </c>
      <c r="M1176" s="13" t="n">
        <v>6304.25</v>
      </c>
      <c r="N1176" s="13" t="n">
        <v>6046.41</v>
      </c>
      <c r="O1176" s="8" t="n"/>
    </row>
    <row r="1177">
      <c r="A1177" s="8" t="inlineStr">
        <is>
          <t>CANON-202509-001207</t>
        </is>
      </c>
      <c r="B1177" s="9" t="inlineStr">
        <is>
          <t>2025-09</t>
        </is>
      </c>
      <c r="C1177" s="10" t="n">
        <v>45904</v>
      </c>
      <c r="D1177" s="9" t="inlineStr">
        <is>
          <t>Bound</t>
        </is>
      </c>
      <c r="E1177" s="8" t="inlineStr">
        <is>
          <t>Emiliano Thistlewood</t>
        </is>
      </c>
      <c r="F1177" s="11" t="n">
        <v>1964</v>
      </c>
      <c r="G1177" s="8" t="inlineStr">
        <is>
          <t>Singer</t>
        </is>
      </c>
      <c r="H1177" s="8" t="inlineStr">
        <is>
          <t>911 Reimagined</t>
        </is>
      </c>
      <c r="I1177" s="8" t="inlineStr">
        <is>
          <t>JUDPC9S7CY5F8HPCN</t>
        </is>
      </c>
      <c r="J1177" s="8" t="inlineStr">
        <is>
          <t>11 - Restomod / Coachbuilt / Bespoke</t>
        </is>
      </c>
      <c r="K1177" s="12" t="n">
        <v>625000</v>
      </c>
      <c r="L1177" s="8" t="inlineStr">
        <is>
          <t>Maryland</t>
        </is>
      </c>
      <c r="M1177" s="13" t="n">
        <v>8738.209999999999</v>
      </c>
      <c r="N1177" s="13" t="n">
        <v>8380.82</v>
      </c>
      <c r="O1177" s="8" t="n"/>
    </row>
    <row r="1178">
      <c r="A1178" s="8" t="inlineStr">
        <is>
          <t>CANON-202509-001208</t>
        </is>
      </c>
      <c r="B1178" s="9" t="inlineStr">
        <is>
          <t>2025-09</t>
        </is>
      </c>
      <c r="C1178" s="10" t="n">
        <v>45912</v>
      </c>
      <c r="D1178" s="9" t="inlineStr">
        <is>
          <t>Bound</t>
        </is>
      </c>
      <c r="E1178" s="8" t="inlineStr">
        <is>
          <t>Lorenzo Ashcombe</t>
        </is>
      </c>
      <c r="F1178" s="11" t="n">
        <v>1958</v>
      </c>
      <c r="G1178" s="8" t="inlineStr">
        <is>
          <t>McLaren</t>
        </is>
      </c>
      <c r="H1178" s="8" t="inlineStr">
        <is>
          <t>750S</t>
        </is>
      </c>
      <c r="I1178" s="8" t="inlineStr">
        <is>
          <t>1WV0TK0BXNP93Z7VG</t>
        </is>
      </c>
      <c r="J1178" s="8" t="inlineStr">
        <is>
          <t>03 - Supercar</t>
        </is>
      </c>
      <c r="K1178" s="12" t="n">
        <v>965000</v>
      </c>
      <c r="L1178" s="8" t="inlineStr">
        <is>
          <t>Illinois</t>
        </is>
      </c>
      <c r="M1178" s="13" t="n">
        <v>23524.15</v>
      </c>
      <c r="N1178" s="13" t="n">
        <v>22562.01</v>
      </c>
      <c r="O1178" s="8" t="n"/>
    </row>
    <row r="1179">
      <c r="A1179" s="8" t="inlineStr">
        <is>
          <t>CANON-202509-001209</t>
        </is>
      </c>
      <c r="B1179" s="9" t="inlineStr">
        <is>
          <t>2025-09</t>
        </is>
      </c>
      <c r="C1179" s="10" t="n">
        <v>45919</v>
      </c>
      <c r="D1179" s="9" t="inlineStr">
        <is>
          <t>Bound</t>
        </is>
      </c>
      <c r="E1179" s="8" t="inlineStr">
        <is>
          <t>Ottilie Underwood</t>
        </is>
      </c>
      <c r="F1179" s="11" t="n">
        <v>2021</v>
      </c>
      <c r="G1179" s="8" t="inlineStr">
        <is>
          <t>Porsche</t>
        </is>
      </c>
      <c r="H1179" s="8" t="inlineStr">
        <is>
          <t>911 Turbo S</t>
        </is>
      </c>
      <c r="I1179" s="8" t="inlineStr">
        <is>
          <t>ZJT3MYC1Y6231KRK4</t>
        </is>
      </c>
      <c r="J1179" s="8" t="inlineStr">
        <is>
          <t>02 - Sports / GT</t>
        </is>
      </c>
      <c r="K1179" s="12" t="n">
        <v>465000</v>
      </c>
      <c r="L1179" s="8" t="inlineStr">
        <is>
          <t>Florida</t>
        </is>
      </c>
      <c r="M1179" s="13" t="n">
        <v>9343.870000000001</v>
      </c>
      <c r="N1179" s="13" t="n">
        <v>8961.709999999999</v>
      </c>
      <c r="O1179" s="8" t="n"/>
    </row>
    <row r="1180">
      <c r="A1180" s="8" t="inlineStr">
        <is>
          <t>CANON-202509-001210</t>
        </is>
      </c>
      <c r="B1180" s="9" t="inlineStr">
        <is>
          <t>2025-09</t>
        </is>
      </c>
      <c r="C1180" s="10" t="n">
        <v>45912</v>
      </c>
      <c r="D1180" s="9" t="inlineStr">
        <is>
          <t>Bound</t>
        </is>
      </c>
      <c r="E1180" s="8" t="inlineStr">
        <is>
          <t>Thaddeus Harrington</t>
        </is>
      </c>
      <c r="F1180" s="11" t="n">
        <v>1994</v>
      </c>
      <c r="G1180" s="8" t="inlineStr">
        <is>
          <t>Jaguar</t>
        </is>
      </c>
      <c r="H1180" s="8" t="inlineStr">
        <is>
          <t>E-Type Series 1</t>
        </is>
      </c>
      <c r="I1180" s="8" t="inlineStr">
        <is>
          <t>9UTN6R0FMS21DA8AV</t>
        </is>
      </c>
      <c r="J1180" s="8" t="inlineStr">
        <is>
          <t>07 - Post-War Classic (1946-1972)</t>
        </is>
      </c>
      <c r="K1180" s="12" t="n">
        <v>580000</v>
      </c>
      <c r="L1180" s="8" t="inlineStr">
        <is>
          <t>Florida</t>
        </is>
      </c>
      <c r="M1180" s="13" t="n">
        <v>6682.04</v>
      </c>
      <c r="N1180" s="13" t="n">
        <v>6408.74</v>
      </c>
      <c r="O1180" s="8" t="n"/>
    </row>
    <row r="1181">
      <c r="A1181" s="8" t="inlineStr">
        <is>
          <t>CANON-202509-001211</t>
        </is>
      </c>
      <c r="B1181" s="9" t="inlineStr">
        <is>
          <t>2025-09</t>
        </is>
      </c>
      <c r="C1181" s="10" t="n">
        <v>45929</v>
      </c>
      <c r="D1181" s="9" t="inlineStr">
        <is>
          <t>Bound</t>
        </is>
      </c>
      <c r="E1181" s="8" t="inlineStr">
        <is>
          <t>Mireille Thistlewood</t>
        </is>
      </c>
      <c r="F1181" s="11" t="n">
        <v>2022</v>
      </c>
      <c r="G1181" s="8" t="inlineStr">
        <is>
          <t>Bentley</t>
        </is>
      </c>
      <c r="H1181" s="8" t="inlineStr">
        <is>
          <t>Continental GT</t>
        </is>
      </c>
      <c r="I1181" s="8" t="inlineStr">
        <is>
          <t>LLT4LZWR7H1287442</t>
        </is>
      </c>
      <c r="J1181" s="8" t="inlineStr">
        <is>
          <t>02 - Sports / GT</t>
        </is>
      </c>
      <c r="K1181" s="12" t="n">
        <v>260000</v>
      </c>
      <c r="L1181" s="8" t="inlineStr">
        <is>
          <t>North Carolina</t>
        </is>
      </c>
      <c r="M1181" s="13" t="n">
        <v>4231.13</v>
      </c>
      <c r="N1181" s="13" t="n">
        <v>4058.08</v>
      </c>
      <c r="O1181" s="8" t="n"/>
    </row>
    <row r="1182">
      <c r="A1182" s="8" t="inlineStr">
        <is>
          <t>CANON-202509-001212</t>
        </is>
      </c>
      <c r="B1182" s="9" t="inlineStr">
        <is>
          <t>2025-09</t>
        </is>
      </c>
      <c r="C1182" s="10" t="n">
        <v>45911</v>
      </c>
      <c r="D1182" s="9" t="inlineStr">
        <is>
          <t>Bound</t>
        </is>
      </c>
      <c r="E1182" s="8" t="inlineStr">
        <is>
          <t>Leopold Okonkwo</t>
        </is>
      </c>
      <c r="F1182" s="11" t="n">
        <v>1990</v>
      </c>
      <c r="G1182" s="8" t="inlineStr">
        <is>
          <t>McLaren</t>
        </is>
      </c>
      <c r="H1182" s="8" t="inlineStr">
        <is>
          <t>750S</t>
        </is>
      </c>
      <c r="I1182" s="8" t="inlineStr">
        <is>
          <t>LGUC8R1ASBZ3D00YR</t>
        </is>
      </c>
      <c r="J1182" s="8" t="inlineStr">
        <is>
          <t>03 - Supercar</t>
        </is>
      </c>
      <c r="K1182" s="12" t="n">
        <v>1350000</v>
      </c>
      <c r="L1182" s="8" t="inlineStr">
        <is>
          <t>Arizona</t>
        </is>
      </c>
      <c r="M1182" s="13" t="n">
        <v>20581.13</v>
      </c>
      <c r="N1182" s="13" t="n">
        <v>19739.36</v>
      </c>
      <c r="O1182" s="8" t="n"/>
    </row>
    <row r="1183">
      <c r="A1183" s="8" t="inlineStr">
        <is>
          <t>CANON-202509-001213</t>
        </is>
      </c>
      <c r="B1183" s="9" t="inlineStr">
        <is>
          <t>2025-09</t>
        </is>
      </c>
      <c r="C1183" s="10" t="n">
        <v>45907</v>
      </c>
      <c r="D1183" s="9" t="inlineStr">
        <is>
          <t>Bound</t>
        </is>
      </c>
      <c r="E1183" s="8" t="inlineStr">
        <is>
          <t>Noor Blackwood</t>
        </is>
      </c>
      <c r="F1183" s="11" t="n">
        <v>2002</v>
      </c>
      <c r="G1183" s="8" t="inlineStr">
        <is>
          <t>Aston Martin</t>
        </is>
      </c>
      <c r="H1183" s="8" t="inlineStr">
        <is>
          <t>DB12</t>
        </is>
      </c>
      <c r="I1183" s="8" t="inlineStr">
        <is>
          <t>JXH63G81SRFB9Z3WT</t>
        </is>
      </c>
      <c r="J1183" s="8" t="inlineStr">
        <is>
          <t>02 - Sports / GT</t>
        </is>
      </c>
      <c r="K1183" s="12" t="n">
        <v>305000</v>
      </c>
      <c r="L1183" s="8" t="inlineStr">
        <is>
          <t>Wisconsin</t>
        </is>
      </c>
      <c r="M1183" s="13" t="n">
        <v>5179.25</v>
      </c>
      <c r="N1183" s="13" t="n">
        <v>4967.42</v>
      </c>
      <c r="O1183" s="8" t="n"/>
    </row>
    <row r="1184">
      <c r="A1184" s="8" t="inlineStr">
        <is>
          <t>CANON-202509-001216</t>
        </is>
      </c>
      <c r="B1184" s="9" t="inlineStr">
        <is>
          <t>2025-09</t>
        </is>
      </c>
      <c r="C1184" s="10" t="n">
        <v>45929</v>
      </c>
      <c r="D1184" s="9" t="inlineStr">
        <is>
          <t>Bound</t>
        </is>
      </c>
      <c r="E1184" s="8" t="inlineStr">
        <is>
          <t>Desmond Chattopadhyay</t>
        </is>
      </c>
      <c r="F1184" s="11" t="n">
        <v>1962</v>
      </c>
      <c r="G1184" s="8" t="inlineStr">
        <is>
          <t>BMW</t>
        </is>
      </c>
      <c r="H1184" s="8" t="inlineStr">
        <is>
          <t>M8 Competition</t>
        </is>
      </c>
      <c r="I1184" s="8" t="inlineStr">
        <is>
          <t>YLJ2MN3366DTJ98ZJ</t>
        </is>
      </c>
      <c r="J1184" s="8" t="inlineStr">
        <is>
          <t>02 - Sports / GT</t>
        </is>
      </c>
      <c r="K1184" s="12" t="n">
        <v>255000</v>
      </c>
      <c r="L1184" s="8" t="inlineStr">
        <is>
          <t>Texas</t>
        </is>
      </c>
      <c r="M1184" s="13" t="n">
        <v>4149.76</v>
      </c>
      <c r="N1184" s="13" t="n">
        <v>3980.03</v>
      </c>
      <c r="O1184" s="8" t="n"/>
    </row>
    <row r="1185">
      <c r="A1185" s="8" t="inlineStr">
        <is>
          <t>CANON-202509-001217</t>
        </is>
      </c>
      <c r="B1185" s="9" t="inlineStr">
        <is>
          <t>2025-09</t>
        </is>
      </c>
      <c r="C1185" s="10" t="n">
        <v>45930</v>
      </c>
      <c r="D1185" s="9" t="inlineStr">
        <is>
          <t>Bound</t>
        </is>
      </c>
      <c r="E1185" s="8" t="inlineStr">
        <is>
          <t>Leopold Chattopadhyay</t>
        </is>
      </c>
      <c r="F1185" s="11" t="n">
        <v>2000</v>
      </c>
      <c r="G1185" s="8" t="inlineStr">
        <is>
          <t>Jaguar</t>
        </is>
      </c>
      <c r="H1185" s="8" t="inlineStr">
        <is>
          <t>E-Type Series 1</t>
        </is>
      </c>
      <c r="I1185" s="8" t="inlineStr">
        <is>
          <t>J9LY3PA48A2S53YZK</t>
        </is>
      </c>
      <c r="J1185" s="8" t="inlineStr">
        <is>
          <t>07 - Post-War Classic (1946-1972)</t>
        </is>
      </c>
      <c r="K1185" s="12" t="n">
        <v>220000</v>
      </c>
      <c r="L1185" s="8" t="inlineStr">
        <is>
          <t>Arizona</t>
        </is>
      </c>
      <c r="M1185" s="13" t="n">
        <v>2389.7</v>
      </c>
      <c r="N1185" s="13" t="n">
        <v>2291.96</v>
      </c>
      <c r="O1185" s="8" t="n"/>
    </row>
    <row r="1186">
      <c r="A1186" s="8" t="inlineStr">
        <is>
          <t>CANON-202509-001218</t>
        </is>
      </c>
      <c r="B1186" s="9" t="inlineStr">
        <is>
          <t>2025-09</t>
        </is>
      </c>
      <c r="C1186" s="10" t="n">
        <v>45912</v>
      </c>
      <c r="D1186" s="9" t="inlineStr">
        <is>
          <t>Bound</t>
        </is>
      </c>
      <c r="E1186" s="8" t="inlineStr">
        <is>
          <t>Desmond Chattopadhyay</t>
        </is>
      </c>
      <c r="F1186" s="11" t="n">
        <v>1956</v>
      </c>
      <c r="G1186" s="8" t="inlineStr">
        <is>
          <t>Ferrari</t>
        </is>
      </c>
      <c r="H1186" s="8" t="inlineStr">
        <is>
          <t>296 GTB</t>
        </is>
      </c>
      <c r="I1186" s="8" t="inlineStr">
        <is>
          <t>AMD5636ZSBR2S685C</t>
        </is>
      </c>
      <c r="J1186" s="8" t="inlineStr">
        <is>
          <t>03 - Supercar</t>
        </is>
      </c>
      <c r="K1186" s="12" t="n">
        <v>415000</v>
      </c>
      <c r="L1186" s="8" t="inlineStr">
        <is>
          <t>Texas</t>
        </is>
      </c>
      <c r="M1186" s="13" t="n">
        <v>10355.42</v>
      </c>
      <c r="N1186" s="13" t="n">
        <v>9931.879999999999</v>
      </c>
      <c r="O1186" s="8" t="n"/>
    </row>
    <row r="1187">
      <c r="A1187" s="8" t="inlineStr">
        <is>
          <t>CANON-202509-001219</t>
        </is>
      </c>
      <c r="B1187" s="9" t="inlineStr">
        <is>
          <t>2025-09</t>
        </is>
      </c>
      <c r="C1187" s="10" t="n">
        <v>45910</v>
      </c>
      <c r="D1187" s="9" t="inlineStr">
        <is>
          <t>Bound</t>
        </is>
      </c>
      <c r="E1187" s="8" t="inlineStr">
        <is>
          <t>Callum Kingsford</t>
        </is>
      </c>
      <c r="F1187" s="11" t="n">
        <v>1997</v>
      </c>
      <c r="G1187" s="8" t="inlineStr">
        <is>
          <t>Jaguar</t>
        </is>
      </c>
      <c r="H1187" s="8" t="inlineStr">
        <is>
          <t>E-Type Series 1</t>
        </is>
      </c>
      <c r="I1187" s="8" t="inlineStr">
        <is>
          <t>72SAT9PZVV3WC1K4R</t>
        </is>
      </c>
      <c r="J1187" s="8" t="inlineStr">
        <is>
          <t>07 - Post-War Classic (1946-1972)</t>
        </is>
      </c>
      <c r="K1187" s="12" t="n">
        <v>510000</v>
      </c>
      <c r="L1187" s="8" t="inlineStr">
        <is>
          <t>Alabama</t>
        </is>
      </c>
      <c r="M1187" s="13" t="n">
        <v>5254.92</v>
      </c>
      <c r="N1187" s="13" t="n">
        <v>5039.99</v>
      </c>
      <c r="O1187" s="8" t="n"/>
    </row>
    <row r="1188">
      <c r="A1188" s="8" t="inlineStr">
        <is>
          <t>CANON-202509-001221</t>
        </is>
      </c>
      <c r="B1188" s="9" t="inlineStr">
        <is>
          <t>2025-09</t>
        </is>
      </c>
      <c r="C1188" s="10" t="n">
        <v>45929</v>
      </c>
      <c r="D1188" s="9" t="inlineStr">
        <is>
          <t>Bound</t>
        </is>
      </c>
      <c r="E1188" s="8" t="inlineStr">
        <is>
          <t>Lorenzo Chattopadhyay</t>
        </is>
      </c>
      <c r="F1188" s="11" t="n">
        <v>1956</v>
      </c>
      <c r="G1188" s="8" t="inlineStr">
        <is>
          <t>Porsche</t>
        </is>
      </c>
      <c r="H1188" s="8" t="inlineStr">
        <is>
          <t>911 Turbo S</t>
        </is>
      </c>
      <c r="I1188" s="8" t="inlineStr">
        <is>
          <t>08S0DBLZRF0WBUCKX</t>
        </is>
      </c>
      <c r="J1188" s="8" t="inlineStr">
        <is>
          <t>02 - Sports / GT</t>
        </is>
      </c>
      <c r="K1188" s="12" t="n">
        <v>1440000</v>
      </c>
      <c r="L1188" s="8" t="inlineStr">
        <is>
          <t>Maryland</t>
        </is>
      </c>
      <c r="M1188" s="13" t="n">
        <v>14196.23</v>
      </c>
      <c r="N1188" s="13" t="n">
        <v>13615.6</v>
      </c>
      <c r="O1188" s="8" t="n"/>
    </row>
    <row r="1189">
      <c r="A1189" s="8" t="inlineStr">
        <is>
          <t>CANON-202509-001223</t>
        </is>
      </c>
      <c r="B1189" s="9" t="inlineStr">
        <is>
          <t>2025-09</t>
        </is>
      </c>
      <c r="C1189" s="10" t="n">
        <v>45925</v>
      </c>
      <c r="D1189" s="9" t="inlineStr">
        <is>
          <t>Bound</t>
        </is>
      </c>
      <c r="E1189" s="8" t="inlineStr">
        <is>
          <t>Sunniva Larsson</t>
        </is>
      </c>
      <c r="F1189" s="11" t="n">
        <v>1984</v>
      </c>
      <c r="G1189" s="8" t="inlineStr">
        <is>
          <t>BMW</t>
        </is>
      </c>
      <c r="H1189" s="8" t="inlineStr">
        <is>
          <t>M8 Competition</t>
        </is>
      </c>
      <c r="I1189" s="8" t="inlineStr">
        <is>
          <t>5UP7WXKC1NR3Y0DBJ</t>
        </is>
      </c>
      <c r="J1189" s="8" t="inlineStr">
        <is>
          <t>02 - Sports / GT</t>
        </is>
      </c>
      <c r="K1189" s="12" t="n">
        <v>610000</v>
      </c>
      <c r="L1189" s="8" t="inlineStr">
        <is>
          <t>Florida</t>
        </is>
      </c>
      <c r="M1189" s="13" t="n">
        <v>10623.21</v>
      </c>
      <c r="N1189" s="13" t="n">
        <v>10188.72</v>
      </c>
      <c r="O1189" s="8" t="n"/>
    </row>
    <row r="1190">
      <c r="A1190" s="8" t="inlineStr">
        <is>
          <t>CANON-202509-001225</t>
        </is>
      </c>
      <c r="B1190" s="9" t="inlineStr">
        <is>
          <t>2025-09</t>
        </is>
      </c>
      <c r="C1190" s="10" t="n">
        <v>45905</v>
      </c>
      <c r="D1190" s="9" t="inlineStr">
        <is>
          <t>Bound</t>
        </is>
      </c>
      <c r="E1190" s="8" t="inlineStr">
        <is>
          <t>Horace Harrington</t>
        </is>
      </c>
      <c r="F1190" s="11" t="n">
        <v>1969</v>
      </c>
      <c r="G1190" s="8" t="inlineStr">
        <is>
          <t>Alfa Romeo</t>
        </is>
      </c>
      <c r="H1190" s="8" t="inlineStr">
        <is>
          <t>8C 2900</t>
        </is>
      </c>
      <c r="I1190" s="8" t="inlineStr">
        <is>
          <t>D00B9YHMN2XHKHGWH</t>
        </is>
      </c>
      <c r="J1190" s="8" t="inlineStr">
        <is>
          <t>06 - Vintage Pre-War (pre-1946)</t>
        </is>
      </c>
      <c r="K1190" s="12" t="n">
        <v>1565000</v>
      </c>
      <c r="L1190" s="8" t="inlineStr">
        <is>
          <t>Arkansas</t>
        </is>
      </c>
      <c r="M1190" s="13" t="n">
        <v>13854.68</v>
      </c>
      <c r="N1190" s="13" t="n">
        <v>13288.02</v>
      </c>
      <c r="O1190" s="8" t="n"/>
    </row>
    <row r="1191">
      <c r="A1191" s="8" t="inlineStr">
        <is>
          <t>CANON-202509-001226</t>
        </is>
      </c>
      <c r="B1191" s="9" t="inlineStr">
        <is>
          <t>2025-09</t>
        </is>
      </c>
      <c r="C1191" s="10" t="n">
        <v>45907</v>
      </c>
      <c r="D1191" s="9" t="inlineStr">
        <is>
          <t>Bound</t>
        </is>
      </c>
      <c r="E1191" s="8" t="inlineStr">
        <is>
          <t>Emiliano Okonkwo</t>
        </is>
      </c>
      <c r="F1191" s="11" t="n">
        <v>2017</v>
      </c>
      <c r="G1191" s="8" t="inlineStr">
        <is>
          <t>Mercedes-Benz</t>
        </is>
      </c>
      <c r="H1191" s="8" t="inlineStr">
        <is>
          <t>AMG GT</t>
        </is>
      </c>
      <c r="I1191" s="8" t="inlineStr">
        <is>
          <t>K2U62P1CW938CC4E6</t>
        </is>
      </c>
      <c r="J1191" s="8" t="inlineStr">
        <is>
          <t>02 - Sports / GT</t>
        </is>
      </c>
      <c r="K1191" s="12" t="n">
        <v>210000</v>
      </c>
      <c r="L1191" s="8" t="inlineStr">
        <is>
          <t>New York</t>
        </is>
      </c>
      <c r="M1191" s="13" t="n">
        <v>4665.96</v>
      </c>
      <c r="N1191" s="13" t="n">
        <v>4475.12</v>
      </c>
      <c r="O1191" s="8" t="n"/>
    </row>
    <row r="1192">
      <c r="A1192" s="8" t="inlineStr">
        <is>
          <t>CANON-202509-001227</t>
        </is>
      </c>
      <c r="B1192" s="9" t="inlineStr">
        <is>
          <t>2025-09</t>
        </is>
      </c>
      <c r="C1192" s="10" t="n">
        <v>45903</v>
      </c>
      <c r="D1192" s="9" t="inlineStr">
        <is>
          <t>Bound</t>
        </is>
      </c>
      <c r="E1192" s="8" t="inlineStr">
        <is>
          <t>Cassius Kingsford</t>
        </is>
      </c>
      <c r="F1192" s="11" t="n">
        <v>1992</v>
      </c>
      <c r="G1192" s="8" t="inlineStr">
        <is>
          <t>Lamborghini</t>
        </is>
      </c>
      <c r="H1192" s="8" t="inlineStr">
        <is>
          <t>Huracan EVO</t>
        </is>
      </c>
      <c r="I1192" s="8" t="inlineStr">
        <is>
          <t>JG1J6J7J628429MAP</t>
        </is>
      </c>
      <c r="J1192" s="8" t="inlineStr">
        <is>
          <t>03 - Supercar</t>
        </is>
      </c>
      <c r="K1192" s="12" t="n">
        <v>720000</v>
      </c>
      <c r="L1192" s="8" t="inlineStr">
        <is>
          <t>Oregon</t>
        </is>
      </c>
      <c r="M1192" s="13" t="n">
        <v>14583.4</v>
      </c>
      <c r="N1192" s="13" t="n">
        <v>13986.94</v>
      </c>
      <c r="O1192" s="8" t="n"/>
    </row>
    <row r="1193">
      <c r="A1193" s="8" t="inlineStr">
        <is>
          <t>CANON-202509-001229</t>
        </is>
      </c>
      <c r="B1193" s="9" t="inlineStr">
        <is>
          <t>2025-09</t>
        </is>
      </c>
      <c r="C1193" s="10" t="n">
        <v>45926</v>
      </c>
      <c r="D1193" s="9" t="inlineStr">
        <is>
          <t>Bound</t>
        </is>
      </c>
      <c r="E1193" s="8" t="inlineStr">
        <is>
          <t>Lorenzo Nakashima</t>
        </is>
      </c>
      <c r="F1193" s="11" t="n">
        <v>1960</v>
      </c>
      <c r="G1193" s="8" t="inlineStr">
        <is>
          <t>Ferrari</t>
        </is>
      </c>
      <c r="H1193" s="8" t="inlineStr">
        <is>
          <t>275 GTB/4</t>
        </is>
      </c>
      <c r="I1193" s="8" t="inlineStr">
        <is>
          <t>98DW8A0D2HBG5HR0V</t>
        </is>
      </c>
      <c r="J1193" s="8" t="inlineStr">
        <is>
          <t>07 - Post-War Classic (1946-1972)</t>
        </is>
      </c>
      <c r="K1193" s="12" t="n">
        <v>1140000</v>
      </c>
      <c r="L1193" s="8" t="inlineStr">
        <is>
          <t>Maryland</t>
        </is>
      </c>
      <c r="M1193" s="13" t="n">
        <v>7764.91</v>
      </c>
      <c r="N1193" s="13" t="n">
        <v>7447.33</v>
      </c>
      <c r="O1193" s="8" t="n"/>
    </row>
    <row r="1194">
      <c r="A1194" s="8" t="inlineStr">
        <is>
          <t>CANON-202509-001231</t>
        </is>
      </c>
      <c r="B1194" s="9" t="inlineStr">
        <is>
          <t>2025-09</t>
        </is>
      </c>
      <c r="C1194" s="10" t="n">
        <v>45903</v>
      </c>
      <c r="D1194" s="9" t="inlineStr">
        <is>
          <t>Bound</t>
        </is>
      </c>
      <c r="E1194" s="8" t="inlineStr">
        <is>
          <t>Delphine Underwood</t>
        </is>
      </c>
      <c r="F1194" s="11" t="n">
        <v>1993</v>
      </c>
      <c r="G1194" s="8" t="inlineStr">
        <is>
          <t>Jaguar</t>
        </is>
      </c>
      <c r="H1194" s="8" t="inlineStr">
        <is>
          <t>E-Type Series 1</t>
        </is>
      </c>
      <c r="I1194" s="8" t="inlineStr">
        <is>
          <t>X62YZ7F4BTV74ZF9C</t>
        </is>
      </c>
      <c r="J1194" s="8" t="inlineStr">
        <is>
          <t>07 - Post-War Classic (1946-1972)</t>
        </is>
      </c>
      <c r="K1194" s="12" t="n">
        <v>1420000</v>
      </c>
      <c r="L1194" s="8" t="inlineStr">
        <is>
          <t>Georgia</t>
        </is>
      </c>
      <c r="M1194" s="13" t="n">
        <v>11402.87</v>
      </c>
      <c r="N1194" s="13" t="n">
        <v>10936.49</v>
      </c>
      <c r="O1194" s="8" t="n"/>
    </row>
    <row r="1195">
      <c r="A1195" s="8" t="inlineStr">
        <is>
          <t>CANON-202509-001232</t>
        </is>
      </c>
      <c r="B1195" s="9" t="inlineStr">
        <is>
          <t>2025-09</t>
        </is>
      </c>
      <c r="C1195" s="10" t="n">
        <v>45924</v>
      </c>
      <c r="D1195" s="9" t="inlineStr">
        <is>
          <t>Bound</t>
        </is>
      </c>
      <c r="E1195" s="8" t="inlineStr">
        <is>
          <t>Saoirse Whitlock</t>
        </is>
      </c>
      <c r="F1195" s="11" t="n">
        <v>1988</v>
      </c>
      <c r="G1195" s="8" t="inlineStr">
        <is>
          <t>Mercedes-Benz</t>
        </is>
      </c>
      <c r="H1195" s="8" t="inlineStr">
        <is>
          <t>AMG GT</t>
        </is>
      </c>
      <c r="I1195" s="8" t="inlineStr">
        <is>
          <t>W3VE89W1EREUMWNWP</t>
        </is>
      </c>
      <c r="J1195" s="8" t="inlineStr">
        <is>
          <t>02 - Sports / GT</t>
        </is>
      </c>
      <c r="K1195" s="12" t="n">
        <v>720000</v>
      </c>
      <c r="L1195" s="8" t="inlineStr">
        <is>
          <t>Alaska</t>
        </is>
      </c>
      <c r="M1195" s="13" t="n">
        <v>10066.42</v>
      </c>
      <c r="N1195" s="13" t="n">
        <v>9654.700000000001</v>
      </c>
      <c r="O1195" s="8" t="n"/>
    </row>
    <row r="1196">
      <c r="A1196" s="8" t="inlineStr">
        <is>
          <t>CANON-202509-001233</t>
        </is>
      </c>
      <c r="B1196" s="9" t="inlineStr">
        <is>
          <t>2025-09</t>
        </is>
      </c>
      <c r="C1196" s="10" t="n">
        <v>45912</v>
      </c>
      <c r="D1196" s="9" t="inlineStr">
        <is>
          <t>Bound</t>
        </is>
      </c>
      <c r="E1196" s="8" t="inlineStr">
        <is>
          <t>Leopold Okonkwo</t>
        </is>
      </c>
      <c r="F1196" s="11" t="n">
        <v>1991</v>
      </c>
      <c r="G1196" s="8" t="inlineStr">
        <is>
          <t>BMW</t>
        </is>
      </c>
      <c r="H1196" s="8" t="inlineStr">
        <is>
          <t>M8 Competition</t>
        </is>
      </c>
      <c r="I1196" s="8" t="inlineStr">
        <is>
          <t>K92SCY0GDVFURB1JK</t>
        </is>
      </c>
      <c r="J1196" s="8" t="inlineStr">
        <is>
          <t>02 - Sports / GT</t>
        </is>
      </c>
      <c r="K1196" s="12" t="n">
        <v>425000</v>
      </c>
      <c r="L1196" s="8" t="inlineStr">
        <is>
          <t>Montana</t>
        </is>
      </c>
      <c r="M1196" s="13" t="n">
        <v>5593.16</v>
      </c>
      <c r="N1196" s="13" t="n">
        <v>5364.4</v>
      </c>
      <c r="O1196" s="8" t="n"/>
    </row>
    <row r="1197">
      <c r="A1197" s="8" t="inlineStr">
        <is>
          <t>CANON-202509-001234</t>
        </is>
      </c>
      <c r="B1197" s="9" t="inlineStr">
        <is>
          <t>2025-09</t>
        </is>
      </c>
      <c r="C1197" s="10" t="n">
        <v>45919</v>
      </c>
      <c r="D1197" s="9" t="inlineStr">
        <is>
          <t>Bound</t>
        </is>
      </c>
      <c r="E1197" s="8" t="inlineStr">
        <is>
          <t>Delphine Blackwood</t>
        </is>
      </c>
      <c r="F1197" s="11" t="n">
        <v>1985</v>
      </c>
      <c r="G1197" s="8" t="inlineStr">
        <is>
          <t>Ferrari</t>
        </is>
      </c>
      <c r="H1197" s="8" t="inlineStr">
        <is>
          <t>296 GTB</t>
        </is>
      </c>
      <c r="I1197" s="8" t="inlineStr">
        <is>
          <t>Y3TTSYCWHRHEX9Z3N</t>
        </is>
      </c>
      <c r="J1197" s="8" t="inlineStr">
        <is>
          <t>03 - Supercar</t>
        </is>
      </c>
      <c r="K1197" s="12" t="n">
        <v>1095000</v>
      </c>
      <c r="L1197" s="8" t="inlineStr">
        <is>
          <t>California</t>
        </is>
      </c>
      <c r="M1197" s="13" t="n">
        <v>22313.21</v>
      </c>
      <c r="N1197" s="13" t="n">
        <v>21400.6</v>
      </c>
      <c r="O1197" s="8" t="n"/>
    </row>
    <row r="1198">
      <c r="A1198" s="8" t="inlineStr">
        <is>
          <t>CANON-202509-001235</t>
        </is>
      </c>
      <c r="B1198" s="9" t="inlineStr">
        <is>
          <t>2025-09</t>
        </is>
      </c>
      <c r="C1198" s="10" t="n">
        <v>45929</v>
      </c>
      <c r="D1198" s="9" t="inlineStr">
        <is>
          <t>Bound</t>
        </is>
      </c>
      <c r="E1198" s="8" t="inlineStr">
        <is>
          <t>Ramona Kingsford</t>
        </is>
      </c>
      <c r="F1198" s="11" t="n">
        <v>1982</v>
      </c>
      <c r="G1198" s="8" t="inlineStr">
        <is>
          <t>Porsche</t>
        </is>
      </c>
      <c r="H1198" s="8" t="inlineStr">
        <is>
          <t>911 Turbo S</t>
        </is>
      </c>
      <c r="I1198" s="8" t="inlineStr">
        <is>
          <t>7PAWDM8HRDU2LKPZA</t>
        </is>
      </c>
      <c r="J1198" s="8" t="inlineStr">
        <is>
          <t>02 - Sports / GT</t>
        </is>
      </c>
      <c r="K1198" s="12" t="n">
        <v>1950000</v>
      </c>
      <c r="L1198" s="8" t="inlineStr">
        <is>
          <t>North Carolina</t>
        </is>
      </c>
      <c r="M1198" s="13" t="n">
        <v>23271.23</v>
      </c>
      <c r="N1198" s="13" t="n">
        <v>22319.44</v>
      </c>
      <c r="O1198" s="8" t="n"/>
    </row>
    <row r="1199">
      <c r="A1199" s="8" t="inlineStr">
        <is>
          <t>CANON-202509-001237</t>
        </is>
      </c>
      <c r="B1199" s="9" t="inlineStr">
        <is>
          <t>2025-09</t>
        </is>
      </c>
      <c r="C1199" s="10" t="n">
        <v>45902</v>
      </c>
      <c r="D1199" s="9" t="inlineStr">
        <is>
          <t>Bound</t>
        </is>
      </c>
      <c r="E1199" s="8" t="inlineStr">
        <is>
          <t>Marisol Chattopadhyay</t>
        </is>
      </c>
      <c r="F1199" s="11" t="n">
        <v>2020</v>
      </c>
      <c r="G1199" s="8" t="inlineStr">
        <is>
          <t>Mercedes-Benz</t>
        </is>
      </c>
      <c r="H1199" s="8" t="inlineStr">
        <is>
          <t>AMG GT</t>
        </is>
      </c>
      <c r="I1199" s="8" t="inlineStr">
        <is>
          <t>UD1ERRB1VEGZZGCVU</t>
        </is>
      </c>
      <c r="J1199" s="8" t="inlineStr">
        <is>
          <t>02 - Sports / GT</t>
        </is>
      </c>
      <c r="K1199" s="12" t="n">
        <v>1035000</v>
      </c>
      <c r="L1199" s="8" t="inlineStr">
        <is>
          <t>Massachusetts</t>
        </is>
      </c>
      <c r="M1199" s="13" t="n">
        <v>13425.71</v>
      </c>
      <c r="N1199" s="13" t="n">
        <v>12876.6</v>
      </c>
      <c r="O1199" s="8" t="n"/>
    </row>
    <row r="1200">
      <c r="A1200" s="8" t="inlineStr">
        <is>
          <t>CANON-202509-001239</t>
        </is>
      </c>
      <c r="B1200" s="9" t="inlineStr">
        <is>
          <t>2025-09</t>
        </is>
      </c>
      <c r="C1200" s="10" t="n">
        <v>45923</v>
      </c>
      <c r="D1200" s="9" t="inlineStr">
        <is>
          <t>Bound</t>
        </is>
      </c>
      <c r="E1200" s="8" t="inlineStr">
        <is>
          <t>Noor Okonkwo</t>
        </is>
      </c>
      <c r="F1200" s="11" t="n">
        <v>2001</v>
      </c>
      <c r="G1200" s="8" t="inlineStr">
        <is>
          <t>Aston Martin</t>
        </is>
      </c>
      <c r="H1200" s="8" t="inlineStr">
        <is>
          <t>DB12</t>
        </is>
      </c>
      <c r="I1200" s="8" t="inlineStr">
        <is>
          <t>NNH1FSANLAW1GPN6D</t>
        </is>
      </c>
      <c r="J1200" s="8" t="inlineStr">
        <is>
          <t>02 - Sports / GT</t>
        </is>
      </c>
      <c r="K1200" s="12" t="n">
        <v>735000</v>
      </c>
      <c r="L1200" s="8" t="inlineStr">
        <is>
          <t>Washington</t>
        </is>
      </c>
      <c r="M1200" s="13" t="n">
        <v>8653.58</v>
      </c>
      <c r="N1200" s="13" t="n">
        <v>8299.65</v>
      </c>
      <c r="O1200" s="8" t="n"/>
    </row>
    <row r="1201">
      <c r="A1201" s="8" t="inlineStr">
        <is>
          <t>CANON-202509-001240</t>
        </is>
      </c>
      <c r="B1201" s="9" t="inlineStr">
        <is>
          <t>2025-09</t>
        </is>
      </c>
      <c r="C1201" s="10" t="n">
        <v>45922</v>
      </c>
      <c r="D1201" s="9" t="inlineStr">
        <is>
          <t>Bound</t>
        </is>
      </c>
      <c r="E1201" s="8" t="inlineStr">
        <is>
          <t>Thaddeus Thistlewood</t>
        </is>
      </c>
      <c r="F1201" s="11" t="n">
        <v>1964</v>
      </c>
      <c r="G1201" s="8" t="inlineStr">
        <is>
          <t>Mercedes-Benz</t>
        </is>
      </c>
      <c r="H1201" s="8" t="inlineStr">
        <is>
          <t>AMG GT</t>
        </is>
      </c>
      <c r="I1201" s="8" t="inlineStr">
        <is>
          <t>3FX7TCURT04YJ8VPE</t>
        </is>
      </c>
      <c r="J1201" s="8" t="inlineStr">
        <is>
          <t>02 - Sports / GT</t>
        </is>
      </c>
      <c r="K1201" s="12" t="n">
        <v>1335000</v>
      </c>
      <c r="L1201" s="8" t="inlineStr">
        <is>
          <t>North Carolina</t>
        </is>
      </c>
      <c r="M1201" s="13" t="n">
        <v>15931.84</v>
      </c>
      <c r="N1201" s="13" t="n">
        <v>15280.23</v>
      </c>
      <c r="O1201" s="8" t="n"/>
    </row>
    <row r="1202">
      <c r="A1202" s="8" t="inlineStr">
        <is>
          <t>CANON-202509-001241</t>
        </is>
      </c>
      <c r="B1202" s="9" t="inlineStr">
        <is>
          <t>2025-09</t>
        </is>
      </c>
      <c r="C1202" s="10" t="n">
        <v>45917</v>
      </c>
      <c r="D1202" s="9" t="inlineStr">
        <is>
          <t>Bound</t>
        </is>
      </c>
      <c r="E1202" s="8" t="inlineStr">
        <is>
          <t>Cassius Okonkwo</t>
        </is>
      </c>
      <c r="F1202" s="11" t="n">
        <v>2022</v>
      </c>
      <c r="G1202" s="8" t="inlineStr">
        <is>
          <t>Porsche</t>
        </is>
      </c>
      <c r="H1202" s="8" t="inlineStr">
        <is>
          <t>911 Turbo S</t>
        </is>
      </c>
      <c r="I1202" s="8" t="inlineStr">
        <is>
          <t>W7T2XZ59ML5TA2ECN</t>
        </is>
      </c>
      <c r="J1202" s="8" t="inlineStr">
        <is>
          <t>02 - Sports / GT</t>
        </is>
      </c>
      <c r="K1202" s="12" t="n">
        <v>1950000</v>
      </c>
      <c r="L1202" s="8" t="inlineStr">
        <is>
          <t>Idaho</t>
        </is>
      </c>
      <c r="M1202" s="13" t="n">
        <v>20033.49</v>
      </c>
      <c r="N1202" s="13" t="n">
        <v>19214.12</v>
      </c>
      <c r="O1202" s="8" t="n"/>
    </row>
    <row r="1203">
      <c r="A1203" s="8" t="inlineStr">
        <is>
          <t>CANON-202509-001243</t>
        </is>
      </c>
      <c r="B1203" s="9" t="inlineStr">
        <is>
          <t>2025-09</t>
        </is>
      </c>
      <c r="C1203" s="10" t="n">
        <v>45922</v>
      </c>
      <c r="D1203" s="9" t="inlineStr">
        <is>
          <t>Bound</t>
        </is>
      </c>
      <c r="E1203" s="8" t="inlineStr">
        <is>
          <t>Everett Pennington</t>
        </is>
      </c>
      <c r="F1203" s="11" t="n">
        <v>2023</v>
      </c>
      <c r="G1203" s="8" t="inlineStr">
        <is>
          <t>Jaguar</t>
        </is>
      </c>
      <c r="H1203" s="8" t="inlineStr">
        <is>
          <t>E-Type Series 1</t>
        </is>
      </c>
      <c r="I1203" s="8" t="inlineStr">
        <is>
          <t>N7B9VH5MHM36K8H55</t>
        </is>
      </c>
      <c r="J1203" s="8" t="inlineStr">
        <is>
          <t>07 - Post-War Classic (1946-1972)</t>
        </is>
      </c>
      <c r="K1203" s="12" t="n">
        <v>620000</v>
      </c>
      <c r="L1203" s="8" t="inlineStr">
        <is>
          <t>Oregon</t>
        </is>
      </c>
      <c r="M1203" s="13" t="n">
        <v>5684.11</v>
      </c>
      <c r="N1203" s="13" t="n">
        <v>5451.63</v>
      </c>
      <c r="O1203" s="8" t="n"/>
    </row>
    <row r="1204">
      <c r="A1204" s="8" t="inlineStr">
        <is>
          <t>CANON-202509-001246</t>
        </is>
      </c>
      <c r="B1204" s="9" t="inlineStr">
        <is>
          <t>2025-09</t>
        </is>
      </c>
      <c r="C1204" s="10" t="n">
        <v>45920</v>
      </c>
      <c r="D1204" s="9" t="inlineStr">
        <is>
          <t>Bound</t>
        </is>
      </c>
      <c r="E1204" s="8" t="inlineStr">
        <is>
          <t>Marisol Rourke</t>
        </is>
      </c>
      <c r="F1204" s="11" t="n">
        <v>1976</v>
      </c>
      <c r="G1204" s="8" t="inlineStr">
        <is>
          <t>Ferrari</t>
        </is>
      </c>
      <c r="H1204" s="8" t="inlineStr">
        <is>
          <t>296 GTB</t>
        </is>
      </c>
      <c r="I1204" s="8" t="inlineStr">
        <is>
          <t>PJBF30ZST9H46BYL8</t>
        </is>
      </c>
      <c r="J1204" s="8" t="inlineStr">
        <is>
          <t>03 - Supercar</t>
        </is>
      </c>
      <c r="K1204" s="12" t="n">
        <v>840000</v>
      </c>
      <c r="L1204" s="8" t="inlineStr">
        <is>
          <t>Delaware</t>
        </is>
      </c>
      <c r="M1204" s="13" t="n">
        <v>18820.75</v>
      </c>
      <c r="N1204" s="13" t="n">
        <v>18050.98</v>
      </c>
      <c r="O1204" s="8" t="n"/>
    </row>
    <row r="1205">
      <c r="A1205" s="8" t="inlineStr">
        <is>
          <t>CANON-202509-001247</t>
        </is>
      </c>
      <c r="B1205" s="9" t="inlineStr">
        <is>
          <t>2025-09</t>
        </is>
      </c>
      <c r="C1205" s="10" t="n">
        <v>45907</v>
      </c>
      <c r="D1205" s="9" t="inlineStr">
        <is>
          <t>Bound</t>
        </is>
      </c>
      <c r="E1205" s="8" t="inlineStr">
        <is>
          <t>Fenwick Montoya</t>
        </is>
      </c>
      <c r="F1205" s="11" t="n">
        <v>1965</v>
      </c>
      <c r="G1205" s="8" t="inlineStr">
        <is>
          <t>Maserati</t>
        </is>
      </c>
      <c r="H1205" s="8" t="inlineStr">
        <is>
          <t>GranTurismo</t>
        </is>
      </c>
      <c r="I1205" s="8" t="inlineStr">
        <is>
          <t>4CA9NRTTDVB240LU1</t>
        </is>
      </c>
      <c r="J1205" s="8" t="inlineStr">
        <is>
          <t>02 - Sports / GT</t>
        </is>
      </c>
      <c r="K1205" s="12" t="n">
        <v>495000</v>
      </c>
      <c r="L1205" s="8" t="inlineStr">
        <is>
          <t>Louisiana</t>
        </is>
      </c>
      <c r="M1205" s="13" t="n">
        <v>8475.709999999999</v>
      </c>
      <c r="N1205" s="13" t="n">
        <v>8129.05</v>
      </c>
      <c r="O1205" s="8" t="n"/>
    </row>
    <row r="1206">
      <c r="A1206" s="8" t="inlineStr">
        <is>
          <t>CANON-202509-001248</t>
        </is>
      </c>
      <c r="B1206" s="9" t="inlineStr">
        <is>
          <t>2025-09</t>
        </is>
      </c>
      <c r="C1206" s="10" t="n">
        <v>45928</v>
      </c>
      <c r="D1206" s="9" t="inlineStr">
        <is>
          <t>Bound</t>
        </is>
      </c>
      <c r="E1206" s="8" t="inlineStr">
        <is>
          <t>Emiliano Thistlewood</t>
        </is>
      </c>
      <c r="F1206" s="11" t="n">
        <v>1995</v>
      </c>
      <c r="G1206" s="8" t="inlineStr">
        <is>
          <t>Mercedes-Benz</t>
        </is>
      </c>
      <c r="H1206" s="8" t="inlineStr">
        <is>
          <t>AMG GT</t>
        </is>
      </c>
      <c r="I1206" s="8" t="inlineStr">
        <is>
          <t>X2WNCGKZXVJF7GRP1</t>
        </is>
      </c>
      <c r="J1206" s="8" t="inlineStr">
        <is>
          <t>02 - Sports / GT</t>
        </is>
      </c>
      <c r="K1206" s="12" t="n">
        <v>410000</v>
      </c>
      <c r="L1206" s="8" t="inlineStr">
        <is>
          <t>Alaska</t>
        </is>
      </c>
      <c r="M1206" s="13" t="n">
        <v>6614.15</v>
      </c>
      <c r="N1206" s="13" t="n">
        <v>6343.63</v>
      </c>
      <c r="O1206" s="8" t="n"/>
    </row>
    <row r="1207">
      <c r="A1207" s="8" t="inlineStr">
        <is>
          <t>CANON-202509-001249</t>
        </is>
      </c>
      <c r="B1207" s="9" t="inlineStr">
        <is>
          <t>2025-09</t>
        </is>
      </c>
      <c r="C1207" s="10" t="n">
        <v>45921</v>
      </c>
      <c r="D1207" s="9" t="inlineStr">
        <is>
          <t>Bound</t>
        </is>
      </c>
      <c r="E1207" s="8" t="inlineStr">
        <is>
          <t>Ramona Rourke</t>
        </is>
      </c>
      <c r="F1207" s="11" t="n">
        <v>1986</v>
      </c>
      <c r="G1207" s="8" t="inlineStr">
        <is>
          <t>Maserati</t>
        </is>
      </c>
      <c r="H1207" s="8" t="inlineStr">
        <is>
          <t>GranTurismo</t>
        </is>
      </c>
      <c r="I1207" s="8" t="inlineStr">
        <is>
          <t>98MUJ4SAE7TTM761Y</t>
        </is>
      </c>
      <c r="J1207" s="8" t="inlineStr">
        <is>
          <t>02 - Sports / GT</t>
        </is>
      </c>
      <c r="K1207" s="12" t="n">
        <v>270000</v>
      </c>
      <c r="L1207" s="8" t="inlineStr">
        <is>
          <t>Massachusetts</t>
        </is>
      </c>
      <c r="M1207" s="13" t="n">
        <v>4775.94</v>
      </c>
      <c r="N1207" s="13" t="n">
        <v>4580.6</v>
      </c>
      <c r="O1207" s="8" t="n"/>
    </row>
    <row r="1208">
      <c r="A1208" s="8" t="inlineStr">
        <is>
          <t>CANON-202509-001250</t>
        </is>
      </c>
      <c r="B1208" s="9" t="inlineStr">
        <is>
          <t>2025-09</t>
        </is>
      </c>
      <c r="C1208" s="10" t="n">
        <v>45905</v>
      </c>
      <c r="D1208" s="9" t="inlineStr">
        <is>
          <t>Bound</t>
        </is>
      </c>
      <c r="E1208" s="8" t="inlineStr">
        <is>
          <t>Fenwick Rourke</t>
        </is>
      </c>
      <c r="F1208" s="11" t="n">
        <v>1964</v>
      </c>
      <c r="G1208" s="8" t="inlineStr">
        <is>
          <t>Ferrari</t>
        </is>
      </c>
      <c r="H1208" s="8" t="inlineStr">
        <is>
          <t>SF90 Stradale</t>
        </is>
      </c>
      <c r="I1208" s="8" t="inlineStr">
        <is>
          <t>ADM8SLSWG8UBERLGR</t>
        </is>
      </c>
      <c r="J1208" s="8" t="inlineStr">
        <is>
          <t>03 - Supercar</t>
        </is>
      </c>
      <c r="K1208" s="12" t="n">
        <v>845000</v>
      </c>
      <c r="L1208" s="8" t="inlineStr">
        <is>
          <t>Colorado</t>
        </is>
      </c>
      <c r="M1208" s="13" t="n">
        <v>16660.85</v>
      </c>
      <c r="N1208" s="13" t="n">
        <v>15979.42</v>
      </c>
      <c r="O1208" s="8" t="n"/>
    </row>
    <row r="1209">
      <c r="A1209" s="8" t="inlineStr">
        <is>
          <t>CANON-202509-001252</t>
        </is>
      </c>
      <c r="B1209" s="9" t="inlineStr">
        <is>
          <t>2025-09</t>
        </is>
      </c>
      <c r="C1209" s="10" t="n">
        <v>45922</v>
      </c>
      <c r="D1209" s="9" t="inlineStr">
        <is>
          <t>Bound</t>
        </is>
      </c>
      <c r="E1209" s="8" t="inlineStr">
        <is>
          <t>Priya Nakashima</t>
        </is>
      </c>
      <c r="F1209" s="11" t="n">
        <v>2012</v>
      </c>
      <c r="G1209" s="8" t="inlineStr">
        <is>
          <t>BMW</t>
        </is>
      </c>
      <c r="H1209" s="8" t="inlineStr">
        <is>
          <t>M8 Competition</t>
        </is>
      </c>
      <c r="I1209" s="8" t="inlineStr">
        <is>
          <t>F5GVJJXTN44PPLAF9</t>
        </is>
      </c>
      <c r="J1209" s="8" t="inlineStr">
        <is>
          <t>02 - Sports / GT</t>
        </is>
      </c>
      <c r="K1209" s="12" t="n">
        <v>400000</v>
      </c>
      <c r="L1209" s="8" t="inlineStr">
        <is>
          <t>Michigan</t>
        </is>
      </c>
      <c r="M1209" s="13" t="n">
        <v>8773.58</v>
      </c>
      <c r="N1209" s="13" t="n">
        <v>8414.74</v>
      </c>
      <c r="O1209" s="8" t="n"/>
    </row>
    <row r="1210">
      <c r="A1210" s="8" t="inlineStr">
        <is>
          <t>CANON-202509-001253</t>
        </is>
      </c>
      <c r="B1210" s="9" t="inlineStr">
        <is>
          <t>2025-09</t>
        </is>
      </c>
      <c r="C1210" s="10" t="n">
        <v>45924</v>
      </c>
      <c r="D1210" s="9" t="inlineStr">
        <is>
          <t>Bound</t>
        </is>
      </c>
      <c r="E1210" s="8" t="inlineStr">
        <is>
          <t>Horace Blackwood</t>
        </is>
      </c>
      <c r="F1210" s="11" t="n">
        <v>2002</v>
      </c>
      <c r="G1210" s="8" t="inlineStr">
        <is>
          <t>BMW</t>
        </is>
      </c>
      <c r="H1210" s="8" t="inlineStr">
        <is>
          <t>M8 Competition</t>
        </is>
      </c>
      <c r="I1210" s="8" t="inlineStr">
        <is>
          <t>3UXUHF0CTDYW3V9KM</t>
        </is>
      </c>
      <c r="J1210" s="8" t="inlineStr">
        <is>
          <t>02 - Sports / GT</t>
        </is>
      </c>
      <c r="K1210" s="12" t="n">
        <v>250000</v>
      </c>
      <c r="L1210" s="8" t="inlineStr">
        <is>
          <t>Virginia</t>
        </is>
      </c>
      <c r="M1210" s="13" t="n">
        <v>3856.13</v>
      </c>
      <c r="N1210" s="13" t="n">
        <v>3698.41</v>
      </c>
      <c r="O1210" s="8" t="n"/>
    </row>
    <row r="1211">
      <c r="A1211" s="8" t="inlineStr">
        <is>
          <t>CANON-202509-001254</t>
        </is>
      </c>
      <c r="B1211" s="9" t="inlineStr">
        <is>
          <t>2025-09</t>
        </is>
      </c>
      <c r="C1211" s="10" t="n">
        <v>45903</v>
      </c>
      <c r="D1211" s="9" t="inlineStr">
        <is>
          <t>Bound</t>
        </is>
      </c>
      <c r="E1211" s="8" t="inlineStr">
        <is>
          <t>Thaddeus Delacroix</t>
        </is>
      </c>
      <c r="F1211" s="11" t="n">
        <v>1960</v>
      </c>
      <c r="G1211" s="8" t="inlineStr">
        <is>
          <t>Maserati</t>
        </is>
      </c>
      <c r="H1211" s="8" t="inlineStr">
        <is>
          <t>GranTurismo</t>
        </is>
      </c>
      <c r="I1211" s="8" t="inlineStr">
        <is>
          <t>YMWPZH4KCN0BX8PWK</t>
        </is>
      </c>
      <c r="J1211" s="8" t="inlineStr">
        <is>
          <t>02 - Sports / GT</t>
        </is>
      </c>
      <c r="K1211" s="12" t="n">
        <v>825000</v>
      </c>
      <c r="L1211" s="8" t="inlineStr">
        <is>
          <t>North Carolina</t>
        </is>
      </c>
      <c r="M1211" s="13" t="n">
        <v>11635.61</v>
      </c>
      <c r="N1211" s="13" t="n">
        <v>11159.71</v>
      </c>
      <c r="O1211" s="8" t="n"/>
    </row>
    <row r="1212">
      <c r="A1212" s="8" t="inlineStr">
        <is>
          <t>CANON-202509-001255</t>
        </is>
      </c>
      <c r="B1212" s="9" t="inlineStr">
        <is>
          <t>2025-09</t>
        </is>
      </c>
      <c r="C1212" s="10" t="n">
        <v>45914</v>
      </c>
      <c r="D1212" s="9" t="inlineStr">
        <is>
          <t>Bound</t>
        </is>
      </c>
      <c r="E1212" s="8" t="inlineStr">
        <is>
          <t>Mireille Farkas</t>
        </is>
      </c>
      <c r="F1212" s="11" t="n">
        <v>1971</v>
      </c>
      <c r="G1212" s="8" t="inlineStr">
        <is>
          <t>Ferrari</t>
        </is>
      </c>
      <c r="H1212" s="8" t="inlineStr">
        <is>
          <t>296 GTB</t>
        </is>
      </c>
      <c r="I1212" s="8" t="inlineStr">
        <is>
          <t>2VW7RU4EPDZA9TYPP</t>
        </is>
      </c>
      <c r="J1212" s="8" t="inlineStr">
        <is>
          <t>03 - Supercar</t>
        </is>
      </c>
      <c r="K1212" s="12" t="n">
        <v>820000</v>
      </c>
      <c r="L1212" s="8" t="inlineStr">
        <is>
          <t>Ohio</t>
        </is>
      </c>
      <c r="M1212" s="13" t="n">
        <v>20430.38</v>
      </c>
      <c r="N1212" s="13" t="n">
        <v>19594.78</v>
      </c>
      <c r="O1212" s="8" t="n"/>
    </row>
    <row r="1213">
      <c r="A1213" s="8" t="inlineStr">
        <is>
          <t>CANON-202509-001256</t>
        </is>
      </c>
      <c r="B1213" s="9" t="inlineStr">
        <is>
          <t>2025-09</t>
        </is>
      </c>
      <c r="C1213" s="10" t="n">
        <v>45927</v>
      </c>
      <c r="D1213" s="9" t="inlineStr">
        <is>
          <t>Bound</t>
        </is>
      </c>
      <c r="E1213" s="8" t="inlineStr">
        <is>
          <t>Marisol Underwood</t>
        </is>
      </c>
      <c r="F1213" s="11" t="n">
        <v>2004</v>
      </c>
      <c r="G1213" s="8" t="inlineStr">
        <is>
          <t>BMW</t>
        </is>
      </c>
      <c r="H1213" s="8" t="inlineStr">
        <is>
          <t>M8 Competition</t>
        </is>
      </c>
      <c r="I1213" s="8" t="inlineStr">
        <is>
          <t>211JC3TF8CR0NB0YF</t>
        </is>
      </c>
      <c r="J1213" s="8" t="inlineStr">
        <is>
          <t>02 - Sports / GT</t>
        </is>
      </c>
      <c r="K1213" s="12" t="n">
        <v>380000</v>
      </c>
      <c r="L1213" s="8" t="inlineStr">
        <is>
          <t>Pennsylvania</t>
        </is>
      </c>
      <c r="M1213" s="13" t="n">
        <v>5377.36</v>
      </c>
      <c r="N1213" s="13" t="n">
        <v>5157.43</v>
      </c>
      <c r="O1213" s="8" t="n"/>
    </row>
    <row r="1214">
      <c r="A1214" s="8" t="inlineStr">
        <is>
          <t>CANON-202509-001257</t>
        </is>
      </c>
      <c r="B1214" s="9" t="inlineStr">
        <is>
          <t>2025-09</t>
        </is>
      </c>
      <c r="C1214" s="10" t="n">
        <v>45929</v>
      </c>
      <c r="D1214" s="9" t="inlineStr">
        <is>
          <t>Bound</t>
        </is>
      </c>
      <c r="E1214" s="8" t="inlineStr">
        <is>
          <t>Callum Montoya</t>
        </is>
      </c>
      <c r="F1214" s="11" t="n">
        <v>1972</v>
      </c>
      <c r="G1214" s="8" t="inlineStr">
        <is>
          <t>Ferrari</t>
        </is>
      </c>
      <c r="H1214" s="8" t="inlineStr">
        <is>
          <t>SF90 Stradale</t>
        </is>
      </c>
      <c r="I1214" s="8" t="inlineStr">
        <is>
          <t>T08CCKEYVGWPCW82D</t>
        </is>
      </c>
      <c r="J1214" s="8" t="inlineStr">
        <is>
          <t>03 - Supercar</t>
        </is>
      </c>
      <c r="K1214" s="12" t="n">
        <v>1355000</v>
      </c>
      <c r="L1214" s="8" t="inlineStr">
        <is>
          <t>Indiana</t>
        </is>
      </c>
      <c r="M1214" s="13" t="n">
        <v>25156.98</v>
      </c>
      <c r="N1214" s="13" t="n">
        <v>24128.06</v>
      </c>
      <c r="O1214" s="8" t="n"/>
    </row>
    <row r="1215">
      <c r="A1215" s="8" t="inlineStr">
        <is>
          <t>CANON-202509-001258</t>
        </is>
      </c>
      <c r="B1215" s="9" t="inlineStr">
        <is>
          <t>2025-09</t>
        </is>
      </c>
      <c r="C1215" s="10" t="n">
        <v>45922</v>
      </c>
      <c r="D1215" s="9" t="inlineStr">
        <is>
          <t>Bound</t>
        </is>
      </c>
      <c r="E1215" s="8" t="inlineStr">
        <is>
          <t>Lorenzo Kingsford</t>
        </is>
      </c>
      <c r="F1215" s="11" t="n">
        <v>1986</v>
      </c>
      <c r="G1215" s="8" t="inlineStr">
        <is>
          <t>Aston Martin</t>
        </is>
      </c>
      <c r="H1215" s="8" t="inlineStr">
        <is>
          <t>DB5</t>
        </is>
      </c>
      <c r="I1215" s="8" t="inlineStr">
        <is>
          <t>P11BJEK5U5GDWGLU6</t>
        </is>
      </c>
      <c r="J1215" s="8" t="inlineStr">
        <is>
          <t>07 - Post-War Classic (1946-1972)</t>
        </is>
      </c>
      <c r="K1215" s="12" t="n">
        <v>700000</v>
      </c>
      <c r="L1215" s="8" t="inlineStr">
        <is>
          <t>Wisconsin</t>
        </is>
      </c>
      <c r="M1215" s="13" t="n">
        <v>6815.09</v>
      </c>
      <c r="N1215" s="13" t="n">
        <v>6536.35</v>
      </c>
      <c r="O1215" s="8" t="n"/>
    </row>
    <row r="1216">
      <c r="A1216" s="8" t="inlineStr">
        <is>
          <t>CANON-202509-001262</t>
        </is>
      </c>
      <c r="B1216" s="9" t="inlineStr">
        <is>
          <t>2025-09</t>
        </is>
      </c>
      <c r="C1216" s="10" t="n">
        <v>45908</v>
      </c>
      <c r="D1216" s="9" t="inlineStr">
        <is>
          <t>Bound</t>
        </is>
      </c>
      <c r="E1216" s="8" t="inlineStr">
        <is>
          <t>Ramona Ashcombe</t>
        </is>
      </c>
      <c r="F1216" s="11" t="n">
        <v>2019</v>
      </c>
      <c r="G1216" s="8" t="inlineStr">
        <is>
          <t>Bentley</t>
        </is>
      </c>
      <c r="H1216" s="8" t="inlineStr">
        <is>
          <t>Continental GT</t>
        </is>
      </c>
      <c r="I1216" s="8" t="inlineStr">
        <is>
          <t>W75Y8N8YZW7C0807R</t>
        </is>
      </c>
      <c r="J1216" s="8" t="inlineStr">
        <is>
          <t>02 - Sports / GT</t>
        </is>
      </c>
      <c r="K1216" s="12" t="n">
        <v>510000</v>
      </c>
      <c r="L1216" s="8" t="inlineStr">
        <is>
          <t>Florida</t>
        </is>
      </c>
      <c r="M1216" s="13" t="n">
        <v>8881.700000000001</v>
      </c>
      <c r="N1216" s="13" t="n">
        <v>8518.440000000001</v>
      </c>
      <c r="O1216" s="8" t="n"/>
    </row>
    <row r="1217">
      <c r="A1217" s="8" t="inlineStr">
        <is>
          <t>CANON-202509-001263</t>
        </is>
      </c>
      <c r="B1217" s="9" t="inlineStr">
        <is>
          <t>2025-09</t>
        </is>
      </c>
      <c r="C1217" s="10" t="n">
        <v>45918</v>
      </c>
      <c r="D1217" s="9" t="inlineStr">
        <is>
          <t>Bound</t>
        </is>
      </c>
      <c r="E1217" s="8" t="inlineStr">
        <is>
          <t>Anouk Bellandi</t>
        </is>
      </c>
      <c r="F1217" s="11" t="n">
        <v>2007</v>
      </c>
      <c r="G1217" s="8" t="inlineStr">
        <is>
          <t>Jaguar</t>
        </is>
      </c>
      <c r="H1217" s="8" t="inlineStr">
        <is>
          <t>E-Type Series 1</t>
        </is>
      </c>
      <c r="I1217" s="8" t="inlineStr">
        <is>
          <t>CSMPVN5Z0LNFHSHMD</t>
        </is>
      </c>
      <c r="J1217" s="8" t="inlineStr">
        <is>
          <t>07 - Post-War Classic (1946-1972)</t>
        </is>
      </c>
      <c r="K1217" s="12" t="n">
        <v>780000</v>
      </c>
      <c r="L1217" s="8" t="inlineStr">
        <is>
          <t>Iowa</t>
        </is>
      </c>
      <c r="M1217" s="13" t="n">
        <v>6961.13</v>
      </c>
      <c r="N1217" s="13" t="n">
        <v>6676.42</v>
      </c>
      <c r="O1217" s="8" t="n"/>
    </row>
    <row r="1218">
      <c r="A1218" s="8" t="inlineStr">
        <is>
          <t>CANON-202509-001264</t>
        </is>
      </c>
      <c r="B1218" s="9" t="inlineStr">
        <is>
          <t>2025-09</t>
        </is>
      </c>
      <c r="C1218" s="10" t="n">
        <v>45917</v>
      </c>
      <c r="D1218" s="9" t="inlineStr">
        <is>
          <t>Bound</t>
        </is>
      </c>
      <c r="E1218" s="8" t="inlineStr">
        <is>
          <t>Wilhelmina Vandermeer</t>
        </is>
      </c>
      <c r="F1218" s="11" t="n">
        <v>1992</v>
      </c>
      <c r="G1218" s="8" t="inlineStr">
        <is>
          <t>Lamborghini</t>
        </is>
      </c>
      <c r="H1218" s="8" t="inlineStr">
        <is>
          <t>Huracan EVO</t>
        </is>
      </c>
      <c r="I1218" s="8" t="inlineStr">
        <is>
          <t>D4AUZMWVG4NAC4LUY</t>
        </is>
      </c>
      <c r="J1218" s="8" t="inlineStr">
        <is>
          <t>03 - Supercar</t>
        </is>
      </c>
      <c r="K1218" s="12" t="n">
        <v>700000</v>
      </c>
      <c r="L1218" s="8" t="inlineStr">
        <is>
          <t>Wyoming</t>
        </is>
      </c>
      <c r="M1218" s="13" t="n">
        <v>13425.47</v>
      </c>
      <c r="N1218" s="13" t="n">
        <v>12876.37</v>
      </c>
      <c r="O1218" s="8" t="n"/>
    </row>
    <row r="1219">
      <c r="A1219" s="8" t="inlineStr">
        <is>
          <t>CANON-202509-001266</t>
        </is>
      </c>
      <c r="B1219" s="9" t="inlineStr">
        <is>
          <t>2025-09</t>
        </is>
      </c>
      <c r="C1219" s="10" t="n">
        <v>45905</v>
      </c>
      <c r="D1219" s="9" t="inlineStr">
        <is>
          <t>Bound</t>
        </is>
      </c>
      <c r="E1219" s="8" t="inlineStr">
        <is>
          <t>Wilhelmina Harrington</t>
        </is>
      </c>
      <c r="F1219" s="11" t="n">
        <v>2000</v>
      </c>
      <c r="G1219" s="8" t="inlineStr">
        <is>
          <t>Ferrari</t>
        </is>
      </c>
      <c r="H1219" s="8" t="inlineStr">
        <is>
          <t>275 GTB/4</t>
        </is>
      </c>
      <c r="I1219" s="8" t="inlineStr">
        <is>
          <t>1UGTSZGK2Z4GJPGL6</t>
        </is>
      </c>
      <c r="J1219" s="8" t="inlineStr">
        <is>
          <t>07 - Post-War Classic (1946-1972)</t>
        </is>
      </c>
      <c r="K1219" s="12" t="n">
        <v>625000</v>
      </c>
      <c r="L1219" s="8" t="inlineStr">
        <is>
          <t>Colorado</t>
        </is>
      </c>
      <c r="M1219" s="13" t="n">
        <v>5577.83</v>
      </c>
      <c r="N1219" s="13" t="n">
        <v>5349.7</v>
      </c>
      <c r="O1219" s="8" t="n"/>
    </row>
    <row r="1220">
      <c r="A1220" s="8" t="inlineStr">
        <is>
          <t>CANON-202509-001267</t>
        </is>
      </c>
      <c r="B1220" s="9" t="inlineStr">
        <is>
          <t>2025-09</t>
        </is>
      </c>
      <c r="C1220" s="10" t="n">
        <v>45909</v>
      </c>
      <c r="D1220" s="9" t="inlineStr">
        <is>
          <t>Bound</t>
        </is>
      </c>
      <c r="E1220" s="8" t="inlineStr">
        <is>
          <t>Ingrid Castellanos</t>
        </is>
      </c>
      <c r="F1220" s="11" t="n">
        <v>1990</v>
      </c>
      <c r="G1220" s="8" t="inlineStr">
        <is>
          <t>McLaren</t>
        </is>
      </c>
      <c r="H1220" s="8" t="inlineStr">
        <is>
          <t>750S</t>
        </is>
      </c>
      <c r="I1220" s="8" t="inlineStr">
        <is>
          <t>HDUCVDFSH22YE9ZJA</t>
        </is>
      </c>
      <c r="J1220" s="8" t="inlineStr">
        <is>
          <t>03 - Supercar</t>
        </is>
      </c>
      <c r="K1220" s="12" t="n">
        <v>1310000</v>
      </c>
      <c r="L1220" s="8" t="inlineStr">
        <is>
          <t>New Hampshire</t>
        </is>
      </c>
      <c r="M1220" s="13" t="n">
        <v>20564.53</v>
      </c>
      <c r="N1220" s="13" t="n">
        <v>19723.44</v>
      </c>
      <c r="O1220" s="8" t="n"/>
    </row>
    <row r="1221">
      <c r="A1221" s="8" t="inlineStr">
        <is>
          <t>CANON-202509-001268</t>
        </is>
      </c>
      <c r="B1221" s="9" t="inlineStr">
        <is>
          <t>2025-09</t>
        </is>
      </c>
      <c r="C1221" s="10" t="n">
        <v>45904</v>
      </c>
      <c r="D1221" s="9" t="inlineStr">
        <is>
          <t>Bound</t>
        </is>
      </c>
      <c r="E1221" s="8" t="inlineStr">
        <is>
          <t>Ingrid Chattopadhyay</t>
        </is>
      </c>
      <c r="F1221" s="11" t="n">
        <v>2023</v>
      </c>
      <c r="G1221" s="8" t="inlineStr">
        <is>
          <t>Ferrari</t>
        </is>
      </c>
      <c r="H1221" s="8" t="inlineStr">
        <is>
          <t>275 GTB/4</t>
        </is>
      </c>
      <c r="I1221" s="8" t="inlineStr">
        <is>
          <t>WYJ7V2FDGH3HZ7K0V</t>
        </is>
      </c>
      <c r="J1221" s="8" t="inlineStr">
        <is>
          <t>07 - Post-War Classic (1946-1972)</t>
        </is>
      </c>
      <c r="K1221" s="12" t="n">
        <v>1755000</v>
      </c>
      <c r="L1221" s="8" t="inlineStr">
        <is>
          <t>Texas</t>
        </is>
      </c>
      <c r="M1221" s="13" t="n">
        <v>14470.47</v>
      </c>
      <c r="N1221" s="13" t="n">
        <v>13878.63</v>
      </c>
      <c r="O1221" s="8" t="n"/>
    </row>
    <row r="1222">
      <c r="A1222" s="8" t="inlineStr">
        <is>
          <t>CANON-202509-001269</t>
        </is>
      </c>
      <c r="B1222" s="9" t="inlineStr">
        <is>
          <t>2025-09</t>
        </is>
      </c>
      <c r="C1222" s="10" t="n">
        <v>45904</v>
      </c>
      <c r="D1222" s="9" t="inlineStr">
        <is>
          <t>Bound</t>
        </is>
      </c>
      <c r="E1222" s="8" t="inlineStr">
        <is>
          <t>Beatrix Kingsford</t>
        </is>
      </c>
      <c r="F1222" s="11" t="n">
        <v>1985</v>
      </c>
      <c r="G1222" s="8" t="inlineStr">
        <is>
          <t>Jaguar</t>
        </is>
      </c>
      <c r="H1222" s="8" t="inlineStr">
        <is>
          <t>E-Type Series 1</t>
        </is>
      </c>
      <c r="I1222" s="8" t="inlineStr">
        <is>
          <t>5TUXWA6A65PPJY28K</t>
        </is>
      </c>
      <c r="J1222" s="8" t="inlineStr">
        <is>
          <t>07 - Post-War Classic (1946-1972)</t>
        </is>
      </c>
      <c r="K1222" s="12" t="n">
        <v>330000</v>
      </c>
      <c r="L1222" s="8" t="inlineStr">
        <is>
          <t>Michigan</t>
        </is>
      </c>
      <c r="M1222" s="13" t="n">
        <v>4632.45</v>
      </c>
      <c r="N1222" s="13" t="n">
        <v>4442.98</v>
      </c>
      <c r="O1222" s="8" t="n"/>
    </row>
    <row r="1223">
      <c r="A1223" s="8" t="inlineStr">
        <is>
          <t>CANON-202509-001270</t>
        </is>
      </c>
      <c r="B1223" s="9" t="inlineStr">
        <is>
          <t>2025-09</t>
        </is>
      </c>
      <c r="C1223" s="10" t="n">
        <v>45920</v>
      </c>
      <c r="D1223" s="9" t="inlineStr">
        <is>
          <t>Bound</t>
        </is>
      </c>
      <c r="E1223" s="8" t="inlineStr">
        <is>
          <t>Thaddeus Whitlock</t>
        </is>
      </c>
      <c r="F1223" s="11" t="n">
        <v>1970</v>
      </c>
      <c r="G1223" s="8" t="inlineStr">
        <is>
          <t>Porsche</t>
        </is>
      </c>
      <c r="H1223" s="8" t="inlineStr">
        <is>
          <t>911 Turbo S</t>
        </is>
      </c>
      <c r="I1223" s="8" t="inlineStr">
        <is>
          <t>XS51XDWV6FHSWWD41</t>
        </is>
      </c>
      <c r="J1223" s="8" t="inlineStr">
        <is>
          <t>02 - Sports / GT</t>
        </is>
      </c>
      <c r="K1223" s="12" t="n">
        <v>555000</v>
      </c>
      <c r="L1223" s="8" t="inlineStr">
        <is>
          <t>Oregon</t>
        </is>
      </c>
      <c r="M1223" s="13" t="n">
        <v>7691.46</v>
      </c>
      <c r="N1223" s="13" t="n">
        <v>7376.88</v>
      </c>
      <c r="O1223" s="8" t="n"/>
    </row>
    <row r="1224">
      <c r="A1224" s="8" t="inlineStr">
        <is>
          <t>CANON-202509-001271</t>
        </is>
      </c>
      <c r="B1224" s="9" t="inlineStr">
        <is>
          <t>2025-09</t>
        </is>
      </c>
      <c r="C1224" s="10" t="n">
        <v>45924</v>
      </c>
      <c r="D1224" s="9" t="inlineStr">
        <is>
          <t>Bound</t>
        </is>
      </c>
      <c r="E1224" s="8" t="inlineStr">
        <is>
          <t>Leopold Chattopadhyay</t>
        </is>
      </c>
      <c r="F1224" s="11" t="n">
        <v>1987</v>
      </c>
      <c r="G1224" s="8" t="inlineStr">
        <is>
          <t>Bentley</t>
        </is>
      </c>
      <c r="H1224" s="8" t="inlineStr">
        <is>
          <t>Continental GT</t>
        </is>
      </c>
      <c r="I1224" s="8" t="inlineStr">
        <is>
          <t>HFWHG0HXUX3A5G26V</t>
        </is>
      </c>
      <c r="J1224" s="8" t="inlineStr">
        <is>
          <t>02 - Sports / GT</t>
        </is>
      </c>
      <c r="K1224" s="12" t="n">
        <v>270000</v>
      </c>
      <c r="L1224" s="8" t="inlineStr">
        <is>
          <t>Illinois</t>
        </is>
      </c>
      <c r="M1224" s="13" t="n">
        <v>5196.23</v>
      </c>
      <c r="N1224" s="13" t="n">
        <v>4983.7</v>
      </c>
      <c r="O1224" s="8" t="n"/>
    </row>
    <row r="1225">
      <c r="A1225" s="8" t="inlineStr">
        <is>
          <t>CANON-202509-001273</t>
        </is>
      </c>
      <c r="B1225" s="9" t="inlineStr">
        <is>
          <t>2025-09</t>
        </is>
      </c>
      <c r="C1225" s="10" t="n">
        <v>45918</v>
      </c>
      <c r="D1225" s="9" t="inlineStr">
        <is>
          <t>Bound</t>
        </is>
      </c>
      <c r="E1225" s="8" t="inlineStr">
        <is>
          <t>Beatrix Montoya</t>
        </is>
      </c>
      <c r="F1225" s="11" t="n">
        <v>1991</v>
      </c>
      <c r="G1225" s="8" t="inlineStr">
        <is>
          <t>Aston Martin</t>
        </is>
      </c>
      <c r="H1225" s="8" t="inlineStr">
        <is>
          <t>DB5</t>
        </is>
      </c>
      <c r="I1225" s="8" t="inlineStr">
        <is>
          <t>5H4PVF1U0Z119V5EB</t>
        </is>
      </c>
      <c r="J1225" s="8" t="inlineStr">
        <is>
          <t>07 - Post-War Classic (1946-1972)</t>
        </is>
      </c>
      <c r="K1225" s="12" t="n">
        <v>1250000</v>
      </c>
      <c r="L1225" s="8" t="inlineStr">
        <is>
          <t>Missouri</t>
        </is>
      </c>
      <c r="M1225" s="13" t="n">
        <v>9500</v>
      </c>
      <c r="N1225" s="13" t="n">
        <v>9111.450000000001</v>
      </c>
      <c r="O1225" s="8" t="n"/>
    </row>
    <row r="1226">
      <c r="A1226" s="8" t="inlineStr">
        <is>
          <t>CANON-202509-001275</t>
        </is>
      </c>
      <c r="B1226" s="9" t="inlineStr">
        <is>
          <t>2025-09</t>
        </is>
      </c>
      <c r="C1226" s="10" t="n">
        <v>45902</v>
      </c>
      <c r="D1226" s="9" t="inlineStr">
        <is>
          <t>Bound</t>
        </is>
      </c>
      <c r="E1226" s="8" t="inlineStr">
        <is>
          <t>Emiliano Bellandi</t>
        </is>
      </c>
      <c r="F1226" s="11" t="n">
        <v>1999</v>
      </c>
      <c r="G1226" s="8" t="inlineStr">
        <is>
          <t>Mercedes-Benz</t>
        </is>
      </c>
      <c r="H1226" s="8" t="inlineStr">
        <is>
          <t>AMG GT</t>
        </is>
      </c>
      <c r="I1226" s="8" t="inlineStr">
        <is>
          <t>45R9NFPV6ACSFEDTY</t>
        </is>
      </c>
      <c r="J1226" s="8" t="inlineStr">
        <is>
          <t>02 - Sports / GT</t>
        </is>
      </c>
      <c r="K1226" s="12" t="n">
        <v>575000</v>
      </c>
      <c r="L1226" s="8" t="inlineStr">
        <is>
          <t>New York</t>
        </is>
      </c>
      <c r="M1226" s="13" t="n">
        <v>9026.42</v>
      </c>
      <c r="N1226" s="13" t="n">
        <v>8657.24</v>
      </c>
      <c r="O1226" s="8" t="n"/>
    </row>
    <row r="1227">
      <c r="A1227" s="8" t="inlineStr">
        <is>
          <t>CANON-202509-001276</t>
        </is>
      </c>
      <c r="B1227" s="9" t="inlineStr">
        <is>
          <t>2025-09</t>
        </is>
      </c>
      <c r="C1227" s="10" t="n">
        <v>45907</v>
      </c>
      <c r="D1227" s="9" t="inlineStr">
        <is>
          <t>Bound</t>
        </is>
      </c>
      <c r="E1227" s="8" t="inlineStr">
        <is>
          <t>Everett Chattopadhyay</t>
        </is>
      </c>
      <c r="F1227" s="11" t="n">
        <v>1994</v>
      </c>
      <c r="G1227" s="8" t="inlineStr">
        <is>
          <t>Mercedes-Benz</t>
        </is>
      </c>
      <c r="H1227" s="8" t="inlineStr">
        <is>
          <t>AMG GT</t>
        </is>
      </c>
      <c r="I1227" s="8" t="inlineStr">
        <is>
          <t>TNZJF9N35G5B4MPMP</t>
        </is>
      </c>
      <c r="J1227" s="8" t="inlineStr">
        <is>
          <t>02 - Sports / GT</t>
        </is>
      </c>
      <c r="K1227" s="12" t="n">
        <v>285000</v>
      </c>
      <c r="L1227" s="8" t="inlineStr">
        <is>
          <t>California</t>
        </is>
      </c>
      <c r="M1227" s="13" t="n">
        <v>5444.58</v>
      </c>
      <c r="N1227" s="13" t="n">
        <v>5221.9</v>
      </c>
      <c r="O1227" s="8" t="n"/>
    </row>
    <row r="1228">
      <c r="A1228" s="8" t="inlineStr">
        <is>
          <t>CANON-202509-001277</t>
        </is>
      </c>
      <c r="B1228" s="9" t="inlineStr">
        <is>
          <t>2025-09</t>
        </is>
      </c>
      <c r="C1228" s="10" t="n">
        <v>45902</v>
      </c>
      <c r="D1228" s="9" t="inlineStr">
        <is>
          <t>Bound</t>
        </is>
      </c>
      <c r="E1228" s="8" t="inlineStr">
        <is>
          <t>Anouk Harrington</t>
        </is>
      </c>
      <c r="F1228" s="11" t="n">
        <v>1998</v>
      </c>
      <c r="G1228" s="8" t="inlineStr">
        <is>
          <t>Mercedes-Benz</t>
        </is>
      </c>
      <c r="H1228" s="8" t="inlineStr">
        <is>
          <t>280SL Pagoda</t>
        </is>
      </c>
      <c r="I1228" s="8" t="inlineStr">
        <is>
          <t>18K4FU1UW7Y31JETD</t>
        </is>
      </c>
      <c r="J1228" s="8" t="inlineStr">
        <is>
          <t>07 - Post-War Classic (1946-1972)</t>
        </is>
      </c>
      <c r="K1228" s="12" t="n">
        <v>955000</v>
      </c>
      <c r="L1228" s="8" t="inlineStr">
        <is>
          <t>Kentucky</t>
        </is>
      </c>
      <c r="M1228" s="13" t="n">
        <v>10382.47</v>
      </c>
      <c r="N1228" s="13" t="n">
        <v>9957.83</v>
      </c>
      <c r="O1228" s="8" t="n"/>
    </row>
    <row r="1229">
      <c r="A1229" s="8" t="inlineStr">
        <is>
          <t>CANON-202509-001278</t>
        </is>
      </c>
      <c r="B1229" s="9" t="inlineStr">
        <is>
          <t>2025-09</t>
        </is>
      </c>
      <c r="C1229" s="10" t="n">
        <v>45901</v>
      </c>
      <c r="D1229" s="9" t="inlineStr">
        <is>
          <t>Bound</t>
        </is>
      </c>
      <c r="E1229" s="8" t="inlineStr">
        <is>
          <t>Thaddeus Bellandi</t>
        </is>
      </c>
      <c r="F1229" s="11" t="n">
        <v>1967</v>
      </c>
      <c r="G1229" s="8" t="inlineStr">
        <is>
          <t>BMW</t>
        </is>
      </c>
      <c r="H1229" s="8" t="inlineStr">
        <is>
          <t>M8 Competition</t>
        </is>
      </c>
      <c r="I1229" s="8" t="inlineStr">
        <is>
          <t>3419N0VUTL4G6CJRT</t>
        </is>
      </c>
      <c r="J1229" s="8" t="inlineStr">
        <is>
          <t>02 - Sports / GT</t>
        </is>
      </c>
      <c r="K1229" s="12" t="n">
        <v>790000</v>
      </c>
      <c r="L1229" s="8" t="inlineStr">
        <is>
          <t>South Carolina</t>
        </is>
      </c>
      <c r="M1229" s="13" t="n">
        <v>12013.96</v>
      </c>
      <c r="N1229" s="13" t="n">
        <v>11522.59</v>
      </c>
      <c r="O1229" s="8" t="n"/>
    </row>
    <row r="1230">
      <c r="A1230" s="8" t="inlineStr">
        <is>
          <t>CANON-202509-001279</t>
        </is>
      </c>
      <c r="B1230" s="9" t="inlineStr">
        <is>
          <t>2025-09</t>
        </is>
      </c>
      <c r="C1230" s="10" t="n">
        <v>45914</v>
      </c>
      <c r="D1230" s="9" t="inlineStr">
        <is>
          <t>Bound</t>
        </is>
      </c>
      <c r="E1230" s="8" t="inlineStr">
        <is>
          <t>Mireille Okonkwo</t>
        </is>
      </c>
      <c r="F1230" s="11" t="n">
        <v>2003</v>
      </c>
      <c r="G1230" s="8" t="inlineStr">
        <is>
          <t>Maserati</t>
        </is>
      </c>
      <c r="H1230" s="8" t="inlineStr">
        <is>
          <t>GranTurismo</t>
        </is>
      </c>
      <c r="I1230" s="8" t="inlineStr">
        <is>
          <t>J4UTK2KK5L9V0BVS8</t>
        </is>
      </c>
      <c r="J1230" s="8" t="inlineStr">
        <is>
          <t>02 - Sports / GT</t>
        </is>
      </c>
      <c r="K1230" s="12" t="n">
        <v>340000</v>
      </c>
      <c r="L1230" s="8" t="inlineStr">
        <is>
          <t>Nebraska</t>
        </is>
      </c>
      <c r="M1230" s="13" t="n">
        <v>6254.72</v>
      </c>
      <c r="N1230" s="13" t="n">
        <v>5998.9</v>
      </c>
      <c r="O1230" s="8" t="n"/>
    </row>
    <row r="1231">
      <c r="A1231" s="8" t="inlineStr">
        <is>
          <t>CANON-202509-001280</t>
        </is>
      </c>
      <c r="B1231" s="9" t="inlineStr">
        <is>
          <t>2025-09</t>
        </is>
      </c>
      <c r="C1231" s="10" t="n">
        <v>45903</v>
      </c>
      <c r="D1231" s="9" t="inlineStr">
        <is>
          <t>Bound</t>
        </is>
      </c>
      <c r="E1231" s="8" t="inlineStr">
        <is>
          <t>Sunniva Nakashima</t>
        </is>
      </c>
      <c r="F1231" s="11" t="n">
        <v>1972</v>
      </c>
      <c r="G1231" s="8" t="inlineStr">
        <is>
          <t>Jaguar</t>
        </is>
      </c>
      <c r="H1231" s="8" t="inlineStr">
        <is>
          <t>E-Type Series 1</t>
        </is>
      </c>
      <c r="I1231" s="8" t="inlineStr">
        <is>
          <t>8PB84G32ABKNNCWH2</t>
        </is>
      </c>
      <c r="J1231" s="8" t="inlineStr">
        <is>
          <t>07 - Post-War Classic (1946-1972)</t>
        </is>
      </c>
      <c r="K1231" s="12" t="n">
        <v>820000</v>
      </c>
      <c r="L1231" s="8" t="inlineStr">
        <is>
          <t>Alabama</t>
        </is>
      </c>
      <c r="M1231" s="13" t="n">
        <v>8449.09</v>
      </c>
      <c r="N1231" s="13" t="n">
        <v>8103.52</v>
      </c>
      <c r="O1231" s="8" t="n"/>
    </row>
    <row r="1232">
      <c r="A1232" s="8" t="inlineStr">
        <is>
          <t>CANON-202509-001281</t>
        </is>
      </c>
      <c r="B1232" s="9" t="inlineStr">
        <is>
          <t>2025-09</t>
        </is>
      </c>
      <c r="C1232" s="10" t="n">
        <v>45924</v>
      </c>
      <c r="D1232" s="9" t="inlineStr">
        <is>
          <t>Bound</t>
        </is>
      </c>
      <c r="E1232" s="8" t="inlineStr">
        <is>
          <t>Wilhelmina Fairweather</t>
        </is>
      </c>
      <c r="F1232" s="11" t="n">
        <v>1999</v>
      </c>
      <c r="G1232" s="8" t="inlineStr">
        <is>
          <t>Porsche</t>
        </is>
      </c>
      <c r="H1232" s="8" t="inlineStr">
        <is>
          <t>911 Turbo S</t>
        </is>
      </c>
      <c r="I1232" s="8" t="inlineStr">
        <is>
          <t>8PHW2RJEG9HRGPPAZ</t>
        </is>
      </c>
      <c r="J1232" s="8" t="inlineStr">
        <is>
          <t>02 - Sports / GT</t>
        </is>
      </c>
      <c r="K1232" s="12" t="n">
        <v>755000</v>
      </c>
      <c r="L1232" s="8" t="inlineStr">
        <is>
          <t>New York</t>
        </is>
      </c>
      <c r="M1232" s="13" t="n">
        <v>11852.08</v>
      </c>
      <c r="N1232" s="13" t="n">
        <v>11367.33</v>
      </c>
      <c r="O1232" s="8" t="n"/>
    </row>
    <row r="1233">
      <c r="A1233" s="8" t="inlineStr">
        <is>
          <t>CANON-202509-001282</t>
        </is>
      </c>
      <c r="B1233" s="9" t="inlineStr">
        <is>
          <t>2025-09</t>
        </is>
      </c>
      <c r="C1233" s="10" t="n">
        <v>45901</v>
      </c>
      <c r="D1233" s="9" t="inlineStr">
        <is>
          <t>Bound</t>
        </is>
      </c>
      <c r="E1233" s="8" t="inlineStr">
        <is>
          <t>Anouk Castellanos</t>
        </is>
      </c>
      <c r="F1233" s="11" t="n">
        <v>2021</v>
      </c>
      <c r="G1233" s="8" t="inlineStr">
        <is>
          <t>Porsche</t>
        </is>
      </c>
      <c r="H1233" s="8" t="inlineStr">
        <is>
          <t>911 Turbo S</t>
        </is>
      </c>
      <c r="I1233" s="8" t="inlineStr">
        <is>
          <t>LYKZKZZ8H8ZULBKSY</t>
        </is>
      </c>
      <c r="J1233" s="8" t="inlineStr">
        <is>
          <t>02 - Sports / GT</t>
        </is>
      </c>
      <c r="K1233" s="12" t="n">
        <v>1110000</v>
      </c>
      <c r="L1233" s="8" t="inlineStr">
        <is>
          <t>Florida</t>
        </is>
      </c>
      <c r="M1233" s="13" t="n">
        <v>16356.79</v>
      </c>
      <c r="N1233" s="13" t="n">
        <v>15687.8</v>
      </c>
      <c r="O1233" s="8" t="n"/>
    </row>
    <row r="1234">
      <c r="A1234" s="8" t="inlineStr">
        <is>
          <t>CANON-202509-001283</t>
        </is>
      </c>
      <c r="B1234" s="9" t="inlineStr">
        <is>
          <t>2025-09</t>
        </is>
      </c>
      <c r="C1234" s="10" t="n">
        <v>45927</v>
      </c>
      <c r="D1234" s="9" t="inlineStr">
        <is>
          <t>Bound</t>
        </is>
      </c>
      <c r="E1234" s="8" t="inlineStr">
        <is>
          <t>Cassius Castellanos</t>
        </is>
      </c>
      <c r="F1234" s="11" t="n">
        <v>1968</v>
      </c>
      <c r="G1234" s="8" t="inlineStr">
        <is>
          <t>Mercedes-Benz</t>
        </is>
      </c>
      <c r="H1234" s="8" t="inlineStr">
        <is>
          <t>AMG GT</t>
        </is>
      </c>
      <c r="I1234" s="8" t="inlineStr">
        <is>
          <t>63ZSEASCHEHRNRHUH</t>
        </is>
      </c>
      <c r="J1234" s="8" t="inlineStr">
        <is>
          <t>02 - Sports / GT</t>
        </is>
      </c>
      <c r="K1234" s="12" t="n">
        <v>615000</v>
      </c>
      <c r="L1234" s="8" t="inlineStr">
        <is>
          <t>Washington</t>
        </is>
      </c>
      <c r="M1234" s="13" t="n">
        <v>7240.75</v>
      </c>
      <c r="N1234" s="13" t="n">
        <v>6944.6</v>
      </c>
      <c r="O1234" s="8" t="n"/>
    </row>
    <row r="1235">
      <c r="A1235" s="8" t="inlineStr">
        <is>
          <t>CANON-202509-001284</t>
        </is>
      </c>
      <c r="B1235" s="9" t="inlineStr">
        <is>
          <t>2025-09</t>
        </is>
      </c>
      <c r="C1235" s="10" t="n">
        <v>45921</v>
      </c>
      <c r="D1235" s="9" t="inlineStr">
        <is>
          <t>Bound</t>
        </is>
      </c>
      <c r="E1235" s="8" t="inlineStr">
        <is>
          <t>Wilhelmina Underwood</t>
        </is>
      </c>
      <c r="F1235" s="11" t="n">
        <v>1989</v>
      </c>
      <c r="G1235" s="8" t="inlineStr">
        <is>
          <t>Bentley</t>
        </is>
      </c>
      <c r="H1235" s="8" t="inlineStr">
        <is>
          <t>Continental GT</t>
        </is>
      </c>
      <c r="I1235" s="8" t="inlineStr">
        <is>
          <t>79LTTDSHGN9DW3B2K</t>
        </is>
      </c>
      <c r="J1235" s="8" t="inlineStr">
        <is>
          <t>02 - Sports / GT</t>
        </is>
      </c>
      <c r="K1235" s="12" t="n">
        <v>620000</v>
      </c>
      <c r="L1235" s="8" t="inlineStr">
        <is>
          <t>New York</t>
        </is>
      </c>
      <c r="M1235" s="13" t="n">
        <v>9732.83</v>
      </c>
      <c r="N1235" s="13" t="n">
        <v>9334.76</v>
      </c>
      <c r="O1235" s="8" t="n"/>
    </row>
    <row r="1236">
      <c r="A1236" s="8" t="inlineStr">
        <is>
          <t>CANON-202509-001285</t>
        </is>
      </c>
      <c r="B1236" s="9" t="inlineStr">
        <is>
          <t>2025-09</t>
        </is>
      </c>
      <c r="C1236" s="10" t="n">
        <v>45919</v>
      </c>
      <c r="D1236" s="9" t="inlineStr">
        <is>
          <t>Bound</t>
        </is>
      </c>
      <c r="E1236" s="8" t="inlineStr">
        <is>
          <t>Desmond Vandermeer</t>
        </is>
      </c>
      <c r="F1236" s="11" t="n">
        <v>1982</v>
      </c>
      <c r="G1236" s="8" t="inlineStr">
        <is>
          <t>Mercedes-Benz</t>
        </is>
      </c>
      <c r="H1236" s="8" t="inlineStr">
        <is>
          <t>280SL Pagoda</t>
        </is>
      </c>
      <c r="I1236" s="8" t="inlineStr">
        <is>
          <t>K24JKR3NKGJU1AVTS</t>
        </is>
      </c>
      <c r="J1236" s="8" t="inlineStr">
        <is>
          <t>07 - Post-War Classic (1946-1972)</t>
        </is>
      </c>
      <c r="K1236" s="12" t="n">
        <v>650000</v>
      </c>
      <c r="L1236" s="8" t="inlineStr">
        <is>
          <t>California</t>
        </is>
      </c>
      <c r="M1236" s="13" t="n">
        <v>7119.34</v>
      </c>
      <c r="N1236" s="13" t="n">
        <v>6828.16</v>
      </c>
      <c r="O1236" s="8" t="n"/>
    </row>
    <row r="1237">
      <c r="A1237" s="8" t="inlineStr">
        <is>
          <t>CANON-202509-001286</t>
        </is>
      </c>
      <c r="B1237" s="9" t="inlineStr">
        <is>
          <t>2025-09</t>
        </is>
      </c>
      <c r="C1237" s="10" t="n">
        <v>45915</v>
      </c>
      <c r="D1237" s="9" t="inlineStr">
        <is>
          <t>Bound</t>
        </is>
      </c>
      <c r="E1237" s="8" t="inlineStr">
        <is>
          <t>Wilhelmina Bellandi</t>
        </is>
      </c>
      <c r="F1237" s="11" t="n">
        <v>1972</v>
      </c>
      <c r="G1237" s="8" t="inlineStr">
        <is>
          <t>Bentley</t>
        </is>
      </c>
      <c r="H1237" s="8" t="inlineStr">
        <is>
          <t>Continental GT</t>
        </is>
      </c>
      <c r="I1237" s="8" t="inlineStr">
        <is>
          <t>77H7Y97S5STT3GAZL</t>
        </is>
      </c>
      <c r="J1237" s="8" t="inlineStr">
        <is>
          <t>02 - Sports / GT</t>
        </is>
      </c>
      <c r="K1237" s="12" t="n">
        <v>370000</v>
      </c>
      <c r="L1237" s="8" t="inlineStr">
        <is>
          <t>Wisconsin</t>
        </is>
      </c>
      <c r="M1237" s="13" t="n">
        <v>6283.02</v>
      </c>
      <c r="N1237" s="13" t="n">
        <v>6026.04</v>
      </c>
      <c r="O1237" s="8" t="n"/>
    </row>
    <row r="1238">
      <c r="A1238" s="8" t="inlineStr">
        <is>
          <t>CANON-202509-001287</t>
        </is>
      </c>
      <c r="B1238" s="9" t="inlineStr">
        <is>
          <t>2025-09</t>
        </is>
      </c>
      <c r="C1238" s="10" t="n">
        <v>45912</v>
      </c>
      <c r="D1238" s="9" t="inlineStr">
        <is>
          <t>Bound</t>
        </is>
      </c>
      <c r="E1238" s="8" t="inlineStr">
        <is>
          <t>Priya Ashcombe</t>
        </is>
      </c>
      <c r="F1238" s="11" t="n">
        <v>2011</v>
      </c>
      <c r="G1238" s="8" t="inlineStr">
        <is>
          <t>Ferrari</t>
        </is>
      </c>
      <c r="H1238" s="8" t="inlineStr">
        <is>
          <t>SF90 Stradale</t>
        </is>
      </c>
      <c r="I1238" s="8" t="inlineStr">
        <is>
          <t>HJ0XCKB05VT2KCGFZ</t>
        </is>
      </c>
      <c r="J1238" s="8" t="inlineStr">
        <is>
          <t>03 - Supercar</t>
        </is>
      </c>
      <c r="K1238" s="12" t="n">
        <v>770000</v>
      </c>
      <c r="L1238" s="8" t="inlineStr">
        <is>
          <t>Colorado</t>
        </is>
      </c>
      <c r="M1238" s="13" t="n">
        <v>15182.08</v>
      </c>
      <c r="N1238" s="13" t="n">
        <v>14561.13</v>
      </c>
      <c r="O1238" s="8" t="n"/>
    </row>
    <row r="1239">
      <c r="A1239" s="8" t="inlineStr">
        <is>
          <t>CANON-202509-001288</t>
        </is>
      </c>
      <c r="B1239" s="9" t="inlineStr">
        <is>
          <t>2025-09</t>
        </is>
      </c>
      <c r="C1239" s="10" t="n">
        <v>45909</v>
      </c>
      <c r="D1239" s="9" t="inlineStr">
        <is>
          <t>Bound</t>
        </is>
      </c>
      <c r="E1239" s="8" t="inlineStr">
        <is>
          <t>Ingrid Vandermeer</t>
        </is>
      </c>
      <c r="F1239" s="11" t="n">
        <v>2017</v>
      </c>
      <c r="G1239" s="8" t="inlineStr">
        <is>
          <t>Bentley</t>
        </is>
      </c>
      <c r="H1239" s="8" t="inlineStr">
        <is>
          <t>Continental GT</t>
        </is>
      </c>
      <c r="I1239" s="8" t="inlineStr">
        <is>
          <t>Z4BK36WZ3KRYBRZL8</t>
        </is>
      </c>
      <c r="J1239" s="8" t="inlineStr">
        <is>
          <t>02 - Sports / GT</t>
        </is>
      </c>
      <c r="K1239" s="12" t="n">
        <v>700000</v>
      </c>
      <c r="L1239" s="8" t="inlineStr">
        <is>
          <t>South Carolina</t>
        </is>
      </c>
      <c r="M1239" s="13" t="n">
        <v>10645.28</v>
      </c>
      <c r="N1239" s="13" t="n">
        <v>10209.89</v>
      </c>
      <c r="O1239" s="8" t="n"/>
    </row>
    <row r="1240">
      <c r="A1240" s="8" t="inlineStr">
        <is>
          <t>CANON-202509-001290</t>
        </is>
      </c>
      <c r="B1240" s="9" t="inlineStr">
        <is>
          <t>2025-09</t>
        </is>
      </c>
      <c r="C1240" s="10" t="n">
        <v>45910</v>
      </c>
      <c r="D1240" s="9" t="inlineStr">
        <is>
          <t>Bound</t>
        </is>
      </c>
      <c r="E1240" s="8" t="inlineStr">
        <is>
          <t>Mireille Bellandi</t>
        </is>
      </c>
      <c r="F1240" s="11" t="n">
        <v>2005</v>
      </c>
      <c r="G1240" s="8" t="inlineStr">
        <is>
          <t>Bentley</t>
        </is>
      </c>
      <c r="H1240" s="8" t="inlineStr">
        <is>
          <t>4.5 Litre</t>
        </is>
      </c>
      <c r="I1240" s="8" t="inlineStr">
        <is>
          <t>1CKWKUNXCE8PJBU9W</t>
        </is>
      </c>
      <c r="J1240" s="8" t="inlineStr">
        <is>
          <t>06 - Vintage Pre-War (pre-1946)</t>
        </is>
      </c>
      <c r="K1240" s="12" t="n">
        <v>680000</v>
      </c>
      <c r="L1240" s="8" t="inlineStr">
        <is>
          <t>Arkansas</t>
        </is>
      </c>
      <c r="M1240" s="13" t="n">
        <v>6728.15</v>
      </c>
      <c r="N1240" s="13" t="n">
        <v>6452.97</v>
      </c>
      <c r="O1240" s="8" t="n"/>
    </row>
    <row r="1241">
      <c r="A1241" s="8" t="inlineStr">
        <is>
          <t>CANON-202509-001293</t>
        </is>
      </c>
      <c r="B1241" s="9" t="inlineStr">
        <is>
          <t>2025-09</t>
        </is>
      </c>
      <c r="C1241" s="10" t="n">
        <v>45913</v>
      </c>
      <c r="D1241" s="9" t="inlineStr">
        <is>
          <t>Bound</t>
        </is>
      </c>
      <c r="E1241" s="8" t="inlineStr">
        <is>
          <t>Priya Ashcombe</t>
        </is>
      </c>
      <c r="F1241" s="11" t="n">
        <v>1985</v>
      </c>
      <c r="G1241" s="8" t="inlineStr">
        <is>
          <t>Maserati</t>
        </is>
      </c>
      <c r="H1241" s="8" t="inlineStr">
        <is>
          <t>GranTurismo</t>
        </is>
      </c>
      <c r="I1241" s="8" t="inlineStr">
        <is>
          <t>GRY2W4M2Z7VJEVA2D</t>
        </is>
      </c>
      <c r="J1241" s="8" t="inlineStr">
        <is>
          <t>02 - Sports / GT</t>
        </is>
      </c>
      <c r="K1241" s="12" t="n">
        <v>645000</v>
      </c>
      <c r="L1241" s="8" t="inlineStr">
        <is>
          <t>Pennsylvania</t>
        </is>
      </c>
      <c r="M1241" s="13" t="n">
        <v>7910.38</v>
      </c>
      <c r="N1241" s="13" t="n">
        <v>7586.85</v>
      </c>
      <c r="O1241" s="8" t="n"/>
    </row>
    <row r="1242">
      <c r="A1242" s="8" t="inlineStr">
        <is>
          <t>CANON-202509-001294</t>
        </is>
      </c>
      <c r="B1242" s="9" t="inlineStr">
        <is>
          <t>2025-09</t>
        </is>
      </c>
      <c r="C1242" s="10" t="n">
        <v>45928</v>
      </c>
      <c r="D1242" s="9" t="inlineStr">
        <is>
          <t>Bound</t>
        </is>
      </c>
      <c r="E1242" s="8" t="inlineStr">
        <is>
          <t>Marisol Harrington</t>
        </is>
      </c>
      <c r="F1242" s="11" t="n">
        <v>1973</v>
      </c>
      <c r="G1242" s="8" t="inlineStr">
        <is>
          <t>Porsche</t>
        </is>
      </c>
      <c r="H1242" s="8" t="inlineStr">
        <is>
          <t>911 Turbo S</t>
        </is>
      </c>
      <c r="I1242" s="8" t="inlineStr">
        <is>
          <t>3HD471EST843B6VU5</t>
        </is>
      </c>
      <c r="J1242" s="8" t="inlineStr">
        <is>
          <t>02 - Sports / GT</t>
        </is>
      </c>
      <c r="K1242" s="12" t="n">
        <v>715000</v>
      </c>
      <c r="L1242" s="8" t="inlineStr">
        <is>
          <t>Rhode Island</t>
        </is>
      </c>
      <c r="M1242" s="13" t="n">
        <v>12013.35</v>
      </c>
      <c r="N1242" s="13" t="n">
        <v>11522</v>
      </c>
      <c r="O1242" s="8" t="n"/>
    </row>
    <row r="1243">
      <c r="A1243" s="8" t="inlineStr">
        <is>
          <t>CANON-202509-001295</t>
        </is>
      </c>
      <c r="B1243" s="9" t="inlineStr">
        <is>
          <t>2025-09</t>
        </is>
      </c>
      <c r="C1243" s="10" t="n">
        <v>45913</v>
      </c>
      <c r="D1243" s="9" t="inlineStr">
        <is>
          <t>Bound</t>
        </is>
      </c>
      <c r="E1243" s="8" t="inlineStr">
        <is>
          <t>Delphine Vandermeer</t>
        </is>
      </c>
      <c r="F1243" s="11" t="n">
        <v>2022</v>
      </c>
      <c r="G1243" s="8" t="inlineStr">
        <is>
          <t>BMW</t>
        </is>
      </c>
      <c r="H1243" s="8" t="inlineStr">
        <is>
          <t>M8 Competition</t>
        </is>
      </c>
      <c r="I1243" s="8" t="inlineStr">
        <is>
          <t>98WXB4J3C9VAD1H3U</t>
        </is>
      </c>
      <c r="J1243" s="8" t="inlineStr">
        <is>
          <t>02 - Sports / GT</t>
        </is>
      </c>
      <c r="K1243" s="12" t="n">
        <v>760000</v>
      </c>
      <c r="L1243" s="8" t="inlineStr">
        <is>
          <t>New Jersey</t>
        </is>
      </c>
      <c r="M1243" s="13" t="n">
        <v>8481.889999999999</v>
      </c>
      <c r="N1243" s="13" t="n">
        <v>8134.98</v>
      </c>
      <c r="O1243" s="8" t="n"/>
    </row>
    <row r="1244">
      <c r="A1244" s="8" t="inlineStr">
        <is>
          <t>CANON-202509-001296</t>
        </is>
      </c>
      <c r="B1244" s="9" t="inlineStr">
        <is>
          <t>2025-09</t>
        </is>
      </c>
      <c r="C1244" s="10" t="n">
        <v>45920</v>
      </c>
      <c r="D1244" s="9" t="inlineStr">
        <is>
          <t>Bound</t>
        </is>
      </c>
      <c r="E1244" s="8" t="inlineStr">
        <is>
          <t>Mireille Nakashima</t>
        </is>
      </c>
      <c r="F1244" s="11" t="n">
        <v>2018</v>
      </c>
      <c r="G1244" s="8" t="inlineStr">
        <is>
          <t>Ferrari</t>
        </is>
      </c>
      <c r="H1244" s="8" t="inlineStr">
        <is>
          <t>SF90 Stradale</t>
        </is>
      </c>
      <c r="I1244" s="8" t="inlineStr">
        <is>
          <t>SD2AZJJUEJNXCBH5E</t>
        </is>
      </c>
      <c r="J1244" s="8" t="inlineStr">
        <is>
          <t>03 - Supercar</t>
        </is>
      </c>
      <c r="K1244" s="12" t="n">
        <v>515000</v>
      </c>
      <c r="L1244" s="8" t="inlineStr">
        <is>
          <t>California</t>
        </is>
      </c>
      <c r="M1244" s="13" t="n">
        <v>12462.03</v>
      </c>
      <c r="N1244" s="13" t="n">
        <v>11952.33</v>
      </c>
      <c r="O1244" s="8" t="n"/>
    </row>
    <row r="1245">
      <c r="A1245" s="8" t="inlineStr">
        <is>
          <t>CANON-202509-001297</t>
        </is>
      </c>
      <c r="B1245" s="9" t="inlineStr">
        <is>
          <t>2025-09</t>
        </is>
      </c>
      <c r="C1245" s="10" t="n">
        <v>45917</v>
      </c>
      <c r="D1245" s="9" t="inlineStr">
        <is>
          <t>Bound</t>
        </is>
      </c>
      <c r="E1245" s="8" t="inlineStr">
        <is>
          <t>Ingrid Nakashima</t>
        </is>
      </c>
      <c r="F1245" s="11" t="n">
        <v>1991</v>
      </c>
      <c r="G1245" s="8" t="inlineStr">
        <is>
          <t>Porsche</t>
        </is>
      </c>
      <c r="H1245" s="8" t="inlineStr">
        <is>
          <t>911 Turbo S</t>
        </is>
      </c>
      <c r="I1245" s="8" t="inlineStr">
        <is>
          <t>7W30DXH223L9656RG</t>
        </is>
      </c>
      <c r="J1245" s="8" t="inlineStr">
        <is>
          <t>02 - Sports / GT</t>
        </is>
      </c>
      <c r="K1245" s="12" t="n">
        <v>350000</v>
      </c>
      <c r="L1245" s="8" t="inlineStr">
        <is>
          <t>Florida</t>
        </is>
      </c>
      <c r="M1245" s="13" t="n">
        <v>7033.02</v>
      </c>
      <c r="N1245" s="13" t="n">
        <v>6745.37</v>
      </c>
      <c r="O1245" s="8" t="n"/>
    </row>
    <row r="1246">
      <c r="A1246" s="8" t="inlineStr">
        <is>
          <t>CANON-202509-001298</t>
        </is>
      </c>
      <c r="B1246" s="9" t="inlineStr">
        <is>
          <t>2025-09</t>
        </is>
      </c>
      <c r="C1246" s="10" t="n">
        <v>45927</v>
      </c>
      <c r="D1246" s="9" t="inlineStr">
        <is>
          <t>Bound</t>
        </is>
      </c>
      <c r="E1246" s="8" t="inlineStr">
        <is>
          <t>Anouk Underwood</t>
        </is>
      </c>
      <c r="F1246" s="11" t="n">
        <v>1997</v>
      </c>
      <c r="G1246" s="8" t="inlineStr">
        <is>
          <t>Ferrari</t>
        </is>
      </c>
      <c r="H1246" s="8" t="inlineStr">
        <is>
          <t>296 GTB</t>
        </is>
      </c>
      <c r="I1246" s="8" t="inlineStr">
        <is>
          <t>T8ABEW3AAWM4SJHK2</t>
        </is>
      </c>
      <c r="J1246" s="8" t="inlineStr">
        <is>
          <t>03 - Supercar</t>
        </is>
      </c>
      <c r="K1246" s="12" t="n">
        <v>1950000</v>
      </c>
      <c r="L1246" s="8" t="inlineStr">
        <is>
          <t>Texas</t>
        </is>
      </c>
      <c r="M1246" s="13" t="n">
        <v>33849.06</v>
      </c>
      <c r="N1246" s="13" t="n">
        <v>32464.63</v>
      </c>
      <c r="O1246" s="8" t="n"/>
    </row>
    <row r="1247">
      <c r="A1247" s="8" t="inlineStr">
        <is>
          <t>CANON-202509-001299</t>
        </is>
      </c>
      <c r="B1247" s="9" t="inlineStr">
        <is>
          <t>2025-09</t>
        </is>
      </c>
      <c r="C1247" s="10" t="n">
        <v>45924</v>
      </c>
      <c r="D1247" s="9" t="inlineStr">
        <is>
          <t>Bound</t>
        </is>
      </c>
      <c r="E1247" s="8" t="inlineStr">
        <is>
          <t>Callum Whitlock</t>
        </is>
      </c>
      <c r="F1247" s="11" t="n">
        <v>2019</v>
      </c>
      <c r="G1247" s="8" t="inlineStr">
        <is>
          <t>Aston Martin</t>
        </is>
      </c>
      <c r="H1247" s="8" t="inlineStr">
        <is>
          <t>DB12</t>
        </is>
      </c>
      <c r="I1247" s="8" t="inlineStr">
        <is>
          <t>99NK9VSJY4A8P806X</t>
        </is>
      </c>
      <c r="J1247" s="8" t="inlineStr">
        <is>
          <t>02 - Sports / GT</t>
        </is>
      </c>
      <c r="K1247" s="12" t="n">
        <v>800000</v>
      </c>
      <c r="L1247" s="8" t="inlineStr">
        <is>
          <t>Florida</t>
        </is>
      </c>
      <c r="M1247" s="13" t="n">
        <v>13932.08</v>
      </c>
      <c r="N1247" s="13" t="n">
        <v>13362.26</v>
      </c>
      <c r="O1247" s="8" t="n"/>
    </row>
    <row r="1248">
      <c r="A1248" s="8" t="inlineStr">
        <is>
          <t>CANON-202509-001301</t>
        </is>
      </c>
      <c r="B1248" s="9" t="inlineStr">
        <is>
          <t>2025-09</t>
        </is>
      </c>
      <c r="C1248" s="10" t="n">
        <v>45915</v>
      </c>
      <c r="D1248" s="9" t="inlineStr">
        <is>
          <t>Bound</t>
        </is>
      </c>
      <c r="E1248" s="8" t="inlineStr">
        <is>
          <t>Marisol Okonkwo</t>
        </is>
      </c>
      <c r="F1248" s="11" t="n">
        <v>1957</v>
      </c>
      <c r="G1248" s="8" t="inlineStr">
        <is>
          <t>BMW</t>
        </is>
      </c>
      <c r="H1248" s="8" t="inlineStr">
        <is>
          <t>M8 Competition</t>
        </is>
      </c>
      <c r="I1248" s="8" t="inlineStr">
        <is>
          <t>GCAM56254VWKD02XU</t>
        </is>
      </c>
      <c r="J1248" s="8" t="inlineStr">
        <is>
          <t>02 - Sports / GT</t>
        </is>
      </c>
      <c r="K1248" s="12" t="n">
        <v>545000</v>
      </c>
      <c r="L1248" s="8" t="inlineStr">
        <is>
          <t>Iowa</t>
        </is>
      </c>
      <c r="M1248" s="13" t="n">
        <v>7352.36</v>
      </c>
      <c r="N1248" s="13" t="n">
        <v>7051.65</v>
      </c>
      <c r="O1248" s="8" t="n"/>
    </row>
    <row r="1249">
      <c r="A1249" s="8" t="inlineStr">
        <is>
          <t>CANON-202509-001302</t>
        </is>
      </c>
      <c r="B1249" s="9" t="inlineStr">
        <is>
          <t>2025-09</t>
        </is>
      </c>
      <c r="C1249" s="10" t="n">
        <v>45902</v>
      </c>
      <c r="D1249" s="9" t="inlineStr">
        <is>
          <t>Bound</t>
        </is>
      </c>
      <c r="E1249" s="8" t="inlineStr">
        <is>
          <t>Noor Bellandi</t>
        </is>
      </c>
      <c r="F1249" s="11" t="n">
        <v>2021</v>
      </c>
      <c r="G1249" s="8" t="inlineStr">
        <is>
          <t>Aston Martin</t>
        </is>
      </c>
      <c r="H1249" s="8" t="inlineStr">
        <is>
          <t>DB12</t>
        </is>
      </c>
      <c r="I1249" s="8" t="inlineStr">
        <is>
          <t>67WLMBDD6AFVWFRAG</t>
        </is>
      </c>
      <c r="J1249" s="8" t="inlineStr">
        <is>
          <t>02 - Sports / GT</t>
        </is>
      </c>
      <c r="K1249" s="12" t="n">
        <v>620000</v>
      </c>
      <c r="L1249" s="8" t="inlineStr">
        <is>
          <t>Wisconsin</t>
        </is>
      </c>
      <c r="M1249" s="13" t="n">
        <v>9124.530000000001</v>
      </c>
      <c r="N1249" s="13" t="n">
        <v>8751.34</v>
      </c>
      <c r="O1249" s="8" t="n"/>
    </row>
    <row r="1250">
      <c r="A1250" s="8" t="inlineStr">
        <is>
          <t>CANON-202509-001304</t>
        </is>
      </c>
      <c r="B1250" s="9" t="inlineStr">
        <is>
          <t>2025-09</t>
        </is>
      </c>
      <c r="C1250" s="10" t="n">
        <v>45920</v>
      </c>
      <c r="D1250" s="9" t="inlineStr">
        <is>
          <t>Bound</t>
        </is>
      </c>
      <c r="E1250" s="8" t="inlineStr">
        <is>
          <t>Fitzgerald Larsson</t>
        </is>
      </c>
      <c r="F1250" s="11" t="n">
        <v>1996</v>
      </c>
      <c r="G1250" s="8" t="inlineStr">
        <is>
          <t>Mercedes-Benz</t>
        </is>
      </c>
      <c r="H1250" s="8" t="inlineStr">
        <is>
          <t>AMG GT</t>
        </is>
      </c>
      <c r="I1250" s="8" t="inlineStr">
        <is>
          <t>9D8P0RP4UG9XZHRD9</t>
        </is>
      </c>
      <c r="J1250" s="8" t="inlineStr">
        <is>
          <t>02 - Sports / GT</t>
        </is>
      </c>
      <c r="K1250" s="12" t="n">
        <v>785000</v>
      </c>
      <c r="L1250" s="8" t="inlineStr">
        <is>
          <t>New York</t>
        </is>
      </c>
      <c r="M1250" s="13" t="n">
        <v>12323.02</v>
      </c>
      <c r="N1250" s="13" t="n">
        <v>11819.01</v>
      </c>
      <c r="O1250" s="8" t="n"/>
    </row>
    <row r="1251">
      <c r="A1251" s="8" t="inlineStr">
        <is>
          <t>CANON-202509-001305</t>
        </is>
      </c>
      <c r="B1251" s="9" t="inlineStr">
        <is>
          <t>2025-09</t>
        </is>
      </c>
      <c r="C1251" s="10" t="n">
        <v>45911</v>
      </c>
      <c r="D1251" s="9" t="inlineStr">
        <is>
          <t>Bound</t>
        </is>
      </c>
      <c r="E1251" s="8" t="inlineStr">
        <is>
          <t>Emiliano Okonkwo</t>
        </is>
      </c>
      <c r="F1251" s="11" t="n">
        <v>2017</v>
      </c>
      <c r="G1251" s="8" t="inlineStr">
        <is>
          <t>Bugatti</t>
        </is>
      </c>
      <c r="H1251" s="8" t="inlineStr">
        <is>
          <t>Type 57</t>
        </is>
      </c>
      <c r="I1251" s="8" t="inlineStr">
        <is>
          <t>F40FHT3H8TPV1D7WU</t>
        </is>
      </c>
      <c r="J1251" s="8" t="inlineStr">
        <is>
          <t>06 - Vintage Pre-War (pre-1946)</t>
        </is>
      </c>
      <c r="K1251" s="12" t="n">
        <v>620000</v>
      </c>
      <c r="L1251" s="8" t="inlineStr">
        <is>
          <t>New Mexico</t>
        </is>
      </c>
      <c r="M1251" s="13" t="n">
        <v>5689.96</v>
      </c>
      <c r="N1251" s="13" t="n">
        <v>5457.24</v>
      </c>
      <c r="O1251" s="8" t="n"/>
    </row>
    <row r="1252">
      <c r="A1252" s="8" t="inlineStr">
        <is>
          <t>CANON-202509-001307</t>
        </is>
      </c>
      <c r="B1252" s="9" t="inlineStr">
        <is>
          <t>2025-09</t>
        </is>
      </c>
      <c r="C1252" s="10" t="n">
        <v>45914</v>
      </c>
      <c r="D1252" s="9" t="inlineStr">
        <is>
          <t>Bound</t>
        </is>
      </c>
      <c r="E1252" s="8" t="inlineStr">
        <is>
          <t>Anouk Vasquez</t>
        </is>
      </c>
      <c r="F1252" s="11" t="n">
        <v>1989</v>
      </c>
      <c r="G1252" s="8" t="inlineStr">
        <is>
          <t>Aston Martin</t>
        </is>
      </c>
      <c r="H1252" s="8" t="inlineStr">
        <is>
          <t>DB12</t>
        </is>
      </c>
      <c r="I1252" s="8" t="inlineStr">
        <is>
          <t>4H1291E70UDPYLAE4</t>
        </is>
      </c>
      <c r="J1252" s="8" t="inlineStr">
        <is>
          <t>02 - Sports / GT</t>
        </is>
      </c>
      <c r="K1252" s="12" t="n">
        <v>885000</v>
      </c>
      <c r="L1252" s="8" t="inlineStr">
        <is>
          <t>New York</t>
        </is>
      </c>
      <c r="M1252" s="13" t="n">
        <v>13892.83</v>
      </c>
      <c r="N1252" s="13" t="n">
        <v>13324.61</v>
      </c>
      <c r="O1252" s="8" t="n"/>
    </row>
    <row r="1253">
      <c r="A1253" s="8" t="inlineStr">
        <is>
          <t>CANON-202509-001309</t>
        </is>
      </c>
      <c r="B1253" s="9" t="inlineStr">
        <is>
          <t>2025-09</t>
        </is>
      </c>
      <c r="C1253" s="10" t="n">
        <v>45916</v>
      </c>
      <c r="D1253" s="9" t="inlineStr">
        <is>
          <t>Bound</t>
        </is>
      </c>
      <c r="E1253" s="8" t="inlineStr">
        <is>
          <t>Emiliano Larsson</t>
        </is>
      </c>
      <c r="F1253" s="11" t="n">
        <v>1985</v>
      </c>
      <c r="G1253" s="8" t="inlineStr">
        <is>
          <t>Jaguar</t>
        </is>
      </c>
      <c r="H1253" s="8" t="inlineStr">
        <is>
          <t>E-Type Series 1</t>
        </is>
      </c>
      <c r="I1253" s="8" t="inlineStr">
        <is>
          <t>RMMRMA9ZT85KB58F4</t>
        </is>
      </c>
      <c r="J1253" s="8" t="inlineStr">
        <is>
          <t>07 - Post-War Classic (1946-1972)</t>
        </is>
      </c>
      <c r="K1253" s="12" t="n">
        <v>1505000</v>
      </c>
      <c r="L1253" s="8" t="inlineStr">
        <is>
          <t>North Dakota</t>
        </is>
      </c>
      <c r="M1253" s="13" t="n">
        <v>11006.38</v>
      </c>
      <c r="N1253" s="13" t="n">
        <v>10556.22</v>
      </c>
      <c r="O1253" s="8" t="n"/>
    </row>
    <row r="1254">
      <c r="A1254" s="8" t="inlineStr">
        <is>
          <t>CANON-202509-001310</t>
        </is>
      </c>
      <c r="B1254" s="9" t="inlineStr">
        <is>
          <t>2025-09</t>
        </is>
      </c>
      <c r="C1254" s="10" t="n">
        <v>45910</v>
      </c>
      <c r="D1254" s="9" t="inlineStr">
        <is>
          <t>Bound</t>
        </is>
      </c>
      <c r="E1254" s="8" t="inlineStr">
        <is>
          <t>Horace Pennington</t>
        </is>
      </c>
      <c r="F1254" s="11" t="n">
        <v>2022</v>
      </c>
      <c r="G1254" s="8" t="inlineStr">
        <is>
          <t>Bentley</t>
        </is>
      </c>
      <c r="H1254" s="8" t="inlineStr">
        <is>
          <t>Continental GT</t>
        </is>
      </c>
      <c r="I1254" s="8" t="inlineStr">
        <is>
          <t>RBCYZE6KHXG3N6Z4K</t>
        </is>
      </c>
      <c r="J1254" s="8" t="inlineStr">
        <is>
          <t>02 - Sports / GT</t>
        </is>
      </c>
      <c r="K1254" s="12" t="n">
        <v>320000</v>
      </c>
      <c r="L1254" s="8" t="inlineStr">
        <is>
          <t>Colorado</t>
        </is>
      </c>
      <c r="M1254" s="13" t="n">
        <v>4981.13</v>
      </c>
      <c r="N1254" s="13" t="n">
        <v>4777.4</v>
      </c>
      <c r="O1254" s="8" t="n"/>
    </row>
    <row r="1255">
      <c r="A1255" s="8" t="inlineStr">
        <is>
          <t>CANON-202509-001311</t>
        </is>
      </c>
      <c r="B1255" s="9" t="inlineStr">
        <is>
          <t>2025-09</t>
        </is>
      </c>
      <c r="C1255" s="10" t="n">
        <v>45917</v>
      </c>
      <c r="D1255" s="9" t="inlineStr">
        <is>
          <t>Bound</t>
        </is>
      </c>
      <c r="E1255" s="8" t="inlineStr">
        <is>
          <t>Ramona Okonkwo</t>
        </is>
      </c>
      <c r="F1255" s="11" t="n">
        <v>1955</v>
      </c>
      <c r="G1255" s="8" t="inlineStr">
        <is>
          <t>Lamborghini</t>
        </is>
      </c>
      <c r="H1255" s="8" t="inlineStr">
        <is>
          <t>Huracan EVO</t>
        </is>
      </c>
      <c r="I1255" s="8" t="inlineStr">
        <is>
          <t>UXXMVLGG8GEMVF8GV</t>
        </is>
      </c>
      <c r="J1255" s="8" t="inlineStr">
        <is>
          <t>03 - Supercar</t>
        </is>
      </c>
      <c r="K1255" s="12" t="n">
        <v>1935000</v>
      </c>
      <c r="L1255" s="8" t="inlineStr">
        <is>
          <t>Massachusetts</t>
        </is>
      </c>
      <c r="M1255" s="13" t="n">
        <v>36509.43</v>
      </c>
      <c r="N1255" s="13" t="n">
        <v>35016.19</v>
      </c>
      <c r="O1255" s="8" t="n"/>
    </row>
    <row r="1256">
      <c r="A1256" s="8" t="inlineStr">
        <is>
          <t>CANON-202509-001312</t>
        </is>
      </c>
      <c r="B1256" s="9" t="inlineStr">
        <is>
          <t>2025-09</t>
        </is>
      </c>
      <c r="C1256" s="10" t="n">
        <v>45919</v>
      </c>
      <c r="D1256" s="9" t="inlineStr">
        <is>
          <t>Bound</t>
        </is>
      </c>
      <c r="E1256" s="8" t="inlineStr">
        <is>
          <t>Horace Underwood</t>
        </is>
      </c>
      <c r="F1256" s="11" t="n">
        <v>1987</v>
      </c>
      <c r="G1256" s="8" t="inlineStr">
        <is>
          <t>Mercedes-Benz</t>
        </is>
      </c>
      <c r="H1256" s="8" t="inlineStr">
        <is>
          <t>280SL Pagoda</t>
        </is>
      </c>
      <c r="I1256" s="8" t="inlineStr">
        <is>
          <t>JA1HXGLY4K1768732</t>
        </is>
      </c>
      <c r="J1256" s="8" t="inlineStr">
        <is>
          <t>07 - Post-War Classic (1946-1972)</t>
        </is>
      </c>
      <c r="K1256" s="12" t="n">
        <v>1005000</v>
      </c>
      <c r="L1256" s="8" t="inlineStr">
        <is>
          <t>Texas</t>
        </is>
      </c>
      <c r="M1256" s="13" t="n">
        <v>8286.51</v>
      </c>
      <c r="N1256" s="13" t="n">
        <v>7947.59</v>
      </c>
      <c r="O1256" s="8" t="n"/>
    </row>
    <row r="1257">
      <c r="A1257" s="8" t="inlineStr">
        <is>
          <t>CANON-202509-001313</t>
        </is>
      </c>
      <c r="B1257" s="9" t="inlineStr">
        <is>
          <t>2025-09</t>
        </is>
      </c>
      <c r="C1257" s="10" t="n">
        <v>45910</v>
      </c>
      <c r="D1257" s="9" t="inlineStr">
        <is>
          <t>Bound</t>
        </is>
      </c>
      <c r="E1257" s="8" t="inlineStr">
        <is>
          <t>Fenwick Rourke</t>
        </is>
      </c>
      <c r="F1257" s="11" t="n">
        <v>1958</v>
      </c>
      <c r="G1257" s="8" t="inlineStr">
        <is>
          <t>Mercedes-Benz</t>
        </is>
      </c>
      <c r="H1257" s="8" t="inlineStr">
        <is>
          <t>AMG GT</t>
        </is>
      </c>
      <c r="I1257" s="8" t="inlineStr">
        <is>
          <t>537JZ7SGEKD2VB60T</t>
        </is>
      </c>
      <c r="J1257" s="8" t="inlineStr">
        <is>
          <t>02 - Sports / GT</t>
        </is>
      </c>
      <c r="K1257" s="12" t="n">
        <v>525000</v>
      </c>
      <c r="L1257" s="8" t="inlineStr">
        <is>
          <t>Washington</t>
        </is>
      </c>
      <c r="M1257" s="13" t="n">
        <v>6181.13</v>
      </c>
      <c r="N1257" s="13" t="n">
        <v>5928.32</v>
      </c>
      <c r="O1257" s="8" t="n"/>
    </row>
    <row r="1258">
      <c r="A1258" s="8" t="inlineStr">
        <is>
          <t>CANON-202509-001314</t>
        </is>
      </c>
      <c r="B1258" s="9" t="inlineStr">
        <is>
          <t>2025-09</t>
        </is>
      </c>
      <c r="C1258" s="10" t="n">
        <v>45924</v>
      </c>
      <c r="D1258" s="9" t="inlineStr">
        <is>
          <t>Bound</t>
        </is>
      </c>
      <c r="E1258" s="8" t="inlineStr">
        <is>
          <t>Saoirse Vasquez</t>
        </is>
      </c>
      <c r="F1258" s="11" t="n">
        <v>1986</v>
      </c>
      <c r="G1258" s="8" t="inlineStr">
        <is>
          <t>Porsche</t>
        </is>
      </c>
      <c r="H1258" s="8" t="inlineStr">
        <is>
          <t>911 Turbo S</t>
        </is>
      </c>
      <c r="I1258" s="8" t="inlineStr">
        <is>
          <t>LFKJ0MDC29LTCR49C</t>
        </is>
      </c>
      <c r="J1258" s="8" t="inlineStr">
        <is>
          <t>02 - Sports / GT</t>
        </is>
      </c>
      <c r="K1258" s="12" t="n">
        <v>500000</v>
      </c>
      <c r="L1258" s="8" t="inlineStr">
        <is>
          <t>New York</t>
        </is>
      </c>
      <c r="M1258" s="13" t="n">
        <v>7849.06</v>
      </c>
      <c r="N1258" s="13" t="n">
        <v>7528.03</v>
      </c>
      <c r="O1258" s="8" t="n"/>
    </row>
    <row r="1259">
      <c r="A1259" s="8" t="inlineStr">
        <is>
          <t>CANON-202509-001316</t>
        </is>
      </c>
      <c r="B1259" s="9" t="inlineStr">
        <is>
          <t>2025-09</t>
        </is>
      </c>
      <c r="C1259" s="10" t="n">
        <v>45916</v>
      </c>
      <c r="D1259" s="9" t="inlineStr">
        <is>
          <t>Bound</t>
        </is>
      </c>
      <c r="E1259" s="8" t="inlineStr">
        <is>
          <t>Aurelio Kingsford</t>
        </is>
      </c>
      <c r="F1259" s="11" t="n">
        <v>2000</v>
      </c>
      <c r="G1259" s="8" t="inlineStr">
        <is>
          <t>Ferrari</t>
        </is>
      </c>
      <c r="H1259" s="8" t="inlineStr">
        <is>
          <t>275 GTB/4</t>
        </is>
      </c>
      <c r="I1259" s="8" t="inlineStr">
        <is>
          <t>P5MJJLZPT18ET11G6</t>
        </is>
      </c>
      <c r="J1259" s="8" t="inlineStr">
        <is>
          <t>07 - Post-War Classic (1946-1972)</t>
        </is>
      </c>
      <c r="K1259" s="12" t="n">
        <v>1950000</v>
      </c>
      <c r="L1259" s="8" t="inlineStr">
        <is>
          <t>Ohio</t>
        </is>
      </c>
      <c r="M1259" s="13" t="n">
        <v>19433.77</v>
      </c>
      <c r="N1259" s="13" t="n">
        <v>18638.93</v>
      </c>
      <c r="O1259" s="8" t="n"/>
    </row>
    <row r="1260">
      <c r="A1260" s="8" t="inlineStr">
        <is>
          <t>CANON-202509-001317</t>
        </is>
      </c>
      <c r="B1260" s="9" t="inlineStr">
        <is>
          <t>2025-09</t>
        </is>
      </c>
      <c r="C1260" s="10" t="n">
        <v>45920</v>
      </c>
      <c r="D1260" s="9" t="inlineStr">
        <is>
          <t>Bound</t>
        </is>
      </c>
      <c r="E1260" s="8" t="inlineStr">
        <is>
          <t>Sunniva Merriweather</t>
        </is>
      </c>
      <c r="F1260" s="11" t="n">
        <v>1965</v>
      </c>
      <c r="G1260" s="8" t="inlineStr">
        <is>
          <t>Icon</t>
        </is>
      </c>
      <c r="H1260" s="8" t="inlineStr">
        <is>
          <t>Derelict</t>
        </is>
      </c>
      <c r="I1260" s="8" t="inlineStr">
        <is>
          <t>4DK16Y74ZYSJZZAX1</t>
        </is>
      </c>
      <c r="J1260" s="8" t="inlineStr">
        <is>
          <t>11 - Restomod / Coachbuilt / Bespoke</t>
        </is>
      </c>
      <c r="K1260" s="12" t="n">
        <v>645000</v>
      </c>
      <c r="L1260" s="8" t="inlineStr">
        <is>
          <t>Ohio</t>
        </is>
      </c>
      <c r="M1260" s="13" t="n">
        <v>13194.51</v>
      </c>
      <c r="N1260" s="13" t="n">
        <v>12654.85</v>
      </c>
      <c r="O1260" s="8" t="n"/>
    </row>
    <row r="1261">
      <c r="A1261" s="8" t="inlineStr">
        <is>
          <t>CANON-202509-001318</t>
        </is>
      </c>
      <c r="B1261" s="9" t="inlineStr">
        <is>
          <t>2025-09</t>
        </is>
      </c>
      <c r="C1261" s="10" t="n">
        <v>45901</v>
      </c>
      <c r="D1261" s="9" t="inlineStr">
        <is>
          <t>Bound</t>
        </is>
      </c>
      <c r="E1261" s="8" t="inlineStr">
        <is>
          <t>Ingrid Blackwood</t>
        </is>
      </c>
      <c r="F1261" s="11" t="n">
        <v>2009</v>
      </c>
      <c r="G1261" s="8" t="inlineStr">
        <is>
          <t>Lamborghini</t>
        </is>
      </c>
      <c r="H1261" s="8" t="inlineStr">
        <is>
          <t>Huracan EVO</t>
        </is>
      </c>
      <c r="I1261" s="8" t="inlineStr">
        <is>
          <t>15V3C8MG9KFY8TD16</t>
        </is>
      </c>
      <c r="J1261" s="8" t="inlineStr">
        <is>
          <t>03 - Supercar</t>
        </is>
      </c>
      <c r="K1261" s="12" t="n">
        <v>880000</v>
      </c>
      <c r="L1261" s="8" t="inlineStr">
        <is>
          <t>West Virginia</t>
        </is>
      </c>
      <c r="M1261" s="13" t="n">
        <v>20978.87</v>
      </c>
      <c r="N1261" s="13" t="n">
        <v>20120.83</v>
      </c>
      <c r="O1261" s="8" t="n"/>
    </row>
    <row r="1262">
      <c r="A1262" s="8" t="inlineStr">
        <is>
          <t>CANON-202509-001319</t>
        </is>
      </c>
      <c r="B1262" s="9" t="inlineStr">
        <is>
          <t>2025-09</t>
        </is>
      </c>
      <c r="C1262" s="10" t="n">
        <v>45917</v>
      </c>
      <c r="D1262" s="9" t="inlineStr">
        <is>
          <t>Bound</t>
        </is>
      </c>
      <c r="E1262" s="8" t="inlineStr">
        <is>
          <t>Thaddeus Blackwood</t>
        </is>
      </c>
      <c r="F1262" s="11" t="n">
        <v>1986</v>
      </c>
      <c r="G1262" s="8" t="inlineStr">
        <is>
          <t>Mercedes-Benz</t>
        </is>
      </c>
      <c r="H1262" s="8" t="inlineStr">
        <is>
          <t>AMG GT</t>
        </is>
      </c>
      <c r="I1262" s="8" t="inlineStr">
        <is>
          <t>WR9C484DFA014T33S</t>
        </is>
      </c>
      <c r="J1262" s="8" t="inlineStr">
        <is>
          <t>02 - Sports / GT</t>
        </is>
      </c>
      <c r="K1262" s="12" t="n">
        <v>525000</v>
      </c>
      <c r="L1262" s="8" t="inlineStr">
        <is>
          <t>New York</t>
        </is>
      </c>
      <c r="M1262" s="13" t="n">
        <v>8241.51</v>
      </c>
      <c r="N1262" s="13" t="n">
        <v>7904.43</v>
      </c>
      <c r="O1262" s="8" t="n"/>
    </row>
    <row r="1263">
      <c r="A1263" s="8" t="inlineStr">
        <is>
          <t>CANON-202509-001321</t>
        </is>
      </c>
      <c r="B1263" s="9" t="inlineStr">
        <is>
          <t>2025-09</t>
        </is>
      </c>
      <c r="C1263" s="10" t="n">
        <v>45923</v>
      </c>
      <c r="D1263" s="9" t="inlineStr">
        <is>
          <t>Bound</t>
        </is>
      </c>
      <c r="E1263" s="8" t="inlineStr">
        <is>
          <t>Aurelio Delacroix</t>
        </is>
      </c>
      <c r="F1263" s="11" t="n">
        <v>2010</v>
      </c>
      <c r="G1263" s="8" t="inlineStr">
        <is>
          <t>Mercedes-Benz</t>
        </is>
      </c>
      <c r="H1263" s="8" t="inlineStr">
        <is>
          <t>280SL Pagoda</t>
        </is>
      </c>
      <c r="I1263" s="8" t="inlineStr">
        <is>
          <t>H5KVG09M313ZZF53V</t>
        </is>
      </c>
      <c r="J1263" s="8" t="inlineStr">
        <is>
          <t>07 - Post-War Classic (1946-1972)</t>
        </is>
      </c>
      <c r="K1263" s="12" t="n">
        <v>1150000</v>
      </c>
      <c r="L1263" s="8" t="inlineStr">
        <is>
          <t>Kansas</t>
        </is>
      </c>
      <c r="M1263" s="13" t="n">
        <v>7997.92</v>
      </c>
      <c r="N1263" s="13" t="n">
        <v>7670.81</v>
      </c>
      <c r="O1263" s="8" t="n"/>
    </row>
    <row r="1264">
      <c r="A1264" s="8" t="inlineStr">
        <is>
          <t>CANON-202509-001322</t>
        </is>
      </c>
      <c r="B1264" s="9" t="inlineStr">
        <is>
          <t>2025-09</t>
        </is>
      </c>
      <c r="C1264" s="10" t="n">
        <v>45907</v>
      </c>
      <c r="D1264" s="9" t="inlineStr">
        <is>
          <t>Bound</t>
        </is>
      </c>
      <c r="E1264" s="8" t="inlineStr">
        <is>
          <t>Ramona Rourke</t>
        </is>
      </c>
      <c r="F1264" s="11" t="n">
        <v>1978</v>
      </c>
      <c r="G1264" s="8" t="inlineStr">
        <is>
          <t>Mercedes-Benz</t>
        </is>
      </c>
      <c r="H1264" s="8" t="inlineStr">
        <is>
          <t>AMG GT</t>
        </is>
      </c>
      <c r="I1264" s="8" t="inlineStr">
        <is>
          <t>6C35P2JRMR5RYKK50</t>
        </is>
      </c>
      <c r="J1264" s="8" t="inlineStr">
        <is>
          <t>02 - Sports / GT</t>
        </is>
      </c>
      <c r="K1264" s="12" t="n">
        <v>1200000</v>
      </c>
      <c r="L1264" s="8" t="inlineStr">
        <is>
          <t>Texas</t>
        </is>
      </c>
      <c r="M1264" s="13" t="n">
        <v>14320.75</v>
      </c>
      <c r="N1264" s="13" t="n">
        <v>13735.03</v>
      </c>
      <c r="O1264" s="8" t="n"/>
    </row>
    <row r="1265">
      <c r="A1265" s="8" t="inlineStr">
        <is>
          <t>CANON-202509-001323</t>
        </is>
      </c>
      <c r="B1265" s="9" t="inlineStr">
        <is>
          <t>2025-09</t>
        </is>
      </c>
      <c r="C1265" s="10" t="n">
        <v>45913</v>
      </c>
      <c r="D1265" s="9" t="inlineStr">
        <is>
          <t>Bound</t>
        </is>
      </c>
      <c r="E1265" s="8" t="inlineStr">
        <is>
          <t>Lorenzo Kingsford</t>
        </is>
      </c>
      <c r="F1265" s="11" t="n">
        <v>1972</v>
      </c>
      <c r="G1265" s="8" t="inlineStr">
        <is>
          <t>Ferrari</t>
        </is>
      </c>
      <c r="H1265" s="8" t="inlineStr">
        <is>
          <t>275 GTB/4</t>
        </is>
      </c>
      <c r="I1265" s="8" t="inlineStr">
        <is>
          <t>RLCJ3TPM25BFUTUZS</t>
        </is>
      </c>
      <c r="J1265" s="8" t="inlineStr">
        <is>
          <t>07 - Post-War Classic (1946-1972)</t>
        </is>
      </c>
      <c r="K1265" s="12" t="n">
        <v>1505000</v>
      </c>
      <c r="L1265" s="8" t="inlineStr">
        <is>
          <t>Michigan</t>
        </is>
      </c>
      <c r="M1265" s="13" t="n">
        <v>16725.38</v>
      </c>
      <c r="N1265" s="13" t="n">
        <v>16041.31</v>
      </c>
      <c r="O1265" s="8" t="n"/>
    </row>
    <row r="1266">
      <c r="A1266" s="8" t="inlineStr">
        <is>
          <t>CANON-202509-001324</t>
        </is>
      </c>
      <c r="B1266" s="9" t="inlineStr">
        <is>
          <t>2025-09</t>
        </is>
      </c>
      <c r="C1266" s="10" t="n">
        <v>45904</v>
      </c>
      <c r="D1266" s="9" t="inlineStr">
        <is>
          <t>Bound</t>
        </is>
      </c>
      <c r="E1266" s="8" t="inlineStr">
        <is>
          <t>Callum Montoya</t>
        </is>
      </c>
      <c r="F1266" s="11" t="n">
        <v>2002</v>
      </c>
      <c r="G1266" s="8" t="inlineStr">
        <is>
          <t>BMW</t>
        </is>
      </c>
      <c r="H1266" s="8" t="inlineStr">
        <is>
          <t>M8 Competition</t>
        </is>
      </c>
      <c r="I1266" s="8" t="inlineStr">
        <is>
          <t>4BZZ6LGHPRJHSWLR0</t>
        </is>
      </c>
      <c r="J1266" s="8" t="inlineStr">
        <is>
          <t>02 - Sports / GT</t>
        </is>
      </c>
      <c r="K1266" s="12" t="n">
        <v>520000</v>
      </c>
      <c r="L1266" s="8" t="inlineStr">
        <is>
          <t>Nevada</t>
        </is>
      </c>
      <c r="M1266" s="13" t="n">
        <v>7461.51</v>
      </c>
      <c r="N1266" s="13" t="n">
        <v>7156.33</v>
      </c>
      <c r="O1266" s="8" t="n"/>
    </row>
    <row r="1267">
      <c r="A1267" s="8" t="inlineStr">
        <is>
          <t>CANON-202509-001325</t>
        </is>
      </c>
      <c r="B1267" s="9" t="inlineStr">
        <is>
          <t>2025-09</t>
        </is>
      </c>
      <c r="C1267" s="10" t="n">
        <v>45930</v>
      </c>
      <c r="D1267" s="9" t="inlineStr">
        <is>
          <t>Bound</t>
        </is>
      </c>
      <c r="E1267" s="8" t="inlineStr">
        <is>
          <t>Sunniva Kingsford</t>
        </is>
      </c>
      <c r="F1267" s="11" t="n">
        <v>1980</v>
      </c>
      <c r="G1267" s="8" t="inlineStr">
        <is>
          <t>Jaguar</t>
        </is>
      </c>
      <c r="H1267" s="8" t="inlineStr">
        <is>
          <t>E-Type Series 1</t>
        </is>
      </c>
      <c r="I1267" s="8" t="inlineStr">
        <is>
          <t>7BSNAG3C4ZUG261S1</t>
        </is>
      </c>
      <c r="J1267" s="8" t="inlineStr">
        <is>
          <t>07 - Post-War Classic (1946-1972)</t>
        </is>
      </c>
      <c r="K1267" s="12" t="n">
        <v>1360000</v>
      </c>
      <c r="L1267" s="8" t="inlineStr">
        <is>
          <t>Maine</t>
        </is>
      </c>
      <c r="M1267" s="13" t="n">
        <v>10531.02</v>
      </c>
      <c r="N1267" s="13" t="n">
        <v>10100.3</v>
      </c>
      <c r="O1267" s="8" t="n"/>
    </row>
    <row r="1268">
      <c r="A1268" s="8" t="inlineStr">
        <is>
          <t>CANON-202509-001327</t>
        </is>
      </c>
      <c r="B1268" s="9" t="inlineStr">
        <is>
          <t>2025-09</t>
        </is>
      </c>
      <c r="C1268" s="10" t="n">
        <v>45927</v>
      </c>
      <c r="D1268" s="9" t="inlineStr">
        <is>
          <t>Bound</t>
        </is>
      </c>
      <c r="E1268" s="8" t="inlineStr">
        <is>
          <t>Ramona Vandermeer</t>
        </is>
      </c>
      <c r="F1268" s="11" t="n">
        <v>1980</v>
      </c>
      <c r="G1268" s="8" t="inlineStr">
        <is>
          <t>Ferrari</t>
        </is>
      </c>
      <c r="H1268" s="8" t="inlineStr">
        <is>
          <t>296 GTB</t>
        </is>
      </c>
      <c r="I1268" s="8" t="inlineStr">
        <is>
          <t>7BCU1V1AR01LJ7U97</t>
        </is>
      </c>
      <c r="J1268" s="8" t="inlineStr">
        <is>
          <t>03 - Supercar</t>
        </is>
      </c>
      <c r="K1268" s="12" t="n">
        <v>1040000</v>
      </c>
      <c r="L1268" s="8" t="inlineStr">
        <is>
          <t>South Dakota</t>
        </is>
      </c>
      <c r="M1268" s="13" t="n">
        <v>17424.91</v>
      </c>
      <c r="N1268" s="13" t="n">
        <v>16712.23</v>
      </c>
      <c r="O1268" s="8" t="n"/>
    </row>
    <row r="1269">
      <c r="A1269" s="8" t="inlineStr">
        <is>
          <t>CANON-202509-001329</t>
        </is>
      </c>
      <c r="B1269" s="9" t="inlineStr">
        <is>
          <t>2025-09</t>
        </is>
      </c>
      <c r="C1269" s="10" t="n">
        <v>45928</v>
      </c>
      <c r="D1269" s="9" t="inlineStr">
        <is>
          <t>Bound</t>
        </is>
      </c>
      <c r="E1269" s="8" t="inlineStr">
        <is>
          <t>Cassius Rourke</t>
        </is>
      </c>
      <c r="F1269" s="11" t="n">
        <v>2013</v>
      </c>
      <c r="G1269" s="8" t="inlineStr">
        <is>
          <t>BMW</t>
        </is>
      </c>
      <c r="H1269" s="8" t="inlineStr">
        <is>
          <t>M8 Competition</t>
        </is>
      </c>
      <c r="I1269" s="8" t="inlineStr">
        <is>
          <t>J50GGVFCC5KCKKN2C</t>
        </is>
      </c>
      <c r="J1269" s="8" t="inlineStr">
        <is>
          <t>02 - Sports / GT</t>
        </is>
      </c>
      <c r="K1269" s="12" t="n">
        <v>500000</v>
      </c>
      <c r="L1269" s="8" t="inlineStr">
        <is>
          <t>Delaware</t>
        </is>
      </c>
      <c r="M1269" s="13" t="n">
        <v>7665.09</v>
      </c>
      <c r="N1269" s="13" t="n">
        <v>7351.59</v>
      </c>
      <c r="O1269" s="8" t="n"/>
    </row>
    <row r="1270">
      <c r="A1270" s="8" t="inlineStr">
        <is>
          <t>CANON-202509-001330</t>
        </is>
      </c>
      <c r="B1270" s="9" t="inlineStr">
        <is>
          <t>2025-09</t>
        </is>
      </c>
      <c r="C1270" s="10" t="n">
        <v>45927</v>
      </c>
      <c r="D1270" s="9" t="inlineStr">
        <is>
          <t>Bound</t>
        </is>
      </c>
      <c r="E1270" s="8" t="inlineStr">
        <is>
          <t>Thaddeus Underwood</t>
        </is>
      </c>
      <c r="F1270" s="11" t="n">
        <v>2020</v>
      </c>
      <c r="G1270" s="8" t="inlineStr">
        <is>
          <t>Maserati</t>
        </is>
      </c>
      <c r="H1270" s="8" t="inlineStr">
        <is>
          <t>GranTurismo</t>
        </is>
      </c>
      <c r="I1270" s="8" t="inlineStr">
        <is>
          <t>3XEVAUG7LD5Z477GX</t>
        </is>
      </c>
      <c r="J1270" s="8" t="inlineStr">
        <is>
          <t>02 - Sports / GT</t>
        </is>
      </c>
      <c r="K1270" s="12" t="n">
        <v>205000</v>
      </c>
      <c r="L1270" s="8" t="inlineStr">
        <is>
          <t>West Virginia</t>
        </is>
      </c>
      <c r="M1270" s="13" t="n">
        <v>4732.79</v>
      </c>
      <c r="N1270" s="13" t="n">
        <v>4539.22</v>
      </c>
      <c r="O1270" s="8" t="n"/>
    </row>
    <row r="1271">
      <c r="A1271" s="8" t="inlineStr">
        <is>
          <t>CANON-202509-001333</t>
        </is>
      </c>
      <c r="B1271" s="9" t="inlineStr">
        <is>
          <t>2025-09</t>
        </is>
      </c>
      <c r="C1271" s="10" t="n">
        <v>45923</v>
      </c>
      <c r="D1271" s="9" t="inlineStr">
        <is>
          <t>Bound</t>
        </is>
      </c>
      <c r="E1271" s="8" t="inlineStr">
        <is>
          <t>Callum Blackwood</t>
        </is>
      </c>
      <c r="F1271" s="11" t="n">
        <v>2022</v>
      </c>
      <c r="G1271" s="8" t="inlineStr">
        <is>
          <t>McLaren</t>
        </is>
      </c>
      <c r="H1271" s="8" t="inlineStr">
        <is>
          <t>750S</t>
        </is>
      </c>
      <c r="I1271" s="8" t="inlineStr">
        <is>
          <t>5ZX38MVFK3XLYGAUP</t>
        </is>
      </c>
      <c r="J1271" s="8" t="inlineStr">
        <is>
          <t>03 - Supercar</t>
        </is>
      </c>
      <c r="K1271" s="12" t="n">
        <v>1950000</v>
      </c>
      <c r="L1271" s="8" t="inlineStr">
        <is>
          <t>California</t>
        </is>
      </c>
      <c r="M1271" s="13" t="n">
        <v>39735.85</v>
      </c>
      <c r="N1271" s="13" t="n">
        <v>38110.65</v>
      </c>
      <c r="O1271" s="8" t="n"/>
    </row>
    <row r="1272">
      <c r="A1272" s="8" t="inlineStr">
        <is>
          <t>CANON-202509-001334</t>
        </is>
      </c>
      <c r="B1272" s="9" t="inlineStr">
        <is>
          <t>2025-09</t>
        </is>
      </c>
      <c r="C1272" s="10" t="n">
        <v>45908</v>
      </c>
      <c r="D1272" s="9" t="inlineStr">
        <is>
          <t>Bound</t>
        </is>
      </c>
      <c r="E1272" s="8" t="inlineStr">
        <is>
          <t>Desmond Whitlock</t>
        </is>
      </c>
      <c r="F1272" s="11" t="n">
        <v>1967</v>
      </c>
      <c r="G1272" s="8" t="inlineStr">
        <is>
          <t>Porsche</t>
        </is>
      </c>
      <c r="H1272" s="8" t="inlineStr">
        <is>
          <t>911 Turbo S</t>
        </is>
      </c>
      <c r="I1272" s="8" t="inlineStr">
        <is>
          <t>HCB1MJCZPT8C1XU4C</t>
        </is>
      </c>
      <c r="J1272" s="8" t="inlineStr">
        <is>
          <t>02 - Sports / GT</t>
        </is>
      </c>
      <c r="K1272" s="12" t="n">
        <v>360000</v>
      </c>
      <c r="L1272" s="8" t="inlineStr">
        <is>
          <t>Utah</t>
        </is>
      </c>
      <c r="M1272" s="13" t="n">
        <v>6877.36</v>
      </c>
      <c r="N1272" s="13" t="n">
        <v>6596.08</v>
      </c>
      <c r="O1272" s="8" t="n"/>
    </row>
    <row r="1273">
      <c r="A1273" s="8" t="inlineStr">
        <is>
          <t>CANON-202509-001336</t>
        </is>
      </c>
      <c r="B1273" s="9" t="inlineStr">
        <is>
          <t>2025-09</t>
        </is>
      </c>
      <c r="C1273" s="10" t="n">
        <v>45901</v>
      </c>
      <c r="D1273" s="9" t="inlineStr">
        <is>
          <t>Bound</t>
        </is>
      </c>
      <c r="E1273" s="8" t="inlineStr">
        <is>
          <t>Fenwick Chattopadhyay</t>
        </is>
      </c>
      <c r="F1273" s="11" t="n">
        <v>2022</v>
      </c>
      <c r="G1273" s="8" t="inlineStr">
        <is>
          <t>Ferrari</t>
        </is>
      </c>
      <c r="H1273" s="8" t="inlineStr">
        <is>
          <t>SF90 Stradale</t>
        </is>
      </c>
      <c r="I1273" s="8" t="inlineStr">
        <is>
          <t>DV8G2ELNU4NMS0562</t>
        </is>
      </c>
      <c r="J1273" s="8" t="inlineStr">
        <is>
          <t>03 - Supercar</t>
        </is>
      </c>
      <c r="K1273" s="12" t="n">
        <v>530000</v>
      </c>
      <c r="L1273" s="8" t="inlineStr">
        <is>
          <t>New Hampshire</t>
        </is>
      </c>
      <c r="M1273" s="13" t="n">
        <v>9880</v>
      </c>
      <c r="N1273" s="13" t="n">
        <v>9475.91</v>
      </c>
      <c r="O1273" s="8" t="n"/>
    </row>
    <row r="1274">
      <c r="A1274" s="8" t="inlineStr">
        <is>
          <t>CANON-202509-001337</t>
        </is>
      </c>
      <c r="B1274" s="9" t="inlineStr">
        <is>
          <t>2025-09</t>
        </is>
      </c>
      <c r="C1274" s="10" t="n">
        <v>45911</v>
      </c>
      <c r="D1274" s="9" t="inlineStr">
        <is>
          <t>Bound</t>
        </is>
      </c>
      <c r="E1274" s="8" t="inlineStr">
        <is>
          <t>Aurelio Vasquez</t>
        </is>
      </c>
      <c r="F1274" s="11" t="n">
        <v>1960</v>
      </c>
      <c r="G1274" s="8" t="inlineStr">
        <is>
          <t>Singer</t>
        </is>
      </c>
      <c r="H1274" s="8" t="inlineStr">
        <is>
          <t>911 Reimagined</t>
        </is>
      </c>
      <c r="I1274" s="8" t="inlineStr">
        <is>
          <t>W46U0JVJ74H43HBBL</t>
        </is>
      </c>
      <c r="J1274" s="8" t="inlineStr">
        <is>
          <t>11 - Restomod / Coachbuilt / Bespoke</t>
        </is>
      </c>
      <c r="K1274" s="12" t="n">
        <v>430000</v>
      </c>
      <c r="L1274" s="8" t="inlineStr">
        <is>
          <t>New Jersey</t>
        </is>
      </c>
      <c r="M1274" s="13" t="n">
        <v>6497.06</v>
      </c>
      <c r="N1274" s="13" t="n">
        <v>6231.33</v>
      </c>
      <c r="O1274" s="8" t="n"/>
    </row>
    <row r="1275">
      <c r="A1275" s="8" t="inlineStr">
        <is>
          <t>CANON-202509-001339</t>
        </is>
      </c>
      <c r="B1275" s="9" t="inlineStr">
        <is>
          <t>2025-09</t>
        </is>
      </c>
      <c r="C1275" s="10" t="n">
        <v>45911</v>
      </c>
      <c r="D1275" s="9" t="inlineStr">
        <is>
          <t>Bound</t>
        </is>
      </c>
      <c r="E1275" s="8" t="inlineStr">
        <is>
          <t>Leopold Fairweather</t>
        </is>
      </c>
      <c r="F1275" s="11" t="n">
        <v>1992</v>
      </c>
      <c r="G1275" s="8" t="inlineStr">
        <is>
          <t>Mercedes-Benz</t>
        </is>
      </c>
      <c r="H1275" s="8" t="inlineStr">
        <is>
          <t>AMG GT</t>
        </is>
      </c>
      <c r="I1275" s="8" t="inlineStr">
        <is>
          <t>U2T597NSX95LXP1MU</t>
        </is>
      </c>
      <c r="J1275" s="8" t="inlineStr">
        <is>
          <t>02 - Sports / GT</t>
        </is>
      </c>
      <c r="K1275" s="12" t="n">
        <v>560000</v>
      </c>
      <c r="L1275" s="8" t="inlineStr">
        <is>
          <t>Louisiana</t>
        </is>
      </c>
      <c r="M1275" s="13" t="n">
        <v>8310.190000000001</v>
      </c>
      <c r="N1275" s="13" t="n">
        <v>7970.3</v>
      </c>
      <c r="O1275" s="8" t="n"/>
    </row>
    <row r="1276">
      <c r="A1276" s="8" t="inlineStr">
        <is>
          <t>CANON-202509-001340</t>
        </is>
      </c>
      <c r="B1276" s="9" t="inlineStr">
        <is>
          <t>2025-09</t>
        </is>
      </c>
      <c r="C1276" s="10" t="n">
        <v>45918</v>
      </c>
      <c r="D1276" s="9" t="inlineStr">
        <is>
          <t>Bound</t>
        </is>
      </c>
      <c r="E1276" s="8" t="inlineStr">
        <is>
          <t>Beatrix Harrington</t>
        </is>
      </c>
      <c r="F1276" s="11" t="n">
        <v>1991</v>
      </c>
      <c r="G1276" s="8" t="inlineStr">
        <is>
          <t>McLaren</t>
        </is>
      </c>
      <c r="H1276" s="8" t="inlineStr">
        <is>
          <t>750S</t>
        </is>
      </c>
      <c r="I1276" s="8" t="inlineStr">
        <is>
          <t>P4LAPVKJK5YP4SY2N</t>
        </is>
      </c>
      <c r="J1276" s="8" t="inlineStr">
        <is>
          <t>03 - Supercar</t>
        </is>
      </c>
      <c r="K1276" s="12" t="n">
        <v>1370000</v>
      </c>
      <c r="L1276" s="8" t="inlineStr">
        <is>
          <t>Kansas</t>
        </is>
      </c>
      <c r="M1276" s="13" t="n">
        <v>20058.87</v>
      </c>
      <c r="N1276" s="13" t="n">
        <v>19238.46</v>
      </c>
      <c r="O1276" s="8" t="n"/>
    </row>
    <row r="1277">
      <c r="A1277" s="8" t="inlineStr">
        <is>
          <t>CANON-202509-001342</t>
        </is>
      </c>
      <c r="B1277" s="9" t="inlineStr">
        <is>
          <t>2025-09</t>
        </is>
      </c>
      <c r="C1277" s="10" t="n">
        <v>45918</v>
      </c>
      <c r="D1277" s="9" t="inlineStr">
        <is>
          <t>Bound</t>
        </is>
      </c>
      <c r="E1277" s="8" t="inlineStr">
        <is>
          <t>Ottilie Delacroix</t>
        </is>
      </c>
      <c r="F1277" s="11" t="n">
        <v>1972</v>
      </c>
      <c r="G1277" s="8" t="inlineStr">
        <is>
          <t>Lamborghini</t>
        </is>
      </c>
      <c r="H1277" s="8" t="inlineStr">
        <is>
          <t>Huracan EVO</t>
        </is>
      </c>
      <c r="I1277" s="8" t="inlineStr">
        <is>
          <t>J6GEMTLA9XTXB15A8</t>
        </is>
      </c>
      <c r="J1277" s="8" t="inlineStr">
        <is>
          <t>03 - Supercar</t>
        </is>
      </c>
      <c r="K1277" s="12" t="n">
        <v>1935000</v>
      </c>
      <c r="L1277" s="8" t="inlineStr">
        <is>
          <t>Washington</t>
        </is>
      </c>
      <c r="M1277" s="13" t="n">
        <v>28039.25</v>
      </c>
      <c r="N1277" s="13" t="n">
        <v>26892.44</v>
      </c>
      <c r="O1277" s="8" t="n"/>
    </row>
    <row r="1278">
      <c r="A1278" s="8" t="inlineStr">
        <is>
          <t>CANON-202509-001343</t>
        </is>
      </c>
      <c r="B1278" s="9" t="inlineStr">
        <is>
          <t>2025-09</t>
        </is>
      </c>
      <c r="C1278" s="10" t="n">
        <v>45910</v>
      </c>
      <c r="D1278" s="9" t="inlineStr">
        <is>
          <t>Bound</t>
        </is>
      </c>
      <c r="E1278" s="8" t="inlineStr">
        <is>
          <t>Desmond Pennington</t>
        </is>
      </c>
      <c r="F1278" s="11" t="n">
        <v>1979</v>
      </c>
      <c r="G1278" s="8" t="inlineStr">
        <is>
          <t>Icon</t>
        </is>
      </c>
      <c r="H1278" s="8" t="inlineStr">
        <is>
          <t>Derelict</t>
        </is>
      </c>
      <c r="I1278" s="8" t="inlineStr">
        <is>
          <t>7AUVJ39R7WVLSHEDY</t>
        </is>
      </c>
      <c r="J1278" s="8" t="inlineStr">
        <is>
          <t>11 - Restomod / Coachbuilt / Bespoke</t>
        </is>
      </c>
      <c r="K1278" s="12" t="n">
        <v>595000</v>
      </c>
      <c r="L1278" s="8" t="inlineStr">
        <is>
          <t>Tennessee</t>
        </is>
      </c>
      <c r="M1278" s="13" t="n">
        <v>8581.469999999999</v>
      </c>
      <c r="N1278" s="13" t="n">
        <v>8230.49</v>
      </c>
      <c r="O1278" s="8" t="n"/>
    </row>
    <row r="1279">
      <c r="A1279" s="8" t="inlineStr">
        <is>
          <t>CANON-202509-001344</t>
        </is>
      </c>
      <c r="B1279" s="9" t="inlineStr">
        <is>
          <t>2025-09</t>
        </is>
      </c>
      <c r="C1279" s="10" t="n">
        <v>45912</v>
      </c>
      <c r="D1279" s="9" t="inlineStr">
        <is>
          <t>Bound</t>
        </is>
      </c>
      <c r="E1279" s="8" t="inlineStr">
        <is>
          <t>Callum Vandermeer</t>
        </is>
      </c>
      <c r="F1279" s="11" t="n">
        <v>2000</v>
      </c>
      <c r="G1279" s="8" t="inlineStr">
        <is>
          <t>Jaguar</t>
        </is>
      </c>
      <c r="H1279" s="8" t="inlineStr">
        <is>
          <t>E-Type Series 1</t>
        </is>
      </c>
      <c r="I1279" s="8" t="inlineStr">
        <is>
          <t>YJLPBPCHC7KXCYKHU</t>
        </is>
      </c>
      <c r="J1279" s="8" t="inlineStr">
        <is>
          <t>07 - Post-War Classic (1946-1972)</t>
        </is>
      </c>
      <c r="K1279" s="12" t="n">
        <v>845000</v>
      </c>
      <c r="L1279" s="8" t="inlineStr">
        <is>
          <t>New York</t>
        </is>
      </c>
      <c r="M1279" s="13" t="n">
        <v>8775.25</v>
      </c>
      <c r="N1279" s="13" t="n">
        <v>8416.34</v>
      </c>
      <c r="O1279" s="8" t="n"/>
    </row>
    <row r="1280">
      <c r="A1280" s="8" t="inlineStr">
        <is>
          <t>CANON-202509-001345</t>
        </is>
      </c>
      <c r="B1280" s="9" t="inlineStr">
        <is>
          <t>2025-09</t>
        </is>
      </c>
      <c r="C1280" s="10" t="n">
        <v>45922</v>
      </c>
      <c r="D1280" s="9" t="inlineStr">
        <is>
          <t>Bound</t>
        </is>
      </c>
      <c r="E1280" s="8" t="inlineStr">
        <is>
          <t>Leopold Vandermeer</t>
        </is>
      </c>
      <c r="F1280" s="11" t="n">
        <v>1994</v>
      </c>
      <c r="G1280" s="8" t="inlineStr">
        <is>
          <t>Maserati</t>
        </is>
      </c>
      <c r="H1280" s="8" t="inlineStr">
        <is>
          <t>GranTurismo</t>
        </is>
      </c>
      <c r="I1280" s="8" t="inlineStr">
        <is>
          <t>5SU1HGAS8D4TDYJ5V</t>
        </is>
      </c>
      <c r="J1280" s="8" t="inlineStr">
        <is>
          <t>02 - Sports / GT</t>
        </is>
      </c>
      <c r="K1280" s="12" t="n">
        <v>465000</v>
      </c>
      <c r="L1280" s="8" t="inlineStr">
        <is>
          <t>New Mexico</t>
        </is>
      </c>
      <c r="M1280" s="13" t="n">
        <v>8422.639999999999</v>
      </c>
      <c r="N1280" s="13" t="n">
        <v>8078.15</v>
      </c>
      <c r="O1280" s="8" t="n"/>
    </row>
    <row r="1281">
      <c r="A1281" s="8" t="inlineStr">
        <is>
          <t>CANON-202509-001346</t>
        </is>
      </c>
      <c r="B1281" s="9" t="inlineStr">
        <is>
          <t>2025-09</t>
        </is>
      </c>
      <c r="C1281" s="10" t="n">
        <v>45927</v>
      </c>
      <c r="D1281" s="9" t="inlineStr">
        <is>
          <t>Bound</t>
        </is>
      </c>
      <c r="E1281" s="8" t="inlineStr">
        <is>
          <t>Noor Chattopadhyay</t>
        </is>
      </c>
      <c r="F1281" s="11" t="n">
        <v>1964</v>
      </c>
      <c r="G1281" s="8" t="inlineStr">
        <is>
          <t>Maserati</t>
        </is>
      </c>
      <c r="H1281" s="8" t="inlineStr">
        <is>
          <t>GranTurismo</t>
        </is>
      </c>
      <c r="I1281" s="8" t="inlineStr">
        <is>
          <t>Y0UKVCDC8MDZCCA64</t>
        </is>
      </c>
      <c r="J1281" s="8" t="inlineStr">
        <is>
          <t>02 - Sports / GT</t>
        </is>
      </c>
      <c r="K1281" s="12" t="n">
        <v>605000</v>
      </c>
      <c r="L1281" s="8" t="inlineStr">
        <is>
          <t>Wisconsin</t>
        </is>
      </c>
      <c r="M1281" s="13" t="n">
        <v>8903.77</v>
      </c>
      <c r="N1281" s="13" t="n">
        <v>8539.610000000001</v>
      </c>
      <c r="O1281" s="8" t="n"/>
    </row>
    <row r="1282">
      <c r="A1282" s="8" t="inlineStr">
        <is>
          <t>CANON-202509-001347</t>
        </is>
      </c>
      <c r="B1282" s="9" t="inlineStr">
        <is>
          <t>2025-09</t>
        </is>
      </c>
      <c r="C1282" s="10" t="n">
        <v>45908</v>
      </c>
      <c r="D1282" s="9" t="inlineStr">
        <is>
          <t>Bound</t>
        </is>
      </c>
      <c r="E1282" s="8" t="inlineStr">
        <is>
          <t>Cassius Thistlewood</t>
        </is>
      </c>
      <c r="F1282" s="11" t="n">
        <v>1995</v>
      </c>
      <c r="G1282" s="8" t="inlineStr">
        <is>
          <t>McLaren</t>
        </is>
      </c>
      <c r="H1282" s="8" t="inlineStr">
        <is>
          <t>750S</t>
        </is>
      </c>
      <c r="I1282" s="8" t="inlineStr">
        <is>
          <t>56ZZKNPJ0MUWYC02Y</t>
        </is>
      </c>
      <c r="J1282" s="8" t="inlineStr">
        <is>
          <t>03 - Supercar</t>
        </is>
      </c>
      <c r="K1282" s="12" t="n">
        <v>975000</v>
      </c>
      <c r="L1282" s="8" t="inlineStr">
        <is>
          <t>Wyoming</t>
        </is>
      </c>
      <c r="M1282" s="13" t="n">
        <v>18699.76</v>
      </c>
      <c r="N1282" s="13" t="n">
        <v>17934.94</v>
      </c>
      <c r="O1282" s="8" t="n"/>
    </row>
    <row r="1283">
      <c r="A1283" s="8" t="inlineStr">
        <is>
          <t>CANON-202509-001348</t>
        </is>
      </c>
      <c r="B1283" s="9" t="inlineStr">
        <is>
          <t>2025-09</t>
        </is>
      </c>
      <c r="C1283" s="10" t="n">
        <v>45926</v>
      </c>
      <c r="D1283" s="9" t="inlineStr">
        <is>
          <t>Bound</t>
        </is>
      </c>
      <c r="E1283" s="8" t="inlineStr">
        <is>
          <t>Saoirse Fairweather</t>
        </is>
      </c>
      <c r="F1283" s="11" t="n">
        <v>1969</v>
      </c>
      <c r="G1283" s="8" t="inlineStr">
        <is>
          <t>Porsche</t>
        </is>
      </c>
      <c r="H1283" s="8" t="inlineStr">
        <is>
          <t>911 Turbo S</t>
        </is>
      </c>
      <c r="I1283" s="8" t="inlineStr">
        <is>
          <t>2SB33MCR4HJSAWELS</t>
        </is>
      </c>
      <c r="J1283" s="8" t="inlineStr">
        <is>
          <t>02 - Sports / GT</t>
        </is>
      </c>
      <c r="K1283" s="12" t="n">
        <v>255000</v>
      </c>
      <c r="L1283" s="8" t="inlineStr">
        <is>
          <t>Kentucky</t>
        </is>
      </c>
      <c r="M1283" s="13" t="n">
        <v>4835.38</v>
      </c>
      <c r="N1283" s="13" t="n">
        <v>4637.61</v>
      </c>
      <c r="O1283" s="8" t="n"/>
    </row>
    <row r="1284">
      <c r="A1284" s="8" t="inlineStr">
        <is>
          <t>CANON-202509-001349</t>
        </is>
      </c>
      <c r="B1284" s="9" t="inlineStr">
        <is>
          <t>2025-09</t>
        </is>
      </c>
      <c r="C1284" s="10" t="n">
        <v>45910</v>
      </c>
      <c r="D1284" s="9" t="inlineStr">
        <is>
          <t>Bound</t>
        </is>
      </c>
      <c r="E1284" s="8" t="inlineStr">
        <is>
          <t>Emiliano Kingsford</t>
        </is>
      </c>
      <c r="F1284" s="11" t="n">
        <v>1955</v>
      </c>
      <c r="G1284" s="8" t="inlineStr">
        <is>
          <t>Ferrari</t>
        </is>
      </c>
      <c r="H1284" s="8" t="inlineStr">
        <is>
          <t>296 GTB</t>
        </is>
      </c>
      <c r="I1284" s="8" t="inlineStr">
        <is>
          <t>LAWVDCS6KM9VR25R3</t>
        </is>
      </c>
      <c r="J1284" s="8" t="inlineStr">
        <is>
          <t>03 - Supercar</t>
        </is>
      </c>
      <c r="K1284" s="12" t="n">
        <v>345000</v>
      </c>
      <c r="L1284" s="8" t="inlineStr">
        <is>
          <t>Minnesota</t>
        </is>
      </c>
      <c r="M1284" s="13" t="n">
        <v>9881.32</v>
      </c>
      <c r="N1284" s="13" t="n">
        <v>9477.17</v>
      </c>
      <c r="O1284" s="8" t="n"/>
    </row>
    <row r="1285">
      <c r="A1285" s="8" t="inlineStr">
        <is>
          <t>CANON-202509-001351</t>
        </is>
      </c>
      <c r="B1285" s="9" t="inlineStr">
        <is>
          <t>2025-09</t>
        </is>
      </c>
      <c r="C1285" s="10" t="n">
        <v>45911</v>
      </c>
      <c r="D1285" s="9" t="inlineStr">
        <is>
          <t>Bound</t>
        </is>
      </c>
      <c r="E1285" s="8" t="inlineStr">
        <is>
          <t>Leopold Farkas</t>
        </is>
      </c>
      <c r="F1285" s="11" t="n">
        <v>1980</v>
      </c>
      <c r="G1285" s="8" t="inlineStr">
        <is>
          <t>Alfa Romeo</t>
        </is>
      </c>
      <c r="H1285" s="8" t="inlineStr">
        <is>
          <t>8C 2900</t>
        </is>
      </c>
      <c r="I1285" s="8" t="inlineStr">
        <is>
          <t>CN4YFL2DFUCENA45R</t>
        </is>
      </c>
      <c r="J1285" s="8" t="inlineStr">
        <is>
          <t>06 - Vintage Pre-War (pre-1946)</t>
        </is>
      </c>
      <c r="K1285" s="12" t="n">
        <v>890000</v>
      </c>
      <c r="L1285" s="8" t="inlineStr">
        <is>
          <t>Michigan</t>
        </is>
      </c>
      <c r="M1285" s="13" t="n">
        <v>9890.75</v>
      </c>
      <c r="N1285" s="13" t="n">
        <v>9486.219999999999</v>
      </c>
      <c r="O1285" s="8" t="n"/>
    </row>
    <row r="1286">
      <c r="A1286" s="8" t="inlineStr">
        <is>
          <t>CANON-202509-001352</t>
        </is>
      </c>
      <c r="B1286" s="9" t="inlineStr">
        <is>
          <t>2025-09</t>
        </is>
      </c>
      <c r="C1286" s="10" t="n">
        <v>45921</v>
      </c>
      <c r="D1286" s="9" t="inlineStr">
        <is>
          <t>Bound</t>
        </is>
      </c>
      <c r="E1286" s="8" t="inlineStr">
        <is>
          <t>Callum Montoya</t>
        </is>
      </c>
      <c r="F1286" s="11" t="n">
        <v>2023</v>
      </c>
      <c r="G1286" s="8" t="inlineStr">
        <is>
          <t>Ferrari</t>
        </is>
      </c>
      <c r="H1286" s="8" t="inlineStr">
        <is>
          <t>296 GTB</t>
        </is>
      </c>
      <c r="I1286" s="8" t="inlineStr">
        <is>
          <t>4AT0FN2XH212ZJA1J</t>
        </is>
      </c>
      <c r="J1286" s="8" t="inlineStr">
        <is>
          <t>03 - Supercar</t>
        </is>
      </c>
      <c r="K1286" s="12" t="n">
        <v>415000</v>
      </c>
      <c r="L1286" s="8" t="inlineStr">
        <is>
          <t>Missouri</t>
        </is>
      </c>
      <c r="M1286" s="13" t="n">
        <v>9545</v>
      </c>
      <c r="N1286" s="13" t="n">
        <v>9154.610000000001</v>
      </c>
      <c r="O1286" s="8" t="n"/>
    </row>
    <row r="1287">
      <c r="A1287" s="8" t="inlineStr">
        <is>
          <t>CANON-202509-001353</t>
        </is>
      </c>
      <c r="B1287" s="9" t="inlineStr">
        <is>
          <t>2025-09</t>
        </is>
      </c>
      <c r="C1287" s="10" t="n">
        <v>45912</v>
      </c>
      <c r="D1287" s="9" t="inlineStr">
        <is>
          <t>Bound</t>
        </is>
      </c>
      <c r="E1287" s="8" t="inlineStr">
        <is>
          <t>Aurelio Vasquez</t>
        </is>
      </c>
      <c r="F1287" s="11" t="n">
        <v>1970</v>
      </c>
      <c r="G1287" s="8" t="inlineStr">
        <is>
          <t>McLaren</t>
        </is>
      </c>
      <c r="H1287" s="8" t="inlineStr">
        <is>
          <t>750S</t>
        </is>
      </c>
      <c r="I1287" s="8" t="inlineStr">
        <is>
          <t>5G6Z8U44H9BNY4TK8</t>
        </is>
      </c>
      <c r="J1287" s="8" t="inlineStr">
        <is>
          <t>03 - Supercar</t>
        </is>
      </c>
      <c r="K1287" s="12" t="n">
        <v>325000</v>
      </c>
      <c r="L1287" s="8" t="inlineStr">
        <is>
          <t>West Virginia</t>
        </is>
      </c>
      <c r="M1287" s="13" t="n">
        <v>9379.01</v>
      </c>
      <c r="N1287" s="13" t="n">
        <v>8995.41</v>
      </c>
      <c r="O1287" s="8" t="n"/>
    </row>
    <row r="1288">
      <c r="A1288" s="8" t="inlineStr">
        <is>
          <t>CANON-202509-001355</t>
        </is>
      </c>
      <c r="B1288" s="9" t="inlineStr">
        <is>
          <t>2025-09</t>
        </is>
      </c>
      <c r="C1288" s="10" t="n">
        <v>45923</v>
      </c>
      <c r="D1288" s="9" t="inlineStr">
        <is>
          <t>Bound</t>
        </is>
      </c>
      <c r="E1288" s="8" t="inlineStr">
        <is>
          <t>Marisol Farkas</t>
        </is>
      </c>
      <c r="F1288" s="11" t="n">
        <v>2005</v>
      </c>
      <c r="G1288" s="8" t="inlineStr">
        <is>
          <t>McLaren</t>
        </is>
      </c>
      <c r="H1288" s="8" t="inlineStr">
        <is>
          <t>750S</t>
        </is>
      </c>
      <c r="I1288" s="8" t="inlineStr">
        <is>
          <t>L4GP93R1K6ZLVM0HD</t>
        </is>
      </c>
      <c r="J1288" s="8" t="inlineStr">
        <is>
          <t>03 - Supercar</t>
        </is>
      </c>
      <c r="K1288" s="12" t="n">
        <v>1950000</v>
      </c>
      <c r="L1288" s="8" t="inlineStr">
        <is>
          <t>Idaho</t>
        </is>
      </c>
      <c r="M1288" s="13" t="n">
        <v>29139.62</v>
      </c>
      <c r="N1288" s="13" t="n">
        <v>27947.81</v>
      </c>
      <c r="O1288" s="8" t="n"/>
    </row>
    <row r="1289">
      <c r="A1289" s="8" t="inlineStr">
        <is>
          <t>CANON-202509-001357</t>
        </is>
      </c>
      <c r="B1289" s="9" t="inlineStr">
        <is>
          <t>2025-09</t>
        </is>
      </c>
      <c r="C1289" s="10" t="n">
        <v>45915</v>
      </c>
      <c r="D1289" s="9" t="inlineStr">
        <is>
          <t>Bound</t>
        </is>
      </c>
      <c r="E1289" s="8" t="inlineStr">
        <is>
          <t>Horace Underwood</t>
        </is>
      </c>
      <c r="F1289" s="11" t="n">
        <v>1962</v>
      </c>
      <c r="G1289" s="8" t="inlineStr">
        <is>
          <t>Ferrari</t>
        </is>
      </c>
      <c r="H1289" s="8" t="inlineStr">
        <is>
          <t>296 GTB</t>
        </is>
      </c>
      <c r="I1289" s="8" t="inlineStr">
        <is>
          <t>0DME2V1FSNM4YVY58</t>
        </is>
      </c>
      <c r="J1289" s="8" t="inlineStr">
        <is>
          <t>03 - Supercar</t>
        </is>
      </c>
      <c r="K1289" s="12" t="n">
        <v>1550000</v>
      </c>
      <c r="L1289" s="8" t="inlineStr">
        <is>
          <t>Montana</t>
        </is>
      </c>
      <c r="M1289" s="13" t="n">
        <v>21758.49</v>
      </c>
      <c r="N1289" s="13" t="n">
        <v>20868.57</v>
      </c>
      <c r="O1289" s="8" t="n"/>
    </row>
    <row r="1290">
      <c r="A1290" s="8" t="inlineStr">
        <is>
          <t>CANON-202509-001358</t>
        </is>
      </c>
      <c r="B1290" s="9" t="inlineStr">
        <is>
          <t>2025-09</t>
        </is>
      </c>
      <c r="C1290" s="10" t="n">
        <v>45918</v>
      </c>
      <c r="D1290" s="9" t="inlineStr">
        <is>
          <t>Bound</t>
        </is>
      </c>
      <c r="E1290" s="8" t="inlineStr">
        <is>
          <t>Leopold Vandermeer</t>
        </is>
      </c>
      <c r="F1290" s="11" t="n">
        <v>1956</v>
      </c>
      <c r="G1290" s="8" t="inlineStr">
        <is>
          <t>Ferrari</t>
        </is>
      </c>
      <c r="H1290" s="8" t="inlineStr">
        <is>
          <t>275 GTB/4</t>
        </is>
      </c>
      <c r="I1290" s="8" t="inlineStr">
        <is>
          <t>2VACG9P8JZMK80TDU</t>
        </is>
      </c>
      <c r="J1290" s="8" t="inlineStr">
        <is>
          <t>07 - Post-War Classic (1946-1972)</t>
        </is>
      </c>
      <c r="K1290" s="12" t="n">
        <v>700000</v>
      </c>
      <c r="L1290" s="8" t="inlineStr">
        <is>
          <t>Alabama</t>
        </is>
      </c>
      <c r="M1290" s="13" t="n">
        <v>7212.64</v>
      </c>
      <c r="N1290" s="13" t="n">
        <v>6917.64</v>
      </c>
      <c r="O1290" s="8" t="n"/>
    </row>
    <row r="1291">
      <c r="A1291" s="8" t="inlineStr">
        <is>
          <t>CANON-202509-001359</t>
        </is>
      </c>
      <c r="B1291" s="9" t="inlineStr">
        <is>
          <t>2025-09</t>
        </is>
      </c>
      <c r="C1291" s="10" t="n">
        <v>45906</v>
      </c>
      <c r="D1291" s="9" t="inlineStr">
        <is>
          <t>Bound</t>
        </is>
      </c>
      <c r="E1291" s="8" t="inlineStr">
        <is>
          <t>Fitzgerald Bellandi</t>
        </is>
      </c>
      <c r="F1291" s="11" t="n">
        <v>2015</v>
      </c>
      <c r="G1291" s="8" t="inlineStr">
        <is>
          <t>Bentley</t>
        </is>
      </c>
      <c r="H1291" s="8" t="inlineStr">
        <is>
          <t>Continental GT</t>
        </is>
      </c>
      <c r="I1291" s="8" t="inlineStr">
        <is>
          <t>NKMDHE08R93G38YL6</t>
        </is>
      </c>
      <c r="J1291" s="8" t="inlineStr">
        <is>
          <t>02 - Sports / GT</t>
        </is>
      </c>
      <c r="K1291" s="12" t="n">
        <v>370000</v>
      </c>
      <c r="L1291" s="8" t="inlineStr">
        <is>
          <t>Ohio</t>
        </is>
      </c>
      <c r="M1291" s="13" t="n">
        <v>7277.83</v>
      </c>
      <c r="N1291" s="13" t="n">
        <v>6980.17</v>
      </c>
      <c r="O1291" s="8" t="n"/>
    </row>
    <row r="1292">
      <c r="A1292" s="8" t="inlineStr">
        <is>
          <t>CANON-202509-001360</t>
        </is>
      </c>
      <c r="B1292" s="9" t="inlineStr">
        <is>
          <t>2025-09</t>
        </is>
      </c>
      <c r="C1292" s="10" t="n">
        <v>45915</v>
      </c>
      <c r="D1292" s="9" t="inlineStr">
        <is>
          <t>Bound</t>
        </is>
      </c>
      <c r="E1292" s="8" t="inlineStr">
        <is>
          <t>Callum Whitlock</t>
        </is>
      </c>
      <c r="F1292" s="11" t="n">
        <v>2018</v>
      </c>
      <c r="G1292" s="8" t="inlineStr">
        <is>
          <t>Ferrari</t>
        </is>
      </c>
      <c r="H1292" s="8" t="inlineStr">
        <is>
          <t>296 GTB</t>
        </is>
      </c>
      <c r="I1292" s="8" t="inlineStr">
        <is>
          <t>7CB3EU61CTVDS7UY6</t>
        </is>
      </c>
      <c r="J1292" s="8" t="inlineStr">
        <is>
          <t>03 - Supercar</t>
        </is>
      </c>
      <c r="K1292" s="12" t="n">
        <v>1950000</v>
      </c>
      <c r="L1292" s="8" t="inlineStr">
        <is>
          <t>Washington</t>
        </is>
      </c>
      <c r="M1292" s="13" t="n">
        <v>28256.6</v>
      </c>
      <c r="N1292" s="13" t="n">
        <v>27100.91</v>
      </c>
      <c r="O1292" s="8" t="n"/>
    </row>
    <row r="1293">
      <c r="A1293" s="8" t="inlineStr">
        <is>
          <t>CANON-202509-001361</t>
        </is>
      </c>
      <c r="B1293" s="9" t="inlineStr">
        <is>
          <t>2025-09</t>
        </is>
      </c>
      <c r="C1293" s="10" t="n">
        <v>45928</v>
      </c>
      <c r="D1293" s="9" t="inlineStr">
        <is>
          <t>Bound</t>
        </is>
      </c>
      <c r="E1293" s="8" t="inlineStr">
        <is>
          <t>Lorenzo Farkas</t>
        </is>
      </c>
      <c r="F1293" s="11" t="n">
        <v>2007</v>
      </c>
      <c r="G1293" s="8" t="inlineStr">
        <is>
          <t>Maserati</t>
        </is>
      </c>
      <c r="H1293" s="8" t="inlineStr">
        <is>
          <t>GranTurismo</t>
        </is>
      </c>
      <c r="I1293" s="8" t="inlineStr">
        <is>
          <t>43EHD4M1D38638RR1</t>
        </is>
      </c>
      <c r="J1293" s="8" t="inlineStr">
        <is>
          <t>02 - Sports / GT</t>
        </is>
      </c>
      <c r="K1293" s="12" t="n">
        <v>375000</v>
      </c>
      <c r="L1293" s="8" t="inlineStr">
        <is>
          <t>Michigan</t>
        </is>
      </c>
      <c r="M1293" s="13" t="n">
        <v>8225.24</v>
      </c>
      <c r="N1293" s="13" t="n">
        <v>7888.83</v>
      </c>
      <c r="O1293" s="8" t="n"/>
    </row>
    <row r="1294">
      <c r="A1294" s="8" t="inlineStr">
        <is>
          <t>a2fae407-ba9c-5278-b037-d33f7c7b3c0f</t>
        </is>
      </c>
      <c r="B1294" s="9" t="inlineStr">
        <is>
          <t>2025-09</t>
        </is>
      </c>
      <c r="C1294" s="10" t="n"/>
      <c r="D1294" s="9" t="inlineStr">
        <is>
          <t>Declined</t>
        </is>
      </c>
      <c r="E1294" s="8" t="inlineStr">
        <is>
          <t>Leopold Bellandi</t>
        </is>
      </c>
      <c r="F1294" s="11" t="n">
        <v>2021</v>
      </c>
      <c r="G1294" s="8" t="inlineStr">
        <is>
          <t>Aston Martin</t>
        </is>
      </c>
      <c r="H1294" s="8" t="inlineStr">
        <is>
          <t>DB12</t>
        </is>
      </c>
      <c r="I1294" s="8" t="inlineStr">
        <is>
          <t>S6KL6R8XVA3017RYJ</t>
        </is>
      </c>
      <c r="J1294" s="8" t="inlineStr">
        <is>
          <t>02 - Sports / GT</t>
        </is>
      </c>
      <c r="K1294" s="12" t="n">
        <v>325000</v>
      </c>
      <c r="L1294" s="8" t="inlineStr">
        <is>
          <t>Ohio</t>
        </is>
      </c>
      <c r="M1294" s="13" t="n">
        <v>6392.69</v>
      </c>
      <c r="N1294" s="13" t="n"/>
      <c r="O1294" s="8" t="inlineStr">
        <is>
          <t>3 + at-fault claims - 5 yrs</t>
        </is>
      </c>
    </row>
    <row r="1295">
      <c r="A1295" s="8" t="inlineStr">
        <is>
          <t>a309e4ee-9b02-54ca-8586-690efadc9e11</t>
        </is>
      </c>
      <c r="B1295" s="9" t="inlineStr">
        <is>
          <t>2025-09</t>
        </is>
      </c>
      <c r="C1295" s="10" t="n"/>
      <c r="D1295" s="9" t="inlineStr">
        <is>
          <t>Referred</t>
        </is>
      </c>
      <c r="E1295" s="8" t="inlineStr">
        <is>
          <t>Emiliano Castellanos</t>
        </is>
      </c>
      <c r="F1295" s="11" t="n">
        <v>1998</v>
      </c>
      <c r="G1295" s="8" t="inlineStr">
        <is>
          <t>Aston Martin</t>
        </is>
      </c>
      <c r="H1295" s="8" t="inlineStr">
        <is>
          <t>DB5</t>
        </is>
      </c>
      <c r="I1295" s="8" t="inlineStr">
        <is>
          <t>P6C3MUA5Z1A7UAVGM</t>
        </is>
      </c>
      <c r="J1295" s="8" t="inlineStr">
        <is>
          <t>07 - Post-War Classic (1946-1972)</t>
        </is>
      </c>
      <c r="K1295" s="12" t="n">
        <v>1520000</v>
      </c>
      <c r="L1295" s="8" t="inlineStr">
        <is>
          <t>Ohio</t>
        </is>
      </c>
      <c r="M1295" s="13" t="n">
        <v>15148.38</v>
      </c>
      <c r="N1295" s="13" t="n"/>
      <c r="O1295" s="8" t="inlineStr">
        <is>
          <t>2 at-fault claims - 5 yrs</t>
        </is>
      </c>
    </row>
    <row r="1296">
      <c r="A1296" s="8" t="inlineStr">
        <is>
          <t>a32c5ffc-69bd-5419-8f70-5363ebd0478f</t>
        </is>
      </c>
      <c r="B1296" s="9" t="inlineStr">
        <is>
          <t>2025-09</t>
        </is>
      </c>
      <c r="C1296" s="10" t="n"/>
      <c r="D1296" s="9" t="inlineStr">
        <is>
          <t>Referred</t>
        </is>
      </c>
      <c r="E1296" s="8" t="inlineStr">
        <is>
          <t>Emiliano Okonkwo</t>
        </is>
      </c>
      <c r="F1296" s="11" t="n">
        <v>2011</v>
      </c>
      <c r="G1296" s="8" t="inlineStr">
        <is>
          <t>Mercedes-Benz</t>
        </is>
      </c>
      <c r="H1296" s="8" t="inlineStr">
        <is>
          <t>280SL Pagoda</t>
        </is>
      </c>
      <c r="I1296" s="8" t="inlineStr">
        <is>
          <t>U6K9UEEHKDFNW56N7</t>
        </is>
      </c>
      <c r="J1296" s="8" t="inlineStr">
        <is>
          <t>07 - Post-War Classic (1946-1972)</t>
        </is>
      </c>
      <c r="K1296" s="12" t="n">
        <v>945000</v>
      </c>
      <c r="L1296" s="8" t="inlineStr">
        <is>
          <t>South Dakota</t>
        </is>
      </c>
      <c r="M1296" s="13" t="n">
        <v>8510.35</v>
      </c>
      <c r="N1296" s="13" t="n"/>
      <c r="O1296" s="8" t="inlineStr">
        <is>
          <t>Prior carrier non-renewal / cancellation</t>
        </is>
      </c>
    </row>
    <row r="1297">
      <c r="A1297" s="8" t="inlineStr">
        <is>
          <t>a32c78e9-48f7-50fb-811f-1ff76ace9727</t>
        </is>
      </c>
      <c r="B1297" s="9" t="inlineStr">
        <is>
          <t>2025-09</t>
        </is>
      </c>
      <c r="C1297" s="10" t="n"/>
      <c r="D1297" s="9" t="inlineStr">
        <is>
          <t>Declined</t>
        </is>
      </c>
      <c r="E1297" s="8" t="inlineStr">
        <is>
          <t>Wilhelmina Pennington</t>
        </is>
      </c>
      <c r="F1297" s="11" t="n">
        <v>1963</v>
      </c>
      <c r="G1297" s="8" t="inlineStr">
        <is>
          <t>Jaguar</t>
        </is>
      </c>
      <c r="H1297" s="8" t="inlineStr">
        <is>
          <t>E-Type Series 1</t>
        </is>
      </c>
      <c r="I1297" s="8" t="inlineStr">
        <is>
          <t>7T1P7FM09JGRU940V</t>
        </is>
      </c>
      <c r="J1297" s="8" t="inlineStr">
        <is>
          <t>07 - Post-War Classic (1946-1972)</t>
        </is>
      </c>
      <c r="K1297" s="12" t="n">
        <v>545000</v>
      </c>
      <c r="L1297" s="8" t="inlineStr">
        <is>
          <t>Missouri</t>
        </is>
      </c>
      <c r="M1297" s="13" t="n">
        <v>4687</v>
      </c>
      <c r="N1297" s="13" t="n"/>
      <c r="O1297" s="8" t="inlineStr">
        <is>
          <t>3 + at-fault claims - 5 yrs</t>
        </is>
      </c>
    </row>
    <row r="1298">
      <c r="A1298" s="8" t="inlineStr">
        <is>
          <t>a3f893e2-8394-56fe-99e9-419993c9c5af</t>
        </is>
      </c>
      <c r="B1298" s="9" t="inlineStr">
        <is>
          <t>2025-09</t>
        </is>
      </c>
      <c r="C1298" s="10" t="n"/>
      <c r="D1298" s="9" t="inlineStr">
        <is>
          <t>Referred</t>
        </is>
      </c>
      <c r="E1298" s="8" t="inlineStr">
        <is>
          <t>Emiliano Vandermeer</t>
        </is>
      </c>
      <c r="F1298" s="11" t="n">
        <v>2005</v>
      </c>
      <c r="G1298" s="8" t="inlineStr">
        <is>
          <t>Bentley</t>
        </is>
      </c>
      <c r="H1298" s="8" t="inlineStr">
        <is>
          <t>Continental GT</t>
        </is>
      </c>
      <c r="I1298" s="8" t="inlineStr">
        <is>
          <t>N5WS9JL16FPCT5335</t>
        </is>
      </c>
      <c r="J1298" s="8" t="inlineStr">
        <is>
          <t>02 - Sports / GT</t>
        </is>
      </c>
      <c r="K1298" s="12" t="n">
        <v>380000</v>
      </c>
      <c r="L1298" s="8" t="inlineStr">
        <is>
          <t>Kansas</t>
        </is>
      </c>
      <c r="M1298" s="13" t="n">
        <v>5216.04</v>
      </c>
      <c r="N1298" s="13" t="n"/>
      <c r="O1298" s="8" t="inlineStr">
        <is>
          <t>1 at-fault claim over $100k</t>
        </is>
      </c>
    </row>
    <row r="1299">
      <c r="A1299" s="8" t="inlineStr">
        <is>
          <t>a3fba5a0-e17a-5553-88ce-51ff0951b34c</t>
        </is>
      </c>
      <c r="B1299" s="9" t="inlineStr">
        <is>
          <t>2025-09</t>
        </is>
      </c>
      <c r="C1299" s="10" t="n"/>
      <c r="D1299" s="9" t="inlineStr">
        <is>
          <t>Declined</t>
        </is>
      </c>
      <c r="E1299" s="8" t="inlineStr">
        <is>
          <t>Leopold Delacroix</t>
        </is>
      </c>
      <c r="F1299" s="11" t="n">
        <v>1999</v>
      </c>
      <c r="G1299" s="8" t="inlineStr">
        <is>
          <t>McLaren</t>
        </is>
      </c>
      <c r="H1299" s="8" t="inlineStr">
        <is>
          <t>750S</t>
        </is>
      </c>
      <c r="I1299" s="8" t="inlineStr">
        <is>
          <t>LS6ZBKA7CDF3S190M</t>
        </is>
      </c>
      <c r="J1299" s="8" t="inlineStr">
        <is>
          <t>03 - Supercar</t>
        </is>
      </c>
      <c r="K1299" s="12" t="n">
        <v>685000</v>
      </c>
      <c r="L1299" s="8" t="inlineStr">
        <is>
          <t>Delaware</t>
        </is>
      </c>
      <c r="M1299" s="13" t="n">
        <v>15347.88</v>
      </c>
      <c r="N1299" s="13" t="n"/>
      <c r="O1299" s="8" t="inlineStr">
        <is>
          <t>3 + at-fault claims - 5 yrs</t>
        </is>
      </c>
    </row>
    <row r="1300">
      <c r="A1300" s="8" t="inlineStr">
        <is>
          <t>a5a84cb6-5903-51cd-8a98-b6873545b1f0</t>
        </is>
      </c>
      <c r="B1300" s="9" t="inlineStr">
        <is>
          <t>2025-09</t>
        </is>
      </c>
      <c r="C1300" s="10" t="n"/>
      <c r="D1300" s="9" t="inlineStr">
        <is>
          <t>Declined</t>
        </is>
      </c>
      <c r="E1300" s="8" t="inlineStr">
        <is>
          <t>Saoirse Bellandi</t>
        </is>
      </c>
      <c r="F1300" s="11" t="n">
        <v>2023</v>
      </c>
      <c r="G1300" s="8" t="inlineStr">
        <is>
          <t>Aston Martin</t>
        </is>
      </c>
      <c r="H1300" s="8" t="inlineStr">
        <is>
          <t>DB5</t>
        </is>
      </c>
      <c r="I1300" s="8" t="inlineStr">
        <is>
          <t>A3ALA8JDAH3SMK9JB</t>
        </is>
      </c>
      <c r="J1300" s="8" t="inlineStr">
        <is>
          <t>07 - Post-War Classic (1946-1972)</t>
        </is>
      </c>
      <c r="K1300" s="12" t="n">
        <v>135000</v>
      </c>
      <c r="L1300" s="8" t="inlineStr">
        <is>
          <t>California</t>
        </is>
      </c>
      <c r="M1300" s="13" t="n">
        <v>1960.05</v>
      </c>
      <c r="N1300" s="13" t="n"/>
      <c r="O1300" s="8" t="inlineStr">
        <is>
          <t>3 + at-fault claims - 5 yrs</t>
        </is>
      </c>
    </row>
    <row r="1301">
      <c r="A1301" s="8" t="inlineStr">
        <is>
          <t>a88c69bf-8586-5bb2-8f60-500d974c3523</t>
        </is>
      </c>
      <c r="B1301" s="9" t="inlineStr">
        <is>
          <t>2025-09</t>
        </is>
      </c>
      <c r="C1301" s="10" t="n"/>
      <c r="D1301" s="9" t="inlineStr">
        <is>
          <t>Declined</t>
        </is>
      </c>
      <c r="E1301" s="8" t="inlineStr">
        <is>
          <t>Delphine Whitlock</t>
        </is>
      </c>
      <c r="F1301" s="11" t="n">
        <v>2002</v>
      </c>
      <c r="G1301" s="8" t="inlineStr">
        <is>
          <t>Singer</t>
        </is>
      </c>
      <c r="H1301" s="8" t="inlineStr">
        <is>
          <t>911 Reimagined</t>
        </is>
      </c>
      <c r="I1301" s="8" t="inlineStr">
        <is>
          <t>PSM3512YNAXG48HD7</t>
        </is>
      </c>
      <c r="J1301" s="8" t="inlineStr">
        <is>
          <t>11 - Restomod / Coachbuilt / Bespoke</t>
        </is>
      </c>
      <c r="K1301" s="12" t="n">
        <v>625000</v>
      </c>
      <c r="L1301" s="8" t="inlineStr">
        <is>
          <t>Rhode Island</t>
        </is>
      </c>
      <c r="M1301" s="13" t="n">
        <v>12601.42</v>
      </c>
      <c r="N1301" s="13" t="n"/>
      <c r="O1301" s="8" t="inlineStr">
        <is>
          <t>3 + at-fault claims - 5 yrs</t>
        </is>
      </c>
    </row>
    <row r="1302">
      <c r="A1302" s="8" t="inlineStr">
        <is>
          <t>aa908820-6651-5867-9f68-11c014e876dc</t>
        </is>
      </c>
      <c r="B1302" s="9" t="inlineStr">
        <is>
          <t>2025-09</t>
        </is>
      </c>
      <c r="C1302" s="10" t="n"/>
      <c r="D1302" s="9" t="inlineStr">
        <is>
          <t>Declined</t>
        </is>
      </c>
      <c r="E1302" s="8" t="inlineStr">
        <is>
          <t>Leopold Merriweather</t>
        </is>
      </c>
      <c r="F1302" s="11" t="n">
        <v>2020</v>
      </c>
      <c r="G1302" s="8" t="inlineStr">
        <is>
          <t>Singer</t>
        </is>
      </c>
      <c r="H1302" s="8" t="inlineStr">
        <is>
          <t>911 Reimagined</t>
        </is>
      </c>
      <c r="I1302" s="8" t="inlineStr">
        <is>
          <t>EUFFML5PG07L9U25H</t>
        </is>
      </c>
      <c r="J1302" s="8" t="inlineStr">
        <is>
          <t>11 - Restomod / Coachbuilt / Bespoke</t>
        </is>
      </c>
      <c r="K1302" s="12" t="n">
        <v>665000</v>
      </c>
      <c r="L1302" s="8" t="inlineStr">
        <is>
          <t>Wyoming</t>
        </is>
      </c>
      <c r="M1302" s="13" t="n">
        <v>10471.87</v>
      </c>
      <c r="N1302" s="13" t="n"/>
      <c r="O1302" s="8" t="inlineStr">
        <is>
          <t>3 + at-fault claims - 5 yrs</t>
        </is>
      </c>
    </row>
    <row r="1303">
      <c r="A1303" s="8" t="inlineStr">
        <is>
          <t>ab0f9d23-87a7-5251-91b4-fa86f6f08371</t>
        </is>
      </c>
      <c r="B1303" s="9" t="inlineStr">
        <is>
          <t>2025-09</t>
        </is>
      </c>
      <c r="C1303" s="10" t="n"/>
      <c r="D1303" s="9" t="inlineStr">
        <is>
          <t>Declined</t>
        </is>
      </c>
      <c r="E1303" s="8" t="inlineStr">
        <is>
          <t>Beatrix Pennington</t>
        </is>
      </c>
      <c r="F1303" s="11" t="n">
        <v>2013</v>
      </c>
      <c r="G1303" s="8" t="inlineStr">
        <is>
          <t>Aston Martin</t>
        </is>
      </c>
      <c r="H1303" s="8" t="inlineStr">
        <is>
          <t>DB5</t>
        </is>
      </c>
      <c r="I1303" s="8" t="inlineStr">
        <is>
          <t>ELG72FRS2VTWSUCAC</t>
        </is>
      </c>
      <c r="J1303" s="8" t="inlineStr">
        <is>
          <t>07 - Post-War Classic (1946-1972)</t>
        </is>
      </c>
      <c r="K1303" s="12" t="n">
        <v>385000</v>
      </c>
      <c r="L1303" s="8" t="inlineStr">
        <is>
          <t>Ohio</t>
        </is>
      </c>
      <c r="M1303" s="13" t="n">
        <v>4846.64</v>
      </c>
      <c r="N1303" s="13" t="n"/>
      <c r="O1303" s="8" t="inlineStr">
        <is>
          <t>3 + at-fault claims - 5 yrs</t>
        </is>
      </c>
    </row>
    <row r="1304">
      <c r="A1304" s="8" t="inlineStr">
        <is>
          <t>ac6936c5-63fa-5d86-9f7a-453cec5b1700</t>
        </is>
      </c>
      <c r="B1304" s="9" t="inlineStr">
        <is>
          <t>2025-09</t>
        </is>
      </c>
      <c r="C1304" s="10" t="n"/>
      <c r="D1304" s="9" t="inlineStr">
        <is>
          <t>Declined</t>
        </is>
      </c>
      <c r="E1304" s="8" t="inlineStr">
        <is>
          <t>Mireille Castellanos</t>
        </is>
      </c>
      <c r="F1304" s="11" t="n">
        <v>2015</v>
      </c>
      <c r="G1304" s="8" t="inlineStr">
        <is>
          <t>Porsche</t>
        </is>
      </c>
      <c r="H1304" s="8" t="inlineStr">
        <is>
          <t>911 Turbo S</t>
        </is>
      </c>
      <c r="I1304" s="8" t="inlineStr">
        <is>
          <t>3Z04J1RDALNRG1K3X</t>
        </is>
      </c>
      <c r="J1304" s="8" t="inlineStr">
        <is>
          <t>02 - Sports / GT</t>
        </is>
      </c>
      <c r="K1304" s="12" t="n">
        <v>650000</v>
      </c>
      <c r="L1304" s="8" t="inlineStr">
        <is>
          <t>South Dakota</t>
        </is>
      </c>
      <c r="M1304" s="13" t="n">
        <v>8848.58</v>
      </c>
      <c r="N1304" s="13" t="n"/>
      <c r="O1304" s="8" t="inlineStr">
        <is>
          <t>3 + at-fault claims - 5 yrs</t>
        </is>
      </c>
    </row>
    <row r="1305">
      <c r="A1305" s="8" t="inlineStr">
        <is>
          <t>acf9e540-43e8-5e04-95fe-db29082c1d46</t>
        </is>
      </c>
      <c r="B1305" s="9" t="inlineStr">
        <is>
          <t>2025-09</t>
        </is>
      </c>
      <c r="C1305" s="10" t="n"/>
      <c r="D1305" s="9" t="inlineStr">
        <is>
          <t>Declined</t>
        </is>
      </c>
      <c r="E1305" s="8" t="inlineStr">
        <is>
          <t>Callum Rourke</t>
        </is>
      </c>
      <c r="F1305" s="11" t="n">
        <v>1990</v>
      </c>
      <c r="G1305" s="8" t="inlineStr">
        <is>
          <t>Bentley</t>
        </is>
      </c>
      <c r="H1305" s="8" t="inlineStr">
        <is>
          <t>Continental GT</t>
        </is>
      </c>
      <c r="I1305" s="8" t="inlineStr">
        <is>
          <t>286LWL9UPFHHFP9AB</t>
        </is>
      </c>
      <c r="J1305" s="8" t="inlineStr">
        <is>
          <t>02 - Sports / GT</t>
        </is>
      </c>
      <c r="K1305" s="12" t="n">
        <v>445000</v>
      </c>
      <c r="L1305" s="8" t="inlineStr">
        <is>
          <t>New York</t>
        </is>
      </c>
      <c r="M1305" s="13" t="n">
        <v>8060.38</v>
      </c>
      <c r="N1305" s="13" t="n"/>
      <c r="O1305" s="8" t="inlineStr">
        <is>
          <t>3 + at-fault claims - 5 yrs</t>
        </is>
      </c>
    </row>
    <row r="1306">
      <c r="A1306" s="8" t="inlineStr">
        <is>
          <t>ad551ec4-dc38-5ca7-8ad1-072cad893254</t>
        </is>
      </c>
      <c r="B1306" s="9" t="inlineStr">
        <is>
          <t>2025-09</t>
        </is>
      </c>
      <c r="C1306" s="10" t="n"/>
      <c r="D1306" s="9" t="inlineStr">
        <is>
          <t>Declined</t>
        </is>
      </c>
      <c r="E1306" s="8" t="inlineStr">
        <is>
          <t>Lorenzo Castellanos</t>
        </is>
      </c>
      <c r="F1306" s="11" t="n">
        <v>1978</v>
      </c>
      <c r="G1306" s="8" t="inlineStr">
        <is>
          <t>Maserati</t>
        </is>
      </c>
      <c r="H1306" s="8" t="inlineStr">
        <is>
          <t>GranTurismo</t>
        </is>
      </c>
      <c r="I1306" s="8" t="inlineStr">
        <is>
          <t>A6LYX0U9E3F72GYMK</t>
        </is>
      </c>
      <c r="J1306" s="8" t="inlineStr">
        <is>
          <t>02 - Sports / GT</t>
        </is>
      </c>
      <c r="K1306" s="12" t="n">
        <v>190000</v>
      </c>
      <c r="L1306" s="8" t="inlineStr">
        <is>
          <t>Missouri</t>
        </is>
      </c>
      <c r="M1306" s="13" t="n">
        <v>3496</v>
      </c>
      <c r="N1306" s="13" t="n"/>
      <c r="O1306" s="8" t="inlineStr">
        <is>
          <t>3 + at-fault claims - 5 yrs</t>
        </is>
      </c>
    </row>
    <row r="1307">
      <c r="A1307" s="8" t="inlineStr">
        <is>
          <t>aefa506a-95ac-5eff-8857-6b06719c390e</t>
        </is>
      </c>
      <c r="B1307" s="9" t="inlineStr">
        <is>
          <t>2025-09</t>
        </is>
      </c>
      <c r="C1307" s="10" t="n"/>
      <c r="D1307" s="9" t="inlineStr">
        <is>
          <t>Referred</t>
        </is>
      </c>
      <c r="E1307" s="8" t="inlineStr">
        <is>
          <t>Sunniva Fairweather</t>
        </is>
      </c>
      <c r="F1307" s="11" t="n">
        <v>2004</v>
      </c>
      <c r="G1307" s="8" t="inlineStr">
        <is>
          <t>Porsche</t>
        </is>
      </c>
      <c r="H1307" s="8" t="inlineStr">
        <is>
          <t>911 Turbo S</t>
        </is>
      </c>
      <c r="I1307" s="8" t="inlineStr">
        <is>
          <t>JVKF5W86D5SHTR19C</t>
        </is>
      </c>
      <c r="J1307" s="8" t="inlineStr">
        <is>
          <t>02 - Sports / GT</t>
        </is>
      </c>
      <c r="K1307" s="12" t="n">
        <v>515000</v>
      </c>
      <c r="L1307" s="8" t="inlineStr">
        <is>
          <t>Washington</t>
        </is>
      </c>
      <c r="M1307" s="13" t="n">
        <v>6063.4</v>
      </c>
      <c r="N1307" s="13" t="n"/>
      <c r="O1307" s="8" t="inlineStr">
        <is>
          <t>1 theft / total loss claim</t>
        </is>
      </c>
    </row>
    <row r="1308">
      <c r="A1308" s="8" t="inlineStr">
        <is>
          <t>b0945b07-a792-5517-8a0b-f18c19c75f95</t>
        </is>
      </c>
      <c r="B1308" s="9" t="inlineStr">
        <is>
          <t>2025-09</t>
        </is>
      </c>
      <c r="C1308" s="10" t="n"/>
      <c r="D1308" s="9" t="inlineStr">
        <is>
          <t>Declined</t>
        </is>
      </c>
      <c r="E1308" s="8" t="inlineStr">
        <is>
          <t>Aurelio Castellanos</t>
        </is>
      </c>
      <c r="F1308" s="11" t="n">
        <v>2024</v>
      </c>
      <c r="G1308" s="8" t="inlineStr">
        <is>
          <t>BMW</t>
        </is>
      </c>
      <c r="H1308" s="8" t="inlineStr">
        <is>
          <t>M8 Competition</t>
        </is>
      </c>
      <c r="I1308" s="8" t="inlineStr">
        <is>
          <t>N148G1RYKF7K06530</t>
        </is>
      </c>
      <c r="J1308" s="8" t="inlineStr">
        <is>
          <t>02 - Sports / GT</t>
        </is>
      </c>
      <c r="K1308" s="12" t="n">
        <v>565000</v>
      </c>
      <c r="L1308" s="8" t="inlineStr">
        <is>
          <t>New York</t>
        </is>
      </c>
      <c r="M1308" s="13" t="n">
        <v>8869.43</v>
      </c>
      <c r="N1308" s="13" t="n"/>
      <c r="O1308" s="8" t="inlineStr">
        <is>
          <t>3 + at-fault claims - 5 yrs</t>
        </is>
      </c>
    </row>
    <row r="1309">
      <c r="A1309" s="8" t="inlineStr">
        <is>
          <t>b2dc2ea6-670a-5081-b0a4-7a88dad20859</t>
        </is>
      </c>
      <c r="B1309" s="9" t="inlineStr">
        <is>
          <t>2025-09</t>
        </is>
      </c>
      <c r="C1309" s="10" t="n"/>
      <c r="D1309" s="9" t="inlineStr">
        <is>
          <t>Declined</t>
        </is>
      </c>
      <c r="E1309" s="8" t="inlineStr">
        <is>
          <t>Emiliano Okonkwo</t>
        </is>
      </c>
      <c r="F1309" s="11" t="n">
        <v>1968</v>
      </c>
      <c r="G1309" s="8" t="inlineStr">
        <is>
          <t>Bentley</t>
        </is>
      </c>
      <c r="H1309" s="8" t="inlineStr">
        <is>
          <t>Continental GT</t>
        </is>
      </c>
      <c r="I1309" s="8" t="inlineStr">
        <is>
          <t>R1DYNYSSZX4NLW2ES</t>
        </is>
      </c>
      <c r="J1309" s="8" t="inlineStr">
        <is>
          <t>02 - Sports / GT</t>
        </is>
      </c>
      <c r="K1309" s="12" t="n">
        <v>710000</v>
      </c>
      <c r="L1309" s="8" t="inlineStr">
        <is>
          <t>Washington</t>
        </is>
      </c>
      <c r="M1309" s="13" t="n">
        <v>8359.25</v>
      </c>
      <c r="N1309" s="13" t="n"/>
      <c r="O1309" s="8" t="inlineStr">
        <is>
          <t>3 + at-fault claims - 5 yrs</t>
        </is>
      </c>
    </row>
    <row r="1310">
      <c r="A1310" s="8" t="inlineStr">
        <is>
          <t>b3c256c2-0d1c-5472-bcee-ab5caf7a7ef0</t>
        </is>
      </c>
      <c r="B1310" s="9" t="inlineStr">
        <is>
          <t>2025-09</t>
        </is>
      </c>
      <c r="C1310" s="10" t="n"/>
      <c r="D1310" s="9" t="inlineStr">
        <is>
          <t>Declined</t>
        </is>
      </c>
      <c r="E1310" s="8" t="inlineStr">
        <is>
          <t>Horace Fairweather</t>
        </is>
      </c>
      <c r="F1310" s="11" t="n">
        <v>1987</v>
      </c>
      <c r="G1310" s="8" t="inlineStr">
        <is>
          <t>Ferrari</t>
        </is>
      </c>
      <c r="H1310" s="8" t="inlineStr">
        <is>
          <t>SF90 Stradale</t>
        </is>
      </c>
      <c r="I1310" s="8" t="inlineStr">
        <is>
          <t>K1BWFUB6BARTW69UL</t>
        </is>
      </c>
      <c r="J1310" s="8" t="inlineStr">
        <is>
          <t>03 - Supercar</t>
        </is>
      </c>
      <c r="K1310" s="12" t="n">
        <v>605000</v>
      </c>
      <c r="L1310" s="8" t="inlineStr">
        <is>
          <t>Rhode Island</t>
        </is>
      </c>
      <c r="M1310" s="13" t="n">
        <v>14856.75</v>
      </c>
      <c r="N1310" s="13" t="n"/>
      <c r="O1310" s="8" t="inlineStr">
        <is>
          <t>3 + at-fault claims - 5 yrs</t>
        </is>
      </c>
    </row>
    <row r="1311">
      <c r="A1311" s="8" t="inlineStr">
        <is>
          <t>b4925b3d-43f1-54e6-8b52-98b490ffe732</t>
        </is>
      </c>
      <c r="B1311" s="9" t="inlineStr">
        <is>
          <t>2025-09</t>
        </is>
      </c>
      <c r="C1311" s="10" t="n"/>
      <c r="D1311" s="9" t="inlineStr">
        <is>
          <t>Referred</t>
        </is>
      </c>
      <c r="E1311" s="8" t="inlineStr">
        <is>
          <t>Marisol Rourke</t>
        </is>
      </c>
      <c r="F1311" s="11" t="n">
        <v>1999</v>
      </c>
      <c r="G1311" s="8" t="inlineStr">
        <is>
          <t>Porsche</t>
        </is>
      </c>
      <c r="H1311" s="8" t="inlineStr">
        <is>
          <t>911 Turbo S</t>
        </is>
      </c>
      <c r="I1311" s="8" t="inlineStr">
        <is>
          <t>S5WW8FPNFRLX6UBMX</t>
        </is>
      </c>
      <c r="J1311" s="8" t="inlineStr">
        <is>
          <t>02 - Sports / GT</t>
        </is>
      </c>
      <c r="K1311" s="12" t="n">
        <v>400000</v>
      </c>
      <c r="L1311" s="8" t="inlineStr">
        <is>
          <t>Nevada</t>
        </is>
      </c>
      <c r="M1311" s="13" t="n">
        <v>6622.64</v>
      </c>
      <c r="N1311" s="13" t="n"/>
      <c r="O1311" s="8" t="inlineStr">
        <is>
          <t>Prior carrier non-renewal / cancellation</t>
        </is>
      </c>
    </row>
    <row r="1312">
      <c r="A1312" s="8" t="inlineStr">
        <is>
          <t>b5c69e7c-b505-59d4-a46c-79093519c23f</t>
        </is>
      </c>
      <c r="B1312" s="9" t="inlineStr">
        <is>
          <t>2025-09</t>
        </is>
      </c>
      <c r="C1312" s="10" t="n"/>
      <c r="D1312" s="9" t="inlineStr">
        <is>
          <t>Declined</t>
        </is>
      </c>
      <c r="E1312" s="8" t="inlineStr">
        <is>
          <t>Callum Whitlock</t>
        </is>
      </c>
      <c r="F1312" s="11" t="n">
        <v>1959</v>
      </c>
      <c r="G1312" s="8" t="inlineStr">
        <is>
          <t>Porsche</t>
        </is>
      </c>
      <c r="H1312" s="8" t="inlineStr">
        <is>
          <t>911 Turbo S</t>
        </is>
      </c>
      <c r="I1312" s="8" t="inlineStr">
        <is>
          <t>H56NGCK7KZJAJMZ8R</t>
        </is>
      </c>
      <c r="J1312" s="8" t="inlineStr">
        <is>
          <t>02 - Sports / GT</t>
        </is>
      </c>
      <c r="K1312" s="12" t="n">
        <v>675000</v>
      </c>
      <c r="L1312" s="8" t="inlineStr">
        <is>
          <t>Illinois</t>
        </is>
      </c>
      <c r="M1312" s="13" t="n">
        <v>11258.49</v>
      </c>
      <c r="N1312" s="13" t="n"/>
      <c r="O1312" s="8" t="inlineStr">
        <is>
          <t>3 + at-fault claims - 5 yrs</t>
        </is>
      </c>
    </row>
    <row r="1313">
      <c r="A1313" s="8" t="inlineStr">
        <is>
          <t>bae5e194-bae9-5826-b93b-a076c357e1db</t>
        </is>
      </c>
      <c r="B1313" s="9" t="inlineStr">
        <is>
          <t>2025-09</t>
        </is>
      </c>
      <c r="C1313" s="10" t="n"/>
      <c r="D1313" s="9" t="inlineStr">
        <is>
          <t>Declined</t>
        </is>
      </c>
      <c r="E1313" s="8" t="inlineStr">
        <is>
          <t>Emiliano Thistlewood</t>
        </is>
      </c>
      <c r="F1313" s="11" t="n">
        <v>1985</v>
      </c>
      <c r="G1313" s="8" t="inlineStr">
        <is>
          <t>Lamborghini</t>
        </is>
      </c>
      <c r="H1313" s="8" t="inlineStr">
        <is>
          <t>Huracan EVO</t>
        </is>
      </c>
      <c r="I1313" s="8" t="inlineStr">
        <is>
          <t>D737PJSY985Z9RW7V</t>
        </is>
      </c>
      <c r="J1313" s="8" t="inlineStr">
        <is>
          <t>03 - Supercar</t>
        </is>
      </c>
      <c r="K1313" s="12" t="n">
        <v>775000</v>
      </c>
      <c r="L1313" s="8" t="inlineStr">
        <is>
          <t>Missouri</t>
        </is>
      </c>
      <c r="M1313" s="13" t="n">
        <v>14725</v>
      </c>
      <c r="N1313" s="13" t="n"/>
      <c r="O1313" s="8" t="inlineStr">
        <is>
          <t>3 + at-fault claims - 5 yrs</t>
        </is>
      </c>
    </row>
    <row r="1314">
      <c r="A1314" s="8" t="inlineStr">
        <is>
          <t>bae9bb07-01f2-58de-9e6e-2442876d31b3</t>
        </is>
      </c>
      <c r="B1314" s="9" t="inlineStr">
        <is>
          <t>2025-09</t>
        </is>
      </c>
      <c r="C1314" s="10" t="n"/>
      <c r="D1314" s="9" t="inlineStr">
        <is>
          <t>Declined</t>
        </is>
      </c>
      <c r="E1314" s="8" t="inlineStr">
        <is>
          <t>Aurelio Thistlewood</t>
        </is>
      </c>
      <c r="F1314" s="11" t="n">
        <v>1999</v>
      </c>
      <c r="G1314" s="8" t="inlineStr">
        <is>
          <t>Bentley</t>
        </is>
      </c>
      <c r="H1314" s="8" t="inlineStr">
        <is>
          <t>Continental GT</t>
        </is>
      </c>
      <c r="I1314" s="8" t="inlineStr">
        <is>
          <t>WB8SSE4JLS9RZ2KZ4</t>
        </is>
      </c>
      <c r="J1314" s="8" t="inlineStr">
        <is>
          <t>02 - Sports / GT</t>
        </is>
      </c>
      <c r="K1314" s="12" t="n">
        <v>1085000</v>
      </c>
      <c r="L1314" s="8" t="inlineStr">
        <is>
          <t>Colorado</t>
        </is>
      </c>
      <c r="M1314" s="13" t="n">
        <v>12385.38</v>
      </c>
      <c r="N1314" s="13" t="n"/>
      <c r="O1314" s="8" t="inlineStr">
        <is>
          <t>3 + at-fault claims - 5 yrs</t>
        </is>
      </c>
    </row>
    <row r="1315">
      <c r="A1315" s="8" t="inlineStr">
        <is>
          <t>bafacf20-be57-5d8d-97c0-268f17495912</t>
        </is>
      </c>
      <c r="B1315" s="9" t="inlineStr">
        <is>
          <t>2025-09</t>
        </is>
      </c>
      <c r="C1315" s="10" t="n"/>
      <c r="D1315" s="9" t="inlineStr">
        <is>
          <t>Referred</t>
        </is>
      </c>
      <c r="E1315" s="8" t="inlineStr">
        <is>
          <t>Leopold Okonkwo</t>
        </is>
      </c>
      <c r="F1315" s="11" t="n">
        <v>2023</v>
      </c>
      <c r="G1315" s="8" t="inlineStr">
        <is>
          <t>Maserati</t>
        </is>
      </c>
      <c r="H1315" s="8" t="inlineStr">
        <is>
          <t>GranTurismo</t>
        </is>
      </c>
      <c r="I1315" s="8" t="inlineStr">
        <is>
          <t>STX917N210LKL0P4U</t>
        </is>
      </c>
      <c r="J1315" s="8" t="inlineStr">
        <is>
          <t>02 - Sports / GT</t>
        </is>
      </c>
      <c r="K1315" s="12" t="n">
        <v>560000</v>
      </c>
      <c r="L1315" s="8" t="inlineStr">
        <is>
          <t>Texas</t>
        </is>
      </c>
      <c r="M1315" s="13" t="n">
        <v>7898.11</v>
      </c>
      <c r="N1315" s="13" t="n"/>
      <c r="O1315" s="8" t="inlineStr">
        <is>
          <t>2 at-fault claims - 5 yrs</t>
        </is>
      </c>
    </row>
    <row r="1316">
      <c r="A1316" s="8" t="inlineStr">
        <is>
          <t>bcd52592-6cff-5d53-aab7-8e7b3cba4357</t>
        </is>
      </c>
      <c r="B1316" s="9" t="inlineStr">
        <is>
          <t>2025-09</t>
        </is>
      </c>
      <c r="C1316" s="10" t="n"/>
      <c r="D1316" s="9" t="inlineStr">
        <is>
          <t>Referred</t>
        </is>
      </c>
      <c r="E1316" s="8" t="inlineStr">
        <is>
          <t>Ingrid Delacroix</t>
        </is>
      </c>
      <c r="F1316" s="11" t="n">
        <v>2011</v>
      </c>
      <c r="G1316" s="8" t="inlineStr">
        <is>
          <t>Porsche</t>
        </is>
      </c>
      <c r="H1316" s="8" t="inlineStr">
        <is>
          <t>911 Turbo S</t>
        </is>
      </c>
      <c r="I1316" s="8" t="inlineStr">
        <is>
          <t>SBNZEVA5LSWLBC9UR</t>
        </is>
      </c>
      <c r="J1316" s="8" t="inlineStr">
        <is>
          <t>02 - Sports / GT</t>
        </is>
      </c>
      <c r="K1316" s="12" t="n">
        <v>560000</v>
      </c>
      <c r="L1316" s="8" t="inlineStr">
        <is>
          <t>Nevada</t>
        </is>
      </c>
      <c r="M1316" s="13" t="n">
        <v>8035.47</v>
      </c>
      <c r="N1316" s="13" t="n"/>
      <c r="O1316" s="8" t="inlineStr">
        <is>
          <t>1 theft / total loss claim</t>
        </is>
      </c>
    </row>
    <row r="1317">
      <c r="A1317" s="8" t="inlineStr">
        <is>
          <t>bd3341a2-5e7b-5b2a-9165-38e1513ef133</t>
        </is>
      </c>
      <c r="B1317" s="9" t="inlineStr">
        <is>
          <t>2025-09</t>
        </is>
      </c>
      <c r="C1317" s="10" t="n"/>
      <c r="D1317" s="9" t="inlineStr">
        <is>
          <t>Declined</t>
        </is>
      </c>
      <c r="E1317" s="8" t="inlineStr">
        <is>
          <t>Everett Kingsford</t>
        </is>
      </c>
      <c r="F1317" s="11" t="n">
        <v>1960</v>
      </c>
      <c r="G1317" s="8" t="inlineStr">
        <is>
          <t>Bentley</t>
        </is>
      </c>
      <c r="H1317" s="8" t="inlineStr">
        <is>
          <t>Continental GT</t>
        </is>
      </c>
      <c r="I1317" s="8" t="inlineStr">
        <is>
          <t>S0FYP52JYARDHM2U8</t>
        </is>
      </c>
      <c r="J1317" s="8" t="inlineStr">
        <is>
          <t>02 - Sports / GT</t>
        </is>
      </c>
      <c r="K1317" s="12" t="n">
        <v>305000</v>
      </c>
      <c r="L1317" s="8" t="inlineStr">
        <is>
          <t>North Carolina</t>
        </is>
      </c>
      <c r="M1317" s="13" t="n">
        <v>4963.44</v>
      </c>
      <c r="N1317" s="13" t="n"/>
      <c r="O1317" s="8" t="inlineStr">
        <is>
          <t>3 + at-fault claims - 5 yrs</t>
        </is>
      </c>
    </row>
    <row r="1318">
      <c r="A1318" s="8" t="inlineStr">
        <is>
          <t>bd43d1da-71e9-5131-ac3a-5de21648d553</t>
        </is>
      </c>
      <c r="B1318" s="9" t="inlineStr">
        <is>
          <t>2025-09</t>
        </is>
      </c>
      <c r="C1318" s="10" t="n"/>
      <c r="D1318" s="9" t="inlineStr">
        <is>
          <t>Referred</t>
        </is>
      </c>
      <c r="E1318" s="8" t="inlineStr">
        <is>
          <t>Ramona Blackwood</t>
        </is>
      </c>
      <c r="F1318" s="11" t="n">
        <v>1959</v>
      </c>
      <c r="G1318" s="8" t="inlineStr">
        <is>
          <t>Lamborghini</t>
        </is>
      </c>
      <c r="H1318" s="8" t="inlineStr">
        <is>
          <t>Huracan EVO</t>
        </is>
      </c>
      <c r="I1318" s="8" t="inlineStr">
        <is>
          <t>6R8N1S8SZWGV68X1W</t>
        </is>
      </c>
      <c r="J1318" s="8" t="inlineStr">
        <is>
          <t>03 - Supercar</t>
        </is>
      </c>
      <c r="K1318" s="12" t="n">
        <v>715000</v>
      </c>
      <c r="L1318" s="8" t="inlineStr">
        <is>
          <t>California</t>
        </is>
      </c>
      <c r="M1318" s="13" t="n">
        <v>17301.65</v>
      </c>
      <c r="N1318" s="13" t="n"/>
      <c r="O1318" s="8" t="inlineStr">
        <is>
          <t>1 at-fault claim over $100k</t>
        </is>
      </c>
    </row>
    <row r="1319">
      <c r="A1319" s="8" t="inlineStr">
        <is>
          <t>bd67089a-e553-5f95-a72d-960673b4a5e1</t>
        </is>
      </c>
      <c r="B1319" s="9" t="inlineStr">
        <is>
          <t>2025-09</t>
        </is>
      </c>
      <c r="C1319" s="10" t="n"/>
      <c r="D1319" s="9" t="inlineStr">
        <is>
          <t>Referred</t>
        </is>
      </c>
      <c r="E1319" s="8" t="inlineStr">
        <is>
          <t>Sunniva Ashcombe</t>
        </is>
      </c>
      <c r="F1319" s="11" t="n">
        <v>1964</v>
      </c>
      <c r="G1319" s="8" t="inlineStr">
        <is>
          <t>Lamborghini</t>
        </is>
      </c>
      <c r="H1319" s="8" t="inlineStr">
        <is>
          <t>Huracan EVO</t>
        </is>
      </c>
      <c r="I1319" s="8" t="inlineStr">
        <is>
          <t>724XPE67UJZBGNSXZ</t>
        </is>
      </c>
      <c r="J1319" s="8" t="inlineStr">
        <is>
          <t>03 - Supercar</t>
        </is>
      </c>
      <c r="K1319" s="12" t="n">
        <v>1145000</v>
      </c>
      <c r="L1319" s="8" t="inlineStr">
        <is>
          <t>Oklahoma</t>
        </is>
      </c>
      <c r="M1319" s="13" t="n">
        <v>21776.6</v>
      </c>
      <c r="N1319" s="13" t="n"/>
      <c r="O1319" s="8" t="inlineStr">
        <is>
          <t>1 theft / total loss claim</t>
        </is>
      </c>
    </row>
    <row r="1320">
      <c r="A1320" s="8" t="inlineStr">
        <is>
          <t>be10e364-7d57-5ff2-b2e4-9d018996a022</t>
        </is>
      </c>
      <c r="B1320" s="9" t="inlineStr">
        <is>
          <t>2025-09</t>
        </is>
      </c>
      <c r="C1320" s="10" t="n"/>
      <c r="D1320" s="9" t="inlineStr">
        <is>
          <t>Declined</t>
        </is>
      </c>
      <c r="E1320" s="8" t="inlineStr">
        <is>
          <t>Everett Rourke</t>
        </is>
      </c>
      <c r="F1320" s="11" t="n">
        <v>2007</v>
      </c>
      <c r="G1320" s="8" t="inlineStr">
        <is>
          <t>Aston Martin</t>
        </is>
      </c>
      <c r="H1320" s="8" t="inlineStr">
        <is>
          <t>DB5</t>
        </is>
      </c>
      <c r="I1320" s="8" t="inlineStr">
        <is>
          <t>4XWD2F86D76FF31ZR</t>
        </is>
      </c>
      <c r="J1320" s="8" t="inlineStr">
        <is>
          <t>07 - Post-War Classic (1946-1972)</t>
        </is>
      </c>
      <c r="K1320" s="12" t="n">
        <v>665000</v>
      </c>
      <c r="L1320" s="8" t="inlineStr">
        <is>
          <t>Ohio</t>
        </is>
      </c>
      <c r="M1320" s="13" t="n">
        <v>7499.44</v>
      </c>
      <c r="N1320" s="13" t="n"/>
      <c r="O1320" s="8" t="inlineStr">
        <is>
          <t>3 + at-fault claims - 5 yrs</t>
        </is>
      </c>
    </row>
    <row r="1321">
      <c r="A1321" s="8" t="inlineStr">
        <is>
          <t>be112c40-e6cd-5c4d-9961-298aade46f54</t>
        </is>
      </c>
      <c r="B1321" s="9" t="inlineStr">
        <is>
          <t>2025-09</t>
        </is>
      </c>
      <c r="C1321" s="10" t="n"/>
      <c r="D1321" s="9" t="inlineStr">
        <is>
          <t>Declined</t>
        </is>
      </c>
      <c r="E1321" s="8" t="inlineStr">
        <is>
          <t>Horace Pennington</t>
        </is>
      </c>
      <c r="F1321" s="11" t="n">
        <v>1985</v>
      </c>
      <c r="G1321" s="8" t="inlineStr">
        <is>
          <t>Maserati</t>
        </is>
      </c>
      <c r="H1321" s="8" t="inlineStr">
        <is>
          <t>GranTurismo</t>
        </is>
      </c>
      <c r="I1321" s="8" t="inlineStr">
        <is>
          <t>HTAXHE9591YDGC75K</t>
        </is>
      </c>
      <c r="J1321" s="8" t="inlineStr">
        <is>
          <t>02 - Sports / GT</t>
        </is>
      </c>
      <c r="K1321" s="12" t="n">
        <v>235000</v>
      </c>
      <c r="L1321" s="8" t="inlineStr">
        <is>
          <t>Texas</t>
        </is>
      </c>
      <c r="M1321" s="13" t="n">
        <v>4691.13</v>
      </c>
      <c r="N1321" s="13" t="n"/>
      <c r="O1321" s="8" t="inlineStr">
        <is>
          <t>3 + at-fault claims - 5 yrs</t>
        </is>
      </c>
    </row>
    <row r="1322">
      <c r="A1322" s="8" t="inlineStr">
        <is>
          <t>bec399bc-b2fb-5d3e-9b6c-5173facb7665</t>
        </is>
      </c>
      <c r="B1322" s="9" t="inlineStr">
        <is>
          <t>2025-09</t>
        </is>
      </c>
      <c r="C1322" s="10" t="n"/>
      <c r="D1322" s="9" t="inlineStr">
        <is>
          <t>Declined</t>
        </is>
      </c>
      <c r="E1322" s="8" t="inlineStr">
        <is>
          <t>Lorenzo Bellandi</t>
        </is>
      </c>
      <c r="F1322" s="11" t="n">
        <v>2004</v>
      </c>
      <c r="G1322" s="8" t="inlineStr">
        <is>
          <t>Mercedes-Benz</t>
        </is>
      </c>
      <c r="H1322" s="8" t="inlineStr">
        <is>
          <t>AMG GT</t>
        </is>
      </c>
      <c r="I1322" s="8" t="inlineStr">
        <is>
          <t>NKNFFCRHD8JHGWTZ1</t>
        </is>
      </c>
      <c r="J1322" s="8" t="inlineStr">
        <is>
          <t>02 - Sports / GT</t>
        </is>
      </c>
      <c r="K1322" s="12" t="n">
        <v>425000</v>
      </c>
      <c r="L1322" s="8" t="inlineStr">
        <is>
          <t>Vermont</t>
        </is>
      </c>
      <c r="M1322" s="13" t="n">
        <v>7337.26</v>
      </c>
      <c r="N1322" s="13" t="n"/>
      <c r="O1322" s="8" t="inlineStr">
        <is>
          <t>3 + at-fault claims - 5 yrs</t>
        </is>
      </c>
    </row>
    <row r="1323">
      <c r="A1323" s="8" t="inlineStr">
        <is>
          <t>c104d45b-37a7-5463-a789-b266ef7af43d</t>
        </is>
      </c>
      <c r="B1323" s="9" t="inlineStr">
        <is>
          <t>2025-09</t>
        </is>
      </c>
      <c r="C1323" s="10" t="n"/>
      <c r="D1323" s="9" t="inlineStr">
        <is>
          <t>Declined</t>
        </is>
      </c>
      <c r="E1323" s="8" t="inlineStr">
        <is>
          <t>Horace Bellandi</t>
        </is>
      </c>
      <c r="F1323" s="11" t="n">
        <v>2004</v>
      </c>
      <c r="G1323" s="8" t="inlineStr">
        <is>
          <t>Mercedes-Benz</t>
        </is>
      </c>
      <c r="H1323" s="8" t="inlineStr">
        <is>
          <t>AMG GT</t>
        </is>
      </c>
      <c r="I1323" s="8" t="inlineStr">
        <is>
          <t>SXRT4DEZP62NLH8NX</t>
        </is>
      </c>
      <c r="J1323" s="8" t="inlineStr">
        <is>
          <t>02 - Sports / GT</t>
        </is>
      </c>
      <c r="K1323" s="12" t="n">
        <v>705000</v>
      </c>
      <c r="L1323" s="8" t="inlineStr">
        <is>
          <t>West Virginia</t>
        </is>
      </c>
      <c r="M1323" s="13" t="n">
        <v>11499.48</v>
      </c>
      <c r="N1323" s="13" t="n"/>
      <c r="O1323" s="8" t="inlineStr">
        <is>
          <t>3 + at-fault claims - 5 yrs</t>
        </is>
      </c>
    </row>
    <row r="1324">
      <c r="A1324" s="8" t="inlineStr">
        <is>
          <t>c10aacd1-4f1c-5dab-9589-743daf9c53b3</t>
        </is>
      </c>
      <c r="B1324" s="9" t="inlineStr">
        <is>
          <t>2025-09</t>
        </is>
      </c>
      <c r="C1324" s="10" t="n"/>
      <c r="D1324" s="9" t="inlineStr">
        <is>
          <t>Declined</t>
        </is>
      </c>
      <c r="E1324" s="8" t="inlineStr">
        <is>
          <t>Thaddeus Rourke</t>
        </is>
      </c>
      <c r="F1324" s="11" t="n">
        <v>2004</v>
      </c>
      <c r="G1324" s="8" t="inlineStr">
        <is>
          <t>Porsche</t>
        </is>
      </c>
      <c r="H1324" s="8" t="inlineStr">
        <is>
          <t>911 Turbo S</t>
        </is>
      </c>
      <c r="I1324" s="8" t="inlineStr">
        <is>
          <t>6LG32C1AEA4ET74PX</t>
        </is>
      </c>
      <c r="J1324" s="8" t="inlineStr">
        <is>
          <t>02 - Sports / GT</t>
        </is>
      </c>
      <c r="K1324" s="12" t="n">
        <v>395000</v>
      </c>
      <c r="L1324" s="8" t="inlineStr">
        <is>
          <t>Missouri</t>
        </is>
      </c>
      <c r="M1324" s="13" t="n">
        <v>5925</v>
      </c>
      <c r="N1324" s="13" t="n"/>
      <c r="O1324" s="8" t="inlineStr">
        <is>
          <t>3 + at-fault claims - 5 yrs</t>
        </is>
      </c>
    </row>
    <row r="1325">
      <c r="A1325" s="8" t="inlineStr">
        <is>
          <t>c3f13d99-ac9b-5a5a-9b0e-c896f7a4f796</t>
        </is>
      </c>
      <c r="B1325" s="9" t="inlineStr">
        <is>
          <t>2025-09</t>
        </is>
      </c>
      <c r="C1325" s="10" t="n"/>
      <c r="D1325" s="9" t="inlineStr">
        <is>
          <t>Declined</t>
        </is>
      </c>
      <c r="E1325" s="8" t="inlineStr">
        <is>
          <t>Noor Thistlewood</t>
        </is>
      </c>
      <c r="F1325" s="11" t="n">
        <v>1991</v>
      </c>
      <c r="G1325" s="8" t="inlineStr">
        <is>
          <t>Aston Martin</t>
        </is>
      </c>
      <c r="H1325" s="8" t="inlineStr">
        <is>
          <t>DB12</t>
        </is>
      </c>
      <c r="I1325" s="8" t="inlineStr">
        <is>
          <t>L0CBSY2RHNWLB2C5C</t>
        </is>
      </c>
      <c r="J1325" s="8" t="inlineStr">
        <is>
          <t>02 - Sports / GT</t>
        </is>
      </c>
      <c r="K1325" s="12" t="n">
        <v>655000</v>
      </c>
      <c r="L1325" s="8" t="inlineStr">
        <is>
          <t>Ohio</t>
        </is>
      </c>
      <c r="M1325" s="13" t="n">
        <v>11165.9</v>
      </c>
      <c r="N1325" s="13" t="n"/>
      <c r="O1325" s="8" t="inlineStr">
        <is>
          <t>3 + at-fault claims - 5 yrs</t>
        </is>
      </c>
    </row>
    <row r="1326">
      <c r="A1326" s="8" t="inlineStr">
        <is>
          <t>c43db948-d6bc-5dae-98a8-d5a69f9d41c8</t>
        </is>
      </c>
      <c r="B1326" s="9" t="inlineStr">
        <is>
          <t>2025-09</t>
        </is>
      </c>
      <c r="C1326" s="10" t="n"/>
      <c r="D1326" s="9" t="inlineStr">
        <is>
          <t>Referred</t>
        </is>
      </c>
      <c r="E1326" s="8" t="inlineStr">
        <is>
          <t>Beatrix Pennington</t>
        </is>
      </c>
      <c r="F1326" s="11" t="n">
        <v>2019</v>
      </c>
      <c r="G1326" s="8" t="inlineStr">
        <is>
          <t>Alfa Romeo</t>
        </is>
      </c>
      <c r="H1326" s="8" t="inlineStr">
        <is>
          <t>8C 2900</t>
        </is>
      </c>
      <c r="I1326" s="8" t="inlineStr">
        <is>
          <t>JUZ8T9D7ZRH77XSMP</t>
        </is>
      </c>
      <c r="J1326" s="8" t="inlineStr">
        <is>
          <t>06 - Vintage Pre-War (pre-1946)</t>
        </is>
      </c>
      <c r="K1326" s="12" t="n">
        <v>865000</v>
      </c>
      <c r="L1326" s="8" t="inlineStr">
        <is>
          <t>Tennessee</t>
        </is>
      </c>
      <c r="M1326" s="13" t="n">
        <v>6077.85</v>
      </c>
      <c r="N1326" s="13" t="n"/>
      <c r="O1326" s="8" t="inlineStr">
        <is>
          <t>Prior carrier non-renewal / cancellation</t>
        </is>
      </c>
    </row>
    <row r="1327">
      <c r="A1327" s="8" t="inlineStr">
        <is>
          <t>c46d4ccb-695c-54c1-a815-b106cbc8f152</t>
        </is>
      </c>
      <c r="B1327" s="9" t="inlineStr">
        <is>
          <t>2025-09</t>
        </is>
      </c>
      <c r="C1327" s="10" t="n"/>
      <c r="D1327" s="9" t="inlineStr">
        <is>
          <t>Referred</t>
        </is>
      </c>
      <c r="E1327" s="8" t="inlineStr">
        <is>
          <t>Saoirse Larsson</t>
        </is>
      </c>
      <c r="F1327" s="11" t="n">
        <v>1963</v>
      </c>
      <c r="G1327" s="8" t="inlineStr">
        <is>
          <t>BMW</t>
        </is>
      </c>
      <c r="H1327" s="8" t="inlineStr">
        <is>
          <t>M8 Competition</t>
        </is>
      </c>
      <c r="I1327" s="8" t="inlineStr">
        <is>
          <t>JZR23C1CB0LPDJGFG</t>
        </is>
      </c>
      <c r="J1327" s="8" t="inlineStr">
        <is>
          <t>02 - Sports / GT</t>
        </is>
      </c>
      <c r="K1327" s="12" t="n">
        <v>465000</v>
      </c>
      <c r="L1327" s="8" t="inlineStr">
        <is>
          <t>Utah</t>
        </is>
      </c>
      <c r="M1327" s="13" t="n">
        <v>8883.25</v>
      </c>
      <c r="N1327" s="13" t="n"/>
      <c r="O1327" s="8" t="inlineStr">
        <is>
          <t>1 theft / total loss claim</t>
        </is>
      </c>
    </row>
    <row r="1328">
      <c r="A1328" s="8" t="inlineStr">
        <is>
          <t>c54b740c-6c18-522c-81e8-93d633755f7e</t>
        </is>
      </c>
      <c r="B1328" s="9" t="inlineStr">
        <is>
          <t>2025-09</t>
        </is>
      </c>
      <c r="C1328" s="10" t="n"/>
      <c r="D1328" s="9" t="inlineStr">
        <is>
          <t>Declined</t>
        </is>
      </c>
      <c r="E1328" s="8" t="inlineStr">
        <is>
          <t>Fenwick Vasquez</t>
        </is>
      </c>
      <c r="F1328" s="11" t="n">
        <v>1986</v>
      </c>
      <c r="G1328" s="8" t="inlineStr">
        <is>
          <t>Ringbrothers</t>
        </is>
      </c>
      <c r="H1328" s="8" t="inlineStr">
        <is>
          <t>Mustang</t>
        </is>
      </c>
      <c r="I1328" s="8" t="inlineStr">
        <is>
          <t>RAK10ZJ0HBELHN7VC</t>
        </is>
      </c>
      <c r="J1328" s="8" t="inlineStr">
        <is>
          <t>11 - Restomod / Coachbuilt / Bespoke</t>
        </is>
      </c>
      <c r="K1328" s="12" t="n">
        <v>530000</v>
      </c>
      <c r="L1328" s="8" t="inlineStr">
        <is>
          <t>New Jersey</t>
        </is>
      </c>
      <c r="M1328" s="13" t="n">
        <v>7098</v>
      </c>
      <c r="N1328" s="13" t="n"/>
      <c r="O1328" s="8" t="inlineStr">
        <is>
          <t>3 + at-fault claims - 5 yrs</t>
        </is>
      </c>
    </row>
    <row r="1329">
      <c r="A1329" s="8" t="inlineStr">
        <is>
          <t>c830df00-a817-576f-a7c3-66f5a2ea12c7</t>
        </is>
      </c>
      <c r="B1329" s="9" t="inlineStr">
        <is>
          <t>2025-09</t>
        </is>
      </c>
      <c r="C1329" s="10" t="n"/>
      <c r="D1329" s="9" t="inlineStr">
        <is>
          <t>Declined</t>
        </is>
      </c>
      <c r="E1329" s="8" t="inlineStr">
        <is>
          <t>Marisol Vasquez</t>
        </is>
      </c>
      <c r="F1329" s="11" t="n">
        <v>1979</v>
      </c>
      <c r="G1329" s="8" t="inlineStr">
        <is>
          <t>Porsche</t>
        </is>
      </c>
      <c r="H1329" s="8" t="inlineStr">
        <is>
          <t>911 Turbo S</t>
        </is>
      </c>
      <c r="I1329" s="8" t="inlineStr">
        <is>
          <t>HV0R5TSUDM44VX2CG</t>
        </is>
      </c>
      <c r="J1329" s="8" t="inlineStr">
        <is>
          <t>02 - Sports / GT</t>
        </is>
      </c>
      <c r="K1329" s="12" t="n">
        <v>295000</v>
      </c>
      <c r="L1329" s="8" t="inlineStr">
        <is>
          <t>Texas</t>
        </is>
      </c>
      <c r="M1329" s="13" t="n">
        <v>4800.71</v>
      </c>
      <c r="N1329" s="13" t="n"/>
      <c r="O1329" s="8" t="inlineStr">
        <is>
          <t>3 + at-fault claims - 5 yrs</t>
        </is>
      </c>
    </row>
    <row r="1330">
      <c r="A1330" s="8" t="inlineStr">
        <is>
          <t>ca631496-311b-5111-9148-60b25696b76f</t>
        </is>
      </c>
      <c r="B1330" s="9" t="inlineStr">
        <is>
          <t>2025-09</t>
        </is>
      </c>
      <c r="C1330" s="10" t="n"/>
      <c r="D1330" s="9" t="inlineStr">
        <is>
          <t>Declined</t>
        </is>
      </c>
      <c r="E1330" s="8" t="inlineStr">
        <is>
          <t>Priya Underwood</t>
        </is>
      </c>
      <c r="F1330" s="11" t="n">
        <v>2012</v>
      </c>
      <c r="G1330" s="8" t="inlineStr">
        <is>
          <t>McLaren</t>
        </is>
      </c>
      <c r="H1330" s="8" t="inlineStr">
        <is>
          <t>750S</t>
        </is>
      </c>
      <c r="I1330" s="8" t="inlineStr">
        <is>
          <t>D68HWRU3UX421Z2VC</t>
        </is>
      </c>
      <c r="J1330" s="8" t="inlineStr">
        <is>
          <t>03 - Supercar</t>
        </is>
      </c>
      <c r="K1330" s="12" t="n">
        <v>1155000</v>
      </c>
      <c r="L1330" s="8" t="inlineStr">
        <is>
          <t>New Jersey</t>
        </is>
      </c>
      <c r="M1330" s="13" t="n">
        <v>15864.91</v>
      </c>
      <c r="N1330" s="13" t="n"/>
      <c r="O1330" s="8" t="inlineStr">
        <is>
          <t>3 + at-fault claims - 5 yrs</t>
        </is>
      </c>
    </row>
    <row r="1331">
      <c r="A1331" s="8" t="inlineStr">
        <is>
          <t>cbda33db-e8d9-5191-8203-dc27e223662a</t>
        </is>
      </c>
      <c r="B1331" s="9" t="inlineStr">
        <is>
          <t>2025-09</t>
        </is>
      </c>
      <c r="C1331" s="10" t="n"/>
      <c r="D1331" s="9" t="inlineStr">
        <is>
          <t>Declined</t>
        </is>
      </c>
      <c r="E1331" s="8" t="inlineStr">
        <is>
          <t>Thaddeus Rourke</t>
        </is>
      </c>
      <c r="F1331" s="11" t="n">
        <v>2017</v>
      </c>
      <c r="G1331" s="8" t="inlineStr">
        <is>
          <t>Bentley</t>
        </is>
      </c>
      <c r="H1331" s="8" t="inlineStr">
        <is>
          <t>Continental GT</t>
        </is>
      </c>
      <c r="I1331" s="8" t="inlineStr">
        <is>
          <t>N0PRGMRYC825P479X</t>
        </is>
      </c>
      <c r="J1331" s="8" t="inlineStr">
        <is>
          <t>02 - Sports / GT</t>
        </is>
      </c>
      <c r="K1331" s="12" t="n">
        <v>455000</v>
      </c>
      <c r="L1331" s="8" t="inlineStr">
        <is>
          <t>Vermont</t>
        </is>
      </c>
      <c r="M1331" s="13" t="n">
        <v>7855.19</v>
      </c>
      <c r="N1331" s="13" t="n"/>
      <c r="O1331" s="8" t="inlineStr">
        <is>
          <t>3 + at-fault claims - 5 yrs</t>
        </is>
      </c>
    </row>
    <row r="1332">
      <c r="A1332" s="8" t="inlineStr">
        <is>
          <t>cd4f63bb-69cc-5048-8104-84ca5a421c7a</t>
        </is>
      </c>
      <c r="B1332" s="9" t="inlineStr">
        <is>
          <t>2025-09</t>
        </is>
      </c>
      <c r="C1332" s="10" t="n"/>
      <c r="D1332" s="9" t="inlineStr">
        <is>
          <t>Referred</t>
        </is>
      </c>
      <c r="E1332" s="8" t="inlineStr">
        <is>
          <t>Ingrid Pennington</t>
        </is>
      </c>
      <c r="F1332" s="11" t="n">
        <v>1961</v>
      </c>
      <c r="G1332" s="8" t="inlineStr">
        <is>
          <t>BMW</t>
        </is>
      </c>
      <c r="H1332" s="8" t="inlineStr">
        <is>
          <t>M8 Competition</t>
        </is>
      </c>
      <c r="I1332" s="8" t="inlineStr">
        <is>
          <t>7SK9AW1XHTJZGWTY8</t>
        </is>
      </c>
      <c r="J1332" s="8" t="inlineStr">
        <is>
          <t>02 - Sports / GT</t>
        </is>
      </c>
      <c r="K1332" s="12" t="n">
        <v>730000</v>
      </c>
      <c r="L1332" s="8" t="inlineStr">
        <is>
          <t>West Virginia</t>
        </is>
      </c>
      <c r="M1332" s="13" t="n">
        <v>11907.26</v>
      </c>
      <c r="N1332" s="13" t="n"/>
      <c r="O1332" s="8" t="inlineStr">
        <is>
          <t>1 at-fault claim over $100k</t>
        </is>
      </c>
    </row>
    <row r="1333">
      <c r="A1333" s="8" t="inlineStr">
        <is>
          <t>ceda205c-b13e-5cfb-8f46-41e6ff7e95a7</t>
        </is>
      </c>
      <c r="B1333" s="9" t="inlineStr">
        <is>
          <t>2025-09</t>
        </is>
      </c>
      <c r="C1333" s="10" t="n"/>
      <c r="D1333" s="9" t="inlineStr">
        <is>
          <t>Referred</t>
        </is>
      </c>
      <c r="E1333" s="8" t="inlineStr">
        <is>
          <t>Fitzgerald Chattopadhyay</t>
        </is>
      </c>
      <c r="F1333" s="11" t="n">
        <v>1991</v>
      </c>
      <c r="G1333" s="8" t="inlineStr">
        <is>
          <t>McLaren</t>
        </is>
      </c>
      <c r="H1333" s="8" t="inlineStr">
        <is>
          <t>750S</t>
        </is>
      </c>
      <c r="I1333" s="8" t="inlineStr">
        <is>
          <t>K9C6WPA7Z6JSSE3S6</t>
        </is>
      </c>
      <c r="J1333" s="8" t="inlineStr">
        <is>
          <t>03 - Supercar</t>
        </is>
      </c>
      <c r="K1333" s="12" t="n">
        <v>775000</v>
      </c>
      <c r="L1333" s="8" t="inlineStr">
        <is>
          <t>Virginia</t>
        </is>
      </c>
      <c r="M1333" s="13" t="n">
        <v>15141.75</v>
      </c>
      <c r="N1333" s="13" t="n"/>
      <c r="O1333" s="8" t="inlineStr">
        <is>
          <t>2 at-fault claims - 5 yrs</t>
        </is>
      </c>
    </row>
    <row r="1334">
      <c r="A1334" s="8" t="inlineStr">
        <is>
          <t>cfb77748-35da-5f18-9b4d-e684fa35ff96</t>
        </is>
      </c>
      <c r="B1334" s="9" t="inlineStr">
        <is>
          <t>2025-09</t>
        </is>
      </c>
      <c r="C1334" s="10" t="n"/>
      <c r="D1334" s="9" t="inlineStr">
        <is>
          <t>Declined</t>
        </is>
      </c>
      <c r="E1334" s="8" t="inlineStr">
        <is>
          <t>Lorenzo Castellanos</t>
        </is>
      </c>
      <c r="F1334" s="11" t="n">
        <v>1987</v>
      </c>
      <c r="G1334" s="8" t="inlineStr">
        <is>
          <t>Lamborghini</t>
        </is>
      </c>
      <c r="H1334" s="8" t="inlineStr">
        <is>
          <t>Huracan EVO</t>
        </is>
      </c>
      <c r="I1334" s="8" t="inlineStr">
        <is>
          <t>09XJZJWHUC2ANSVAE</t>
        </is>
      </c>
      <c r="J1334" s="8" t="inlineStr">
        <is>
          <t>03 - Supercar</t>
        </is>
      </c>
      <c r="K1334" s="12" t="n">
        <v>715000</v>
      </c>
      <c r="L1334" s="8" t="inlineStr">
        <is>
          <t>California</t>
        </is>
      </c>
      <c r="M1334" s="13" t="n">
        <v>17301.65</v>
      </c>
      <c r="N1334" s="13" t="n"/>
      <c r="O1334" s="8" t="inlineStr">
        <is>
          <t>3 + at-fault claims - 5 yrs</t>
        </is>
      </c>
    </row>
    <row r="1335">
      <c r="A1335" s="8" t="inlineStr">
        <is>
          <t>d8e3326c-fac4-5fe0-8da3-50b62cd1b941</t>
        </is>
      </c>
      <c r="B1335" s="9" t="inlineStr">
        <is>
          <t>2025-09</t>
        </is>
      </c>
      <c r="C1335" s="10" t="n"/>
      <c r="D1335" s="9" t="inlineStr">
        <is>
          <t>Referred</t>
        </is>
      </c>
      <c r="E1335" s="8" t="inlineStr">
        <is>
          <t>Fenwick Thistlewood</t>
        </is>
      </c>
      <c r="F1335" s="11" t="n">
        <v>2018</v>
      </c>
      <c r="G1335" s="8" t="inlineStr">
        <is>
          <t>Alfa Romeo</t>
        </is>
      </c>
      <c r="H1335" s="8" t="inlineStr">
        <is>
          <t>8C 2900</t>
        </is>
      </c>
      <c r="I1335" s="8" t="inlineStr">
        <is>
          <t>E38KGT78W6YFS39E5</t>
        </is>
      </c>
      <c r="J1335" s="8" t="inlineStr">
        <is>
          <t>06 - Vintage Pre-War (pre-1946)</t>
        </is>
      </c>
      <c r="K1335" s="12" t="n">
        <v>655000</v>
      </c>
      <c r="L1335" s="8" t="inlineStr">
        <is>
          <t>North Dakota</t>
        </is>
      </c>
      <c r="M1335" s="13" t="n">
        <v>4790.15</v>
      </c>
      <c r="N1335" s="13" t="n"/>
      <c r="O1335" s="8" t="inlineStr">
        <is>
          <t>1 at-fault claim over $100k</t>
        </is>
      </c>
    </row>
    <row r="1336">
      <c r="A1336" s="8" t="inlineStr">
        <is>
          <t>d9fab338-194f-502b-a870-93d86bdfe68d</t>
        </is>
      </c>
      <c r="B1336" s="9" t="inlineStr">
        <is>
          <t>2025-09</t>
        </is>
      </c>
      <c r="C1336" s="10" t="n"/>
      <c r="D1336" s="9" t="inlineStr">
        <is>
          <t>Referred</t>
        </is>
      </c>
      <c r="E1336" s="8" t="inlineStr">
        <is>
          <t>Thaddeus Thistlewood</t>
        </is>
      </c>
      <c r="F1336" s="11" t="n">
        <v>2017</v>
      </c>
      <c r="G1336" s="8" t="inlineStr">
        <is>
          <t>Lamborghini</t>
        </is>
      </c>
      <c r="H1336" s="8" t="inlineStr">
        <is>
          <t>Huracan EVO</t>
        </is>
      </c>
      <c r="I1336" s="8" t="inlineStr">
        <is>
          <t>M5MTT17SUSR57EAA9</t>
        </is>
      </c>
      <c r="J1336" s="8" t="inlineStr">
        <is>
          <t>03 - Supercar</t>
        </is>
      </c>
      <c r="K1336" s="12" t="n">
        <v>310000</v>
      </c>
      <c r="L1336" s="8" t="inlineStr">
        <is>
          <t>New Mexico</t>
        </is>
      </c>
      <c r="M1336" s="13" t="n">
        <v>8609.809999999999</v>
      </c>
      <c r="N1336" s="13" t="n"/>
      <c r="O1336" s="8" t="inlineStr">
        <is>
          <t>1 theft / total loss claim</t>
        </is>
      </c>
    </row>
    <row r="1337">
      <c r="A1337" s="8" t="inlineStr">
        <is>
          <t>db32d522-61dc-5ff3-8da2-e5370042607b</t>
        </is>
      </c>
      <c r="B1337" s="9" t="inlineStr">
        <is>
          <t>2025-09</t>
        </is>
      </c>
      <c r="C1337" s="10" t="n"/>
      <c r="D1337" s="9" t="inlineStr">
        <is>
          <t>Referred</t>
        </is>
      </c>
      <c r="E1337" s="8" t="inlineStr">
        <is>
          <t>Noor Underwood</t>
        </is>
      </c>
      <c r="F1337" s="11" t="n">
        <v>2002</v>
      </c>
      <c r="G1337" s="8" t="inlineStr">
        <is>
          <t>Mercedes-Benz</t>
        </is>
      </c>
      <c r="H1337" s="8" t="inlineStr">
        <is>
          <t>AMG GT</t>
        </is>
      </c>
      <c r="I1337" s="8" t="inlineStr">
        <is>
          <t>REXTEA56LVLVWXU2S</t>
        </is>
      </c>
      <c r="J1337" s="8" t="inlineStr">
        <is>
          <t>02 - Sports / GT</t>
        </is>
      </c>
      <c r="K1337" s="12" t="n">
        <v>450000</v>
      </c>
      <c r="L1337" s="8" t="inlineStr">
        <is>
          <t>Hawaii</t>
        </is>
      </c>
      <c r="M1337" s="13" t="n">
        <v>8278.299999999999</v>
      </c>
      <c r="N1337" s="13" t="n"/>
      <c r="O1337" s="8" t="inlineStr">
        <is>
          <t>Prior carrier non-renewal / cancellation</t>
        </is>
      </c>
    </row>
    <row r="1338">
      <c r="A1338" s="8" t="inlineStr">
        <is>
          <t>dbae0025-5e50-5315-b639-e15a07069015</t>
        </is>
      </c>
      <c r="B1338" s="9" t="inlineStr">
        <is>
          <t>2025-09</t>
        </is>
      </c>
      <c r="C1338" s="10" t="n"/>
      <c r="D1338" s="9" t="inlineStr">
        <is>
          <t>Referred</t>
        </is>
      </c>
      <c r="E1338" s="8" t="inlineStr">
        <is>
          <t>Wilhelmina Montoya</t>
        </is>
      </c>
      <c r="F1338" s="11" t="n">
        <v>1984</v>
      </c>
      <c r="G1338" s="8" t="inlineStr">
        <is>
          <t>Maserati</t>
        </is>
      </c>
      <c r="H1338" s="8" t="inlineStr">
        <is>
          <t>GranTurismo</t>
        </is>
      </c>
      <c r="I1338" s="8" t="inlineStr">
        <is>
          <t>MTFU83K8PM66TTK36</t>
        </is>
      </c>
      <c r="J1338" s="8" t="inlineStr">
        <is>
          <t>02 - Sports / GT</t>
        </is>
      </c>
      <c r="K1338" s="12" t="n">
        <v>840000</v>
      </c>
      <c r="L1338" s="8" t="inlineStr">
        <is>
          <t>Ohio</t>
        </is>
      </c>
      <c r="M1338" s="13" t="n">
        <v>14319.62</v>
      </c>
      <c r="N1338" s="13" t="n"/>
      <c r="O1338" s="8" t="inlineStr">
        <is>
          <t>1 theft / total loss claim</t>
        </is>
      </c>
    </row>
    <row r="1339">
      <c r="A1339" s="8" t="inlineStr">
        <is>
          <t>dbc8775a-d0f0-5128-95f3-845ad86af068</t>
        </is>
      </c>
      <c r="B1339" s="9" t="inlineStr">
        <is>
          <t>2025-09</t>
        </is>
      </c>
      <c r="C1339" s="10" t="n"/>
      <c r="D1339" s="9" t="inlineStr">
        <is>
          <t>Declined</t>
        </is>
      </c>
      <c r="E1339" s="8" t="inlineStr">
        <is>
          <t>Mireille Larsson</t>
        </is>
      </c>
      <c r="F1339" s="11" t="n">
        <v>1992</v>
      </c>
      <c r="G1339" s="8" t="inlineStr">
        <is>
          <t>Maserati</t>
        </is>
      </c>
      <c r="H1339" s="8" t="inlineStr">
        <is>
          <t>GranTurismo</t>
        </is>
      </c>
      <c r="I1339" s="8" t="inlineStr">
        <is>
          <t>Z9ULCCM90VPWH24GC</t>
        </is>
      </c>
      <c r="J1339" s="8" t="inlineStr">
        <is>
          <t>02 - Sports / GT</t>
        </is>
      </c>
      <c r="K1339" s="12" t="n">
        <v>650000</v>
      </c>
      <c r="L1339" s="8" t="inlineStr">
        <is>
          <t>New York</t>
        </is>
      </c>
      <c r="M1339" s="13" t="n">
        <v>10203.77</v>
      </c>
      <c r="N1339" s="13" t="n"/>
      <c r="O1339" s="8" t="inlineStr">
        <is>
          <t>3 + at-fault claims - 5 yrs</t>
        </is>
      </c>
    </row>
    <row r="1340">
      <c r="A1340" s="8" t="inlineStr">
        <is>
          <t>dc5f3e26-995d-5381-9eef-6bfd6b9ce31c</t>
        </is>
      </c>
      <c r="B1340" s="9" t="inlineStr">
        <is>
          <t>2025-09</t>
        </is>
      </c>
      <c r="C1340" s="10" t="n"/>
      <c r="D1340" s="9" t="inlineStr">
        <is>
          <t>Referred</t>
        </is>
      </c>
      <c r="E1340" s="8" t="inlineStr">
        <is>
          <t>Aurelio Merriweather</t>
        </is>
      </c>
      <c r="F1340" s="11" t="n">
        <v>1960</v>
      </c>
      <c r="G1340" s="8" t="inlineStr">
        <is>
          <t>Mercedes-Benz</t>
        </is>
      </c>
      <c r="H1340" s="8" t="inlineStr">
        <is>
          <t>AMG GT</t>
        </is>
      </c>
      <c r="I1340" s="8" t="inlineStr">
        <is>
          <t>WTE083YJXGPAC08F1</t>
        </is>
      </c>
      <c r="J1340" s="8" t="inlineStr">
        <is>
          <t>02 - Sports / GT</t>
        </is>
      </c>
      <c r="K1340" s="12" t="n">
        <v>690000</v>
      </c>
      <c r="L1340" s="8" t="inlineStr">
        <is>
          <t>Texas</t>
        </is>
      </c>
      <c r="M1340" s="13" t="n">
        <v>9731.6</v>
      </c>
      <c r="N1340" s="13" t="n"/>
      <c r="O1340" s="8" t="inlineStr">
        <is>
          <t>1 theft / total loss claim</t>
        </is>
      </c>
    </row>
    <row r="1341">
      <c r="A1341" s="8" t="inlineStr">
        <is>
          <t>dd6c942c-2116-5dd2-8348-01de75f55cb2</t>
        </is>
      </c>
      <c r="B1341" s="9" t="inlineStr">
        <is>
          <t>2025-09</t>
        </is>
      </c>
      <c r="C1341" s="10" t="n"/>
      <c r="D1341" s="9" t="inlineStr">
        <is>
          <t>Declined</t>
        </is>
      </c>
      <c r="E1341" s="8" t="inlineStr">
        <is>
          <t>Wilhelmina Nakashima</t>
        </is>
      </c>
      <c r="F1341" s="11" t="n">
        <v>1961</v>
      </c>
      <c r="G1341" s="8" t="inlineStr">
        <is>
          <t>Bentley</t>
        </is>
      </c>
      <c r="H1341" s="8" t="inlineStr">
        <is>
          <t>Continental GT</t>
        </is>
      </c>
      <c r="I1341" s="8" t="inlineStr">
        <is>
          <t>X1PKZ12CRA238JTXY</t>
        </is>
      </c>
      <c r="J1341" s="8" t="inlineStr">
        <is>
          <t>02 - Sports / GT</t>
        </is>
      </c>
      <c r="K1341" s="12" t="n">
        <v>450000</v>
      </c>
      <c r="L1341" s="8" t="inlineStr">
        <is>
          <t>Vermont</t>
        </is>
      </c>
      <c r="M1341" s="13" t="n">
        <v>7768.87</v>
      </c>
      <c r="N1341" s="13" t="n"/>
      <c r="O1341" s="8" t="inlineStr">
        <is>
          <t>3 + at-fault claims - 5 yrs</t>
        </is>
      </c>
    </row>
    <row r="1342">
      <c r="A1342" s="8" t="inlineStr">
        <is>
          <t>de13582b-68bf-5665-80ad-375c75b1a1ec</t>
        </is>
      </c>
      <c r="B1342" s="9" t="inlineStr">
        <is>
          <t>2025-09</t>
        </is>
      </c>
      <c r="C1342" s="10" t="n"/>
      <c r="D1342" s="9" t="inlineStr">
        <is>
          <t>Referred</t>
        </is>
      </c>
      <c r="E1342" s="8" t="inlineStr">
        <is>
          <t>Mireille Okonkwo</t>
        </is>
      </c>
      <c r="F1342" s="11" t="n">
        <v>1994</v>
      </c>
      <c r="G1342" s="8" t="inlineStr">
        <is>
          <t>Bentley</t>
        </is>
      </c>
      <c r="H1342" s="8" t="inlineStr">
        <is>
          <t>Continental GT</t>
        </is>
      </c>
      <c r="I1342" s="8" t="inlineStr">
        <is>
          <t>4UC74W751FDA26KHT</t>
        </is>
      </c>
      <c r="J1342" s="8" t="inlineStr">
        <is>
          <t>02 - Sports / GT</t>
        </is>
      </c>
      <c r="K1342" s="12" t="n">
        <v>470000</v>
      </c>
      <c r="L1342" s="8" t="inlineStr">
        <is>
          <t>New York</t>
        </is>
      </c>
      <c r="M1342" s="13" t="n">
        <v>8513.209999999999</v>
      </c>
      <c r="N1342" s="13" t="n"/>
      <c r="O1342" s="8" t="inlineStr">
        <is>
          <t>2 at-fault claims - 5 yrs</t>
        </is>
      </c>
    </row>
    <row r="1343">
      <c r="A1343" s="8" t="inlineStr">
        <is>
          <t>de1a8e48-8f14-5237-b01e-09d6beeed5a5</t>
        </is>
      </c>
      <c r="B1343" s="9" t="inlineStr">
        <is>
          <t>2025-09</t>
        </is>
      </c>
      <c r="C1343" s="10" t="n"/>
      <c r="D1343" s="9" t="inlineStr">
        <is>
          <t>Declined</t>
        </is>
      </c>
      <c r="E1343" s="8" t="inlineStr">
        <is>
          <t>Mireille Thistlewood</t>
        </is>
      </c>
      <c r="F1343" s="11" t="n">
        <v>2001</v>
      </c>
      <c r="G1343" s="8" t="inlineStr">
        <is>
          <t>Jaguar</t>
        </is>
      </c>
      <c r="H1343" s="8" t="inlineStr">
        <is>
          <t>E-Type Series 1</t>
        </is>
      </c>
      <c r="I1343" s="8" t="inlineStr">
        <is>
          <t>8F57LM7Z95NA44S6W</t>
        </is>
      </c>
      <c r="J1343" s="8" t="inlineStr">
        <is>
          <t>07 - Post-War Classic (1946-1972)</t>
        </is>
      </c>
      <c r="K1343" s="12" t="n">
        <v>835000</v>
      </c>
      <c r="L1343" s="8" t="inlineStr">
        <is>
          <t>Colorado</t>
        </is>
      </c>
      <c r="M1343" s="13" t="n">
        <v>7451.98</v>
      </c>
      <c r="N1343" s="13" t="n"/>
      <c r="O1343" s="8" t="inlineStr">
        <is>
          <t>3 + at-fault claims - 5 yrs</t>
        </is>
      </c>
    </row>
    <row r="1344">
      <c r="A1344" s="8" t="inlineStr">
        <is>
          <t>de28b9b7-6f95-59f1-93fd-6c11a023e1d9</t>
        </is>
      </c>
      <c r="B1344" s="9" t="inlineStr">
        <is>
          <t>2025-09</t>
        </is>
      </c>
      <c r="C1344" s="10" t="n"/>
      <c r="D1344" s="9" t="inlineStr">
        <is>
          <t>Declined</t>
        </is>
      </c>
      <c r="E1344" s="8" t="inlineStr">
        <is>
          <t>Noor Underwood</t>
        </is>
      </c>
      <c r="F1344" s="11" t="n">
        <v>1976</v>
      </c>
      <c r="G1344" s="8" t="inlineStr">
        <is>
          <t>Maserati</t>
        </is>
      </c>
      <c r="H1344" s="8" t="inlineStr">
        <is>
          <t>GranTurismo</t>
        </is>
      </c>
      <c r="I1344" s="8" t="inlineStr">
        <is>
          <t>Z3MG3AJF7K6C9PP9M</t>
        </is>
      </c>
      <c r="J1344" s="8" t="inlineStr">
        <is>
          <t>02 - Sports / GT</t>
        </is>
      </c>
      <c r="K1344" s="12" t="n">
        <v>710000</v>
      </c>
      <c r="L1344" s="8" t="inlineStr">
        <is>
          <t>Hawaii</t>
        </is>
      </c>
      <c r="M1344" s="13" t="n">
        <v>11319.81</v>
      </c>
      <c r="N1344" s="13" t="n"/>
      <c r="O1344" s="8" t="inlineStr">
        <is>
          <t>3 + at-fault claims - 5 yrs</t>
        </is>
      </c>
    </row>
    <row r="1345">
      <c r="A1345" s="8" t="inlineStr">
        <is>
          <t>de5633ce-ad19-56e1-a76e-8e7254146a3e</t>
        </is>
      </c>
      <c r="B1345" s="9" t="inlineStr">
        <is>
          <t>2025-09</t>
        </is>
      </c>
      <c r="C1345" s="10" t="n"/>
      <c r="D1345" s="9" t="inlineStr">
        <is>
          <t>Referred</t>
        </is>
      </c>
      <c r="E1345" s="8" t="inlineStr">
        <is>
          <t>Thaddeus Chattopadhyay</t>
        </is>
      </c>
      <c r="F1345" s="11" t="n">
        <v>1998</v>
      </c>
      <c r="G1345" s="8" t="inlineStr">
        <is>
          <t>Porsche</t>
        </is>
      </c>
      <c r="H1345" s="8" t="inlineStr">
        <is>
          <t>911 Turbo S</t>
        </is>
      </c>
      <c r="I1345" s="8" t="inlineStr">
        <is>
          <t>FS0PV09D7HR4DDV2B</t>
        </is>
      </c>
      <c r="J1345" s="8" t="inlineStr">
        <is>
          <t>02 - Sports / GT</t>
        </is>
      </c>
      <c r="K1345" s="12" t="n">
        <v>515000</v>
      </c>
      <c r="L1345" s="8" t="inlineStr">
        <is>
          <t>Kentucky</t>
        </is>
      </c>
      <c r="M1345" s="13" t="n">
        <v>8463.49</v>
      </c>
      <c r="N1345" s="13" t="n"/>
      <c r="O1345" s="8" t="inlineStr">
        <is>
          <t>1 theft / total loss claim</t>
        </is>
      </c>
    </row>
    <row r="1346">
      <c r="A1346" s="8" t="inlineStr">
        <is>
          <t>dee484a4-5e1d-5ed8-9cdb-ba604e96407c</t>
        </is>
      </c>
      <c r="B1346" s="9" t="inlineStr">
        <is>
          <t>2025-09</t>
        </is>
      </c>
      <c r="C1346" s="10" t="n"/>
      <c r="D1346" s="9" t="inlineStr">
        <is>
          <t>Declined</t>
        </is>
      </c>
      <c r="E1346" s="8" t="inlineStr">
        <is>
          <t>Ingrid Vandermeer</t>
        </is>
      </c>
      <c r="F1346" s="11" t="n">
        <v>1974</v>
      </c>
      <c r="G1346" s="8" t="inlineStr">
        <is>
          <t>Ferrari</t>
        </is>
      </c>
      <c r="H1346" s="8" t="inlineStr">
        <is>
          <t>SF90 Stradale</t>
        </is>
      </c>
      <c r="I1346" s="8" t="inlineStr">
        <is>
          <t>5HUHJYNSFR14R7E16</t>
        </is>
      </c>
      <c r="J1346" s="8" t="inlineStr">
        <is>
          <t>03 - Supercar</t>
        </is>
      </c>
      <c r="K1346" s="12" t="n">
        <v>1115000</v>
      </c>
      <c r="L1346" s="8" t="inlineStr">
        <is>
          <t>Florida</t>
        </is>
      </c>
      <c r="M1346" s="13" t="n">
        <v>23898.87</v>
      </c>
      <c r="N1346" s="13" t="n"/>
      <c r="O1346" s="8" t="inlineStr">
        <is>
          <t>3 + at-fault claims - 5 yrs</t>
        </is>
      </c>
    </row>
    <row r="1347">
      <c r="A1347" s="8" t="inlineStr">
        <is>
          <t>e0b443fd-3375-5554-a59c-a0a4c0cd45f7</t>
        </is>
      </c>
      <c r="B1347" s="9" t="inlineStr">
        <is>
          <t>2025-09</t>
        </is>
      </c>
      <c r="C1347" s="10" t="n"/>
      <c r="D1347" s="9" t="inlineStr">
        <is>
          <t>Declined</t>
        </is>
      </c>
      <c r="E1347" s="8" t="inlineStr">
        <is>
          <t>Ottilie Nakashima</t>
        </is>
      </c>
      <c r="F1347" s="11" t="n">
        <v>1994</v>
      </c>
      <c r="G1347" s="8" t="inlineStr">
        <is>
          <t>Bentley</t>
        </is>
      </c>
      <c r="H1347" s="8" t="inlineStr">
        <is>
          <t>Continental GT</t>
        </is>
      </c>
      <c r="I1347" s="8" t="inlineStr">
        <is>
          <t>RKSB2H1JNUNP5XMZE</t>
        </is>
      </c>
      <c r="J1347" s="8" t="inlineStr">
        <is>
          <t>02 - Sports / GT</t>
        </is>
      </c>
      <c r="K1347" s="12" t="n">
        <v>720000</v>
      </c>
      <c r="L1347" s="8" t="inlineStr">
        <is>
          <t>Mississippi</t>
        </is>
      </c>
      <c r="M1347" s="13" t="n">
        <v>10507.92</v>
      </c>
      <c r="N1347" s="13" t="n"/>
      <c r="O1347" s="8" t="inlineStr">
        <is>
          <t>3 + at-fault claims - 5 yrs</t>
        </is>
      </c>
    </row>
    <row r="1348">
      <c r="A1348" s="8" t="inlineStr">
        <is>
          <t>e5d8767d-1ff0-542f-92b7-636bd4508df7</t>
        </is>
      </c>
      <c r="B1348" s="9" t="inlineStr">
        <is>
          <t>2025-09</t>
        </is>
      </c>
      <c r="C1348" s="10" t="n"/>
      <c r="D1348" s="9" t="inlineStr">
        <is>
          <t>Referred</t>
        </is>
      </c>
      <c r="E1348" s="8" t="inlineStr">
        <is>
          <t>Beatrix Harrington</t>
        </is>
      </c>
      <c r="F1348" s="11" t="n">
        <v>1981</v>
      </c>
      <c r="G1348" s="8" t="inlineStr">
        <is>
          <t>BMW</t>
        </is>
      </c>
      <c r="H1348" s="8" t="inlineStr">
        <is>
          <t>M8 Competition</t>
        </is>
      </c>
      <c r="I1348" s="8" t="inlineStr">
        <is>
          <t>C3AGZGY5ZPZ0N9U1L</t>
        </is>
      </c>
      <c r="J1348" s="8" t="inlineStr">
        <is>
          <t>02 - Sports / GT</t>
        </is>
      </c>
      <c r="K1348" s="12" t="n">
        <v>1320000</v>
      </c>
      <c r="L1348" s="8" t="inlineStr">
        <is>
          <t>Utah</t>
        </is>
      </c>
      <c r="M1348" s="13" t="n">
        <v>18492.45</v>
      </c>
      <c r="N1348" s="13" t="n"/>
      <c r="O1348" s="8" t="inlineStr">
        <is>
          <t>2 at-fault claims - 5 yrs</t>
        </is>
      </c>
    </row>
    <row r="1349">
      <c r="A1349" s="8" t="inlineStr">
        <is>
          <t>e6f2ceab-7cd1-527b-a579-db47898fff6e</t>
        </is>
      </c>
      <c r="B1349" s="9" t="inlineStr">
        <is>
          <t>2025-09</t>
        </is>
      </c>
      <c r="C1349" s="10" t="n"/>
      <c r="D1349" s="9" t="inlineStr">
        <is>
          <t>Declined</t>
        </is>
      </c>
      <c r="E1349" s="8" t="inlineStr">
        <is>
          <t>Saoirse Montoya</t>
        </is>
      </c>
      <c r="F1349" s="11" t="n">
        <v>1977</v>
      </c>
      <c r="G1349" s="8" t="inlineStr">
        <is>
          <t>McLaren</t>
        </is>
      </c>
      <c r="H1349" s="8" t="inlineStr">
        <is>
          <t>750S</t>
        </is>
      </c>
      <c r="I1349" s="8" t="inlineStr">
        <is>
          <t>G0KS9LWUG0GWZWUVU</t>
        </is>
      </c>
      <c r="J1349" s="8" t="inlineStr">
        <is>
          <t>03 - Supercar</t>
        </is>
      </c>
      <c r="K1349" s="12" t="n">
        <v>300000</v>
      </c>
      <c r="L1349" s="8" t="inlineStr">
        <is>
          <t>Vermont</t>
        </is>
      </c>
      <c r="M1349" s="13" t="n">
        <v>7941.51</v>
      </c>
      <c r="N1349" s="13" t="n"/>
      <c r="O1349" s="8" t="inlineStr">
        <is>
          <t>3 + at-fault claims - 5 yrs</t>
        </is>
      </c>
    </row>
    <row r="1350">
      <c r="A1350" s="8" t="inlineStr">
        <is>
          <t>e7caf7d6-1038-5bbe-b157-9390ffb930ae</t>
        </is>
      </c>
      <c r="B1350" s="9" t="inlineStr">
        <is>
          <t>2025-09</t>
        </is>
      </c>
      <c r="C1350" s="10" t="n"/>
      <c r="D1350" s="9" t="inlineStr">
        <is>
          <t>Declined</t>
        </is>
      </c>
      <c r="E1350" s="8" t="inlineStr">
        <is>
          <t>Ingrid Fairweather</t>
        </is>
      </c>
      <c r="F1350" s="11" t="n">
        <v>1990</v>
      </c>
      <c r="G1350" s="8" t="inlineStr">
        <is>
          <t>Aston Martin</t>
        </is>
      </c>
      <c r="H1350" s="8" t="inlineStr">
        <is>
          <t>DB12</t>
        </is>
      </c>
      <c r="I1350" s="8" t="inlineStr">
        <is>
          <t>L3A47BK6T64GCK30D</t>
        </is>
      </c>
      <c r="J1350" s="8" t="inlineStr">
        <is>
          <t>02 - Sports / GT</t>
        </is>
      </c>
      <c r="K1350" s="12" t="n">
        <v>645000</v>
      </c>
      <c r="L1350" s="8" t="inlineStr">
        <is>
          <t>Ohio</t>
        </is>
      </c>
      <c r="M1350" s="13" t="n">
        <v>10995.42</v>
      </c>
      <c r="N1350" s="13" t="n"/>
      <c r="O1350" s="8" t="inlineStr">
        <is>
          <t>3 + at-fault claims - 5 yrs</t>
        </is>
      </c>
    </row>
    <row r="1351">
      <c r="A1351" s="8" t="inlineStr">
        <is>
          <t>ed1763bc-21e8-5451-afe5-14340a8163f0</t>
        </is>
      </c>
      <c r="B1351" s="9" t="inlineStr">
        <is>
          <t>2025-09</t>
        </is>
      </c>
      <c r="C1351" s="10" t="n"/>
      <c r="D1351" s="9" t="inlineStr">
        <is>
          <t>Declined</t>
        </is>
      </c>
      <c r="E1351" s="8" t="inlineStr">
        <is>
          <t>Mireille Pennington</t>
        </is>
      </c>
      <c r="F1351" s="11" t="n">
        <v>1989</v>
      </c>
      <c r="G1351" s="8" t="inlineStr">
        <is>
          <t>Maserati</t>
        </is>
      </c>
      <c r="H1351" s="8" t="inlineStr">
        <is>
          <t>GranTurismo</t>
        </is>
      </c>
      <c r="I1351" s="8" t="inlineStr">
        <is>
          <t>P72GMWDUUSUC2KF6V</t>
        </is>
      </c>
      <c r="J1351" s="8" t="inlineStr">
        <is>
          <t>02 - Sports / GT</t>
        </is>
      </c>
      <c r="K1351" s="12" t="n">
        <v>1505000</v>
      </c>
      <c r="L1351" s="8" t="inlineStr">
        <is>
          <t>Missouri</t>
        </is>
      </c>
      <c r="M1351" s="13" t="n">
        <v>16555</v>
      </c>
      <c r="N1351" s="13" t="n"/>
      <c r="O1351" s="8" t="inlineStr">
        <is>
          <t>3 + at-fault claims - 5 yrs</t>
        </is>
      </c>
    </row>
    <row r="1352">
      <c r="A1352" s="8" t="inlineStr">
        <is>
          <t>ee3e33e2-aea6-5f64-9d59-d839c0378d2b</t>
        </is>
      </c>
      <c r="B1352" s="9" t="inlineStr">
        <is>
          <t>2025-09</t>
        </is>
      </c>
      <c r="C1352" s="10" t="n"/>
      <c r="D1352" s="9" t="inlineStr">
        <is>
          <t>Referred</t>
        </is>
      </c>
      <c r="E1352" s="8" t="inlineStr">
        <is>
          <t>Noor Blackwood</t>
        </is>
      </c>
      <c r="F1352" s="11" t="n">
        <v>1985</v>
      </c>
      <c r="G1352" s="8" t="inlineStr">
        <is>
          <t>McLaren</t>
        </is>
      </c>
      <c r="H1352" s="8" t="inlineStr">
        <is>
          <t>750S</t>
        </is>
      </c>
      <c r="I1352" s="8" t="inlineStr">
        <is>
          <t>1P0N287NE6BAAR7N7</t>
        </is>
      </c>
      <c r="J1352" s="8" t="inlineStr">
        <is>
          <t>03 - Supercar</t>
        </is>
      </c>
      <c r="K1352" s="12" t="n">
        <v>1325000</v>
      </c>
      <c r="L1352" s="8" t="inlineStr">
        <is>
          <t>Maine</t>
        </is>
      </c>
      <c r="M1352" s="13" t="n">
        <v>21600</v>
      </c>
      <c r="N1352" s="13" t="n"/>
      <c r="O1352" s="8" t="inlineStr">
        <is>
          <t>1 at-fault claim over $100k</t>
        </is>
      </c>
    </row>
    <row r="1353">
      <c r="A1353" s="8" t="inlineStr">
        <is>
          <t>eec38b63-bae1-5848-be85-55ce531fd4c7</t>
        </is>
      </c>
      <c r="B1353" s="9" t="inlineStr">
        <is>
          <t>2025-09</t>
        </is>
      </c>
      <c r="C1353" s="10" t="n"/>
      <c r="D1353" s="9" t="inlineStr">
        <is>
          <t>Declined</t>
        </is>
      </c>
      <c r="E1353" s="8" t="inlineStr">
        <is>
          <t>Noor Nakashima</t>
        </is>
      </c>
      <c r="F1353" s="11" t="n">
        <v>1989</v>
      </c>
      <c r="G1353" s="8" t="inlineStr">
        <is>
          <t>Maserati</t>
        </is>
      </c>
      <c r="H1353" s="8" t="inlineStr">
        <is>
          <t>GranTurismo</t>
        </is>
      </c>
      <c r="I1353" s="8" t="inlineStr">
        <is>
          <t>YR2DA4NHPN1VV49M9</t>
        </is>
      </c>
      <c r="J1353" s="8" t="inlineStr">
        <is>
          <t>02 - Sports / GT</t>
        </is>
      </c>
      <c r="K1353" s="12" t="n">
        <v>345000</v>
      </c>
      <c r="L1353" s="8" t="inlineStr">
        <is>
          <t>California</t>
        </is>
      </c>
      <c r="M1353" s="13" t="n">
        <v>6590.8</v>
      </c>
      <c r="N1353" s="13" t="n"/>
      <c r="O1353" s="8" t="inlineStr">
        <is>
          <t>3 + at-fault claims - 5 yrs</t>
        </is>
      </c>
    </row>
    <row r="1354">
      <c r="A1354" s="8" t="inlineStr">
        <is>
          <t>f10ace8c-a0a1-54c0-8bf0-164ecb5ba215</t>
        </is>
      </c>
      <c r="B1354" s="9" t="inlineStr">
        <is>
          <t>2025-09</t>
        </is>
      </c>
      <c r="C1354" s="10" t="n"/>
      <c r="D1354" s="9" t="inlineStr">
        <is>
          <t>Declined</t>
        </is>
      </c>
      <c r="E1354" s="8" t="inlineStr">
        <is>
          <t>Mireille Thistlewood</t>
        </is>
      </c>
      <c r="F1354" s="11" t="n">
        <v>1955</v>
      </c>
      <c r="G1354" s="8" t="inlineStr">
        <is>
          <t>Mercedes-Benz</t>
        </is>
      </c>
      <c r="H1354" s="8" t="inlineStr">
        <is>
          <t>AMG GT</t>
        </is>
      </c>
      <c r="I1354" s="8" t="inlineStr">
        <is>
          <t>AUZMRGWKWDMJ3MKG5</t>
        </is>
      </c>
      <c r="J1354" s="8" t="inlineStr">
        <is>
          <t>02 - Sports / GT</t>
        </is>
      </c>
      <c r="K1354" s="12" t="n">
        <v>690000</v>
      </c>
      <c r="L1354" s="8" t="inlineStr">
        <is>
          <t>Colorado</t>
        </is>
      </c>
      <c r="M1354" s="13" t="n">
        <v>9308.49</v>
      </c>
      <c r="N1354" s="13" t="n"/>
      <c r="O1354" s="8" t="inlineStr">
        <is>
          <t>3 + at-fault claims - 5 yrs</t>
        </is>
      </c>
    </row>
    <row r="1355">
      <c r="A1355" s="8" t="inlineStr">
        <is>
          <t>f1106528-cce6-508a-9cce-a44e2a973d7b</t>
        </is>
      </c>
      <c r="B1355" s="9" t="inlineStr">
        <is>
          <t>2025-09</t>
        </is>
      </c>
      <c r="C1355" s="10" t="n"/>
      <c r="D1355" s="9" t="inlineStr">
        <is>
          <t>Referred</t>
        </is>
      </c>
      <c r="E1355" s="8" t="inlineStr">
        <is>
          <t>Wilhelmina Bellandi</t>
        </is>
      </c>
      <c r="F1355" s="11" t="n">
        <v>1987</v>
      </c>
      <c r="G1355" s="8" t="inlineStr">
        <is>
          <t>BMW</t>
        </is>
      </c>
      <c r="H1355" s="8" t="inlineStr">
        <is>
          <t>M8 Competition</t>
        </is>
      </c>
      <c r="I1355" s="8" t="inlineStr">
        <is>
          <t>CHBTCYV9M9UHK5DZG</t>
        </is>
      </c>
      <c r="J1355" s="8" t="inlineStr">
        <is>
          <t>02 - Sports / GT</t>
        </is>
      </c>
      <c r="K1355" s="12" t="n">
        <v>565000</v>
      </c>
      <c r="L1355" s="8" t="inlineStr">
        <is>
          <t>Pennsylvania</t>
        </is>
      </c>
      <c r="M1355" s="13" t="n">
        <v>6929.25</v>
      </c>
      <c r="N1355" s="13" t="n"/>
      <c r="O1355" s="8" t="inlineStr">
        <is>
          <t>1 theft / total loss claim</t>
        </is>
      </c>
    </row>
    <row r="1356">
      <c r="A1356" s="8" t="inlineStr">
        <is>
          <t>f17513de-be0c-504b-b3d2-fe1ed14dc685</t>
        </is>
      </c>
      <c r="B1356" s="9" t="inlineStr">
        <is>
          <t>2025-09</t>
        </is>
      </c>
      <c r="C1356" s="10" t="n"/>
      <c r="D1356" s="9" t="inlineStr">
        <is>
          <t>Declined</t>
        </is>
      </c>
      <c r="E1356" s="8" t="inlineStr">
        <is>
          <t>Ingrid Delacroix</t>
        </is>
      </c>
      <c r="F1356" s="11" t="n">
        <v>1985</v>
      </c>
      <c r="G1356" s="8" t="inlineStr">
        <is>
          <t>BMW</t>
        </is>
      </c>
      <c r="H1356" s="8" t="inlineStr">
        <is>
          <t>M8 Competition</t>
        </is>
      </c>
      <c r="I1356" s="8" t="inlineStr">
        <is>
          <t>ZYMYB35ZRP7GFDNEK</t>
        </is>
      </c>
      <c r="J1356" s="8" t="inlineStr">
        <is>
          <t>02 - Sports / GT</t>
        </is>
      </c>
      <c r="K1356" s="12" t="n">
        <v>235000</v>
      </c>
      <c r="L1356" s="8" t="inlineStr">
        <is>
          <t>Illinois</t>
        </is>
      </c>
      <c r="M1356" s="13" t="n">
        <v>5547.77</v>
      </c>
      <c r="N1356" s="13" t="n"/>
      <c r="O1356" s="8" t="inlineStr">
        <is>
          <t>3 + at-fault claims - 5 yrs</t>
        </is>
      </c>
    </row>
    <row r="1357">
      <c r="A1357" s="8" t="inlineStr">
        <is>
          <t>f1c19cf6-f4c7-5529-abe2-68860c858685</t>
        </is>
      </c>
      <c r="B1357" s="9" t="inlineStr">
        <is>
          <t>2025-09</t>
        </is>
      </c>
      <c r="C1357" s="10" t="n"/>
      <c r="D1357" s="9" t="inlineStr">
        <is>
          <t>Declined</t>
        </is>
      </c>
      <c r="E1357" s="8" t="inlineStr">
        <is>
          <t>Wilhelmina Whitlock</t>
        </is>
      </c>
      <c r="F1357" s="11" t="n">
        <v>2015</v>
      </c>
      <c r="G1357" s="8" t="inlineStr">
        <is>
          <t>Porsche</t>
        </is>
      </c>
      <c r="H1357" s="8" t="inlineStr">
        <is>
          <t>911 Turbo S</t>
        </is>
      </c>
      <c r="I1357" s="8" t="inlineStr">
        <is>
          <t>MSNE5NF9WAM0Y6WL8</t>
        </is>
      </c>
      <c r="J1357" s="8" t="inlineStr">
        <is>
          <t>02 - Sports / GT</t>
        </is>
      </c>
      <c r="K1357" s="12" t="n">
        <v>735000</v>
      </c>
      <c r="L1357" s="8" t="inlineStr">
        <is>
          <t>California</t>
        </is>
      </c>
      <c r="M1357" s="13" t="n">
        <v>12169.1</v>
      </c>
      <c r="N1357" s="13" t="n"/>
      <c r="O1357" s="8" t="inlineStr">
        <is>
          <t>3 + at-fault claims - 5 yrs</t>
        </is>
      </c>
    </row>
    <row r="1358">
      <c r="A1358" s="8" t="inlineStr">
        <is>
          <t>f2044398-7a95-553a-89ca-0600be537eeb</t>
        </is>
      </c>
      <c r="B1358" s="9" t="inlineStr">
        <is>
          <t>2025-09</t>
        </is>
      </c>
      <c r="C1358" s="10" t="n"/>
      <c r="D1358" s="9" t="inlineStr">
        <is>
          <t>Referred</t>
        </is>
      </c>
      <c r="E1358" s="8" t="inlineStr">
        <is>
          <t>Emiliano Delacroix</t>
        </is>
      </c>
      <c r="F1358" s="11" t="n">
        <v>2000</v>
      </c>
      <c r="G1358" s="8" t="inlineStr">
        <is>
          <t>Porsche</t>
        </is>
      </c>
      <c r="H1358" s="8" t="inlineStr">
        <is>
          <t>911 Turbo S</t>
        </is>
      </c>
      <c r="I1358" s="8" t="inlineStr">
        <is>
          <t>FEYUJNRDJ7NFL6J3M</t>
        </is>
      </c>
      <c r="J1358" s="8" t="inlineStr">
        <is>
          <t>02 - Sports / GT</t>
        </is>
      </c>
      <c r="K1358" s="12" t="n">
        <v>710000</v>
      </c>
      <c r="L1358" s="8" t="inlineStr">
        <is>
          <t>Colorado</t>
        </is>
      </c>
      <c r="M1358" s="13" t="n">
        <v>9578.299999999999</v>
      </c>
      <c r="N1358" s="13" t="n"/>
      <c r="O1358" s="8" t="inlineStr">
        <is>
          <t>1 at-fault claim over $100k</t>
        </is>
      </c>
    </row>
    <row r="1359">
      <c r="A1359" s="8" t="inlineStr">
        <is>
          <t>f2df97f2-f3d1-59df-9e9f-2b9694f7cc94</t>
        </is>
      </c>
      <c r="B1359" s="9" t="inlineStr">
        <is>
          <t>2025-09</t>
        </is>
      </c>
      <c r="C1359" s="10" t="n"/>
      <c r="D1359" s="9" t="inlineStr">
        <is>
          <t>Declined</t>
        </is>
      </c>
      <c r="E1359" s="8" t="inlineStr">
        <is>
          <t>Ingrid Pennington</t>
        </is>
      </c>
      <c r="F1359" s="11" t="n">
        <v>1960</v>
      </c>
      <c r="G1359" s="8" t="inlineStr">
        <is>
          <t>BMW</t>
        </is>
      </c>
      <c r="H1359" s="8" t="inlineStr">
        <is>
          <t>M8 Competition</t>
        </is>
      </c>
      <c r="I1359" s="8" t="inlineStr">
        <is>
          <t>F2ECWCREVLMSZV86M</t>
        </is>
      </c>
      <c r="J1359" s="8" t="inlineStr">
        <is>
          <t>02 - Sports / GT</t>
        </is>
      </c>
      <c r="K1359" s="12" t="n">
        <v>595000</v>
      </c>
      <c r="L1359" s="8" t="inlineStr">
        <is>
          <t>California</t>
        </is>
      </c>
      <c r="M1359" s="13" t="n">
        <v>9851.18</v>
      </c>
      <c r="N1359" s="13" t="n"/>
      <c r="O1359" s="8" t="inlineStr">
        <is>
          <t>3 + at-fault claims - 5 yrs</t>
        </is>
      </c>
    </row>
    <row r="1360">
      <c r="A1360" s="8" t="inlineStr">
        <is>
          <t>f32fddc6-b9eb-5433-b968-eaf640c4c242</t>
        </is>
      </c>
      <c r="B1360" s="9" t="inlineStr">
        <is>
          <t>2025-09</t>
        </is>
      </c>
      <c r="C1360" s="10" t="n"/>
      <c r="D1360" s="9" t="inlineStr">
        <is>
          <t>Declined</t>
        </is>
      </c>
      <c r="E1360" s="8" t="inlineStr">
        <is>
          <t>Ingrid Whitlock</t>
        </is>
      </c>
      <c r="F1360" s="11" t="n">
        <v>1980</v>
      </c>
      <c r="G1360" s="8" t="inlineStr">
        <is>
          <t>Bentley</t>
        </is>
      </c>
      <c r="H1360" s="8" t="inlineStr">
        <is>
          <t>Continental GT</t>
        </is>
      </c>
      <c r="I1360" s="8" t="inlineStr">
        <is>
          <t>PVW3R6V07MTP02TP9</t>
        </is>
      </c>
      <c r="J1360" s="8" t="inlineStr">
        <is>
          <t>02 - Sports / GT</t>
        </is>
      </c>
      <c r="K1360" s="12" t="n">
        <v>470000</v>
      </c>
      <c r="L1360" s="8" t="inlineStr">
        <is>
          <t>Kentucky</t>
        </is>
      </c>
      <c r="M1360" s="13" t="n">
        <v>8912.26</v>
      </c>
      <c r="N1360" s="13" t="n"/>
      <c r="O1360" s="8" t="inlineStr">
        <is>
          <t>3 + at-fault claims - 5 yrs</t>
        </is>
      </c>
    </row>
    <row r="1361">
      <c r="A1361" s="8" t="inlineStr">
        <is>
          <t>f79bd092-ef70-59bf-b32b-0c3c30ef9bae</t>
        </is>
      </c>
      <c r="B1361" s="9" t="inlineStr">
        <is>
          <t>2025-09</t>
        </is>
      </c>
      <c r="C1361" s="10" t="n"/>
      <c r="D1361" s="9" t="inlineStr">
        <is>
          <t>Declined</t>
        </is>
      </c>
      <c r="E1361" s="8" t="inlineStr">
        <is>
          <t>Fitzgerald Blackwood</t>
        </is>
      </c>
      <c r="F1361" s="11" t="n">
        <v>1969</v>
      </c>
      <c r="G1361" s="8" t="inlineStr">
        <is>
          <t>Aston Martin</t>
        </is>
      </c>
      <c r="H1361" s="8" t="inlineStr">
        <is>
          <t>DB5</t>
        </is>
      </c>
      <c r="I1361" s="8" t="inlineStr">
        <is>
          <t>1MMLCGJ47PS9MJZAL</t>
        </is>
      </c>
      <c r="J1361" s="8" t="inlineStr">
        <is>
          <t>07 - Post-War Classic (1946-1972)</t>
        </is>
      </c>
      <c r="K1361" s="12" t="n">
        <v>370000</v>
      </c>
      <c r="L1361" s="8" t="inlineStr">
        <is>
          <t>Arkansas</t>
        </is>
      </c>
      <c r="M1361" s="13" t="n">
        <v>4624.3</v>
      </c>
      <c r="N1361" s="13" t="n"/>
      <c r="O1361" s="8" t="inlineStr">
        <is>
          <t>3 + at-fault claims - 5 yrs</t>
        </is>
      </c>
    </row>
    <row r="1362">
      <c r="A1362" s="8" t="inlineStr">
        <is>
          <t>f7f9d1e7-d901-5ff7-a976-cf1eb7b199da</t>
        </is>
      </c>
      <c r="B1362" s="9" t="inlineStr">
        <is>
          <t>2025-09</t>
        </is>
      </c>
      <c r="C1362" s="10" t="n"/>
      <c r="D1362" s="9" t="inlineStr">
        <is>
          <t>Declined</t>
        </is>
      </c>
      <c r="E1362" s="8" t="inlineStr">
        <is>
          <t>Priya Castellanos</t>
        </is>
      </c>
      <c r="F1362" s="11" t="n">
        <v>1963</v>
      </c>
      <c r="G1362" s="8" t="inlineStr">
        <is>
          <t>Mercedes-Benz</t>
        </is>
      </c>
      <c r="H1362" s="8" t="inlineStr">
        <is>
          <t>280SL Pagoda</t>
        </is>
      </c>
      <c r="I1362" s="8" t="inlineStr">
        <is>
          <t>FS91DXPB322U977PP</t>
        </is>
      </c>
      <c r="J1362" s="8" t="inlineStr">
        <is>
          <t>07 - Post-War Classic (1946-1972)</t>
        </is>
      </c>
      <c r="K1362" s="12" t="n">
        <v>485000</v>
      </c>
      <c r="L1362" s="8" t="inlineStr">
        <is>
          <t>Colorado</t>
        </is>
      </c>
      <c r="M1362" s="13" t="n">
        <v>4831.7</v>
      </c>
      <c r="N1362" s="13" t="n"/>
      <c r="O1362" s="8" t="inlineStr">
        <is>
          <t>3 + at-fault claims - 5 yrs</t>
        </is>
      </c>
    </row>
    <row r="1363">
      <c r="A1363" s="8" t="inlineStr">
        <is>
          <t>fbf66e30-6c53-5b74-bf2c-21a868afa3fb</t>
        </is>
      </c>
      <c r="B1363" s="9" t="inlineStr">
        <is>
          <t>2025-09</t>
        </is>
      </c>
      <c r="C1363" s="10" t="n"/>
      <c r="D1363" s="9" t="inlineStr">
        <is>
          <t>Declined</t>
        </is>
      </c>
      <c r="E1363" s="8" t="inlineStr">
        <is>
          <t>Fenwick Kingsford</t>
        </is>
      </c>
      <c r="F1363" s="11" t="n">
        <v>2005</v>
      </c>
      <c r="G1363" s="8" t="inlineStr">
        <is>
          <t>Mercedes-Benz</t>
        </is>
      </c>
      <c r="H1363" s="8" t="inlineStr">
        <is>
          <t>AMG GT</t>
        </is>
      </c>
      <c r="I1363" s="8" t="inlineStr">
        <is>
          <t>EBWSPAG4BCH809WY5</t>
        </is>
      </c>
      <c r="J1363" s="8" t="inlineStr">
        <is>
          <t>02 - Sports / GT</t>
        </is>
      </c>
      <c r="K1363" s="12" t="n">
        <v>150000</v>
      </c>
      <c r="L1363" s="8" t="inlineStr">
        <is>
          <t>Louisiana</t>
        </is>
      </c>
      <c r="M1363" s="13" t="n">
        <v>3150.57</v>
      </c>
      <c r="N1363" s="13" t="n"/>
      <c r="O1363" s="8" t="inlineStr">
        <is>
          <t>3 + at-fault claims - 5 yrs</t>
        </is>
      </c>
    </row>
    <row r="1364">
      <c r="A1364" s="8" t="inlineStr">
        <is>
          <t>fc5e3f77-8adf-5bec-b26a-823d83b1a60b</t>
        </is>
      </c>
      <c r="B1364" s="9" t="inlineStr">
        <is>
          <t>2025-09</t>
        </is>
      </c>
      <c r="C1364" s="10" t="n"/>
      <c r="D1364" s="9" t="inlineStr">
        <is>
          <t>Referred</t>
        </is>
      </c>
      <c r="E1364" s="8" t="inlineStr">
        <is>
          <t>Sunniva Rourke</t>
        </is>
      </c>
      <c r="F1364" s="11" t="n">
        <v>2024</v>
      </c>
      <c r="G1364" s="8" t="inlineStr">
        <is>
          <t>Ferrari</t>
        </is>
      </c>
      <c r="H1364" s="8" t="inlineStr">
        <is>
          <t>296 GTB</t>
        </is>
      </c>
      <c r="I1364" s="8" t="inlineStr">
        <is>
          <t>EUM8E7PG5PH70L3XX</t>
        </is>
      </c>
      <c r="J1364" s="8" t="inlineStr">
        <is>
          <t>03 - Supercar</t>
        </is>
      </c>
      <c r="K1364" s="12" t="n">
        <v>440000</v>
      </c>
      <c r="L1364" s="8" t="inlineStr">
        <is>
          <t>Oregon</t>
        </is>
      </c>
      <c r="M1364" s="13" t="n">
        <v>10788.3</v>
      </c>
      <c r="N1364" s="13" t="n"/>
      <c r="O1364" s="8" t="inlineStr">
        <is>
          <t>Prior carrier non-renewal / cancellation</t>
        </is>
      </c>
    </row>
    <row r="1365">
      <c r="A1365" s="8" t="inlineStr">
        <is>
          <t>fec9c59f-ec81-54e8-b7ff-26aa849aac88</t>
        </is>
      </c>
      <c r="B1365" s="9" t="inlineStr">
        <is>
          <t>2025-09</t>
        </is>
      </c>
      <c r="C1365" s="10" t="n"/>
      <c r="D1365" s="9" t="inlineStr">
        <is>
          <t>Declined</t>
        </is>
      </c>
      <c r="E1365" s="8" t="inlineStr">
        <is>
          <t>Cassius Fairweather</t>
        </is>
      </c>
      <c r="F1365" s="11" t="n">
        <v>1982</v>
      </c>
      <c r="G1365" s="8" t="inlineStr">
        <is>
          <t>Alfa Romeo</t>
        </is>
      </c>
      <c r="H1365" s="8" t="inlineStr">
        <is>
          <t>8C 2900</t>
        </is>
      </c>
      <c r="I1365" s="8" t="inlineStr">
        <is>
          <t>01N8DRFMD12LFV488</t>
        </is>
      </c>
      <c r="J1365" s="8" t="inlineStr">
        <is>
          <t>06 - Vintage Pre-War (pre-1946)</t>
        </is>
      </c>
      <c r="K1365" s="12" t="n">
        <v>1120000</v>
      </c>
      <c r="L1365" s="8" t="inlineStr">
        <is>
          <t>New York</t>
        </is>
      </c>
      <c r="M1365" s="13" t="n">
        <v>9196.68</v>
      </c>
      <c r="N1365" s="13" t="n"/>
      <c r="O1365" s="8" t="inlineStr">
        <is>
          <t>3 + at-fault claims - 5 yrs</t>
        </is>
      </c>
    </row>
    <row r="1366">
      <c r="A1366" s="8" t="inlineStr">
        <is>
          <t>005590d0-29aa-5d6b-933b-27a1811cf91e</t>
        </is>
      </c>
      <c r="B1366" s="9" t="inlineStr">
        <is>
          <t>2025-10</t>
        </is>
      </c>
      <c r="C1366" s="10" t="n"/>
      <c r="D1366" s="9" t="inlineStr">
        <is>
          <t>Declined</t>
        </is>
      </c>
      <c r="E1366" s="8" t="inlineStr">
        <is>
          <t>Leopold Harrington</t>
        </is>
      </c>
      <c r="F1366" s="11" t="n">
        <v>2001</v>
      </c>
      <c r="G1366" s="8" t="inlineStr">
        <is>
          <t>Bentley</t>
        </is>
      </c>
      <c r="H1366" s="8" t="inlineStr">
        <is>
          <t>Continental GT</t>
        </is>
      </c>
      <c r="I1366" s="8" t="inlineStr">
        <is>
          <t>3RH0M66FHJSNMBK6J</t>
        </is>
      </c>
      <c r="J1366" s="8" t="inlineStr">
        <is>
          <t>02 - Sports / GT</t>
        </is>
      </c>
      <c r="K1366" s="12" t="n">
        <v>310000</v>
      </c>
      <c r="L1366" s="8" t="inlineStr">
        <is>
          <t>Ohio</t>
        </is>
      </c>
      <c r="M1366" s="13" t="n">
        <v>6097.64</v>
      </c>
      <c r="N1366" s="13" t="n"/>
      <c r="O1366" s="8" t="inlineStr">
        <is>
          <t>3 + at-fault claims - 5 yrs</t>
        </is>
      </c>
    </row>
    <row r="1367">
      <c r="A1367" s="8" t="inlineStr">
        <is>
          <t>01e1d9c4-0002-52dc-9c82-fcdc5daa0369</t>
        </is>
      </c>
      <c r="B1367" s="9" t="inlineStr">
        <is>
          <t>2025-10</t>
        </is>
      </c>
      <c r="C1367" s="10" t="n"/>
      <c r="D1367" s="9" t="inlineStr">
        <is>
          <t>Referred</t>
        </is>
      </c>
      <c r="E1367" s="8" t="inlineStr">
        <is>
          <t>Aurelio Harrington</t>
        </is>
      </c>
      <c r="F1367" s="11" t="n">
        <v>2008</v>
      </c>
      <c r="G1367" s="8" t="inlineStr">
        <is>
          <t>Ferrari</t>
        </is>
      </c>
      <c r="H1367" s="8" t="inlineStr">
        <is>
          <t>296 GTB</t>
        </is>
      </c>
      <c r="I1367" s="8" t="inlineStr">
        <is>
          <t>Y6KU555HV9SPE1R1T</t>
        </is>
      </c>
      <c r="J1367" s="8" t="inlineStr">
        <is>
          <t>03 - Supercar</t>
        </is>
      </c>
      <c r="K1367" s="12" t="n">
        <v>1950000</v>
      </c>
      <c r="L1367" s="8" t="inlineStr">
        <is>
          <t>West Virginia</t>
        </is>
      </c>
      <c r="M1367" s="13" t="n">
        <v>39147.17</v>
      </c>
      <c r="N1367" s="13" t="n"/>
      <c r="O1367" s="8" t="inlineStr">
        <is>
          <t>2 at-fault claims - 5 yrs</t>
        </is>
      </c>
    </row>
    <row r="1368">
      <c r="A1368" s="8" t="inlineStr">
        <is>
          <t>0338816c-efc8-54c4-a565-2ed5f125c044</t>
        </is>
      </c>
      <c r="B1368" s="9" t="inlineStr">
        <is>
          <t>2025-10</t>
        </is>
      </c>
      <c r="C1368" s="10" t="n"/>
      <c r="D1368" s="9" t="inlineStr">
        <is>
          <t>Declined</t>
        </is>
      </c>
      <c r="E1368" s="8" t="inlineStr">
        <is>
          <t>Thaddeus Rourke</t>
        </is>
      </c>
      <c r="F1368" s="11" t="n">
        <v>1958</v>
      </c>
      <c r="G1368" s="8" t="inlineStr">
        <is>
          <t>Mercedes-Benz</t>
        </is>
      </c>
      <c r="H1368" s="8" t="inlineStr">
        <is>
          <t>AMG GT</t>
        </is>
      </c>
      <c r="I1368" s="8" t="inlineStr">
        <is>
          <t>7JTRXWS51944F9UFC</t>
        </is>
      </c>
      <c r="J1368" s="8" t="inlineStr">
        <is>
          <t>02 - Sports / GT</t>
        </is>
      </c>
      <c r="K1368" s="12" t="n">
        <v>230000</v>
      </c>
      <c r="L1368" s="8" t="inlineStr">
        <is>
          <t>California</t>
        </is>
      </c>
      <c r="M1368" s="13" t="n">
        <v>5389.81</v>
      </c>
      <c r="N1368" s="13" t="n"/>
      <c r="O1368" s="8" t="inlineStr">
        <is>
          <t>3 + at-fault claims - 5 yrs</t>
        </is>
      </c>
    </row>
    <row r="1369">
      <c r="A1369" s="8" t="inlineStr">
        <is>
          <t>07656f6f-a7c4-5cc2-a03b-5951b2afef4b</t>
        </is>
      </c>
      <c r="B1369" s="9" t="inlineStr">
        <is>
          <t>2025-10</t>
        </is>
      </c>
      <c r="C1369" s="10" t="n"/>
      <c r="D1369" s="9" t="inlineStr">
        <is>
          <t>Referred</t>
        </is>
      </c>
      <c r="E1369" s="8" t="inlineStr">
        <is>
          <t>Ingrid Delacroix</t>
        </is>
      </c>
      <c r="F1369" s="11" t="n">
        <v>1977</v>
      </c>
      <c r="G1369" s="8" t="inlineStr">
        <is>
          <t>Porsche</t>
        </is>
      </c>
      <c r="H1369" s="8" t="inlineStr">
        <is>
          <t>911 Turbo S</t>
        </is>
      </c>
      <c r="I1369" s="8" t="inlineStr">
        <is>
          <t>PJLND6P9MEJ7L3DT4</t>
        </is>
      </c>
      <c r="J1369" s="8" t="inlineStr">
        <is>
          <t>02 - Sports / GT</t>
        </is>
      </c>
      <c r="K1369" s="12" t="n">
        <v>920000</v>
      </c>
      <c r="L1369" s="8" t="inlineStr">
        <is>
          <t>New Jersey</t>
        </is>
      </c>
      <c r="M1369" s="13" t="n">
        <v>10267.55</v>
      </c>
      <c r="N1369" s="13" t="n"/>
      <c r="O1369" s="8" t="inlineStr">
        <is>
          <t>1 at-fault claim over $100k</t>
        </is>
      </c>
    </row>
    <row r="1370">
      <c r="A1370" s="8" t="inlineStr">
        <is>
          <t>07d833dc-2bf7-5476-9f65-50a4a5d89b5d</t>
        </is>
      </c>
      <c r="B1370" s="9" t="inlineStr">
        <is>
          <t>2025-10</t>
        </is>
      </c>
      <c r="C1370" s="10" t="n"/>
      <c r="D1370" s="9" t="inlineStr">
        <is>
          <t>Declined</t>
        </is>
      </c>
      <c r="E1370" s="8" t="inlineStr">
        <is>
          <t>Saoirse Larsson</t>
        </is>
      </c>
      <c r="F1370" s="11" t="n">
        <v>2016</v>
      </c>
      <c r="G1370" s="8" t="inlineStr">
        <is>
          <t>Alfa Romeo</t>
        </is>
      </c>
      <c r="H1370" s="8" t="inlineStr">
        <is>
          <t>8C 2900</t>
        </is>
      </c>
      <c r="I1370" s="8" t="inlineStr">
        <is>
          <t>CFCKZC5LZ64BTBU67</t>
        </is>
      </c>
      <c r="J1370" s="8" t="inlineStr">
        <is>
          <t>06 - Vintage Pre-War (pre-1946)</t>
        </is>
      </c>
      <c r="K1370" s="12" t="n">
        <v>915000</v>
      </c>
      <c r="L1370" s="8" t="inlineStr">
        <is>
          <t>Michigan</t>
        </is>
      </c>
      <c r="M1370" s="13" t="n">
        <v>10168.58</v>
      </c>
      <c r="N1370" s="13" t="n"/>
      <c r="O1370" s="8" t="inlineStr">
        <is>
          <t>3 + at-fault claims - 5 yrs</t>
        </is>
      </c>
    </row>
    <row r="1371">
      <c r="A1371" s="8" t="inlineStr">
        <is>
          <t>0af07fd1-a2d2-5a03-bf85-3ab5330868ea</t>
        </is>
      </c>
      <c r="B1371" s="9" t="inlineStr">
        <is>
          <t>2025-10</t>
        </is>
      </c>
      <c r="C1371" s="10" t="n"/>
      <c r="D1371" s="9" t="inlineStr">
        <is>
          <t>Declined</t>
        </is>
      </c>
      <c r="E1371" s="8" t="inlineStr">
        <is>
          <t>Noor Pennington</t>
        </is>
      </c>
      <c r="F1371" s="11" t="n">
        <v>1987</v>
      </c>
      <c r="G1371" s="8" t="inlineStr">
        <is>
          <t>Ferrari</t>
        </is>
      </c>
      <c r="H1371" s="8" t="inlineStr">
        <is>
          <t>SF90 Stradale</t>
        </is>
      </c>
      <c r="I1371" s="8" t="inlineStr">
        <is>
          <t>V6S4U88H91WPCVM48</t>
        </is>
      </c>
      <c r="J1371" s="8" t="inlineStr">
        <is>
          <t>03 - Supercar</t>
        </is>
      </c>
      <c r="K1371" s="12" t="n">
        <v>890000</v>
      </c>
      <c r="L1371" s="8" t="inlineStr">
        <is>
          <t>Connecticut</t>
        </is>
      </c>
      <c r="M1371" s="13" t="n">
        <v>17867.17</v>
      </c>
      <c r="N1371" s="13" t="n"/>
      <c r="O1371" s="8" t="inlineStr">
        <is>
          <t>3 + at-fault claims - 5 yrs</t>
        </is>
      </c>
    </row>
    <row r="1372">
      <c r="A1372" s="8" t="inlineStr">
        <is>
          <t>0c045e80-de77-59fb-816a-6e0fdba52bed</t>
        </is>
      </c>
      <c r="B1372" s="9" t="inlineStr">
        <is>
          <t>2025-10</t>
        </is>
      </c>
      <c r="C1372" s="10" t="n"/>
      <c r="D1372" s="9" t="inlineStr">
        <is>
          <t>Referred</t>
        </is>
      </c>
      <c r="E1372" s="8" t="inlineStr">
        <is>
          <t>Mireille Blackwood</t>
        </is>
      </c>
      <c r="F1372" s="11" t="n">
        <v>2022</v>
      </c>
      <c r="G1372" s="8" t="inlineStr">
        <is>
          <t>Bentley</t>
        </is>
      </c>
      <c r="H1372" s="8" t="inlineStr">
        <is>
          <t>Continental GT</t>
        </is>
      </c>
      <c r="I1372" s="8" t="inlineStr">
        <is>
          <t>WUC6CPTVYF1034897</t>
        </is>
      </c>
      <c r="J1372" s="8" t="inlineStr">
        <is>
          <t>02 - Sports / GT</t>
        </is>
      </c>
      <c r="K1372" s="12" t="n">
        <v>780000</v>
      </c>
      <c r="L1372" s="8" t="inlineStr">
        <is>
          <t>Nebraska</t>
        </is>
      </c>
      <c r="M1372" s="13" t="n">
        <v>12435.85</v>
      </c>
      <c r="N1372" s="13" t="n"/>
      <c r="O1372" s="8" t="inlineStr">
        <is>
          <t>Prior carrier non-renewal / cancellation</t>
        </is>
      </c>
    </row>
    <row r="1373">
      <c r="A1373" s="8" t="inlineStr">
        <is>
          <t>0c0aa109-21a6-5ddc-81c0-c204f90a1049</t>
        </is>
      </c>
      <c r="B1373" s="9" t="inlineStr">
        <is>
          <t>2025-10</t>
        </is>
      </c>
      <c r="C1373" s="10" t="n"/>
      <c r="D1373" s="9" t="inlineStr">
        <is>
          <t>Declined</t>
        </is>
      </c>
      <c r="E1373" s="8" t="inlineStr">
        <is>
          <t>Aurelio Farkas</t>
        </is>
      </c>
      <c r="F1373" s="11" t="n">
        <v>1962</v>
      </c>
      <c r="G1373" s="8" t="inlineStr">
        <is>
          <t>Icon</t>
        </is>
      </c>
      <c r="H1373" s="8" t="inlineStr">
        <is>
          <t>Derelict</t>
        </is>
      </c>
      <c r="I1373" s="8" t="inlineStr">
        <is>
          <t>7H3BXPT805DRB19JG</t>
        </is>
      </c>
      <c r="J1373" s="8" t="inlineStr">
        <is>
          <t>11 - Restomod / Coachbuilt / Bespoke</t>
        </is>
      </c>
      <c r="K1373" s="12" t="n">
        <v>1160000</v>
      </c>
      <c r="L1373" s="8" t="inlineStr">
        <is>
          <t>New Hampshire</t>
        </is>
      </c>
      <c r="M1373" s="13" t="n">
        <v>15478.34</v>
      </c>
      <c r="N1373" s="13" t="n"/>
      <c r="O1373" s="8" t="inlineStr">
        <is>
          <t>3 + at-fault claims - 5 yrs</t>
        </is>
      </c>
    </row>
    <row r="1374">
      <c r="A1374" s="8" t="inlineStr">
        <is>
          <t>0ccbf3a4-d78a-5f51-a93d-3ce3959bb765</t>
        </is>
      </c>
      <c r="B1374" s="9" t="inlineStr">
        <is>
          <t>2025-10</t>
        </is>
      </c>
      <c r="C1374" s="10" t="n"/>
      <c r="D1374" s="9" t="inlineStr">
        <is>
          <t>Declined</t>
        </is>
      </c>
      <c r="E1374" s="8" t="inlineStr">
        <is>
          <t>Wilhelmina Thistlewood</t>
        </is>
      </c>
      <c r="F1374" s="11" t="n">
        <v>1992</v>
      </c>
      <c r="G1374" s="8" t="inlineStr">
        <is>
          <t>BMW</t>
        </is>
      </c>
      <c r="H1374" s="8" t="inlineStr">
        <is>
          <t>M8 Competition</t>
        </is>
      </c>
      <c r="I1374" s="8" t="inlineStr">
        <is>
          <t>NZ9HVR0UB8ES7XN2A</t>
        </is>
      </c>
      <c r="J1374" s="8" t="inlineStr">
        <is>
          <t>02 - Sports / GT</t>
        </is>
      </c>
      <c r="K1374" s="12" t="n">
        <v>270000</v>
      </c>
      <c r="L1374" s="8" t="inlineStr">
        <is>
          <t>Tennessee</t>
        </is>
      </c>
      <c r="M1374" s="13" t="n">
        <v>3744.34</v>
      </c>
      <c r="N1374" s="13" t="n"/>
      <c r="O1374" s="8" t="inlineStr">
        <is>
          <t>3 + at-fault claims - 5 yrs</t>
        </is>
      </c>
    </row>
    <row r="1375">
      <c r="A1375" s="8" t="inlineStr">
        <is>
          <t>0cd78158-e2b9-5f83-80bf-64f09e55a2e6</t>
        </is>
      </c>
      <c r="B1375" s="9" t="inlineStr">
        <is>
          <t>2025-10</t>
        </is>
      </c>
      <c r="C1375" s="10" t="n"/>
      <c r="D1375" s="9" t="inlineStr">
        <is>
          <t>Declined</t>
        </is>
      </c>
      <c r="E1375" s="8" t="inlineStr">
        <is>
          <t>Cassius Rourke</t>
        </is>
      </c>
      <c r="F1375" s="11" t="n">
        <v>1959</v>
      </c>
      <c r="G1375" s="8" t="inlineStr">
        <is>
          <t>Bentley</t>
        </is>
      </c>
      <c r="H1375" s="8" t="inlineStr">
        <is>
          <t>4.5 Litre</t>
        </is>
      </c>
      <c r="I1375" s="8" t="inlineStr">
        <is>
          <t>CY0UX06DGULLPWCKK</t>
        </is>
      </c>
      <c r="J1375" s="8" t="inlineStr">
        <is>
          <t>06 - Vintage Pre-War (pre-1946)</t>
        </is>
      </c>
      <c r="K1375" s="12" t="n">
        <v>1950000</v>
      </c>
      <c r="L1375" s="8" t="inlineStr">
        <is>
          <t>Texas</t>
        </is>
      </c>
      <c r="M1375" s="13" t="n">
        <v>14385.85</v>
      </c>
      <c r="N1375" s="13" t="n"/>
      <c r="O1375" s="8" t="inlineStr">
        <is>
          <t>3 + at-fault claims - 5 yrs</t>
        </is>
      </c>
    </row>
    <row r="1376">
      <c r="A1376" s="8" t="inlineStr">
        <is>
          <t>0d8c3795-eba3-56b3-8543-0e6a0521ba00</t>
        </is>
      </c>
      <c r="B1376" s="9" t="inlineStr">
        <is>
          <t>2025-10</t>
        </is>
      </c>
      <c r="C1376" s="10" t="n"/>
      <c r="D1376" s="9" t="inlineStr">
        <is>
          <t>Declined</t>
        </is>
      </c>
      <c r="E1376" s="8" t="inlineStr">
        <is>
          <t>Lorenzo Ashcombe</t>
        </is>
      </c>
      <c r="F1376" s="11" t="n">
        <v>1975</v>
      </c>
      <c r="G1376" s="8" t="inlineStr">
        <is>
          <t>Ferrari</t>
        </is>
      </c>
      <c r="H1376" s="8" t="inlineStr">
        <is>
          <t>SF90 Stradale</t>
        </is>
      </c>
      <c r="I1376" s="8" t="inlineStr">
        <is>
          <t>RL9P5T7JBB2AM50D9</t>
        </is>
      </c>
      <c r="J1376" s="8" t="inlineStr">
        <is>
          <t>03 - Supercar</t>
        </is>
      </c>
      <c r="K1376" s="12" t="n">
        <v>370000</v>
      </c>
      <c r="L1376" s="8" t="inlineStr">
        <is>
          <t>Connecticut</t>
        </is>
      </c>
      <c r="M1376" s="13" t="n">
        <v>8991.700000000001</v>
      </c>
      <c r="N1376" s="13" t="n"/>
      <c r="O1376" s="8" t="inlineStr">
        <is>
          <t>3 + at-fault claims - 5 yrs</t>
        </is>
      </c>
    </row>
    <row r="1377">
      <c r="A1377" s="8" t="inlineStr">
        <is>
          <t>0e97c9ec-9935-5da2-8c68-1c400aba122d</t>
        </is>
      </c>
      <c r="B1377" s="9" t="inlineStr">
        <is>
          <t>2025-10</t>
        </is>
      </c>
      <c r="C1377" s="10" t="n"/>
      <c r="D1377" s="9" t="inlineStr">
        <is>
          <t>Declined</t>
        </is>
      </c>
      <c r="E1377" s="8" t="inlineStr">
        <is>
          <t>Callum Chattopadhyay</t>
        </is>
      </c>
      <c r="F1377" s="11" t="n">
        <v>1962</v>
      </c>
      <c r="G1377" s="8" t="inlineStr">
        <is>
          <t>Bentley</t>
        </is>
      </c>
      <c r="H1377" s="8" t="inlineStr">
        <is>
          <t>Continental GT</t>
        </is>
      </c>
      <c r="I1377" s="8" t="inlineStr">
        <is>
          <t>GLJF6C4RZDZ92KU5W</t>
        </is>
      </c>
      <c r="J1377" s="8" t="inlineStr">
        <is>
          <t>02 - Sports / GT</t>
        </is>
      </c>
      <c r="K1377" s="12" t="n">
        <v>810000</v>
      </c>
      <c r="L1377" s="8" t="inlineStr">
        <is>
          <t>Massachusetts</t>
        </is>
      </c>
      <c r="M1377" s="13" t="n">
        <v>12417.45</v>
      </c>
      <c r="N1377" s="13" t="n"/>
      <c r="O1377" s="8" t="inlineStr">
        <is>
          <t>3 + at-fault claims - 5 yrs</t>
        </is>
      </c>
    </row>
    <row r="1378">
      <c r="A1378" s="8" t="inlineStr">
        <is>
          <t>104a9961-fbfc-551e-ad6a-ee69004abfac</t>
        </is>
      </c>
      <c r="B1378" s="9" t="inlineStr">
        <is>
          <t>2025-10</t>
        </is>
      </c>
      <c r="C1378" s="10" t="n"/>
      <c r="D1378" s="9" t="inlineStr">
        <is>
          <t>Declined</t>
        </is>
      </c>
      <c r="E1378" s="8" t="inlineStr">
        <is>
          <t>Mireille Merriweather</t>
        </is>
      </c>
      <c r="F1378" s="11" t="n">
        <v>2020</v>
      </c>
      <c r="G1378" s="8" t="inlineStr">
        <is>
          <t>Porsche</t>
        </is>
      </c>
      <c r="H1378" s="8" t="inlineStr">
        <is>
          <t>911 Turbo S</t>
        </is>
      </c>
      <c r="I1378" s="8" t="inlineStr">
        <is>
          <t>P5BHR8N12MESHZNXB</t>
        </is>
      </c>
      <c r="J1378" s="8" t="inlineStr">
        <is>
          <t>02 - Sports / GT</t>
        </is>
      </c>
      <c r="K1378" s="12" t="n">
        <v>575000</v>
      </c>
      <c r="L1378" s="8" t="inlineStr">
        <is>
          <t>New York</t>
        </is>
      </c>
      <c r="M1378" s="13" t="n">
        <v>9026.42</v>
      </c>
      <c r="N1378" s="13" t="n"/>
      <c r="O1378" s="8" t="inlineStr">
        <is>
          <t>3 + at-fault claims - 5 yrs</t>
        </is>
      </c>
    </row>
    <row r="1379">
      <c r="A1379" s="8" t="inlineStr">
        <is>
          <t>123b1b4e-6163-5760-a59b-823c9e5ec05d</t>
        </is>
      </c>
      <c r="B1379" s="9" t="inlineStr">
        <is>
          <t>2025-10</t>
        </is>
      </c>
      <c r="C1379" s="10" t="n"/>
      <c r="D1379" s="9" t="inlineStr">
        <is>
          <t>Declined</t>
        </is>
      </c>
      <c r="E1379" s="8" t="inlineStr">
        <is>
          <t>Anouk Blackwood</t>
        </is>
      </c>
      <c r="F1379" s="11" t="n">
        <v>2007</v>
      </c>
      <c r="G1379" s="8" t="inlineStr">
        <is>
          <t>BMW</t>
        </is>
      </c>
      <c r="H1379" s="8" t="inlineStr">
        <is>
          <t>M8 Competition</t>
        </is>
      </c>
      <c r="I1379" s="8" t="inlineStr">
        <is>
          <t>TN1AGJMAATG7T7T6T</t>
        </is>
      </c>
      <c r="J1379" s="8" t="inlineStr">
        <is>
          <t>02 - Sports / GT</t>
        </is>
      </c>
      <c r="K1379" s="12" t="n">
        <v>310000</v>
      </c>
      <c r="L1379" s="8" t="inlineStr">
        <is>
          <t>North Dakota</t>
        </is>
      </c>
      <c r="M1379" s="13" t="n">
        <v>4474.53</v>
      </c>
      <c r="N1379" s="13" t="n"/>
      <c r="O1379" s="8" t="inlineStr">
        <is>
          <t>3 + at-fault claims - 5 yrs</t>
        </is>
      </c>
    </row>
    <row r="1380">
      <c r="A1380" s="8" t="inlineStr">
        <is>
          <t>126a39c8-cf8c-5e31-93f8-4bb01d18f4b5</t>
        </is>
      </c>
      <c r="B1380" s="9" t="inlineStr">
        <is>
          <t>2025-10</t>
        </is>
      </c>
      <c r="C1380" s="10" t="n"/>
      <c r="D1380" s="9" t="inlineStr">
        <is>
          <t>Declined</t>
        </is>
      </c>
      <c r="E1380" s="8" t="inlineStr">
        <is>
          <t>Fitzgerald Vasquez</t>
        </is>
      </c>
      <c r="F1380" s="11" t="n">
        <v>1988</v>
      </c>
      <c r="G1380" s="8" t="inlineStr">
        <is>
          <t>Ferrari</t>
        </is>
      </c>
      <c r="H1380" s="8" t="inlineStr">
        <is>
          <t>275 GTB/4</t>
        </is>
      </c>
      <c r="I1380" s="8" t="inlineStr">
        <is>
          <t>562DPANWJHNPKMC3X</t>
        </is>
      </c>
      <c r="J1380" s="8" t="inlineStr">
        <is>
          <t>07 - Post-War Classic (1946-1972)</t>
        </is>
      </c>
      <c r="K1380" s="12" t="n">
        <v>375000</v>
      </c>
      <c r="L1380" s="8" t="inlineStr">
        <is>
          <t>New York</t>
        </is>
      </c>
      <c r="M1380" s="13" t="n">
        <v>4347.17</v>
      </c>
      <c r="N1380" s="13" t="n"/>
      <c r="O1380" s="8" t="inlineStr">
        <is>
          <t>3 + at-fault claims - 5 yrs</t>
        </is>
      </c>
    </row>
    <row r="1381">
      <c r="A1381" s="8" t="inlineStr">
        <is>
          <t>12c7eb2e-9272-500f-9b96-2a7baa0a5f5a</t>
        </is>
      </c>
      <c r="B1381" s="9" t="inlineStr">
        <is>
          <t>2025-10</t>
        </is>
      </c>
      <c r="C1381" s="10" t="n"/>
      <c r="D1381" s="9" t="inlineStr">
        <is>
          <t>Declined</t>
        </is>
      </c>
      <c r="E1381" s="8" t="inlineStr">
        <is>
          <t>Anouk Delacroix</t>
        </is>
      </c>
      <c r="F1381" s="11" t="n">
        <v>1957</v>
      </c>
      <c r="G1381" s="8" t="inlineStr">
        <is>
          <t>Porsche</t>
        </is>
      </c>
      <c r="H1381" s="8" t="inlineStr">
        <is>
          <t>911 Turbo S</t>
        </is>
      </c>
      <c r="I1381" s="8" t="inlineStr">
        <is>
          <t>8YGW1PJCB0VBUPAP6</t>
        </is>
      </c>
      <c r="J1381" s="8" t="inlineStr">
        <is>
          <t>02 - Sports / GT</t>
        </is>
      </c>
      <c r="K1381" s="12" t="n">
        <v>1645000</v>
      </c>
      <c r="L1381" s="8" t="inlineStr">
        <is>
          <t>Rhode Island</t>
        </is>
      </c>
      <c r="M1381" s="13" t="n">
        <v>23386.93</v>
      </c>
      <c r="N1381" s="13" t="n"/>
      <c r="O1381" s="8" t="inlineStr">
        <is>
          <t>3 + at-fault claims - 5 yrs</t>
        </is>
      </c>
    </row>
    <row r="1382">
      <c r="A1382" s="8" t="inlineStr">
        <is>
          <t>12d55d8b-0467-5a57-b20f-1e4e30cc38c3</t>
        </is>
      </c>
      <c r="B1382" s="9" t="inlineStr">
        <is>
          <t>2025-10</t>
        </is>
      </c>
      <c r="C1382" s="10" t="n"/>
      <c r="D1382" s="9" t="inlineStr">
        <is>
          <t>Referred</t>
        </is>
      </c>
      <c r="E1382" s="8" t="inlineStr">
        <is>
          <t>Wilhelmina Montoya</t>
        </is>
      </c>
      <c r="F1382" s="11" t="n">
        <v>1962</v>
      </c>
      <c r="G1382" s="8" t="inlineStr">
        <is>
          <t>Mercedes-Benz</t>
        </is>
      </c>
      <c r="H1382" s="8" t="inlineStr">
        <is>
          <t>AMG GT</t>
        </is>
      </c>
      <c r="I1382" s="8" t="inlineStr">
        <is>
          <t>WFWK1J5E61XMLZT55</t>
        </is>
      </c>
      <c r="J1382" s="8" t="inlineStr">
        <is>
          <t>02 - Sports / GT</t>
        </is>
      </c>
      <c r="K1382" s="12" t="n">
        <v>1100000</v>
      </c>
      <c r="L1382" s="8" t="inlineStr">
        <is>
          <t>Illinois</t>
        </is>
      </c>
      <c r="M1382" s="13" t="n">
        <v>15524.53</v>
      </c>
      <c r="N1382" s="13" t="n"/>
      <c r="O1382" s="8" t="inlineStr">
        <is>
          <t>1 theft / total loss claim</t>
        </is>
      </c>
    </row>
    <row r="1383">
      <c r="A1383" s="8" t="inlineStr">
        <is>
          <t>13a8901c-5324-58c9-b276-702b2d112bac</t>
        </is>
      </c>
      <c r="B1383" s="9" t="inlineStr">
        <is>
          <t>2025-10</t>
        </is>
      </c>
      <c r="C1383" s="10" t="n"/>
      <c r="D1383" s="9" t="inlineStr">
        <is>
          <t>Referred</t>
        </is>
      </c>
      <c r="E1383" s="8" t="inlineStr">
        <is>
          <t>Callum Chattopadhyay</t>
        </is>
      </c>
      <c r="F1383" s="11" t="n">
        <v>1993</v>
      </c>
      <c r="G1383" s="8" t="inlineStr">
        <is>
          <t>BMW</t>
        </is>
      </c>
      <c r="H1383" s="8" t="inlineStr">
        <is>
          <t>M8 Competition</t>
        </is>
      </c>
      <c r="I1383" s="8" t="inlineStr">
        <is>
          <t>7F3DB14YVWJ0TD13L</t>
        </is>
      </c>
      <c r="J1383" s="8" t="inlineStr">
        <is>
          <t>02 - Sports / GT</t>
        </is>
      </c>
      <c r="K1383" s="12" t="n">
        <v>350000</v>
      </c>
      <c r="L1383" s="8" t="inlineStr">
        <is>
          <t>Idaho</t>
        </is>
      </c>
      <c r="M1383" s="13" t="n">
        <v>4903.3</v>
      </c>
      <c r="N1383" s="13" t="n"/>
      <c r="O1383" s="8" t="inlineStr">
        <is>
          <t>2 at-fault claims - 5 yrs</t>
        </is>
      </c>
    </row>
    <row r="1384">
      <c r="A1384" s="8" t="inlineStr">
        <is>
          <t>14d80b86-82ff-59fd-b6c3-782489b953b8</t>
        </is>
      </c>
      <c r="B1384" s="9" t="inlineStr">
        <is>
          <t>2025-10</t>
        </is>
      </c>
      <c r="C1384" s="10" t="n"/>
      <c r="D1384" s="9" t="inlineStr">
        <is>
          <t>Declined</t>
        </is>
      </c>
      <c r="E1384" s="8" t="inlineStr">
        <is>
          <t>Marisol Ashcombe</t>
        </is>
      </c>
      <c r="F1384" s="11" t="n">
        <v>2006</v>
      </c>
      <c r="G1384" s="8" t="inlineStr">
        <is>
          <t>Porsche</t>
        </is>
      </c>
      <c r="H1384" s="8" t="inlineStr">
        <is>
          <t>911 Turbo S</t>
        </is>
      </c>
      <c r="I1384" s="8" t="inlineStr">
        <is>
          <t>9903T7NLPFHPSN84V</t>
        </is>
      </c>
      <c r="J1384" s="8" t="inlineStr">
        <is>
          <t>02 - Sports / GT</t>
        </is>
      </c>
      <c r="K1384" s="12" t="n">
        <v>650000</v>
      </c>
      <c r="L1384" s="8" t="inlineStr">
        <is>
          <t>New Mexico</t>
        </is>
      </c>
      <c r="M1384" s="13" t="n">
        <v>10203.77</v>
      </c>
      <c r="N1384" s="13" t="n"/>
      <c r="O1384" s="8" t="inlineStr">
        <is>
          <t>3 + at-fault claims - 5 yrs</t>
        </is>
      </c>
    </row>
    <row r="1385">
      <c r="A1385" s="8" t="inlineStr">
        <is>
          <t>1579a3ac-3fb3-57f7-b729-9c9a278af953</t>
        </is>
      </c>
      <c r="B1385" s="9" t="inlineStr">
        <is>
          <t>2025-10</t>
        </is>
      </c>
      <c r="C1385" s="10" t="n"/>
      <c r="D1385" s="9" t="inlineStr">
        <is>
          <t>Declined</t>
        </is>
      </c>
      <c r="E1385" s="8" t="inlineStr">
        <is>
          <t>Ramona Whitlock</t>
        </is>
      </c>
      <c r="F1385" s="11" t="n">
        <v>2024</v>
      </c>
      <c r="G1385" s="8" t="inlineStr">
        <is>
          <t>Porsche</t>
        </is>
      </c>
      <c r="H1385" s="8" t="inlineStr">
        <is>
          <t>911 Turbo S</t>
        </is>
      </c>
      <c r="I1385" s="8" t="inlineStr">
        <is>
          <t>JDTBRHWMSN13Z0AJU</t>
        </is>
      </c>
      <c r="J1385" s="8" t="inlineStr">
        <is>
          <t>02 - Sports / GT</t>
        </is>
      </c>
      <c r="K1385" s="12" t="n">
        <v>1140000</v>
      </c>
      <c r="L1385" s="8" t="inlineStr">
        <is>
          <t>Washington</t>
        </is>
      </c>
      <c r="M1385" s="13" t="n">
        <v>11356.98</v>
      </c>
      <c r="N1385" s="13" t="n"/>
      <c r="O1385" s="8" t="inlineStr">
        <is>
          <t>3 + at-fault claims - 5 yrs</t>
        </is>
      </c>
    </row>
    <row r="1386">
      <c r="A1386" s="8" t="inlineStr">
        <is>
          <t>175c2ebb-ed51-5535-9b9d-c42f3ad480de</t>
        </is>
      </c>
      <c r="B1386" s="9" t="inlineStr">
        <is>
          <t>2025-10</t>
        </is>
      </c>
      <c r="C1386" s="10" t="n"/>
      <c r="D1386" s="9" t="inlineStr">
        <is>
          <t>Declined</t>
        </is>
      </c>
      <c r="E1386" s="8" t="inlineStr">
        <is>
          <t>Wilhelmina Ashcombe</t>
        </is>
      </c>
      <c r="F1386" s="11" t="n">
        <v>1989</v>
      </c>
      <c r="G1386" s="8" t="inlineStr">
        <is>
          <t>Ferrari</t>
        </is>
      </c>
      <c r="H1386" s="8" t="inlineStr">
        <is>
          <t>296 GTB</t>
        </is>
      </c>
      <c r="I1386" s="8" t="inlineStr">
        <is>
          <t>7BTJT6JX3N9FM86PJ</t>
        </is>
      </c>
      <c r="J1386" s="8" t="inlineStr">
        <is>
          <t>03 - Supercar</t>
        </is>
      </c>
      <c r="K1386" s="12" t="n">
        <v>700000</v>
      </c>
      <c r="L1386" s="8" t="inlineStr">
        <is>
          <t>South Dakota</t>
        </is>
      </c>
      <c r="M1386" s="13" t="n">
        <v>13927.36</v>
      </c>
      <c r="N1386" s="13" t="n"/>
      <c r="O1386" s="8" t="inlineStr">
        <is>
          <t>3 + at-fault claims - 5 yrs</t>
        </is>
      </c>
    </row>
    <row r="1387">
      <c r="A1387" s="8" t="inlineStr">
        <is>
          <t>180f0c5b-0f25-5be7-82fa-801894a6c0e8</t>
        </is>
      </c>
      <c r="B1387" s="9" t="inlineStr">
        <is>
          <t>2025-10</t>
        </is>
      </c>
      <c r="C1387" s="10" t="n"/>
      <c r="D1387" s="9" t="inlineStr">
        <is>
          <t>Declined</t>
        </is>
      </c>
      <c r="E1387" s="8" t="inlineStr">
        <is>
          <t>Emiliano Vandermeer</t>
        </is>
      </c>
      <c r="F1387" s="11" t="n">
        <v>2014</v>
      </c>
      <c r="G1387" s="8" t="inlineStr">
        <is>
          <t>Maserati</t>
        </is>
      </c>
      <c r="H1387" s="8" t="inlineStr">
        <is>
          <t>GranTurismo</t>
        </is>
      </c>
      <c r="I1387" s="8" t="inlineStr">
        <is>
          <t>F3W4EZFZ1HGT317Y1</t>
        </is>
      </c>
      <c r="J1387" s="8" t="inlineStr">
        <is>
          <t>02 - Sports / GT</t>
        </is>
      </c>
      <c r="K1387" s="12" t="n">
        <v>610000</v>
      </c>
      <c r="L1387" s="8" t="inlineStr">
        <is>
          <t>New York</t>
        </is>
      </c>
      <c r="M1387" s="13" t="n">
        <v>9575.85</v>
      </c>
      <c r="N1387" s="13" t="n"/>
      <c r="O1387" s="8" t="inlineStr">
        <is>
          <t>3 + at-fault claims - 5 yrs</t>
        </is>
      </c>
    </row>
    <row r="1388">
      <c r="A1388" s="8" t="inlineStr">
        <is>
          <t>19f999dd-2360-54ff-9fc7-e77376750822</t>
        </is>
      </c>
      <c r="B1388" s="9" t="inlineStr">
        <is>
          <t>2025-10</t>
        </is>
      </c>
      <c r="C1388" s="10" t="n"/>
      <c r="D1388" s="9" t="inlineStr">
        <is>
          <t>Declined</t>
        </is>
      </c>
      <c r="E1388" s="8" t="inlineStr">
        <is>
          <t>Aurelio Pennington</t>
        </is>
      </c>
      <c r="F1388" s="11" t="n">
        <v>1957</v>
      </c>
      <c r="G1388" s="8" t="inlineStr">
        <is>
          <t>McLaren</t>
        </is>
      </c>
      <c r="H1388" s="8" t="inlineStr">
        <is>
          <t>750S</t>
        </is>
      </c>
      <c r="I1388" s="8" t="inlineStr">
        <is>
          <t>FJ35KDAGMD2ENVRZN</t>
        </is>
      </c>
      <c r="J1388" s="8" t="inlineStr">
        <is>
          <t>03 - Supercar</t>
        </is>
      </c>
      <c r="K1388" s="12" t="n">
        <v>1950000</v>
      </c>
      <c r="L1388" s="8" t="inlineStr">
        <is>
          <t>North Dakota</t>
        </is>
      </c>
      <c r="M1388" s="13" t="n">
        <v>30022.64</v>
      </c>
      <c r="N1388" s="13" t="n"/>
      <c r="O1388" s="8" t="inlineStr">
        <is>
          <t>3 + at-fault claims - 5 yrs</t>
        </is>
      </c>
    </row>
    <row r="1389">
      <c r="A1389" s="8" t="inlineStr">
        <is>
          <t>1a31dae9-c92e-520f-810d-fec444fcc698</t>
        </is>
      </c>
      <c r="B1389" s="9" t="inlineStr">
        <is>
          <t>2025-10</t>
        </is>
      </c>
      <c r="C1389" s="10" t="n"/>
      <c r="D1389" s="9" t="inlineStr">
        <is>
          <t>Referred</t>
        </is>
      </c>
      <c r="E1389" s="8" t="inlineStr">
        <is>
          <t>Anouk Whitlock</t>
        </is>
      </c>
      <c r="F1389" s="11" t="n">
        <v>1989</v>
      </c>
      <c r="G1389" s="8" t="inlineStr">
        <is>
          <t>Mercedes-Benz</t>
        </is>
      </c>
      <c r="H1389" s="8" t="inlineStr">
        <is>
          <t>280SL Pagoda</t>
        </is>
      </c>
      <c r="I1389" s="8" t="inlineStr">
        <is>
          <t>CHT7PTNCJDCG99EG4</t>
        </is>
      </c>
      <c r="J1389" s="8" t="inlineStr">
        <is>
          <t>07 - Post-War Classic (1946-1972)</t>
        </is>
      </c>
      <c r="K1389" s="12" t="n">
        <v>775000</v>
      </c>
      <c r="L1389" s="8" t="inlineStr">
        <is>
          <t>Louisiana</t>
        </is>
      </c>
      <c r="M1389" s="13" t="n">
        <v>7608.16</v>
      </c>
      <c r="N1389" s="13" t="n"/>
      <c r="O1389" s="8" t="inlineStr">
        <is>
          <t>1 theft / total loss claim</t>
        </is>
      </c>
    </row>
    <row r="1390">
      <c r="A1390" s="8" t="inlineStr">
        <is>
          <t>1de683a6-3dac-5abd-9c56-ab1475707af0</t>
        </is>
      </c>
      <c r="B1390" s="9" t="inlineStr">
        <is>
          <t>2025-10</t>
        </is>
      </c>
      <c r="C1390" s="10" t="n"/>
      <c r="D1390" s="9" t="inlineStr">
        <is>
          <t>Declined</t>
        </is>
      </c>
      <c r="E1390" s="8" t="inlineStr">
        <is>
          <t>Leopold Ashcombe</t>
        </is>
      </c>
      <c r="F1390" s="11" t="n">
        <v>1962</v>
      </c>
      <c r="G1390" s="8" t="inlineStr">
        <is>
          <t>Porsche</t>
        </is>
      </c>
      <c r="H1390" s="8" t="inlineStr">
        <is>
          <t>911 Turbo S</t>
        </is>
      </c>
      <c r="I1390" s="8" t="inlineStr">
        <is>
          <t>NB3J5F60VZN72134X</t>
        </is>
      </c>
      <c r="J1390" s="8" t="inlineStr">
        <is>
          <t>02 - Sports / GT</t>
        </is>
      </c>
      <c r="K1390" s="12" t="n">
        <v>715000</v>
      </c>
      <c r="L1390" s="8" t="inlineStr">
        <is>
          <t>Maryland</t>
        </is>
      </c>
      <c r="M1390" s="13" t="n">
        <v>8330.42</v>
      </c>
      <c r="N1390" s="13" t="n"/>
      <c r="O1390" s="8" t="inlineStr">
        <is>
          <t>3 + at-fault claims - 5 yrs</t>
        </is>
      </c>
    </row>
    <row r="1391">
      <c r="A1391" s="8" t="inlineStr">
        <is>
          <t>1e9de4dd-e4dd-54db-88e5-f8579a160635</t>
        </is>
      </c>
      <c r="B1391" s="9" t="inlineStr">
        <is>
          <t>2025-10</t>
        </is>
      </c>
      <c r="C1391" s="10" t="n"/>
      <c r="D1391" s="9" t="inlineStr">
        <is>
          <t>Declined</t>
        </is>
      </c>
      <c r="E1391" s="8" t="inlineStr">
        <is>
          <t>Marisol Blackwood</t>
        </is>
      </c>
      <c r="F1391" s="11" t="n">
        <v>1963</v>
      </c>
      <c r="G1391" s="8" t="inlineStr">
        <is>
          <t>Bentley</t>
        </is>
      </c>
      <c r="H1391" s="8" t="inlineStr">
        <is>
          <t>4.5 Litre</t>
        </is>
      </c>
      <c r="I1391" s="8" t="inlineStr">
        <is>
          <t>3B1S3R61N8LGZU39E</t>
        </is>
      </c>
      <c r="J1391" s="8" t="inlineStr">
        <is>
          <t>06 - Vintage Pre-War (pre-1946)</t>
        </is>
      </c>
      <c r="K1391" s="12" t="n">
        <v>490000</v>
      </c>
      <c r="L1391" s="8" t="inlineStr">
        <is>
          <t>Massachusetts</t>
        </is>
      </c>
      <c r="M1391" s="13" t="n">
        <v>4853.77</v>
      </c>
      <c r="N1391" s="13" t="n"/>
      <c r="O1391" s="8" t="inlineStr">
        <is>
          <t>3 + at-fault claims - 5 yrs</t>
        </is>
      </c>
    </row>
    <row r="1392">
      <c r="A1392" s="8" t="inlineStr">
        <is>
          <t>233bdb38-3621-51ba-a209-4d5785b4bd14</t>
        </is>
      </c>
      <c r="B1392" s="9" t="inlineStr">
        <is>
          <t>2025-10</t>
        </is>
      </c>
      <c r="C1392" s="10" t="n"/>
      <c r="D1392" s="9" t="inlineStr">
        <is>
          <t>Referred</t>
        </is>
      </c>
      <c r="E1392" s="8" t="inlineStr">
        <is>
          <t>Priya Vasquez</t>
        </is>
      </c>
      <c r="F1392" s="11" t="n">
        <v>1966</v>
      </c>
      <c r="G1392" s="8" t="inlineStr">
        <is>
          <t>Porsche</t>
        </is>
      </c>
      <c r="H1392" s="8" t="inlineStr">
        <is>
          <t>911 Turbo S</t>
        </is>
      </c>
      <c r="I1392" s="8" t="inlineStr">
        <is>
          <t>VTGT41XPCMYKM3D6U</t>
        </is>
      </c>
      <c r="J1392" s="8" t="inlineStr">
        <is>
          <t>02 - Sports / GT</t>
        </is>
      </c>
      <c r="K1392" s="12" t="n">
        <v>420000</v>
      </c>
      <c r="L1392" s="8" t="inlineStr">
        <is>
          <t>Illinois</t>
        </is>
      </c>
      <c r="M1392" s="13" t="n">
        <v>8083.02</v>
      </c>
      <c r="N1392" s="13" t="n"/>
      <c r="O1392" s="8" t="inlineStr">
        <is>
          <t>1 theft / total loss claim</t>
        </is>
      </c>
    </row>
    <row r="1393">
      <c r="A1393" s="8" t="inlineStr">
        <is>
          <t>23e09d50-b5c1-585f-ae35-bee1f529ce0b</t>
        </is>
      </c>
      <c r="B1393" s="9" t="inlineStr">
        <is>
          <t>2025-10</t>
        </is>
      </c>
      <c r="C1393" s="10" t="n"/>
      <c r="D1393" s="9" t="inlineStr">
        <is>
          <t>Declined</t>
        </is>
      </c>
      <c r="E1393" s="8" t="inlineStr">
        <is>
          <t>Cassius Rourke</t>
        </is>
      </c>
      <c r="F1393" s="11" t="n">
        <v>1972</v>
      </c>
      <c r="G1393" s="8" t="inlineStr">
        <is>
          <t>Jaguar</t>
        </is>
      </c>
      <c r="H1393" s="8" t="inlineStr">
        <is>
          <t>E-Type Series 1</t>
        </is>
      </c>
      <c r="I1393" s="8" t="inlineStr">
        <is>
          <t>VUG8669GZLBVGFRNS</t>
        </is>
      </c>
      <c r="J1393" s="8" t="inlineStr">
        <is>
          <t>07 - Post-War Classic (1946-1972)</t>
        </is>
      </c>
      <c r="K1393" s="12" t="n">
        <v>730000</v>
      </c>
      <c r="L1393" s="8" t="inlineStr">
        <is>
          <t>New York</t>
        </is>
      </c>
      <c r="M1393" s="13" t="n">
        <v>7580.98</v>
      </c>
      <c r="N1393" s="13" t="n"/>
      <c r="O1393" s="8" t="inlineStr">
        <is>
          <t>3 + at-fault claims - 5 yrs</t>
        </is>
      </c>
    </row>
    <row r="1394">
      <c r="A1394" s="8" t="inlineStr">
        <is>
          <t>2529cb4b-df9a-5770-917a-61eb324e7835</t>
        </is>
      </c>
      <c r="B1394" s="9" t="inlineStr">
        <is>
          <t>2025-10</t>
        </is>
      </c>
      <c r="C1394" s="10" t="n"/>
      <c r="D1394" s="9" t="inlineStr">
        <is>
          <t>Declined</t>
        </is>
      </c>
      <c r="E1394" s="8" t="inlineStr">
        <is>
          <t>Aurelio Bellandi</t>
        </is>
      </c>
      <c r="F1394" s="11" t="n">
        <v>1991</v>
      </c>
      <c r="G1394" s="8" t="inlineStr">
        <is>
          <t>Aston Martin</t>
        </is>
      </c>
      <c r="H1394" s="8" t="inlineStr">
        <is>
          <t>DB12</t>
        </is>
      </c>
      <c r="I1394" s="8" t="inlineStr">
        <is>
          <t>TN3WH4FC1TVZV7EEL</t>
        </is>
      </c>
      <c r="J1394" s="8" t="inlineStr">
        <is>
          <t>02 - Sports / GT</t>
        </is>
      </c>
      <c r="K1394" s="12" t="n">
        <v>410000</v>
      </c>
      <c r="L1394" s="8" t="inlineStr">
        <is>
          <t>Rhode Island</t>
        </is>
      </c>
      <c r="M1394" s="13" t="n">
        <v>7948.58</v>
      </c>
      <c r="N1394" s="13" t="n"/>
      <c r="O1394" s="8" t="inlineStr">
        <is>
          <t>3 + at-fault claims - 5 yrs</t>
        </is>
      </c>
    </row>
    <row r="1395">
      <c r="A1395" s="8" t="inlineStr">
        <is>
          <t>2628d293-9d62-5c4f-9431-151119799f5e</t>
        </is>
      </c>
      <c r="B1395" s="9" t="inlineStr">
        <is>
          <t>2025-10</t>
        </is>
      </c>
      <c r="C1395" s="10" t="n"/>
      <c r="D1395" s="9" t="inlineStr">
        <is>
          <t>Declined</t>
        </is>
      </c>
      <c r="E1395" s="8" t="inlineStr">
        <is>
          <t>Sunniva Okonkwo</t>
        </is>
      </c>
      <c r="F1395" s="11" t="n">
        <v>1958</v>
      </c>
      <c r="G1395" s="8" t="inlineStr">
        <is>
          <t>Mercedes-Benz</t>
        </is>
      </c>
      <c r="H1395" s="8" t="inlineStr">
        <is>
          <t>AMG GT</t>
        </is>
      </c>
      <c r="I1395" s="8" t="inlineStr">
        <is>
          <t>D3FAA7BBK1H9PKCJW</t>
        </is>
      </c>
      <c r="J1395" s="8" t="inlineStr">
        <is>
          <t>02 - Sports / GT</t>
        </is>
      </c>
      <c r="K1395" s="12" t="n">
        <v>565000</v>
      </c>
      <c r="L1395" s="8" t="inlineStr">
        <is>
          <t>New York</t>
        </is>
      </c>
      <c r="M1395" s="13" t="n">
        <v>8869.43</v>
      </c>
      <c r="N1395" s="13" t="n"/>
      <c r="O1395" s="8" t="inlineStr">
        <is>
          <t>3 + at-fault claims - 5 yrs</t>
        </is>
      </c>
    </row>
    <row r="1396">
      <c r="A1396" s="8" t="inlineStr">
        <is>
          <t>26737b64-7e6c-5ab1-8ac9-856b64b6bb59</t>
        </is>
      </c>
      <c r="B1396" s="9" t="inlineStr">
        <is>
          <t>2025-10</t>
        </is>
      </c>
      <c r="C1396" s="10" t="n"/>
      <c r="D1396" s="9" t="inlineStr">
        <is>
          <t>Declined</t>
        </is>
      </c>
      <c r="E1396" s="8" t="inlineStr">
        <is>
          <t>Marisol Okonkwo</t>
        </is>
      </c>
      <c r="F1396" s="11" t="n">
        <v>2011</v>
      </c>
      <c r="G1396" s="8" t="inlineStr">
        <is>
          <t>Mercedes-Benz</t>
        </is>
      </c>
      <c r="H1396" s="8" t="inlineStr">
        <is>
          <t>AMG GT</t>
        </is>
      </c>
      <c r="I1396" s="8" t="inlineStr">
        <is>
          <t>XYN3MADL01FV7ME5P</t>
        </is>
      </c>
      <c r="J1396" s="8" t="inlineStr">
        <is>
          <t>02 - Sports / GT</t>
        </is>
      </c>
      <c r="K1396" s="12" t="n">
        <v>965000</v>
      </c>
      <c r="L1396" s="8" t="inlineStr">
        <is>
          <t>New Hampshire</t>
        </is>
      </c>
      <c r="M1396" s="13" t="n">
        <v>12308.3</v>
      </c>
      <c r="N1396" s="13" t="n"/>
      <c r="O1396" s="8" t="inlineStr">
        <is>
          <t>3 + at-fault claims - 5 yrs</t>
        </is>
      </c>
    </row>
    <row r="1397">
      <c r="A1397" s="8" t="inlineStr">
        <is>
          <t>271878dc-8754-5d0a-a160-4fa99eeec436</t>
        </is>
      </c>
      <c r="B1397" s="9" t="inlineStr">
        <is>
          <t>2025-10</t>
        </is>
      </c>
      <c r="C1397" s="10" t="n"/>
      <c r="D1397" s="9" t="inlineStr">
        <is>
          <t>Declined</t>
        </is>
      </c>
      <c r="E1397" s="8" t="inlineStr">
        <is>
          <t>Anouk Blackwood</t>
        </is>
      </c>
      <c r="F1397" s="11" t="n">
        <v>2023</v>
      </c>
      <c r="G1397" s="8" t="inlineStr">
        <is>
          <t>Porsche</t>
        </is>
      </c>
      <c r="H1397" s="8" t="inlineStr">
        <is>
          <t>911 Turbo S</t>
        </is>
      </c>
      <c r="I1397" s="8" t="inlineStr">
        <is>
          <t>CSMUAK1K48NKF56KS</t>
        </is>
      </c>
      <c r="J1397" s="8" t="inlineStr">
        <is>
          <t>02 - Sports / GT</t>
        </is>
      </c>
      <c r="K1397" s="12" t="n">
        <v>1700000</v>
      </c>
      <c r="L1397" s="8" t="inlineStr">
        <is>
          <t>Maryland</t>
        </is>
      </c>
      <c r="M1397" s="13" t="n">
        <v>16759.43</v>
      </c>
      <c r="N1397" s="13" t="n"/>
      <c r="O1397" s="8" t="inlineStr">
        <is>
          <t>3 + at-fault claims - 5 yrs</t>
        </is>
      </c>
    </row>
    <row r="1398">
      <c r="A1398" s="8" t="inlineStr">
        <is>
          <t>2767dd0c-4275-5139-8b6f-88223ca81d45</t>
        </is>
      </c>
      <c r="B1398" s="9" t="inlineStr">
        <is>
          <t>2025-10</t>
        </is>
      </c>
      <c r="C1398" s="10" t="n"/>
      <c r="D1398" s="9" t="inlineStr">
        <is>
          <t>Referred</t>
        </is>
      </c>
      <c r="E1398" s="8" t="inlineStr">
        <is>
          <t>Noor Bellandi</t>
        </is>
      </c>
      <c r="F1398" s="11" t="n">
        <v>1991</v>
      </c>
      <c r="G1398" s="8" t="inlineStr">
        <is>
          <t>Aston Martin</t>
        </is>
      </c>
      <c r="H1398" s="8" t="inlineStr">
        <is>
          <t>DB12</t>
        </is>
      </c>
      <c r="I1398" s="8" t="inlineStr">
        <is>
          <t>FCFMWNU0H2BND1DHK</t>
        </is>
      </c>
      <c r="J1398" s="8" t="inlineStr">
        <is>
          <t>02 - Sports / GT</t>
        </is>
      </c>
      <c r="K1398" s="12" t="n">
        <v>305000</v>
      </c>
      <c r="L1398" s="8" t="inlineStr">
        <is>
          <t>Washington</t>
        </is>
      </c>
      <c r="M1398" s="13" t="n">
        <v>4143.4</v>
      </c>
      <c r="N1398" s="13" t="n"/>
      <c r="O1398" s="8" t="inlineStr">
        <is>
          <t>1 theft / total loss claim</t>
        </is>
      </c>
    </row>
    <row r="1399">
      <c r="A1399" s="8" t="inlineStr">
        <is>
          <t>2a5eee0c-0f30-574f-94a5-6dbe1f7d636b</t>
        </is>
      </c>
      <c r="B1399" s="9" t="inlineStr">
        <is>
          <t>2025-10</t>
        </is>
      </c>
      <c r="C1399" s="10" t="n"/>
      <c r="D1399" s="9" t="inlineStr">
        <is>
          <t>Declined</t>
        </is>
      </c>
      <c r="E1399" s="8" t="inlineStr">
        <is>
          <t>Marisol Ashcombe</t>
        </is>
      </c>
      <c r="F1399" s="11" t="n">
        <v>2024</v>
      </c>
      <c r="G1399" s="8" t="inlineStr">
        <is>
          <t>Porsche</t>
        </is>
      </c>
      <c r="H1399" s="8" t="inlineStr">
        <is>
          <t>911 Turbo S</t>
        </is>
      </c>
      <c r="I1399" s="8" t="inlineStr">
        <is>
          <t>GCHBWZHREERSC6XGH</t>
        </is>
      </c>
      <c r="J1399" s="8" t="inlineStr">
        <is>
          <t>02 - Sports / GT</t>
        </is>
      </c>
      <c r="K1399" s="12" t="n">
        <v>890000</v>
      </c>
      <c r="L1399" s="8" t="inlineStr">
        <is>
          <t>Texas</t>
        </is>
      </c>
      <c r="M1399" s="13" t="n">
        <v>12552.36</v>
      </c>
      <c r="N1399" s="13" t="n"/>
      <c r="O1399" s="8" t="inlineStr">
        <is>
          <t>3 + at-fault claims - 5 yrs</t>
        </is>
      </c>
    </row>
    <row r="1400">
      <c r="A1400" s="8" t="inlineStr">
        <is>
          <t>2b10292a-378a-5ba0-bfd7-335cf5282849</t>
        </is>
      </c>
      <c r="B1400" s="9" t="inlineStr">
        <is>
          <t>2025-10</t>
        </is>
      </c>
      <c r="C1400" s="10" t="n"/>
      <c r="D1400" s="9" t="inlineStr">
        <is>
          <t>Declined</t>
        </is>
      </c>
      <c r="E1400" s="8" t="inlineStr">
        <is>
          <t>Anouk Rourke</t>
        </is>
      </c>
      <c r="F1400" s="11" t="n">
        <v>2011</v>
      </c>
      <c r="G1400" s="8" t="inlineStr">
        <is>
          <t>Aston Martin</t>
        </is>
      </c>
      <c r="H1400" s="8" t="inlineStr">
        <is>
          <t>DB5</t>
        </is>
      </c>
      <c r="I1400" s="8" t="inlineStr">
        <is>
          <t>C0TYNH1DPW4589LPW</t>
        </is>
      </c>
      <c r="J1400" s="8" t="inlineStr">
        <is>
          <t>07 - Post-War Classic (1946-1972)</t>
        </is>
      </c>
      <c r="K1400" s="12" t="n">
        <v>540000</v>
      </c>
      <c r="L1400" s="8" t="inlineStr">
        <is>
          <t>California</t>
        </is>
      </c>
      <c r="M1400" s="13" t="n">
        <v>5914.53</v>
      </c>
      <c r="N1400" s="13" t="n"/>
      <c r="O1400" s="8" t="inlineStr">
        <is>
          <t>3 + at-fault claims - 5 yrs</t>
        </is>
      </c>
    </row>
    <row r="1401">
      <c r="A1401" s="8" t="inlineStr">
        <is>
          <t>3117b0fd-3864-5e39-9a29-91d87649f97d</t>
        </is>
      </c>
      <c r="B1401" s="9" t="inlineStr">
        <is>
          <t>2025-10</t>
        </is>
      </c>
      <c r="C1401" s="10" t="n"/>
      <c r="D1401" s="9" t="inlineStr">
        <is>
          <t>Declined</t>
        </is>
      </c>
      <c r="E1401" s="8" t="inlineStr">
        <is>
          <t>Priya Merriweather</t>
        </is>
      </c>
      <c r="F1401" s="11" t="n">
        <v>1974</v>
      </c>
      <c r="G1401" s="8" t="inlineStr">
        <is>
          <t>BMW</t>
        </is>
      </c>
      <c r="H1401" s="8" t="inlineStr">
        <is>
          <t>M8 Competition</t>
        </is>
      </c>
      <c r="I1401" s="8" t="inlineStr">
        <is>
          <t>XLCXF4ZK7UE89FZLC</t>
        </is>
      </c>
      <c r="J1401" s="8" t="inlineStr">
        <is>
          <t>02 - Sports / GT</t>
        </is>
      </c>
      <c r="K1401" s="12" t="n">
        <v>145000</v>
      </c>
      <c r="L1401" s="8" t="inlineStr">
        <is>
          <t>South Carolina</t>
        </is>
      </c>
      <c r="M1401" s="13" t="n">
        <v>3121.06</v>
      </c>
      <c r="N1401" s="13" t="n"/>
      <c r="O1401" s="8" t="inlineStr">
        <is>
          <t>3 + at-fault claims - 5 yrs</t>
        </is>
      </c>
    </row>
    <row r="1402">
      <c r="A1402" s="8" t="inlineStr">
        <is>
          <t>33346fef-7609-5c81-8203-1147973f8763</t>
        </is>
      </c>
      <c r="B1402" s="9" t="inlineStr">
        <is>
          <t>2025-10</t>
        </is>
      </c>
      <c r="C1402" s="10" t="n"/>
      <c r="D1402" s="9" t="inlineStr">
        <is>
          <t>Referred</t>
        </is>
      </c>
      <c r="E1402" s="8" t="inlineStr">
        <is>
          <t>Beatrix Pennington</t>
        </is>
      </c>
      <c r="F1402" s="11" t="n">
        <v>2016</v>
      </c>
      <c r="G1402" s="8" t="inlineStr">
        <is>
          <t>Mercedes-Benz</t>
        </is>
      </c>
      <c r="H1402" s="8" t="inlineStr">
        <is>
          <t>AMG GT</t>
        </is>
      </c>
      <c r="I1402" s="8" t="inlineStr">
        <is>
          <t>V47BBVKRVBYMJMAUD</t>
        </is>
      </c>
      <c r="J1402" s="8" t="inlineStr">
        <is>
          <t>02 - Sports / GT</t>
        </is>
      </c>
      <c r="K1402" s="12" t="n">
        <v>190000</v>
      </c>
      <c r="L1402" s="8" t="inlineStr">
        <is>
          <t>West Virginia</t>
        </is>
      </c>
      <c r="M1402" s="13" t="n">
        <v>4386.49</v>
      </c>
      <c r="N1402" s="13" t="n"/>
      <c r="O1402" s="8" t="inlineStr">
        <is>
          <t>2 at-fault claims - 5 yrs</t>
        </is>
      </c>
    </row>
    <row r="1403">
      <c r="A1403" s="8" t="inlineStr">
        <is>
          <t>33b7f04a-cc24-5add-855e-5e91ca8742fa</t>
        </is>
      </c>
      <c r="B1403" s="9" t="inlineStr">
        <is>
          <t>2025-10</t>
        </is>
      </c>
      <c r="C1403" s="10" t="n"/>
      <c r="D1403" s="9" t="inlineStr">
        <is>
          <t>Declined</t>
        </is>
      </c>
      <c r="E1403" s="8" t="inlineStr">
        <is>
          <t>Delphine Okonkwo</t>
        </is>
      </c>
      <c r="F1403" s="11" t="n">
        <v>1965</v>
      </c>
      <c r="G1403" s="8" t="inlineStr">
        <is>
          <t>Mercedes-Benz</t>
        </is>
      </c>
      <c r="H1403" s="8" t="inlineStr">
        <is>
          <t>AMG GT</t>
        </is>
      </c>
      <c r="I1403" s="8" t="inlineStr">
        <is>
          <t>U99P767KKYLSAEWXU</t>
        </is>
      </c>
      <c r="J1403" s="8" t="inlineStr">
        <is>
          <t>02 - Sports / GT</t>
        </is>
      </c>
      <c r="K1403" s="12" t="n">
        <v>310000</v>
      </c>
      <c r="L1403" s="8" t="inlineStr">
        <is>
          <t>Massachusetts</t>
        </is>
      </c>
      <c r="M1403" s="13" t="n">
        <v>5483.49</v>
      </c>
      <c r="N1403" s="13" t="n"/>
      <c r="O1403" s="8" t="inlineStr">
        <is>
          <t>3 + at-fault claims - 5 yrs</t>
        </is>
      </c>
    </row>
    <row r="1404">
      <c r="A1404" s="8" t="inlineStr">
        <is>
          <t>365fa1ae-e441-58e2-807a-d59e3ded259e</t>
        </is>
      </c>
      <c r="B1404" s="9" t="inlineStr">
        <is>
          <t>2025-10</t>
        </is>
      </c>
      <c r="C1404" s="10" t="n"/>
      <c r="D1404" s="9" t="inlineStr">
        <is>
          <t>Declined</t>
        </is>
      </c>
      <c r="E1404" s="8" t="inlineStr">
        <is>
          <t>Sunniva Chattopadhyay</t>
        </is>
      </c>
      <c r="F1404" s="11" t="n">
        <v>1989</v>
      </c>
      <c r="G1404" s="8" t="inlineStr">
        <is>
          <t>Maserati</t>
        </is>
      </c>
      <c r="H1404" s="8" t="inlineStr">
        <is>
          <t>GranTurismo</t>
        </is>
      </c>
      <c r="I1404" s="8" t="inlineStr">
        <is>
          <t>FNN560VK4A1ZXKR1U</t>
        </is>
      </c>
      <c r="J1404" s="8" t="inlineStr">
        <is>
          <t>02 - Sports / GT</t>
        </is>
      </c>
      <c r="K1404" s="12" t="n">
        <v>655000</v>
      </c>
      <c r="L1404" s="8" t="inlineStr">
        <is>
          <t>Pennsylvania</t>
        </is>
      </c>
      <c r="M1404" s="13" t="n">
        <v>8033.02</v>
      </c>
      <c r="N1404" s="13" t="n"/>
      <c r="O1404" s="8" t="inlineStr">
        <is>
          <t>3 + at-fault claims - 5 yrs</t>
        </is>
      </c>
    </row>
    <row r="1405">
      <c r="A1405" s="8" t="inlineStr">
        <is>
          <t>372dd1ab-e1d0-5463-9fec-a4215ac5b886</t>
        </is>
      </c>
      <c r="B1405" s="9" t="inlineStr">
        <is>
          <t>2025-10</t>
        </is>
      </c>
      <c r="C1405" s="10" t="n"/>
      <c r="D1405" s="9" t="inlineStr">
        <is>
          <t>Declined</t>
        </is>
      </c>
      <c r="E1405" s="8" t="inlineStr">
        <is>
          <t>Emiliano Ashcombe</t>
        </is>
      </c>
      <c r="F1405" s="11" t="n">
        <v>2011</v>
      </c>
      <c r="G1405" s="8" t="inlineStr">
        <is>
          <t>Jaguar</t>
        </is>
      </c>
      <c r="H1405" s="8" t="inlineStr">
        <is>
          <t>E-Type Series 1</t>
        </is>
      </c>
      <c r="I1405" s="8" t="inlineStr">
        <is>
          <t>70F298C6UHKJPNTUH</t>
        </is>
      </c>
      <c r="J1405" s="8" t="inlineStr">
        <is>
          <t>07 - Post-War Classic (1946-1972)</t>
        </is>
      </c>
      <c r="K1405" s="12" t="n">
        <v>710000</v>
      </c>
      <c r="L1405" s="8" t="inlineStr">
        <is>
          <t>Louisiana</t>
        </is>
      </c>
      <c r="M1405" s="13" t="n">
        <v>6970.06</v>
      </c>
      <c r="N1405" s="13" t="n"/>
      <c r="O1405" s="8" t="inlineStr">
        <is>
          <t>3 + at-fault claims - 5 yrs</t>
        </is>
      </c>
    </row>
    <row r="1406">
      <c r="A1406" s="8" t="inlineStr">
        <is>
          <t>37d1c839-2d37-5d49-8717-657957698449</t>
        </is>
      </c>
      <c r="B1406" s="9" t="inlineStr">
        <is>
          <t>2025-10</t>
        </is>
      </c>
      <c r="C1406" s="10" t="n"/>
      <c r="D1406" s="9" t="inlineStr">
        <is>
          <t>Declined</t>
        </is>
      </c>
      <c r="E1406" s="8" t="inlineStr">
        <is>
          <t>Mireille Farkas</t>
        </is>
      </c>
      <c r="F1406" s="11" t="n">
        <v>1996</v>
      </c>
      <c r="G1406" s="8" t="inlineStr">
        <is>
          <t>Mercedes-Benz</t>
        </is>
      </c>
      <c r="H1406" s="8" t="inlineStr">
        <is>
          <t>280SL Pagoda</t>
        </is>
      </c>
      <c r="I1406" s="8" t="inlineStr">
        <is>
          <t>9FFEL3RH1BZH34PJ3</t>
        </is>
      </c>
      <c r="J1406" s="8" t="inlineStr">
        <is>
          <t>07 - Post-War Classic (1946-1972)</t>
        </is>
      </c>
      <c r="K1406" s="12" t="n">
        <v>270000</v>
      </c>
      <c r="L1406" s="8" t="inlineStr">
        <is>
          <t>Oregon</t>
        </is>
      </c>
      <c r="M1406" s="13" t="n">
        <v>2763.17</v>
      </c>
      <c r="N1406" s="13" t="n"/>
      <c r="O1406" s="8" t="inlineStr">
        <is>
          <t>3 + at-fault claims - 5 yrs</t>
        </is>
      </c>
    </row>
    <row r="1407">
      <c r="A1407" s="8" t="inlineStr">
        <is>
          <t>390ccbfa-eb01-571c-ae34-8fec69093241</t>
        </is>
      </c>
      <c r="B1407" s="9" t="inlineStr">
        <is>
          <t>2025-10</t>
        </is>
      </c>
      <c r="C1407" s="10" t="n"/>
      <c r="D1407" s="9" t="inlineStr">
        <is>
          <t>Declined</t>
        </is>
      </c>
      <c r="E1407" s="8" t="inlineStr">
        <is>
          <t>Saoirse Farkas</t>
        </is>
      </c>
      <c r="F1407" s="11" t="n">
        <v>1990</v>
      </c>
      <c r="G1407" s="8" t="inlineStr">
        <is>
          <t>Aston Martin</t>
        </is>
      </c>
      <c r="H1407" s="8" t="inlineStr">
        <is>
          <t>DB12</t>
        </is>
      </c>
      <c r="I1407" s="8" t="inlineStr">
        <is>
          <t>1J2JSU1F2DGUDJ9B4</t>
        </is>
      </c>
      <c r="J1407" s="8" t="inlineStr">
        <is>
          <t>02 - Sports / GT</t>
        </is>
      </c>
      <c r="K1407" s="12" t="n">
        <v>185000</v>
      </c>
      <c r="L1407" s="8" t="inlineStr">
        <is>
          <t>Indiana</t>
        </is>
      </c>
      <c r="M1407" s="13" t="n">
        <v>3949.92</v>
      </c>
      <c r="N1407" s="13" t="n"/>
      <c r="O1407" s="8" t="inlineStr">
        <is>
          <t>3 + at-fault claims - 5 yrs</t>
        </is>
      </c>
    </row>
    <row r="1408">
      <c r="A1408" s="8" t="inlineStr">
        <is>
          <t>3bb8bf1e-f161-5acc-bd0b-a39b5a1ece4b</t>
        </is>
      </c>
      <c r="B1408" s="9" t="inlineStr">
        <is>
          <t>2025-10</t>
        </is>
      </c>
      <c r="C1408" s="10" t="n"/>
      <c r="D1408" s="9" t="inlineStr">
        <is>
          <t>Declined</t>
        </is>
      </c>
      <c r="E1408" s="8" t="inlineStr">
        <is>
          <t>Ottilie Fairweather</t>
        </is>
      </c>
      <c r="F1408" s="11" t="n">
        <v>1957</v>
      </c>
      <c r="G1408" s="8" t="inlineStr">
        <is>
          <t>Porsche</t>
        </is>
      </c>
      <c r="H1408" s="8" t="inlineStr">
        <is>
          <t>911 Turbo S</t>
        </is>
      </c>
      <c r="I1408" s="8" t="inlineStr">
        <is>
          <t>F26RMD2E4ZEM1JBU9</t>
        </is>
      </c>
      <c r="J1408" s="8" t="inlineStr">
        <is>
          <t>02 - Sports / GT</t>
        </is>
      </c>
      <c r="K1408" s="12" t="n">
        <v>310000</v>
      </c>
      <c r="L1408" s="8" t="inlineStr">
        <is>
          <t>Hawaii</t>
        </is>
      </c>
      <c r="M1408" s="13" t="n">
        <v>5702.83</v>
      </c>
      <c r="N1408" s="13" t="n"/>
      <c r="O1408" s="8" t="inlineStr">
        <is>
          <t>3 + at-fault claims - 5 yrs</t>
        </is>
      </c>
    </row>
    <row r="1409">
      <c r="A1409" s="8" t="inlineStr">
        <is>
          <t>3d5db955-630a-5fd0-b116-c70a8bd29eaa</t>
        </is>
      </c>
      <c r="B1409" s="9" t="inlineStr">
        <is>
          <t>2025-10</t>
        </is>
      </c>
      <c r="C1409" s="10" t="n"/>
      <c r="D1409" s="9" t="inlineStr">
        <is>
          <t>Declined</t>
        </is>
      </c>
      <c r="E1409" s="8" t="inlineStr">
        <is>
          <t>Thaddeus Montoya</t>
        </is>
      </c>
      <c r="F1409" s="11" t="n">
        <v>1971</v>
      </c>
      <c r="G1409" s="8" t="inlineStr">
        <is>
          <t>Maserati</t>
        </is>
      </c>
      <c r="H1409" s="8" t="inlineStr">
        <is>
          <t>GranTurismo</t>
        </is>
      </c>
      <c r="I1409" s="8" t="inlineStr">
        <is>
          <t>KE87XF21VDG1GR95D</t>
        </is>
      </c>
      <c r="J1409" s="8" t="inlineStr">
        <is>
          <t>02 - Sports / GT</t>
        </is>
      </c>
      <c r="K1409" s="12" t="n">
        <v>995000</v>
      </c>
      <c r="L1409" s="8" t="inlineStr">
        <is>
          <t>Alaska</t>
        </is>
      </c>
      <c r="M1409" s="13" t="n">
        <v>13911.23</v>
      </c>
      <c r="N1409" s="13" t="n"/>
      <c r="O1409" s="8" t="inlineStr">
        <is>
          <t>3 + at-fault claims - 5 yrs</t>
        </is>
      </c>
    </row>
    <row r="1410">
      <c r="A1410" s="8" t="inlineStr">
        <is>
          <t>3d749332-392d-5cb1-b3cd-70f0c23fd6ff</t>
        </is>
      </c>
      <c r="B1410" s="9" t="inlineStr">
        <is>
          <t>2025-10</t>
        </is>
      </c>
      <c r="C1410" s="10" t="n"/>
      <c r="D1410" s="9" t="inlineStr">
        <is>
          <t>Referred</t>
        </is>
      </c>
      <c r="E1410" s="8" t="inlineStr">
        <is>
          <t>Beatrix Merriweather</t>
        </is>
      </c>
      <c r="F1410" s="11" t="n">
        <v>1977</v>
      </c>
      <c r="G1410" s="8" t="inlineStr">
        <is>
          <t>Aston Martin</t>
        </is>
      </c>
      <c r="H1410" s="8" t="inlineStr">
        <is>
          <t>DB12</t>
        </is>
      </c>
      <c r="I1410" s="8" t="inlineStr">
        <is>
          <t>UAJ2CWHS0X741C630</t>
        </is>
      </c>
      <c r="J1410" s="8" t="inlineStr">
        <is>
          <t>02 - Sports / GT</t>
        </is>
      </c>
      <c r="K1410" s="12" t="n">
        <v>775000</v>
      </c>
      <c r="L1410" s="8" t="inlineStr">
        <is>
          <t>Idaho</t>
        </is>
      </c>
      <c r="M1410" s="13" t="n">
        <v>9409.67</v>
      </c>
      <c r="N1410" s="13" t="n"/>
      <c r="O1410" s="8" t="inlineStr">
        <is>
          <t>1 theft / total loss claim</t>
        </is>
      </c>
    </row>
    <row r="1411">
      <c r="A1411" s="8" t="inlineStr">
        <is>
          <t>3db2bf7f-b0b6-5a15-9f87-156547613706</t>
        </is>
      </c>
      <c r="B1411" s="9" t="inlineStr">
        <is>
          <t>2025-10</t>
        </is>
      </c>
      <c r="C1411" s="10" t="n"/>
      <c r="D1411" s="9" t="inlineStr">
        <is>
          <t>Declined</t>
        </is>
      </c>
      <c r="E1411" s="8" t="inlineStr">
        <is>
          <t>Leopold Rourke</t>
        </is>
      </c>
      <c r="F1411" s="11" t="n">
        <v>1989</v>
      </c>
      <c r="G1411" s="8" t="inlineStr">
        <is>
          <t>Bentley</t>
        </is>
      </c>
      <c r="H1411" s="8" t="inlineStr">
        <is>
          <t>Continental GT</t>
        </is>
      </c>
      <c r="I1411" s="8" t="inlineStr">
        <is>
          <t>SXF0HZTCFU2D7PSUT</t>
        </is>
      </c>
      <c r="J1411" s="8" t="inlineStr">
        <is>
          <t>02 - Sports / GT</t>
        </is>
      </c>
      <c r="K1411" s="12" t="n">
        <v>680000</v>
      </c>
      <c r="L1411" s="8" t="inlineStr">
        <is>
          <t>Kentucky</t>
        </is>
      </c>
      <c r="M1411" s="13" t="n">
        <v>11175.09</v>
      </c>
      <c r="N1411" s="13" t="n"/>
      <c r="O1411" s="8" t="inlineStr">
        <is>
          <t>3 + at-fault claims - 5 yrs</t>
        </is>
      </c>
    </row>
    <row r="1412">
      <c r="A1412" s="8" t="inlineStr">
        <is>
          <t>3faef869-eb2c-5574-ac2e-68bbe6f2f746</t>
        </is>
      </c>
      <c r="B1412" s="9" t="inlineStr">
        <is>
          <t>2025-10</t>
        </is>
      </c>
      <c r="C1412" s="10" t="n"/>
      <c r="D1412" s="9" t="inlineStr">
        <is>
          <t>Declined</t>
        </is>
      </c>
      <c r="E1412" s="8" t="inlineStr">
        <is>
          <t>Saoirse Okonkwo</t>
        </is>
      </c>
      <c r="F1412" s="11" t="n">
        <v>1981</v>
      </c>
      <c r="G1412" s="8" t="inlineStr">
        <is>
          <t>Ferrari</t>
        </is>
      </c>
      <c r="H1412" s="8" t="inlineStr">
        <is>
          <t>SF90 Stradale</t>
        </is>
      </c>
      <c r="I1412" s="8" t="inlineStr">
        <is>
          <t>H6P8S1BATB8YL9EPK</t>
        </is>
      </c>
      <c r="J1412" s="8" t="inlineStr">
        <is>
          <t>03 - Supercar</t>
        </is>
      </c>
      <c r="K1412" s="12" t="n">
        <v>1195000</v>
      </c>
      <c r="L1412" s="8" t="inlineStr">
        <is>
          <t>Arizona</t>
        </is>
      </c>
      <c r="M1412" s="13" t="n">
        <v>18218.11</v>
      </c>
      <c r="N1412" s="13" t="n"/>
      <c r="O1412" s="8" t="inlineStr">
        <is>
          <t>3 + at-fault claims - 5 yrs</t>
        </is>
      </c>
    </row>
    <row r="1413">
      <c r="A1413" s="8" t="inlineStr">
        <is>
          <t>4059798d-3339-55be-8160-21910dd6d7af</t>
        </is>
      </c>
      <c r="B1413" s="9" t="inlineStr">
        <is>
          <t>2025-10</t>
        </is>
      </c>
      <c r="C1413" s="10" t="n"/>
      <c r="D1413" s="9" t="inlineStr">
        <is>
          <t>Declined</t>
        </is>
      </c>
      <c r="E1413" s="8" t="inlineStr">
        <is>
          <t>Horace Castellanos</t>
        </is>
      </c>
      <c r="F1413" s="11" t="n">
        <v>1983</v>
      </c>
      <c r="G1413" s="8" t="inlineStr">
        <is>
          <t>Bentley</t>
        </is>
      </c>
      <c r="H1413" s="8" t="inlineStr">
        <is>
          <t>Continental GT</t>
        </is>
      </c>
      <c r="I1413" s="8" t="inlineStr">
        <is>
          <t>Z4TG8SNY33MPV68YN</t>
        </is>
      </c>
      <c r="J1413" s="8" t="inlineStr">
        <is>
          <t>02 - Sports / GT</t>
        </is>
      </c>
      <c r="K1413" s="12" t="n">
        <v>590000</v>
      </c>
      <c r="L1413" s="8" t="inlineStr">
        <is>
          <t>Virginia</t>
        </is>
      </c>
      <c r="M1413" s="13" t="n">
        <v>7887.08</v>
      </c>
      <c r="N1413" s="13" t="n"/>
      <c r="O1413" s="8" t="inlineStr">
        <is>
          <t>3 + at-fault claims - 5 yrs</t>
        </is>
      </c>
    </row>
    <row r="1414">
      <c r="A1414" s="8" t="inlineStr">
        <is>
          <t>421bb6ac-97f2-5e34-816c-0c64449c6056</t>
        </is>
      </c>
      <c r="B1414" s="9" t="inlineStr">
        <is>
          <t>2025-10</t>
        </is>
      </c>
      <c r="C1414" s="10" t="n"/>
      <c r="D1414" s="9" t="inlineStr">
        <is>
          <t>Declined</t>
        </is>
      </c>
      <c r="E1414" s="8" t="inlineStr">
        <is>
          <t>Fenwick Harrington</t>
        </is>
      </c>
      <c r="F1414" s="11" t="n">
        <v>1986</v>
      </c>
      <c r="G1414" s="8" t="inlineStr">
        <is>
          <t>McLaren</t>
        </is>
      </c>
      <c r="H1414" s="8" t="inlineStr">
        <is>
          <t>750S</t>
        </is>
      </c>
      <c r="I1414" s="8" t="inlineStr">
        <is>
          <t>BZ0W66Y0K47YEUWGX</t>
        </is>
      </c>
      <c r="J1414" s="8" t="inlineStr">
        <is>
          <t>03 - Supercar</t>
        </is>
      </c>
      <c r="K1414" s="12" t="n">
        <v>705000</v>
      </c>
      <c r="L1414" s="8" t="inlineStr">
        <is>
          <t>California</t>
        </is>
      </c>
      <c r="M1414" s="13" t="n">
        <v>17059.67</v>
      </c>
      <c r="N1414" s="13" t="n"/>
      <c r="O1414" s="8" t="inlineStr">
        <is>
          <t>3 + at-fault claims - 5 yrs</t>
        </is>
      </c>
    </row>
    <row r="1415">
      <c r="A1415" s="8" t="inlineStr">
        <is>
          <t>434d19bb-5f17-5f42-8029-3533e00b598c</t>
        </is>
      </c>
      <c r="B1415" s="9" t="inlineStr">
        <is>
          <t>2025-10</t>
        </is>
      </c>
      <c r="C1415" s="10" t="n"/>
      <c r="D1415" s="9" t="inlineStr">
        <is>
          <t>Referred</t>
        </is>
      </c>
      <c r="E1415" s="8" t="inlineStr">
        <is>
          <t>Saoirse Castellanos</t>
        </is>
      </c>
      <c r="F1415" s="11" t="n">
        <v>1999</v>
      </c>
      <c r="G1415" s="8" t="inlineStr">
        <is>
          <t>Bentley</t>
        </is>
      </c>
      <c r="H1415" s="8" t="inlineStr">
        <is>
          <t>Continental GT</t>
        </is>
      </c>
      <c r="I1415" s="8" t="inlineStr">
        <is>
          <t>Z4LB4LL0ERX7M2EN9</t>
        </is>
      </c>
      <c r="J1415" s="8" t="inlineStr">
        <is>
          <t>02 - Sports / GT</t>
        </is>
      </c>
      <c r="K1415" s="12" t="n">
        <v>595000</v>
      </c>
      <c r="L1415" s="8" t="inlineStr">
        <is>
          <t>Florida</t>
        </is>
      </c>
      <c r="M1415" s="13" t="n">
        <v>10361.98</v>
      </c>
      <c r="N1415" s="13" t="n"/>
      <c r="O1415" s="8" t="inlineStr">
        <is>
          <t>1 at-fault claim over $100k</t>
        </is>
      </c>
    </row>
    <row r="1416">
      <c r="A1416" s="8" t="inlineStr">
        <is>
          <t>456ce6be-b263-50c4-be68-75067139937f</t>
        </is>
      </c>
      <c r="B1416" s="9" t="inlineStr">
        <is>
          <t>2025-10</t>
        </is>
      </c>
      <c r="C1416" s="10" t="n"/>
      <c r="D1416" s="9" t="inlineStr">
        <is>
          <t>Referred</t>
        </is>
      </c>
      <c r="E1416" s="8" t="inlineStr">
        <is>
          <t>Mireille Pennington</t>
        </is>
      </c>
      <c r="F1416" s="11" t="n">
        <v>1987</v>
      </c>
      <c r="G1416" s="8" t="inlineStr">
        <is>
          <t>Maserati</t>
        </is>
      </c>
      <c r="H1416" s="8" t="inlineStr">
        <is>
          <t>GranTurismo</t>
        </is>
      </c>
      <c r="I1416" s="8" t="inlineStr">
        <is>
          <t>TVNP67FAMKDRZTX1L</t>
        </is>
      </c>
      <c r="J1416" s="8" t="inlineStr">
        <is>
          <t>02 - Sports / GT</t>
        </is>
      </c>
      <c r="K1416" s="12" t="n">
        <v>360000</v>
      </c>
      <c r="L1416" s="8" t="inlineStr">
        <is>
          <t>Florida</t>
        </is>
      </c>
      <c r="M1416" s="13" t="n">
        <v>7233.96</v>
      </c>
      <c r="N1416" s="13" t="n"/>
      <c r="O1416" s="8" t="inlineStr">
        <is>
          <t>1 theft / total loss claim</t>
        </is>
      </c>
    </row>
    <row r="1417">
      <c r="A1417" s="8" t="inlineStr">
        <is>
          <t>45d8bc06-df83-5bc7-9884-13b1158498fe</t>
        </is>
      </c>
      <c r="B1417" s="9" t="inlineStr">
        <is>
          <t>2025-10</t>
        </is>
      </c>
      <c r="C1417" s="10" t="n"/>
      <c r="D1417" s="9" t="inlineStr">
        <is>
          <t>Referred</t>
        </is>
      </c>
      <c r="E1417" s="8" t="inlineStr">
        <is>
          <t>Sunniva Larsson</t>
        </is>
      </c>
      <c r="F1417" s="11" t="n">
        <v>2007</v>
      </c>
      <c r="G1417" s="8" t="inlineStr">
        <is>
          <t>Bentley</t>
        </is>
      </c>
      <c r="H1417" s="8" t="inlineStr">
        <is>
          <t>Continental GT</t>
        </is>
      </c>
      <c r="I1417" s="8" t="inlineStr">
        <is>
          <t>1HL02DW36HT2G52LH</t>
        </is>
      </c>
      <c r="J1417" s="8" t="inlineStr">
        <is>
          <t>02 - Sports / GT</t>
        </is>
      </c>
      <c r="K1417" s="12" t="n">
        <v>295000</v>
      </c>
      <c r="L1417" s="8" t="inlineStr">
        <is>
          <t>South Carolina</t>
        </is>
      </c>
      <c r="M1417" s="13" t="n">
        <v>5176.42</v>
      </c>
      <c r="N1417" s="13" t="n"/>
      <c r="O1417" s="8" t="inlineStr">
        <is>
          <t>2 at-fault claims - 5 yrs</t>
        </is>
      </c>
    </row>
    <row r="1418">
      <c r="A1418" s="8" t="inlineStr">
        <is>
          <t>4601a1e1-aebc-5990-964e-0eb05b00c3fb</t>
        </is>
      </c>
      <c r="B1418" s="9" t="inlineStr">
        <is>
          <t>2025-10</t>
        </is>
      </c>
      <c r="C1418" s="10" t="n"/>
      <c r="D1418" s="9" t="inlineStr">
        <is>
          <t>Declined</t>
        </is>
      </c>
      <c r="E1418" s="8" t="inlineStr">
        <is>
          <t>Emiliano Blackwood</t>
        </is>
      </c>
      <c r="F1418" s="11" t="n">
        <v>2003</v>
      </c>
      <c r="G1418" s="8" t="inlineStr">
        <is>
          <t>Singer</t>
        </is>
      </c>
      <c r="H1418" s="8" t="inlineStr">
        <is>
          <t>911 Reimagined</t>
        </is>
      </c>
      <c r="I1418" s="8" t="inlineStr">
        <is>
          <t>YT8CRS6GX8DU7A00X</t>
        </is>
      </c>
      <c r="J1418" s="8" t="inlineStr">
        <is>
          <t>11 - Restomod / Coachbuilt / Bespoke</t>
        </is>
      </c>
      <c r="K1418" s="12" t="n">
        <v>645000</v>
      </c>
      <c r="L1418" s="8" t="inlineStr">
        <is>
          <t>Georgia</t>
        </is>
      </c>
      <c r="M1418" s="13" t="n">
        <v>10631.55</v>
      </c>
      <c r="N1418" s="13" t="n"/>
      <c r="O1418" s="8" t="inlineStr">
        <is>
          <t>3 + at-fault claims - 5 yrs</t>
        </is>
      </c>
    </row>
    <row r="1419">
      <c r="A1419" s="8" t="inlineStr">
        <is>
          <t>4886b2a6-6820-5019-a92d-69bdb09f81b1</t>
        </is>
      </c>
      <c r="B1419" s="9" t="inlineStr">
        <is>
          <t>2025-10</t>
        </is>
      </c>
      <c r="C1419" s="10" t="n"/>
      <c r="D1419" s="9" t="inlineStr">
        <is>
          <t>Referred</t>
        </is>
      </c>
      <c r="E1419" s="8" t="inlineStr">
        <is>
          <t>Aurelio Delacroix</t>
        </is>
      </c>
      <c r="F1419" s="11" t="n">
        <v>2023</v>
      </c>
      <c r="G1419" s="8" t="inlineStr">
        <is>
          <t>BMW</t>
        </is>
      </c>
      <c r="H1419" s="8" t="inlineStr">
        <is>
          <t>M8 Competition</t>
        </is>
      </c>
      <c r="I1419" s="8" t="inlineStr">
        <is>
          <t>MLJ5VBNMD2B86RJXT</t>
        </is>
      </c>
      <c r="J1419" s="8" t="inlineStr">
        <is>
          <t>02 - Sports / GT</t>
        </is>
      </c>
      <c r="K1419" s="12" t="n">
        <v>745000</v>
      </c>
      <c r="L1419" s="8" t="inlineStr">
        <is>
          <t>California</t>
        </is>
      </c>
      <c r="M1419" s="13" t="n">
        <v>12334.67</v>
      </c>
      <c r="N1419" s="13" t="n"/>
      <c r="O1419" s="8" t="inlineStr">
        <is>
          <t>Prior carrier non-renewal / cancellation</t>
        </is>
      </c>
    </row>
    <row r="1420">
      <c r="A1420" s="8" t="inlineStr">
        <is>
          <t>491d7155-4dc7-564f-bfab-d78c627a34b8</t>
        </is>
      </c>
      <c r="B1420" s="9" t="inlineStr">
        <is>
          <t>2025-10</t>
        </is>
      </c>
      <c r="C1420" s="10" t="n"/>
      <c r="D1420" s="9" t="inlineStr">
        <is>
          <t>Declined</t>
        </is>
      </c>
      <c r="E1420" s="8" t="inlineStr">
        <is>
          <t>Ramona Delacroix</t>
        </is>
      </c>
      <c r="F1420" s="11" t="n">
        <v>1988</v>
      </c>
      <c r="G1420" s="8" t="inlineStr">
        <is>
          <t>Maserati</t>
        </is>
      </c>
      <c r="H1420" s="8" t="inlineStr">
        <is>
          <t>GranTurismo</t>
        </is>
      </c>
      <c r="I1420" s="8" t="inlineStr">
        <is>
          <t>V6XUZMX0LTWC6LU1S</t>
        </is>
      </c>
      <c r="J1420" s="8" t="inlineStr">
        <is>
          <t>02 - Sports / GT</t>
        </is>
      </c>
      <c r="K1420" s="12" t="n">
        <v>485000</v>
      </c>
      <c r="L1420" s="8" t="inlineStr">
        <is>
          <t>Florida</t>
        </is>
      </c>
      <c r="M1420" s="13" t="n">
        <v>9745.75</v>
      </c>
      <c r="N1420" s="13" t="n"/>
      <c r="O1420" s="8" t="inlineStr">
        <is>
          <t>3 + at-fault claims - 5 yrs</t>
        </is>
      </c>
    </row>
    <row r="1421">
      <c r="A1421" s="8" t="inlineStr">
        <is>
          <t>4b7fff70-594f-5ff2-a8bb-6ed30cc31811</t>
        </is>
      </c>
      <c r="B1421" s="9" t="inlineStr">
        <is>
          <t>2025-10</t>
        </is>
      </c>
      <c r="C1421" s="10" t="n"/>
      <c r="D1421" s="9" t="inlineStr">
        <is>
          <t>Declined</t>
        </is>
      </c>
      <c r="E1421" s="8" t="inlineStr">
        <is>
          <t>Marisol Chattopadhyay</t>
        </is>
      </c>
      <c r="F1421" s="11" t="n">
        <v>1970</v>
      </c>
      <c r="G1421" s="8" t="inlineStr">
        <is>
          <t>Bentley</t>
        </is>
      </c>
      <c r="H1421" s="8" t="inlineStr">
        <is>
          <t>Continental GT</t>
        </is>
      </c>
      <c r="I1421" s="8" t="inlineStr">
        <is>
          <t>KTCHBGD6L2DYPZLP7</t>
        </is>
      </c>
      <c r="J1421" s="8" t="inlineStr">
        <is>
          <t>02 - Sports / GT</t>
        </is>
      </c>
      <c r="K1421" s="12" t="n">
        <v>370000</v>
      </c>
      <c r="L1421" s="8" t="inlineStr">
        <is>
          <t>Texas</t>
        </is>
      </c>
      <c r="M1421" s="13" t="n">
        <v>6021.23</v>
      </c>
      <c r="N1421" s="13" t="n"/>
      <c r="O1421" s="8" t="inlineStr">
        <is>
          <t>3 + at-fault claims - 5 yrs</t>
        </is>
      </c>
    </row>
    <row r="1422">
      <c r="A1422" s="8" t="inlineStr">
        <is>
          <t>4d0a865b-1a81-5dae-a8ea-51526de4aef3</t>
        </is>
      </c>
      <c r="B1422" s="9" t="inlineStr">
        <is>
          <t>2025-10</t>
        </is>
      </c>
      <c r="C1422" s="10" t="n"/>
      <c r="D1422" s="9" t="inlineStr">
        <is>
          <t>Declined</t>
        </is>
      </c>
      <c r="E1422" s="8" t="inlineStr">
        <is>
          <t>Aurelio Castellanos</t>
        </is>
      </c>
      <c r="F1422" s="11" t="n">
        <v>1977</v>
      </c>
      <c r="G1422" s="8" t="inlineStr">
        <is>
          <t>Aston Martin</t>
        </is>
      </c>
      <c r="H1422" s="8" t="inlineStr">
        <is>
          <t>DB5</t>
        </is>
      </c>
      <c r="I1422" s="8" t="inlineStr">
        <is>
          <t>SW0ELE9D8LM85D0MA</t>
        </is>
      </c>
      <c r="J1422" s="8" t="inlineStr">
        <is>
          <t>07 - Post-War Classic (1946-1972)</t>
        </is>
      </c>
      <c r="K1422" s="12" t="n">
        <v>785000</v>
      </c>
      <c r="L1422" s="8" t="inlineStr">
        <is>
          <t>Texas</t>
        </is>
      </c>
      <c r="M1422" s="13" t="n">
        <v>7324.2</v>
      </c>
      <c r="N1422" s="13" t="n"/>
      <c r="O1422" s="8" t="inlineStr">
        <is>
          <t>3 + at-fault claims - 5 yrs</t>
        </is>
      </c>
    </row>
    <row r="1423">
      <c r="A1423" s="8" t="inlineStr">
        <is>
          <t>4df96ad5-3958-5b7e-b05d-c54e4d2a589f</t>
        </is>
      </c>
      <c r="B1423" s="9" t="inlineStr">
        <is>
          <t>2025-10</t>
        </is>
      </c>
      <c r="C1423" s="10" t="n"/>
      <c r="D1423" s="9" t="inlineStr">
        <is>
          <t>Referred</t>
        </is>
      </c>
      <c r="E1423" s="8" t="inlineStr">
        <is>
          <t>Fenwick Underwood</t>
        </is>
      </c>
      <c r="F1423" s="11" t="n">
        <v>1999</v>
      </c>
      <c r="G1423" s="8" t="inlineStr">
        <is>
          <t>Alfa Romeo</t>
        </is>
      </c>
      <c r="H1423" s="8" t="inlineStr">
        <is>
          <t>8C 2900</t>
        </is>
      </c>
      <c r="I1423" s="8" t="inlineStr">
        <is>
          <t>SZXACBKN7XKBUAFKJ</t>
        </is>
      </c>
      <c r="J1423" s="8" t="inlineStr">
        <is>
          <t>06 - Vintage Pre-War (pre-1946)</t>
        </is>
      </c>
      <c r="K1423" s="12" t="n">
        <v>1950000</v>
      </c>
      <c r="L1423" s="8" t="inlineStr">
        <is>
          <t>Alaska</t>
        </is>
      </c>
      <c r="M1423" s="13" t="n">
        <v>14260.75</v>
      </c>
      <c r="N1423" s="13" t="n"/>
      <c r="O1423" s="8" t="inlineStr">
        <is>
          <t>1 at-fault claim over $100k</t>
        </is>
      </c>
    </row>
    <row r="1424">
      <c r="A1424" s="8" t="inlineStr">
        <is>
          <t>4e8879de-cb7c-5776-b69f-39e1e643a6be</t>
        </is>
      </c>
      <c r="B1424" s="9" t="inlineStr">
        <is>
          <t>2025-10</t>
        </is>
      </c>
      <c r="C1424" s="10" t="n"/>
      <c r="D1424" s="9" t="inlineStr">
        <is>
          <t>Declined</t>
        </is>
      </c>
      <c r="E1424" s="8" t="inlineStr">
        <is>
          <t>Ramona Chattopadhyay</t>
        </is>
      </c>
      <c r="F1424" s="11" t="n">
        <v>1997</v>
      </c>
      <c r="G1424" s="8" t="inlineStr">
        <is>
          <t>Mercedes-Benz</t>
        </is>
      </c>
      <c r="H1424" s="8" t="inlineStr">
        <is>
          <t>AMG GT</t>
        </is>
      </c>
      <c r="I1424" s="8" t="inlineStr">
        <is>
          <t>ZDECCLVWVUYX95R4B</t>
        </is>
      </c>
      <c r="J1424" s="8" t="inlineStr">
        <is>
          <t>02 - Sports / GT</t>
        </is>
      </c>
      <c r="K1424" s="12" t="n">
        <v>540000</v>
      </c>
      <c r="L1424" s="8" t="inlineStr">
        <is>
          <t>Ohio</t>
        </is>
      </c>
      <c r="M1424" s="13" t="n">
        <v>9205.469999999999</v>
      </c>
      <c r="N1424" s="13" t="n"/>
      <c r="O1424" s="8" t="inlineStr">
        <is>
          <t>3 + at-fault claims - 5 yrs</t>
        </is>
      </c>
    </row>
    <row r="1425">
      <c r="A1425" s="8" t="inlineStr">
        <is>
          <t>50763f0a-049e-51ba-91b8-b6052b254deb</t>
        </is>
      </c>
      <c r="B1425" s="9" t="inlineStr">
        <is>
          <t>2025-10</t>
        </is>
      </c>
      <c r="C1425" s="10" t="n"/>
      <c r="D1425" s="9" t="inlineStr">
        <is>
          <t>Declined</t>
        </is>
      </c>
      <c r="E1425" s="8" t="inlineStr">
        <is>
          <t>Wilhelmina Vasquez</t>
        </is>
      </c>
      <c r="F1425" s="11" t="n">
        <v>1985</v>
      </c>
      <c r="G1425" s="8" t="inlineStr">
        <is>
          <t>McLaren</t>
        </is>
      </c>
      <c r="H1425" s="8" t="inlineStr">
        <is>
          <t>750S</t>
        </is>
      </c>
      <c r="I1425" s="8" t="inlineStr">
        <is>
          <t>25AVNR2TUDPY5X64D</t>
        </is>
      </c>
      <c r="J1425" s="8" t="inlineStr">
        <is>
          <t>03 - Supercar</t>
        </is>
      </c>
      <c r="K1425" s="12" t="n">
        <v>475000</v>
      </c>
      <c r="L1425" s="8" t="inlineStr">
        <is>
          <t>Vermont</t>
        </is>
      </c>
      <c r="M1425" s="13" t="n">
        <v>12574.06</v>
      </c>
      <c r="N1425" s="13" t="n"/>
      <c r="O1425" s="8" t="inlineStr">
        <is>
          <t>3 + at-fault claims - 5 yrs</t>
        </is>
      </c>
    </row>
    <row r="1426">
      <c r="A1426" s="8" t="inlineStr">
        <is>
          <t>51e0ab4c-a308-5e34-a410-bdd997974f0b</t>
        </is>
      </c>
      <c r="B1426" s="9" t="inlineStr">
        <is>
          <t>2025-10</t>
        </is>
      </c>
      <c r="C1426" s="10" t="n"/>
      <c r="D1426" s="9" t="inlineStr">
        <is>
          <t>Referred</t>
        </is>
      </c>
      <c r="E1426" s="8" t="inlineStr">
        <is>
          <t>Marisol Ashcombe</t>
        </is>
      </c>
      <c r="F1426" s="11" t="n">
        <v>1988</v>
      </c>
      <c r="G1426" s="8" t="inlineStr">
        <is>
          <t>Singer</t>
        </is>
      </c>
      <c r="H1426" s="8" t="inlineStr">
        <is>
          <t>911 Reimagined</t>
        </is>
      </c>
      <c r="I1426" s="8" t="inlineStr">
        <is>
          <t>56UYZ7S03DX6AE3KZ</t>
        </is>
      </c>
      <c r="J1426" s="8" t="inlineStr">
        <is>
          <t>11 - Restomod / Coachbuilt / Bespoke</t>
        </is>
      </c>
      <c r="K1426" s="12" t="n">
        <v>905000</v>
      </c>
      <c r="L1426" s="8" t="inlineStr">
        <is>
          <t>Florida</t>
        </is>
      </c>
      <c r="M1426" s="13" t="n">
        <v>18912.79</v>
      </c>
      <c r="N1426" s="13" t="n"/>
      <c r="O1426" s="8" t="inlineStr">
        <is>
          <t>Prior carrier non-renewal / cancellation</t>
        </is>
      </c>
    </row>
    <row r="1427">
      <c r="A1427" s="8" t="inlineStr">
        <is>
          <t>51e70dd6-70c5-54ce-8636-1573b25add64</t>
        </is>
      </c>
      <c r="B1427" s="9" t="inlineStr">
        <is>
          <t>2025-10</t>
        </is>
      </c>
      <c r="C1427" s="10" t="n"/>
      <c r="D1427" s="9" t="inlineStr">
        <is>
          <t>Declined</t>
        </is>
      </c>
      <c r="E1427" s="8" t="inlineStr">
        <is>
          <t>Ingrid Merriweather</t>
        </is>
      </c>
      <c r="F1427" s="11" t="n">
        <v>1992</v>
      </c>
      <c r="G1427" s="8" t="inlineStr">
        <is>
          <t>Aston Martin</t>
        </is>
      </c>
      <c r="H1427" s="8" t="inlineStr">
        <is>
          <t>DB5</t>
        </is>
      </c>
      <c r="I1427" s="8" t="inlineStr">
        <is>
          <t>DXHU3V4ZMBPHV12AP</t>
        </is>
      </c>
      <c r="J1427" s="8" t="inlineStr">
        <is>
          <t>07 - Post-War Classic (1946-1972)</t>
        </is>
      </c>
      <c r="K1427" s="12" t="n">
        <v>615000</v>
      </c>
      <c r="L1427" s="8" t="inlineStr">
        <is>
          <t>Mississippi</t>
        </is>
      </c>
      <c r="M1427" s="13" t="n">
        <v>5937.65</v>
      </c>
      <c r="N1427" s="13" t="n"/>
      <c r="O1427" s="8" t="inlineStr">
        <is>
          <t>3 + at-fault claims - 5 yrs</t>
        </is>
      </c>
    </row>
    <row r="1428">
      <c r="A1428" s="8" t="inlineStr">
        <is>
          <t>51f0d1c3-c4d8-54c1-958c-55230c183e1b</t>
        </is>
      </c>
      <c r="B1428" s="9" t="inlineStr">
        <is>
          <t>2025-10</t>
        </is>
      </c>
      <c r="C1428" s="10" t="n"/>
      <c r="D1428" s="9" t="inlineStr">
        <is>
          <t>Declined</t>
        </is>
      </c>
      <c r="E1428" s="8" t="inlineStr">
        <is>
          <t>Marisol Vasquez</t>
        </is>
      </c>
      <c r="F1428" s="11" t="n">
        <v>2016</v>
      </c>
      <c r="G1428" s="8" t="inlineStr">
        <is>
          <t>Lamborghini</t>
        </is>
      </c>
      <c r="H1428" s="8" t="inlineStr">
        <is>
          <t>Huracan EVO</t>
        </is>
      </c>
      <c r="I1428" s="8" t="inlineStr">
        <is>
          <t>8GZK0Y48FR8PMTECM</t>
        </is>
      </c>
      <c r="J1428" s="8" t="inlineStr">
        <is>
          <t>03 - Supercar</t>
        </is>
      </c>
      <c r="K1428" s="12" t="n">
        <v>900000</v>
      </c>
      <c r="L1428" s="8" t="inlineStr">
        <is>
          <t>Montana</t>
        </is>
      </c>
      <c r="M1428" s="13" t="n">
        <v>15002.83</v>
      </c>
      <c r="N1428" s="13" t="n"/>
      <c r="O1428" s="8" t="inlineStr">
        <is>
          <t>3 + at-fault claims - 5 yrs</t>
        </is>
      </c>
    </row>
    <row r="1429">
      <c r="A1429" s="8" t="inlineStr">
        <is>
          <t>5374488b-0dfa-52db-a1d3-656b11b145e1</t>
        </is>
      </c>
      <c r="B1429" s="9" t="inlineStr">
        <is>
          <t>2025-10</t>
        </is>
      </c>
      <c r="C1429" s="10" t="n"/>
      <c r="D1429" s="9" t="inlineStr">
        <is>
          <t>Referred</t>
        </is>
      </c>
      <c r="E1429" s="8" t="inlineStr">
        <is>
          <t>Ramona Vandermeer</t>
        </is>
      </c>
      <c r="F1429" s="11" t="n">
        <v>2011</v>
      </c>
      <c r="G1429" s="8" t="inlineStr">
        <is>
          <t>Bentley</t>
        </is>
      </c>
      <c r="H1429" s="8" t="inlineStr">
        <is>
          <t>4.5 Litre</t>
        </is>
      </c>
      <c r="I1429" s="8" t="inlineStr">
        <is>
          <t>UAJ3Z57XBYP24XG31</t>
        </is>
      </c>
      <c r="J1429" s="8" t="inlineStr">
        <is>
          <t>06 - Vintage Pre-War (pre-1946)</t>
        </is>
      </c>
      <c r="K1429" s="12" t="n">
        <v>805000</v>
      </c>
      <c r="L1429" s="8" t="inlineStr">
        <is>
          <t>Connecticut</t>
        </is>
      </c>
      <c r="M1429" s="13" t="n">
        <v>6464.3</v>
      </c>
      <c r="N1429" s="13" t="n"/>
      <c r="O1429" s="8" t="inlineStr">
        <is>
          <t>Prior carrier non-renewal / cancellation</t>
        </is>
      </c>
    </row>
    <row r="1430">
      <c r="A1430" s="8" t="inlineStr">
        <is>
          <t>567b5549-620a-59d2-af09-3bce44ba350d</t>
        </is>
      </c>
      <c r="B1430" s="9" t="inlineStr">
        <is>
          <t>2025-10</t>
        </is>
      </c>
      <c r="C1430" s="10" t="n"/>
      <c r="D1430" s="9" t="inlineStr">
        <is>
          <t>Declined</t>
        </is>
      </c>
      <c r="E1430" s="8" t="inlineStr">
        <is>
          <t>Marisol Thistlewood</t>
        </is>
      </c>
      <c r="F1430" s="11" t="n">
        <v>1983</v>
      </c>
      <c r="G1430" s="8" t="inlineStr">
        <is>
          <t>Bentley</t>
        </is>
      </c>
      <c r="H1430" s="8" t="inlineStr">
        <is>
          <t>4.5 Litre</t>
        </is>
      </c>
      <c r="I1430" s="8" t="inlineStr">
        <is>
          <t>6J342BSY9YH5UM4E1</t>
        </is>
      </c>
      <c r="J1430" s="8" t="inlineStr">
        <is>
          <t>06 - Vintage Pre-War (pre-1946)</t>
        </is>
      </c>
      <c r="K1430" s="12" t="n">
        <v>795000</v>
      </c>
      <c r="L1430" s="8" t="inlineStr">
        <is>
          <t>New Mexico</t>
        </is>
      </c>
      <c r="M1430" s="13" t="n">
        <v>7296</v>
      </c>
      <c r="N1430" s="13" t="n"/>
      <c r="O1430" s="8" t="inlineStr">
        <is>
          <t>3 + at-fault claims - 5 yrs</t>
        </is>
      </c>
    </row>
    <row r="1431">
      <c r="A1431" s="8" t="inlineStr">
        <is>
          <t>5a025032-7478-5a16-9876-f18c790ecbc7</t>
        </is>
      </c>
      <c r="B1431" s="9" t="inlineStr">
        <is>
          <t>2025-10</t>
        </is>
      </c>
      <c r="C1431" s="10" t="n"/>
      <c r="D1431" s="9" t="inlineStr">
        <is>
          <t>Declined</t>
        </is>
      </c>
      <c r="E1431" s="8" t="inlineStr">
        <is>
          <t>Desmond Delacroix</t>
        </is>
      </c>
      <c r="F1431" s="11" t="n">
        <v>1969</v>
      </c>
      <c r="G1431" s="8" t="inlineStr">
        <is>
          <t>Singer</t>
        </is>
      </c>
      <c r="H1431" s="8" t="inlineStr">
        <is>
          <t>911 Reimagined</t>
        </is>
      </c>
      <c r="I1431" s="8" t="inlineStr">
        <is>
          <t>E3PNUV97W2BYN7F7D</t>
        </is>
      </c>
      <c r="J1431" s="8" t="inlineStr">
        <is>
          <t>11 - Restomod / Coachbuilt / Bespoke</t>
        </is>
      </c>
      <c r="K1431" s="12" t="n">
        <v>470000</v>
      </c>
      <c r="L1431" s="8" t="inlineStr">
        <is>
          <t>Ohio</t>
        </is>
      </c>
      <c r="M1431" s="13" t="n">
        <v>10847.25</v>
      </c>
      <c r="N1431" s="13" t="n"/>
      <c r="O1431" s="8" t="inlineStr">
        <is>
          <t>3 + at-fault claims - 5 yrs</t>
        </is>
      </c>
    </row>
    <row r="1432">
      <c r="A1432" s="8" t="inlineStr">
        <is>
          <t>5a0f847a-8ce0-5e00-83b1-b8e4e2c802c9</t>
        </is>
      </c>
      <c r="B1432" s="9" t="inlineStr">
        <is>
          <t>2025-10</t>
        </is>
      </c>
      <c r="C1432" s="10" t="n"/>
      <c r="D1432" s="9" t="inlineStr">
        <is>
          <t>Referred</t>
        </is>
      </c>
      <c r="E1432" s="8" t="inlineStr">
        <is>
          <t>Anouk Fairweather</t>
        </is>
      </c>
      <c r="F1432" s="11" t="n">
        <v>1969</v>
      </c>
      <c r="G1432" s="8" t="inlineStr">
        <is>
          <t>Porsche</t>
        </is>
      </c>
      <c r="H1432" s="8" t="inlineStr">
        <is>
          <t>911 Turbo S</t>
        </is>
      </c>
      <c r="I1432" s="8" t="inlineStr">
        <is>
          <t>J0VW7GR7C0AWTDG1X</t>
        </is>
      </c>
      <c r="J1432" s="8" t="inlineStr">
        <is>
          <t>02 - Sports / GT</t>
        </is>
      </c>
      <c r="K1432" s="12" t="n">
        <v>330000</v>
      </c>
      <c r="L1432" s="8" t="inlineStr">
        <is>
          <t>Oklahoma</t>
        </is>
      </c>
      <c r="M1432" s="13" t="n">
        <v>5883.96</v>
      </c>
      <c r="N1432" s="13" t="n"/>
      <c r="O1432" s="8" t="inlineStr">
        <is>
          <t>1 at-fault claim over $100k</t>
        </is>
      </c>
    </row>
    <row r="1433">
      <c r="A1433" s="8" t="inlineStr">
        <is>
          <t>5dc89412-a6cc-5d05-866f-79a39ebfbc3d</t>
        </is>
      </c>
      <c r="B1433" s="9" t="inlineStr">
        <is>
          <t>2025-10</t>
        </is>
      </c>
      <c r="C1433" s="10" t="n"/>
      <c r="D1433" s="9" t="inlineStr">
        <is>
          <t>Declined</t>
        </is>
      </c>
      <c r="E1433" s="8" t="inlineStr">
        <is>
          <t>Lorenzo Blackwood</t>
        </is>
      </c>
      <c r="F1433" s="11" t="n">
        <v>1970</v>
      </c>
      <c r="G1433" s="8" t="inlineStr">
        <is>
          <t>BMW</t>
        </is>
      </c>
      <c r="H1433" s="8" t="inlineStr">
        <is>
          <t>M8 Competition</t>
        </is>
      </c>
      <c r="I1433" s="8" t="inlineStr">
        <is>
          <t>6UZ7TCYC7LDZFEN6S</t>
        </is>
      </c>
      <c r="J1433" s="8" t="inlineStr">
        <is>
          <t>02 - Sports / GT</t>
        </is>
      </c>
      <c r="K1433" s="12" t="n">
        <v>445000</v>
      </c>
      <c r="L1433" s="8" t="inlineStr">
        <is>
          <t>Michigan</t>
        </is>
      </c>
      <c r="M1433" s="13" t="n">
        <v>9760.610000000001</v>
      </c>
      <c r="N1433" s="13" t="n"/>
      <c r="O1433" s="8" t="inlineStr">
        <is>
          <t>3 + at-fault claims - 5 yrs</t>
        </is>
      </c>
    </row>
    <row r="1434">
      <c r="A1434" s="8" t="inlineStr">
        <is>
          <t>5e02c8b0-cab4-5c5f-af96-d69fb50e968f</t>
        </is>
      </c>
      <c r="B1434" s="9" t="inlineStr">
        <is>
          <t>2025-10</t>
        </is>
      </c>
      <c r="C1434" s="10" t="n"/>
      <c r="D1434" s="9" t="inlineStr">
        <is>
          <t>Declined</t>
        </is>
      </c>
      <c r="E1434" s="8" t="inlineStr">
        <is>
          <t>Fenwick Pennington</t>
        </is>
      </c>
      <c r="F1434" s="11" t="n">
        <v>1988</v>
      </c>
      <c r="G1434" s="8" t="inlineStr">
        <is>
          <t>Ferrari</t>
        </is>
      </c>
      <c r="H1434" s="8" t="inlineStr">
        <is>
          <t>275 GTB/4</t>
        </is>
      </c>
      <c r="I1434" s="8" t="inlineStr">
        <is>
          <t>V6RNS9E5VUMVV4PT7</t>
        </is>
      </c>
      <c r="J1434" s="8" t="inlineStr">
        <is>
          <t>07 - Post-War Classic (1946-1972)</t>
        </is>
      </c>
      <c r="K1434" s="12" t="n">
        <v>1180000</v>
      </c>
      <c r="L1434" s="8" t="inlineStr">
        <is>
          <t>Vermont</t>
        </is>
      </c>
      <c r="M1434" s="13" t="n">
        <v>10321.66</v>
      </c>
      <c r="N1434" s="13" t="n"/>
      <c r="O1434" s="8" t="inlineStr">
        <is>
          <t>3 + at-fault claims - 5 yrs</t>
        </is>
      </c>
    </row>
    <row r="1435">
      <c r="A1435" s="8" t="inlineStr">
        <is>
          <t>6035855a-9f6c-5c16-a77e-db04c24cc82f</t>
        </is>
      </c>
      <c r="B1435" s="9" t="inlineStr">
        <is>
          <t>2025-10</t>
        </is>
      </c>
      <c r="C1435" s="10" t="n"/>
      <c r="D1435" s="9" t="inlineStr">
        <is>
          <t>Declined</t>
        </is>
      </c>
      <c r="E1435" s="8" t="inlineStr">
        <is>
          <t>Saoirse Nakashima</t>
        </is>
      </c>
      <c r="F1435" s="11" t="n">
        <v>1986</v>
      </c>
      <c r="G1435" s="8" t="inlineStr">
        <is>
          <t>Aston Martin</t>
        </is>
      </c>
      <c r="H1435" s="8" t="inlineStr">
        <is>
          <t>DB12</t>
        </is>
      </c>
      <c r="I1435" s="8" t="inlineStr">
        <is>
          <t>1VKBHAC1EKFST4LJB</t>
        </is>
      </c>
      <c r="J1435" s="8" t="inlineStr">
        <is>
          <t>02 - Sports / GT</t>
        </is>
      </c>
      <c r="K1435" s="12" t="n">
        <v>265000</v>
      </c>
      <c r="L1435" s="8" t="inlineStr">
        <is>
          <t>Rhode Island</t>
        </is>
      </c>
      <c r="M1435" s="13" t="n">
        <v>5137.5</v>
      </c>
      <c r="N1435" s="13" t="n"/>
      <c r="O1435" s="8" t="inlineStr">
        <is>
          <t>3 + at-fault claims - 5 yrs</t>
        </is>
      </c>
    </row>
    <row r="1436">
      <c r="A1436" s="8" t="inlineStr">
        <is>
          <t>608baf4f-48a1-5ebc-90a4-36b14578f4e7</t>
        </is>
      </c>
      <c r="B1436" s="9" t="inlineStr">
        <is>
          <t>2025-10</t>
        </is>
      </c>
      <c r="C1436" s="10" t="n"/>
      <c r="D1436" s="9" t="inlineStr">
        <is>
          <t>Declined</t>
        </is>
      </c>
      <c r="E1436" s="8" t="inlineStr">
        <is>
          <t>Emiliano Blackwood</t>
        </is>
      </c>
      <c r="F1436" s="11" t="n">
        <v>1987</v>
      </c>
      <c r="G1436" s="8" t="inlineStr">
        <is>
          <t>Jaguar</t>
        </is>
      </c>
      <c r="H1436" s="8" t="inlineStr">
        <is>
          <t>E-Type Series 1</t>
        </is>
      </c>
      <c r="I1436" s="8" t="inlineStr">
        <is>
          <t>JB494FNJGN512K5LX</t>
        </is>
      </c>
      <c r="J1436" s="8" t="inlineStr">
        <is>
          <t>07 - Post-War Classic (1946-1972)</t>
        </is>
      </c>
      <c r="K1436" s="12" t="n">
        <v>595000</v>
      </c>
      <c r="L1436" s="8" t="inlineStr">
        <is>
          <t>Hawaii</t>
        </is>
      </c>
      <c r="M1436" s="13" t="n">
        <v>6275.57</v>
      </c>
      <c r="N1436" s="13" t="n"/>
      <c r="O1436" s="8" t="inlineStr">
        <is>
          <t>3 + at-fault claims - 5 yrs</t>
        </is>
      </c>
    </row>
    <row r="1437">
      <c r="A1437" s="8" t="inlineStr">
        <is>
          <t>6180032b-95b4-5677-b7ab-c57b3fa9825b</t>
        </is>
      </c>
      <c r="B1437" s="9" t="inlineStr">
        <is>
          <t>2025-10</t>
        </is>
      </c>
      <c r="C1437" s="10" t="n"/>
      <c r="D1437" s="9" t="inlineStr">
        <is>
          <t>Declined</t>
        </is>
      </c>
      <c r="E1437" s="8" t="inlineStr">
        <is>
          <t>Priya Rourke</t>
        </is>
      </c>
      <c r="F1437" s="11" t="n">
        <v>2010</v>
      </c>
      <c r="G1437" s="8" t="inlineStr">
        <is>
          <t>Bentley</t>
        </is>
      </c>
      <c r="H1437" s="8" t="inlineStr">
        <is>
          <t>Continental GT</t>
        </is>
      </c>
      <c r="I1437" s="8" t="inlineStr">
        <is>
          <t>XLV5VZ1RNB9K0D1B9</t>
        </is>
      </c>
      <c r="J1437" s="8" t="inlineStr">
        <is>
          <t>02 - Sports / GT</t>
        </is>
      </c>
      <c r="K1437" s="12" t="n">
        <v>520000</v>
      </c>
      <c r="L1437" s="8" t="inlineStr">
        <is>
          <t>Colorado</t>
        </is>
      </c>
      <c r="M1437" s="13" t="n">
        <v>7015.09</v>
      </c>
      <c r="N1437" s="13" t="n"/>
      <c r="O1437" s="8" t="inlineStr">
        <is>
          <t>3 + at-fault claims - 5 yrs</t>
        </is>
      </c>
    </row>
    <row r="1438">
      <c r="A1438" s="8" t="inlineStr">
        <is>
          <t>6211b478-be06-552b-8b57-60b91d995a34</t>
        </is>
      </c>
      <c r="B1438" s="9" t="inlineStr">
        <is>
          <t>2025-10</t>
        </is>
      </c>
      <c r="C1438" s="10" t="n"/>
      <c r="D1438" s="9" t="inlineStr">
        <is>
          <t>Referred</t>
        </is>
      </c>
      <c r="E1438" s="8" t="inlineStr">
        <is>
          <t>Mireille Ashcombe</t>
        </is>
      </c>
      <c r="F1438" s="11" t="n">
        <v>2007</v>
      </c>
      <c r="G1438" s="8" t="inlineStr">
        <is>
          <t>Bentley</t>
        </is>
      </c>
      <c r="H1438" s="8" t="inlineStr">
        <is>
          <t>Continental GT</t>
        </is>
      </c>
      <c r="I1438" s="8" t="inlineStr">
        <is>
          <t>MPML2BT0LSC5YXZ72</t>
        </is>
      </c>
      <c r="J1438" s="8" t="inlineStr">
        <is>
          <t>02 - Sports / GT</t>
        </is>
      </c>
      <c r="K1438" s="12" t="n">
        <v>635000</v>
      </c>
      <c r="L1438" s="8" t="inlineStr">
        <is>
          <t>Washington</t>
        </is>
      </c>
      <c r="M1438" s="13" t="n">
        <v>7476.23</v>
      </c>
      <c r="N1438" s="13" t="n"/>
      <c r="O1438" s="8" t="inlineStr">
        <is>
          <t>1 theft / total loss claim</t>
        </is>
      </c>
    </row>
    <row r="1439">
      <c r="A1439" s="8" t="inlineStr">
        <is>
          <t>6655f339-85c5-5642-9139-824751b90d4d</t>
        </is>
      </c>
      <c r="B1439" s="9" t="inlineStr">
        <is>
          <t>2025-10</t>
        </is>
      </c>
      <c r="C1439" s="10" t="n"/>
      <c r="D1439" s="9" t="inlineStr">
        <is>
          <t>Declined</t>
        </is>
      </c>
      <c r="E1439" s="8" t="inlineStr">
        <is>
          <t>Beatrix Kingsford</t>
        </is>
      </c>
      <c r="F1439" s="11" t="n">
        <v>1973</v>
      </c>
      <c r="G1439" s="8" t="inlineStr">
        <is>
          <t>Icon</t>
        </is>
      </c>
      <c r="H1439" s="8" t="inlineStr">
        <is>
          <t>Derelict</t>
        </is>
      </c>
      <c r="I1439" s="8" t="inlineStr">
        <is>
          <t>DUHKRGAW6YF36J41F</t>
        </is>
      </c>
      <c r="J1439" s="8" t="inlineStr">
        <is>
          <t>11 - Restomod / Coachbuilt / Bespoke</t>
        </is>
      </c>
      <c r="K1439" s="12" t="n">
        <v>1605000</v>
      </c>
      <c r="L1439" s="8" t="inlineStr">
        <is>
          <t>New York</t>
        </is>
      </c>
      <c r="M1439" s="13" t="n">
        <v>26358.34</v>
      </c>
      <c r="N1439" s="13" t="n"/>
      <c r="O1439" s="8" t="inlineStr">
        <is>
          <t>3 + at-fault claims - 5 yrs</t>
        </is>
      </c>
    </row>
    <row r="1440">
      <c r="A1440" s="8" t="inlineStr">
        <is>
          <t>67b4b624-967f-53b9-b702-3e19b6452ebe</t>
        </is>
      </c>
      <c r="B1440" s="9" t="inlineStr">
        <is>
          <t>2025-10</t>
        </is>
      </c>
      <c r="C1440" s="10" t="n"/>
      <c r="D1440" s="9" t="inlineStr">
        <is>
          <t>Declined</t>
        </is>
      </c>
      <c r="E1440" s="8" t="inlineStr">
        <is>
          <t>Delphine Underwood</t>
        </is>
      </c>
      <c r="F1440" s="11" t="n">
        <v>2008</v>
      </c>
      <c r="G1440" s="8" t="inlineStr">
        <is>
          <t>Jaguar</t>
        </is>
      </c>
      <c r="H1440" s="8" t="inlineStr">
        <is>
          <t>E-Type Series 1</t>
        </is>
      </c>
      <c r="I1440" s="8" t="inlineStr">
        <is>
          <t>WWWJ0HSSD3UTEX4BC</t>
        </is>
      </c>
      <c r="J1440" s="8" t="inlineStr">
        <is>
          <t>07 - Post-War Classic (1946-1972)</t>
        </is>
      </c>
      <c r="K1440" s="12" t="n">
        <v>1205000</v>
      </c>
      <c r="L1440" s="8" t="inlineStr">
        <is>
          <t>New York</t>
        </is>
      </c>
      <c r="M1440" s="13" t="n">
        <v>11058.72</v>
      </c>
      <c r="N1440" s="13" t="n"/>
      <c r="O1440" s="8" t="inlineStr">
        <is>
          <t>3 + at-fault claims - 5 yrs</t>
        </is>
      </c>
    </row>
    <row r="1441">
      <c r="A1441" s="8" t="inlineStr">
        <is>
          <t>68eebf0d-4803-5432-a610-20945e755634</t>
        </is>
      </c>
      <c r="B1441" s="9" t="inlineStr">
        <is>
          <t>2025-10</t>
        </is>
      </c>
      <c r="C1441" s="10" t="n"/>
      <c r="D1441" s="9" t="inlineStr">
        <is>
          <t>Declined</t>
        </is>
      </c>
      <c r="E1441" s="8" t="inlineStr">
        <is>
          <t>Ingrid Underwood</t>
        </is>
      </c>
      <c r="F1441" s="11" t="n">
        <v>1983</v>
      </c>
      <c r="G1441" s="8" t="inlineStr">
        <is>
          <t>Lamborghini</t>
        </is>
      </c>
      <c r="H1441" s="8" t="inlineStr">
        <is>
          <t>Huracan EVO</t>
        </is>
      </c>
      <c r="I1441" s="8" t="inlineStr">
        <is>
          <t>80WJ1ZC7MSYU3NL4R</t>
        </is>
      </c>
      <c r="J1441" s="8" t="inlineStr">
        <is>
          <t>03 - Supercar</t>
        </is>
      </c>
      <c r="K1441" s="12" t="n">
        <v>530000</v>
      </c>
      <c r="L1441" s="8" t="inlineStr">
        <is>
          <t>Illinois</t>
        </is>
      </c>
      <c r="M1441" s="13" t="n">
        <v>12920</v>
      </c>
      <c r="N1441" s="13" t="n"/>
      <c r="O1441" s="8" t="inlineStr">
        <is>
          <t>3 + at-fault claims - 5 yrs</t>
        </is>
      </c>
    </row>
    <row r="1442">
      <c r="A1442" s="8" t="inlineStr">
        <is>
          <t>6c927408-1bbf-5b98-acb6-0d6f3a2ea6a7</t>
        </is>
      </c>
      <c r="B1442" s="9" t="inlineStr">
        <is>
          <t>2025-10</t>
        </is>
      </c>
      <c r="C1442" s="10" t="n"/>
      <c r="D1442" s="9" t="inlineStr">
        <is>
          <t>Declined</t>
        </is>
      </c>
      <c r="E1442" s="8" t="inlineStr">
        <is>
          <t>Ottilie Ashcombe</t>
        </is>
      </c>
      <c r="F1442" s="11" t="n">
        <v>1957</v>
      </c>
      <c r="G1442" s="8" t="inlineStr">
        <is>
          <t>Jaguar</t>
        </is>
      </c>
      <c r="H1442" s="8" t="inlineStr">
        <is>
          <t>E-Type Series 1</t>
        </is>
      </c>
      <c r="I1442" s="8" t="inlineStr">
        <is>
          <t>B2PUNHYL2ZZLS0MDX</t>
        </is>
      </c>
      <c r="J1442" s="8" t="inlineStr">
        <is>
          <t>07 - Post-War Classic (1946-1972)</t>
        </is>
      </c>
      <c r="K1442" s="12" t="n">
        <v>590000</v>
      </c>
      <c r="L1442" s="8" t="inlineStr">
        <is>
          <t>Georgia</t>
        </is>
      </c>
      <c r="M1442" s="13" t="n">
        <v>5361.21</v>
      </c>
      <c r="N1442" s="13" t="n"/>
      <c r="O1442" s="8" t="inlineStr">
        <is>
          <t>3 + at-fault claims - 5 yrs</t>
        </is>
      </c>
    </row>
    <row r="1443">
      <c r="A1443" s="8" t="inlineStr">
        <is>
          <t>6d23a67c-b52c-5b6a-81a7-c6d1e5560a06</t>
        </is>
      </c>
      <c r="B1443" s="9" t="inlineStr">
        <is>
          <t>2025-10</t>
        </is>
      </c>
      <c r="C1443" s="10" t="n"/>
      <c r="D1443" s="9" t="inlineStr">
        <is>
          <t>Referred</t>
        </is>
      </c>
      <c r="E1443" s="8" t="inlineStr">
        <is>
          <t>Leopold Merriweather</t>
        </is>
      </c>
      <c r="F1443" s="11" t="n">
        <v>1974</v>
      </c>
      <c r="G1443" s="8" t="inlineStr">
        <is>
          <t>Ferrari</t>
        </is>
      </c>
      <c r="H1443" s="8" t="inlineStr">
        <is>
          <t>275 GTB/4</t>
        </is>
      </c>
      <c r="I1443" s="8" t="inlineStr">
        <is>
          <t>KXJ7Y57TKFLVST8UP</t>
        </is>
      </c>
      <c r="J1443" s="8" t="inlineStr">
        <is>
          <t>07 - Post-War Classic (1946-1972)</t>
        </is>
      </c>
      <c r="K1443" s="12" t="n">
        <v>370000</v>
      </c>
      <c r="L1443" s="8" t="inlineStr">
        <is>
          <t>Nebraska</t>
        </is>
      </c>
      <c r="M1443" s="13" t="n">
        <v>4356.23</v>
      </c>
      <c r="N1443" s="13" t="n"/>
      <c r="O1443" s="8" t="inlineStr">
        <is>
          <t>2 at-fault claims - 5 yrs</t>
        </is>
      </c>
    </row>
    <row r="1444">
      <c r="A1444" s="8" t="inlineStr">
        <is>
          <t>6d429e07-477a-582f-a0c6-a88151daa391</t>
        </is>
      </c>
      <c r="B1444" s="9" t="inlineStr">
        <is>
          <t>2025-10</t>
        </is>
      </c>
      <c r="C1444" s="10" t="n"/>
      <c r="D1444" s="9" t="inlineStr">
        <is>
          <t>Declined</t>
        </is>
      </c>
      <c r="E1444" s="8" t="inlineStr">
        <is>
          <t>Emiliano Montoya</t>
        </is>
      </c>
      <c r="F1444" s="11" t="n">
        <v>1968</v>
      </c>
      <c r="G1444" s="8" t="inlineStr">
        <is>
          <t>BMW</t>
        </is>
      </c>
      <c r="H1444" s="8" t="inlineStr">
        <is>
          <t>M8 Competition</t>
        </is>
      </c>
      <c r="I1444" s="8" t="inlineStr">
        <is>
          <t>Y0BBLV74SGH5G00YT</t>
        </is>
      </c>
      <c r="J1444" s="8" t="inlineStr">
        <is>
          <t>02 - Sports / GT</t>
        </is>
      </c>
      <c r="K1444" s="12" t="n">
        <v>1950000</v>
      </c>
      <c r="L1444" s="8" t="inlineStr">
        <is>
          <t>Pennsylvania</t>
        </is>
      </c>
      <c r="M1444" s="13" t="n">
        <v>20235.85</v>
      </c>
      <c r="N1444" s="13" t="n"/>
      <c r="O1444" s="8" t="inlineStr">
        <is>
          <t>3 + at-fault claims - 5 yrs</t>
        </is>
      </c>
    </row>
    <row r="1445">
      <c r="A1445" s="8" t="inlineStr">
        <is>
          <t>6d5f5502-7e71-5c5c-856e-44cd5582732b</t>
        </is>
      </c>
      <c r="B1445" s="9" t="inlineStr">
        <is>
          <t>2025-10</t>
        </is>
      </c>
      <c r="C1445" s="10" t="n"/>
      <c r="D1445" s="9" t="inlineStr">
        <is>
          <t>Referred</t>
        </is>
      </c>
      <c r="E1445" s="8" t="inlineStr">
        <is>
          <t>Fenwick Merriweather</t>
        </is>
      </c>
      <c r="F1445" s="11" t="n">
        <v>1955</v>
      </c>
      <c r="G1445" s="8" t="inlineStr">
        <is>
          <t>Ferrari</t>
        </is>
      </c>
      <c r="H1445" s="8" t="inlineStr">
        <is>
          <t>275 GTB/4</t>
        </is>
      </c>
      <c r="I1445" s="8" t="inlineStr">
        <is>
          <t>WM5ZUGLNCU73NFT72</t>
        </is>
      </c>
      <c r="J1445" s="8" t="inlineStr">
        <is>
          <t>07 - Post-War Classic (1946-1972)</t>
        </is>
      </c>
      <c r="K1445" s="12" t="n">
        <v>600000</v>
      </c>
      <c r="L1445" s="8" t="inlineStr">
        <is>
          <t>Florida</t>
        </is>
      </c>
      <c r="M1445" s="13" t="n">
        <v>6912.45</v>
      </c>
      <c r="N1445" s="13" t="n"/>
      <c r="O1445" s="8" t="inlineStr">
        <is>
          <t>2 at-fault claims - 5 yrs</t>
        </is>
      </c>
    </row>
    <row r="1446">
      <c r="A1446" s="8" t="inlineStr">
        <is>
          <t>72aea984-6556-5ac1-81bf-4a14b99ab357</t>
        </is>
      </c>
      <c r="B1446" s="9" t="inlineStr">
        <is>
          <t>2025-10</t>
        </is>
      </c>
      <c r="C1446" s="10" t="n"/>
      <c r="D1446" s="9" t="inlineStr">
        <is>
          <t>Referred</t>
        </is>
      </c>
      <c r="E1446" s="8" t="inlineStr">
        <is>
          <t>Leopold Farkas</t>
        </is>
      </c>
      <c r="F1446" s="11" t="n">
        <v>1991</v>
      </c>
      <c r="G1446" s="8" t="inlineStr">
        <is>
          <t>BMW</t>
        </is>
      </c>
      <c r="H1446" s="8" t="inlineStr">
        <is>
          <t>M8 Competition</t>
        </is>
      </c>
      <c r="I1446" s="8" t="inlineStr">
        <is>
          <t>S8JFU4K8BA1G6GG92</t>
        </is>
      </c>
      <c r="J1446" s="8" t="inlineStr">
        <is>
          <t>02 - Sports / GT</t>
        </is>
      </c>
      <c r="K1446" s="12" t="n">
        <v>945000</v>
      </c>
      <c r="L1446" s="8" t="inlineStr">
        <is>
          <t>West Virginia</t>
        </is>
      </c>
      <c r="M1446" s="13" t="n">
        <v>15414.2</v>
      </c>
      <c r="N1446" s="13" t="n"/>
      <c r="O1446" s="8" t="inlineStr">
        <is>
          <t>Prior carrier non-renewal / cancellation</t>
        </is>
      </c>
    </row>
    <row r="1447">
      <c r="A1447" s="8" t="inlineStr">
        <is>
          <t>72d880d2-5356-5112-bdbe-c4303ddd8d68</t>
        </is>
      </c>
      <c r="B1447" s="9" t="inlineStr">
        <is>
          <t>2025-10</t>
        </is>
      </c>
      <c r="C1447" s="10" t="n"/>
      <c r="D1447" s="9" t="inlineStr">
        <is>
          <t>Declined</t>
        </is>
      </c>
      <c r="E1447" s="8" t="inlineStr">
        <is>
          <t>Thaddeus Castellanos</t>
        </is>
      </c>
      <c r="F1447" s="11" t="n">
        <v>1982</v>
      </c>
      <c r="G1447" s="8" t="inlineStr">
        <is>
          <t>Aston Martin</t>
        </is>
      </c>
      <c r="H1447" s="8" t="inlineStr">
        <is>
          <t>DB12</t>
        </is>
      </c>
      <c r="I1447" s="8" t="inlineStr">
        <is>
          <t>90TH4LEJ16P5DT8T8</t>
        </is>
      </c>
      <c r="J1447" s="8" t="inlineStr">
        <is>
          <t>02 - Sports / GT</t>
        </is>
      </c>
      <c r="K1447" s="12" t="n">
        <v>695000</v>
      </c>
      <c r="L1447" s="8" t="inlineStr">
        <is>
          <t>Florida</t>
        </is>
      </c>
      <c r="M1447" s="13" t="n">
        <v>12103.49</v>
      </c>
      <c r="N1447" s="13" t="n"/>
      <c r="O1447" s="8" t="inlineStr">
        <is>
          <t>3 + at-fault claims - 5 yrs</t>
        </is>
      </c>
    </row>
    <row r="1448">
      <c r="A1448" s="8" t="inlineStr">
        <is>
          <t>739a1a55-bab3-552e-a425-af67e8832e58</t>
        </is>
      </c>
      <c r="B1448" s="9" t="inlineStr">
        <is>
          <t>2025-10</t>
        </is>
      </c>
      <c r="C1448" s="10" t="n"/>
      <c r="D1448" s="9" t="inlineStr">
        <is>
          <t>Referred</t>
        </is>
      </c>
      <c r="E1448" s="8" t="inlineStr">
        <is>
          <t>Desmond Castellanos</t>
        </is>
      </c>
      <c r="F1448" s="11" t="n">
        <v>1988</v>
      </c>
      <c r="G1448" s="8" t="inlineStr">
        <is>
          <t>Jaguar</t>
        </is>
      </c>
      <c r="H1448" s="8" t="inlineStr">
        <is>
          <t>E-Type Series 1</t>
        </is>
      </c>
      <c r="I1448" s="8" t="inlineStr">
        <is>
          <t>3BNLWB7NC3Y1502YB</t>
        </is>
      </c>
      <c r="J1448" s="8" t="inlineStr">
        <is>
          <t>07 - Post-War Classic (1946-1972)</t>
        </is>
      </c>
      <c r="K1448" s="12" t="n">
        <v>200000</v>
      </c>
      <c r="L1448" s="8" t="inlineStr">
        <is>
          <t>Washington</t>
        </is>
      </c>
      <c r="M1448" s="13" t="n">
        <v>2064.91</v>
      </c>
      <c r="N1448" s="13" t="n"/>
      <c r="O1448" s="8" t="inlineStr">
        <is>
          <t>2 at-fault claims - 5 yrs</t>
        </is>
      </c>
    </row>
    <row r="1449">
      <c r="A1449" s="8" t="inlineStr">
        <is>
          <t>740aaebf-baf3-5882-a4d8-d919fa420d55</t>
        </is>
      </c>
      <c r="B1449" s="9" t="inlineStr">
        <is>
          <t>2025-10</t>
        </is>
      </c>
      <c r="C1449" s="10" t="n"/>
      <c r="D1449" s="9" t="inlineStr">
        <is>
          <t>Referred</t>
        </is>
      </c>
      <c r="E1449" s="8" t="inlineStr">
        <is>
          <t>Ottilie Rourke</t>
        </is>
      </c>
      <c r="F1449" s="11" t="n">
        <v>1962</v>
      </c>
      <c r="G1449" s="8" t="inlineStr">
        <is>
          <t>Bentley</t>
        </is>
      </c>
      <c r="H1449" s="8" t="inlineStr">
        <is>
          <t>Continental GT</t>
        </is>
      </c>
      <c r="I1449" s="8" t="inlineStr">
        <is>
          <t>NE9NCBLN63S4YCRVW</t>
        </is>
      </c>
      <c r="J1449" s="8" t="inlineStr">
        <is>
          <t>02 - Sports / GT</t>
        </is>
      </c>
      <c r="K1449" s="12" t="n">
        <v>1050000</v>
      </c>
      <c r="L1449" s="8" t="inlineStr">
        <is>
          <t>Indiana</t>
        </is>
      </c>
      <c r="M1449" s="13" t="n">
        <v>13402.36</v>
      </c>
      <c r="N1449" s="13" t="n"/>
      <c r="O1449" s="8" t="inlineStr">
        <is>
          <t>2 at-fault claims - 5 yrs</t>
        </is>
      </c>
    </row>
    <row r="1450">
      <c r="A1450" s="8" t="inlineStr">
        <is>
          <t>742339ce-4e24-5f6a-8667-a3bcea00b0ce</t>
        </is>
      </c>
      <c r="B1450" s="9" t="inlineStr">
        <is>
          <t>2025-10</t>
        </is>
      </c>
      <c r="C1450" s="10" t="n"/>
      <c r="D1450" s="9" t="inlineStr">
        <is>
          <t>Referred</t>
        </is>
      </c>
      <c r="E1450" s="8" t="inlineStr">
        <is>
          <t>Emiliano Merriweather</t>
        </is>
      </c>
      <c r="F1450" s="11" t="n">
        <v>1958</v>
      </c>
      <c r="G1450" s="8" t="inlineStr">
        <is>
          <t>Singer</t>
        </is>
      </c>
      <c r="H1450" s="8" t="inlineStr">
        <is>
          <t>911 Reimagined</t>
        </is>
      </c>
      <c r="I1450" s="8" t="inlineStr">
        <is>
          <t>02WKBPZ7PTJX8ZJES</t>
        </is>
      </c>
      <c r="J1450" s="8" t="inlineStr">
        <is>
          <t>11 - Restomod / Coachbuilt / Bespoke</t>
        </is>
      </c>
      <c r="K1450" s="12" t="n">
        <v>590000</v>
      </c>
      <c r="L1450" s="8" t="inlineStr">
        <is>
          <t>North Carolina</t>
        </is>
      </c>
      <c r="M1450" s="13" t="n">
        <v>9985.469999999999</v>
      </c>
      <c r="N1450" s="13" t="n"/>
      <c r="O1450" s="8" t="inlineStr">
        <is>
          <t>Prior carrier non-renewal / cancellation</t>
        </is>
      </c>
    </row>
    <row r="1451">
      <c r="A1451" s="8" t="inlineStr">
        <is>
          <t>76bfd1c3-aabd-5899-9c76-702533f82fcb</t>
        </is>
      </c>
      <c r="B1451" s="9" t="inlineStr">
        <is>
          <t>2025-10</t>
        </is>
      </c>
      <c r="C1451" s="10" t="n"/>
      <c r="D1451" s="9" t="inlineStr">
        <is>
          <t>Declined</t>
        </is>
      </c>
      <c r="E1451" s="8" t="inlineStr">
        <is>
          <t>Desmond Farkas</t>
        </is>
      </c>
      <c r="F1451" s="11" t="n">
        <v>2008</v>
      </c>
      <c r="G1451" s="8" t="inlineStr">
        <is>
          <t>Singer</t>
        </is>
      </c>
      <c r="H1451" s="8" t="inlineStr">
        <is>
          <t>911 Reimagined</t>
        </is>
      </c>
      <c r="I1451" s="8" t="inlineStr">
        <is>
          <t>L9A3P7JJMSA80Z8ZC</t>
        </is>
      </c>
      <c r="J1451" s="8" t="inlineStr">
        <is>
          <t>11 - Restomod / Coachbuilt / Bespoke</t>
        </is>
      </c>
      <c r="K1451" s="12" t="n">
        <v>315000</v>
      </c>
      <c r="L1451" s="8" t="inlineStr">
        <is>
          <t>Alaska</t>
        </is>
      </c>
      <c r="M1451" s="13" t="n">
        <v>5962.42</v>
      </c>
      <c r="N1451" s="13" t="n"/>
      <c r="O1451" s="8" t="inlineStr">
        <is>
          <t>3 + at-fault claims - 5 yrs</t>
        </is>
      </c>
    </row>
    <row r="1452">
      <c r="A1452" s="8" t="inlineStr">
        <is>
          <t>782016af-8ee7-5152-8682-4a2fd796a7ff</t>
        </is>
      </c>
      <c r="B1452" s="9" t="inlineStr">
        <is>
          <t>2025-10</t>
        </is>
      </c>
      <c r="C1452" s="10" t="n"/>
      <c r="D1452" s="9" t="inlineStr">
        <is>
          <t>Referred</t>
        </is>
      </c>
      <c r="E1452" s="8" t="inlineStr">
        <is>
          <t>Fenwick Montoya</t>
        </is>
      </c>
      <c r="F1452" s="11" t="n">
        <v>1978</v>
      </c>
      <c r="G1452" s="8" t="inlineStr">
        <is>
          <t>Porsche</t>
        </is>
      </c>
      <c r="H1452" s="8" t="inlineStr">
        <is>
          <t>911 Turbo S</t>
        </is>
      </c>
      <c r="I1452" s="8" t="inlineStr">
        <is>
          <t>BNSLTEMLF8YBJU2TC</t>
        </is>
      </c>
      <c r="J1452" s="8" t="inlineStr">
        <is>
          <t>02 - Sports / GT</t>
        </is>
      </c>
      <c r="K1452" s="12" t="n">
        <v>910000</v>
      </c>
      <c r="L1452" s="8" t="inlineStr">
        <is>
          <t>Michigan</t>
        </is>
      </c>
      <c r="M1452" s="13" t="n">
        <v>17298.58</v>
      </c>
      <c r="N1452" s="13" t="n"/>
      <c r="O1452" s="8" t="inlineStr">
        <is>
          <t>Prior carrier non-renewal / cancellation</t>
        </is>
      </c>
    </row>
    <row r="1453">
      <c r="A1453" s="8" t="inlineStr">
        <is>
          <t>798eabfd-6921-53c9-b8f2-b249c5c7f649</t>
        </is>
      </c>
      <c r="B1453" s="9" t="inlineStr">
        <is>
          <t>2025-10</t>
        </is>
      </c>
      <c r="C1453" s="10" t="n"/>
      <c r="D1453" s="9" t="inlineStr">
        <is>
          <t>Declined</t>
        </is>
      </c>
      <c r="E1453" s="8" t="inlineStr">
        <is>
          <t>Emiliano Harrington</t>
        </is>
      </c>
      <c r="F1453" s="11" t="n">
        <v>1964</v>
      </c>
      <c r="G1453" s="8" t="inlineStr">
        <is>
          <t>Aston Martin</t>
        </is>
      </c>
      <c r="H1453" s="8" t="inlineStr">
        <is>
          <t>DB12</t>
        </is>
      </c>
      <c r="I1453" s="8" t="inlineStr">
        <is>
          <t>DNM9TR91UA71P6EPL</t>
        </is>
      </c>
      <c r="J1453" s="8" t="inlineStr">
        <is>
          <t>02 - Sports / GT</t>
        </is>
      </c>
      <c r="K1453" s="12" t="n">
        <v>605000</v>
      </c>
      <c r="L1453" s="8" t="inlineStr">
        <is>
          <t>Florida</t>
        </is>
      </c>
      <c r="M1453" s="13" t="n">
        <v>10536.13</v>
      </c>
      <c r="N1453" s="13" t="n"/>
      <c r="O1453" s="8" t="inlineStr">
        <is>
          <t>3 + at-fault claims - 5 yrs</t>
        </is>
      </c>
    </row>
    <row r="1454">
      <c r="A1454" s="8" t="inlineStr">
        <is>
          <t>79fa809f-9572-5b5c-88be-0e898cdf2116</t>
        </is>
      </c>
      <c r="B1454" s="9" t="inlineStr">
        <is>
          <t>2025-10</t>
        </is>
      </c>
      <c r="C1454" s="10" t="n"/>
      <c r="D1454" s="9" t="inlineStr">
        <is>
          <t>Referred</t>
        </is>
      </c>
      <c r="E1454" s="8" t="inlineStr">
        <is>
          <t>Aurelio Vandermeer</t>
        </is>
      </c>
      <c r="F1454" s="11" t="n">
        <v>1987</v>
      </c>
      <c r="G1454" s="8" t="inlineStr">
        <is>
          <t>Mercedes-Benz</t>
        </is>
      </c>
      <c r="H1454" s="8" t="inlineStr">
        <is>
          <t>280SL Pagoda</t>
        </is>
      </c>
      <c r="I1454" s="8" t="inlineStr">
        <is>
          <t>57ABT41D7JUF4Z170</t>
        </is>
      </c>
      <c r="J1454" s="8" t="inlineStr">
        <is>
          <t>07 - Post-War Classic (1946-1972)</t>
        </is>
      </c>
      <c r="K1454" s="12" t="n">
        <v>395000</v>
      </c>
      <c r="L1454" s="8" t="inlineStr">
        <is>
          <t>Pennsylvania</t>
        </is>
      </c>
      <c r="M1454" s="13" t="n">
        <v>3577.36</v>
      </c>
      <c r="N1454" s="13" t="n"/>
      <c r="O1454" s="8" t="inlineStr">
        <is>
          <t>Prior carrier non-renewal / cancellation</t>
        </is>
      </c>
    </row>
    <row r="1455">
      <c r="A1455" s="8" t="inlineStr">
        <is>
          <t>7ca55aea-c170-5cda-a500-812509e42bdc</t>
        </is>
      </c>
      <c r="B1455" s="9" t="inlineStr">
        <is>
          <t>2025-10</t>
        </is>
      </c>
      <c r="C1455" s="10" t="n"/>
      <c r="D1455" s="9" t="inlineStr">
        <is>
          <t>Declined</t>
        </is>
      </c>
      <c r="E1455" s="8" t="inlineStr">
        <is>
          <t>Callum Merriweather</t>
        </is>
      </c>
      <c r="F1455" s="11" t="n">
        <v>1971</v>
      </c>
      <c r="G1455" s="8" t="inlineStr">
        <is>
          <t>Jaguar</t>
        </is>
      </c>
      <c r="H1455" s="8" t="inlineStr">
        <is>
          <t>E-Type Series 1</t>
        </is>
      </c>
      <c r="I1455" s="8" t="inlineStr">
        <is>
          <t>XZ8BY3C6F1MYYV3Z3</t>
        </is>
      </c>
      <c r="J1455" s="8" t="inlineStr">
        <is>
          <t>07 - Post-War Classic (1946-1972)</t>
        </is>
      </c>
      <c r="K1455" s="12" t="n">
        <v>105000</v>
      </c>
      <c r="L1455" s="8" t="inlineStr">
        <is>
          <t>Nevada</t>
        </is>
      </c>
      <c r="M1455" s="13" t="n">
        <v>1321.22</v>
      </c>
      <c r="N1455" s="13" t="n"/>
      <c r="O1455" s="8" t="inlineStr">
        <is>
          <t>3 + at-fault claims - 5 yrs</t>
        </is>
      </c>
    </row>
    <row r="1456">
      <c r="A1456" s="8" t="inlineStr">
        <is>
          <t>7dde2c58-61ee-5369-a3c1-c942aa537b1e</t>
        </is>
      </c>
      <c r="B1456" s="9" t="inlineStr">
        <is>
          <t>2025-10</t>
        </is>
      </c>
      <c r="C1456" s="10" t="n"/>
      <c r="D1456" s="9" t="inlineStr">
        <is>
          <t>Declined</t>
        </is>
      </c>
      <c r="E1456" s="8" t="inlineStr">
        <is>
          <t>Mireille Delacroix</t>
        </is>
      </c>
      <c r="F1456" s="11" t="n">
        <v>1974</v>
      </c>
      <c r="G1456" s="8" t="inlineStr">
        <is>
          <t>Porsche</t>
        </is>
      </c>
      <c r="H1456" s="8" t="inlineStr">
        <is>
          <t>911 Turbo S</t>
        </is>
      </c>
      <c r="I1456" s="8" t="inlineStr">
        <is>
          <t>390B6R60JZMBAEK8G</t>
        </is>
      </c>
      <c r="J1456" s="8" t="inlineStr">
        <is>
          <t>02 - Sports / GT</t>
        </is>
      </c>
      <c r="K1456" s="12" t="n">
        <v>335000</v>
      </c>
      <c r="L1456" s="8" t="inlineStr">
        <is>
          <t>Montana</t>
        </is>
      </c>
      <c r="M1456" s="13" t="n">
        <v>4408.73</v>
      </c>
      <c r="N1456" s="13" t="n"/>
      <c r="O1456" s="8" t="inlineStr">
        <is>
          <t>3 + at-fault claims - 5 yrs</t>
        </is>
      </c>
    </row>
    <row r="1457">
      <c r="A1457" s="8" t="inlineStr">
        <is>
          <t>80576b13-6188-5f6a-b47e-830600ad1bb5</t>
        </is>
      </c>
      <c r="B1457" s="9" t="inlineStr">
        <is>
          <t>2025-10</t>
        </is>
      </c>
      <c r="C1457" s="10" t="n"/>
      <c r="D1457" s="9" t="inlineStr">
        <is>
          <t>Declined</t>
        </is>
      </c>
      <c r="E1457" s="8" t="inlineStr">
        <is>
          <t>Desmond Farkas</t>
        </is>
      </c>
      <c r="F1457" s="11" t="n">
        <v>1991</v>
      </c>
      <c r="G1457" s="8" t="inlineStr">
        <is>
          <t>Maserati</t>
        </is>
      </c>
      <c r="H1457" s="8" t="inlineStr">
        <is>
          <t>GranTurismo</t>
        </is>
      </c>
      <c r="I1457" s="8" t="inlineStr">
        <is>
          <t>7YCWA26BD21NP31N5</t>
        </is>
      </c>
      <c r="J1457" s="8" t="inlineStr">
        <is>
          <t>02 - Sports / GT</t>
        </is>
      </c>
      <c r="K1457" s="12" t="n">
        <v>1595000</v>
      </c>
      <c r="L1457" s="8" t="inlineStr">
        <is>
          <t>Nevada</t>
        </is>
      </c>
      <c r="M1457" s="13" t="n">
        <v>19365.71</v>
      </c>
      <c r="N1457" s="13" t="n"/>
      <c r="O1457" s="8" t="inlineStr">
        <is>
          <t>3 + at-fault claims - 5 yrs</t>
        </is>
      </c>
    </row>
    <row r="1458">
      <c r="A1458" s="8" t="inlineStr">
        <is>
          <t>8116fd16-194e-5494-8546-215a6e45aa6f</t>
        </is>
      </c>
      <c r="B1458" s="9" t="inlineStr">
        <is>
          <t>2025-10</t>
        </is>
      </c>
      <c r="C1458" s="10" t="n"/>
      <c r="D1458" s="9" t="inlineStr">
        <is>
          <t>Declined</t>
        </is>
      </c>
      <c r="E1458" s="8" t="inlineStr">
        <is>
          <t>Mireille Larsson</t>
        </is>
      </c>
      <c r="F1458" s="11" t="n">
        <v>1981</v>
      </c>
      <c r="G1458" s="8" t="inlineStr">
        <is>
          <t>Bentley</t>
        </is>
      </c>
      <c r="H1458" s="8" t="inlineStr">
        <is>
          <t>Continental GT</t>
        </is>
      </c>
      <c r="I1458" s="8" t="inlineStr">
        <is>
          <t>Z29AEHX4SM9J8MJW5</t>
        </is>
      </c>
      <c r="J1458" s="8" t="inlineStr">
        <is>
          <t>02 - Sports / GT</t>
        </is>
      </c>
      <c r="K1458" s="12" t="n">
        <v>535000</v>
      </c>
      <c r="L1458" s="8" t="inlineStr">
        <is>
          <t>Indiana</t>
        </is>
      </c>
      <c r="M1458" s="13" t="n">
        <v>8070.42</v>
      </c>
      <c r="N1458" s="13" t="n"/>
      <c r="O1458" s="8" t="inlineStr">
        <is>
          <t>3 + at-fault claims - 5 yrs</t>
        </is>
      </c>
    </row>
    <row r="1459">
      <c r="A1459" s="8" t="inlineStr">
        <is>
          <t>83b22381-cc30-5c48-8ae3-356e684eb495</t>
        </is>
      </c>
      <c r="B1459" s="9" t="inlineStr">
        <is>
          <t>2025-10</t>
        </is>
      </c>
      <c r="C1459" s="10" t="n"/>
      <c r="D1459" s="9" t="inlineStr">
        <is>
          <t>Referred</t>
        </is>
      </c>
      <c r="E1459" s="8" t="inlineStr">
        <is>
          <t>Thaddeus Pennington</t>
        </is>
      </c>
      <c r="F1459" s="11" t="n">
        <v>1976</v>
      </c>
      <c r="G1459" s="8" t="inlineStr">
        <is>
          <t>Aston Martin</t>
        </is>
      </c>
      <c r="H1459" s="8" t="inlineStr">
        <is>
          <t>DB12</t>
        </is>
      </c>
      <c r="I1459" s="8" t="inlineStr">
        <is>
          <t>F648P8MCHRS31RFJG</t>
        </is>
      </c>
      <c r="J1459" s="8" t="inlineStr">
        <is>
          <t>02 - Sports / GT</t>
        </is>
      </c>
      <c r="K1459" s="12" t="n">
        <v>435000</v>
      </c>
      <c r="L1459" s="8" t="inlineStr">
        <is>
          <t>Alabama</t>
        </is>
      </c>
      <c r="M1459" s="13" t="n">
        <v>7817.69</v>
      </c>
      <c r="N1459" s="13" t="n"/>
      <c r="O1459" s="8" t="inlineStr">
        <is>
          <t>1 theft / total loss claim</t>
        </is>
      </c>
    </row>
    <row r="1460">
      <c r="A1460" s="8" t="inlineStr">
        <is>
          <t>83e02452-83d9-5de1-a974-af0417bd6668</t>
        </is>
      </c>
      <c r="B1460" s="9" t="inlineStr">
        <is>
          <t>2025-10</t>
        </is>
      </c>
      <c r="C1460" s="10" t="n"/>
      <c r="D1460" s="9" t="inlineStr">
        <is>
          <t>Declined</t>
        </is>
      </c>
      <c r="E1460" s="8" t="inlineStr">
        <is>
          <t>Aurelio Kingsford</t>
        </is>
      </c>
      <c r="F1460" s="11" t="n">
        <v>1956</v>
      </c>
      <c r="G1460" s="8" t="inlineStr">
        <is>
          <t>Bentley</t>
        </is>
      </c>
      <c r="H1460" s="8" t="inlineStr">
        <is>
          <t>Continental GT</t>
        </is>
      </c>
      <c r="I1460" s="8" t="inlineStr">
        <is>
          <t>PPD3AFLFT298RJP3L</t>
        </is>
      </c>
      <c r="J1460" s="8" t="inlineStr">
        <is>
          <t>02 - Sports / GT</t>
        </is>
      </c>
      <c r="K1460" s="12" t="n">
        <v>625000</v>
      </c>
      <c r="L1460" s="8" t="inlineStr">
        <is>
          <t>Rhode Island</t>
        </is>
      </c>
      <c r="M1460" s="13" t="n">
        <v>10501.18</v>
      </c>
      <c r="N1460" s="13" t="n"/>
      <c r="O1460" s="8" t="inlineStr">
        <is>
          <t>3 + at-fault claims - 5 yrs</t>
        </is>
      </c>
    </row>
    <row r="1461">
      <c r="A1461" s="8" t="inlineStr">
        <is>
          <t>87374f36-3450-54da-9d70-9eb8f8ff59ff</t>
        </is>
      </c>
      <c r="B1461" s="9" t="inlineStr">
        <is>
          <t>2025-10</t>
        </is>
      </c>
      <c r="C1461" s="10" t="n"/>
      <c r="D1461" s="9" t="inlineStr">
        <is>
          <t>Declined</t>
        </is>
      </c>
      <c r="E1461" s="8" t="inlineStr">
        <is>
          <t>Delphine Blackwood</t>
        </is>
      </c>
      <c r="F1461" s="11" t="n">
        <v>2005</v>
      </c>
      <c r="G1461" s="8" t="inlineStr">
        <is>
          <t>Ferrari</t>
        </is>
      </c>
      <c r="H1461" s="8" t="inlineStr">
        <is>
          <t>296 GTB</t>
        </is>
      </c>
      <c r="I1461" s="8" t="inlineStr">
        <is>
          <t>8PF90WUDRDXPFHWWX</t>
        </is>
      </c>
      <c r="J1461" s="8" t="inlineStr">
        <is>
          <t>03 - Supercar</t>
        </is>
      </c>
      <c r="K1461" s="12" t="n">
        <v>1305000</v>
      </c>
      <c r="L1461" s="8" t="inlineStr">
        <is>
          <t>Washington</t>
        </is>
      </c>
      <c r="M1461" s="13" t="n">
        <v>18910.19</v>
      </c>
      <c r="N1461" s="13" t="n"/>
      <c r="O1461" s="8" t="inlineStr">
        <is>
          <t>3 + at-fault claims - 5 yrs</t>
        </is>
      </c>
    </row>
    <row r="1462">
      <c r="A1462" s="8" t="inlineStr">
        <is>
          <t>8749b726-fa94-5297-b5e3-2bd7580a185b</t>
        </is>
      </c>
      <c r="B1462" s="9" t="inlineStr">
        <is>
          <t>2025-10</t>
        </is>
      </c>
      <c r="C1462" s="10" t="n"/>
      <c r="D1462" s="9" t="inlineStr">
        <is>
          <t>Declined</t>
        </is>
      </c>
      <c r="E1462" s="8" t="inlineStr">
        <is>
          <t>Delphine Larsson</t>
        </is>
      </c>
      <c r="F1462" s="11" t="n">
        <v>2018</v>
      </c>
      <c r="G1462" s="8" t="inlineStr">
        <is>
          <t>Bentley</t>
        </is>
      </c>
      <c r="H1462" s="8" t="inlineStr">
        <is>
          <t>Continental GT</t>
        </is>
      </c>
      <c r="I1462" s="8" t="inlineStr">
        <is>
          <t>8KN728U1Z2793P311</t>
        </is>
      </c>
      <c r="J1462" s="8" t="inlineStr">
        <is>
          <t>02 - Sports / GT</t>
        </is>
      </c>
      <c r="K1462" s="12" t="n">
        <v>280000</v>
      </c>
      <c r="L1462" s="8" t="inlineStr">
        <is>
          <t>Ohio</t>
        </is>
      </c>
      <c r="M1462" s="13" t="n">
        <v>5507.55</v>
      </c>
      <c r="N1462" s="13" t="n"/>
      <c r="O1462" s="8" t="inlineStr">
        <is>
          <t>3 + at-fault claims - 5 yrs</t>
        </is>
      </c>
    </row>
    <row r="1463">
      <c r="A1463" s="8" t="inlineStr">
        <is>
          <t>88cedf2c-400b-5f32-8450-f21ab6174d55</t>
        </is>
      </c>
      <c r="B1463" s="9" t="inlineStr">
        <is>
          <t>2025-10</t>
        </is>
      </c>
      <c r="C1463" s="10" t="n"/>
      <c r="D1463" s="9" t="inlineStr">
        <is>
          <t>Declined</t>
        </is>
      </c>
      <c r="E1463" s="8" t="inlineStr">
        <is>
          <t>Emiliano Nakashima</t>
        </is>
      </c>
      <c r="F1463" s="11" t="n">
        <v>1966</v>
      </c>
      <c r="G1463" s="8" t="inlineStr">
        <is>
          <t>Icon</t>
        </is>
      </c>
      <c r="H1463" s="8" t="inlineStr">
        <is>
          <t>Derelict</t>
        </is>
      </c>
      <c r="I1463" s="8" t="inlineStr">
        <is>
          <t>8HYHCWKJ45H8MGRL7</t>
        </is>
      </c>
      <c r="J1463" s="8" t="inlineStr">
        <is>
          <t>11 - Restomod / Coachbuilt / Bespoke</t>
        </is>
      </c>
      <c r="K1463" s="12" t="n">
        <v>600000</v>
      </c>
      <c r="L1463" s="8" t="inlineStr">
        <is>
          <t>Texas</t>
        </is>
      </c>
      <c r="M1463" s="13" t="n">
        <v>10154.72</v>
      </c>
      <c r="N1463" s="13" t="n"/>
      <c r="O1463" s="8" t="inlineStr">
        <is>
          <t>3 + at-fault claims - 5 yrs</t>
        </is>
      </c>
    </row>
    <row r="1464">
      <c r="A1464" s="8" t="inlineStr">
        <is>
          <t>8ab36094-28c3-5a17-a8d5-6d6c33d84dbf</t>
        </is>
      </c>
      <c r="B1464" s="9" t="inlineStr">
        <is>
          <t>2025-10</t>
        </is>
      </c>
      <c r="C1464" s="10" t="n"/>
      <c r="D1464" s="9" t="inlineStr">
        <is>
          <t>Declined</t>
        </is>
      </c>
      <c r="E1464" s="8" t="inlineStr">
        <is>
          <t>Noor Farkas</t>
        </is>
      </c>
      <c r="F1464" s="11" t="n">
        <v>1970</v>
      </c>
      <c r="G1464" s="8" t="inlineStr">
        <is>
          <t>Maserati</t>
        </is>
      </c>
      <c r="H1464" s="8" t="inlineStr">
        <is>
          <t>GranTurismo</t>
        </is>
      </c>
      <c r="I1464" s="8" t="inlineStr">
        <is>
          <t>U2WKNZMKCK14W2W87</t>
        </is>
      </c>
      <c r="J1464" s="8" t="inlineStr">
        <is>
          <t>02 - Sports / GT</t>
        </is>
      </c>
      <c r="K1464" s="12" t="n">
        <v>345000</v>
      </c>
      <c r="L1464" s="8" t="inlineStr">
        <is>
          <t>Florida</t>
        </is>
      </c>
      <c r="M1464" s="13" t="n">
        <v>6932.55</v>
      </c>
      <c r="N1464" s="13" t="n"/>
      <c r="O1464" s="8" t="inlineStr">
        <is>
          <t>3 + at-fault claims - 5 yrs</t>
        </is>
      </c>
    </row>
    <row r="1465">
      <c r="A1465" s="8" t="inlineStr">
        <is>
          <t>8c3a4f9d-3466-56e4-a6cb-cabcf18b04a5</t>
        </is>
      </c>
      <c r="B1465" s="9" t="inlineStr">
        <is>
          <t>2025-10</t>
        </is>
      </c>
      <c r="C1465" s="10" t="n"/>
      <c r="D1465" s="9" t="inlineStr">
        <is>
          <t>Referred</t>
        </is>
      </c>
      <c r="E1465" s="8" t="inlineStr">
        <is>
          <t>Delphine Underwood</t>
        </is>
      </c>
      <c r="F1465" s="11" t="n">
        <v>2004</v>
      </c>
      <c r="G1465" s="8" t="inlineStr">
        <is>
          <t>BMW</t>
        </is>
      </c>
      <c r="H1465" s="8" t="inlineStr">
        <is>
          <t>M8 Competition</t>
        </is>
      </c>
      <c r="I1465" s="8" t="inlineStr">
        <is>
          <t>X9ZBV59HNFDGS1VGU</t>
        </is>
      </c>
      <c r="J1465" s="8" t="inlineStr">
        <is>
          <t>02 - Sports / GT</t>
        </is>
      </c>
      <c r="K1465" s="12" t="n">
        <v>305000</v>
      </c>
      <c r="L1465" s="8" t="inlineStr">
        <is>
          <t>Virginia</t>
        </is>
      </c>
      <c r="M1465" s="13" t="n">
        <v>4704.48</v>
      </c>
      <c r="N1465" s="13" t="n"/>
      <c r="O1465" s="8" t="inlineStr">
        <is>
          <t>2 at-fault claims - 5 yrs</t>
        </is>
      </c>
    </row>
    <row r="1466">
      <c r="A1466" s="8" t="inlineStr">
        <is>
          <t>8c84ccfd-c400-5a29-a01f-6075842b6111</t>
        </is>
      </c>
      <c r="B1466" s="9" t="inlineStr">
        <is>
          <t>2025-10</t>
        </is>
      </c>
      <c r="C1466" s="10" t="n"/>
      <c r="D1466" s="9" t="inlineStr">
        <is>
          <t>Declined</t>
        </is>
      </c>
      <c r="E1466" s="8" t="inlineStr">
        <is>
          <t>Ingrid Larsson</t>
        </is>
      </c>
      <c r="F1466" s="11" t="n">
        <v>2009</v>
      </c>
      <c r="G1466" s="8" t="inlineStr">
        <is>
          <t>Bentley</t>
        </is>
      </c>
      <c r="H1466" s="8" t="inlineStr">
        <is>
          <t>Continental GT</t>
        </is>
      </c>
      <c r="I1466" s="8" t="inlineStr">
        <is>
          <t>RL34XCFA81U4YK82H</t>
        </is>
      </c>
      <c r="J1466" s="8" t="inlineStr">
        <is>
          <t>02 - Sports / GT</t>
        </is>
      </c>
      <c r="K1466" s="12" t="n">
        <v>215000</v>
      </c>
      <c r="L1466" s="8" t="inlineStr">
        <is>
          <t>Colorado</t>
        </is>
      </c>
      <c r="M1466" s="13" t="n">
        <v>4105.28</v>
      </c>
      <c r="N1466" s="13" t="n"/>
      <c r="O1466" s="8" t="inlineStr">
        <is>
          <t>3 + at-fault claims - 5 yrs</t>
        </is>
      </c>
    </row>
    <row r="1467">
      <c r="A1467" s="8" t="inlineStr">
        <is>
          <t>8cf336b7-7b11-5618-b33d-04267bbfc00f</t>
        </is>
      </c>
      <c r="B1467" s="9" t="inlineStr">
        <is>
          <t>2025-10</t>
        </is>
      </c>
      <c r="C1467" s="10" t="n"/>
      <c r="D1467" s="9" t="inlineStr">
        <is>
          <t>Declined</t>
        </is>
      </c>
      <c r="E1467" s="8" t="inlineStr">
        <is>
          <t>Delphine Vandermeer</t>
        </is>
      </c>
      <c r="F1467" s="11" t="n">
        <v>2017</v>
      </c>
      <c r="G1467" s="8" t="inlineStr">
        <is>
          <t>Bentley</t>
        </is>
      </c>
      <c r="H1467" s="8" t="inlineStr">
        <is>
          <t>Continental GT</t>
        </is>
      </c>
      <c r="I1467" s="8" t="inlineStr">
        <is>
          <t>LLATEA4W5ANK3773E</t>
        </is>
      </c>
      <c r="J1467" s="8" t="inlineStr">
        <is>
          <t>02 - Sports / GT</t>
        </is>
      </c>
      <c r="K1467" s="12" t="n">
        <v>595000</v>
      </c>
      <c r="L1467" s="8" t="inlineStr">
        <is>
          <t>Texas</t>
        </is>
      </c>
      <c r="M1467" s="13" t="n">
        <v>8391.75</v>
      </c>
      <c r="N1467" s="13" t="n"/>
      <c r="O1467" s="8" t="inlineStr">
        <is>
          <t>3 + at-fault claims - 5 yrs</t>
        </is>
      </c>
    </row>
    <row r="1468">
      <c r="A1468" s="8" t="inlineStr">
        <is>
          <t>8d81eafd-7c18-5611-abae-958f20a5a6be</t>
        </is>
      </c>
      <c r="B1468" s="9" t="inlineStr">
        <is>
          <t>2025-10</t>
        </is>
      </c>
      <c r="C1468" s="10" t="n"/>
      <c r="D1468" s="9" t="inlineStr">
        <is>
          <t>Declined</t>
        </is>
      </c>
      <c r="E1468" s="8" t="inlineStr">
        <is>
          <t>Everett Castellanos</t>
        </is>
      </c>
      <c r="F1468" s="11" t="n">
        <v>1973</v>
      </c>
      <c r="G1468" s="8" t="inlineStr">
        <is>
          <t>Porsche</t>
        </is>
      </c>
      <c r="H1468" s="8" t="inlineStr">
        <is>
          <t>911 Turbo S</t>
        </is>
      </c>
      <c r="I1468" s="8" t="inlineStr">
        <is>
          <t>DJYZ5L14Y5KKKKY0G</t>
        </is>
      </c>
      <c r="J1468" s="8" t="inlineStr">
        <is>
          <t>02 - Sports / GT</t>
        </is>
      </c>
      <c r="K1468" s="12" t="n">
        <v>475000</v>
      </c>
      <c r="L1468" s="8" t="inlineStr">
        <is>
          <t>Iowa</t>
        </is>
      </c>
      <c r="M1468" s="13" t="n">
        <v>7393.87</v>
      </c>
      <c r="N1468" s="13" t="n"/>
      <c r="O1468" s="8" t="inlineStr">
        <is>
          <t>3 + at-fault claims - 5 yrs</t>
        </is>
      </c>
    </row>
    <row r="1469">
      <c r="A1469" s="8" t="inlineStr">
        <is>
          <t>8e451f2a-3d48-5dbe-8685-8e9e460f67a3</t>
        </is>
      </c>
      <c r="B1469" s="9" t="inlineStr">
        <is>
          <t>2025-10</t>
        </is>
      </c>
      <c r="C1469" s="10" t="n"/>
      <c r="D1469" s="9" t="inlineStr">
        <is>
          <t>Referred</t>
        </is>
      </c>
      <c r="E1469" s="8" t="inlineStr">
        <is>
          <t>Ottilie Castellanos</t>
        </is>
      </c>
      <c r="F1469" s="11" t="n">
        <v>1986</v>
      </c>
      <c r="G1469" s="8" t="inlineStr">
        <is>
          <t>Maserati</t>
        </is>
      </c>
      <c r="H1469" s="8" t="inlineStr">
        <is>
          <t>GranTurismo</t>
        </is>
      </c>
      <c r="I1469" s="8" t="inlineStr">
        <is>
          <t>T6DWCJ0PCDH8SW8TN</t>
        </is>
      </c>
      <c r="J1469" s="8" t="inlineStr">
        <is>
          <t>02 - Sports / GT</t>
        </is>
      </c>
      <c r="K1469" s="12" t="n">
        <v>180000</v>
      </c>
      <c r="L1469" s="8" t="inlineStr">
        <is>
          <t>Pennsylvania</t>
        </is>
      </c>
      <c r="M1469" s="13" t="n">
        <v>3124.53</v>
      </c>
      <c r="N1469" s="13" t="n"/>
      <c r="O1469" s="8" t="inlineStr">
        <is>
          <t>1 theft / total loss claim</t>
        </is>
      </c>
    </row>
    <row r="1470">
      <c r="A1470" s="8" t="inlineStr">
        <is>
          <t>8e4a1f8e-1ece-5403-bd87-bd4d33c148de</t>
        </is>
      </c>
      <c r="B1470" s="9" t="inlineStr">
        <is>
          <t>2025-10</t>
        </is>
      </c>
      <c r="C1470" s="10" t="n"/>
      <c r="D1470" s="9" t="inlineStr">
        <is>
          <t>Referred</t>
        </is>
      </c>
      <c r="E1470" s="8" t="inlineStr">
        <is>
          <t>Ingrid Harrington</t>
        </is>
      </c>
      <c r="F1470" s="11" t="n">
        <v>1955</v>
      </c>
      <c r="G1470" s="8" t="inlineStr">
        <is>
          <t>Ferrari</t>
        </is>
      </c>
      <c r="H1470" s="8" t="inlineStr">
        <is>
          <t>SF90 Stradale</t>
        </is>
      </c>
      <c r="I1470" s="8" t="inlineStr">
        <is>
          <t>437BB6WDLYP1T2PUR</t>
        </is>
      </c>
      <c r="J1470" s="8" t="inlineStr">
        <is>
          <t>03 - Supercar</t>
        </is>
      </c>
      <c r="K1470" s="12" t="n">
        <v>985000</v>
      </c>
      <c r="L1470" s="8" t="inlineStr">
        <is>
          <t>Utah</t>
        </is>
      </c>
      <c r="M1470" s="13" t="n">
        <v>23835.14</v>
      </c>
      <c r="N1470" s="13" t="n"/>
      <c r="O1470" s="8" t="inlineStr">
        <is>
          <t>1 theft / total loss claim</t>
        </is>
      </c>
    </row>
    <row r="1471">
      <c r="A1471" s="8" t="inlineStr">
        <is>
          <t>8e50332e-5bbf-5c79-9f7a-46e010f34ec8</t>
        </is>
      </c>
      <c r="B1471" s="9" t="inlineStr">
        <is>
          <t>2025-10</t>
        </is>
      </c>
      <c r="C1471" s="10" t="n"/>
      <c r="D1471" s="9" t="inlineStr">
        <is>
          <t>Declined</t>
        </is>
      </c>
      <c r="E1471" s="8" t="inlineStr">
        <is>
          <t>Everett Vasquez</t>
        </is>
      </c>
      <c r="F1471" s="11" t="n">
        <v>2014</v>
      </c>
      <c r="G1471" s="8" t="inlineStr">
        <is>
          <t>Lamborghini</t>
        </is>
      </c>
      <c r="H1471" s="8" t="inlineStr">
        <is>
          <t>Huracan EVO</t>
        </is>
      </c>
      <c r="I1471" s="8" t="inlineStr">
        <is>
          <t>DL1WDL5S0Y7H5Z8D5</t>
        </is>
      </c>
      <c r="J1471" s="8" t="inlineStr">
        <is>
          <t>03 - Supercar</t>
        </is>
      </c>
      <c r="K1471" s="12" t="n">
        <v>1605000</v>
      </c>
      <c r="L1471" s="8" t="inlineStr">
        <is>
          <t>Nevada</t>
        </is>
      </c>
      <c r="M1471" s="13" t="n">
        <v>28344.91</v>
      </c>
      <c r="N1471" s="13" t="n"/>
      <c r="O1471" s="8" t="inlineStr">
        <is>
          <t>3 + at-fault claims - 5 yrs</t>
        </is>
      </c>
    </row>
    <row r="1472">
      <c r="A1472" s="8" t="inlineStr">
        <is>
          <t>8f2c9618-5da1-52a8-b494-2eebc813c3ea</t>
        </is>
      </c>
      <c r="B1472" s="9" t="inlineStr">
        <is>
          <t>2025-10</t>
        </is>
      </c>
      <c r="C1472" s="10" t="n"/>
      <c r="D1472" s="9" t="inlineStr">
        <is>
          <t>Declined</t>
        </is>
      </c>
      <c r="E1472" s="8" t="inlineStr">
        <is>
          <t>Fitzgerald Chattopadhyay</t>
        </is>
      </c>
      <c r="F1472" s="11" t="n">
        <v>1972</v>
      </c>
      <c r="G1472" s="8" t="inlineStr">
        <is>
          <t>Porsche</t>
        </is>
      </c>
      <c r="H1472" s="8" t="inlineStr">
        <is>
          <t>911 Turbo S</t>
        </is>
      </c>
      <c r="I1472" s="8" t="inlineStr">
        <is>
          <t>7WKMU4SDWRBJF5KHB</t>
        </is>
      </c>
      <c r="J1472" s="8" t="inlineStr">
        <is>
          <t>02 - Sports / GT</t>
        </is>
      </c>
      <c r="K1472" s="12" t="n">
        <v>315000</v>
      </c>
      <c r="L1472" s="8" t="inlineStr">
        <is>
          <t>Nevada</t>
        </is>
      </c>
      <c r="M1472" s="13" t="n">
        <v>5215.33</v>
      </c>
      <c r="N1472" s="13" t="n"/>
      <c r="O1472" s="8" t="inlineStr">
        <is>
          <t>3 + at-fault claims - 5 yrs</t>
        </is>
      </c>
    </row>
    <row r="1473">
      <c r="A1473" s="8" t="inlineStr">
        <is>
          <t>8f3bdcd1-8a06-5521-8379-5d8d8b13355b</t>
        </is>
      </c>
      <c r="B1473" s="9" t="inlineStr">
        <is>
          <t>2025-10</t>
        </is>
      </c>
      <c r="C1473" s="10" t="n"/>
      <c r="D1473" s="9" t="inlineStr">
        <is>
          <t>Declined</t>
        </is>
      </c>
      <c r="E1473" s="8" t="inlineStr">
        <is>
          <t>Beatrix Underwood</t>
        </is>
      </c>
      <c r="F1473" s="11" t="n">
        <v>2022</v>
      </c>
      <c r="G1473" s="8" t="inlineStr">
        <is>
          <t>Ferrari</t>
        </is>
      </c>
      <c r="H1473" s="8" t="inlineStr">
        <is>
          <t>SF90 Stradale</t>
        </is>
      </c>
      <c r="I1473" s="8" t="inlineStr">
        <is>
          <t>L7UUENMKDL32D1146</t>
        </is>
      </c>
      <c r="J1473" s="8" t="inlineStr">
        <is>
          <t>03 - Supercar</t>
        </is>
      </c>
      <c r="K1473" s="12" t="n">
        <v>1250000</v>
      </c>
      <c r="L1473" s="8" t="inlineStr">
        <is>
          <t>Texas</t>
        </is>
      </c>
      <c r="M1473" s="13" t="n">
        <v>21698.11</v>
      </c>
      <c r="N1473" s="13" t="n"/>
      <c r="O1473" s="8" t="inlineStr">
        <is>
          <t>3 + at-fault claims - 5 yrs</t>
        </is>
      </c>
    </row>
    <row r="1474">
      <c r="A1474" s="8" t="inlineStr">
        <is>
          <t>9122e36c-a7a7-5f69-98fe-e73916baa73c</t>
        </is>
      </c>
      <c r="B1474" s="9" t="inlineStr">
        <is>
          <t>2025-10</t>
        </is>
      </c>
      <c r="C1474" s="10" t="n"/>
      <c r="D1474" s="9" t="inlineStr">
        <is>
          <t>Declined</t>
        </is>
      </c>
      <c r="E1474" s="8" t="inlineStr">
        <is>
          <t>Fitzgerald Castellanos</t>
        </is>
      </c>
      <c r="F1474" s="11" t="n">
        <v>1991</v>
      </c>
      <c r="G1474" s="8" t="inlineStr">
        <is>
          <t>Lamborghini</t>
        </is>
      </c>
      <c r="H1474" s="8" t="inlineStr">
        <is>
          <t>Huracan EVO</t>
        </is>
      </c>
      <c r="I1474" s="8" t="inlineStr">
        <is>
          <t>1EKDEZZK9FNR1SL6T</t>
        </is>
      </c>
      <c r="J1474" s="8" t="inlineStr">
        <is>
          <t>03 - Supercar</t>
        </is>
      </c>
      <c r="K1474" s="12" t="n">
        <v>925000</v>
      </c>
      <c r="L1474" s="8" t="inlineStr">
        <is>
          <t>Illinois</t>
        </is>
      </c>
      <c r="M1474" s="13" t="n">
        <v>22549.06</v>
      </c>
      <c r="N1474" s="13" t="n"/>
      <c r="O1474" s="8" t="inlineStr">
        <is>
          <t>3 + at-fault claims - 5 yrs</t>
        </is>
      </c>
    </row>
    <row r="1475">
      <c r="A1475" s="8" t="inlineStr">
        <is>
          <t>9167d4a6-765a-5976-8438-e9d2f2cb30ea</t>
        </is>
      </c>
      <c r="B1475" s="9" t="inlineStr">
        <is>
          <t>2025-10</t>
        </is>
      </c>
      <c r="C1475" s="10" t="n"/>
      <c r="D1475" s="9" t="inlineStr">
        <is>
          <t>Referred</t>
        </is>
      </c>
      <c r="E1475" s="8" t="inlineStr">
        <is>
          <t>Anouk Bellandi</t>
        </is>
      </c>
      <c r="F1475" s="11" t="n">
        <v>1998</v>
      </c>
      <c r="G1475" s="8" t="inlineStr">
        <is>
          <t>Ferrari</t>
        </is>
      </c>
      <c r="H1475" s="8" t="inlineStr">
        <is>
          <t>275 GTB/4</t>
        </is>
      </c>
      <c r="I1475" s="8" t="inlineStr">
        <is>
          <t>XLXHM868PRR7EFWEE</t>
        </is>
      </c>
      <c r="J1475" s="8" t="inlineStr">
        <is>
          <t>07 - Post-War Classic (1946-1972)</t>
        </is>
      </c>
      <c r="K1475" s="12" t="n">
        <v>205000</v>
      </c>
      <c r="L1475" s="8" t="inlineStr">
        <is>
          <t>Alabama</t>
        </is>
      </c>
      <c r="M1475" s="13" t="n">
        <v>2799.99</v>
      </c>
      <c r="N1475" s="13" t="n"/>
      <c r="O1475" s="8" t="inlineStr">
        <is>
          <t>Prior carrier non-renewal / cancellation</t>
        </is>
      </c>
    </row>
    <row r="1476">
      <c r="A1476" s="8" t="inlineStr">
        <is>
          <t>917a3e38-0a67-5a2d-8b49-d0e0bc55471f</t>
        </is>
      </c>
      <c r="B1476" s="9" t="inlineStr">
        <is>
          <t>2025-10</t>
        </is>
      </c>
      <c r="C1476" s="10" t="n"/>
      <c r="D1476" s="9" t="inlineStr">
        <is>
          <t>Declined</t>
        </is>
      </c>
      <c r="E1476" s="8" t="inlineStr">
        <is>
          <t>Everett Blackwood</t>
        </is>
      </c>
      <c r="F1476" s="11" t="n">
        <v>2003</v>
      </c>
      <c r="G1476" s="8" t="inlineStr">
        <is>
          <t>BMW</t>
        </is>
      </c>
      <c r="H1476" s="8" t="inlineStr">
        <is>
          <t>M8 Competition</t>
        </is>
      </c>
      <c r="I1476" s="8" t="inlineStr">
        <is>
          <t>3KNEEC9FV4AB9PP5F</t>
        </is>
      </c>
      <c r="J1476" s="8" t="inlineStr">
        <is>
          <t>02 - Sports / GT</t>
        </is>
      </c>
      <c r="K1476" s="12" t="n">
        <v>310000</v>
      </c>
      <c r="L1476" s="8" t="inlineStr">
        <is>
          <t>Kentucky</t>
        </is>
      </c>
      <c r="M1476" s="13" t="n">
        <v>5878.3</v>
      </c>
      <c r="N1476" s="13" t="n"/>
      <c r="O1476" s="8" t="inlineStr">
        <is>
          <t>3 + at-fault claims - 5 yrs</t>
        </is>
      </c>
    </row>
    <row r="1477">
      <c r="A1477" s="8" t="inlineStr">
        <is>
          <t>917a4bb4-8aed-58b7-a65e-16c36ad3c556</t>
        </is>
      </c>
      <c r="B1477" s="9" t="inlineStr">
        <is>
          <t>2025-10</t>
        </is>
      </c>
      <c r="C1477" s="10" t="n"/>
      <c r="D1477" s="9" t="inlineStr">
        <is>
          <t>Declined</t>
        </is>
      </c>
      <c r="E1477" s="8" t="inlineStr">
        <is>
          <t>Mireille Kingsford</t>
        </is>
      </c>
      <c r="F1477" s="11" t="n">
        <v>1955</v>
      </c>
      <c r="G1477" s="8" t="inlineStr">
        <is>
          <t>McLaren</t>
        </is>
      </c>
      <c r="H1477" s="8" t="inlineStr">
        <is>
          <t>750S</t>
        </is>
      </c>
      <c r="I1477" s="8" t="inlineStr">
        <is>
          <t>M08XSGXBJ5M6YD9AR</t>
        </is>
      </c>
      <c r="J1477" s="8" t="inlineStr">
        <is>
          <t>03 - Supercar</t>
        </is>
      </c>
      <c r="K1477" s="12" t="n">
        <v>460000</v>
      </c>
      <c r="L1477" s="8" t="inlineStr">
        <is>
          <t>Nebraska</t>
        </is>
      </c>
      <c r="M1477" s="13" t="n">
        <v>12975.47</v>
      </c>
      <c r="N1477" s="13" t="n"/>
      <c r="O1477" s="8" t="inlineStr">
        <is>
          <t>3 + at-fault claims - 5 yrs</t>
        </is>
      </c>
    </row>
    <row r="1478">
      <c r="A1478" s="8" t="inlineStr">
        <is>
          <t>9181dfbf-de43-50bf-bd46-e65a60b61e74</t>
        </is>
      </c>
      <c r="B1478" s="9" t="inlineStr">
        <is>
          <t>2025-10</t>
        </is>
      </c>
      <c r="C1478" s="10" t="n"/>
      <c r="D1478" s="9" t="inlineStr">
        <is>
          <t>Declined</t>
        </is>
      </c>
      <c r="E1478" s="8" t="inlineStr">
        <is>
          <t>Priya Montoya</t>
        </is>
      </c>
      <c r="F1478" s="11" t="n">
        <v>2001</v>
      </c>
      <c r="G1478" s="8" t="inlineStr">
        <is>
          <t>Ferrari</t>
        </is>
      </c>
      <c r="H1478" s="8" t="inlineStr">
        <is>
          <t>275 GTB/4</t>
        </is>
      </c>
      <c r="I1478" s="8" t="inlineStr">
        <is>
          <t>8P85YFF81UFHNKSC1</t>
        </is>
      </c>
      <c r="J1478" s="8" t="inlineStr">
        <is>
          <t>07 - Post-War Classic (1946-1972)</t>
        </is>
      </c>
      <c r="K1478" s="12" t="n">
        <v>870000</v>
      </c>
      <c r="L1478" s="8" t="inlineStr">
        <is>
          <t>Missouri</t>
        </is>
      </c>
      <c r="M1478" s="13" t="n">
        <v>7482</v>
      </c>
      <c r="N1478" s="13" t="n"/>
      <c r="O1478" s="8" t="inlineStr">
        <is>
          <t>3 + at-fault claims - 5 yrs</t>
        </is>
      </c>
    </row>
    <row r="1479">
      <c r="A1479" s="8" t="inlineStr">
        <is>
          <t>91e5aa81-ef11-50ec-8acf-3b2165fc8785</t>
        </is>
      </c>
      <c r="B1479" s="9" t="inlineStr">
        <is>
          <t>2025-10</t>
        </is>
      </c>
      <c r="C1479" s="10" t="n"/>
      <c r="D1479" s="9" t="inlineStr">
        <is>
          <t>Declined</t>
        </is>
      </c>
      <c r="E1479" s="8" t="inlineStr">
        <is>
          <t>Callum Ashcombe</t>
        </is>
      </c>
      <c r="F1479" s="11" t="n">
        <v>2003</v>
      </c>
      <c r="G1479" s="8" t="inlineStr">
        <is>
          <t>Jaguar</t>
        </is>
      </c>
      <c r="H1479" s="8" t="inlineStr">
        <is>
          <t>E-Type Series 1</t>
        </is>
      </c>
      <c r="I1479" s="8" t="inlineStr">
        <is>
          <t>53CKJ5YEGDF2AEDD1</t>
        </is>
      </c>
      <c r="J1479" s="8" t="inlineStr">
        <is>
          <t>07 - Post-War Classic (1946-1972)</t>
        </is>
      </c>
      <c r="K1479" s="12" t="n">
        <v>1015000</v>
      </c>
      <c r="L1479" s="8" t="inlineStr">
        <is>
          <t>Washington</t>
        </is>
      </c>
      <c r="M1479" s="13" t="n">
        <v>6986.26</v>
      </c>
      <c r="N1479" s="13" t="n"/>
      <c r="O1479" s="8" t="inlineStr">
        <is>
          <t>3 + at-fault claims - 5 yrs</t>
        </is>
      </c>
    </row>
    <row r="1480">
      <c r="A1480" s="8" t="inlineStr">
        <is>
          <t>93ac7d45-5340-5fcd-92fb-7336cd0dc176</t>
        </is>
      </c>
      <c r="B1480" s="9" t="inlineStr">
        <is>
          <t>2025-10</t>
        </is>
      </c>
      <c r="C1480" s="10" t="n"/>
      <c r="D1480" s="9" t="inlineStr">
        <is>
          <t>Declined</t>
        </is>
      </c>
      <c r="E1480" s="8" t="inlineStr">
        <is>
          <t>Emiliano Harrington</t>
        </is>
      </c>
      <c r="F1480" s="11" t="n">
        <v>1976</v>
      </c>
      <c r="G1480" s="8" t="inlineStr">
        <is>
          <t>Mercedes-Benz</t>
        </is>
      </c>
      <c r="H1480" s="8" t="inlineStr">
        <is>
          <t>AMG GT</t>
        </is>
      </c>
      <c r="I1480" s="8" t="inlineStr">
        <is>
          <t>UXP3GEFLFTFM7SBJY</t>
        </is>
      </c>
      <c r="J1480" s="8" t="inlineStr">
        <is>
          <t>02 - Sports / GT</t>
        </is>
      </c>
      <c r="K1480" s="12" t="n">
        <v>515000</v>
      </c>
      <c r="L1480" s="8" t="inlineStr">
        <is>
          <t>Nebraska</t>
        </is>
      </c>
      <c r="M1480" s="13" t="n">
        <v>8210.85</v>
      </c>
      <c r="N1480" s="13" t="n"/>
      <c r="O1480" s="8" t="inlineStr">
        <is>
          <t>3 + at-fault claims - 5 yrs</t>
        </is>
      </c>
    </row>
    <row r="1481">
      <c r="A1481" s="8" t="inlineStr">
        <is>
          <t>9436f48c-3ccb-5f78-82c6-89d9dc5cf3b9</t>
        </is>
      </c>
      <c r="B1481" s="9" t="inlineStr">
        <is>
          <t>2025-10</t>
        </is>
      </c>
      <c r="C1481" s="10" t="n"/>
      <c r="D1481" s="9" t="inlineStr">
        <is>
          <t>Declined</t>
        </is>
      </c>
      <c r="E1481" s="8" t="inlineStr">
        <is>
          <t>Cassius Montoya</t>
        </is>
      </c>
      <c r="F1481" s="11" t="n">
        <v>1972</v>
      </c>
      <c r="G1481" s="8" t="inlineStr">
        <is>
          <t>Bentley</t>
        </is>
      </c>
      <c r="H1481" s="8" t="inlineStr">
        <is>
          <t>Continental GT</t>
        </is>
      </c>
      <c r="I1481" s="8" t="inlineStr">
        <is>
          <t>XXD1MM4REX1ZYXNUC</t>
        </is>
      </c>
      <c r="J1481" s="8" t="inlineStr">
        <is>
          <t>02 - Sports / GT</t>
        </is>
      </c>
      <c r="K1481" s="12" t="n">
        <v>870000</v>
      </c>
      <c r="L1481" s="8" t="inlineStr">
        <is>
          <t>Arkansas</t>
        </is>
      </c>
      <c r="M1481" s="13" t="n">
        <v>14724.34</v>
      </c>
      <c r="N1481" s="13" t="n"/>
      <c r="O1481" s="8" t="inlineStr">
        <is>
          <t>3 + at-fault claims - 5 yrs</t>
        </is>
      </c>
    </row>
    <row r="1482">
      <c r="A1482" s="8" t="inlineStr">
        <is>
          <t>946eeba3-25c3-538e-911d-be3fcd0e0d0b</t>
        </is>
      </c>
      <c r="B1482" s="9" t="inlineStr">
        <is>
          <t>2025-10</t>
        </is>
      </c>
      <c r="C1482" s="10" t="n"/>
      <c r="D1482" s="9" t="inlineStr">
        <is>
          <t>Declined</t>
        </is>
      </c>
      <c r="E1482" s="8" t="inlineStr">
        <is>
          <t>Marisol Delacroix</t>
        </is>
      </c>
      <c r="F1482" s="11" t="n">
        <v>1969</v>
      </c>
      <c r="G1482" s="8" t="inlineStr">
        <is>
          <t>Jaguar</t>
        </is>
      </c>
      <c r="H1482" s="8" t="inlineStr">
        <is>
          <t>E-Type Series 1</t>
        </is>
      </c>
      <c r="I1482" s="8" t="inlineStr">
        <is>
          <t>DAMC8YTLC4E08M7JV</t>
        </is>
      </c>
      <c r="J1482" s="8" t="inlineStr">
        <is>
          <t>07 - Post-War Classic (1946-1972)</t>
        </is>
      </c>
      <c r="K1482" s="12" t="n">
        <v>1950000</v>
      </c>
      <c r="L1482" s="8" t="inlineStr">
        <is>
          <t>Colorado</t>
        </is>
      </c>
      <c r="M1482" s="13" t="n">
        <v>15379.25</v>
      </c>
      <c r="N1482" s="13" t="n"/>
      <c r="O1482" s="8" t="inlineStr">
        <is>
          <t>3 + at-fault claims - 5 yrs</t>
        </is>
      </c>
    </row>
    <row r="1483">
      <c r="A1483" s="8" t="inlineStr">
        <is>
          <t>94abc9ec-bcf3-5a64-af0c-745639ec3805</t>
        </is>
      </c>
      <c r="B1483" s="9" t="inlineStr">
        <is>
          <t>2025-10</t>
        </is>
      </c>
      <c r="C1483" s="10" t="n"/>
      <c r="D1483" s="9" t="inlineStr">
        <is>
          <t>Referred</t>
        </is>
      </c>
      <c r="E1483" s="8" t="inlineStr">
        <is>
          <t>Ottilie Merriweather</t>
        </is>
      </c>
      <c r="F1483" s="11" t="n">
        <v>1972</v>
      </c>
      <c r="G1483" s="8" t="inlineStr">
        <is>
          <t>Porsche</t>
        </is>
      </c>
      <c r="H1483" s="8" t="inlineStr">
        <is>
          <t>911 Turbo S</t>
        </is>
      </c>
      <c r="I1483" s="8" t="inlineStr">
        <is>
          <t>5UNM4H371XZ3AV4NS</t>
        </is>
      </c>
      <c r="J1483" s="8" t="inlineStr">
        <is>
          <t>02 - Sports / GT</t>
        </is>
      </c>
      <c r="K1483" s="12" t="n">
        <v>860000</v>
      </c>
      <c r="L1483" s="8" t="inlineStr">
        <is>
          <t>West Virginia</t>
        </is>
      </c>
      <c r="M1483" s="13" t="n">
        <v>14027.74</v>
      </c>
      <c r="N1483" s="13" t="n"/>
      <c r="O1483" s="8" t="inlineStr">
        <is>
          <t>1 at-fault claim over $100k</t>
        </is>
      </c>
    </row>
    <row r="1484">
      <c r="A1484" s="8" t="inlineStr">
        <is>
          <t>94d4a763-d626-50c1-b6e0-dee95a9156d1</t>
        </is>
      </c>
      <c r="B1484" s="9" t="inlineStr">
        <is>
          <t>2025-10</t>
        </is>
      </c>
      <c r="C1484" s="10" t="n"/>
      <c r="D1484" s="9" t="inlineStr">
        <is>
          <t>Declined</t>
        </is>
      </c>
      <c r="E1484" s="8" t="inlineStr">
        <is>
          <t>Mireille Kingsford</t>
        </is>
      </c>
      <c r="F1484" s="11" t="n">
        <v>1963</v>
      </c>
      <c r="G1484" s="8" t="inlineStr">
        <is>
          <t>Mercedes-Benz</t>
        </is>
      </c>
      <c r="H1484" s="8" t="inlineStr">
        <is>
          <t>AMG GT</t>
        </is>
      </c>
      <c r="I1484" s="8" t="inlineStr">
        <is>
          <t>0E6AC0X4PYKH0W7ZP</t>
        </is>
      </c>
      <c r="J1484" s="8" t="inlineStr">
        <is>
          <t>02 - Sports / GT</t>
        </is>
      </c>
      <c r="K1484" s="12" t="n">
        <v>720000</v>
      </c>
      <c r="L1484" s="8" t="inlineStr">
        <is>
          <t>Louisiana</t>
        </is>
      </c>
      <c r="M1484" s="13" t="n">
        <v>10684.53</v>
      </c>
      <c r="N1484" s="13" t="n"/>
      <c r="O1484" s="8" t="inlineStr">
        <is>
          <t>3 + at-fault claims - 5 yrs</t>
        </is>
      </c>
    </row>
    <row r="1485">
      <c r="A1485" s="8" t="inlineStr">
        <is>
          <t>94f5c6e0-a327-5c73-ba8a-353919779438</t>
        </is>
      </c>
      <c r="B1485" s="9" t="inlineStr">
        <is>
          <t>2025-10</t>
        </is>
      </c>
      <c r="C1485" s="10" t="n"/>
      <c r="D1485" s="9" t="inlineStr">
        <is>
          <t>Declined</t>
        </is>
      </c>
      <c r="E1485" s="8" t="inlineStr">
        <is>
          <t>Horace Larsson</t>
        </is>
      </c>
      <c r="F1485" s="11" t="n">
        <v>1975</v>
      </c>
      <c r="G1485" s="8" t="inlineStr">
        <is>
          <t>Singer</t>
        </is>
      </c>
      <c r="H1485" s="8" t="inlineStr">
        <is>
          <t>911 Reimagined</t>
        </is>
      </c>
      <c r="I1485" s="8" t="inlineStr">
        <is>
          <t>WJS5EF1FYAC8EB5AT</t>
        </is>
      </c>
      <c r="J1485" s="8" t="inlineStr">
        <is>
          <t>11 - Restomod / Coachbuilt / Bespoke</t>
        </is>
      </c>
      <c r="K1485" s="12" t="n">
        <v>395000</v>
      </c>
      <c r="L1485" s="8" t="inlineStr">
        <is>
          <t>Michigan</t>
        </is>
      </c>
      <c r="M1485" s="13" t="n">
        <v>10165.66</v>
      </c>
      <c r="N1485" s="13" t="n"/>
      <c r="O1485" s="8" t="inlineStr">
        <is>
          <t>3 + at-fault claims - 5 yrs</t>
        </is>
      </c>
    </row>
    <row r="1486">
      <c r="A1486" s="8" t="inlineStr">
        <is>
          <t>95214aed-cbb5-5e09-a909-0f8838232793</t>
        </is>
      </c>
      <c r="B1486" s="9" t="inlineStr">
        <is>
          <t>2025-10</t>
        </is>
      </c>
      <c r="C1486" s="10" t="n"/>
      <c r="D1486" s="9" t="inlineStr">
        <is>
          <t>Declined</t>
        </is>
      </c>
      <c r="E1486" s="8" t="inlineStr">
        <is>
          <t>Mireille Rourke</t>
        </is>
      </c>
      <c r="F1486" s="11" t="n">
        <v>1972</v>
      </c>
      <c r="G1486" s="8" t="inlineStr">
        <is>
          <t>Porsche</t>
        </is>
      </c>
      <c r="H1486" s="8" t="inlineStr">
        <is>
          <t>911 Turbo S</t>
        </is>
      </c>
      <c r="I1486" s="8" t="inlineStr">
        <is>
          <t>2SYUDWCUDMNGK8DVA</t>
        </is>
      </c>
      <c r="J1486" s="8" t="inlineStr">
        <is>
          <t>02 - Sports / GT</t>
        </is>
      </c>
      <c r="K1486" s="12" t="n">
        <v>400000</v>
      </c>
      <c r="L1486" s="8" t="inlineStr">
        <is>
          <t>Oregon</t>
        </is>
      </c>
      <c r="M1486" s="13" t="n">
        <v>6396.23</v>
      </c>
      <c r="N1486" s="13" t="n"/>
      <c r="O1486" s="8" t="inlineStr">
        <is>
          <t>3 + at-fault claims - 5 yrs</t>
        </is>
      </c>
    </row>
    <row r="1487">
      <c r="A1487" s="8" t="inlineStr">
        <is>
          <t>95c09a21-3e6a-5fbb-bffb-9198e7b29680</t>
        </is>
      </c>
      <c r="B1487" s="9" t="inlineStr">
        <is>
          <t>2025-10</t>
        </is>
      </c>
      <c r="C1487" s="10" t="n"/>
      <c r="D1487" s="9" t="inlineStr">
        <is>
          <t>Declined</t>
        </is>
      </c>
      <c r="E1487" s="8" t="inlineStr">
        <is>
          <t>Marisol Farkas</t>
        </is>
      </c>
      <c r="F1487" s="11" t="n">
        <v>1962</v>
      </c>
      <c r="G1487" s="8" t="inlineStr">
        <is>
          <t>McLaren</t>
        </is>
      </c>
      <c r="H1487" s="8" t="inlineStr">
        <is>
          <t>750S</t>
        </is>
      </c>
      <c r="I1487" s="8" t="inlineStr">
        <is>
          <t>56G67S6KX7X3WH2YE</t>
        </is>
      </c>
      <c r="J1487" s="8" t="inlineStr">
        <is>
          <t>03 - Supercar</t>
        </is>
      </c>
      <c r="K1487" s="12" t="n">
        <v>1415000</v>
      </c>
      <c r="L1487" s="8" t="inlineStr">
        <is>
          <t>Maine</t>
        </is>
      </c>
      <c r="M1487" s="13" t="n">
        <v>23067.17</v>
      </c>
      <c r="N1487" s="13" t="n"/>
      <c r="O1487" s="8" t="inlineStr">
        <is>
          <t>3 + at-fault claims - 5 yrs</t>
        </is>
      </c>
    </row>
    <row r="1488">
      <c r="A1488" s="8" t="inlineStr">
        <is>
          <t>96859992-5519-50d2-bd24-8f3da7e4649d</t>
        </is>
      </c>
      <c r="B1488" s="9" t="inlineStr">
        <is>
          <t>2025-10</t>
        </is>
      </c>
      <c r="C1488" s="10" t="n"/>
      <c r="D1488" s="9" t="inlineStr">
        <is>
          <t>Declined</t>
        </is>
      </c>
      <c r="E1488" s="8" t="inlineStr">
        <is>
          <t>Fenwick Delacroix</t>
        </is>
      </c>
      <c r="F1488" s="11" t="n">
        <v>1987</v>
      </c>
      <c r="G1488" s="8" t="inlineStr">
        <is>
          <t>Aston Martin</t>
        </is>
      </c>
      <c r="H1488" s="8" t="inlineStr">
        <is>
          <t>DB12</t>
        </is>
      </c>
      <c r="I1488" s="8" t="inlineStr">
        <is>
          <t>3K8EFLDZHSEMVZC9W</t>
        </is>
      </c>
      <c r="J1488" s="8" t="inlineStr">
        <is>
          <t>02 - Sports / GT</t>
        </is>
      </c>
      <c r="K1488" s="12" t="n">
        <v>665000</v>
      </c>
      <c r="L1488" s="8" t="inlineStr">
        <is>
          <t>Washington</t>
        </is>
      </c>
      <c r="M1488" s="13" t="n">
        <v>7829.43</v>
      </c>
      <c r="N1488" s="13" t="n"/>
      <c r="O1488" s="8" t="inlineStr">
        <is>
          <t>3 + at-fault claims - 5 yrs</t>
        </is>
      </c>
    </row>
    <row r="1489">
      <c r="A1489" s="8" t="inlineStr">
        <is>
          <t>9685c23e-d476-5dd1-b6d6-46be40c8b951</t>
        </is>
      </c>
      <c r="B1489" s="9" t="inlineStr">
        <is>
          <t>2025-10</t>
        </is>
      </c>
      <c r="C1489" s="10" t="n"/>
      <c r="D1489" s="9" t="inlineStr">
        <is>
          <t>Declined</t>
        </is>
      </c>
      <c r="E1489" s="8" t="inlineStr">
        <is>
          <t>Aurelio Larsson</t>
        </is>
      </c>
      <c r="F1489" s="11" t="n">
        <v>1999</v>
      </c>
      <c r="G1489" s="8" t="inlineStr">
        <is>
          <t>Alfa Romeo</t>
        </is>
      </c>
      <c r="H1489" s="8" t="inlineStr">
        <is>
          <t>8C 2900</t>
        </is>
      </c>
      <c r="I1489" s="8" t="inlineStr">
        <is>
          <t>FZ04J3VUGJ57NBU9G</t>
        </is>
      </c>
      <c r="J1489" s="8" t="inlineStr">
        <is>
          <t>06 - Vintage Pre-War (pre-1946)</t>
        </is>
      </c>
      <c r="K1489" s="12" t="n">
        <v>1660000</v>
      </c>
      <c r="L1489" s="8" t="inlineStr">
        <is>
          <t>Maryland</t>
        </is>
      </c>
      <c r="M1489" s="13" t="n">
        <v>10116.6</v>
      </c>
      <c r="N1489" s="13" t="n"/>
      <c r="O1489" s="8" t="inlineStr">
        <is>
          <t>3 + at-fault claims - 5 yrs</t>
        </is>
      </c>
    </row>
    <row r="1490">
      <c r="A1490" s="8" t="inlineStr">
        <is>
          <t>9941819f-ffef-5812-b0bc-c489c3696108</t>
        </is>
      </c>
      <c r="B1490" s="9" t="inlineStr">
        <is>
          <t>2025-10</t>
        </is>
      </c>
      <c r="C1490" s="10" t="n"/>
      <c r="D1490" s="9" t="inlineStr">
        <is>
          <t>Declined</t>
        </is>
      </c>
      <c r="E1490" s="8" t="inlineStr">
        <is>
          <t>Delphine Kingsford</t>
        </is>
      </c>
      <c r="F1490" s="11" t="n">
        <v>2013</v>
      </c>
      <c r="G1490" s="8" t="inlineStr">
        <is>
          <t>BMW</t>
        </is>
      </c>
      <c r="H1490" s="8" t="inlineStr">
        <is>
          <t>M8 Competition</t>
        </is>
      </c>
      <c r="I1490" s="8" t="inlineStr">
        <is>
          <t>Y8623HT2RPCJS9K7N</t>
        </is>
      </c>
      <c r="J1490" s="8" t="inlineStr">
        <is>
          <t>02 - Sports / GT</t>
        </is>
      </c>
      <c r="K1490" s="12" t="n">
        <v>1020000</v>
      </c>
      <c r="L1490" s="8" t="inlineStr">
        <is>
          <t>Virginia</t>
        </is>
      </c>
      <c r="M1490" s="13" t="n">
        <v>11537.55</v>
      </c>
      <c r="N1490" s="13" t="n"/>
      <c r="O1490" s="8" t="inlineStr">
        <is>
          <t>3 + at-fault claims - 5 yrs</t>
        </is>
      </c>
    </row>
    <row r="1491">
      <c r="A1491" s="8" t="inlineStr">
        <is>
          <t>9a438c36-811d-561b-bd66-c4c1797900fc</t>
        </is>
      </c>
      <c r="B1491" s="9" t="inlineStr">
        <is>
          <t>2025-10</t>
        </is>
      </c>
      <c r="C1491" s="10" t="n"/>
      <c r="D1491" s="9" t="inlineStr">
        <is>
          <t>Declined</t>
        </is>
      </c>
      <c r="E1491" s="8" t="inlineStr">
        <is>
          <t>Cassius Rourke</t>
        </is>
      </c>
      <c r="F1491" s="11" t="n">
        <v>2024</v>
      </c>
      <c r="G1491" s="8" t="inlineStr">
        <is>
          <t>Ferrari</t>
        </is>
      </c>
      <c r="H1491" s="8" t="inlineStr">
        <is>
          <t>296 GTB</t>
        </is>
      </c>
      <c r="I1491" s="8" t="inlineStr">
        <is>
          <t>ZVW247PTUKN2513P1</t>
        </is>
      </c>
      <c r="J1491" s="8" t="inlineStr">
        <is>
          <t>03 - Supercar</t>
        </is>
      </c>
      <c r="K1491" s="12" t="n">
        <v>440000</v>
      </c>
      <c r="L1491" s="8" t="inlineStr">
        <is>
          <t>Indiana</t>
        </is>
      </c>
      <c r="M1491" s="13" t="n">
        <v>11743.02</v>
      </c>
      <c r="N1491" s="13" t="n"/>
      <c r="O1491" s="8" t="inlineStr">
        <is>
          <t>3 + at-fault claims - 5 yrs</t>
        </is>
      </c>
    </row>
    <row r="1492">
      <c r="A1492" s="8" t="inlineStr">
        <is>
          <t>9bc1fc3a-f698-56cf-bc41-6e9e3cc049f8</t>
        </is>
      </c>
      <c r="B1492" s="9" t="inlineStr">
        <is>
          <t>2025-10</t>
        </is>
      </c>
      <c r="C1492" s="10" t="n"/>
      <c r="D1492" s="9" t="inlineStr">
        <is>
          <t>Referred</t>
        </is>
      </c>
      <c r="E1492" s="8" t="inlineStr">
        <is>
          <t>Ramona Vandermeer</t>
        </is>
      </c>
      <c r="F1492" s="11" t="n">
        <v>1995</v>
      </c>
      <c r="G1492" s="8" t="inlineStr">
        <is>
          <t>McLaren</t>
        </is>
      </c>
      <c r="H1492" s="8" t="inlineStr">
        <is>
          <t>750S</t>
        </is>
      </c>
      <c r="I1492" s="8" t="inlineStr">
        <is>
          <t>BVYF2JY1MPKCFALB6</t>
        </is>
      </c>
      <c r="J1492" s="8" t="inlineStr">
        <is>
          <t>03 - Supercar</t>
        </is>
      </c>
      <c r="K1492" s="12" t="n">
        <v>1105000</v>
      </c>
      <c r="L1492" s="8" t="inlineStr">
        <is>
          <t>Vermont</t>
        </is>
      </c>
      <c r="M1492" s="13" t="n">
        <v>20348.68</v>
      </c>
      <c r="N1492" s="13" t="n"/>
      <c r="O1492" s="8" t="inlineStr">
        <is>
          <t>1 theft / total loss claim</t>
        </is>
      </c>
    </row>
    <row r="1493">
      <c r="A1493" s="8" t="inlineStr">
        <is>
          <t>9cdc1796-e50d-53d2-b168-093d7165f87f</t>
        </is>
      </c>
      <c r="B1493" s="9" t="inlineStr">
        <is>
          <t>2025-10</t>
        </is>
      </c>
      <c r="C1493" s="10" t="n"/>
      <c r="D1493" s="9" t="inlineStr">
        <is>
          <t>Declined</t>
        </is>
      </c>
      <c r="E1493" s="8" t="inlineStr">
        <is>
          <t>Ingrid Pennington</t>
        </is>
      </c>
      <c r="F1493" s="11" t="n">
        <v>2012</v>
      </c>
      <c r="G1493" s="8" t="inlineStr">
        <is>
          <t>Bentley</t>
        </is>
      </c>
      <c r="H1493" s="8" t="inlineStr">
        <is>
          <t>Continental GT</t>
        </is>
      </c>
      <c r="I1493" s="8" t="inlineStr">
        <is>
          <t>H7XFTPY5VVP5SPGW5</t>
        </is>
      </c>
      <c r="J1493" s="8" t="inlineStr">
        <is>
          <t>02 - Sports / GT</t>
        </is>
      </c>
      <c r="K1493" s="12" t="n">
        <v>805000</v>
      </c>
      <c r="L1493" s="8" t="inlineStr">
        <is>
          <t>Ohio</t>
        </is>
      </c>
      <c r="M1493" s="13" t="n">
        <v>13722.97</v>
      </c>
      <c r="N1493" s="13" t="n"/>
      <c r="O1493" s="8" t="inlineStr">
        <is>
          <t>3 + at-fault claims - 5 yrs</t>
        </is>
      </c>
    </row>
    <row r="1494">
      <c r="A1494" s="8" t="inlineStr">
        <is>
          <t>9e73079b-f21f-5781-b717-cd6f86790a6c</t>
        </is>
      </c>
      <c r="B1494" s="9" t="inlineStr">
        <is>
          <t>2025-10</t>
        </is>
      </c>
      <c r="C1494" s="10" t="n"/>
      <c r="D1494" s="9" t="inlineStr">
        <is>
          <t>Declined</t>
        </is>
      </c>
      <c r="E1494" s="8" t="inlineStr">
        <is>
          <t>Ramona Merriweather</t>
        </is>
      </c>
      <c r="F1494" s="11" t="n">
        <v>2009</v>
      </c>
      <c r="G1494" s="8" t="inlineStr">
        <is>
          <t>Aston Martin</t>
        </is>
      </c>
      <c r="H1494" s="8" t="inlineStr">
        <is>
          <t>DB12</t>
        </is>
      </c>
      <c r="I1494" s="8" t="inlineStr">
        <is>
          <t>18FT3G4MJC5676AJH</t>
        </is>
      </c>
      <c r="J1494" s="8" t="inlineStr">
        <is>
          <t>02 - Sports / GT</t>
        </is>
      </c>
      <c r="K1494" s="12" t="n">
        <v>550000</v>
      </c>
      <c r="L1494" s="8" t="inlineStr">
        <is>
          <t>Oregon</t>
        </is>
      </c>
      <c r="M1494" s="13" t="n">
        <v>7622.17</v>
      </c>
      <c r="N1494" s="13" t="n"/>
      <c r="O1494" s="8" t="inlineStr">
        <is>
          <t>3 + at-fault claims - 5 yrs</t>
        </is>
      </c>
    </row>
    <row r="1495">
      <c r="A1495" s="8" t="inlineStr">
        <is>
          <t>9e77f498-88e9-5f0b-bfd6-6422eec1cbfe</t>
        </is>
      </c>
      <c r="B1495" s="9" t="inlineStr">
        <is>
          <t>2025-10</t>
        </is>
      </c>
      <c r="C1495" s="10" t="n"/>
      <c r="D1495" s="9" t="inlineStr">
        <is>
          <t>Declined</t>
        </is>
      </c>
      <c r="E1495" s="8" t="inlineStr">
        <is>
          <t>Marisol Blackwood</t>
        </is>
      </c>
      <c r="F1495" s="11" t="n">
        <v>2011</v>
      </c>
      <c r="G1495" s="8" t="inlineStr">
        <is>
          <t>Mercedes-Benz</t>
        </is>
      </c>
      <c r="H1495" s="8" t="inlineStr">
        <is>
          <t>AMG GT</t>
        </is>
      </c>
      <c r="I1495" s="8" t="inlineStr">
        <is>
          <t>PH4V8SP8JEU9RXT9D</t>
        </is>
      </c>
      <c r="J1495" s="8" t="inlineStr">
        <is>
          <t>02 - Sports / GT</t>
        </is>
      </c>
      <c r="K1495" s="12" t="n">
        <v>315000</v>
      </c>
      <c r="L1495" s="8" t="inlineStr">
        <is>
          <t>Arizona</t>
        </is>
      </c>
      <c r="M1495" s="13" t="n">
        <v>4502.12</v>
      </c>
      <c r="N1495" s="13" t="n"/>
      <c r="O1495" s="8" t="inlineStr">
        <is>
          <t>3 + at-fault claims - 5 yrs</t>
        </is>
      </c>
    </row>
    <row r="1496">
      <c r="A1496" s="8" t="inlineStr">
        <is>
          <t>9eccd2ac-1eb1-550d-bb91-3411c8cc00e0</t>
        </is>
      </c>
      <c r="B1496" s="9" t="inlineStr">
        <is>
          <t>2025-10</t>
        </is>
      </c>
      <c r="C1496" s="10" t="n"/>
      <c r="D1496" s="9" t="inlineStr">
        <is>
          <t>Declined</t>
        </is>
      </c>
      <c r="E1496" s="8" t="inlineStr">
        <is>
          <t>Beatrix Thistlewood</t>
        </is>
      </c>
      <c r="F1496" s="11" t="n">
        <v>1961</v>
      </c>
      <c r="G1496" s="8" t="inlineStr">
        <is>
          <t>Ferrari</t>
        </is>
      </c>
      <c r="H1496" s="8" t="inlineStr">
        <is>
          <t>296 GTB</t>
        </is>
      </c>
      <c r="I1496" s="8" t="inlineStr">
        <is>
          <t>ST8AJTGEF7BXWHKRL</t>
        </is>
      </c>
      <c r="J1496" s="8" t="inlineStr">
        <is>
          <t>03 - Supercar</t>
        </is>
      </c>
      <c r="K1496" s="12" t="n">
        <v>715000</v>
      </c>
      <c r="L1496" s="8" t="inlineStr">
        <is>
          <t>Utah</t>
        </is>
      </c>
      <c r="M1496" s="13" t="n">
        <v>17301.65</v>
      </c>
      <c r="N1496" s="13" t="n"/>
      <c r="O1496" s="8" t="inlineStr">
        <is>
          <t>3 + at-fault claims - 5 yrs</t>
        </is>
      </c>
    </row>
    <row r="1497">
      <c r="A1497" s="8" t="inlineStr">
        <is>
          <t>9ed865d2-3474-5468-88f0-5d378e8080ca</t>
        </is>
      </c>
      <c r="B1497" s="9" t="inlineStr">
        <is>
          <t>2025-10</t>
        </is>
      </c>
      <c r="C1497" s="10" t="n"/>
      <c r="D1497" s="9" t="inlineStr">
        <is>
          <t>Declined</t>
        </is>
      </c>
      <c r="E1497" s="8" t="inlineStr">
        <is>
          <t>Anouk Okonkwo</t>
        </is>
      </c>
      <c r="F1497" s="11" t="n">
        <v>1984</v>
      </c>
      <c r="G1497" s="8" t="inlineStr">
        <is>
          <t>Aston Martin</t>
        </is>
      </c>
      <c r="H1497" s="8" t="inlineStr">
        <is>
          <t>DB12</t>
        </is>
      </c>
      <c r="I1497" s="8" t="inlineStr">
        <is>
          <t>0W86YDAP0ZN7KANK5</t>
        </is>
      </c>
      <c r="J1497" s="8" t="inlineStr">
        <is>
          <t>02 - Sports / GT</t>
        </is>
      </c>
      <c r="K1497" s="12" t="n">
        <v>405000</v>
      </c>
      <c r="L1497" s="8" t="inlineStr">
        <is>
          <t>Nevada</t>
        </is>
      </c>
      <c r="M1497" s="13" t="n">
        <v>6705.42</v>
      </c>
      <c r="N1497" s="13" t="n"/>
      <c r="O1497" s="8" t="inlineStr">
        <is>
          <t>3 + at-fault claims - 5 yrs</t>
        </is>
      </c>
    </row>
    <row r="1498">
      <c r="A1498" s="8" t="inlineStr">
        <is>
          <t>CANON-202510-001363</t>
        </is>
      </c>
      <c r="B1498" s="9" t="inlineStr">
        <is>
          <t>2025-10</t>
        </is>
      </c>
      <c r="C1498" s="10" t="n">
        <v>45940</v>
      </c>
      <c r="D1498" s="9" t="inlineStr">
        <is>
          <t>Bound</t>
        </is>
      </c>
      <c r="E1498" s="8" t="inlineStr">
        <is>
          <t>Ingrid Okonkwo</t>
        </is>
      </c>
      <c r="F1498" s="11" t="n">
        <v>1997</v>
      </c>
      <c r="G1498" s="8" t="inlineStr">
        <is>
          <t>Aston Martin</t>
        </is>
      </c>
      <c r="H1498" s="8" t="inlineStr">
        <is>
          <t>DB5</t>
        </is>
      </c>
      <c r="I1498" s="8" t="inlineStr">
        <is>
          <t>8EY23DR7GNW256Y9R</t>
        </is>
      </c>
      <c r="J1498" s="8" t="inlineStr">
        <is>
          <t>07 - Post-War Classic (1946-1972)</t>
        </is>
      </c>
      <c r="K1498" s="12" t="n">
        <v>865000</v>
      </c>
      <c r="L1498" s="8" t="inlineStr">
        <is>
          <t>Wyoming</t>
        </is>
      </c>
      <c r="M1498" s="13" t="n">
        <v>7509.18</v>
      </c>
      <c r="N1498" s="13" t="n">
        <v>7277.15</v>
      </c>
      <c r="O1498" s="8" t="n"/>
    </row>
    <row r="1499">
      <c r="A1499" s="8" t="inlineStr">
        <is>
          <t>CANON-202510-001365</t>
        </is>
      </c>
      <c r="B1499" s="9" t="inlineStr">
        <is>
          <t>2025-10</t>
        </is>
      </c>
      <c r="C1499" s="10" t="n">
        <v>45956</v>
      </c>
      <c r="D1499" s="9" t="inlineStr">
        <is>
          <t>Bound</t>
        </is>
      </c>
      <c r="E1499" s="8" t="inlineStr">
        <is>
          <t>Marisol Nakashima</t>
        </is>
      </c>
      <c r="F1499" s="11" t="n">
        <v>1970</v>
      </c>
      <c r="G1499" s="8" t="inlineStr">
        <is>
          <t>Maserati</t>
        </is>
      </c>
      <c r="H1499" s="8" t="inlineStr">
        <is>
          <t>GranTurismo</t>
        </is>
      </c>
      <c r="I1499" s="8" t="inlineStr">
        <is>
          <t>3X4JBEV9SUCKAJ0H4</t>
        </is>
      </c>
      <c r="J1499" s="8" t="inlineStr">
        <is>
          <t>02 - Sports / GT</t>
        </is>
      </c>
      <c r="K1499" s="12" t="n">
        <v>265000</v>
      </c>
      <c r="L1499" s="8" t="inlineStr">
        <is>
          <t>Pennsylvania</t>
        </is>
      </c>
      <c r="M1499" s="13" t="n">
        <v>3750</v>
      </c>
      <c r="N1499" s="13" t="n">
        <v>3634.12</v>
      </c>
      <c r="O1499" s="8" t="n"/>
    </row>
    <row r="1500">
      <c r="A1500" s="8" t="inlineStr">
        <is>
          <t>CANON-202510-001366</t>
        </is>
      </c>
      <c r="B1500" s="9" t="inlineStr">
        <is>
          <t>2025-10</t>
        </is>
      </c>
      <c r="C1500" s="10" t="n">
        <v>45956</v>
      </c>
      <c r="D1500" s="9" t="inlineStr">
        <is>
          <t>Bound</t>
        </is>
      </c>
      <c r="E1500" s="8" t="inlineStr">
        <is>
          <t>Lorenzo Harrington</t>
        </is>
      </c>
      <c r="F1500" s="11" t="n">
        <v>1978</v>
      </c>
      <c r="G1500" s="8" t="inlineStr">
        <is>
          <t>McLaren</t>
        </is>
      </c>
      <c r="H1500" s="8" t="inlineStr">
        <is>
          <t>750S</t>
        </is>
      </c>
      <c r="I1500" s="8" t="inlineStr">
        <is>
          <t>JFB2K6KWK4WRLCXF9</t>
        </is>
      </c>
      <c r="J1500" s="8" t="inlineStr">
        <is>
          <t>03 - Supercar</t>
        </is>
      </c>
      <c r="K1500" s="12" t="n">
        <v>665000</v>
      </c>
      <c r="L1500" s="8" t="inlineStr">
        <is>
          <t>Massachusetts</t>
        </is>
      </c>
      <c r="M1500" s="13" t="n">
        <v>14899.76</v>
      </c>
      <c r="N1500" s="13" t="n">
        <v>14439.36</v>
      </c>
      <c r="O1500" s="8" t="n"/>
    </row>
    <row r="1501">
      <c r="A1501" s="8" t="inlineStr">
        <is>
          <t>CANON-202510-001367</t>
        </is>
      </c>
      <c r="B1501" s="9" t="inlineStr">
        <is>
          <t>2025-10</t>
        </is>
      </c>
      <c r="C1501" s="10" t="n">
        <v>45957</v>
      </c>
      <c r="D1501" s="9" t="inlineStr">
        <is>
          <t>Bound</t>
        </is>
      </c>
      <c r="E1501" s="8" t="inlineStr">
        <is>
          <t>Anouk Farkas</t>
        </is>
      </c>
      <c r="F1501" s="11" t="n">
        <v>1989</v>
      </c>
      <c r="G1501" s="8" t="inlineStr">
        <is>
          <t>BMW</t>
        </is>
      </c>
      <c r="H1501" s="8" t="inlineStr">
        <is>
          <t>M8 Competition</t>
        </is>
      </c>
      <c r="I1501" s="8" t="inlineStr">
        <is>
          <t>CJVRUA1W7Y1BACM98</t>
        </is>
      </c>
      <c r="J1501" s="8" t="inlineStr">
        <is>
          <t>02 - Sports / GT</t>
        </is>
      </c>
      <c r="K1501" s="12" t="n">
        <v>725000</v>
      </c>
      <c r="L1501" s="8" t="inlineStr">
        <is>
          <t>Washington</t>
        </is>
      </c>
      <c r="M1501" s="13" t="n">
        <v>8535.85</v>
      </c>
      <c r="N1501" s="13" t="n">
        <v>8272.09</v>
      </c>
      <c r="O1501" s="8" t="n"/>
    </row>
    <row r="1502">
      <c r="A1502" s="8" t="inlineStr">
        <is>
          <t>CANON-202510-001368</t>
        </is>
      </c>
      <c r="B1502" s="9" t="inlineStr">
        <is>
          <t>2025-10</t>
        </is>
      </c>
      <c r="C1502" s="10" t="n">
        <v>45937</v>
      </c>
      <c r="D1502" s="9" t="inlineStr">
        <is>
          <t>Bound</t>
        </is>
      </c>
      <c r="E1502" s="8" t="inlineStr">
        <is>
          <t>Lorenzo Okonkwo</t>
        </is>
      </c>
      <c r="F1502" s="11" t="n">
        <v>2001</v>
      </c>
      <c r="G1502" s="8" t="inlineStr">
        <is>
          <t>Lamborghini</t>
        </is>
      </c>
      <c r="H1502" s="8" t="inlineStr">
        <is>
          <t>Huracan EVO</t>
        </is>
      </c>
      <c r="I1502" s="8" t="inlineStr">
        <is>
          <t>UL6R2X0KYJWNJ50RW</t>
        </is>
      </c>
      <c r="J1502" s="8" t="inlineStr">
        <is>
          <t>03 - Supercar</t>
        </is>
      </c>
      <c r="K1502" s="12" t="n">
        <v>560000</v>
      </c>
      <c r="L1502" s="8" t="inlineStr">
        <is>
          <t>Massachusetts</t>
        </is>
      </c>
      <c r="M1502" s="13" t="n">
        <v>12547.17</v>
      </c>
      <c r="N1502" s="13" t="n">
        <v>12159.46</v>
      </c>
      <c r="O1502" s="8" t="n"/>
    </row>
    <row r="1503">
      <c r="A1503" s="8" t="inlineStr">
        <is>
          <t>CANON-202510-001369</t>
        </is>
      </c>
      <c r="B1503" s="9" t="inlineStr">
        <is>
          <t>2025-10</t>
        </is>
      </c>
      <c r="C1503" s="10" t="n">
        <v>45960</v>
      </c>
      <c r="D1503" s="9" t="inlineStr">
        <is>
          <t>Bound</t>
        </is>
      </c>
      <c r="E1503" s="8" t="inlineStr">
        <is>
          <t>Aurelio Fairweather</t>
        </is>
      </c>
      <c r="F1503" s="11" t="n">
        <v>2001</v>
      </c>
      <c r="G1503" s="8" t="inlineStr">
        <is>
          <t>BMW</t>
        </is>
      </c>
      <c r="H1503" s="8" t="inlineStr">
        <is>
          <t>M8 Competition</t>
        </is>
      </c>
      <c r="I1503" s="8" t="inlineStr">
        <is>
          <t>2A4SB5XDWDDHHGNP9</t>
        </is>
      </c>
      <c r="J1503" s="8" t="inlineStr">
        <is>
          <t>02 - Sports / GT</t>
        </is>
      </c>
      <c r="K1503" s="12" t="n">
        <v>595000</v>
      </c>
      <c r="L1503" s="8" t="inlineStr">
        <is>
          <t>Nebraska</t>
        </is>
      </c>
      <c r="M1503" s="13" t="n">
        <v>9486.32</v>
      </c>
      <c r="N1503" s="13" t="n">
        <v>9193.190000000001</v>
      </c>
      <c r="O1503" s="8" t="n"/>
    </row>
    <row r="1504">
      <c r="A1504" s="8" t="inlineStr">
        <is>
          <t>CANON-202510-001371</t>
        </is>
      </c>
      <c r="B1504" s="9" t="inlineStr">
        <is>
          <t>2025-10</t>
        </is>
      </c>
      <c r="C1504" s="10" t="n">
        <v>45948</v>
      </c>
      <c r="D1504" s="9" t="inlineStr">
        <is>
          <t>Bound</t>
        </is>
      </c>
      <c r="E1504" s="8" t="inlineStr">
        <is>
          <t>Everett Chattopadhyay</t>
        </is>
      </c>
      <c r="F1504" s="11" t="n">
        <v>2008</v>
      </c>
      <c r="G1504" s="8" t="inlineStr">
        <is>
          <t>Ferrari</t>
        </is>
      </c>
      <c r="H1504" s="8" t="inlineStr">
        <is>
          <t>SF90 Stradale</t>
        </is>
      </c>
      <c r="I1504" s="8" t="inlineStr">
        <is>
          <t>DHE73XPKZ3VZHYBUN</t>
        </is>
      </c>
      <c r="J1504" s="8" t="inlineStr">
        <is>
          <t>03 - Supercar</t>
        </is>
      </c>
      <c r="K1504" s="12" t="n">
        <v>1700000</v>
      </c>
      <c r="L1504" s="8" t="inlineStr">
        <is>
          <t>Wyoming</t>
        </is>
      </c>
      <c r="M1504" s="13" t="n">
        <v>27456.6</v>
      </c>
      <c r="N1504" s="13" t="n">
        <v>26608.19</v>
      </c>
      <c r="O1504" s="8" t="n"/>
    </row>
    <row r="1505">
      <c r="A1505" s="8" t="inlineStr">
        <is>
          <t>CANON-202510-001372</t>
        </is>
      </c>
      <c r="B1505" s="9" t="inlineStr">
        <is>
          <t>2025-10</t>
        </is>
      </c>
      <c r="C1505" s="10" t="n">
        <v>45938</v>
      </c>
      <c r="D1505" s="9" t="inlineStr">
        <is>
          <t>Bound</t>
        </is>
      </c>
      <c r="E1505" s="8" t="inlineStr">
        <is>
          <t>Wilhelmina Harrington</t>
        </is>
      </c>
      <c r="F1505" s="11" t="n">
        <v>2007</v>
      </c>
      <c r="G1505" s="8" t="inlineStr">
        <is>
          <t>Mercedes-Benz</t>
        </is>
      </c>
      <c r="H1505" s="8" t="inlineStr">
        <is>
          <t>280SL Pagoda</t>
        </is>
      </c>
      <c r="I1505" s="8" t="inlineStr">
        <is>
          <t>K9WS503PHGUWFXB13</t>
        </is>
      </c>
      <c r="J1505" s="8" t="inlineStr">
        <is>
          <t>07 - Post-War Classic (1946-1972)</t>
        </is>
      </c>
      <c r="K1505" s="12" t="n">
        <v>1520000</v>
      </c>
      <c r="L1505" s="8" t="inlineStr">
        <is>
          <t>New York</t>
        </is>
      </c>
      <c r="M1505" s="13" t="n">
        <v>13949.58</v>
      </c>
      <c r="N1505" s="13" t="n">
        <v>13518.54</v>
      </c>
      <c r="O1505" s="8" t="n"/>
    </row>
    <row r="1506">
      <c r="A1506" s="8" t="inlineStr">
        <is>
          <t>CANON-202510-001373</t>
        </is>
      </c>
      <c r="B1506" s="9" t="inlineStr">
        <is>
          <t>2025-10</t>
        </is>
      </c>
      <c r="C1506" s="10" t="n">
        <v>45954</v>
      </c>
      <c r="D1506" s="9" t="inlineStr">
        <is>
          <t>Bound</t>
        </is>
      </c>
      <c r="E1506" s="8" t="inlineStr">
        <is>
          <t>Delphine Chattopadhyay</t>
        </is>
      </c>
      <c r="F1506" s="11" t="n">
        <v>2003</v>
      </c>
      <c r="G1506" s="8" t="inlineStr">
        <is>
          <t>Mercedes-Benz</t>
        </is>
      </c>
      <c r="H1506" s="8" t="inlineStr">
        <is>
          <t>280SL Pagoda</t>
        </is>
      </c>
      <c r="I1506" s="8" t="inlineStr">
        <is>
          <t>3Y1H5GDRUJHYLFRJ5</t>
        </is>
      </c>
      <c r="J1506" s="8" t="inlineStr">
        <is>
          <t>07 - Post-War Classic (1946-1972)</t>
        </is>
      </c>
      <c r="K1506" s="12" t="n">
        <v>895000</v>
      </c>
      <c r="L1506" s="8" t="inlineStr">
        <is>
          <t>New York</t>
        </is>
      </c>
      <c r="M1506" s="13" t="n">
        <v>9294.49</v>
      </c>
      <c r="N1506" s="13" t="n">
        <v>9007.290000000001</v>
      </c>
      <c r="O1506" s="8" t="n"/>
    </row>
    <row r="1507">
      <c r="A1507" s="8" t="inlineStr">
        <is>
          <t>CANON-202510-001375</t>
        </is>
      </c>
      <c r="B1507" s="9" t="inlineStr">
        <is>
          <t>2025-10</t>
        </is>
      </c>
      <c r="C1507" s="10" t="n">
        <v>45946</v>
      </c>
      <c r="D1507" s="9" t="inlineStr">
        <is>
          <t>Bound</t>
        </is>
      </c>
      <c r="E1507" s="8" t="inlineStr">
        <is>
          <t>Mireille Blackwood</t>
        </is>
      </c>
      <c r="F1507" s="11" t="n">
        <v>2021</v>
      </c>
      <c r="G1507" s="8" t="inlineStr">
        <is>
          <t>Aston Martin</t>
        </is>
      </c>
      <c r="H1507" s="8" t="inlineStr">
        <is>
          <t>DB5</t>
        </is>
      </c>
      <c r="I1507" s="8" t="inlineStr">
        <is>
          <t>VT7LB4S4AANGCHPJH</t>
        </is>
      </c>
      <c r="J1507" s="8" t="inlineStr">
        <is>
          <t>07 - Post-War Classic (1946-1972)</t>
        </is>
      </c>
      <c r="K1507" s="12" t="n">
        <v>240000</v>
      </c>
      <c r="L1507" s="8" t="inlineStr">
        <is>
          <t>West Virginia</t>
        </is>
      </c>
      <c r="M1507" s="13" t="n">
        <v>3432.91</v>
      </c>
      <c r="N1507" s="13" t="n">
        <v>3326.83</v>
      </c>
      <c r="O1507" s="8" t="n"/>
    </row>
    <row r="1508">
      <c r="A1508" s="8" t="inlineStr">
        <is>
          <t>CANON-202510-001376</t>
        </is>
      </c>
      <c r="B1508" s="9" t="inlineStr">
        <is>
          <t>2025-10</t>
        </is>
      </c>
      <c r="C1508" s="10" t="n">
        <v>45939</v>
      </c>
      <c r="D1508" s="9" t="inlineStr">
        <is>
          <t>Bound</t>
        </is>
      </c>
      <c r="E1508" s="8" t="inlineStr">
        <is>
          <t>Cassius Larsson</t>
        </is>
      </c>
      <c r="F1508" s="11" t="n">
        <v>1964</v>
      </c>
      <c r="G1508" s="8" t="inlineStr">
        <is>
          <t>Maserati</t>
        </is>
      </c>
      <c r="H1508" s="8" t="inlineStr">
        <is>
          <t>GranTurismo</t>
        </is>
      </c>
      <c r="I1508" s="8" t="inlineStr">
        <is>
          <t>33HJXA2S70N35NXF3</t>
        </is>
      </c>
      <c r="J1508" s="8" t="inlineStr">
        <is>
          <t>02 - Sports / GT</t>
        </is>
      </c>
      <c r="K1508" s="12" t="n">
        <v>625000</v>
      </c>
      <c r="L1508" s="8" t="inlineStr">
        <is>
          <t>Illinois</t>
        </is>
      </c>
      <c r="M1508" s="13" t="n">
        <v>10424.53</v>
      </c>
      <c r="N1508" s="13" t="n">
        <v>10102.41</v>
      </c>
      <c r="O1508" s="8" t="n"/>
    </row>
    <row r="1509">
      <c r="A1509" s="8" t="inlineStr">
        <is>
          <t>CANON-202510-001377</t>
        </is>
      </c>
      <c r="B1509" s="9" t="inlineStr">
        <is>
          <t>2025-10</t>
        </is>
      </c>
      <c r="C1509" s="10" t="n">
        <v>45941</v>
      </c>
      <c r="D1509" s="9" t="inlineStr">
        <is>
          <t>Bound</t>
        </is>
      </c>
      <c r="E1509" s="8" t="inlineStr">
        <is>
          <t>Leopold Fairweather</t>
        </is>
      </c>
      <c r="F1509" s="11" t="n">
        <v>2011</v>
      </c>
      <c r="G1509" s="8" t="inlineStr">
        <is>
          <t>Aston Martin</t>
        </is>
      </c>
      <c r="H1509" s="8" t="inlineStr">
        <is>
          <t>DB12</t>
        </is>
      </c>
      <c r="I1509" s="8" t="inlineStr">
        <is>
          <t>JSJKETSHZXMB0317J</t>
        </is>
      </c>
      <c r="J1509" s="8" t="inlineStr">
        <is>
          <t>02 - Sports / GT</t>
        </is>
      </c>
      <c r="K1509" s="12" t="n">
        <v>565000</v>
      </c>
      <c r="L1509" s="8" t="inlineStr">
        <is>
          <t>Ohio</t>
        </is>
      </c>
      <c r="M1509" s="13" t="n">
        <v>9631.65</v>
      </c>
      <c r="N1509" s="13" t="n">
        <v>9334.030000000001</v>
      </c>
      <c r="O1509" s="8" t="n"/>
    </row>
    <row r="1510">
      <c r="A1510" s="8" t="inlineStr">
        <is>
          <t>CANON-202510-001378</t>
        </is>
      </c>
      <c r="B1510" s="9" t="inlineStr">
        <is>
          <t>2025-10</t>
        </is>
      </c>
      <c r="C1510" s="10" t="n">
        <v>45932</v>
      </c>
      <c r="D1510" s="9" t="inlineStr">
        <is>
          <t>Bound</t>
        </is>
      </c>
      <c r="E1510" s="8" t="inlineStr">
        <is>
          <t>Horace Chattopadhyay</t>
        </is>
      </c>
      <c r="F1510" s="11" t="n">
        <v>2019</v>
      </c>
      <c r="G1510" s="8" t="inlineStr">
        <is>
          <t>Mercedes-Benz</t>
        </is>
      </c>
      <c r="H1510" s="8" t="inlineStr">
        <is>
          <t>AMG GT</t>
        </is>
      </c>
      <c r="I1510" s="8" t="inlineStr">
        <is>
          <t>KZZT08A5C1PVWE4ZB</t>
        </is>
      </c>
      <c r="J1510" s="8" t="inlineStr">
        <is>
          <t>02 - Sports / GT</t>
        </is>
      </c>
      <c r="K1510" s="12" t="n">
        <v>1775000</v>
      </c>
      <c r="L1510" s="8" t="inlineStr">
        <is>
          <t>Wisconsin</t>
        </is>
      </c>
      <c r="M1510" s="13" t="n">
        <v>22103.77</v>
      </c>
      <c r="N1510" s="13" t="n">
        <v>21420.76</v>
      </c>
      <c r="O1510" s="8" t="n"/>
    </row>
    <row r="1511">
      <c r="A1511" s="8" t="inlineStr">
        <is>
          <t>CANON-202510-001379</t>
        </is>
      </c>
      <c r="B1511" s="9" t="inlineStr">
        <is>
          <t>2025-10</t>
        </is>
      </c>
      <c r="C1511" s="10" t="n">
        <v>45957</v>
      </c>
      <c r="D1511" s="9" t="inlineStr">
        <is>
          <t>Bound</t>
        </is>
      </c>
      <c r="E1511" s="8" t="inlineStr">
        <is>
          <t>Lorenzo Whitlock</t>
        </is>
      </c>
      <c r="F1511" s="11" t="n">
        <v>1965</v>
      </c>
      <c r="G1511" s="8" t="inlineStr">
        <is>
          <t>Ferrari</t>
        </is>
      </c>
      <c r="H1511" s="8" t="inlineStr">
        <is>
          <t>296 GTB</t>
        </is>
      </c>
      <c r="I1511" s="8" t="inlineStr">
        <is>
          <t>B2L7H5BNEV71SJVRH</t>
        </is>
      </c>
      <c r="J1511" s="8" t="inlineStr">
        <is>
          <t>03 - Supercar</t>
        </is>
      </c>
      <c r="K1511" s="12" t="n">
        <v>670000</v>
      </c>
      <c r="L1511" s="8" t="inlineStr">
        <is>
          <t>Virginia</t>
        </is>
      </c>
      <c r="M1511" s="13" t="n">
        <v>13090.28</v>
      </c>
      <c r="N1511" s="13" t="n">
        <v>12685.79</v>
      </c>
      <c r="O1511" s="8" t="n"/>
    </row>
    <row r="1512">
      <c r="A1512" s="8" t="inlineStr">
        <is>
          <t>CANON-202510-001380</t>
        </is>
      </c>
      <c r="B1512" s="9" t="inlineStr">
        <is>
          <t>2025-10</t>
        </is>
      </c>
      <c r="C1512" s="10" t="n">
        <v>45938</v>
      </c>
      <c r="D1512" s="9" t="inlineStr">
        <is>
          <t>Bound</t>
        </is>
      </c>
      <c r="E1512" s="8" t="inlineStr">
        <is>
          <t>Desmond Vandermeer</t>
        </is>
      </c>
      <c r="F1512" s="11" t="n">
        <v>1991</v>
      </c>
      <c r="G1512" s="8" t="inlineStr">
        <is>
          <t>Jaguar</t>
        </is>
      </c>
      <c r="H1512" s="8" t="inlineStr">
        <is>
          <t>E-Type Series 1</t>
        </is>
      </c>
      <c r="I1512" s="8" t="inlineStr">
        <is>
          <t>8GJ29N4UYDVJ45JA7</t>
        </is>
      </c>
      <c r="J1512" s="8" t="inlineStr">
        <is>
          <t>07 - Post-War Classic (1946-1972)</t>
        </is>
      </c>
      <c r="K1512" s="12" t="n">
        <v>505000</v>
      </c>
      <c r="L1512" s="8" t="inlineStr">
        <is>
          <t>Louisiana</t>
        </is>
      </c>
      <c r="M1512" s="13" t="n">
        <v>4957.58</v>
      </c>
      <c r="N1512" s="13" t="n">
        <v>4804.39</v>
      </c>
      <c r="O1512" s="8" t="n"/>
    </row>
    <row r="1513">
      <c r="A1513" s="8" t="inlineStr">
        <is>
          <t>CANON-202510-001381</t>
        </is>
      </c>
      <c r="B1513" s="9" t="inlineStr">
        <is>
          <t>2025-10</t>
        </is>
      </c>
      <c r="C1513" s="10" t="n">
        <v>45947</v>
      </c>
      <c r="D1513" s="9" t="inlineStr">
        <is>
          <t>Bound</t>
        </is>
      </c>
      <c r="E1513" s="8" t="inlineStr">
        <is>
          <t>Mireille Larsson</t>
        </is>
      </c>
      <c r="F1513" s="11" t="n">
        <v>1989</v>
      </c>
      <c r="G1513" s="8" t="inlineStr">
        <is>
          <t>Maserati</t>
        </is>
      </c>
      <c r="H1513" s="8" t="inlineStr">
        <is>
          <t>GranTurismo</t>
        </is>
      </c>
      <c r="I1513" s="8" t="inlineStr">
        <is>
          <t>M784U1VSUB5PKYGS4</t>
        </is>
      </c>
      <c r="J1513" s="8" t="inlineStr">
        <is>
          <t>02 - Sports / GT</t>
        </is>
      </c>
      <c r="K1513" s="12" t="n">
        <v>1295000</v>
      </c>
      <c r="L1513" s="8" t="inlineStr">
        <is>
          <t>West Virginia</t>
        </is>
      </c>
      <c r="M1513" s="13" t="n">
        <v>17873.44</v>
      </c>
      <c r="N1513" s="13" t="n">
        <v>17321.15</v>
      </c>
      <c r="O1513" s="8" t="n"/>
    </row>
    <row r="1514">
      <c r="A1514" s="8" t="inlineStr">
        <is>
          <t>CANON-202510-001382</t>
        </is>
      </c>
      <c r="B1514" s="9" t="inlineStr">
        <is>
          <t>2025-10</t>
        </is>
      </c>
      <c r="C1514" s="10" t="n">
        <v>45940</v>
      </c>
      <c r="D1514" s="9" t="inlineStr">
        <is>
          <t>Bound</t>
        </is>
      </c>
      <c r="E1514" s="8" t="inlineStr">
        <is>
          <t>Ramona Pennington</t>
        </is>
      </c>
      <c r="F1514" s="11" t="n">
        <v>1960</v>
      </c>
      <c r="G1514" s="8" t="inlineStr">
        <is>
          <t>Porsche</t>
        </is>
      </c>
      <c r="H1514" s="8" t="inlineStr">
        <is>
          <t>911 Turbo S</t>
        </is>
      </c>
      <c r="I1514" s="8" t="inlineStr">
        <is>
          <t>C8S8H1JG4XG02U3AH</t>
        </is>
      </c>
      <c r="J1514" s="8" t="inlineStr">
        <is>
          <t>02 - Sports / GT</t>
        </is>
      </c>
      <c r="K1514" s="12" t="n">
        <v>470000</v>
      </c>
      <c r="L1514" s="8" t="inlineStr">
        <is>
          <t>Rhode Island</t>
        </is>
      </c>
      <c r="M1514" s="13" t="n">
        <v>9111.790000000001</v>
      </c>
      <c r="N1514" s="13" t="n">
        <v>8830.24</v>
      </c>
      <c r="O1514" s="8" t="n"/>
    </row>
    <row r="1515">
      <c r="A1515" s="8" t="inlineStr">
        <is>
          <t>CANON-202510-001383</t>
        </is>
      </c>
      <c r="B1515" s="9" t="inlineStr">
        <is>
          <t>2025-10</t>
        </is>
      </c>
      <c r="C1515" s="10" t="n">
        <v>45959</v>
      </c>
      <c r="D1515" s="9" t="inlineStr">
        <is>
          <t>Bound</t>
        </is>
      </c>
      <c r="E1515" s="8" t="inlineStr">
        <is>
          <t>Delphine Bellandi</t>
        </is>
      </c>
      <c r="F1515" s="11" t="n">
        <v>1971</v>
      </c>
      <c r="G1515" s="8" t="inlineStr">
        <is>
          <t>Bentley</t>
        </is>
      </c>
      <c r="H1515" s="8" t="inlineStr">
        <is>
          <t>Continental GT</t>
        </is>
      </c>
      <c r="I1515" s="8" t="inlineStr">
        <is>
          <t>SC5NFZATPYATRJ9JT</t>
        </is>
      </c>
      <c r="J1515" s="8" t="inlineStr">
        <is>
          <t>02 - Sports / GT</t>
        </is>
      </c>
      <c r="K1515" s="12" t="n">
        <v>530000</v>
      </c>
      <c r="L1515" s="8" t="inlineStr">
        <is>
          <t>Oklahoma</t>
        </is>
      </c>
      <c r="M1515" s="13" t="n">
        <v>8190</v>
      </c>
      <c r="N1515" s="13" t="n">
        <v>7936.93</v>
      </c>
      <c r="O1515" s="8" t="n"/>
    </row>
    <row r="1516">
      <c r="A1516" s="8" t="inlineStr">
        <is>
          <t>CANON-202510-001384</t>
        </is>
      </c>
      <c r="B1516" s="9" t="inlineStr">
        <is>
          <t>2025-10</t>
        </is>
      </c>
      <c r="C1516" s="10" t="n">
        <v>45949</v>
      </c>
      <c r="D1516" s="9" t="inlineStr">
        <is>
          <t>Bound</t>
        </is>
      </c>
      <c r="E1516" s="8" t="inlineStr">
        <is>
          <t>Priya Blackwood</t>
        </is>
      </c>
      <c r="F1516" s="11" t="n">
        <v>2007</v>
      </c>
      <c r="G1516" s="8" t="inlineStr">
        <is>
          <t>Aston Martin</t>
        </is>
      </c>
      <c r="H1516" s="8" t="inlineStr">
        <is>
          <t>DB12</t>
        </is>
      </c>
      <c r="I1516" s="8" t="inlineStr">
        <is>
          <t>BVA6USNSVD1BDWH7P</t>
        </is>
      </c>
      <c r="J1516" s="8" t="inlineStr">
        <is>
          <t>02 - Sports / GT</t>
        </is>
      </c>
      <c r="K1516" s="12" t="n">
        <v>445000</v>
      </c>
      <c r="L1516" s="8" t="inlineStr">
        <is>
          <t>Colorado</t>
        </is>
      </c>
      <c r="M1516" s="13" t="n">
        <v>6926.89</v>
      </c>
      <c r="N1516" s="13" t="n">
        <v>6712.85</v>
      </c>
      <c r="O1516" s="8" t="n"/>
    </row>
    <row r="1517">
      <c r="A1517" s="8" t="inlineStr">
        <is>
          <t>CANON-202510-001386</t>
        </is>
      </c>
      <c r="B1517" s="9" t="inlineStr">
        <is>
          <t>2025-10</t>
        </is>
      </c>
      <c r="C1517" s="10" t="n">
        <v>45959</v>
      </c>
      <c r="D1517" s="9" t="inlineStr">
        <is>
          <t>Bound</t>
        </is>
      </c>
      <c r="E1517" s="8" t="inlineStr">
        <is>
          <t>Everett Underwood</t>
        </is>
      </c>
      <c r="F1517" s="11" t="n">
        <v>2003</v>
      </c>
      <c r="G1517" s="8" t="inlineStr">
        <is>
          <t>Ferrari</t>
        </is>
      </c>
      <c r="H1517" s="8" t="inlineStr">
        <is>
          <t>SF90 Stradale</t>
        </is>
      </c>
      <c r="I1517" s="8" t="inlineStr">
        <is>
          <t>AY8SKMT5ZER64586G</t>
        </is>
      </c>
      <c r="J1517" s="8" t="inlineStr">
        <is>
          <t>03 - Supercar</t>
        </is>
      </c>
      <c r="K1517" s="12" t="n">
        <v>310000</v>
      </c>
      <c r="L1517" s="8" t="inlineStr">
        <is>
          <t>Utah</t>
        </is>
      </c>
      <c r="M1517" s="13" t="n">
        <v>9080.66</v>
      </c>
      <c r="N1517" s="13" t="n">
        <v>8800.07</v>
      </c>
      <c r="O1517" s="8" t="n"/>
    </row>
    <row r="1518">
      <c r="A1518" s="8" t="inlineStr">
        <is>
          <t>CANON-202510-001388</t>
        </is>
      </c>
      <c r="B1518" s="9" t="inlineStr">
        <is>
          <t>2025-10</t>
        </is>
      </c>
      <c r="C1518" s="10" t="n">
        <v>45935</v>
      </c>
      <c r="D1518" s="9" t="inlineStr">
        <is>
          <t>Bound</t>
        </is>
      </c>
      <c r="E1518" s="8" t="inlineStr">
        <is>
          <t>Delphine Thistlewood</t>
        </is>
      </c>
      <c r="F1518" s="11" t="n">
        <v>1988</v>
      </c>
      <c r="G1518" s="8" t="inlineStr">
        <is>
          <t>Bentley</t>
        </is>
      </c>
      <c r="H1518" s="8" t="inlineStr">
        <is>
          <t>Continental GT</t>
        </is>
      </c>
      <c r="I1518" s="8" t="inlineStr">
        <is>
          <t>EGS7LJ7R8USASVX9R</t>
        </is>
      </c>
      <c r="J1518" s="8" t="inlineStr">
        <is>
          <t>02 - Sports / GT</t>
        </is>
      </c>
      <c r="K1518" s="12" t="n">
        <v>380000</v>
      </c>
      <c r="L1518" s="8" t="inlineStr">
        <is>
          <t>Vermont</t>
        </is>
      </c>
      <c r="M1518" s="13" t="n">
        <v>6560.38</v>
      </c>
      <c r="N1518" s="13" t="n">
        <v>6357.66</v>
      </c>
      <c r="O1518" s="8" t="n"/>
    </row>
    <row r="1519">
      <c r="A1519" s="8" t="inlineStr">
        <is>
          <t>CANON-202510-001389</t>
        </is>
      </c>
      <c r="B1519" s="9" t="inlineStr">
        <is>
          <t>2025-10</t>
        </is>
      </c>
      <c r="C1519" s="10" t="n">
        <v>45934</v>
      </c>
      <c r="D1519" s="9" t="inlineStr">
        <is>
          <t>Bound</t>
        </is>
      </c>
      <c r="E1519" s="8" t="inlineStr">
        <is>
          <t>Anouk Vandermeer</t>
        </is>
      </c>
      <c r="F1519" s="11" t="n">
        <v>2023</v>
      </c>
      <c r="G1519" s="8" t="inlineStr">
        <is>
          <t>Aston Martin</t>
        </is>
      </c>
      <c r="H1519" s="8" t="inlineStr">
        <is>
          <t>DB12</t>
        </is>
      </c>
      <c r="I1519" s="8" t="inlineStr">
        <is>
          <t>1H3EJDZN8598XTVG6</t>
        </is>
      </c>
      <c r="J1519" s="8" t="inlineStr">
        <is>
          <t>02 - Sports / GT</t>
        </is>
      </c>
      <c r="K1519" s="12" t="n">
        <v>425000</v>
      </c>
      <c r="L1519" s="8" t="inlineStr">
        <is>
          <t>Oregon</t>
        </is>
      </c>
      <c r="M1519" s="13" t="n">
        <v>6795.99</v>
      </c>
      <c r="N1519" s="13" t="n">
        <v>6585.99</v>
      </c>
      <c r="O1519" s="8" t="n"/>
    </row>
    <row r="1520">
      <c r="A1520" s="8" t="inlineStr">
        <is>
          <t>CANON-202510-001390</t>
        </is>
      </c>
      <c r="B1520" s="9" t="inlineStr">
        <is>
          <t>2025-10</t>
        </is>
      </c>
      <c r="C1520" s="10" t="n">
        <v>45933</v>
      </c>
      <c r="D1520" s="9" t="inlineStr">
        <is>
          <t>Bound</t>
        </is>
      </c>
      <c r="E1520" s="8" t="inlineStr">
        <is>
          <t>Fenwick Harrington</t>
        </is>
      </c>
      <c r="F1520" s="11" t="n">
        <v>2015</v>
      </c>
      <c r="G1520" s="8" t="inlineStr">
        <is>
          <t>Ringbrothers</t>
        </is>
      </c>
      <c r="H1520" s="8" t="inlineStr">
        <is>
          <t>Mustang</t>
        </is>
      </c>
      <c r="I1520" s="8" t="inlineStr">
        <is>
          <t>967JJS1K9ARYNE0VJ</t>
        </is>
      </c>
      <c r="J1520" s="8" t="inlineStr">
        <is>
          <t>11 - Restomod / Coachbuilt / Bespoke</t>
        </is>
      </c>
      <c r="K1520" s="12" t="n">
        <v>280000</v>
      </c>
      <c r="L1520" s="8" t="inlineStr">
        <is>
          <t>Mississippi</t>
        </is>
      </c>
      <c r="M1520" s="13" t="n">
        <v>5532.38</v>
      </c>
      <c r="N1520" s="13" t="n">
        <v>5361.43</v>
      </c>
      <c r="O1520" s="8" t="n"/>
    </row>
    <row r="1521">
      <c r="A1521" s="8" t="inlineStr">
        <is>
          <t>CANON-202510-001392</t>
        </is>
      </c>
      <c r="B1521" s="9" t="inlineStr">
        <is>
          <t>2025-10</t>
        </is>
      </c>
      <c r="C1521" s="10" t="n">
        <v>45961</v>
      </c>
      <c r="D1521" s="9" t="inlineStr">
        <is>
          <t>Bound</t>
        </is>
      </c>
      <c r="E1521" s="8" t="inlineStr">
        <is>
          <t>Anouk Larsson</t>
        </is>
      </c>
      <c r="F1521" s="11" t="n">
        <v>1960</v>
      </c>
      <c r="G1521" s="8" t="inlineStr">
        <is>
          <t>McLaren</t>
        </is>
      </c>
      <c r="H1521" s="8" t="inlineStr">
        <is>
          <t>750S</t>
        </is>
      </c>
      <c r="I1521" s="8" t="inlineStr">
        <is>
          <t>X6H5ST20HTPM2NTXB</t>
        </is>
      </c>
      <c r="J1521" s="8" t="inlineStr">
        <is>
          <t>03 - Supercar</t>
        </is>
      </c>
      <c r="K1521" s="12" t="n">
        <v>735000</v>
      </c>
      <c r="L1521" s="8" t="inlineStr">
        <is>
          <t>Vermont</t>
        </is>
      </c>
      <c r="M1521" s="13" t="n">
        <v>16072.92</v>
      </c>
      <c r="N1521" s="13" t="n">
        <v>15576.27</v>
      </c>
      <c r="O1521" s="8" t="n"/>
    </row>
    <row r="1522">
      <c r="A1522" s="8" t="inlineStr">
        <is>
          <t>CANON-202510-001393</t>
        </is>
      </c>
      <c r="B1522" s="9" t="inlineStr">
        <is>
          <t>2025-10</t>
        </is>
      </c>
      <c r="C1522" s="10" t="n">
        <v>45936</v>
      </c>
      <c r="D1522" s="9" t="inlineStr">
        <is>
          <t>Bound</t>
        </is>
      </c>
      <c r="E1522" s="8" t="inlineStr">
        <is>
          <t>Anouk Vasquez</t>
        </is>
      </c>
      <c r="F1522" s="11" t="n">
        <v>2023</v>
      </c>
      <c r="G1522" s="8" t="inlineStr">
        <is>
          <t>Ferrari</t>
        </is>
      </c>
      <c r="H1522" s="8" t="inlineStr">
        <is>
          <t>296 GTB</t>
        </is>
      </c>
      <c r="I1522" s="8" t="inlineStr">
        <is>
          <t>FNRSMC550G1L9YW6K</t>
        </is>
      </c>
      <c r="J1522" s="8" t="inlineStr">
        <is>
          <t>03 - Supercar</t>
        </is>
      </c>
      <c r="K1522" s="12" t="n">
        <v>745000</v>
      </c>
      <c r="L1522" s="8" t="inlineStr">
        <is>
          <t>New Hampshire</t>
        </is>
      </c>
      <c r="M1522" s="13" t="n">
        <v>13887.92</v>
      </c>
      <c r="N1522" s="13" t="n">
        <v>13458.78</v>
      </c>
      <c r="O1522" s="8" t="n"/>
    </row>
    <row r="1523">
      <c r="A1523" s="8" t="inlineStr">
        <is>
          <t>CANON-202510-001394</t>
        </is>
      </c>
      <c r="B1523" s="9" t="inlineStr">
        <is>
          <t>2025-10</t>
        </is>
      </c>
      <c r="C1523" s="10" t="n">
        <v>45944</v>
      </c>
      <c r="D1523" s="9" t="inlineStr">
        <is>
          <t>Bound</t>
        </is>
      </c>
      <c r="E1523" s="8" t="inlineStr">
        <is>
          <t>Aurelio Merriweather</t>
        </is>
      </c>
      <c r="F1523" s="11" t="n">
        <v>1956</v>
      </c>
      <c r="G1523" s="8" t="inlineStr">
        <is>
          <t>Aston Martin</t>
        </is>
      </c>
      <c r="H1523" s="8" t="inlineStr">
        <is>
          <t>DB5</t>
        </is>
      </c>
      <c r="I1523" s="8" t="inlineStr">
        <is>
          <t>T7R1F9MAKRCAVD6XS</t>
        </is>
      </c>
      <c r="J1523" s="8" t="inlineStr">
        <is>
          <t>07 - Post-War Classic (1946-1972)</t>
        </is>
      </c>
      <c r="K1523" s="12" t="n">
        <v>1950000</v>
      </c>
      <c r="L1523" s="8" t="inlineStr">
        <is>
          <t>South Dakota</t>
        </is>
      </c>
      <c r="M1523" s="13" t="n">
        <v>15519.06</v>
      </c>
      <c r="N1523" s="13" t="n">
        <v>15039.52</v>
      </c>
      <c r="O1523" s="8" t="n"/>
    </row>
    <row r="1524">
      <c r="A1524" s="8" t="inlineStr">
        <is>
          <t>CANON-202510-001395</t>
        </is>
      </c>
      <c r="B1524" s="9" t="inlineStr">
        <is>
          <t>2025-10</t>
        </is>
      </c>
      <c r="C1524" s="10" t="n">
        <v>45952</v>
      </c>
      <c r="D1524" s="9" t="inlineStr">
        <is>
          <t>Bound</t>
        </is>
      </c>
      <c r="E1524" s="8" t="inlineStr">
        <is>
          <t>Ingrid Vandermeer</t>
        </is>
      </c>
      <c r="F1524" s="11" t="n">
        <v>2004</v>
      </c>
      <c r="G1524" s="8" t="inlineStr">
        <is>
          <t>Porsche</t>
        </is>
      </c>
      <c r="H1524" s="8" t="inlineStr">
        <is>
          <t>911 Turbo S</t>
        </is>
      </c>
      <c r="I1524" s="8" t="inlineStr">
        <is>
          <t>FGF0P11DYFUR2NHLS</t>
        </is>
      </c>
      <c r="J1524" s="8" t="inlineStr">
        <is>
          <t>02 - Sports / GT</t>
        </is>
      </c>
      <c r="K1524" s="12" t="n">
        <v>365000</v>
      </c>
      <c r="L1524" s="8" t="inlineStr">
        <is>
          <t>Minnesota</t>
        </is>
      </c>
      <c r="M1524" s="13" t="n">
        <v>6817.92</v>
      </c>
      <c r="N1524" s="13" t="n">
        <v>6607.25</v>
      </c>
      <c r="O1524" s="8" t="n"/>
    </row>
    <row r="1525">
      <c r="A1525" s="8" t="inlineStr">
        <is>
          <t>CANON-202510-001396</t>
        </is>
      </c>
      <c r="B1525" s="9" t="inlineStr">
        <is>
          <t>2025-10</t>
        </is>
      </c>
      <c r="C1525" s="10" t="n">
        <v>45946</v>
      </c>
      <c r="D1525" s="9" t="inlineStr">
        <is>
          <t>Bound</t>
        </is>
      </c>
      <c r="E1525" s="8" t="inlineStr">
        <is>
          <t>Saoirse Chattopadhyay</t>
        </is>
      </c>
      <c r="F1525" s="11" t="n">
        <v>2014</v>
      </c>
      <c r="G1525" s="8" t="inlineStr">
        <is>
          <t>Alfa Romeo</t>
        </is>
      </c>
      <c r="H1525" s="8" t="inlineStr">
        <is>
          <t>8C 2900</t>
        </is>
      </c>
      <c r="I1525" s="8" t="inlineStr">
        <is>
          <t>5K0JN0VLK3XMX8TYE</t>
        </is>
      </c>
      <c r="J1525" s="8" t="inlineStr">
        <is>
          <t>06 - Vintage Pre-War (pre-1946)</t>
        </is>
      </c>
      <c r="K1525" s="12" t="n">
        <v>375000</v>
      </c>
      <c r="L1525" s="8" t="inlineStr">
        <is>
          <t>New York</t>
        </is>
      </c>
      <c r="M1525" s="13" t="n">
        <v>3803.77</v>
      </c>
      <c r="N1525" s="13" t="n">
        <v>3686.23</v>
      </c>
      <c r="O1525" s="8" t="n"/>
    </row>
    <row r="1526">
      <c r="A1526" s="8" t="inlineStr">
        <is>
          <t>CANON-202510-001397</t>
        </is>
      </c>
      <c r="B1526" s="9" t="inlineStr">
        <is>
          <t>2025-10</t>
        </is>
      </c>
      <c r="C1526" s="10" t="n">
        <v>45932</v>
      </c>
      <c r="D1526" s="9" t="inlineStr">
        <is>
          <t>Bound</t>
        </is>
      </c>
      <c r="E1526" s="8" t="inlineStr">
        <is>
          <t>Fitzgerald Underwood</t>
        </is>
      </c>
      <c r="F1526" s="11" t="n">
        <v>2004</v>
      </c>
      <c r="G1526" s="8" t="inlineStr">
        <is>
          <t>BMW</t>
        </is>
      </c>
      <c r="H1526" s="8" t="inlineStr">
        <is>
          <t>M8 Competition</t>
        </is>
      </c>
      <c r="I1526" s="8" t="inlineStr">
        <is>
          <t>RXDU64PYX14BGGA05</t>
        </is>
      </c>
      <c r="J1526" s="8" t="inlineStr">
        <is>
          <t>02 - Sports / GT</t>
        </is>
      </c>
      <c r="K1526" s="12" t="n">
        <v>1320000</v>
      </c>
      <c r="L1526" s="8" t="inlineStr">
        <is>
          <t>South Dakota</t>
        </is>
      </c>
      <c r="M1526" s="13" t="n">
        <v>15204.91</v>
      </c>
      <c r="N1526" s="13" t="n">
        <v>14735.08</v>
      </c>
      <c r="O1526" s="8" t="n"/>
    </row>
    <row r="1527">
      <c r="A1527" s="8" t="inlineStr">
        <is>
          <t>CANON-202510-001399</t>
        </is>
      </c>
      <c r="B1527" s="9" t="inlineStr">
        <is>
          <t>2025-10</t>
        </is>
      </c>
      <c r="C1527" s="10" t="n">
        <v>45942</v>
      </c>
      <c r="D1527" s="9" t="inlineStr">
        <is>
          <t>Bound</t>
        </is>
      </c>
      <c r="E1527" s="8" t="inlineStr">
        <is>
          <t>Emiliano Montoya</t>
        </is>
      </c>
      <c r="F1527" s="11" t="n">
        <v>1980</v>
      </c>
      <c r="G1527" s="8" t="inlineStr">
        <is>
          <t>Ferrari</t>
        </is>
      </c>
      <c r="H1527" s="8" t="inlineStr">
        <is>
          <t>275 GTB/4</t>
        </is>
      </c>
      <c r="I1527" s="8" t="inlineStr">
        <is>
          <t>EJAY8K8HC7GHMMJZC</t>
        </is>
      </c>
      <c r="J1527" s="8" t="inlineStr">
        <is>
          <t>07 - Post-War Classic (1946-1972)</t>
        </is>
      </c>
      <c r="K1527" s="12" t="n">
        <v>610000</v>
      </c>
      <c r="L1527" s="8" t="inlineStr">
        <is>
          <t>Colorado</t>
        </is>
      </c>
      <c r="M1527" s="13" t="n">
        <v>5443.96</v>
      </c>
      <c r="N1527" s="13" t="n">
        <v>5275.74</v>
      </c>
      <c r="O1527" s="8" t="n"/>
    </row>
    <row r="1528">
      <c r="A1528" s="8" t="inlineStr">
        <is>
          <t>CANON-202510-001400</t>
        </is>
      </c>
      <c r="B1528" s="9" t="inlineStr">
        <is>
          <t>2025-10</t>
        </is>
      </c>
      <c r="C1528" s="10" t="n">
        <v>45935</v>
      </c>
      <c r="D1528" s="9" t="inlineStr">
        <is>
          <t>Bound</t>
        </is>
      </c>
      <c r="E1528" s="8" t="inlineStr">
        <is>
          <t>Callum Whitlock</t>
        </is>
      </c>
      <c r="F1528" s="11" t="n">
        <v>1969</v>
      </c>
      <c r="G1528" s="8" t="inlineStr">
        <is>
          <t>Aston Martin</t>
        </is>
      </c>
      <c r="H1528" s="8" t="inlineStr">
        <is>
          <t>DB12</t>
        </is>
      </c>
      <c r="I1528" s="8" t="inlineStr">
        <is>
          <t>JF9KARUSNF97VCSBJ</t>
        </is>
      </c>
      <c r="J1528" s="8" t="inlineStr">
        <is>
          <t>02 - Sports / GT</t>
        </is>
      </c>
      <c r="K1528" s="12" t="n">
        <v>260000</v>
      </c>
      <c r="L1528" s="8" t="inlineStr">
        <is>
          <t>Michigan</t>
        </is>
      </c>
      <c r="M1528" s="13" t="n">
        <v>5702.83</v>
      </c>
      <c r="N1528" s="13" t="n">
        <v>5526.61</v>
      </c>
      <c r="O1528" s="8" t="n"/>
    </row>
    <row r="1529">
      <c r="A1529" s="8" t="inlineStr">
        <is>
          <t>CANON-202510-001401</t>
        </is>
      </c>
      <c r="B1529" s="9" t="inlineStr">
        <is>
          <t>2025-10</t>
        </is>
      </c>
      <c r="C1529" s="10" t="n">
        <v>45960</v>
      </c>
      <c r="D1529" s="9" t="inlineStr">
        <is>
          <t>Bound</t>
        </is>
      </c>
      <c r="E1529" s="8" t="inlineStr">
        <is>
          <t>Delphine Underwood</t>
        </is>
      </c>
      <c r="F1529" s="11" t="n">
        <v>1955</v>
      </c>
      <c r="G1529" s="8" t="inlineStr">
        <is>
          <t>McLaren</t>
        </is>
      </c>
      <c r="H1529" s="8" t="inlineStr">
        <is>
          <t>750S</t>
        </is>
      </c>
      <c r="I1529" s="8" t="inlineStr">
        <is>
          <t>M1U78EBVMZG8KZT55</t>
        </is>
      </c>
      <c r="J1529" s="8" t="inlineStr">
        <is>
          <t>03 - Supercar</t>
        </is>
      </c>
      <c r="K1529" s="12" t="n">
        <v>905000</v>
      </c>
      <c r="L1529" s="8" t="inlineStr">
        <is>
          <t>New Jersey</t>
        </is>
      </c>
      <c r="M1529" s="13" t="n">
        <v>14761.75</v>
      </c>
      <c r="N1529" s="13" t="n">
        <v>14305.61</v>
      </c>
      <c r="O1529" s="8" t="n"/>
    </row>
    <row r="1530">
      <c r="A1530" s="8" t="inlineStr">
        <is>
          <t>CANON-202510-001404</t>
        </is>
      </c>
      <c r="B1530" s="9" t="inlineStr">
        <is>
          <t>2025-10</t>
        </is>
      </c>
      <c r="C1530" s="10" t="n">
        <v>45945</v>
      </c>
      <c r="D1530" s="9" t="inlineStr">
        <is>
          <t>Bound</t>
        </is>
      </c>
      <c r="E1530" s="8" t="inlineStr">
        <is>
          <t>Sunniva Rourke</t>
        </is>
      </c>
      <c r="F1530" s="11" t="n">
        <v>1980</v>
      </c>
      <c r="G1530" s="8" t="inlineStr">
        <is>
          <t>Bentley</t>
        </is>
      </c>
      <c r="H1530" s="8" t="inlineStr">
        <is>
          <t>Continental GT</t>
        </is>
      </c>
      <c r="I1530" s="8" t="inlineStr">
        <is>
          <t>HHWU93ST3UB23J0T5</t>
        </is>
      </c>
      <c r="J1530" s="8" t="inlineStr">
        <is>
          <t>02 - Sports / GT</t>
        </is>
      </c>
      <c r="K1530" s="12" t="n">
        <v>365000</v>
      </c>
      <c r="L1530" s="8" t="inlineStr">
        <is>
          <t>Ohio</t>
        </is>
      </c>
      <c r="M1530" s="13" t="n">
        <v>7179.48</v>
      </c>
      <c r="N1530" s="13" t="n">
        <v>6957.63</v>
      </c>
      <c r="O1530" s="8" t="n"/>
    </row>
    <row r="1531">
      <c r="A1531" s="8" t="inlineStr">
        <is>
          <t>CANON-202510-001405</t>
        </is>
      </c>
      <c r="B1531" s="9" t="inlineStr">
        <is>
          <t>2025-10</t>
        </is>
      </c>
      <c r="C1531" s="10" t="n">
        <v>45931</v>
      </c>
      <c r="D1531" s="9" t="inlineStr">
        <is>
          <t>Bound</t>
        </is>
      </c>
      <c r="E1531" s="8" t="inlineStr">
        <is>
          <t>Saoirse Ashcombe</t>
        </is>
      </c>
      <c r="F1531" s="11" t="n">
        <v>1991</v>
      </c>
      <c r="G1531" s="8" t="inlineStr">
        <is>
          <t>Maserati</t>
        </is>
      </c>
      <c r="H1531" s="8" t="inlineStr">
        <is>
          <t>GranTurismo</t>
        </is>
      </c>
      <c r="I1531" s="8" t="inlineStr">
        <is>
          <t>W5N340AG0NE29W6CD</t>
        </is>
      </c>
      <c r="J1531" s="8" t="inlineStr">
        <is>
          <t>02 - Sports / GT</t>
        </is>
      </c>
      <c r="K1531" s="12" t="n">
        <v>825000</v>
      </c>
      <c r="L1531" s="8" t="inlineStr">
        <is>
          <t>California</t>
        </is>
      </c>
      <c r="M1531" s="13" t="n">
        <v>13659.2</v>
      </c>
      <c r="N1531" s="13" t="n">
        <v>13237.13</v>
      </c>
      <c r="O1531" s="8" t="n"/>
    </row>
    <row r="1532">
      <c r="A1532" s="8" t="inlineStr">
        <is>
          <t>CANON-202510-001406</t>
        </is>
      </c>
      <c r="B1532" s="9" t="inlineStr">
        <is>
          <t>2025-10</t>
        </is>
      </c>
      <c r="C1532" s="10" t="n">
        <v>45931</v>
      </c>
      <c r="D1532" s="9" t="inlineStr">
        <is>
          <t>Bound</t>
        </is>
      </c>
      <c r="E1532" s="8" t="inlineStr">
        <is>
          <t>Ramona Blackwood</t>
        </is>
      </c>
      <c r="F1532" s="11" t="n">
        <v>1979</v>
      </c>
      <c r="G1532" s="8" t="inlineStr">
        <is>
          <t>Bentley</t>
        </is>
      </c>
      <c r="H1532" s="8" t="inlineStr">
        <is>
          <t>Continental GT</t>
        </is>
      </c>
      <c r="I1532" s="8" t="inlineStr">
        <is>
          <t>FL073WV4C8RKMCM4P</t>
        </is>
      </c>
      <c r="J1532" s="8" t="inlineStr">
        <is>
          <t>02 - Sports / GT</t>
        </is>
      </c>
      <c r="K1532" s="12" t="n">
        <v>390000</v>
      </c>
      <c r="L1532" s="8" t="inlineStr">
        <is>
          <t>North Carolina</t>
        </is>
      </c>
      <c r="M1532" s="13" t="n">
        <v>6346.7</v>
      </c>
      <c r="N1532" s="13" t="n">
        <v>6150.59</v>
      </c>
      <c r="O1532" s="8" t="n"/>
    </row>
    <row r="1533">
      <c r="A1533" s="8" t="inlineStr">
        <is>
          <t>CANON-202510-001407</t>
        </is>
      </c>
      <c r="B1533" s="9" t="inlineStr">
        <is>
          <t>2025-10</t>
        </is>
      </c>
      <c r="C1533" s="10" t="n">
        <v>45953</v>
      </c>
      <c r="D1533" s="9" t="inlineStr">
        <is>
          <t>Bound</t>
        </is>
      </c>
      <c r="E1533" s="8" t="inlineStr">
        <is>
          <t>Desmond Ashcombe</t>
        </is>
      </c>
      <c r="F1533" s="11" t="n">
        <v>2009</v>
      </c>
      <c r="G1533" s="8" t="inlineStr">
        <is>
          <t>Bugatti</t>
        </is>
      </c>
      <c r="H1533" s="8" t="inlineStr">
        <is>
          <t>Type 57</t>
        </is>
      </c>
      <c r="I1533" s="8" t="inlineStr">
        <is>
          <t>YMDSFU7P6WK3GL5PA</t>
        </is>
      </c>
      <c r="J1533" s="8" t="inlineStr">
        <is>
          <t>06 - Vintage Pre-War (pre-1946)</t>
        </is>
      </c>
      <c r="K1533" s="12" t="n">
        <v>650000</v>
      </c>
      <c r="L1533" s="8" t="inlineStr">
        <is>
          <t>Texas</t>
        </is>
      </c>
      <c r="M1533" s="13" t="n">
        <v>5359.43</v>
      </c>
      <c r="N1533" s="13" t="n">
        <v>5193.82</v>
      </c>
      <c r="O1533" s="8" t="n"/>
    </row>
    <row r="1534">
      <c r="A1534" s="8" t="inlineStr">
        <is>
          <t>CANON-202510-001408</t>
        </is>
      </c>
      <c r="B1534" s="9" t="inlineStr">
        <is>
          <t>2025-10</t>
        </is>
      </c>
      <c r="C1534" s="10" t="n">
        <v>45952</v>
      </c>
      <c r="D1534" s="9" t="inlineStr">
        <is>
          <t>Bound</t>
        </is>
      </c>
      <c r="E1534" s="8" t="inlineStr">
        <is>
          <t>Aurelio Harrington</t>
        </is>
      </c>
      <c r="F1534" s="11" t="n">
        <v>1972</v>
      </c>
      <c r="G1534" s="8" t="inlineStr">
        <is>
          <t>Ferrari</t>
        </is>
      </c>
      <c r="H1534" s="8" t="inlineStr">
        <is>
          <t>275 GTB/4</t>
        </is>
      </c>
      <c r="I1534" s="8" t="inlineStr">
        <is>
          <t>XD3U521EM9FPUAEY8</t>
        </is>
      </c>
      <c r="J1534" s="8" t="inlineStr">
        <is>
          <t>07 - Post-War Classic (1946-1972)</t>
        </is>
      </c>
      <c r="K1534" s="12" t="n">
        <v>1535000</v>
      </c>
      <c r="L1534" s="8" t="inlineStr">
        <is>
          <t>Wyoming</t>
        </is>
      </c>
      <c r="M1534" s="13" t="n">
        <v>11776.06</v>
      </c>
      <c r="N1534" s="13" t="n">
        <v>11412.18</v>
      </c>
      <c r="O1534" s="8" t="n"/>
    </row>
    <row r="1535">
      <c r="A1535" s="8" t="inlineStr">
        <is>
          <t>CANON-202510-001409</t>
        </is>
      </c>
      <c r="B1535" s="9" t="inlineStr">
        <is>
          <t>2025-10</t>
        </is>
      </c>
      <c r="C1535" s="10" t="n">
        <v>45936</v>
      </c>
      <c r="D1535" s="9" t="inlineStr">
        <is>
          <t>Bound</t>
        </is>
      </c>
      <c r="E1535" s="8" t="inlineStr">
        <is>
          <t>Mireille Vasquez</t>
        </is>
      </c>
      <c r="F1535" s="11" t="n">
        <v>2019</v>
      </c>
      <c r="G1535" s="8" t="inlineStr">
        <is>
          <t>Aston Martin</t>
        </is>
      </c>
      <c r="H1535" s="8" t="inlineStr">
        <is>
          <t>DB5</t>
        </is>
      </c>
      <c r="I1535" s="8" t="inlineStr">
        <is>
          <t>R6GB7VJ4H8J913BWW</t>
        </is>
      </c>
      <c r="J1535" s="8" t="inlineStr">
        <is>
          <t>07 - Post-War Classic (1946-1972)</t>
        </is>
      </c>
      <c r="K1535" s="12" t="n">
        <v>445000</v>
      </c>
      <c r="L1535" s="8" t="inlineStr">
        <is>
          <t>California</t>
        </is>
      </c>
      <c r="M1535" s="13" t="n">
        <v>5440.75</v>
      </c>
      <c r="N1535" s="13" t="n">
        <v>5272.63</v>
      </c>
      <c r="O1535" s="8" t="n"/>
    </row>
    <row r="1536">
      <c r="A1536" s="8" t="inlineStr">
        <is>
          <t>CANON-202510-001410</t>
        </is>
      </c>
      <c r="B1536" s="9" t="inlineStr">
        <is>
          <t>2025-10</t>
        </is>
      </c>
      <c r="C1536" s="10" t="n">
        <v>45953</v>
      </c>
      <c r="D1536" s="9" t="inlineStr">
        <is>
          <t>Bound</t>
        </is>
      </c>
      <c r="E1536" s="8" t="inlineStr">
        <is>
          <t>Priya Fairweather</t>
        </is>
      </c>
      <c r="F1536" s="11" t="n">
        <v>1976</v>
      </c>
      <c r="G1536" s="8" t="inlineStr">
        <is>
          <t>Aston Martin</t>
        </is>
      </c>
      <c r="H1536" s="8" t="inlineStr">
        <is>
          <t>DB12</t>
        </is>
      </c>
      <c r="I1536" s="8" t="inlineStr">
        <is>
          <t>CXMR6BG774R7J6PEL</t>
        </is>
      </c>
      <c r="J1536" s="8" t="inlineStr">
        <is>
          <t>02 - Sports / GT</t>
        </is>
      </c>
      <c r="K1536" s="12" t="n">
        <v>320000</v>
      </c>
      <c r="L1536" s="8" t="inlineStr">
        <is>
          <t>Idaho</t>
        </is>
      </c>
      <c r="M1536" s="13" t="n">
        <v>4483.02</v>
      </c>
      <c r="N1536" s="13" t="n">
        <v>4344.49</v>
      </c>
      <c r="O1536" s="8" t="n"/>
    </row>
    <row r="1537">
      <c r="A1537" s="8" t="inlineStr">
        <is>
          <t>CANON-202510-001411</t>
        </is>
      </c>
      <c r="B1537" s="9" t="inlineStr">
        <is>
          <t>2025-10</t>
        </is>
      </c>
      <c r="C1537" s="10" t="n">
        <v>45958</v>
      </c>
      <c r="D1537" s="9" t="inlineStr">
        <is>
          <t>Bound</t>
        </is>
      </c>
      <c r="E1537" s="8" t="inlineStr">
        <is>
          <t>Fenwick Merriweather</t>
        </is>
      </c>
      <c r="F1537" s="11" t="n">
        <v>2019</v>
      </c>
      <c r="G1537" s="8" t="inlineStr">
        <is>
          <t>Aston Martin</t>
        </is>
      </c>
      <c r="H1537" s="8" t="inlineStr">
        <is>
          <t>DB12</t>
        </is>
      </c>
      <c r="I1537" s="8" t="inlineStr">
        <is>
          <t>32MDM12GVVEPT1P3D</t>
        </is>
      </c>
      <c r="J1537" s="8" t="inlineStr">
        <is>
          <t>02 - Sports / GT</t>
        </is>
      </c>
      <c r="K1537" s="12" t="n">
        <v>675000</v>
      </c>
      <c r="L1537" s="8" t="inlineStr">
        <is>
          <t>Massachusetts</t>
        </is>
      </c>
      <c r="M1537" s="13" t="n">
        <v>10347.88</v>
      </c>
      <c r="N1537" s="13" t="n">
        <v>10028.13</v>
      </c>
      <c r="O1537" s="8" t="n"/>
    </row>
    <row r="1538">
      <c r="A1538" s="8" t="inlineStr">
        <is>
          <t>CANON-202510-001414</t>
        </is>
      </c>
      <c r="B1538" s="9" t="inlineStr">
        <is>
          <t>2025-10</t>
        </is>
      </c>
      <c r="C1538" s="10" t="n">
        <v>45953</v>
      </c>
      <c r="D1538" s="9" t="inlineStr">
        <is>
          <t>Bound</t>
        </is>
      </c>
      <c r="E1538" s="8" t="inlineStr">
        <is>
          <t>Anouk Whitlock</t>
        </is>
      </c>
      <c r="F1538" s="11" t="n">
        <v>1986</v>
      </c>
      <c r="G1538" s="8" t="inlineStr">
        <is>
          <t>McLaren</t>
        </is>
      </c>
      <c r="H1538" s="8" t="inlineStr">
        <is>
          <t>750S</t>
        </is>
      </c>
      <c r="I1538" s="8" t="inlineStr">
        <is>
          <t>0XU0T6R0P4HGSU1GD</t>
        </is>
      </c>
      <c r="J1538" s="8" t="inlineStr">
        <is>
          <t>03 - Supercar</t>
        </is>
      </c>
      <c r="K1538" s="12" t="n">
        <v>795000</v>
      </c>
      <c r="L1538" s="8" t="inlineStr">
        <is>
          <t>Minnesota</t>
        </is>
      </c>
      <c r="M1538" s="13" t="n">
        <v>18810</v>
      </c>
      <c r="N1538" s="13" t="n">
        <v>18228.77</v>
      </c>
      <c r="O1538" s="8" t="n"/>
    </row>
    <row r="1539">
      <c r="A1539" s="8" t="inlineStr">
        <is>
          <t>CANON-202510-001415</t>
        </is>
      </c>
      <c r="B1539" s="9" t="inlineStr">
        <is>
          <t>2025-10</t>
        </is>
      </c>
      <c r="C1539" s="10" t="n">
        <v>45959</v>
      </c>
      <c r="D1539" s="9" t="inlineStr">
        <is>
          <t>Bound</t>
        </is>
      </c>
      <c r="E1539" s="8" t="inlineStr">
        <is>
          <t>Sunniva Castellanos</t>
        </is>
      </c>
      <c r="F1539" s="11" t="n">
        <v>1986</v>
      </c>
      <c r="G1539" s="8" t="inlineStr">
        <is>
          <t>Maserati</t>
        </is>
      </c>
      <c r="H1539" s="8" t="inlineStr">
        <is>
          <t>GranTurismo</t>
        </is>
      </c>
      <c r="I1539" s="8" t="inlineStr">
        <is>
          <t>X94025XCA2RL2LN9F</t>
        </is>
      </c>
      <c r="J1539" s="8" t="inlineStr">
        <is>
          <t>02 - Sports / GT</t>
        </is>
      </c>
      <c r="K1539" s="12" t="n">
        <v>1090000</v>
      </c>
      <c r="L1539" s="8" t="inlineStr">
        <is>
          <t>Vermont</t>
        </is>
      </c>
      <c r="M1539" s="13" t="n">
        <v>13799.81</v>
      </c>
      <c r="N1539" s="13" t="n">
        <v>13373.4</v>
      </c>
      <c r="O1539" s="8" t="n"/>
    </row>
    <row r="1540">
      <c r="A1540" s="8" t="inlineStr">
        <is>
          <t>CANON-202510-001417</t>
        </is>
      </c>
      <c r="B1540" s="9" t="inlineStr">
        <is>
          <t>2025-10</t>
        </is>
      </c>
      <c r="C1540" s="10" t="n">
        <v>45942</v>
      </c>
      <c r="D1540" s="9" t="inlineStr">
        <is>
          <t>Bound</t>
        </is>
      </c>
      <c r="E1540" s="8" t="inlineStr">
        <is>
          <t>Sunniva Nakashima</t>
        </is>
      </c>
      <c r="F1540" s="11" t="n">
        <v>2007</v>
      </c>
      <c r="G1540" s="8" t="inlineStr">
        <is>
          <t>Porsche</t>
        </is>
      </c>
      <c r="H1540" s="8" t="inlineStr">
        <is>
          <t>911 Turbo S</t>
        </is>
      </c>
      <c r="I1540" s="8" t="inlineStr">
        <is>
          <t>12FAKTL4UWHKDN05T</t>
        </is>
      </c>
      <c r="J1540" s="8" t="inlineStr">
        <is>
          <t>02 - Sports / GT</t>
        </is>
      </c>
      <c r="K1540" s="12" t="n">
        <v>460000</v>
      </c>
      <c r="L1540" s="8" t="inlineStr">
        <is>
          <t>Connecticut</t>
        </is>
      </c>
      <c r="M1540" s="13" t="n">
        <v>7290.57</v>
      </c>
      <c r="N1540" s="13" t="n">
        <v>7065.29</v>
      </c>
      <c r="O1540" s="8" t="n"/>
    </row>
    <row r="1541">
      <c r="A1541" s="8" t="inlineStr">
        <is>
          <t>CANON-202510-001419</t>
        </is>
      </c>
      <c r="B1541" s="9" t="inlineStr">
        <is>
          <t>2025-10</t>
        </is>
      </c>
      <c r="C1541" s="10" t="n">
        <v>45961</v>
      </c>
      <c r="D1541" s="9" t="inlineStr">
        <is>
          <t>Bound</t>
        </is>
      </c>
      <c r="E1541" s="8" t="inlineStr">
        <is>
          <t>Horace Fairweather</t>
        </is>
      </c>
      <c r="F1541" s="11" t="n">
        <v>2016</v>
      </c>
      <c r="G1541" s="8" t="inlineStr">
        <is>
          <t>Maserati</t>
        </is>
      </c>
      <c r="H1541" s="8" t="inlineStr">
        <is>
          <t>GranTurismo</t>
        </is>
      </c>
      <c r="I1541" s="8" t="inlineStr">
        <is>
          <t>F6PSF3JHUB8XFVBZF</t>
        </is>
      </c>
      <c r="J1541" s="8" t="inlineStr">
        <is>
          <t>02 - Sports / GT</t>
        </is>
      </c>
      <c r="K1541" s="12" t="n">
        <v>1055000</v>
      </c>
      <c r="L1541" s="8" t="inlineStr">
        <is>
          <t>Florida</t>
        </is>
      </c>
      <c r="M1541" s="13" t="n">
        <v>15546.32</v>
      </c>
      <c r="N1541" s="13" t="n">
        <v>15065.94</v>
      </c>
      <c r="O1541" s="8" t="n"/>
    </row>
    <row r="1542">
      <c r="A1542" s="8" t="inlineStr">
        <is>
          <t>CANON-202510-001420</t>
        </is>
      </c>
      <c r="B1542" s="9" t="inlineStr">
        <is>
          <t>2025-10</t>
        </is>
      </c>
      <c r="C1542" s="10" t="n">
        <v>45959</v>
      </c>
      <c r="D1542" s="9" t="inlineStr">
        <is>
          <t>Bound</t>
        </is>
      </c>
      <c r="E1542" s="8" t="inlineStr">
        <is>
          <t>Wilhelmina Delacroix</t>
        </is>
      </c>
      <c r="F1542" s="11" t="n">
        <v>2014</v>
      </c>
      <c r="G1542" s="8" t="inlineStr">
        <is>
          <t>Maserati</t>
        </is>
      </c>
      <c r="H1542" s="8" t="inlineStr">
        <is>
          <t>GranTurismo</t>
        </is>
      </c>
      <c r="I1542" s="8" t="inlineStr">
        <is>
          <t>N257LLZT41JJDNT9H</t>
        </is>
      </c>
      <c r="J1542" s="8" t="inlineStr">
        <is>
          <t>02 - Sports / GT</t>
        </is>
      </c>
      <c r="K1542" s="12" t="n">
        <v>760000</v>
      </c>
      <c r="L1542" s="8" t="inlineStr">
        <is>
          <t>Rhode Island</t>
        </is>
      </c>
      <c r="M1542" s="13" t="n">
        <v>12769.43</v>
      </c>
      <c r="N1542" s="13" t="n">
        <v>12374.85</v>
      </c>
      <c r="O1542" s="8" t="n"/>
    </row>
    <row r="1543">
      <c r="A1543" s="8" t="inlineStr">
        <is>
          <t>CANON-202510-001421</t>
        </is>
      </c>
      <c r="B1543" s="9" t="inlineStr">
        <is>
          <t>2025-10</t>
        </is>
      </c>
      <c r="C1543" s="10" t="n">
        <v>45948</v>
      </c>
      <c r="D1543" s="9" t="inlineStr">
        <is>
          <t>Bound</t>
        </is>
      </c>
      <c r="E1543" s="8" t="inlineStr">
        <is>
          <t>Fenwick Thistlewood</t>
        </is>
      </c>
      <c r="F1543" s="11" t="n">
        <v>2002</v>
      </c>
      <c r="G1543" s="8" t="inlineStr">
        <is>
          <t>Alfa Romeo</t>
        </is>
      </c>
      <c r="H1543" s="8" t="inlineStr">
        <is>
          <t>8C 2900</t>
        </is>
      </c>
      <c r="I1543" s="8" t="inlineStr">
        <is>
          <t>R9GH2S10TKF5SEZ9Y</t>
        </is>
      </c>
      <c r="J1543" s="8" t="inlineStr">
        <is>
          <t>06 - Vintage Pre-War (pre-1946)</t>
        </is>
      </c>
      <c r="K1543" s="12" t="n">
        <v>1170000</v>
      </c>
      <c r="L1543" s="8" t="inlineStr">
        <is>
          <t>Kansas</t>
        </is>
      </c>
      <c r="M1543" s="13" t="n">
        <v>7280.49</v>
      </c>
      <c r="N1543" s="13" t="n">
        <v>7055.52</v>
      </c>
      <c r="O1543" s="8" t="n"/>
    </row>
    <row r="1544">
      <c r="A1544" s="8" t="inlineStr">
        <is>
          <t>CANON-202510-001422</t>
        </is>
      </c>
      <c r="B1544" s="9" t="inlineStr">
        <is>
          <t>2025-10</t>
        </is>
      </c>
      <c r="C1544" s="10" t="n">
        <v>45933</v>
      </c>
      <c r="D1544" s="9" t="inlineStr">
        <is>
          <t>Bound</t>
        </is>
      </c>
      <c r="E1544" s="8" t="inlineStr">
        <is>
          <t>Ramona Kingsford</t>
        </is>
      </c>
      <c r="F1544" s="11" t="n">
        <v>1999</v>
      </c>
      <c r="G1544" s="8" t="inlineStr">
        <is>
          <t>Mercedes-Benz</t>
        </is>
      </c>
      <c r="H1544" s="8" t="inlineStr">
        <is>
          <t>AMG GT</t>
        </is>
      </c>
      <c r="I1544" s="8" t="inlineStr">
        <is>
          <t>L1MGPLN14HATU12SH</t>
        </is>
      </c>
      <c r="J1544" s="8" t="inlineStr">
        <is>
          <t>02 - Sports / GT</t>
        </is>
      </c>
      <c r="K1544" s="12" t="n">
        <v>490000</v>
      </c>
      <c r="L1544" s="8" t="inlineStr">
        <is>
          <t>Maryland</t>
        </is>
      </c>
      <c r="M1544" s="13" t="n">
        <v>6587.26</v>
      </c>
      <c r="N1544" s="13" t="n">
        <v>6383.71</v>
      </c>
      <c r="O1544" s="8" t="n"/>
    </row>
    <row r="1545">
      <c r="A1545" s="8" t="inlineStr">
        <is>
          <t>CANON-202510-001423</t>
        </is>
      </c>
      <c r="B1545" s="9" t="inlineStr">
        <is>
          <t>2025-10</t>
        </is>
      </c>
      <c r="C1545" s="10" t="n">
        <v>45936</v>
      </c>
      <c r="D1545" s="9" t="inlineStr">
        <is>
          <t>Bound</t>
        </is>
      </c>
      <c r="E1545" s="8" t="inlineStr">
        <is>
          <t>Thaddeus Chattopadhyay</t>
        </is>
      </c>
      <c r="F1545" s="11" t="n">
        <v>1971</v>
      </c>
      <c r="G1545" s="8" t="inlineStr">
        <is>
          <t>Jaguar</t>
        </is>
      </c>
      <c r="H1545" s="8" t="inlineStr">
        <is>
          <t>E-Type Series 1</t>
        </is>
      </c>
      <c r="I1545" s="8" t="inlineStr">
        <is>
          <t>2HNPESSH9UFYT5CZX</t>
        </is>
      </c>
      <c r="J1545" s="8" t="inlineStr">
        <is>
          <t>07 - Post-War Classic (1946-1972)</t>
        </is>
      </c>
      <c r="K1545" s="12" t="n">
        <v>415000</v>
      </c>
      <c r="L1545" s="8" t="inlineStr">
        <is>
          <t>Minnesota</t>
        </is>
      </c>
      <c r="M1545" s="13" t="n">
        <v>4961.21</v>
      </c>
      <c r="N1545" s="13" t="n">
        <v>4807.91</v>
      </c>
      <c r="O1545" s="8" t="n"/>
    </row>
    <row r="1546">
      <c r="A1546" s="8" t="inlineStr">
        <is>
          <t>CANON-202510-001424</t>
        </is>
      </c>
      <c r="B1546" s="9" t="inlineStr">
        <is>
          <t>2025-10</t>
        </is>
      </c>
      <c r="C1546" s="10" t="n">
        <v>45951</v>
      </c>
      <c r="D1546" s="9" t="inlineStr">
        <is>
          <t>Bound</t>
        </is>
      </c>
      <c r="E1546" s="8" t="inlineStr">
        <is>
          <t>Noor Underwood</t>
        </is>
      </c>
      <c r="F1546" s="11" t="n">
        <v>2000</v>
      </c>
      <c r="G1546" s="8" t="inlineStr">
        <is>
          <t>Ferrari</t>
        </is>
      </c>
      <c r="H1546" s="8" t="inlineStr">
        <is>
          <t>296 GTB</t>
        </is>
      </c>
      <c r="I1546" s="8" t="inlineStr">
        <is>
          <t>HLYGB0WSDFRGP5WV9</t>
        </is>
      </c>
      <c r="J1546" s="8" t="inlineStr">
        <is>
          <t>03 - Supercar</t>
        </is>
      </c>
      <c r="K1546" s="12" t="n">
        <v>340000</v>
      </c>
      <c r="L1546" s="8" t="inlineStr">
        <is>
          <t>Nevada</t>
        </is>
      </c>
      <c r="M1546" s="13" t="n">
        <v>8631.51</v>
      </c>
      <c r="N1546" s="13" t="n">
        <v>8364.799999999999</v>
      </c>
      <c r="O1546" s="8" t="n"/>
    </row>
    <row r="1547">
      <c r="A1547" s="8" t="inlineStr">
        <is>
          <t>CANON-202510-001425</t>
        </is>
      </c>
      <c r="B1547" s="9" t="inlineStr">
        <is>
          <t>2025-10</t>
        </is>
      </c>
      <c r="C1547" s="10" t="n">
        <v>45947</v>
      </c>
      <c r="D1547" s="9" t="inlineStr">
        <is>
          <t>Bound</t>
        </is>
      </c>
      <c r="E1547" s="8" t="inlineStr">
        <is>
          <t>Thaddeus Nakashima</t>
        </is>
      </c>
      <c r="F1547" s="11" t="n">
        <v>1966</v>
      </c>
      <c r="G1547" s="8" t="inlineStr">
        <is>
          <t>BMW</t>
        </is>
      </c>
      <c r="H1547" s="8" t="inlineStr">
        <is>
          <t>M8 Competition</t>
        </is>
      </c>
      <c r="I1547" s="8" t="inlineStr">
        <is>
          <t>PAAK6K1ZV0YLMKRHM</t>
        </is>
      </c>
      <c r="J1547" s="8" t="inlineStr">
        <is>
          <t>02 - Sports / GT</t>
        </is>
      </c>
      <c r="K1547" s="12" t="n">
        <v>320000</v>
      </c>
      <c r="L1547" s="8" t="inlineStr">
        <is>
          <t>Utah</t>
        </is>
      </c>
      <c r="M1547" s="13" t="n">
        <v>6113.21</v>
      </c>
      <c r="N1547" s="13" t="n">
        <v>5924.31</v>
      </c>
      <c r="O1547" s="8" t="n"/>
    </row>
    <row r="1548">
      <c r="A1548" s="8" t="inlineStr">
        <is>
          <t>CANON-202510-001426</t>
        </is>
      </c>
      <c r="B1548" s="9" t="inlineStr">
        <is>
          <t>2025-10</t>
        </is>
      </c>
      <c r="C1548" s="10" t="n">
        <v>45950</v>
      </c>
      <c r="D1548" s="9" t="inlineStr">
        <is>
          <t>Bound</t>
        </is>
      </c>
      <c r="E1548" s="8" t="inlineStr">
        <is>
          <t>Everett Whitlock</t>
        </is>
      </c>
      <c r="F1548" s="11" t="n">
        <v>1975</v>
      </c>
      <c r="G1548" s="8" t="inlineStr">
        <is>
          <t>Aston Martin</t>
        </is>
      </c>
      <c r="H1548" s="8" t="inlineStr">
        <is>
          <t>DB12</t>
        </is>
      </c>
      <c r="I1548" s="8" t="inlineStr">
        <is>
          <t>0EAZX4TZNC4JV6SKJ</t>
        </is>
      </c>
      <c r="J1548" s="8" t="inlineStr">
        <is>
          <t>02 - Sports / GT</t>
        </is>
      </c>
      <c r="K1548" s="12" t="n">
        <v>600000</v>
      </c>
      <c r="L1548" s="8" t="inlineStr">
        <is>
          <t>Kentucky</t>
        </is>
      </c>
      <c r="M1548" s="13" t="n">
        <v>9860.379999999999</v>
      </c>
      <c r="N1548" s="13" t="n">
        <v>9555.690000000001</v>
      </c>
      <c r="O1548" s="8" t="n"/>
    </row>
    <row r="1549">
      <c r="A1549" s="8" t="inlineStr">
        <is>
          <t>CANON-202510-001427</t>
        </is>
      </c>
      <c r="B1549" s="9" t="inlineStr">
        <is>
          <t>2025-10</t>
        </is>
      </c>
      <c r="C1549" s="10" t="n">
        <v>45934</v>
      </c>
      <c r="D1549" s="9" t="inlineStr">
        <is>
          <t>Bound</t>
        </is>
      </c>
      <c r="E1549" s="8" t="inlineStr">
        <is>
          <t>Anouk Thistlewood</t>
        </is>
      </c>
      <c r="F1549" s="11" t="n">
        <v>2022</v>
      </c>
      <c r="G1549" s="8" t="inlineStr">
        <is>
          <t>Aston Martin</t>
        </is>
      </c>
      <c r="H1549" s="8" t="inlineStr">
        <is>
          <t>DB12</t>
        </is>
      </c>
      <c r="I1549" s="8" t="inlineStr">
        <is>
          <t>8F32P5PR3TM5A2MG5</t>
        </is>
      </c>
      <c r="J1549" s="8" t="inlineStr">
        <is>
          <t>02 - Sports / GT</t>
        </is>
      </c>
      <c r="K1549" s="12" t="n">
        <v>385000</v>
      </c>
      <c r="L1549" s="8" t="inlineStr">
        <is>
          <t>Hawaii</t>
        </is>
      </c>
      <c r="M1549" s="13" t="n">
        <v>7082.55</v>
      </c>
      <c r="N1549" s="13" t="n">
        <v>6863.7</v>
      </c>
      <c r="O1549" s="8" t="n"/>
    </row>
    <row r="1550">
      <c r="A1550" s="8" t="inlineStr">
        <is>
          <t>CANON-202510-001428</t>
        </is>
      </c>
      <c r="B1550" s="9" t="inlineStr">
        <is>
          <t>2025-10</t>
        </is>
      </c>
      <c r="C1550" s="10" t="n">
        <v>45933</v>
      </c>
      <c r="D1550" s="9" t="inlineStr">
        <is>
          <t>Bound</t>
        </is>
      </c>
      <c r="E1550" s="8" t="inlineStr">
        <is>
          <t>Horace Chattopadhyay</t>
        </is>
      </c>
      <c r="F1550" s="11" t="n">
        <v>1960</v>
      </c>
      <c r="G1550" s="8" t="inlineStr">
        <is>
          <t>Jaguar</t>
        </is>
      </c>
      <c r="H1550" s="8" t="inlineStr">
        <is>
          <t>E-Type Series 1</t>
        </is>
      </c>
      <c r="I1550" s="8" t="inlineStr">
        <is>
          <t>7VS69KXNJLYMFKWHJ</t>
        </is>
      </c>
      <c r="J1550" s="8" t="inlineStr">
        <is>
          <t>07 - Post-War Classic (1946-1972)</t>
        </is>
      </c>
      <c r="K1550" s="12" t="n">
        <v>440000</v>
      </c>
      <c r="L1550" s="8" t="inlineStr">
        <is>
          <t>Florida</t>
        </is>
      </c>
      <c r="M1550" s="13" t="n">
        <v>5658.57</v>
      </c>
      <c r="N1550" s="13" t="n">
        <v>5483.72</v>
      </c>
      <c r="O1550" s="8" t="n"/>
    </row>
    <row r="1551">
      <c r="A1551" s="8" t="inlineStr">
        <is>
          <t>CANON-202510-001429</t>
        </is>
      </c>
      <c r="B1551" s="9" t="inlineStr">
        <is>
          <t>2025-10</t>
        </is>
      </c>
      <c r="C1551" s="10" t="n">
        <v>45933</v>
      </c>
      <c r="D1551" s="9" t="inlineStr">
        <is>
          <t>Bound</t>
        </is>
      </c>
      <c r="E1551" s="8" t="inlineStr">
        <is>
          <t>Mireille Kingsford</t>
        </is>
      </c>
      <c r="F1551" s="11" t="n">
        <v>1992</v>
      </c>
      <c r="G1551" s="8" t="inlineStr">
        <is>
          <t>Mercedes-Benz</t>
        </is>
      </c>
      <c r="H1551" s="8" t="inlineStr">
        <is>
          <t>280SL Pagoda</t>
        </is>
      </c>
      <c r="I1551" s="8" t="inlineStr">
        <is>
          <t>TCB7HUZCGK18C7JH5</t>
        </is>
      </c>
      <c r="J1551" s="8" t="inlineStr">
        <is>
          <t>07 - Post-War Classic (1946-1972)</t>
        </is>
      </c>
      <c r="K1551" s="12" t="n">
        <v>380000</v>
      </c>
      <c r="L1551" s="8" t="inlineStr">
        <is>
          <t>Ohio</t>
        </is>
      </c>
      <c r="M1551" s="13" t="n">
        <v>4783.7</v>
      </c>
      <c r="N1551" s="13" t="n">
        <v>4635.88</v>
      </c>
      <c r="O1551" s="8" t="n"/>
    </row>
    <row r="1552">
      <c r="A1552" s="8" t="inlineStr">
        <is>
          <t>CANON-202510-001430</t>
        </is>
      </c>
      <c r="B1552" s="9" t="inlineStr">
        <is>
          <t>2025-10</t>
        </is>
      </c>
      <c r="C1552" s="10" t="n">
        <v>45955</v>
      </c>
      <c r="D1552" s="9" t="inlineStr">
        <is>
          <t>Bound</t>
        </is>
      </c>
      <c r="E1552" s="8" t="inlineStr">
        <is>
          <t>Fenwick Nakashima</t>
        </is>
      </c>
      <c r="F1552" s="11" t="n">
        <v>1975</v>
      </c>
      <c r="G1552" s="8" t="inlineStr">
        <is>
          <t>Mercedes-Benz</t>
        </is>
      </c>
      <c r="H1552" s="8" t="inlineStr">
        <is>
          <t>AMG GT</t>
        </is>
      </c>
      <c r="I1552" s="8" t="inlineStr">
        <is>
          <t>MBUKXFJU4SAL01ZN7</t>
        </is>
      </c>
      <c r="J1552" s="8" t="inlineStr">
        <is>
          <t>02 - Sports / GT</t>
        </is>
      </c>
      <c r="K1552" s="12" t="n">
        <v>370000</v>
      </c>
      <c r="L1552" s="8" t="inlineStr">
        <is>
          <t>Kentucky</t>
        </is>
      </c>
      <c r="M1552" s="13" t="n">
        <v>7016.04</v>
      </c>
      <c r="N1552" s="13" t="n">
        <v>6799.24</v>
      </c>
      <c r="O1552" s="8" t="n"/>
    </row>
    <row r="1553">
      <c r="A1553" s="8" t="inlineStr">
        <is>
          <t>CANON-202510-001432</t>
        </is>
      </c>
      <c r="B1553" s="9" t="inlineStr">
        <is>
          <t>2025-10</t>
        </is>
      </c>
      <c r="C1553" s="10" t="n">
        <v>45953</v>
      </c>
      <c r="D1553" s="9" t="inlineStr">
        <is>
          <t>Bound</t>
        </is>
      </c>
      <c r="E1553" s="8" t="inlineStr">
        <is>
          <t>Thaddeus Whitlock</t>
        </is>
      </c>
      <c r="F1553" s="11" t="n">
        <v>1977</v>
      </c>
      <c r="G1553" s="8" t="inlineStr">
        <is>
          <t>Lamborghini</t>
        </is>
      </c>
      <c r="H1553" s="8" t="inlineStr">
        <is>
          <t>Huracan EVO</t>
        </is>
      </c>
      <c r="I1553" s="8" t="inlineStr">
        <is>
          <t>S4A359GJNZLLGXJGR</t>
        </is>
      </c>
      <c r="J1553" s="8" t="inlineStr">
        <is>
          <t>03 - Supercar</t>
        </is>
      </c>
      <c r="K1553" s="12" t="n">
        <v>1125000</v>
      </c>
      <c r="L1553" s="8" t="inlineStr">
        <is>
          <t>California</t>
        </is>
      </c>
      <c r="M1553" s="13" t="n">
        <v>22924.53</v>
      </c>
      <c r="N1553" s="13" t="n">
        <v>22216.16</v>
      </c>
      <c r="O1553" s="8" t="n"/>
    </row>
    <row r="1554">
      <c r="A1554" s="8" t="inlineStr">
        <is>
          <t>CANON-202510-001434</t>
        </is>
      </c>
      <c r="B1554" s="9" t="inlineStr">
        <is>
          <t>2025-10</t>
        </is>
      </c>
      <c r="C1554" s="10" t="n">
        <v>45942</v>
      </c>
      <c r="D1554" s="9" t="inlineStr">
        <is>
          <t>Bound</t>
        </is>
      </c>
      <c r="E1554" s="8" t="inlineStr">
        <is>
          <t>Ingrid Montoya</t>
        </is>
      </c>
      <c r="F1554" s="11" t="n">
        <v>1959</v>
      </c>
      <c r="G1554" s="8" t="inlineStr">
        <is>
          <t>Porsche</t>
        </is>
      </c>
      <c r="H1554" s="8" t="inlineStr">
        <is>
          <t>911 Turbo S</t>
        </is>
      </c>
      <c r="I1554" s="8" t="inlineStr">
        <is>
          <t>8A5HJXW6EW1SN7TZV</t>
        </is>
      </c>
      <c r="J1554" s="8" t="inlineStr">
        <is>
          <t>02 - Sports / GT</t>
        </is>
      </c>
      <c r="K1554" s="12" t="n">
        <v>425000</v>
      </c>
      <c r="L1554" s="8" t="inlineStr">
        <is>
          <t>California</t>
        </is>
      </c>
      <c r="M1554" s="13" t="n">
        <v>8119.1</v>
      </c>
      <c r="N1554" s="13" t="n">
        <v>7868.22</v>
      </c>
      <c r="O1554" s="8" t="n"/>
    </row>
    <row r="1555">
      <c r="A1555" s="8" t="inlineStr">
        <is>
          <t>CANON-202510-001435</t>
        </is>
      </c>
      <c r="B1555" s="9" t="inlineStr">
        <is>
          <t>2025-10</t>
        </is>
      </c>
      <c r="C1555" s="10" t="n">
        <v>45959</v>
      </c>
      <c r="D1555" s="9" t="inlineStr">
        <is>
          <t>Bound</t>
        </is>
      </c>
      <c r="E1555" s="8" t="inlineStr">
        <is>
          <t>Horace Whitlock</t>
        </is>
      </c>
      <c r="F1555" s="11" t="n">
        <v>1961</v>
      </c>
      <c r="G1555" s="8" t="inlineStr">
        <is>
          <t>McLaren</t>
        </is>
      </c>
      <c r="H1555" s="8" t="inlineStr">
        <is>
          <t>750S</t>
        </is>
      </c>
      <c r="I1555" s="8" t="inlineStr">
        <is>
          <t>YUTUC04R4A3TSG79N</t>
        </is>
      </c>
      <c r="J1555" s="8" t="inlineStr">
        <is>
          <t>03 - Supercar</t>
        </is>
      </c>
      <c r="K1555" s="12" t="n">
        <v>995000</v>
      </c>
      <c r="L1555" s="8" t="inlineStr">
        <is>
          <t>Arizona</t>
        </is>
      </c>
      <c r="M1555" s="13" t="n">
        <v>18013.25</v>
      </c>
      <c r="N1555" s="13" t="n">
        <v>17456.64</v>
      </c>
      <c r="O1555" s="8" t="n"/>
    </row>
    <row r="1556">
      <c r="A1556" s="8" t="inlineStr">
        <is>
          <t>CANON-202510-001436</t>
        </is>
      </c>
      <c r="B1556" s="9" t="inlineStr">
        <is>
          <t>2025-10</t>
        </is>
      </c>
      <c r="C1556" s="10" t="n">
        <v>45948</v>
      </c>
      <c r="D1556" s="9" t="inlineStr">
        <is>
          <t>Bound</t>
        </is>
      </c>
      <c r="E1556" s="8" t="inlineStr">
        <is>
          <t>Desmond Underwood</t>
        </is>
      </c>
      <c r="F1556" s="11" t="n">
        <v>2013</v>
      </c>
      <c r="G1556" s="8" t="inlineStr">
        <is>
          <t>Porsche</t>
        </is>
      </c>
      <c r="H1556" s="8" t="inlineStr">
        <is>
          <t>911 Turbo S</t>
        </is>
      </c>
      <c r="I1556" s="8" t="inlineStr">
        <is>
          <t>8DH04LZBK74GHFTW9</t>
        </is>
      </c>
      <c r="J1556" s="8" t="inlineStr">
        <is>
          <t>02 - Sports / GT</t>
        </is>
      </c>
      <c r="K1556" s="12" t="n">
        <v>435000</v>
      </c>
      <c r="L1556" s="8" t="inlineStr">
        <is>
          <t>New York</t>
        </is>
      </c>
      <c r="M1556" s="13" t="n">
        <v>7879.25</v>
      </c>
      <c r="N1556" s="13" t="n">
        <v>7635.78</v>
      </c>
      <c r="O1556" s="8" t="n"/>
    </row>
    <row r="1557">
      <c r="A1557" s="8" t="inlineStr">
        <is>
          <t>CANON-202510-001437</t>
        </is>
      </c>
      <c r="B1557" s="9" t="inlineStr">
        <is>
          <t>2025-10</t>
        </is>
      </c>
      <c r="C1557" s="10" t="n">
        <v>45952</v>
      </c>
      <c r="D1557" s="9" t="inlineStr">
        <is>
          <t>Bound</t>
        </is>
      </c>
      <c r="E1557" s="8" t="inlineStr">
        <is>
          <t>Aurelio Bellandi</t>
        </is>
      </c>
      <c r="F1557" s="11" t="n">
        <v>1997</v>
      </c>
      <c r="G1557" s="8" t="inlineStr">
        <is>
          <t>Porsche</t>
        </is>
      </c>
      <c r="H1557" s="8" t="inlineStr">
        <is>
          <t>911 Turbo S</t>
        </is>
      </c>
      <c r="I1557" s="8" t="inlineStr">
        <is>
          <t>VD4BZ2GWA0GRKE2DM</t>
        </is>
      </c>
      <c r="J1557" s="8" t="inlineStr">
        <is>
          <t>02 - Sports / GT</t>
        </is>
      </c>
      <c r="K1557" s="12" t="n">
        <v>320000</v>
      </c>
      <c r="L1557" s="8" t="inlineStr">
        <is>
          <t>Montana</t>
        </is>
      </c>
      <c r="M1557" s="13" t="n">
        <v>4211.32</v>
      </c>
      <c r="N1557" s="13" t="n">
        <v>4081.19</v>
      </c>
      <c r="O1557" s="8" t="n"/>
    </row>
    <row r="1558">
      <c r="A1558" s="8" t="inlineStr">
        <is>
          <t>CANON-202510-001438</t>
        </is>
      </c>
      <c r="B1558" s="9" t="inlineStr">
        <is>
          <t>2025-10</t>
        </is>
      </c>
      <c r="C1558" s="10" t="n">
        <v>45932</v>
      </c>
      <c r="D1558" s="9" t="inlineStr">
        <is>
          <t>Bound</t>
        </is>
      </c>
      <c r="E1558" s="8" t="inlineStr">
        <is>
          <t>Ingrid Fairweather</t>
        </is>
      </c>
      <c r="F1558" s="11" t="n">
        <v>1995</v>
      </c>
      <c r="G1558" s="8" t="inlineStr">
        <is>
          <t>Jaguar</t>
        </is>
      </c>
      <c r="H1558" s="8" t="inlineStr">
        <is>
          <t>E-Type Series 1</t>
        </is>
      </c>
      <c r="I1558" s="8" t="inlineStr">
        <is>
          <t>T7L9REUWKB4BY1B1G</t>
        </is>
      </c>
      <c r="J1558" s="8" t="inlineStr">
        <is>
          <t>07 - Post-War Classic (1946-1972)</t>
        </is>
      </c>
      <c r="K1558" s="12" t="n">
        <v>850000</v>
      </c>
      <c r="L1558" s="8" t="inlineStr">
        <is>
          <t>New Mexico</t>
        </is>
      </c>
      <c r="M1558" s="13" t="n">
        <v>8827.17</v>
      </c>
      <c r="N1558" s="13" t="n">
        <v>8554.41</v>
      </c>
      <c r="O1558" s="8" t="n"/>
    </row>
    <row r="1559">
      <c r="A1559" s="8" t="inlineStr">
        <is>
          <t>CANON-202510-001439</t>
        </is>
      </c>
      <c r="B1559" s="9" t="inlineStr">
        <is>
          <t>2025-10</t>
        </is>
      </c>
      <c r="C1559" s="10" t="n">
        <v>45954</v>
      </c>
      <c r="D1559" s="9" t="inlineStr">
        <is>
          <t>Bound</t>
        </is>
      </c>
      <c r="E1559" s="8" t="inlineStr">
        <is>
          <t>Ingrid Rourke</t>
        </is>
      </c>
      <c r="F1559" s="11" t="n">
        <v>1995</v>
      </c>
      <c r="G1559" s="8" t="inlineStr">
        <is>
          <t>Bentley</t>
        </is>
      </c>
      <c r="H1559" s="8" t="inlineStr">
        <is>
          <t>Continental GT</t>
        </is>
      </c>
      <c r="I1559" s="8" t="inlineStr">
        <is>
          <t>W4NYDBR6TY23HS7WL</t>
        </is>
      </c>
      <c r="J1559" s="8" t="inlineStr">
        <is>
          <t>02 - Sports / GT</t>
        </is>
      </c>
      <c r="K1559" s="12" t="n">
        <v>570000</v>
      </c>
      <c r="L1559" s="8" t="inlineStr">
        <is>
          <t>Oregon</t>
        </is>
      </c>
      <c r="M1559" s="13" t="n">
        <v>7899.34</v>
      </c>
      <c r="N1559" s="13" t="n">
        <v>7655.25</v>
      </c>
      <c r="O1559" s="8" t="n"/>
    </row>
    <row r="1560">
      <c r="A1560" s="8" t="inlineStr">
        <is>
          <t>CANON-202510-001440</t>
        </is>
      </c>
      <c r="B1560" s="9" t="inlineStr">
        <is>
          <t>2025-10</t>
        </is>
      </c>
      <c r="C1560" s="10" t="n">
        <v>45931</v>
      </c>
      <c r="D1560" s="9" t="inlineStr">
        <is>
          <t>Bound</t>
        </is>
      </c>
      <c r="E1560" s="8" t="inlineStr">
        <is>
          <t>Beatrix Vandermeer</t>
        </is>
      </c>
      <c r="F1560" s="11" t="n">
        <v>1963</v>
      </c>
      <c r="G1560" s="8" t="inlineStr">
        <is>
          <t>Ferrari</t>
        </is>
      </c>
      <c r="H1560" s="8" t="inlineStr">
        <is>
          <t>296 GTB</t>
        </is>
      </c>
      <c r="I1560" s="8" t="inlineStr">
        <is>
          <t>JT9F4TMN9GMZLSGWS</t>
        </is>
      </c>
      <c r="J1560" s="8" t="inlineStr">
        <is>
          <t>03 - Supercar</t>
        </is>
      </c>
      <c r="K1560" s="12" t="n">
        <v>740000</v>
      </c>
      <c r="L1560" s="8" t="inlineStr">
        <is>
          <t>New Jersey</t>
        </is>
      </c>
      <c r="M1560" s="13" t="n">
        <v>12070.38</v>
      </c>
      <c r="N1560" s="13" t="n">
        <v>11697.41</v>
      </c>
      <c r="O1560" s="8" t="n"/>
    </row>
    <row r="1561">
      <c r="A1561" s="8" t="inlineStr">
        <is>
          <t>CANON-202510-001441</t>
        </is>
      </c>
      <c r="B1561" s="9" t="inlineStr">
        <is>
          <t>2025-10</t>
        </is>
      </c>
      <c r="C1561" s="10" t="n">
        <v>45951</v>
      </c>
      <c r="D1561" s="9" t="inlineStr">
        <is>
          <t>Bound</t>
        </is>
      </c>
      <c r="E1561" s="8" t="inlineStr">
        <is>
          <t>Fitzgerald Kingsford</t>
        </is>
      </c>
      <c r="F1561" s="11" t="n">
        <v>2024</v>
      </c>
      <c r="G1561" s="8" t="inlineStr">
        <is>
          <t>Jaguar</t>
        </is>
      </c>
      <c r="H1561" s="8" t="inlineStr">
        <is>
          <t>E-Type Series 1</t>
        </is>
      </c>
      <c r="I1561" s="8" t="inlineStr">
        <is>
          <t>885H3MN79TNS80DG4</t>
        </is>
      </c>
      <c r="J1561" s="8" t="inlineStr">
        <is>
          <t>07 - Post-War Classic (1946-1972)</t>
        </is>
      </c>
      <c r="K1561" s="12" t="n">
        <v>280000</v>
      </c>
      <c r="L1561" s="8" t="inlineStr">
        <is>
          <t>Washington</t>
        </is>
      </c>
      <c r="M1561" s="13" t="n">
        <v>2434.42</v>
      </c>
      <c r="N1561" s="13" t="n">
        <v>2359.2</v>
      </c>
      <c r="O1561" s="8" t="n"/>
    </row>
    <row r="1562">
      <c r="A1562" s="8" t="inlineStr">
        <is>
          <t>CANON-202510-001442</t>
        </is>
      </c>
      <c r="B1562" s="9" t="inlineStr">
        <is>
          <t>2025-10</t>
        </is>
      </c>
      <c r="C1562" s="10" t="n">
        <v>45960</v>
      </c>
      <c r="D1562" s="9" t="inlineStr">
        <is>
          <t>Bound</t>
        </is>
      </c>
      <c r="E1562" s="8" t="inlineStr">
        <is>
          <t>Callum Vandermeer</t>
        </is>
      </c>
      <c r="F1562" s="11" t="n">
        <v>1973</v>
      </c>
      <c r="G1562" s="8" t="inlineStr">
        <is>
          <t>Bentley</t>
        </is>
      </c>
      <c r="H1562" s="8" t="inlineStr">
        <is>
          <t>Continental GT</t>
        </is>
      </c>
      <c r="I1562" s="8" t="inlineStr">
        <is>
          <t>7MH4FW9C9AGD5BEWD</t>
        </is>
      </c>
      <c r="J1562" s="8" t="inlineStr">
        <is>
          <t>02 - Sports / GT</t>
        </is>
      </c>
      <c r="K1562" s="12" t="n">
        <v>195000</v>
      </c>
      <c r="L1562" s="8" t="inlineStr">
        <is>
          <t>California</t>
        </is>
      </c>
      <c r="M1562" s="13" t="n">
        <v>4569.62</v>
      </c>
      <c r="N1562" s="13" t="n">
        <v>4428.42</v>
      </c>
      <c r="O1562" s="8" t="n"/>
    </row>
    <row r="1563">
      <c r="A1563" s="8" t="inlineStr">
        <is>
          <t>CANON-202510-001443</t>
        </is>
      </c>
      <c r="B1563" s="9" t="inlineStr">
        <is>
          <t>2025-10</t>
        </is>
      </c>
      <c r="C1563" s="10" t="n">
        <v>45942</v>
      </c>
      <c r="D1563" s="9" t="inlineStr">
        <is>
          <t>Bound</t>
        </is>
      </c>
      <c r="E1563" s="8" t="inlineStr">
        <is>
          <t>Saoirse Thistlewood</t>
        </is>
      </c>
      <c r="F1563" s="11" t="n">
        <v>2010</v>
      </c>
      <c r="G1563" s="8" t="inlineStr">
        <is>
          <t>Aston Martin</t>
        </is>
      </c>
      <c r="H1563" s="8" t="inlineStr">
        <is>
          <t>DB12</t>
        </is>
      </c>
      <c r="I1563" s="8" t="inlineStr">
        <is>
          <t>U9FV3XS0BYZRKZN5N</t>
        </is>
      </c>
      <c r="J1563" s="8" t="inlineStr">
        <is>
          <t>02 - Sports / GT</t>
        </is>
      </c>
      <c r="K1563" s="12" t="n">
        <v>390000</v>
      </c>
      <c r="L1563" s="8" t="inlineStr">
        <is>
          <t>Illinois</t>
        </is>
      </c>
      <c r="M1563" s="13" t="n">
        <v>7505.66</v>
      </c>
      <c r="N1563" s="13" t="n">
        <v>7273.74</v>
      </c>
      <c r="O1563" s="8" t="n"/>
    </row>
    <row r="1564">
      <c r="A1564" s="8" t="inlineStr">
        <is>
          <t>CANON-202510-001444</t>
        </is>
      </c>
      <c r="B1564" s="9" t="inlineStr">
        <is>
          <t>2025-10</t>
        </is>
      </c>
      <c r="C1564" s="10" t="n">
        <v>45935</v>
      </c>
      <c r="D1564" s="9" t="inlineStr">
        <is>
          <t>Bound</t>
        </is>
      </c>
      <c r="E1564" s="8" t="inlineStr">
        <is>
          <t>Aurelio Larsson</t>
        </is>
      </c>
      <c r="F1564" s="11" t="n">
        <v>1983</v>
      </c>
      <c r="G1564" s="8" t="inlineStr">
        <is>
          <t>Porsche</t>
        </is>
      </c>
      <c r="H1564" s="8" t="inlineStr">
        <is>
          <t>911 Turbo S</t>
        </is>
      </c>
      <c r="I1564" s="8" t="inlineStr">
        <is>
          <t>4XSB4U656M951XEM1</t>
        </is>
      </c>
      <c r="J1564" s="8" t="inlineStr">
        <is>
          <t>02 - Sports / GT</t>
        </is>
      </c>
      <c r="K1564" s="12" t="n">
        <v>895000</v>
      </c>
      <c r="L1564" s="8" t="inlineStr">
        <is>
          <t>Arizona</t>
        </is>
      </c>
      <c r="M1564" s="13" t="n">
        <v>11086.18</v>
      </c>
      <c r="N1564" s="13" t="n">
        <v>10743.62</v>
      </c>
      <c r="O1564" s="8" t="n"/>
    </row>
    <row r="1565">
      <c r="A1565" s="8" t="inlineStr">
        <is>
          <t>CANON-202510-001446</t>
        </is>
      </c>
      <c r="B1565" s="9" t="inlineStr">
        <is>
          <t>2025-10</t>
        </is>
      </c>
      <c r="C1565" s="10" t="n">
        <v>45948</v>
      </c>
      <c r="D1565" s="9" t="inlineStr">
        <is>
          <t>Bound</t>
        </is>
      </c>
      <c r="E1565" s="8" t="inlineStr">
        <is>
          <t>Ingrid Pennington</t>
        </is>
      </c>
      <c r="F1565" s="11" t="n">
        <v>1991</v>
      </c>
      <c r="G1565" s="8" t="inlineStr">
        <is>
          <t>Porsche</t>
        </is>
      </c>
      <c r="H1565" s="8" t="inlineStr">
        <is>
          <t>911 Turbo S</t>
        </is>
      </c>
      <c r="I1565" s="8" t="inlineStr">
        <is>
          <t>863V2LAPDCWMP2840</t>
        </is>
      </c>
      <c r="J1565" s="8" t="inlineStr">
        <is>
          <t>02 - Sports / GT</t>
        </is>
      </c>
      <c r="K1565" s="12" t="n">
        <v>240000</v>
      </c>
      <c r="L1565" s="8" t="inlineStr">
        <is>
          <t>Ohio</t>
        </is>
      </c>
      <c r="M1565" s="13" t="n">
        <v>5790.79</v>
      </c>
      <c r="N1565" s="13" t="n">
        <v>5611.85</v>
      </c>
      <c r="O1565" s="8" t="n"/>
    </row>
    <row r="1566">
      <c r="A1566" s="8" t="inlineStr">
        <is>
          <t>CANON-202510-001448</t>
        </is>
      </c>
      <c r="B1566" s="9" t="inlineStr">
        <is>
          <t>2025-10</t>
        </is>
      </c>
      <c r="C1566" s="10" t="n">
        <v>45949</v>
      </c>
      <c r="D1566" s="9" t="inlineStr">
        <is>
          <t>Bound</t>
        </is>
      </c>
      <c r="E1566" s="8" t="inlineStr">
        <is>
          <t>Callum Fairweather</t>
        </is>
      </c>
      <c r="F1566" s="11" t="n">
        <v>2009</v>
      </c>
      <c r="G1566" s="8" t="inlineStr">
        <is>
          <t>Lamborghini</t>
        </is>
      </c>
      <c r="H1566" s="8" t="inlineStr">
        <is>
          <t>Huracan EVO</t>
        </is>
      </c>
      <c r="I1566" s="8" t="inlineStr">
        <is>
          <t>X70YHDE4AP8PURPX7</t>
        </is>
      </c>
      <c r="J1566" s="8" t="inlineStr">
        <is>
          <t>03 - Supercar</t>
        </is>
      </c>
      <c r="K1566" s="12" t="n">
        <v>565000</v>
      </c>
      <c r="L1566" s="8" t="inlineStr">
        <is>
          <t>Alaska</t>
        </is>
      </c>
      <c r="M1566" s="13" t="n">
        <v>11545.19</v>
      </c>
      <c r="N1566" s="13" t="n">
        <v>11188.44</v>
      </c>
      <c r="O1566" s="8" t="n"/>
    </row>
    <row r="1567">
      <c r="A1567" s="8" t="inlineStr">
        <is>
          <t>CANON-202510-001449</t>
        </is>
      </c>
      <c r="B1567" s="9" t="inlineStr">
        <is>
          <t>2025-10</t>
        </is>
      </c>
      <c r="C1567" s="10" t="n">
        <v>45959</v>
      </c>
      <c r="D1567" s="9" t="inlineStr">
        <is>
          <t>Bound</t>
        </is>
      </c>
      <c r="E1567" s="8" t="inlineStr">
        <is>
          <t>Everett Thistlewood</t>
        </is>
      </c>
      <c r="F1567" s="11" t="n">
        <v>1997</v>
      </c>
      <c r="G1567" s="8" t="inlineStr">
        <is>
          <t>McLaren</t>
        </is>
      </c>
      <c r="H1567" s="8" t="inlineStr">
        <is>
          <t>750S</t>
        </is>
      </c>
      <c r="I1567" s="8" t="inlineStr">
        <is>
          <t>W2T99TUWFYK8NAD6L</t>
        </is>
      </c>
      <c r="J1567" s="8" t="inlineStr">
        <is>
          <t>03 - Supercar</t>
        </is>
      </c>
      <c r="K1567" s="12" t="n">
        <v>530000</v>
      </c>
      <c r="L1567" s="8" t="inlineStr">
        <is>
          <t>New Jersey</t>
        </is>
      </c>
      <c r="M1567" s="13" t="n">
        <v>8645</v>
      </c>
      <c r="N1567" s="13" t="n">
        <v>8377.870000000001</v>
      </c>
      <c r="O1567" s="8" t="n"/>
    </row>
    <row r="1568">
      <c r="A1568" s="8" t="inlineStr">
        <is>
          <t>CANON-202510-001450</t>
        </is>
      </c>
      <c r="B1568" s="9" t="inlineStr">
        <is>
          <t>2025-10</t>
        </is>
      </c>
      <c r="C1568" s="10" t="n">
        <v>45958</v>
      </c>
      <c r="D1568" s="9" t="inlineStr">
        <is>
          <t>Bound</t>
        </is>
      </c>
      <c r="E1568" s="8" t="inlineStr">
        <is>
          <t>Mireille Merriweather</t>
        </is>
      </c>
      <c r="F1568" s="11" t="n">
        <v>1982</v>
      </c>
      <c r="G1568" s="8" t="inlineStr">
        <is>
          <t>BMW</t>
        </is>
      </c>
      <c r="H1568" s="8" t="inlineStr">
        <is>
          <t>M8 Competition</t>
        </is>
      </c>
      <c r="I1568" s="8" t="inlineStr">
        <is>
          <t>R55BWZSR015NZFASP</t>
        </is>
      </c>
      <c r="J1568" s="8" t="inlineStr">
        <is>
          <t>02 - Sports / GT</t>
        </is>
      </c>
      <c r="K1568" s="12" t="n">
        <v>1440000</v>
      </c>
      <c r="L1568" s="8" t="inlineStr">
        <is>
          <t>Illinois</t>
        </is>
      </c>
      <c r="M1568" s="13" t="n">
        <v>20323.02</v>
      </c>
      <c r="N1568" s="13" t="n">
        <v>19695.04</v>
      </c>
      <c r="O1568" s="8" t="n"/>
    </row>
    <row r="1569">
      <c r="A1569" s="8" t="inlineStr">
        <is>
          <t>CANON-202510-001451</t>
        </is>
      </c>
      <c r="B1569" s="9" t="inlineStr">
        <is>
          <t>2025-10</t>
        </is>
      </c>
      <c r="C1569" s="10" t="n">
        <v>45957</v>
      </c>
      <c r="D1569" s="9" t="inlineStr">
        <is>
          <t>Bound</t>
        </is>
      </c>
      <c r="E1569" s="8" t="inlineStr">
        <is>
          <t>Ingrid Farkas</t>
        </is>
      </c>
      <c r="F1569" s="11" t="n">
        <v>1991</v>
      </c>
      <c r="G1569" s="8" t="inlineStr">
        <is>
          <t>BMW</t>
        </is>
      </c>
      <c r="H1569" s="8" t="inlineStr">
        <is>
          <t>M8 Competition</t>
        </is>
      </c>
      <c r="I1569" s="8" t="inlineStr">
        <is>
          <t>FBP8SSM5D6KZU18BW</t>
        </is>
      </c>
      <c r="J1569" s="8" t="inlineStr">
        <is>
          <t>02 - Sports / GT</t>
        </is>
      </c>
      <c r="K1569" s="12" t="n">
        <v>550000</v>
      </c>
      <c r="L1569" s="8" t="inlineStr">
        <is>
          <t>Kansas</t>
        </is>
      </c>
      <c r="M1569" s="13" t="n">
        <v>6542.92</v>
      </c>
      <c r="N1569" s="13" t="n">
        <v>6340.74</v>
      </c>
      <c r="O1569" s="8" t="n"/>
    </row>
    <row r="1570">
      <c r="A1570" s="8" t="inlineStr">
        <is>
          <t>CANON-202510-001452</t>
        </is>
      </c>
      <c r="B1570" s="9" t="inlineStr">
        <is>
          <t>2025-10</t>
        </is>
      </c>
      <c r="C1570" s="10" t="n">
        <v>45950</v>
      </c>
      <c r="D1570" s="9" t="inlineStr">
        <is>
          <t>Bound</t>
        </is>
      </c>
      <c r="E1570" s="8" t="inlineStr">
        <is>
          <t>Emiliano Nakashima</t>
        </is>
      </c>
      <c r="F1570" s="11" t="n">
        <v>1964</v>
      </c>
      <c r="G1570" s="8" t="inlineStr">
        <is>
          <t>Bentley</t>
        </is>
      </c>
      <c r="H1570" s="8" t="inlineStr">
        <is>
          <t>Continental GT</t>
        </is>
      </c>
      <c r="I1570" s="8" t="inlineStr">
        <is>
          <t>D4CV5XTJ5GESLPTU4</t>
        </is>
      </c>
      <c r="J1570" s="8" t="inlineStr">
        <is>
          <t>02 - Sports / GT</t>
        </is>
      </c>
      <c r="K1570" s="12" t="n">
        <v>295000</v>
      </c>
      <c r="L1570" s="8" t="inlineStr">
        <is>
          <t>Massachusetts</t>
        </is>
      </c>
      <c r="M1570" s="13" t="n">
        <v>5218.16</v>
      </c>
      <c r="N1570" s="13" t="n">
        <v>5056.92</v>
      </c>
      <c r="O1570" s="8" t="n"/>
    </row>
    <row r="1571">
      <c r="A1571" s="8" t="inlineStr">
        <is>
          <t>CANON-202510-001453</t>
        </is>
      </c>
      <c r="B1571" s="9" t="inlineStr">
        <is>
          <t>2025-10</t>
        </is>
      </c>
      <c r="C1571" s="10" t="n">
        <v>45931</v>
      </c>
      <c r="D1571" s="9" t="inlineStr">
        <is>
          <t>Bound</t>
        </is>
      </c>
      <c r="E1571" s="8" t="inlineStr">
        <is>
          <t>Mireille Underwood</t>
        </is>
      </c>
      <c r="F1571" s="11" t="n">
        <v>1984</v>
      </c>
      <c r="G1571" s="8" t="inlineStr">
        <is>
          <t>McLaren</t>
        </is>
      </c>
      <c r="H1571" s="8" t="inlineStr">
        <is>
          <t>750S</t>
        </is>
      </c>
      <c r="I1571" s="8" t="inlineStr">
        <is>
          <t>GHEAETZLGSFYEFPM8</t>
        </is>
      </c>
      <c r="J1571" s="8" t="inlineStr">
        <is>
          <t>03 - Supercar</t>
        </is>
      </c>
      <c r="K1571" s="12" t="n">
        <v>1165000</v>
      </c>
      <c r="L1571" s="8" t="inlineStr">
        <is>
          <t>Louisiana</t>
        </is>
      </c>
      <c r="M1571" s="13" t="n">
        <v>21277.74</v>
      </c>
      <c r="N1571" s="13" t="n">
        <v>20620.26</v>
      </c>
      <c r="O1571" s="8" t="n"/>
    </row>
    <row r="1572">
      <c r="A1572" s="8" t="inlineStr">
        <is>
          <t>CANON-202510-001455</t>
        </is>
      </c>
      <c r="B1572" s="9" t="inlineStr">
        <is>
          <t>2025-10</t>
        </is>
      </c>
      <c r="C1572" s="10" t="n">
        <v>45959</v>
      </c>
      <c r="D1572" s="9" t="inlineStr">
        <is>
          <t>Bound</t>
        </is>
      </c>
      <c r="E1572" s="8" t="inlineStr">
        <is>
          <t>Beatrix Delacroix</t>
        </is>
      </c>
      <c r="F1572" s="11" t="n">
        <v>2000</v>
      </c>
      <c r="G1572" s="8" t="inlineStr">
        <is>
          <t>McLaren</t>
        </is>
      </c>
      <c r="H1572" s="8" t="inlineStr">
        <is>
          <t>750S</t>
        </is>
      </c>
      <c r="I1572" s="8" t="inlineStr">
        <is>
          <t>LF44PNMVH6T3UN1GH</t>
        </is>
      </c>
      <c r="J1572" s="8" t="inlineStr">
        <is>
          <t>03 - Supercar</t>
        </is>
      </c>
      <c r="K1572" s="12" t="n">
        <v>615000</v>
      </c>
      <c r="L1572" s="8" t="inlineStr">
        <is>
          <t>Texas</t>
        </is>
      </c>
      <c r="M1572" s="13" t="n">
        <v>12677.12</v>
      </c>
      <c r="N1572" s="13" t="n">
        <v>12285.4</v>
      </c>
      <c r="O1572" s="8" t="n"/>
    </row>
    <row r="1573">
      <c r="A1573" s="8" t="inlineStr">
        <is>
          <t>CANON-202510-001456</t>
        </is>
      </c>
      <c r="B1573" s="9" t="inlineStr">
        <is>
          <t>2025-10</t>
        </is>
      </c>
      <c r="C1573" s="10" t="n">
        <v>45957</v>
      </c>
      <c r="D1573" s="9" t="inlineStr">
        <is>
          <t>Bound</t>
        </is>
      </c>
      <c r="E1573" s="8" t="inlineStr">
        <is>
          <t>Thaddeus Ashcombe</t>
        </is>
      </c>
      <c r="F1573" s="11" t="n">
        <v>2006</v>
      </c>
      <c r="G1573" s="8" t="inlineStr">
        <is>
          <t>Lamborghini</t>
        </is>
      </c>
      <c r="H1573" s="8" t="inlineStr">
        <is>
          <t>Huracan EVO</t>
        </is>
      </c>
      <c r="I1573" s="8" t="inlineStr">
        <is>
          <t>VYRRE6U7WKT0YRVLA</t>
        </is>
      </c>
      <c r="J1573" s="8" t="inlineStr">
        <is>
          <t>03 - Supercar</t>
        </is>
      </c>
      <c r="K1573" s="12" t="n">
        <v>1285000</v>
      </c>
      <c r="L1573" s="8" t="inlineStr">
        <is>
          <t>Florida</t>
        </is>
      </c>
      <c r="M1573" s="13" t="n">
        <v>27542.64</v>
      </c>
      <c r="N1573" s="13" t="n">
        <v>26691.57</v>
      </c>
      <c r="O1573" s="8" t="n"/>
    </row>
    <row r="1574">
      <c r="A1574" s="8" t="inlineStr">
        <is>
          <t>CANON-202510-001458</t>
        </is>
      </c>
      <c r="B1574" s="9" t="inlineStr">
        <is>
          <t>2025-10</t>
        </is>
      </c>
      <c r="C1574" s="10" t="n">
        <v>45950</v>
      </c>
      <c r="D1574" s="9" t="inlineStr">
        <is>
          <t>Bound</t>
        </is>
      </c>
      <c r="E1574" s="8" t="inlineStr">
        <is>
          <t>Mireille Fairweather</t>
        </is>
      </c>
      <c r="F1574" s="11" t="n">
        <v>1966</v>
      </c>
      <c r="G1574" s="8" t="inlineStr">
        <is>
          <t>Singer</t>
        </is>
      </c>
      <c r="H1574" s="8" t="inlineStr">
        <is>
          <t>911 Reimagined</t>
        </is>
      </c>
      <c r="I1574" s="8" t="inlineStr">
        <is>
          <t>TSS4R2CV8NLJJGGFK</t>
        </is>
      </c>
      <c r="J1574" s="8" t="inlineStr">
        <is>
          <t>11 - Restomod / Coachbuilt / Bespoke</t>
        </is>
      </c>
      <c r="K1574" s="12" t="n">
        <v>550000</v>
      </c>
      <c r="L1574" s="8" t="inlineStr">
        <is>
          <t>Maryland</t>
        </is>
      </c>
      <c r="M1574" s="13" t="n">
        <v>7689.62</v>
      </c>
      <c r="N1574" s="13" t="n">
        <v>7452.01</v>
      </c>
      <c r="O1574" s="8" t="n"/>
    </row>
    <row r="1575">
      <c r="A1575" s="8" t="inlineStr">
        <is>
          <t>CANON-202510-001459</t>
        </is>
      </c>
      <c r="B1575" s="9" t="inlineStr">
        <is>
          <t>2025-10</t>
        </is>
      </c>
      <c r="C1575" s="10" t="n">
        <v>45945</v>
      </c>
      <c r="D1575" s="9" t="inlineStr">
        <is>
          <t>Bound</t>
        </is>
      </c>
      <c r="E1575" s="8" t="inlineStr">
        <is>
          <t>Delphine Harrington</t>
        </is>
      </c>
      <c r="F1575" s="11" t="n">
        <v>1972</v>
      </c>
      <c r="G1575" s="8" t="inlineStr">
        <is>
          <t>Ferrari</t>
        </is>
      </c>
      <c r="H1575" s="8" t="inlineStr">
        <is>
          <t>275 GTB/4</t>
        </is>
      </c>
      <c r="I1575" s="8" t="inlineStr">
        <is>
          <t>160UZET8K31V10LR3</t>
        </is>
      </c>
      <c r="J1575" s="8" t="inlineStr">
        <is>
          <t>07 - Post-War Classic (1946-1972)</t>
        </is>
      </c>
      <c r="K1575" s="12" t="n">
        <v>1020000</v>
      </c>
      <c r="L1575" s="8" t="inlineStr">
        <is>
          <t>Wisconsin</t>
        </is>
      </c>
      <c r="M1575" s="13" t="n">
        <v>8775.85</v>
      </c>
      <c r="N1575" s="13" t="n">
        <v>8504.68</v>
      </c>
      <c r="O1575" s="8" t="n"/>
    </row>
    <row r="1576">
      <c r="A1576" s="8" t="inlineStr">
        <is>
          <t>CANON-202510-001460</t>
        </is>
      </c>
      <c r="B1576" s="9" t="inlineStr">
        <is>
          <t>2025-10</t>
        </is>
      </c>
      <c r="C1576" s="10" t="n">
        <v>45942</v>
      </c>
      <c r="D1576" s="9" t="inlineStr">
        <is>
          <t>Bound</t>
        </is>
      </c>
      <c r="E1576" s="8" t="inlineStr">
        <is>
          <t>Sunniva Nakashima</t>
        </is>
      </c>
      <c r="F1576" s="11" t="n">
        <v>1965</v>
      </c>
      <c r="G1576" s="8" t="inlineStr">
        <is>
          <t>Lamborghini</t>
        </is>
      </c>
      <c r="H1576" s="8" t="inlineStr">
        <is>
          <t>Huracan EVO</t>
        </is>
      </c>
      <c r="I1576" s="8" t="inlineStr">
        <is>
          <t>WUATW50MMWNVUYRN2</t>
        </is>
      </c>
      <c r="J1576" s="8" t="inlineStr">
        <is>
          <t>03 - Supercar</t>
        </is>
      </c>
      <c r="K1576" s="12" t="n">
        <v>275000</v>
      </c>
      <c r="L1576" s="8" t="inlineStr">
        <is>
          <t>Rhode Island</t>
        </is>
      </c>
      <c r="M1576" s="13" t="n">
        <v>8174.76</v>
      </c>
      <c r="N1576" s="13" t="n">
        <v>7922.16</v>
      </c>
      <c r="O1576" s="8" t="n"/>
    </row>
    <row r="1577">
      <c r="A1577" s="8" t="inlineStr">
        <is>
          <t>CANON-202510-001461</t>
        </is>
      </c>
      <c r="B1577" s="9" t="inlineStr">
        <is>
          <t>2025-10</t>
        </is>
      </c>
      <c r="C1577" s="10" t="n">
        <v>45961</v>
      </c>
      <c r="D1577" s="9" t="inlineStr">
        <is>
          <t>Bound</t>
        </is>
      </c>
      <c r="E1577" s="8" t="inlineStr">
        <is>
          <t>Cassius Farkas</t>
        </is>
      </c>
      <c r="F1577" s="11" t="n">
        <v>2017</v>
      </c>
      <c r="G1577" s="8" t="inlineStr">
        <is>
          <t>BMW</t>
        </is>
      </c>
      <c r="H1577" s="8" t="inlineStr">
        <is>
          <t>M8 Competition</t>
        </is>
      </c>
      <c r="I1577" s="8" t="inlineStr">
        <is>
          <t>70NY7DL20JXP90J00</t>
        </is>
      </c>
      <c r="J1577" s="8" t="inlineStr">
        <is>
          <t>02 - Sports / GT</t>
        </is>
      </c>
      <c r="K1577" s="12" t="n">
        <v>275000</v>
      </c>
      <c r="L1577" s="8" t="inlineStr">
        <is>
          <t>Tennessee</t>
        </is>
      </c>
      <c r="M1577" s="13" t="n">
        <v>3813.68</v>
      </c>
      <c r="N1577" s="13" t="n">
        <v>3695.84</v>
      </c>
      <c r="O1577" s="8" t="n"/>
    </row>
    <row r="1578">
      <c r="A1578" s="8" t="inlineStr">
        <is>
          <t>CANON-202510-001462</t>
        </is>
      </c>
      <c r="B1578" s="9" t="inlineStr">
        <is>
          <t>2025-10</t>
        </is>
      </c>
      <c r="C1578" s="10" t="n">
        <v>45934</v>
      </c>
      <c r="D1578" s="9" t="inlineStr">
        <is>
          <t>Bound</t>
        </is>
      </c>
      <c r="E1578" s="8" t="inlineStr">
        <is>
          <t>Aurelio Fairweather</t>
        </is>
      </c>
      <c r="F1578" s="11" t="n">
        <v>1980</v>
      </c>
      <c r="G1578" s="8" t="inlineStr">
        <is>
          <t>McLaren</t>
        </is>
      </c>
      <c r="H1578" s="8" t="inlineStr">
        <is>
          <t>750S</t>
        </is>
      </c>
      <c r="I1578" s="8" t="inlineStr">
        <is>
          <t>84U7CP8W1L649W7PZ</t>
        </is>
      </c>
      <c r="J1578" s="8" t="inlineStr">
        <is>
          <t>03 - Supercar</t>
        </is>
      </c>
      <c r="K1578" s="12" t="n">
        <v>695000</v>
      </c>
      <c r="L1578" s="8" t="inlineStr">
        <is>
          <t>Tennessee</t>
        </is>
      </c>
      <c r="M1578" s="13" t="n">
        <v>12208.4</v>
      </c>
      <c r="N1578" s="13" t="n">
        <v>11831.16</v>
      </c>
      <c r="O1578" s="8" t="n"/>
    </row>
    <row r="1579">
      <c r="A1579" s="8" t="inlineStr">
        <is>
          <t>CANON-202510-001463</t>
        </is>
      </c>
      <c r="B1579" s="9" t="inlineStr">
        <is>
          <t>2025-10</t>
        </is>
      </c>
      <c r="C1579" s="10" t="n">
        <v>45959</v>
      </c>
      <c r="D1579" s="9" t="inlineStr">
        <is>
          <t>Bound</t>
        </is>
      </c>
      <c r="E1579" s="8" t="inlineStr">
        <is>
          <t>Fitzgerald Bellandi</t>
        </is>
      </c>
      <c r="F1579" s="11" t="n">
        <v>1964</v>
      </c>
      <c r="G1579" s="8" t="inlineStr">
        <is>
          <t>Maserati</t>
        </is>
      </c>
      <c r="H1579" s="8" t="inlineStr">
        <is>
          <t>GranTurismo</t>
        </is>
      </c>
      <c r="I1579" s="8" t="inlineStr">
        <is>
          <t>GXULYCAV0UB4R6EFT</t>
        </is>
      </c>
      <c r="J1579" s="8" t="inlineStr">
        <is>
          <t>02 - Sports / GT</t>
        </is>
      </c>
      <c r="K1579" s="12" t="n">
        <v>325000</v>
      </c>
      <c r="L1579" s="8" t="inlineStr">
        <is>
          <t>Texas</t>
        </is>
      </c>
      <c r="M1579" s="13" t="n">
        <v>5288.92</v>
      </c>
      <c r="N1579" s="13" t="n">
        <v>5125.49</v>
      </c>
      <c r="O1579" s="8" t="n"/>
    </row>
    <row r="1580">
      <c r="A1580" s="8" t="inlineStr">
        <is>
          <t>CANON-202510-001465</t>
        </is>
      </c>
      <c r="B1580" s="9" t="inlineStr">
        <is>
          <t>2025-10</t>
        </is>
      </c>
      <c r="C1580" s="10" t="n">
        <v>45947</v>
      </c>
      <c r="D1580" s="9" t="inlineStr">
        <is>
          <t>Bound</t>
        </is>
      </c>
      <c r="E1580" s="8" t="inlineStr">
        <is>
          <t>Noor Montoya</t>
        </is>
      </c>
      <c r="F1580" s="11" t="n">
        <v>1974</v>
      </c>
      <c r="G1580" s="8" t="inlineStr">
        <is>
          <t>Ferrari</t>
        </is>
      </c>
      <c r="H1580" s="8" t="inlineStr">
        <is>
          <t>SF90 Stradale</t>
        </is>
      </c>
      <c r="I1580" s="8" t="inlineStr">
        <is>
          <t>RJ6JFHZ08BY5D4CL0</t>
        </is>
      </c>
      <c r="J1580" s="8" t="inlineStr">
        <is>
          <t>03 - Supercar</t>
        </is>
      </c>
      <c r="K1580" s="12" t="n">
        <v>315000</v>
      </c>
      <c r="L1580" s="8" t="inlineStr">
        <is>
          <t>Ohio</t>
        </is>
      </c>
      <c r="M1580" s="13" t="n">
        <v>9500.52</v>
      </c>
      <c r="N1580" s="13" t="n">
        <v>9206.950000000001</v>
      </c>
      <c r="O1580" s="8" t="n"/>
    </row>
    <row r="1581">
      <c r="A1581" s="8" t="inlineStr">
        <is>
          <t>CANON-202510-001466</t>
        </is>
      </c>
      <c r="B1581" s="9" t="inlineStr">
        <is>
          <t>2025-10</t>
        </is>
      </c>
      <c r="C1581" s="10" t="n">
        <v>45959</v>
      </c>
      <c r="D1581" s="9" t="inlineStr">
        <is>
          <t>Bound</t>
        </is>
      </c>
      <c r="E1581" s="8" t="inlineStr">
        <is>
          <t>Marisol Kingsford</t>
        </is>
      </c>
      <c r="F1581" s="11" t="n">
        <v>1987</v>
      </c>
      <c r="G1581" s="8" t="inlineStr">
        <is>
          <t>Aston Martin</t>
        </is>
      </c>
      <c r="H1581" s="8" t="inlineStr">
        <is>
          <t>DB12</t>
        </is>
      </c>
      <c r="I1581" s="8" t="inlineStr">
        <is>
          <t>E98YPBXR0WDX86YD3</t>
        </is>
      </c>
      <c r="J1581" s="8" t="inlineStr">
        <is>
          <t>02 - Sports / GT</t>
        </is>
      </c>
      <c r="K1581" s="12" t="n">
        <v>690000</v>
      </c>
      <c r="L1581" s="8" t="inlineStr">
        <is>
          <t>Oklahoma</t>
        </is>
      </c>
      <c r="M1581" s="13" t="n">
        <v>10662.45</v>
      </c>
      <c r="N1581" s="13" t="n">
        <v>10332.98</v>
      </c>
      <c r="O1581" s="8" t="n"/>
    </row>
    <row r="1582">
      <c r="A1582" s="8" t="inlineStr">
        <is>
          <t>CANON-202510-001467</t>
        </is>
      </c>
      <c r="B1582" s="9" t="inlineStr">
        <is>
          <t>2025-10</t>
        </is>
      </c>
      <c r="C1582" s="10" t="n">
        <v>45960</v>
      </c>
      <c r="D1582" s="9" t="inlineStr">
        <is>
          <t>Bound</t>
        </is>
      </c>
      <c r="E1582" s="8" t="inlineStr">
        <is>
          <t>Lorenzo Okonkwo</t>
        </is>
      </c>
      <c r="F1582" s="11" t="n">
        <v>2020</v>
      </c>
      <c r="G1582" s="8" t="inlineStr">
        <is>
          <t>Maserati</t>
        </is>
      </c>
      <c r="H1582" s="8" t="inlineStr">
        <is>
          <t>GranTurismo</t>
        </is>
      </c>
      <c r="I1582" s="8" t="inlineStr">
        <is>
          <t>8HBAXBL8HM4AMDU1C</t>
        </is>
      </c>
      <c r="J1582" s="8" t="inlineStr">
        <is>
          <t>02 - Sports / GT</t>
        </is>
      </c>
      <c r="K1582" s="12" t="n">
        <v>275000</v>
      </c>
      <c r="L1582" s="8" t="inlineStr">
        <is>
          <t>Indiana</t>
        </is>
      </c>
      <c r="M1582" s="13" t="n">
        <v>4786.56</v>
      </c>
      <c r="N1582" s="13" t="n">
        <v>4638.66</v>
      </c>
      <c r="O1582" s="8" t="n"/>
    </row>
    <row r="1583">
      <c r="A1583" s="8" t="inlineStr">
        <is>
          <t>CANON-202510-001468</t>
        </is>
      </c>
      <c r="B1583" s="9" t="inlineStr">
        <is>
          <t>2025-10</t>
        </is>
      </c>
      <c r="C1583" s="10" t="n">
        <v>45947</v>
      </c>
      <c r="D1583" s="9" t="inlineStr">
        <is>
          <t>Bound</t>
        </is>
      </c>
      <c r="E1583" s="8" t="inlineStr">
        <is>
          <t>Anouk Nakashima</t>
        </is>
      </c>
      <c r="F1583" s="11" t="n">
        <v>2023</v>
      </c>
      <c r="G1583" s="8" t="inlineStr">
        <is>
          <t>Aston Martin</t>
        </is>
      </c>
      <c r="H1583" s="8" t="inlineStr">
        <is>
          <t>DB12</t>
        </is>
      </c>
      <c r="I1583" s="8" t="inlineStr">
        <is>
          <t>79EMAW7ABLSKMKKEU</t>
        </is>
      </c>
      <c r="J1583" s="8" t="inlineStr">
        <is>
          <t>02 - Sports / GT</t>
        </is>
      </c>
      <c r="K1583" s="12" t="n">
        <v>410000</v>
      </c>
      <c r="L1583" s="8" t="inlineStr">
        <is>
          <t>Arkansas</t>
        </is>
      </c>
      <c r="M1583" s="13" t="n">
        <v>8006.6</v>
      </c>
      <c r="N1583" s="13" t="n">
        <v>7759.2</v>
      </c>
      <c r="O1583" s="8" t="n"/>
    </row>
    <row r="1584">
      <c r="A1584" s="8" t="inlineStr">
        <is>
          <t>CANON-202510-001471</t>
        </is>
      </c>
      <c r="B1584" s="9" t="inlineStr">
        <is>
          <t>2025-10</t>
        </is>
      </c>
      <c r="C1584" s="10" t="n">
        <v>45952</v>
      </c>
      <c r="D1584" s="9" t="inlineStr">
        <is>
          <t>Bound</t>
        </is>
      </c>
      <c r="E1584" s="8" t="inlineStr">
        <is>
          <t>Sunniva Vasquez</t>
        </is>
      </c>
      <c r="F1584" s="11" t="n">
        <v>1971</v>
      </c>
      <c r="G1584" s="8" t="inlineStr">
        <is>
          <t>Porsche</t>
        </is>
      </c>
      <c r="H1584" s="8" t="inlineStr">
        <is>
          <t>911 Turbo S</t>
        </is>
      </c>
      <c r="I1584" s="8" t="inlineStr">
        <is>
          <t>VUEVEH4KYNXSK60BK</t>
        </is>
      </c>
      <c r="J1584" s="8" t="inlineStr">
        <is>
          <t>02 - Sports / GT</t>
        </is>
      </c>
      <c r="K1584" s="12" t="n">
        <v>715000</v>
      </c>
      <c r="L1584" s="8" t="inlineStr">
        <is>
          <t>Illinois</t>
        </is>
      </c>
      <c r="M1584" s="13" t="n">
        <v>11925.66</v>
      </c>
      <c r="N1584" s="13" t="n">
        <v>11557.16</v>
      </c>
      <c r="O1584" s="8" t="n"/>
    </row>
    <row r="1585">
      <c r="A1585" s="8" t="inlineStr">
        <is>
          <t>CANON-202510-001472</t>
        </is>
      </c>
      <c r="B1585" s="9" t="inlineStr">
        <is>
          <t>2025-10</t>
        </is>
      </c>
      <c r="C1585" s="10" t="n">
        <v>45953</v>
      </c>
      <c r="D1585" s="9" t="inlineStr">
        <is>
          <t>Bound</t>
        </is>
      </c>
      <c r="E1585" s="8" t="inlineStr">
        <is>
          <t>Sunniva Nakashima</t>
        </is>
      </c>
      <c r="F1585" s="11" t="n">
        <v>1983</v>
      </c>
      <c r="G1585" s="8" t="inlineStr">
        <is>
          <t>Lamborghini</t>
        </is>
      </c>
      <c r="H1585" s="8" t="inlineStr">
        <is>
          <t>Huracan EVO</t>
        </is>
      </c>
      <c r="I1585" s="8" t="inlineStr">
        <is>
          <t>BJ5SFJ4N96VP1DLCJ</t>
        </is>
      </c>
      <c r="J1585" s="8" t="inlineStr">
        <is>
          <t>03 - Supercar</t>
        </is>
      </c>
      <c r="K1585" s="12" t="n">
        <v>650000</v>
      </c>
      <c r="L1585" s="8" t="inlineStr">
        <is>
          <t>Virginia</t>
        </is>
      </c>
      <c r="M1585" s="13" t="n">
        <v>12699.53</v>
      </c>
      <c r="N1585" s="13" t="n">
        <v>12307.11</v>
      </c>
      <c r="O1585" s="8" t="n"/>
    </row>
    <row r="1586">
      <c r="A1586" s="8" t="inlineStr">
        <is>
          <t>CANON-202510-001473</t>
        </is>
      </c>
      <c r="B1586" s="9" t="inlineStr">
        <is>
          <t>2025-10</t>
        </is>
      </c>
      <c r="C1586" s="10" t="n">
        <v>45933</v>
      </c>
      <c r="D1586" s="9" t="inlineStr">
        <is>
          <t>Bound</t>
        </is>
      </c>
      <c r="E1586" s="8" t="inlineStr">
        <is>
          <t>Fenwick Kingsford</t>
        </is>
      </c>
      <c r="F1586" s="11" t="n">
        <v>2020</v>
      </c>
      <c r="G1586" s="8" t="inlineStr">
        <is>
          <t>Maserati</t>
        </is>
      </c>
      <c r="H1586" s="8" t="inlineStr">
        <is>
          <t>GranTurismo</t>
        </is>
      </c>
      <c r="I1586" s="8" t="inlineStr">
        <is>
          <t>S4MVPKX2H9YEEBF77</t>
        </is>
      </c>
      <c r="J1586" s="8" t="inlineStr">
        <is>
          <t>02 - Sports / GT</t>
        </is>
      </c>
      <c r="K1586" s="12" t="n">
        <v>465000</v>
      </c>
      <c r="L1586" s="8" t="inlineStr">
        <is>
          <t>Wisconsin</t>
        </is>
      </c>
      <c r="M1586" s="13" t="n">
        <v>7896.23</v>
      </c>
      <c r="N1586" s="13" t="n">
        <v>7652.24</v>
      </c>
      <c r="O1586" s="8" t="n"/>
    </row>
    <row r="1587">
      <c r="A1587" s="8" t="inlineStr">
        <is>
          <t>CANON-202510-001474</t>
        </is>
      </c>
      <c r="B1587" s="9" t="inlineStr">
        <is>
          <t>2025-10</t>
        </is>
      </c>
      <c r="C1587" s="10" t="n">
        <v>45941</v>
      </c>
      <c r="D1587" s="9" t="inlineStr">
        <is>
          <t>Bound</t>
        </is>
      </c>
      <c r="E1587" s="8" t="inlineStr">
        <is>
          <t>Beatrix Farkas</t>
        </is>
      </c>
      <c r="F1587" s="11" t="n">
        <v>2001</v>
      </c>
      <c r="G1587" s="8" t="inlineStr">
        <is>
          <t>Mercedes-Benz</t>
        </is>
      </c>
      <c r="H1587" s="8" t="inlineStr">
        <is>
          <t>AMG GT</t>
        </is>
      </c>
      <c r="I1587" s="8" t="inlineStr">
        <is>
          <t>AVE7U8ZVTNFSXL6RR</t>
        </is>
      </c>
      <c r="J1587" s="8" t="inlineStr">
        <is>
          <t>02 - Sports / GT</t>
        </is>
      </c>
      <c r="K1587" s="12" t="n">
        <v>490000</v>
      </c>
      <c r="L1587" s="8" t="inlineStr">
        <is>
          <t>New Mexico</t>
        </is>
      </c>
      <c r="M1587" s="13" t="n">
        <v>8875.469999999999</v>
      </c>
      <c r="N1587" s="13" t="n">
        <v>8601.219999999999</v>
      </c>
      <c r="O1587" s="8" t="n"/>
    </row>
    <row r="1588">
      <c r="A1588" s="8" t="inlineStr">
        <is>
          <t>CANON-202510-001475</t>
        </is>
      </c>
      <c r="B1588" s="9" t="inlineStr">
        <is>
          <t>2025-10</t>
        </is>
      </c>
      <c r="C1588" s="10" t="n">
        <v>45949</v>
      </c>
      <c r="D1588" s="9" t="inlineStr">
        <is>
          <t>Bound</t>
        </is>
      </c>
      <c r="E1588" s="8" t="inlineStr">
        <is>
          <t>Marisol Fairweather</t>
        </is>
      </c>
      <c r="F1588" s="11" t="n">
        <v>1973</v>
      </c>
      <c r="G1588" s="8" t="inlineStr">
        <is>
          <t>Ferrari</t>
        </is>
      </c>
      <c r="H1588" s="8" t="inlineStr">
        <is>
          <t>SF90 Stradale</t>
        </is>
      </c>
      <c r="I1588" s="8" t="inlineStr">
        <is>
          <t>F78CPZ0YH6A301CX7</t>
        </is>
      </c>
      <c r="J1588" s="8" t="inlineStr">
        <is>
          <t>03 - Supercar</t>
        </is>
      </c>
      <c r="K1588" s="12" t="n">
        <v>1255000</v>
      </c>
      <c r="L1588" s="8" t="inlineStr">
        <is>
          <t>New York</t>
        </is>
      </c>
      <c r="M1588" s="13" t="n">
        <v>24247.55</v>
      </c>
      <c r="N1588" s="13" t="n">
        <v>23498.3</v>
      </c>
      <c r="O1588" s="8" t="n"/>
    </row>
    <row r="1589">
      <c r="A1589" s="8" t="inlineStr">
        <is>
          <t>CANON-202510-001476</t>
        </is>
      </c>
      <c r="B1589" s="9" t="inlineStr">
        <is>
          <t>2025-10</t>
        </is>
      </c>
      <c r="C1589" s="10" t="n">
        <v>45933</v>
      </c>
      <c r="D1589" s="9" t="inlineStr">
        <is>
          <t>Bound</t>
        </is>
      </c>
      <c r="E1589" s="8" t="inlineStr">
        <is>
          <t>Fenwick Castellanos</t>
        </is>
      </c>
      <c r="F1589" s="11" t="n">
        <v>1966</v>
      </c>
      <c r="G1589" s="8" t="inlineStr">
        <is>
          <t>Mercedes-Benz</t>
        </is>
      </c>
      <c r="H1589" s="8" t="inlineStr">
        <is>
          <t>280SL Pagoda</t>
        </is>
      </c>
      <c r="I1589" s="8" t="inlineStr">
        <is>
          <t>M8F4ARUDEAC3J3KMK</t>
        </is>
      </c>
      <c r="J1589" s="8" t="inlineStr">
        <is>
          <t>07 - Post-War Classic (1946-1972)</t>
        </is>
      </c>
      <c r="K1589" s="12" t="n">
        <v>530000</v>
      </c>
      <c r="L1589" s="8" t="inlineStr">
        <is>
          <t>Ohio</t>
        </is>
      </c>
      <c r="M1589" s="13" t="n">
        <v>5977</v>
      </c>
      <c r="N1589" s="13" t="n">
        <v>5792.31</v>
      </c>
      <c r="O1589" s="8" t="n"/>
    </row>
    <row r="1590">
      <c r="A1590" s="8" t="inlineStr">
        <is>
          <t>CANON-202510-001477</t>
        </is>
      </c>
      <c r="B1590" s="9" t="inlineStr">
        <is>
          <t>2025-10</t>
        </is>
      </c>
      <c r="C1590" s="10" t="n">
        <v>45951</v>
      </c>
      <c r="D1590" s="9" t="inlineStr">
        <is>
          <t>Bound</t>
        </is>
      </c>
      <c r="E1590" s="8" t="inlineStr">
        <is>
          <t>Ingrid Farkas</t>
        </is>
      </c>
      <c r="F1590" s="11" t="n">
        <v>2011</v>
      </c>
      <c r="G1590" s="8" t="inlineStr">
        <is>
          <t>Ferrari</t>
        </is>
      </c>
      <c r="H1590" s="8" t="inlineStr">
        <is>
          <t>296 GTB</t>
        </is>
      </c>
      <c r="I1590" s="8" t="inlineStr">
        <is>
          <t>X50DT9DUR6B8M7UHD</t>
        </is>
      </c>
      <c r="J1590" s="8" t="inlineStr">
        <is>
          <t>03 - Supercar</t>
        </is>
      </c>
      <c r="K1590" s="12" t="n">
        <v>250000</v>
      </c>
      <c r="L1590" s="8" t="inlineStr">
        <is>
          <t>Rhode Island</t>
        </is>
      </c>
      <c r="M1590" s="13" t="n">
        <v>7431.6</v>
      </c>
      <c r="N1590" s="13" t="n">
        <v>7201.96</v>
      </c>
      <c r="O1590" s="8" t="n"/>
    </row>
    <row r="1591">
      <c r="A1591" s="8" t="inlineStr">
        <is>
          <t>CANON-202510-001478</t>
        </is>
      </c>
      <c r="B1591" s="9" t="inlineStr">
        <is>
          <t>2025-10</t>
        </is>
      </c>
      <c r="C1591" s="10" t="n">
        <v>45941</v>
      </c>
      <c r="D1591" s="9" t="inlineStr">
        <is>
          <t>Bound</t>
        </is>
      </c>
      <c r="E1591" s="8" t="inlineStr">
        <is>
          <t>Aurelio Nakashima</t>
        </is>
      </c>
      <c r="F1591" s="11" t="n">
        <v>1966</v>
      </c>
      <c r="G1591" s="8" t="inlineStr">
        <is>
          <t>Mercedes-Benz</t>
        </is>
      </c>
      <c r="H1591" s="8" t="inlineStr">
        <is>
          <t>AMG GT</t>
        </is>
      </c>
      <c r="I1591" s="8" t="inlineStr">
        <is>
          <t>V1S25B1MDXD23W5DG</t>
        </is>
      </c>
      <c r="J1591" s="8" t="inlineStr">
        <is>
          <t>02 - Sports / GT</t>
        </is>
      </c>
      <c r="K1591" s="12" t="n">
        <v>505000</v>
      </c>
      <c r="L1591" s="8" t="inlineStr">
        <is>
          <t>South Carolina</t>
        </is>
      </c>
      <c r="M1591" s="13" t="n">
        <v>7679.81</v>
      </c>
      <c r="N1591" s="13" t="n">
        <v>7442.5</v>
      </c>
      <c r="O1591" s="8" t="n"/>
    </row>
    <row r="1592">
      <c r="A1592" s="8" t="inlineStr">
        <is>
          <t>CANON-202510-001479</t>
        </is>
      </c>
      <c r="B1592" s="9" t="inlineStr">
        <is>
          <t>2025-10</t>
        </is>
      </c>
      <c r="C1592" s="10" t="n">
        <v>45956</v>
      </c>
      <c r="D1592" s="9" t="inlineStr">
        <is>
          <t>Bound</t>
        </is>
      </c>
      <c r="E1592" s="8" t="inlineStr">
        <is>
          <t>Mireille Thistlewood</t>
        </is>
      </c>
      <c r="F1592" s="11" t="n">
        <v>2005</v>
      </c>
      <c r="G1592" s="8" t="inlineStr">
        <is>
          <t>Maserati</t>
        </is>
      </c>
      <c r="H1592" s="8" t="inlineStr">
        <is>
          <t>GranTurismo</t>
        </is>
      </c>
      <c r="I1592" s="8" t="inlineStr">
        <is>
          <t>WDFGUR2HZ0E4XSHT3</t>
        </is>
      </c>
      <c r="J1592" s="8" t="inlineStr">
        <is>
          <t>02 - Sports / GT</t>
        </is>
      </c>
      <c r="K1592" s="12" t="n">
        <v>480000</v>
      </c>
      <c r="L1592" s="8" t="inlineStr">
        <is>
          <t>Illinois</t>
        </is>
      </c>
      <c r="M1592" s="13" t="n">
        <v>9237.74</v>
      </c>
      <c r="N1592" s="13" t="n">
        <v>8952.290000000001</v>
      </c>
      <c r="O1592" s="8" t="n"/>
    </row>
    <row r="1593">
      <c r="A1593" s="8" t="inlineStr">
        <is>
          <t>CANON-202510-001480</t>
        </is>
      </c>
      <c r="B1593" s="9" t="inlineStr">
        <is>
          <t>2025-10</t>
        </is>
      </c>
      <c r="C1593" s="10" t="n">
        <v>45949</v>
      </c>
      <c r="D1593" s="9" t="inlineStr">
        <is>
          <t>Bound</t>
        </is>
      </c>
      <c r="E1593" s="8" t="inlineStr">
        <is>
          <t>Ottilie Montoya</t>
        </is>
      </c>
      <c r="F1593" s="11" t="n">
        <v>1966</v>
      </c>
      <c r="G1593" s="8" t="inlineStr">
        <is>
          <t>Jaguar</t>
        </is>
      </c>
      <c r="H1593" s="8" t="inlineStr">
        <is>
          <t>E-Type Series 1</t>
        </is>
      </c>
      <c r="I1593" s="8" t="inlineStr">
        <is>
          <t>U0K9LR8V9YV2WNB4S</t>
        </is>
      </c>
      <c r="J1593" s="8" t="inlineStr">
        <is>
          <t>07 - Post-War Classic (1946-1972)</t>
        </is>
      </c>
      <c r="K1593" s="12" t="n">
        <v>450000</v>
      </c>
      <c r="L1593" s="8" t="inlineStr">
        <is>
          <t>Florida</t>
        </is>
      </c>
      <c r="M1593" s="13" t="n">
        <v>5787.17</v>
      </c>
      <c r="N1593" s="13" t="n">
        <v>5608.35</v>
      </c>
      <c r="O1593" s="8" t="n"/>
    </row>
    <row r="1594">
      <c r="A1594" s="8" t="inlineStr">
        <is>
          <t>CANON-202510-001481</t>
        </is>
      </c>
      <c r="B1594" s="9" t="inlineStr">
        <is>
          <t>2025-10</t>
        </is>
      </c>
      <c r="C1594" s="10" t="n">
        <v>45940</v>
      </c>
      <c r="D1594" s="9" t="inlineStr">
        <is>
          <t>Bound</t>
        </is>
      </c>
      <c r="E1594" s="8" t="inlineStr">
        <is>
          <t>Noor Chattopadhyay</t>
        </is>
      </c>
      <c r="F1594" s="11" t="n">
        <v>2016</v>
      </c>
      <c r="G1594" s="8" t="inlineStr">
        <is>
          <t>Aston Martin</t>
        </is>
      </c>
      <c r="H1594" s="8" t="inlineStr">
        <is>
          <t>DB5</t>
        </is>
      </c>
      <c r="I1594" s="8" t="inlineStr">
        <is>
          <t>BS50R8XSUH1ZWACUH</t>
        </is>
      </c>
      <c r="J1594" s="8" t="inlineStr">
        <is>
          <t>07 - Post-War Classic (1946-1972)</t>
        </is>
      </c>
      <c r="K1594" s="12" t="n">
        <v>1340000</v>
      </c>
      <c r="L1594" s="8" t="inlineStr">
        <is>
          <t>Rhode Island</t>
        </is>
      </c>
      <c r="M1594" s="13" t="n">
        <v>13162.34</v>
      </c>
      <c r="N1594" s="13" t="n">
        <v>12755.62</v>
      </c>
      <c r="O1594" s="8" t="n"/>
    </row>
    <row r="1595">
      <c r="A1595" s="8" t="inlineStr">
        <is>
          <t>CANON-202510-001482</t>
        </is>
      </c>
      <c r="B1595" s="9" t="inlineStr">
        <is>
          <t>2025-10</t>
        </is>
      </c>
      <c r="C1595" s="10" t="n">
        <v>45939</v>
      </c>
      <c r="D1595" s="9" t="inlineStr">
        <is>
          <t>Bound</t>
        </is>
      </c>
      <c r="E1595" s="8" t="inlineStr">
        <is>
          <t>Mireille Vasquez</t>
        </is>
      </c>
      <c r="F1595" s="11" t="n">
        <v>1967</v>
      </c>
      <c r="G1595" s="8" t="inlineStr">
        <is>
          <t>Maserati</t>
        </is>
      </c>
      <c r="H1595" s="8" t="inlineStr">
        <is>
          <t>GranTurismo</t>
        </is>
      </c>
      <c r="I1595" s="8" t="inlineStr">
        <is>
          <t>WW11J0F2SU8C0BF1B</t>
        </is>
      </c>
      <c r="J1595" s="8" t="inlineStr">
        <is>
          <t>02 - Sports / GT</t>
        </is>
      </c>
      <c r="K1595" s="12" t="n">
        <v>415000</v>
      </c>
      <c r="L1595" s="8" t="inlineStr">
        <is>
          <t>Arizona</t>
        </is>
      </c>
      <c r="M1595" s="13" t="n">
        <v>5931.37</v>
      </c>
      <c r="N1595" s="13" t="n">
        <v>5748.09</v>
      </c>
      <c r="O1595" s="8" t="n"/>
    </row>
    <row r="1596">
      <c r="A1596" s="8" t="inlineStr">
        <is>
          <t>CANON-202510-001483</t>
        </is>
      </c>
      <c r="B1596" s="9" t="inlineStr">
        <is>
          <t>2025-10</t>
        </is>
      </c>
      <c r="C1596" s="10" t="n">
        <v>45953</v>
      </c>
      <c r="D1596" s="9" t="inlineStr">
        <is>
          <t>Bound</t>
        </is>
      </c>
      <c r="E1596" s="8" t="inlineStr">
        <is>
          <t>Sunniva Chattopadhyay</t>
        </is>
      </c>
      <c r="F1596" s="11" t="n">
        <v>1981</v>
      </c>
      <c r="G1596" s="8" t="inlineStr">
        <is>
          <t>Bentley</t>
        </is>
      </c>
      <c r="H1596" s="8" t="inlineStr">
        <is>
          <t>Continental GT</t>
        </is>
      </c>
      <c r="I1596" s="8" t="inlineStr">
        <is>
          <t>AT4WZWF4AR018BNG5</t>
        </is>
      </c>
      <c r="J1596" s="8" t="inlineStr">
        <is>
          <t>02 - Sports / GT</t>
        </is>
      </c>
      <c r="K1596" s="12" t="n">
        <v>385000</v>
      </c>
      <c r="L1596" s="8" t="inlineStr">
        <is>
          <t>Maryland</t>
        </is>
      </c>
      <c r="M1596" s="13" t="n">
        <v>5175.71</v>
      </c>
      <c r="N1596" s="13" t="n">
        <v>5015.78</v>
      </c>
      <c r="O1596" s="8" t="n"/>
    </row>
    <row r="1597">
      <c r="A1597" s="8" t="inlineStr">
        <is>
          <t>CANON-202510-001484</t>
        </is>
      </c>
      <c r="B1597" s="9" t="inlineStr">
        <is>
          <t>2025-10</t>
        </is>
      </c>
      <c r="C1597" s="10" t="n">
        <v>45947</v>
      </c>
      <c r="D1597" s="9" t="inlineStr">
        <is>
          <t>Bound</t>
        </is>
      </c>
      <c r="E1597" s="8" t="inlineStr">
        <is>
          <t>Priya Blackwood</t>
        </is>
      </c>
      <c r="F1597" s="11" t="n">
        <v>1971</v>
      </c>
      <c r="G1597" s="8" t="inlineStr">
        <is>
          <t>Bentley</t>
        </is>
      </c>
      <c r="H1597" s="8" t="inlineStr">
        <is>
          <t>Continental GT</t>
        </is>
      </c>
      <c r="I1597" s="8" t="inlineStr">
        <is>
          <t>NAGT7N68W7FZR3CW8</t>
        </is>
      </c>
      <c r="J1597" s="8" t="inlineStr">
        <is>
          <t>02 - Sports / GT</t>
        </is>
      </c>
      <c r="K1597" s="12" t="n">
        <v>860000</v>
      </c>
      <c r="L1597" s="8" t="inlineStr">
        <is>
          <t>Colorado</t>
        </is>
      </c>
      <c r="M1597" s="13" t="n">
        <v>11601.89</v>
      </c>
      <c r="N1597" s="13" t="n">
        <v>11243.39</v>
      </c>
      <c r="O1597" s="8" t="n"/>
    </row>
    <row r="1598">
      <c r="A1598" s="8" t="inlineStr">
        <is>
          <t>CANON-202510-001485</t>
        </is>
      </c>
      <c r="B1598" s="9" t="inlineStr">
        <is>
          <t>2025-10</t>
        </is>
      </c>
      <c r="C1598" s="10" t="n">
        <v>45945</v>
      </c>
      <c r="D1598" s="9" t="inlineStr">
        <is>
          <t>Bound</t>
        </is>
      </c>
      <c r="E1598" s="8" t="inlineStr">
        <is>
          <t>Cassius Kingsford</t>
        </is>
      </c>
      <c r="F1598" s="11" t="n">
        <v>1974</v>
      </c>
      <c r="G1598" s="8" t="inlineStr">
        <is>
          <t>Porsche</t>
        </is>
      </c>
      <c r="H1598" s="8" t="inlineStr">
        <is>
          <t>911 Turbo S</t>
        </is>
      </c>
      <c r="I1598" s="8" t="inlineStr">
        <is>
          <t>0KR1UT00UDWJNB50R</t>
        </is>
      </c>
      <c r="J1598" s="8" t="inlineStr">
        <is>
          <t>02 - Sports / GT</t>
        </is>
      </c>
      <c r="K1598" s="12" t="n">
        <v>270000</v>
      </c>
      <c r="L1598" s="8" t="inlineStr">
        <is>
          <t>Wyoming</t>
        </is>
      </c>
      <c r="M1598" s="13" t="n">
        <v>4088.21</v>
      </c>
      <c r="N1598" s="13" t="n">
        <v>3961.88</v>
      </c>
      <c r="O1598" s="8" t="n"/>
    </row>
    <row r="1599">
      <c r="A1599" s="8" t="inlineStr">
        <is>
          <t>CANON-202510-001486</t>
        </is>
      </c>
      <c r="B1599" s="9" t="inlineStr">
        <is>
          <t>2025-10</t>
        </is>
      </c>
      <c r="C1599" s="10" t="n">
        <v>45939</v>
      </c>
      <c r="D1599" s="9" t="inlineStr">
        <is>
          <t>Bound</t>
        </is>
      </c>
      <c r="E1599" s="8" t="inlineStr">
        <is>
          <t>Ingrid Vandermeer</t>
        </is>
      </c>
      <c r="F1599" s="11" t="n">
        <v>1975</v>
      </c>
      <c r="G1599" s="8" t="inlineStr">
        <is>
          <t>Aston Martin</t>
        </is>
      </c>
      <c r="H1599" s="8" t="inlineStr">
        <is>
          <t>DB5</t>
        </is>
      </c>
      <c r="I1599" s="8" t="inlineStr">
        <is>
          <t>KUGA7W5YAAPK5CARP</t>
        </is>
      </c>
      <c r="J1599" s="8" t="inlineStr">
        <is>
          <t>07 - Post-War Classic (1946-1972)</t>
        </is>
      </c>
      <c r="K1599" s="12" t="n">
        <v>1480000</v>
      </c>
      <c r="L1599" s="8" t="inlineStr">
        <is>
          <t>New York</t>
        </is>
      </c>
      <c r="M1599" s="13" t="n">
        <v>13582.49</v>
      </c>
      <c r="N1599" s="13" t="n">
        <v>13162.79</v>
      </c>
      <c r="O1599" s="8" t="n"/>
    </row>
    <row r="1600">
      <c r="A1600" s="8" t="inlineStr">
        <is>
          <t>CANON-202510-001487</t>
        </is>
      </c>
      <c r="B1600" s="9" t="inlineStr">
        <is>
          <t>2025-10</t>
        </is>
      </c>
      <c r="C1600" s="10" t="n">
        <v>45954</v>
      </c>
      <c r="D1600" s="9" t="inlineStr">
        <is>
          <t>Bound</t>
        </is>
      </c>
      <c r="E1600" s="8" t="inlineStr">
        <is>
          <t>Wilhelmina Blackwood</t>
        </is>
      </c>
      <c r="F1600" s="11" t="n">
        <v>1993</v>
      </c>
      <c r="G1600" s="8" t="inlineStr">
        <is>
          <t>Aston Martin</t>
        </is>
      </c>
      <c r="H1600" s="8" t="inlineStr">
        <is>
          <t>DB12</t>
        </is>
      </c>
      <c r="I1600" s="8" t="inlineStr">
        <is>
          <t>CDK50VF4NYBJKFYM1</t>
        </is>
      </c>
      <c r="J1600" s="8" t="inlineStr">
        <is>
          <t>02 - Sports / GT</t>
        </is>
      </c>
      <c r="K1600" s="12" t="n">
        <v>625000</v>
      </c>
      <c r="L1600" s="8" t="inlineStr">
        <is>
          <t>Illinois</t>
        </is>
      </c>
      <c r="M1600" s="13" t="n">
        <v>10424.53</v>
      </c>
      <c r="N1600" s="13" t="n">
        <v>10102.41</v>
      </c>
      <c r="O1600" s="8" t="n"/>
    </row>
    <row r="1601">
      <c r="A1601" s="8" t="inlineStr">
        <is>
          <t>CANON-202510-001488</t>
        </is>
      </c>
      <c r="B1601" s="9" t="inlineStr">
        <is>
          <t>2025-10</t>
        </is>
      </c>
      <c r="C1601" s="10" t="n">
        <v>45954</v>
      </c>
      <c r="D1601" s="9" t="inlineStr">
        <is>
          <t>Bound</t>
        </is>
      </c>
      <c r="E1601" s="8" t="inlineStr">
        <is>
          <t>Leopold Kingsford</t>
        </is>
      </c>
      <c r="F1601" s="11" t="n">
        <v>2006</v>
      </c>
      <c r="G1601" s="8" t="inlineStr">
        <is>
          <t>Porsche</t>
        </is>
      </c>
      <c r="H1601" s="8" t="inlineStr">
        <is>
          <t>911 Turbo S</t>
        </is>
      </c>
      <c r="I1601" s="8" t="inlineStr">
        <is>
          <t>5KMV65FVLT2LHRVN4</t>
        </is>
      </c>
      <c r="J1601" s="8" t="inlineStr">
        <is>
          <t>02 - Sports / GT</t>
        </is>
      </c>
      <c r="K1601" s="12" t="n">
        <v>135000</v>
      </c>
      <c r="L1601" s="8" t="inlineStr">
        <is>
          <t>California</t>
        </is>
      </c>
      <c r="M1601" s="13" t="n">
        <v>3163.58</v>
      </c>
      <c r="N1601" s="13" t="n">
        <v>3065.83</v>
      </c>
      <c r="O1601" s="8" t="n"/>
    </row>
    <row r="1602">
      <c r="A1602" s="8" t="inlineStr">
        <is>
          <t>CANON-202510-001489</t>
        </is>
      </c>
      <c r="B1602" s="9" t="inlineStr">
        <is>
          <t>2025-10</t>
        </is>
      </c>
      <c r="C1602" s="10" t="n">
        <v>45955</v>
      </c>
      <c r="D1602" s="9" t="inlineStr">
        <is>
          <t>Bound</t>
        </is>
      </c>
      <c r="E1602" s="8" t="inlineStr">
        <is>
          <t>Priya Merriweather</t>
        </is>
      </c>
      <c r="F1602" s="11" t="n">
        <v>2007</v>
      </c>
      <c r="G1602" s="8" t="inlineStr">
        <is>
          <t>Porsche</t>
        </is>
      </c>
      <c r="H1602" s="8" t="inlineStr">
        <is>
          <t>911 Turbo S</t>
        </is>
      </c>
      <c r="I1602" s="8" t="inlineStr">
        <is>
          <t>WJ19S2LDRNKLTMP6C</t>
        </is>
      </c>
      <c r="J1602" s="8" t="inlineStr">
        <is>
          <t>02 - Sports / GT</t>
        </is>
      </c>
      <c r="K1602" s="12" t="n">
        <v>380000</v>
      </c>
      <c r="L1602" s="8" t="inlineStr">
        <is>
          <t>Hawaii</t>
        </is>
      </c>
      <c r="M1602" s="13" t="n">
        <v>6990.57</v>
      </c>
      <c r="N1602" s="13" t="n">
        <v>6774.56</v>
      </c>
      <c r="O1602" s="8" t="n"/>
    </row>
    <row r="1603">
      <c r="A1603" s="8" t="inlineStr">
        <is>
          <t>CANON-202510-001490</t>
        </is>
      </c>
      <c r="B1603" s="9" t="inlineStr">
        <is>
          <t>2025-10</t>
        </is>
      </c>
      <c r="C1603" s="10" t="n">
        <v>45949</v>
      </c>
      <c r="D1603" s="9" t="inlineStr">
        <is>
          <t>Bound</t>
        </is>
      </c>
      <c r="E1603" s="8" t="inlineStr">
        <is>
          <t>Beatrix Okonkwo</t>
        </is>
      </c>
      <c r="F1603" s="11" t="n">
        <v>1969</v>
      </c>
      <c r="G1603" s="8" t="inlineStr">
        <is>
          <t>Ferrari</t>
        </is>
      </c>
      <c r="H1603" s="8" t="inlineStr">
        <is>
          <t>296 GTB</t>
        </is>
      </c>
      <c r="I1603" s="8" t="inlineStr">
        <is>
          <t>K4V0UL4B5SALR9DED</t>
        </is>
      </c>
      <c r="J1603" s="8" t="inlineStr">
        <is>
          <t>03 - Supercar</t>
        </is>
      </c>
      <c r="K1603" s="12" t="n">
        <v>740000</v>
      </c>
      <c r="L1603" s="8" t="inlineStr">
        <is>
          <t>Texas</t>
        </is>
      </c>
      <c r="M1603" s="13" t="n">
        <v>15253.77</v>
      </c>
      <c r="N1603" s="13" t="n">
        <v>14782.43</v>
      </c>
      <c r="O1603" s="8" t="n"/>
    </row>
    <row r="1604">
      <c r="A1604" s="8" t="inlineStr">
        <is>
          <t>CANON-202510-001491</t>
        </is>
      </c>
      <c r="B1604" s="9" t="inlineStr">
        <is>
          <t>2025-10</t>
        </is>
      </c>
      <c r="C1604" s="10" t="n">
        <v>45935</v>
      </c>
      <c r="D1604" s="9" t="inlineStr">
        <is>
          <t>Bound</t>
        </is>
      </c>
      <c r="E1604" s="8" t="inlineStr">
        <is>
          <t>Callum Vandermeer</t>
        </is>
      </c>
      <c r="F1604" s="11" t="n">
        <v>1971</v>
      </c>
      <c r="G1604" s="8" t="inlineStr">
        <is>
          <t>Jaguar</t>
        </is>
      </c>
      <c r="H1604" s="8" t="inlineStr">
        <is>
          <t>E-Type Series 1</t>
        </is>
      </c>
      <c r="I1604" s="8" t="inlineStr">
        <is>
          <t>A2J758ZLYJSKAHD9T</t>
        </is>
      </c>
      <c r="J1604" s="8" t="inlineStr">
        <is>
          <t>07 - Post-War Classic (1946-1972)</t>
        </is>
      </c>
      <c r="K1604" s="12" t="n">
        <v>335000</v>
      </c>
      <c r="L1604" s="8" t="inlineStr">
        <is>
          <t>New York</t>
        </is>
      </c>
      <c r="M1604" s="13" t="n">
        <v>3883.47</v>
      </c>
      <c r="N1604" s="13" t="n">
        <v>3763.47</v>
      </c>
      <c r="O1604" s="8" t="n"/>
    </row>
    <row r="1605">
      <c r="A1605" s="8" t="inlineStr">
        <is>
          <t>CANON-202510-001492</t>
        </is>
      </c>
      <c r="B1605" s="9" t="inlineStr">
        <is>
          <t>2025-10</t>
        </is>
      </c>
      <c r="C1605" s="10" t="n">
        <v>45934</v>
      </c>
      <c r="D1605" s="9" t="inlineStr">
        <is>
          <t>Bound</t>
        </is>
      </c>
      <c r="E1605" s="8" t="inlineStr">
        <is>
          <t>Mireille Harrington</t>
        </is>
      </c>
      <c r="F1605" s="11" t="n">
        <v>1983</v>
      </c>
      <c r="G1605" s="8" t="inlineStr">
        <is>
          <t>Aston Martin</t>
        </is>
      </c>
      <c r="H1605" s="8" t="inlineStr">
        <is>
          <t>DB12</t>
        </is>
      </c>
      <c r="I1605" s="8" t="inlineStr">
        <is>
          <t>78T629NF9VYJBB1LS</t>
        </is>
      </c>
      <c r="J1605" s="8" t="inlineStr">
        <is>
          <t>02 - Sports / GT</t>
        </is>
      </c>
      <c r="K1605" s="12" t="n">
        <v>250000</v>
      </c>
      <c r="L1605" s="8" t="inlineStr">
        <is>
          <t>Minnesota</t>
        </is>
      </c>
      <c r="M1605" s="13" t="n">
        <v>4669.81</v>
      </c>
      <c r="N1605" s="13" t="n">
        <v>4525.51</v>
      </c>
      <c r="O1605" s="8" t="n"/>
    </row>
    <row r="1606">
      <c r="A1606" s="8" t="inlineStr">
        <is>
          <t>CANON-202510-001493</t>
        </is>
      </c>
      <c r="B1606" s="9" t="inlineStr">
        <is>
          <t>2025-10</t>
        </is>
      </c>
      <c r="C1606" s="10" t="n">
        <v>45941</v>
      </c>
      <c r="D1606" s="9" t="inlineStr">
        <is>
          <t>Bound</t>
        </is>
      </c>
      <c r="E1606" s="8" t="inlineStr">
        <is>
          <t>Aurelio Okonkwo</t>
        </is>
      </c>
      <c r="F1606" s="11" t="n">
        <v>1999</v>
      </c>
      <c r="G1606" s="8" t="inlineStr">
        <is>
          <t>Maserati</t>
        </is>
      </c>
      <c r="H1606" s="8" t="inlineStr">
        <is>
          <t>GranTurismo</t>
        </is>
      </c>
      <c r="I1606" s="8" t="inlineStr">
        <is>
          <t>91VDFMRWMBM2958A0</t>
        </is>
      </c>
      <c r="J1606" s="8" t="inlineStr">
        <is>
          <t>02 - Sports / GT</t>
        </is>
      </c>
      <c r="K1606" s="12" t="n">
        <v>650000</v>
      </c>
      <c r="L1606" s="8" t="inlineStr">
        <is>
          <t>Vermont</t>
        </is>
      </c>
      <c r="M1606" s="13" t="n">
        <v>9725.469999999999</v>
      </c>
      <c r="N1606" s="13" t="n">
        <v>9424.950000000001</v>
      </c>
      <c r="O1606" s="8" t="n"/>
    </row>
    <row r="1607">
      <c r="A1607" s="8" t="inlineStr">
        <is>
          <t>CANON-202510-001494</t>
        </is>
      </c>
      <c r="B1607" s="9" t="inlineStr">
        <is>
          <t>2025-10</t>
        </is>
      </c>
      <c r="C1607" s="10" t="n">
        <v>45940</v>
      </c>
      <c r="D1607" s="9" t="inlineStr">
        <is>
          <t>Bound</t>
        </is>
      </c>
      <c r="E1607" s="8" t="inlineStr">
        <is>
          <t>Priya Harrington</t>
        </is>
      </c>
      <c r="F1607" s="11" t="n">
        <v>1994</v>
      </c>
      <c r="G1607" s="8" t="inlineStr">
        <is>
          <t>Bentley</t>
        </is>
      </c>
      <c r="H1607" s="8" t="inlineStr">
        <is>
          <t>Continental GT</t>
        </is>
      </c>
      <c r="I1607" s="8" t="inlineStr">
        <is>
          <t>75PMLA6VJYWHWT0AV</t>
        </is>
      </c>
      <c r="J1607" s="8" t="inlineStr">
        <is>
          <t>02 - Sports / GT</t>
        </is>
      </c>
      <c r="K1607" s="12" t="n">
        <v>555000</v>
      </c>
      <c r="L1607" s="8" t="inlineStr">
        <is>
          <t>South Dakota</t>
        </is>
      </c>
      <c r="M1607" s="13" t="n">
        <v>7555.33</v>
      </c>
      <c r="N1607" s="13" t="n">
        <v>7321.87</v>
      </c>
      <c r="O1607" s="8" t="n"/>
    </row>
    <row r="1608">
      <c r="A1608" s="8" t="inlineStr">
        <is>
          <t>CANON-202510-001495</t>
        </is>
      </c>
      <c r="B1608" s="9" t="inlineStr">
        <is>
          <t>2025-10</t>
        </is>
      </c>
      <c r="C1608" s="10" t="n">
        <v>45932</v>
      </c>
      <c r="D1608" s="9" t="inlineStr">
        <is>
          <t>Bound</t>
        </is>
      </c>
      <c r="E1608" s="8" t="inlineStr">
        <is>
          <t>Beatrix Rourke</t>
        </is>
      </c>
      <c r="F1608" s="11" t="n">
        <v>1968</v>
      </c>
      <c r="G1608" s="8" t="inlineStr">
        <is>
          <t>BMW</t>
        </is>
      </c>
      <c r="H1608" s="8" t="inlineStr">
        <is>
          <t>M8 Competition</t>
        </is>
      </c>
      <c r="I1608" s="8" t="inlineStr">
        <is>
          <t>E6CPZMX93JHGNYSSN</t>
        </is>
      </c>
      <c r="J1608" s="8" t="inlineStr">
        <is>
          <t>02 - Sports / GT</t>
        </is>
      </c>
      <c r="K1608" s="12" t="n">
        <v>790000</v>
      </c>
      <c r="L1608" s="8" t="inlineStr">
        <is>
          <t>Minnesota</t>
        </is>
      </c>
      <c r="M1608" s="13" t="n">
        <v>12789.06</v>
      </c>
      <c r="N1608" s="13" t="n">
        <v>12393.88</v>
      </c>
      <c r="O1608" s="8" t="n"/>
    </row>
    <row r="1609">
      <c r="A1609" s="8" t="inlineStr">
        <is>
          <t>CANON-202510-001496</t>
        </is>
      </c>
      <c r="B1609" s="9" t="inlineStr">
        <is>
          <t>2025-10</t>
        </is>
      </c>
      <c r="C1609" s="10" t="n">
        <v>45943</v>
      </c>
      <c r="D1609" s="9" t="inlineStr">
        <is>
          <t>Bound</t>
        </is>
      </c>
      <c r="E1609" s="8" t="inlineStr">
        <is>
          <t>Desmond Underwood</t>
        </is>
      </c>
      <c r="F1609" s="11" t="n">
        <v>2024</v>
      </c>
      <c r="G1609" s="8" t="inlineStr">
        <is>
          <t>Aston Martin</t>
        </is>
      </c>
      <c r="H1609" s="8" t="inlineStr">
        <is>
          <t>DB12</t>
        </is>
      </c>
      <c r="I1609" s="8" t="inlineStr">
        <is>
          <t>HRXW6LB47HDFMZ02L</t>
        </is>
      </c>
      <c r="J1609" s="8" t="inlineStr">
        <is>
          <t>02 - Sports / GT</t>
        </is>
      </c>
      <c r="K1609" s="12" t="n">
        <v>635000</v>
      </c>
      <c r="L1609" s="8" t="inlineStr">
        <is>
          <t>Alaska</t>
        </is>
      </c>
      <c r="M1609" s="13" t="n">
        <v>8878.02</v>
      </c>
      <c r="N1609" s="13" t="n">
        <v>8603.690000000001</v>
      </c>
      <c r="O1609" s="8" t="n"/>
    </row>
    <row r="1610">
      <c r="A1610" s="8" t="inlineStr">
        <is>
          <t>CANON-202510-001498</t>
        </is>
      </c>
      <c r="B1610" s="9" t="inlineStr">
        <is>
          <t>2025-10</t>
        </is>
      </c>
      <c r="C1610" s="10" t="n">
        <v>45931</v>
      </c>
      <c r="D1610" s="9" t="inlineStr">
        <is>
          <t>Bound</t>
        </is>
      </c>
      <c r="E1610" s="8" t="inlineStr">
        <is>
          <t>Anouk Vasquez</t>
        </is>
      </c>
      <c r="F1610" s="11" t="n">
        <v>1968</v>
      </c>
      <c r="G1610" s="8" t="inlineStr">
        <is>
          <t>Porsche</t>
        </is>
      </c>
      <c r="H1610" s="8" t="inlineStr">
        <is>
          <t>911 Turbo S</t>
        </is>
      </c>
      <c r="I1610" s="8" t="inlineStr">
        <is>
          <t>R7HDBBHLUZ9NPPV1E</t>
        </is>
      </c>
      <c r="J1610" s="8" t="inlineStr">
        <is>
          <t>02 - Sports / GT</t>
        </is>
      </c>
      <c r="K1610" s="12" t="n">
        <v>365000</v>
      </c>
      <c r="L1610" s="8" t="inlineStr">
        <is>
          <t>Utah</t>
        </is>
      </c>
      <c r="M1610" s="13" t="n">
        <v>6972.88</v>
      </c>
      <c r="N1610" s="13" t="n">
        <v>6757.42</v>
      </c>
      <c r="O1610" s="8" t="n"/>
    </row>
    <row r="1611">
      <c r="A1611" s="8" t="inlineStr">
        <is>
          <t>CANON-202510-001501</t>
        </is>
      </c>
      <c r="B1611" s="9" t="inlineStr">
        <is>
          <t>2025-10</t>
        </is>
      </c>
      <c r="C1611" s="10" t="n">
        <v>45943</v>
      </c>
      <c r="D1611" s="9" t="inlineStr">
        <is>
          <t>Bound</t>
        </is>
      </c>
      <c r="E1611" s="8" t="inlineStr">
        <is>
          <t>Beatrix Chattopadhyay</t>
        </is>
      </c>
      <c r="F1611" s="11" t="n">
        <v>1956</v>
      </c>
      <c r="G1611" s="8" t="inlineStr">
        <is>
          <t>Lamborghini</t>
        </is>
      </c>
      <c r="H1611" s="8" t="inlineStr">
        <is>
          <t>Huracan EVO</t>
        </is>
      </c>
      <c r="I1611" s="8" t="inlineStr">
        <is>
          <t>1MPR7G0LRYD78PMWG</t>
        </is>
      </c>
      <c r="J1611" s="8" t="inlineStr">
        <is>
          <t>03 - Supercar</t>
        </is>
      </c>
      <c r="K1611" s="12" t="n">
        <v>1950000</v>
      </c>
      <c r="L1611" s="8" t="inlineStr">
        <is>
          <t>Louisiana</t>
        </is>
      </c>
      <c r="M1611" s="13" t="n">
        <v>35615.09</v>
      </c>
      <c r="N1611" s="13" t="n">
        <v>34514.58</v>
      </c>
      <c r="O1611" s="8" t="n"/>
    </row>
    <row r="1612">
      <c r="A1612" s="8" t="inlineStr">
        <is>
          <t>CANON-202510-001502</t>
        </is>
      </c>
      <c r="B1612" s="9" t="inlineStr">
        <is>
          <t>2025-10</t>
        </is>
      </c>
      <c r="C1612" s="10" t="n">
        <v>45956</v>
      </c>
      <c r="D1612" s="9" t="inlineStr">
        <is>
          <t>Bound</t>
        </is>
      </c>
      <c r="E1612" s="8" t="inlineStr">
        <is>
          <t>Emiliano Delacroix</t>
        </is>
      </c>
      <c r="F1612" s="11" t="n">
        <v>1973</v>
      </c>
      <c r="G1612" s="8" t="inlineStr">
        <is>
          <t>Bentley</t>
        </is>
      </c>
      <c r="H1612" s="8" t="inlineStr">
        <is>
          <t>Continental GT</t>
        </is>
      </c>
      <c r="I1612" s="8" t="inlineStr">
        <is>
          <t>D3DCVE9WH4Z8FLAGU</t>
        </is>
      </c>
      <c r="J1612" s="8" t="inlineStr">
        <is>
          <t>02 - Sports / GT</t>
        </is>
      </c>
      <c r="K1612" s="12" t="n">
        <v>620000</v>
      </c>
      <c r="L1612" s="8" t="inlineStr">
        <is>
          <t>Wyoming</t>
        </is>
      </c>
      <c r="M1612" s="13" t="n">
        <v>8136.04</v>
      </c>
      <c r="N1612" s="13" t="n">
        <v>7884.64</v>
      </c>
      <c r="O1612" s="8" t="n"/>
    </row>
    <row r="1613">
      <c r="A1613" s="8" t="inlineStr">
        <is>
          <t>CANON-202510-001503</t>
        </is>
      </c>
      <c r="B1613" s="9" t="inlineStr">
        <is>
          <t>2025-10</t>
        </is>
      </c>
      <c r="C1613" s="10" t="n">
        <v>45945</v>
      </c>
      <c r="D1613" s="9" t="inlineStr">
        <is>
          <t>Bound</t>
        </is>
      </c>
      <c r="E1613" s="8" t="inlineStr">
        <is>
          <t>Saoirse Delacroix</t>
        </is>
      </c>
      <c r="F1613" s="11" t="n">
        <v>2024</v>
      </c>
      <c r="G1613" s="8" t="inlineStr">
        <is>
          <t>Aston Martin</t>
        </is>
      </c>
      <c r="H1613" s="8" t="inlineStr">
        <is>
          <t>DB12</t>
        </is>
      </c>
      <c r="I1613" s="8" t="inlineStr">
        <is>
          <t>M2U5ZVGULDE5E1XJU</t>
        </is>
      </c>
      <c r="J1613" s="8" t="inlineStr">
        <is>
          <t>02 - Sports / GT</t>
        </is>
      </c>
      <c r="K1613" s="12" t="n">
        <v>820000</v>
      </c>
      <c r="L1613" s="8" t="inlineStr">
        <is>
          <t>Hawaii</t>
        </is>
      </c>
      <c r="M1613" s="13" t="n">
        <v>13073.58</v>
      </c>
      <c r="N1613" s="13" t="n">
        <v>12669.61</v>
      </c>
      <c r="O1613" s="8" t="n"/>
    </row>
    <row r="1614">
      <c r="A1614" s="8" t="inlineStr">
        <is>
          <t>CANON-202510-001504</t>
        </is>
      </c>
      <c r="B1614" s="9" t="inlineStr">
        <is>
          <t>2025-10</t>
        </is>
      </c>
      <c r="C1614" s="10" t="n">
        <v>45949</v>
      </c>
      <c r="D1614" s="9" t="inlineStr">
        <is>
          <t>Bound</t>
        </is>
      </c>
      <c r="E1614" s="8" t="inlineStr">
        <is>
          <t>Thaddeus Fairweather</t>
        </is>
      </c>
      <c r="F1614" s="11" t="n">
        <v>2009</v>
      </c>
      <c r="G1614" s="8" t="inlineStr">
        <is>
          <t>Ferrari</t>
        </is>
      </c>
      <c r="H1614" s="8" t="inlineStr">
        <is>
          <t>296 GTB</t>
        </is>
      </c>
      <c r="I1614" s="8" t="inlineStr">
        <is>
          <t>CU1TM5EDP4C1ABG7Y</t>
        </is>
      </c>
      <c r="J1614" s="8" t="inlineStr">
        <is>
          <t>03 - Supercar</t>
        </is>
      </c>
      <c r="K1614" s="12" t="n">
        <v>1950000</v>
      </c>
      <c r="L1614" s="8" t="inlineStr">
        <is>
          <t>Arizona</t>
        </is>
      </c>
      <c r="M1614" s="13" t="n">
        <v>29728.3</v>
      </c>
      <c r="N1614" s="13" t="n">
        <v>28809.7</v>
      </c>
      <c r="O1614" s="8" t="n"/>
    </row>
    <row r="1615">
      <c r="A1615" s="8" t="inlineStr">
        <is>
          <t>CANON-202510-001505</t>
        </is>
      </c>
      <c r="B1615" s="9" t="inlineStr">
        <is>
          <t>2025-10</t>
        </is>
      </c>
      <c r="C1615" s="10" t="n">
        <v>45940</v>
      </c>
      <c r="D1615" s="9" t="inlineStr">
        <is>
          <t>Bound</t>
        </is>
      </c>
      <c r="E1615" s="8" t="inlineStr">
        <is>
          <t>Callum Whitlock</t>
        </is>
      </c>
      <c r="F1615" s="11" t="n">
        <v>2023</v>
      </c>
      <c r="G1615" s="8" t="inlineStr">
        <is>
          <t>Ferrari</t>
        </is>
      </c>
      <c r="H1615" s="8" t="inlineStr">
        <is>
          <t>296 GTB</t>
        </is>
      </c>
      <c r="I1615" s="8" t="inlineStr">
        <is>
          <t>MMRLWGSZDS3BTKKVX</t>
        </is>
      </c>
      <c r="J1615" s="8" t="inlineStr">
        <is>
          <t>03 - Supercar</t>
        </is>
      </c>
      <c r="K1615" s="12" t="n">
        <v>1425000</v>
      </c>
      <c r="L1615" s="8" t="inlineStr">
        <is>
          <t>New Jersey</t>
        </is>
      </c>
      <c r="M1615" s="13" t="n">
        <v>19573.58</v>
      </c>
      <c r="N1615" s="13" t="n">
        <v>18968.76</v>
      </c>
      <c r="O1615" s="8" t="n"/>
    </row>
    <row r="1616">
      <c r="A1616" s="8" t="inlineStr">
        <is>
          <t>CANON-202510-001506</t>
        </is>
      </c>
      <c r="B1616" s="9" t="inlineStr">
        <is>
          <t>2025-10</t>
        </is>
      </c>
      <c r="C1616" s="10" t="n">
        <v>45948</v>
      </c>
      <c r="D1616" s="9" t="inlineStr">
        <is>
          <t>Bound</t>
        </is>
      </c>
      <c r="E1616" s="8" t="inlineStr">
        <is>
          <t>Lorenzo Blackwood</t>
        </is>
      </c>
      <c r="F1616" s="11" t="n">
        <v>1962</v>
      </c>
      <c r="G1616" s="8" t="inlineStr">
        <is>
          <t>Maserati</t>
        </is>
      </c>
      <c r="H1616" s="8" t="inlineStr">
        <is>
          <t>GranTurismo</t>
        </is>
      </c>
      <c r="I1616" s="8" t="inlineStr">
        <is>
          <t>0XHHTGY4HECLB2ZHH</t>
        </is>
      </c>
      <c r="J1616" s="8" t="inlineStr">
        <is>
          <t>02 - Sports / GT</t>
        </is>
      </c>
      <c r="K1616" s="12" t="n">
        <v>625000</v>
      </c>
      <c r="L1616" s="8" t="inlineStr">
        <is>
          <t>Kentucky</t>
        </is>
      </c>
      <c r="M1616" s="13" t="n">
        <v>10271.23</v>
      </c>
      <c r="N1616" s="13" t="n">
        <v>9953.85</v>
      </c>
      <c r="O1616" s="8" t="n"/>
    </row>
    <row r="1617">
      <c r="A1617" s="8" t="inlineStr">
        <is>
          <t>CANON-202510-001507</t>
        </is>
      </c>
      <c r="B1617" s="9" t="inlineStr">
        <is>
          <t>2025-10</t>
        </is>
      </c>
      <c r="C1617" s="10" t="n">
        <v>45934</v>
      </c>
      <c r="D1617" s="9" t="inlineStr">
        <is>
          <t>Bound</t>
        </is>
      </c>
      <c r="E1617" s="8" t="inlineStr">
        <is>
          <t>Ingrid Montoya</t>
        </is>
      </c>
      <c r="F1617" s="11" t="n">
        <v>2006</v>
      </c>
      <c r="G1617" s="8" t="inlineStr">
        <is>
          <t>Ferrari</t>
        </is>
      </c>
      <c r="H1617" s="8" t="inlineStr">
        <is>
          <t>SF90 Stradale</t>
        </is>
      </c>
      <c r="I1617" s="8" t="inlineStr">
        <is>
          <t>MS5YZ4EXVSF0NFF3H</t>
        </is>
      </c>
      <c r="J1617" s="8" t="inlineStr">
        <is>
          <t>03 - Supercar</t>
        </is>
      </c>
      <c r="K1617" s="12" t="n">
        <v>970000</v>
      </c>
      <c r="L1617" s="8" t="inlineStr">
        <is>
          <t>Alaska</t>
        </is>
      </c>
      <c r="M1617" s="13" t="n">
        <v>19820.94</v>
      </c>
      <c r="N1617" s="13" t="n">
        <v>19208.47</v>
      </c>
      <c r="O1617" s="8" t="n"/>
    </row>
    <row r="1618">
      <c r="A1618" s="8" t="inlineStr">
        <is>
          <t>CANON-202510-001508</t>
        </is>
      </c>
      <c r="B1618" s="9" t="inlineStr">
        <is>
          <t>2025-10</t>
        </is>
      </c>
      <c r="C1618" s="10" t="n">
        <v>45944</v>
      </c>
      <c r="D1618" s="9" t="inlineStr">
        <is>
          <t>Bound</t>
        </is>
      </c>
      <c r="E1618" s="8" t="inlineStr">
        <is>
          <t>Marisol Fairweather</t>
        </is>
      </c>
      <c r="F1618" s="11" t="n">
        <v>1993</v>
      </c>
      <c r="G1618" s="8" t="inlineStr">
        <is>
          <t>Mercedes-Benz</t>
        </is>
      </c>
      <c r="H1618" s="8" t="inlineStr">
        <is>
          <t>AMG GT</t>
        </is>
      </c>
      <c r="I1618" s="8" t="inlineStr">
        <is>
          <t>ZX208LSA89FNK5N2L</t>
        </is>
      </c>
      <c r="J1618" s="8" t="inlineStr">
        <is>
          <t>02 - Sports / GT</t>
        </is>
      </c>
      <c r="K1618" s="12" t="n">
        <v>465000</v>
      </c>
      <c r="L1618" s="8" t="inlineStr">
        <is>
          <t>Kentucky</t>
        </is>
      </c>
      <c r="M1618" s="13" t="n">
        <v>8817.450000000001</v>
      </c>
      <c r="N1618" s="13" t="n">
        <v>8544.99</v>
      </c>
      <c r="O1618" s="8" t="n"/>
    </row>
    <row r="1619">
      <c r="A1619" s="8" t="inlineStr">
        <is>
          <t>CANON-202510-001509</t>
        </is>
      </c>
      <c r="B1619" s="9" t="inlineStr">
        <is>
          <t>2025-10</t>
        </is>
      </c>
      <c r="C1619" s="10" t="n">
        <v>45942</v>
      </c>
      <c r="D1619" s="9" t="inlineStr">
        <is>
          <t>Bound</t>
        </is>
      </c>
      <c r="E1619" s="8" t="inlineStr">
        <is>
          <t>Sunniva Vandermeer</t>
        </is>
      </c>
      <c r="F1619" s="11" t="n">
        <v>2000</v>
      </c>
      <c r="G1619" s="8" t="inlineStr">
        <is>
          <t>Ferrari</t>
        </is>
      </c>
      <c r="H1619" s="8" t="inlineStr">
        <is>
          <t>296 GTB</t>
        </is>
      </c>
      <c r="I1619" s="8" t="inlineStr">
        <is>
          <t>LVKSBEADKV1U5BEVB</t>
        </is>
      </c>
      <c r="J1619" s="8" t="inlineStr">
        <is>
          <t>03 - Supercar</t>
        </is>
      </c>
      <c r="K1619" s="12" t="n">
        <v>1215000</v>
      </c>
      <c r="L1619" s="8" t="inlineStr">
        <is>
          <t>Florida</t>
        </is>
      </c>
      <c r="M1619" s="13" t="n">
        <v>26042.26</v>
      </c>
      <c r="N1619" s="13" t="n">
        <v>25237.55</v>
      </c>
      <c r="O1619" s="8" t="n"/>
    </row>
    <row r="1620">
      <c r="A1620" s="8" t="inlineStr">
        <is>
          <t>CANON-202510-001510</t>
        </is>
      </c>
      <c r="B1620" s="9" t="inlineStr">
        <is>
          <t>2025-10</t>
        </is>
      </c>
      <c r="C1620" s="10" t="n">
        <v>45932</v>
      </c>
      <c r="D1620" s="9" t="inlineStr">
        <is>
          <t>Bound</t>
        </is>
      </c>
      <c r="E1620" s="8" t="inlineStr">
        <is>
          <t>Emiliano Nakashima</t>
        </is>
      </c>
      <c r="F1620" s="11" t="n">
        <v>1995</v>
      </c>
      <c r="G1620" s="8" t="inlineStr">
        <is>
          <t>Ferrari</t>
        </is>
      </c>
      <c r="H1620" s="8" t="inlineStr">
        <is>
          <t>296 GTB</t>
        </is>
      </c>
      <c r="I1620" s="8" t="inlineStr">
        <is>
          <t>ZPUN8GBWGL1CTCUF7</t>
        </is>
      </c>
      <c r="J1620" s="8" t="inlineStr">
        <is>
          <t>03 - Supercar</t>
        </is>
      </c>
      <c r="K1620" s="12" t="n">
        <v>415000</v>
      </c>
      <c r="L1620" s="8" t="inlineStr">
        <is>
          <t>New York</t>
        </is>
      </c>
      <c r="M1620" s="13" t="n">
        <v>11526.04</v>
      </c>
      <c r="N1620" s="13" t="n">
        <v>11169.89</v>
      </c>
      <c r="O1620" s="8" t="n"/>
    </row>
    <row r="1621">
      <c r="A1621" s="8" t="inlineStr">
        <is>
          <t>CANON-202510-001511</t>
        </is>
      </c>
      <c r="B1621" s="9" t="inlineStr">
        <is>
          <t>2025-10</t>
        </is>
      </c>
      <c r="C1621" s="10" t="n">
        <v>45955</v>
      </c>
      <c r="D1621" s="9" t="inlineStr">
        <is>
          <t>Bound</t>
        </is>
      </c>
      <c r="E1621" s="8" t="inlineStr">
        <is>
          <t>Callum Ashcombe</t>
        </is>
      </c>
      <c r="F1621" s="11" t="n">
        <v>1975</v>
      </c>
      <c r="G1621" s="8" t="inlineStr">
        <is>
          <t>Bentley</t>
        </is>
      </c>
      <c r="H1621" s="8" t="inlineStr">
        <is>
          <t>4.5 Litre</t>
        </is>
      </c>
      <c r="I1621" s="8" t="inlineStr">
        <is>
          <t>6PLWNGBHN7FH9XMA2</t>
        </is>
      </c>
      <c r="J1621" s="8" t="inlineStr">
        <is>
          <t>06 - Vintage Pre-War (pre-1946)</t>
        </is>
      </c>
      <c r="K1621" s="12" t="n">
        <v>1810000</v>
      </c>
      <c r="L1621" s="8" t="inlineStr">
        <is>
          <t>Illinois</t>
        </is>
      </c>
      <c r="M1621" s="13" t="n">
        <v>15791.4</v>
      </c>
      <c r="N1621" s="13" t="n">
        <v>15303.45</v>
      </c>
      <c r="O1621" s="8" t="n"/>
    </row>
    <row r="1622">
      <c r="A1622" s="8" t="inlineStr">
        <is>
          <t>CANON-202510-001514</t>
        </is>
      </c>
      <c r="B1622" s="9" t="inlineStr">
        <is>
          <t>2025-10</t>
        </is>
      </c>
      <c r="C1622" s="10" t="n">
        <v>45942</v>
      </c>
      <c r="D1622" s="9" t="inlineStr">
        <is>
          <t>Bound</t>
        </is>
      </c>
      <c r="E1622" s="8" t="inlineStr">
        <is>
          <t>Ramona Kingsford</t>
        </is>
      </c>
      <c r="F1622" s="11" t="n">
        <v>1962</v>
      </c>
      <c r="G1622" s="8" t="inlineStr">
        <is>
          <t>Mercedes-Benz</t>
        </is>
      </c>
      <c r="H1622" s="8" t="inlineStr">
        <is>
          <t>280SL Pagoda</t>
        </is>
      </c>
      <c r="I1622" s="8" t="inlineStr">
        <is>
          <t>2W53B2ZCJPZXNNPTD</t>
        </is>
      </c>
      <c r="J1622" s="8" t="inlineStr">
        <is>
          <t>07 - Post-War Classic (1946-1972)</t>
        </is>
      </c>
      <c r="K1622" s="12" t="n">
        <v>890000</v>
      </c>
      <c r="L1622" s="8" t="inlineStr">
        <is>
          <t>Alaska</t>
        </is>
      </c>
      <c r="M1622" s="13" t="n">
        <v>8231.66</v>
      </c>
      <c r="N1622" s="13" t="n">
        <v>7977.3</v>
      </c>
      <c r="O1622" s="8" t="n"/>
    </row>
    <row r="1623">
      <c r="A1623" s="8" t="inlineStr">
        <is>
          <t>CANON-202510-001517</t>
        </is>
      </c>
      <c r="B1623" s="9" t="inlineStr">
        <is>
          <t>2025-10</t>
        </is>
      </c>
      <c r="C1623" s="10" t="n">
        <v>45938</v>
      </c>
      <c r="D1623" s="9" t="inlineStr">
        <is>
          <t>Bound</t>
        </is>
      </c>
      <c r="E1623" s="8" t="inlineStr">
        <is>
          <t>Beatrix Vasquez</t>
        </is>
      </c>
      <c r="F1623" s="11" t="n">
        <v>2001</v>
      </c>
      <c r="G1623" s="8" t="inlineStr">
        <is>
          <t>Maserati</t>
        </is>
      </c>
      <c r="H1623" s="8" t="inlineStr">
        <is>
          <t>GranTurismo</t>
        </is>
      </c>
      <c r="I1623" s="8" t="inlineStr">
        <is>
          <t>NYPHKCXDU3ZM676NG</t>
        </is>
      </c>
      <c r="J1623" s="8" t="inlineStr">
        <is>
          <t>02 - Sports / GT</t>
        </is>
      </c>
      <c r="K1623" s="12" t="n">
        <v>875000</v>
      </c>
      <c r="L1623" s="8" t="inlineStr">
        <is>
          <t>Michigan</t>
        </is>
      </c>
      <c r="M1623" s="13" t="n">
        <v>16633.25</v>
      </c>
      <c r="N1623" s="13" t="n">
        <v>16119.28</v>
      </c>
      <c r="O1623" s="8" t="n"/>
    </row>
    <row r="1624">
      <c r="A1624" s="8" t="inlineStr">
        <is>
          <t>CANON-202510-001519</t>
        </is>
      </c>
      <c r="B1624" s="9" t="inlineStr">
        <is>
          <t>2025-10</t>
        </is>
      </c>
      <c r="C1624" s="10" t="n">
        <v>45953</v>
      </c>
      <c r="D1624" s="9" t="inlineStr">
        <is>
          <t>Bound</t>
        </is>
      </c>
      <c r="E1624" s="8" t="inlineStr">
        <is>
          <t>Wilhelmina Larsson</t>
        </is>
      </c>
      <c r="F1624" s="11" t="n">
        <v>2016</v>
      </c>
      <c r="G1624" s="8" t="inlineStr">
        <is>
          <t>Porsche</t>
        </is>
      </c>
      <c r="H1624" s="8" t="inlineStr">
        <is>
          <t>911 Turbo S</t>
        </is>
      </c>
      <c r="I1624" s="8" t="inlineStr">
        <is>
          <t>EA90TWZ8LCYBS2NJ3</t>
        </is>
      </c>
      <c r="J1624" s="8" t="inlineStr">
        <is>
          <t>02 - Sports / GT</t>
        </is>
      </c>
      <c r="K1624" s="12" t="n">
        <v>955000</v>
      </c>
      <c r="L1624" s="8" t="inlineStr">
        <is>
          <t>Pennsylvania</t>
        </is>
      </c>
      <c r="M1624" s="13" t="n">
        <v>11712.26</v>
      </c>
      <c r="N1624" s="13" t="n">
        <v>11350.35</v>
      </c>
      <c r="O1624" s="8" t="n"/>
    </row>
    <row r="1625">
      <c r="A1625" s="8" t="inlineStr">
        <is>
          <t>CANON-202510-001521</t>
        </is>
      </c>
      <c r="B1625" s="9" t="inlineStr">
        <is>
          <t>2025-10</t>
        </is>
      </c>
      <c r="C1625" s="10" t="n">
        <v>45956</v>
      </c>
      <c r="D1625" s="9" t="inlineStr">
        <is>
          <t>Bound</t>
        </is>
      </c>
      <c r="E1625" s="8" t="inlineStr">
        <is>
          <t>Noor Okonkwo</t>
        </is>
      </c>
      <c r="F1625" s="11" t="n">
        <v>1987</v>
      </c>
      <c r="G1625" s="8" t="inlineStr">
        <is>
          <t>McLaren</t>
        </is>
      </c>
      <c r="H1625" s="8" t="inlineStr">
        <is>
          <t>750S</t>
        </is>
      </c>
      <c r="I1625" s="8" t="inlineStr">
        <is>
          <t>KHM85UT3GSEHKSS2A</t>
        </is>
      </c>
      <c r="J1625" s="8" t="inlineStr">
        <is>
          <t>03 - Supercar</t>
        </is>
      </c>
      <c r="K1625" s="12" t="n">
        <v>645000</v>
      </c>
      <c r="L1625" s="8" t="inlineStr">
        <is>
          <t>Vermont</t>
        </is>
      </c>
      <c r="M1625" s="13" t="n">
        <v>14104.81</v>
      </c>
      <c r="N1625" s="13" t="n">
        <v>13668.97</v>
      </c>
      <c r="O1625" s="8" t="n"/>
    </row>
    <row r="1626">
      <c r="A1626" s="8" t="inlineStr">
        <is>
          <t>CANON-202510-001524</t>
        </is>
      </c>
      <c r="B1626" s="9" t="inlineStr">
        <is>
          <t>2025-10</t>
        </is>
      </c>
      <c r="C1626" s="10" t="n">
        <v>45955</v>
      </c>
      <c r="D1626" s="9" t="inlineStr">
        <is>
          <t>Bound</t>
        </is>
      </c>
      <c r="E1626" s="8" t="inlineStr">
        <is>
          <t>Sunniva Harrington</t>
        </is>
      </c>
      <c r="F1626" s="11" t="n">
        <v>1979</v>
      </c>
      <c r="G1626" s="8" t="inlineStr">
        <is>
          <t>Porsche</t>
        </is>
      </c>
      <c r="H1626" s="8" t="inlineStr">
        <is>
          <t>911 Turbo S</t>
        </is>
      </c>
      <c r="I1626" s="8" t="inlineStr">
        <is>
          <t>RFU0BBM9WE5Y33HTY</t>
        </is>
      </c>
      <c r="J1626" s="8" t="inlineStr">
        <is>
          <t>02 - Sports / GT</t>
        </is>
      </c>
      <c r="K1626" s="12" t="n">
        <v>545000</v>
      </c>
      <c r="L1626" s="8" t="inlineStr">
        <is>
          <t>Nebraska</t>
        </is>
      </c>
      <c r="M1626" s="13" t="n">
        <v>8689.15</v>
      </c>
      <c r="N1626" s="13" t="n">
        <v>8420.66</v>
      </c>
      <c r="O1626" s="8" t="n"/>
    </row>
    <row r="1627">
      <c r="A1627" s="8" t="inlineStr">
        <is>
          <t>CANON-202510-001525</t>
        </is>
      </c>
      <c r="B1627" s="9" t="inlineStr">
        <is>
          <t>2025-10</t>
        </is>
      </c>
      <c r="C1627" s="10" t="n">
        <v>45942</v>
      </c>
      <c r="D1627" s="9" t="inlineStr">
        <is>
          <t>Bound</t>
        </is>
      </c>
      <c r="E1627" s="8" t="inlineStr">
        <is>
          <t>Marisol Thistlewood</t>
        </is>
      </c>
      <c r="F1627" s="11" t="n">
        <v>2021</v>
      </c>
      <c r="G1627" s="8" t="inlineStr">
        <is>
          <t>Mercedes-Benz</t>
        </is>
      </c>
      <c r="H1627" s="8" t="inlineStr">
        <is>
          <t>AMG GT</t>
        </is>
      </c>
      <c r="I1627" s="8" t="inlineStr">
        <is>
          <t>TR3MMUTKL837UT6VD</t>
        </is>
      </c>
      <c r="J1627" s="8" t="inlineStr">
        <is>
          <t>02 - Sports / GT</t>
        </is>
      </c>
      <c r="K1627" s="12" t="n">
        <v>520000</v>
      </c>
      <c r="L1627" s="8" t="inlineStr">
        <is>
          <t>Idaho</t>
        </is>
      </c>
      <c r="M1627" s="13" t="n">
        <v>6313.58</v>
      </c>
      <c r="N1627" s="13" t="n">
        <v>6118.49</v>
      </c>
      <c r="O1627" s="8" t="n"/>
    </row>
    <row r="1628">
      <c r="A1628" s="8" t="inlineStr">
        <is>
          <t>CANON-202510-001527</t>
        </is>
      </c>
      <c r="B1628" s="9" t="inlineStr">
        <is>
          <t>2025-10</t>
        </is>
      </c>
      <c r="C1628" s="10" t="n">
        <v>45931</v>
      </c>
      <c r="D1628" s="9" t="inlineStr">
        <is>
          <t>Bound</t>
        </is>
      </c>
      <c r="E1628" s="8" t="inlineStr">
        <is>
          <t>Mireille Kingsford</t>
        </is>
      </c>
      <c r="F1628" s="11" t="n">
        <v>2022</v>
      </c>
      <c r="G1628" s="8" t="inlineStr">
        <is>
          <t>Bentley</t>
        </is>
      </c>
      <c r="H1628" s="8" t="inlineStr">
        <is>
          <t>Continental GT</t>
        </is>
      </c>
      <c r="I1628" s="8" t="inlineStr">
        <is>
          <t>GZJTE3Z389G9DWBBX</t>
        </is>
      </c>
      <c r="J1628" s="8" t="inlineStr">
        <is>
          <t>02 - Sports / GT</t>
        </is>
      </c>
      <c r="K1628" s="12" t="n">
        <v>1300000</v>
      </c>
      <c r="L1628" s="8" t="inlineStr">
        <is>
          <t>West Virginia</t>
        </is>
      </c>
      <c r="M1628" s="13" t="n">
        <v>17942.45</v>
      </c>
      <c r="N1628" s="13" t="n">
        <v>17388.03</v>
      </c>
      <c r="O1628" s="8" t="n"/>
    </row>
    <row r="1629">
      <c r="A1629" s="8" t="inlineStr">
        <is>
          <t>CANON-202510-001529</t>
        </is>
      </c>
      <c r="B1629" s="9" t="inlineStr">
        <is>
          <t>2025-10</t>
        </is>
      </c>
      <c r="C1629" s="10" t="n">
        <v>45942</v>
      </c>
      <c r="D1629" s="9" t="inlineStr">
        <is>
          <t>Bound</t>
        </is>
      </c>
      <c r="E1629" s="8" t="inlineStr">
        <is>
          <t>Mireille Whitlock</t>
        </is>
      </c>
      <c r="F1629" s="11" t="n">
        <v>1996</v>
      </c>
      <c r="G1629" s="8" t="inlineStr">
        <is>
          <t>Ringbrothers</t>
        </is>
      </c>
      <c r="H1629" s="8" t="inlineStr">
        <is>
          <t>Mustang</t>
        </is>
      </c>
      <c r="I1629" s="8" t="inlineStr">
        <is>
          <t>RNWVAJ3PE82JRE0CT</t>
        </is>
      </c>
      <c r="J1629" s="8" t="inlineStr">
        <is>
          <t>11 - Restomod / Coachbuilt / Bespoke</t>
        </is>
      </c>
      <c r="K1629" s="12" t="n">
        <v>700000</v>
      </c>
      <c r="L1629" s="8" t="inlineStr">
        <is>
          <t>Washington</t>
        </is>
      </c>
      <c r="M1629" s="13" t="n">
        <v>9889.809999999999</v>
      </c>
      <c r="N1629" s="13" t="n">
        <v>9584.209999999999</v>
      </c>
      <c r="O1629" s="8" t="n"/>
    </row>
    <row r="1630">
      <c r="A1630" s="8" t="inlineStr">
        <is>
          <t>CANON-202510-001530</t>
        </is>
      </c>
      <c r="B1630" s="9" t="inlineStr">
        <is>
          <t>2025-10</t>
        </is>
      </c>
      <c r="C1630" s="10" t="n">
        <v>45933</v>
      </c>
      <c r="D1630" s="9" t="inlineStr">
        <is>
          <t>Bound</t>
        </is>
      </c>
      <c r="E1630" s="8" t="inlineStr">
        <is>
          <t>Aurelio Larsson</t>
        </is>
      </c>
      <c r="F1630" s="11" t="n">
        <v>1995</v>
      </c>
      <c r="G1630" s="8" t="inlineStr">
        <is>
          <t>McLaren</t>
        </is>
      </c>
      <c r="H1630" s="8" t="inlineStr">
        <is>
          <t>750S</t>
        </is>
      </c>
      <c r="I1630" s="8" t="inlineStr">
        <is>
          <t>TDMD08JE6T2CMG23K</t>
        </is>
      </c>
      <c r="J1630" s="8" t="inlineStr">
        <is>
          <t>03 - Supercar</t>
        </is>
      </c>
      <c r="K1630" s="12" t="n">
        <v>940000</v>
      </c>
      <c r="L1630" s="8" t="inlineStr">
        <is>
          <t>Idaho</t>
        </is>
      </c>
      <c r="M1630" s="13" t="n">
        <v>16680.57</v>
      </c>
      <c r="N1630" s="13" t="n">
        <v>16165.14</v>
      </c>
      <c r="O1630" s="8" t="n"/>
    </row>
    <row r="1631">
      <c r="A1631" s="8" t="inlineStr">
        <is>
          <t>CANON-202510-001531</t>
        </is>
      </c>
      <c r="B1631" s="9" t="inlineStr">
        <is>
          <t>2025-10</t>
        </is>
      </c>
      <c r="C1631" s="10" t="n">
        <v>45960</v>
      </c>
      <c r="D1631" s="9" t="inlineStr">
        <is>
          <t>Bound</t>
        </is>
      </c>
      <c r="E1631" s="8" t="inlineStr">
        <is>
          <t>Aurelio Bellandi</t>
        </is>
      </c>
      <c r="F1631" s="11" t="n">
        <v>1976</v>
      </c>
      <c r="G1631" s="8" t="inlineStr">
        <is>
          <t>Bentley</t>
        </is>
      </c>
      <c r="H1631" s="8" t="inlineStr">
        <is>
          <t>4.5 Litre</t>
        </is>
      </c>
      <c r="I1631" s="8" t="inlineStr">
        <is>
          <t>7YS7K63CUWKHB1EJG</t>
        </is>
      </c>
      <c r="J1631" s="8" t="inlineStr">
        <is>
          <t>06 - Vintage Pre-War (pre-1946)</t>
        </is>
      </c>
      <c r="K1631" s="12" t="n">
        <v>1415000</v>
      </c>
      <c r="L1631" s="8" t="inlineStr">
        <is>
          <t>New Jersey</t>
        </is>
      </c>
      <c r="M1631" s="13" t="n">
        <v>8260.4</v>
      </c>
      <c r="N1631" s="13" t="n">
        <v>8005.15</v>
      </c>
      <c r="O1631" s="8" t="n"/>
    </row>
    <row r="1632">
      <c r="A1632" s="8" t="inlineStr">
        <is>
          <t>CANON-202510-001532</t>
        </is>
      </c>
      <c r="B1632" s="9" t="inlineStr">
        <is>
          <t>2025-10</t>
        </is>
      </c>
      <c r="C1632" s="10" t="n">
        <v>45958</v>
      </c>
      <c r="D1632" s="9" t="inlineStr">
        <is>
          <t>Bound</t>
        </is>
      </c>
      <c r="E1632" s="8" t="inlineStr">
        <is>
          <t>Mireille Nakashima</t>
        </is>
      </c>
      <c r="F1632" s="11" t="n">
        <v>2023</v>
      </c>
      <c r="G1632" s="8" t="inlineStr">
        <is>
          <t>Ferrari</t>
        </is>
      </c>
      <c r="H1632" s="8" t="inlineStr">
        <is>
          <t>296 GTB</t>
        </is>
      </c>
      <c r="I1632" s="8" t="inlineStr">
        <is>
          <t>N6NFYBL21YKZ8XC8B</t>
        </is>
      </c>
      <c r="J1632" s="8" t="inlineStr">
        <is>
          <t>03 - Supercar</t>
        </is>
      </c>
      <c r="K1632" s="12" t="n">
        <v>1380000</v>
      </c>
      <c r="L1632" s="8" t="inlineStr">
        <is>
          <t>Pennsylvania</t>
        </is>
      </c>
      <c r="M1632" s="13" t="n">
        <v>20830.19</v>
      </c>
      <c r="N1632" s="13" t="n">
        <v>20186.54</v>
      </c>
      <c r="O1632" s="8" t="n"/>
    </row>
    <row r="1633">
      <c r="A1633" s="8" t="inlineStr">
        <is>
          <t>CANON-202510-001533</t>
        </is>
      </c>
      <c r="B1633" s="9" t="inlineStr">
        <is>
          <t>2025-10</t>
        </is>
      </c>
      <c r="C1633" s="10" t="n">
        <v>45941</v>
      </c>
      <c r="D1633" s="9" t="inlineStr">
        <is>
          <t>Bound</t>
        </is>
      </c>
      <c r="E1633" s="8" t="inlineStr">
        <is>
          <t>Lorenzo Thistlewood</t>
        </is>
      </c>
      <c r="F1633" s="11" t="n">
        <v>2005</v>
      </c>
      <c r="G1633" s="8" t="inlineStr">
        <is>
          <t>Lamborghini</t>
        </is>
      </c>
      <c r="H1633" s="8" t="inlineStr">
        <is>
          <t>Huracan EVO</t>
        </is>
      </c>
      <c r="I1633" s="8" t="inlineStr">
        <is>
          <t>D5KXEJFZZLBZZC16Y</t>
        </is>
      </c>
      <c r="J1633" s="8" t="inlineStr">
        <is>
          <t>03 - Supercar</t>
        </is>
      </c>
      <c r="K1633" s="12" t="n">
        <v>710000</v>
      </c>
      <c r="L1633" s="8" t="inlineStr">
        <is>
          <t>Minnesota</t>
        </is>
      </c>
      <c r="M1633" s="13" t="n">
        <v>16798.87</v>
      </c>
      <c r="N1633" s="13" t="n">
        <v>16279.78</v>
      </c>
      <c r="O1633" s="8" t="n"/>
    </row>
    <row r="1634">
      <c r="A1634" s="8" t="inlineStr">
        <is>
          <t>CANON-202510-001535</t>
        </is>
      </c>
      <c r="B1634" s="9" t="inlineStr">
        <is>
          <t>2025-10</t>
        </is>
      </c>
      <c r="C1634" s="10" t="n">
        <v>45955</v>
      </c>
      <c r="D1634" s="9" t="inlineStr">
        <is>
          <t>Bound</t>
        </is>
      </c>
      <c r="E1634" s="8" t="inlineStr">
        <is>
          <t>Delphine Vasquez</t>
        </is>
      </c>
      <c r="F1634" s="11" t="n">
        <v>1966</v>
      </c>
      <c r="G1634" s="8" t="inlineStr">
        <is>
          <t>Icon</t>
        </is>
      </c>
      <c r="H1634" s="8" t="inlineStr">
        <is>
          <t>Derelict</t>
        </is>
      </c>
      <c r="I1634" s="8" t="inlineStr">
        <is>
          <t>7MAA3KD1S5PGTAYK9</t>
        </is>
      </c>
      <c r="J1634" s="8" t="inlineStr">
        <is>
          <t>11 - Restomod / Coachbuilt / Bespoke</t>
        </is>
      </c>
      <c r="K1634" s="12" t="n">
        <v>380000</v>
      </c>
      <c r="L1634" s="8" t="inlineStr">
        <is>
          <t>Georgia</t>
        </is>
      </c>
      <c r="M1634" s="13" t="n">
        <v>7066.57</v>
      </c>
      <c r="N1634" s="13" t="n">
        <v>6848.21</v>
      </c>
      <c r="O1634" s="8" t="n"/>
    </row>
    <row r="1635">
      <c r="A1635" s="8" t="inlineStr">
        <is>
          <t>CANON-202510-001536</t>
        </is>
      </c>
      <c r="B1635" s="9" t="inlineStr">
        <is>
          <t>2025-10</t>
        </is>
      </c>
      <c r="C1635" s="10" t="n">
        <v>45953</v>
      </c>
      <c r="D1635" s="9" t="inlineStr">
        <is>
          <t>Bound</t>
        </is>
      </c>
      <c r="E1635" s="8" t="inlineStr">
        <is>
          <t>Lorenzo Larsson</t>
        </is>
      </c>
      <c r="F1635" s="11" t="n">
        <v>1958</v>
      </c>
      <c r="G1635" s="8" t="inlineStr">
        <is>
          <t>Aston Martin</t>
        </is>
      </c>
      <c r="H1635" s="8" t="inlineStr">
        <is>
          <t>DB12</t>
        </is>
      </c>
      <c r="I1635" s="8" t="inlineStr">
        <is>
          <t>M5WKC9PLFLFWZ590S</t>
        </is>
      </c>
      <c r="J1635" s="8" t="inlineStr">
        <is>
          <t>02 - Sports / GT</t>
        </is>
      </c>
      <c r="K1635" s="12" t="n">
        <v>395000</v>
      </c>
      <c r="L1635" s="8" t="inlineStr">
        <is>
          <t>Massachusetts</t>
        </is>
      </c>
      <c r="M1635" s="13" t="n">
        <v>6987.03</v>
      </c>
      <c r="N1635" s="13" t="n">
        <v>6771.13</v>
      </c>
      <c r="O1635" s="8" t="n"/>
    </row>
    <row r="1636">
      <c r="A1636" s="8" t="inlineStr">
        <is>
          <t>CANON-202510-001537</t>
        </is>
      </c>
      <c r="B1636" s="9" t="inlineStr">
        <is>
          <t>2025-10</t>
        </is>
      </c>
      <c r="C1636" s="10" t="n">
        <v>45933</v>
      </c>
      <c r="D1636" s="9" t="inlineStr">
        <is>
          <t>Bound</t>
        </is>
      </c>
      <c r="E1636" s="8" t="inlineStr">
        <is>
          <t>Priya Ashcombe</t>
        </is>
      </c>
      <c r="F1636" s="11" t="n">
        <v>1999</v>
      </c>
      <c r="G1636" s="8" t="inlineStr">
        <is>
          <t>Aston Martin</t>
        </is>
      </c>
      <c r="H1636" s="8" t="inlineStr">
        <is>
          <t>DB12</t>
        </is>
      </c>
      <c r="I1636" s="8" t="inlineStr">
        <is>
          <t>8MR949X7YZ8DPDNCM</t>
        </is>
      </c>
      <c r="J1636" s="8" t="inlineStr">
        <is>
          <t>02 - Sports / GT</t>
        </is>
      </c>
      <c r="K1636" s="12" t="n">
        <v>1705000</v>
      </c>
      <c r="L1636" s="8" t="inlineStr">
        <is>
          <t>Minnesota</t>
        </is>
      </c>
      <c r="M1636" s="13" t="n">
        <v>23355.28</v>
      </c>
      <c r="N1636" s="13" t="n">
        <v>22633.6</v>
      </c>
      <c r="O1636" s="8" t="n"/>
    </row>
    <row r="1637">
      <c r="A1637" s="8" t="inlineStr">
        <is>
          <t>CANON-202510-001538</t>
        </is>
      </c>
      <c r="B1637" s="9" t="inlineStr">
        <is>
          <t>2025-10</t>
        </is>
      </c>
      <c r="C1637" s="10" t="n">
        <v>45938</v>
      </c>
      <c r="D1637" s="9" t="inlineStr">
        <is>
          <t>Bound</t>
        </is>
      </c>
      <c r="E1637" s="8" t="inlineStr">
        <is>
          <t>Desmond Ashcombe</t>
        </is>
      </c>
      <c r="F1637" s="11" t="n">
        <v>1994</v>
      </c>
      <c r="G1637" s="8" t="inlineStr">
        <is>
          <t>Aston Martin</t>
        </is>
      </c>
      <c r="H1637" s="8" t="inlineStr">
        <is>
          <t>DB12</t>
        </is>
      </c>
      <c r="I1637" s="8" t="inlineStr">
        <is>
          <t>5R2SRBB6CVR5B1JJN</t>
        </is>
      </c>
      <c r="J1637" s="8" t="inlineStr">
        <is>
          <t>02 - Sports / GT</t>
        </is>
      </c>
      <c r="K1637" s="12" t="n">
        <v>640000</v>
      </c>
      <c r="L1637" s="8" t="inlineStr">
        <is>
          <t>Washington</t>
        </is>
      </c>
      <c r="M1637" s="13" t="n">
        <v>7535.09</v>
      </c>
      <c r="N1637" s="13" t="n">
        <v>7302.26</v>
      </c>
      <c r="O1637" s="8" t="n"/>
    </row>
    <row r="1638">
      <c r="A1638" s="8" t="inlineStr">
        <is>
          <t>CANON-202510-001539</t>
        </is>
      </c>
      <c r="B1638" s="9" t="inlineStr">
        <is>
          <t>2025-10</t>
        </is>
      </c>
      <c r="C1638" s="10" t="n">
        <v>45961</v>
      </c>
      <c r="D1638" s="9" t="inlineStr">
        <is>
          <t>Bound</t>
        </is>
      </c>
      <c r="E1638" s="8" t="inlineStr">
        <is>
          <t>Thaddeus Pennington</t>
        </is>
      </c>
      <c r="F1638" s="11" t="n">
        <v>1988</v>
      </c>
      <c r="G1638" s="8" t="inlineStr">
        <is>
          <t>Bugatti</t>
        </is>
      </c>
      <c r="H1638" s="8" t="inlineStr">
        <is>
          <t>Type 57</t>
        </is>
      </c>
      <c r="I1638" s="8" t="inlineStr">
        <is>
          <t>EH26H3JBCHCCPF4WF</t>
        </is>
      </c>
      <c r="J1638" s="8" t="inlineStr">
        <is>
          <t>06 - Vintage Pre-War (pre-1946)</t>
        </is>
      </c>
      <c r="K1638" s="12" t="n">
        <v>805000</v>
      </c>
      <c r="L1638" s="8" t="inlineStr">
        <is>
          <t>Alabama</t>
        </is>
      </c>
      <c r="M1638" s="13" t="n">
        <v>7330.06</v>
      </c>
      <c r="N1638" s="13" t="n">
        <v>7103.56</v>
      </c>
      <c r="O1638" s="8" t="n"/>
    </row>
    <row r="1639">
      <c r="A1639" s="8" t="inlineStr">
        <is>
          <t>CANON-202510-001540</t>
        </is>
      </c>
      <c r="B1639" s="9" t="inlineStr">
        <is>
          <t>2025-10</t>
        </is>
      </c>
      <c r="C1639" s="10" t="n">
        <v>45951</v>
      </c>
      <c r="D1639" s="9" t="inlineStr">
        <is>
          <t>Bound</t>
        </is>
      </c>
      <c r="E1639" s="8" t="inlineStr">
        <is>
          <t>Saoirse Pennington</t>
        </is>
      </c>
      <c r="F1639" s="11" t="n">
        <v>1967</v>
      </c>
      <c r="G1639" s="8" t="inlineStr">
        <is>
          <t>BMW</t>
        </is>
      </c>
      <c r="H1639" s="8" t="inlineStr">
        <is>
          <t>M8 Competition</t>
        </is>
      </c>
      <c r="I1639" s="8" t="inlineStr">
        <is>
          <t>HU1C0JBAA6N670J8F</t>
        </is>
      </c>
      <c r="J1639" s="8" t="inlineStr">
        <is>
          <t>02 - Sports / GT</t>
        </is>
      </c>
      <c r="K1639" s="12" t="n">
        <v>280000</v>
      </c>
      <c r="L1639" s="8" t="inlineStr">
        <is>
          <t>New York</t>
        </is>
      </c>
      <c r="M1639" s="13" t="n">
        <v>5071.7</v>
      </c>
      <c r="N1639" s="13" t="n">
        <v>4914.98</v>
      </c>
      <c r="O1639" s="8" t="n"/>
    </row>
    <row r="1640">
      <c r="A1640" s="8" t="inlineStr">
        <is>
          <t>CANON-202510-001541</t>
        </is>
      </c>
      <c r="B1640" s="9" t="inlineStr">
        <is>
          <t>2025-10</t>
        </is>
      </c>
      <c r="C1640" s="10" t="n">
        <v>45941</v>
      </c>
      <c r="D1640" s="9" t="inlineStr">
        <is>
          <t>Bound</t>
        </is>
      </c>
      <c r="E1640" s="8" t="inlineStr">
        <is>
          <t>Callum Vasquez</t>
        </is>
      </c>
      <c r="F1640" s="11" t="n">
        <v>2020</v>
      </c>
      <c r="G1640" s="8" t="inlineStr">
        <is>
          <t>McLaren</t>
        </is>
      </c>
      <c r="H1640" s="8" t="inlineStr">
        <is>
          <t>750S</t>
        </is>
      </c>
      <c r="I1640" s="8" t="inlineStr">
        <is>
          <t>F209STW98MHVLZ86V</t>
        </is>
      </c>
      <c r="J1640" s="8" t="inlineStr">
        <is>
          <t>03 - Supercar</t>
        </is>
      </c>
      <c r="K1640" s="12" t="n">
        <v>1715000</v>
      </c>
      <c r="L1640" s="8" t="inlineStr">
        <is>
          <t>Oklahoma</t>
        </is>
      </c>
      <c r="M1640" s="13" t="n">
        <v>32617.36</v>
      </c>
      <c r="N1640" s="13" t="n">
        <v>31609.48</v>
      </c>
      <c r="O1640" s="8" t="n"/>
    </row>
    <row r="1641">
      <c r="A1641" s="8" t="inlineStr">
        <is>
          <t>CANON-202510-001542</t>
        </is>
      </c>
      <c r="B1641" s="9" t="inlineStr">
        <is>
          <t>2025-10</t>
        </is>
      </c>
      <c r="C1641" s="10" t="n">
        <v>45941</v>
      </c>
      <c r="D1641" s="9" t="inlineStr">
        <is>
          <t>Bound</t>
        </is>
      </c>
      <c r="E1641" s="8" t="inlineStr">
        <is>
          <t>Beatrix Nakashima</t>
        </is>
      </c>
      <c r="F1641" s="11" t="n">
        <v>2006</v>
      </c>
      <c r="G1641" s="8" t="inlineStr">
        <is>
          <t>Porsche</t>
        </is>
      </c>
      <c r="H1641" s="8" t="inlineStr">
        <is>
          <t>911 Turbo S</t>
        </is>
      </c>
      <c r="I1641" s="8" t="inlineStr">
        <is>
          <t>DY2YJY6L0YW47U8A0</t>
        </is>
      </c>
      <c r="J1641" s="8" t="inlineStr">
        <is>
          <t>02 - Sports / GT</t>
        </is>
      </c>
      <c r="K1641" s="12" t="n">
        <v>440000</v>
      </c>
      <c r="L1641" s="8" t="inlineStr">
        <is>
          <t>Oregon</t>
        </is>
      </c>
      <c r="M1641" s="13" t="n">
        <v>7035.85</v>
      </c>
      <c r="N1641" s="13" t="n">
        <v>6818.44</v>
      </c>
      <c r="O1641" s="8" t="n"/>
    </row>
    <row r="1642">
      <c r="A1642" s="8" t="inlineStr">
        <is>
          <t>CANON-202510-001543</t>
        </is>
      </c>
      <c r="B1642" s="9" t="inlineStr">
        <is>
          <t>2025-10</t>
        </is>
      </c>
      <c r="C1642" s="10" t="n">
        <v>45953</v>
      </c>
      <c r="D1642" s="9" t="inlineStr">
        <is>
          <t>Bound</t>
        </is>
      </c>
      <c r="E1642" s="8" t="inlineStr">
        <is>
          <t>Fitzgerald Ashcombe</t>
        </is>
      </c>
      <c r="F1642" s="11" t="n">
        <v>2008</v>
      </c>
      <c r="G1642" s="8" t="inlineStr">
        <is>
          <t>Ferrari</t>
        </is>
      </c>
      <c r="H1642" s="8" t="inlineStr">
        <is>
          <t>296 GTB</t>
        </is>
      </c>
      <c r="I1642" s="8" t="inlineStr">
        <is>
          <t>17LZXGMEJF71XNY2P</t>
        </is>
      </c>
      <c r="J1642" s="8" t="inlineStr">
        <is>
          <t>03 - Supercar</t>
        </is>
      </c>
      <c r="K1642" s="12" t="n">
        <v>975000</v>
      </c>
      <c r="L1642" s="8" t="inlineStr">
        <is>
          <t>Pennsylvania</t>
        </is>
      </c>
      <c r="M1642" s="13" t="n">
        <v>17476.42</v>
      </c>
      <c r="N1642" s="13" t="n">
        <v>16936.4</v>
      </c>
      <c r="O1642" s="8" t="n"/>
    </row>
    <row r="1643">
      <c r="A1643" s="8" t="inlineStr">
        <is>
          <t>CANON-202510-001544</t>
        </is>
      </c>
      <c r="B1643" s="9" t="inlineStr">
        <is>
          <t>2025-10</t>
        </is>
      </c>
      <c r="C1643" s="10" t="n">
        <v>45937</v>
      </c>
      <c r="D1643" s="9" t="inlineStr">
        <is>
          <t>Bound</t>
        </is>
      </c>
      <c r="E1643" s="8" t="inlineStr">
        <is>
          <t>Horace Pennington</t>
        </is>
      </c>
      <c r="F1643" s="11" t="n">
        <v>1984</v>
      </c>
      <c r="G1643" s="8" t="inlineStr">
        <is>
          <t>Mercedes-Benz</t>
        </is>
      </c>
      <c r="H1643" s="8" t="inlineStr">
        <is>
          <t>AMG GT</t>
        </is>
      </c>
      <c r="I1643" s="8" t="inlineStr">
        <is>
          <t>KXFBX7ZDTT5LS9D0N</t>
        </is>
      </c>
      <c r="J1643" s="8" t="inlineStr">
        <is>
          <t>02 - Sports / GT</t>
        </is>
      </c>
      <c r="K1643" s="12" t="n">
        <v>475000</v>
      </c>
      <c r="L1643" s="8" t="inlineStr">
        <is>
          <t>Kansas</t>
        </is>
      </c>
      <c r="M1643" s="13" t="n">
        <v>6520.05</v>
      </c>
      <c r="N1643" s="13" t="n">
        <v>6318.58</v>
      </c>
      <c r="O1643" s="8" t="n"/>
    </row>
    <row r="1644">
      <c r="A1644" s="8" t="inlineStr">
        <is>
          <t>CANON-202510-001546</t>
        </is>
      </c>
      <c r="B1644" s="9" t="inlineStr">
        <is>
          <t>2025-10</t>
        </is>
      </c>
      <c r="C1644" s="10" t="n">
        <v>45933</v>
      </c>
      <c r="D1644" s="9" t="inlineStr">
        <is>
          <t>Bound</t>
        </is>
      </c>
      <c r="E1644" s="8" t="inlineStr">
        <is>
          <t>Horace Bellandi</t>
        </is>
      </c>
      <c r="F1644" s="11" t="n">
        <v>2014</v>
      </c>
      <c r="G1644" s="8" t="inlineStr">
        <is>
          <t>Bentley</t>
        </is>
      </c>
      <c r="H1644" s="8" t="inlineStr">
        <is>
          <t>Continental GT</t>
        </is>
      </c>
      <c r="I1644" s="8" t="inlineStr">
        <is>
          <t>VB1RKCYK9CVG8VVX6</t>
        </is>
      </c>
      <c r="J1644" s="8" t="inlineStr">
        <is>
          <t>02 - Sports / GT</t>
        </is>
      </c>
      <c r="K1644" s="12" t="n">
        <v>415000</v>
      </c>
      <c r="L1644" s="8" t="inlineStr">
        <is>
          <t>Pennsylvania</t>
        </is>
      </c>
      <c r="M1644" s="13" t="n">
        <v>5872.64</v>
      </c>
      <c r="N1644" s="13" t="n">
        <v>5691.18</v>
      </c>
      <c r="O1644" s="8" t="n"/>
    </row>
    <row r="1645">
      <c r="A1645" s="8" t="inlineStr">
        <is>
          <t>CANON-202510-001547</t>
        </is>
      </c>
      <c r="B1645" s="9" t="inlineStr">
        <is>
          <t>2025-10</t>
        </is>
      </c>
      <c r="C1645" s="10" t="n">
        <v>45933</v>
      </c>
      <c r="D1645" s="9" t="inlineStr">
        <is>
          <t>Bound</t>
        </is>
      </c>
      <c r="E1645" s="8" t="inlineStr">
        <is>
          <t>Ingrid Pennington</t>
        </is>
      </c>
      <c r="F1645" s="11" t="n">
        <v>1964</v>
      </c>
      <c r="G1645" s="8" t="inlineStr">
        <is>
          <t>Porsche</t>
        </is>
      </c>
      <c r="H1645" s="8" t="inlineStr">
        <is>
          <t>911 Turbo S</t>
        </is>
      </c>
      <c r="I1645" s="8" t="inlineStr">
        <is>
          <t>GLK5EJUJM4L1R5R91</t>
        </is>
      </c>
      <c r="J1645" s="8" t="inlineStr">
        <is>
          <t>02 - Sports / GT</t>
        </is>
      </c>
      <c r="K1645" s="12" t="n">
        <v>485000</v>
      </c>
      <c r="L1645" s="8" t="inlineStr">
        <is>
          <t>California</t>
        </is>
      </c>
      <c r="M1645" s="13" t="n">
        <v>9265.33</v>
      </c>
      <c r="N1645" s="13" t="n">
        <v>8979.030000000001</v>
      </c>
      <c r="O1645" s="8" t="n"/>
    </row>
    <row r="1646">
      <c r="A1646" s="8" t="inlineStr">
        <is>
          <t>CANON-202510-001548</t>
        </is>
      </c>
      <c r="B1646" s="9" t="inlineStr">
        <is>
          <t>2025-10</t>
        </is>
      </c>
      <c r="C1646" s="10" t="n">
        <v>45944</v>
      </c>
      <c r="D1646" s="9" t="inlineStr">
        <is>
          <t>Bound</t>
        </is>
      </c>
      <c r="E1646" s="8" t="inlineStr">
        <is>
          <t>Emiliano Ashcombe</t>
        </is>
      </c>
      <c r="F1646" s="11" t="n">
        <v>1986</v>
      </c>
      <c r="G1646" s="8" t="inlineStr">
        <is>
          <t>Bentley</t>
        </is>
      </c>
      <c r="H1646" s="8" t="inlineStr">
        <is>
          <t>Continental GT</t>
        </is>
      </c>
      <c r="I1646" s="8" t="inlineStr">
        <is>
          <t>5X1TMU9ECEGB3R332</t>
        </is>
      </c>
      <c r="J1646" s="8" t="inlineStr">
        <is>
          <t>02 - Sports / GT</t>
        </is>
      </c>
      <c r="K1646" s="12" t="n">
        <v>770000</v>
      </c>
      <c r="L1646" s="8" t="inlineStr">
        <is>
          <t>South Carolina</t>
        </is>
      </c>
      <c r="M1646" s="13" t="n">
        <v>11709.81</v>
      </c>
      <c r="N1646" s="13" t="n">
        <v>11347.98</v>
      </c>
      <c r="O1646" s="8" t="n"/>
    </row>
    <row r="1647">
      <c r="A1647" s="8" t="inlineStr">
        <is>
          <t>CANON-202510-001549</t>
        </is>
      </c>
      <c r="B1647" s="9" t="inlineStr">
        <is>
          <t>2025-10</t>
        </is>
      </c>
      <c r="C1647" s="10" t="n">
        <v>45941</v>
      </c>
      <c r="D1647" s="9" t="inlineStr">
        <is>
          <t>Bound</t>
        </is>
      </c>
      <c r="E1647" s="8" t="inlineStr">
        <is>
          <t>Callum Larsson</t>
        </is>
      </c>
      <c r="F1647" s="11" t="n">
        <v>1979</v>
      </c>
      <c r="G1647" s="8" t="inlineStr">
        <is>
          <t>Mercedes-Benz</t>
        </is>
      </c>
      <c r="H1647" s="8" t="inlineStr">
        <is>
          <t>AMG GT</t>
        </is>
      </c>
      <c r="I1647" s="8" t="inlineStr">
        <is>
          <t>PT0GBA26BG2204REC</t>
        </is>
      </c>
      <c r="J1647" s="8" t="inlineStr">
        <is>
          <t>02 - Sports / GT</t>
        </is>
      </c>
      <c r="K1647" s="12" t="n">
        <v>645000</v>
      </c>
      <c r="L1647" s="8" t="inlineStr">
        <is>
          <t>Maryland</t>
        </is>
      </c>
      <c r="M1647" s="13" t="n">
        <v>7514.86</v>
      </c>
      <c r="N1647" s="13" t="n">
        <v>7282.65</v>
      </c>
      <c r="O1647" s="8" t="n"/>
    </row>
    <row r="1648">
      <c r="A1648" s="8" t="inlineStr">
        <is>
          <t>CANON-202510-001550</t>
        </is>
      </c>
      <c r="B1648" s="9" t="inlineStr">
        <is>
          <t>2025-10</t>
        </is>
      </c>
      <c r="C1648" s="10" t="n">
        <v>45949</v>
      </c>
      <c r="D1648" s="9" t="inlineStr">
        <is>
          <t>Bound</t>
        </is>
      </c>
      <c r="E1648" s="8" t="inlineStr">
        <is>
          <t>Aurelio Harrington</t>
        </is>
      </c>
      <c r="F1648" s="11" t="n">
        <v>1997</v>
      </c>
      <c r="G1648" s="8" t="inlineStr">
        <is>
          <t>BMW</t>
        </is>
      </c>
      <c r="H1648" s="8" t="inlineStr">
        <is>
          <t>M8 Competition</t>
        </is>
      </c>
      <c r="I1648" s="8" t="inlineStr">
        <is>
          <t>8CY3P1V0SP4XT76ZE</t>
        </is>
      </c>
      <c r="J1648" s="8" t="inlineStr">
        <is>
          <t>02 - Sports / GT</t>
        </is>
      </c>
      <c r="K1648" s="12" t="n">
        <v>710000</v>
      </c>
      <c r="L1648" s="8" t="inlineStr">
        <is>
          <t>Oregon</t>
        </is>
      </c>
      <c r="M1648" s="13" t="n">
        <v>9839.530000000001</v>
      </c>
      <c r="N1648" s="13" t="n">
        <v>9535.49</v>
      </c>
      <c r="O1648" s="8" t="n"/>
    </row>
    <row r="1649">
      <c r="A1649" s="8" t="inlineStr">
        <is>
          <t>CANON-202510-001551</t>
        </is>
      </c>
      <c r="B1649" s="9" t="inlineStr">
        <is>
          <t>2025-10</t>
        </is>
      </c>
      <c r="C1649" s="10" t="n">
        <v>45957</v>
      </c>
      <c r="D1649" s="9" t="inlineStr">
        <is>
          <t>Bound</t>
        </is>
      </c>
      <c r="E1649" s="8" t="inlineStr">
        <is>
          <t>Wilhelmina Okonkwo</t>
        </is>
      </c>
      <c r="F1649" s="11" t="n">
        <v>1960</v>
      </c>
      <c r="G1649" s="8" t="inlineStr">
        <is>
          <t>Aston Martin</t>
        </is>
      </c>
      <c r="H1649" s="8" t="inlineStr">
        <is>
          <t>DB5</t>
        </is>
      </c>
      <c r="I1649" s="8" t="inlineStr">
        <is>
          <t>ZLND6XSP5J0YSF2WR</t>
        </is>
      </c>
      <c r="J1649" s="8" t="inlineStr">
        <is>
          <t>07 - Post-War Classic (1946-1972)</t>
        </is>
      </c>
      <c r="K1649" s="12" t="n">
        <v>1000000</v>
      </c>
      <c r="L1649" s="8" t="inlineStr">
        <is>
          <t>Idaho</t>
        </is>
      </c>
      <c r="M1649" s="13" t="n">
        <v>7098.11</v>
      </c>
      <c r="N1649" s="13" t="n">
        <v>6878.78</v>
      </c>
      <c r="O1649" s="8" t="n"/>
    </row>
    <row r="1650">
      <c r="A1650" s="8" t="inlineStr">
        <is>
          <t>CANON-202510-001552</t>
        </is>
      </c>
      <c r="B1650" s="9" t="inlineStr">
        <is>
          <t>2025-10</t>
        </is>
      </c>
      <c r="C1650" s="10" t="n">
        <v>45952</v>
      </c>
      <c r="D1650" s="9" t="inlineStr">
        <is>
          <t>Bound</t>
        </is>
      </c>
      <c r="E1650" s="8" t="inlineStr">
        <is>
          <t>Cassius Delacroix</t>
        </is>
      </c>
      <c r="F1650" s="11" t="n">
        <v>2014</v>
      </c>
      <c r="G1650" s="8" t="inlineStr">
        <is>
          <t>Porsche</t>
        </is>
      </c>
      <c r="H1650" s="8" t="inlineStr">
        <is>
          <t>911 Turbo S</t>
        </is>
      </c>
      <c r="I1650" s="8" t="inlineStr">
        <is>
          <t>15HPE9FG3Y1UDUP4P</t>
        </is>
      </c>
      <c r="J1650" s="8" t="inlineStr">
        <is>
          <t>02 - Sports / GT</t>
        </is>
      </c>
      <c r="K1650" s="12" t="n">
        <v>640000</v>
      </c>
      <c r="L1650" s="8" t="inlineStr">
        <is>
          <t>Texas</t>
        </is>
      </c>
      <c r="M1650" s="13" t="n">
        <v>9026.42</v>
      </c>
      <c r="N1650" s="13" t="n">
        <v>8747.5</v>
      </c>
      <c r="O1650" s="8" t="n"/>
    </row>
    <row r="1651">
      <c r="A1651" s="8" t="inlineStr">
        <is>
          <t>CANON-202510-001553</t>
        </is>
      </c>
      <c r="B1651" s="9" t="inlineStr">
        <is>
          <t>2025-10</t>
        </is>
      </c>
      <c r="C1651" s="10" t="n">
        <v>45948</v>
      </c>
      <c r="D1651" s="9" t="inlineStr">
        <is>
          <t>Bound</t>
        </is>
      </c>
      <c r="E1651" s="8" t="inlineStr">
        <is>
          <t>Mireille Larsson</t>
        </is>
      </c>
      <c r="F1651" s="11" t="n">
        <v>1975</v>
      </c>
      <c r="G1651" s="8" t="inlineStr">
        <is>
          <t>Maserati</t>
        </is>
      </c>
      <c r="H1651" s="8" t="inlineStr">
        <is>
          <t>GranTurismo</t>
        </is>
      </c>
      <c r="I1651" s="8" t="inlineStr">
        <is>
          <t>TCH6F4G9HYMRWAME5</t>
        </is>
      </c>
      <c r="J1651" s="8" t="inlineStr">
        <is>
          <t>02 - Sports / GT</t>
        </is>
      </c>
      <c r="K1651" s="12" t="n">
        <v>545000</v>
      </c>
      <c r="L1651" s="8" t="inlineStr">
        <is>
          <t>New York</t>
        </is>
      </c>
      <c r="M1651" s="13" t="n">
        <v>8555.469999999999</v>
      </c>
      <c r="N1651" s="13" t="n">
        <v>8291.110000000001</v>
      </c>
      <c r="O1651" s="8" t="n"/>
    </row>
    <row r="1652">
      <c r="A1652" s="8" t="inlineStr">
        <is>
          <t>CANON-202510-001554</t>
        </is>
      </c>
      <c r="B1652" s="9" t="inlineStr">
        <is>
          <t>2025-10</t>
        </is>
      </c>
      <c r="C1652" s="10" t="n">
        <v>45931</v>
      </c>
      <c r="D1652" s="9" t="inlineStr">
        <is>
          <t>Bound</t>
        </is>
      </c>
      <c r="E1652" s="8" t="inlineStr">
        <is>
          <t>Fitzgerald Ashcombe</t>
        </is>
      </c>
      <c r="F1652" s="11" t="n">
        <v>1989</v>
      </c>
      <c r="G1652" s="8" t="inlineStr">
        <is>
          <t>Maserati</t>
        </is>
      </c>
      <c r="H1652" s="8" t="inlineStr">
        <is>
          <t>GranTurismo</t>
        </is>
      </c>
      <c r="I1652" s="8" t="inlineStr">
        <is>
          <t>KWHFXSH37DEPEXN7V</t>
        </is>
      </c>
      <c r="J1652" s="8" t="inlineStr">
        <is>
          <t>02 - Sports / GT</t>
        </is>
      </c>
      <c r="K1652" s="12" t="n">
        <v>810000</v>
      </c>
      <c r="L1652" s="8" t="inlineStr">
        <is>
          <t>California</t>
        </is>
      </c>
      <c r="M1652" s="13" t="n">
        <v>13410.85</v>
      </c>
      <c r="N1652" s="13" t="n">
        <v>12996.45</v>
      </c>
      <c r="O1652" s="8" t="n"/>
    </row>
    <row r="1653">
      <c r="A1653" s="8" t="inlineStr">
        <is>
          <t>CANON-202510-001555</t>
        </is>
      </c>
      <c r="B1653" s="9" t="inlineStr">
        <is>
          <t>2025-10</t>
        </is>
      </c>
      <c r="C1653" s="10" t="n">
        <v>45933</v>
      </c>
      <c r="D1653" s="9" t="inlineStr">
        <is>
          <t>Bound</t>
        </is>
      </c>
      <c r="E1653" s="8" t="inlineStr">
        <is>
          <t>Noor Fairweather</t>
        </is>
      </c>
      <c r="F1653" s="11" t="n">
        <v>1984</v>
      </c>
      <c r="G1653" s="8" t="inlineStr">
        <is>
          <t>McLaren</t>
        </is>
      </c>
      <c r="H1653" s="8" t="inlineStr">
        <is>
          <t>750S</t>
        </is>
      </c>
      <c r="I1653" s="8" t="inlineStr">
        <is>
          <t>2NNL1KK3KS6K644AD</t>
        </is>
      </c>
      <c r="J1653" s="8" t="inlineStr">
        <is>
          <t>03 - Supercar</t>
        </is>
      </c>
      <c r="K1653" s="12" t="n">
        <v>695000</v>
      </c>
      <c r="L1653" s="8" t="inlineStr">
        <is>
          <t>Nebraska</t>
        </is>
      </c>
      <c r="M1653" s="13" t="n">
        <v>16194.81</v>
      </c>
      <c r="N1653" s="13" t="n">
        <v>15694.39</v>
      </c>
      <c r="O1653" s="8" t="n"/>
    </row>
    <row r="1654">
      <c r="A1654" s="8" t="inlineStr">
        <is>
          <t>CANON-202510-001557</t>
        </is>
      </c>
      <c r="B1654" s="9" t="inlineStr">
        <is>
          <t>2025-10</t>
        </is>
      </c>
      <c r="C1654" s="10" t="n">
        <v>45940</v>
      </c>
      <c r="D1654" s="9" t="inlineStr">
        <is>
          <t>Bound</t>
        </is>
      </c>
      <c r="E1654" s="8" t="inlineStr">
        <is>
          <t>Lorenzo Merriweather</t>
        </is>
      </c>
      <c r="F1654" s="11" t="n">
        <v>1970</v>
      </c>
      <c r="G1654" s="8" t="inlineStr">
        <is>
          <t>Bentley</t>
        </is>
      </c>
      <c r="H1654" s="8" t="inlineStr">
        <is>
          <t>Continental GT</t>
        </is>
      </c>
      <c r="I1654" s="8" t="inlineStr">
        <is>
          <t>N8174M7PU7R3NZSN9</t>
        </is>
      </c>
      <c r="J1654" s="8" t="inlineStr">
        <is>
          <t>02 - Sports / GT</t>
        </is>
      </c>
      <c r="K1654" s="12" t="n">
        <v>540000</v>
      </c>
      <c r="L1654" s="8" t="inlineStr">
        <is>
          <t>Ohio</t>
        </is>
      </c>
      <c r="M1654" s="13" t="n">
        <v>9205.469999999999</v>
      </c>
      <c r="N1654" s="13" t="n">
        <v>8921.02</v>
      </c>
      <c r="O1654" s="8" t="n"/>
    </row>
    <row r="1655">
      <c r="A1655" s="8" t="inlineStr">
        <is>
          <t>CANON-202510-001558</t>
        </is>
      </c>
      <c r="B1655" s="9" t="inlineStr">
        <is>
          <t>2025-10</t>
        </is>
      </c>
      <c r="C1655" s="10" t="n">
        <v>45955</v>
      </c>
      <c r="D1655" s="9" t="inlineStr">
        <is>
          <t>Bound</t>
        </is>
      </c>
      <c r="E1655" s="8" t="inlineStr">
        <is>
          <t>Sunniva Montoya</t>
        </is>
      </c>
      <c r="F1655" s="11" t="n">
        <v>2001</v>
      </c>
      <c r="G1655" s="8" t="inlineStr">
        <is>
          <t>Bentley</t>
        </is>
      </c>
      <c r="H1655" s="8" t="inlineStr">
        <is>
          <t>Continental GT</t>
        </is>
      </c>
      <c r="I1655" s="8" t="inlineStr">
        <is>
          <t>GMNA7ZSDXY4LVRP8G</t>
        </is>
      </c>
      <c r="J1655" s="8" t="inlineStr">
        <is>
          <t>02 - Sports / GT</t>
        </is>
      </c>
      <c r="K1655" s="12" t="n">
        <v>350000</v>
      </c>
      <c r="L1655" s="8" t="inlineStr">
        <is>
          <t>New York</t>
        </is>
      </c>
      <c r="M1655" s="13" t="n">
        <v>6339.62</v>
      </c>
      <c r="N1655" s="13" t="n">
        <v>6143.73</v>
      </c>
      <c r="O1655" s="8" t="n"/>
    </row>
    <row r="1656">
      <c r="A1656" s="8" t="inlineStr">
        <is>
          <t>CANON-202510-001559</t>
        </is>
      </c>
      <c r="B1656" s="9" t="inlineStr">
        <is>
          <t>2025-10</t>
        </is>
      </c>
      <c r="C1656" s="10" t="n">
        <v>45959</v>
      </c>
      <c r="D1656" s="9" t="inlineStr">
        <is>
          <t>Bound</t>
        </is>
      </c>
      <c r="E1656" s="8" t="inlineStr">
        <is>
          <t>Thaddeus Pennington</t>
        </is>
      </c>
      <c r="F1656" s="11" t="n">
        <v>2006</v>
      </c>
      <c r="G1656" s="8" t="inlineStr">
        <is>
          <t>Icon</t>
        </is>
      </c>
      <c r="H1656" s="8" t="inlineStr">
        <is>
          <t>Derelict</t>
        </is>
      </c>
      <c r="I1656" s="8" t="inlineStr">
        <is>
          <t>CENZRVEMM0MD5H0UG</t>
        </is>
      </c>
      <c r="J1656" s="8" t="inlineStr">
        <is>
          <t>11 - Restomod / Coachbuilt / Bespoke</t>
        </is>
      </c>
      <c r="K1656" s="12" t="n">
        <v>580000</v>
      </c>
      <c r="L1656" s="8" t="inlineStr">
        <is>
          <t>Florida</t>
        </is>
      </c>
      <c r="M1656" s="13" t="n">
        <v>12120.91</v>
      </c>
      <c r="N1656" s="13" t="n">
        <v>11746.37</v>
      </c>
      <c r="O1656" s="8" t="n"/>
    </row>
    <row r="1657">
      <c r="A1657" s="8" t="inlineStr">
        <is>
          <t>CANON-202510-001560</t>
        </is>
      </c>
      <c r="B1657" s="9" t="inlineStr">
        <is>
          <t>2025-10</t>
        </is>
      </c>
      <c r="C1657" s="10" t="n">
        <v>45958</v>
      </c>
      <c r="D1657" s="9" t="inlineStr">
        <is>
          <t>Bound</t>
        </is>
      </c>
      <c r="E1657" s="8" t="inlineStr">
        <is>
          <t>Callum Fairweather</t>
        </is>
      </c>
      <c r="F1657" s="11" t="n">
        <v>2016</v>
      </c>
      <c r="G1657" s="8" t="inlineStr">
        <is>
          <t>Aston Martin</t>
        </is>
      </c>
      <c r="H1657" s="8" t="inlineStr">
        <is>
          <t>DB12</t>
        </is>
      </c>
      <c r="I1657" s="8" t="inlineStr">
        <is>
          <t>GGLUD2EXMKWF4Y29F</t>
        </is>
      </c>
      <c r="J1657" s="8" t="inlineStr">
        <is>
          <t>02 - Sports / GT</t>
        </is>
      </c>
      <c r="K1657" s="12" t="n">
        <v>295000</v>
      </c>
      <c r="L1657" s="8" t="inlineStr">
        <is>
          <t>California</t>
        </is>
      </c>
      <c r="M1657" s="13" t="n">
        <v>5635.61</v>
      </c>
      <c r="N1657" s="13" t="n">
        <v>5461.47</v>
      </c>
      <c r="O1657" s="8" t="n"/>
    </row>
    <row r="1658">
      <c r="A1658" s="8" t="inlineStr">
        <is>
          <t>CANON-202510-001561</t>
        </is>
      </c>
      <c r="B1658" s="9" t="inlineStr">
        <is>
          <t>2025-10</t>
        </is>
      </c>
      <c r="C1658" s="10" t="n">
        <v>45943</v>
      </c>
      <c r="D1658" s="9" t="inlineStr">
        <is>
          <t>Bound</t>
        </is>
      </c>
      <c r="E1658" s="8" t="inlineStr">
        <is>
          <t>Saoirse Merriweather</t>
        </is>
      </c>
      <c r="F1658" s="11" t="n">
        <v>2016</v>
      </c>
      <c r="G1658" s="8" t="inlineStr">
        <is>
          <t>Aston Martin</t>
        </is>
      </c>
      <c r="H1658" s="8" t="inlineStr">
        <is>
          <t>DB12</t>
        </is>
      </c>
      <c r="I1658" s="8" t="inlineStr">
        <is>
          <t>RGEM6N3530UUXKWE4</t>
        </is>
      </c>
      <c r="J1658" s="8" t="inlineStr">
        <is>
          <t>02 - Sports / GT</t>
        </is>
      </c>
      <c r="K1658" s="12" t="n">
        <v>275000</v>
      </c>
      <c r="L1658" s="8" t="inlineStr">
        <is>
          <t>New York</t>
        </is>
      </c>
      <c r="M1658" s="13" t="n">
        <v>4981.13</v>
      </c>
      <c r="N1658" s="13" t="n">
        <v>4827.21</v>
      </c>
      <c r="O1658" s="8" t="n"/>
    </row>
    <row r="1659">
      <c r="A1659" s="8" t="inlineStr">
        <is>
          <t>CANON-202510-001562</t>
        </is>
      </c>
      <c r="B1659" s="9" t="inlineStr">
        <is>
          <t>2025-10</t>
        </is>
      </c>
      <c r="C1659" s="10" t="n">
        <v>45937</v>
      </c>
      <c r="D1659" s="9" t="inlineStr">
        <is>
          <t>Bound</t>
        </is>
      </c>
      <c r="E1659" s="8" t="inlineStr">
        <is>
          <t>Leopold Underwood</t>
        </is>
      </c>
      <c r="F1659" s="11" t="n">
        <v>1963</v>
      </c>
      <c r="G1659" s="8" t="inlineStr">
        <is>
          <t>Maserati</t>
        </is>
      </c>
      <c r="H1659" s="8" t="inlineStr">
        <is>
          <t>GranTurismo</t>
        </is>
      </c>
      <c r="I1659" s="8" t="inlineStr">
        <is>
          <t>J014NFBH8V9M1GBF5</t>
        </is>
      </c>
      <c r="J1659" s="8" t="inlineStr">
        <is>
          <t>02 - Sports / GT</t>
        </is>
      </c>
      <c r="K1659" s="12" t="n">
        <v>500000</v>
      </c>
      <c r="L1659" s="8" t="inlineStr">
        <is>
          <t>Illinois</t>
        </is>
      </c>
      <c r="M1659" s="13" t="n">
        <v>8339.620000000001</v>
      </c>
      <c r="N1659" s="13" t="n">
        <v>8081.93</v>
      </c>
      <c r="O1659" s="8" t="n"/>
    </row>
    <row r="1660">
      <c r="A1660" s="8" t="inlineStr">
        <is>
          <t>CANON-202510-001563</t>
        </is>
      </c>
      <c r="B1660" s="9" t="inlineStr">
        <is>
          <t>2025-10</t>
        </is>
      </c>
      <c r="C1660" s="10" t="n">
        <v>45932</v>
      </c>
      <c r="D1660" s="9" t="inlineStr">
        <is>
          <t>Bound</t>
        </is>
      </c>
      <c r="E1660" s="8" t="inlineStr">
        <is>
          <t>Callum Nakashima</t>
        </is>
      </c>
      <c r="F1660" s="11" t="n">
        <v>1984</v>
      </c>
      <c r="G1660" s="8" t="inlineStr">
        <is>
          <t>Ferrari</t>
        </is>
      </c>
      <c r="H1660" s="8" t="inlineStr">
        <is>
          <t>SF90 Stradale</t>
        </is>
      </c>
      <c r="I1660" s="8" t="inlineStr">
        <is>
          <t>1J3WU7NRZLJBKMJYK</t>
        </is>
      </c>
      <c r="J1660" s="8" t="inlineStr">
        <is>
          <t>03 - Supercar</t>
        </is>
      </c>
      <c r="K1660" s="12" t="n">
        <v>475000</v>
      </c>
      <c r="L1660" s="8" t="inlineStr">
        <is>
          <t>North Dakota</t>
        </is>
      </c>
      <c r="M1660" s="13" t="n">
        <v>10512.74</v>
      </c>
      <c r="N1660" s="13" t="n">
        <v>10187.9</v>
      </c>
      <c r="O1660" s="8" t="n"/>
    </row>
    <row r="1661">
      <c r="A1661" s="8" t="inlineStr">
        <is>
          <t>CANON-202510-001564</t>
        </is>
      </c>
      <c r="B1661" s="9" t="inlineStr">
        <is>
          <t>2025-10</t>
        </is>
      </c>
      <c r="C1661" s="10" t="n">
        <v>45953</v>
      </c>
      <c r="D1661" s="9" t="inlineStr">
        <is>
          <t>Bound</t>
        </is>
      </c>
      <c r="E1661" s="8" t="inlineStr">
        <is>
          <t>Ingrid Blackwood</t>
        </is>
      </c>
      <c r="F1661" s="11" t="n">
        <v>2008</v>
      </c>
      <c r="G1661" s="8" t="inlineStr">
        <is>
          <t>Icon</t>
        </is>
      </c>
      <c r="H1661" s="8" t="inlineStr">
        <is>
          <t>Derelict</t>
        </is>
      </c>
      <c r="I1661" s="8" t="inlineStr">
        <is>
          <t>TMAN76PK9CCD0MA8B</t>
        </is>
      </c>
      <c r="J1661" s="8" t="inlineStr">
        <is>
          <t>11 - Restomod / Coachbuilt / Bespoke</t>
        </is>
      </c>
      <c r="K1661" s="12" t="n">
        <v>440000</v>
      </c>
      <c r="L1661" s="8" t="inlineStr">
        <is>
          <t>Florida</t>
        </is>
      </c>
      <c r="M1661" s="13" t="n">
        <v>10374.04</v>
      </c>
      <c r="N1661" s="13" t="n">
        <v>10053.48</v>
      </c>
      <c r="O1661" s="8" t="n"/>
    </row>
    <row r="1662">
      <c r="A1662" s="8" t="inlineStr">
        <is>
          <t>CANON-202510-001565</t>
        </is>
      </c>
      <c r="B1662" s="9" t="inlineStr">
        <is>
          <t>2025-10</t>
        </is>
      </c>
      <c r="C1662" s="10" t="n">
        <v>45957</v>
      </c>
      <c r="D1662" s="9" t="inlineStr">
        <is>
          <t>Bound</t>
        </is>
      </c>
      <c r="E1662" s="8" t="inlineStr">
        <is>
          <t>Beatrix Underwood</t>
        </is>
      </c>
      <c r="F1662" s="11" t="n">
        <v>2005</v>
      </c>
      <c r="G1662" s="8" t="inlineStr">
        <is>
          <t>Aston Martin</t>
        </is>
      </c>
      <c r="H1662" s="8" t="inlineStr">
        <is>
          <t>DB12</t>
        </is>
      </c>
      <c r="I1662" s="8" t="inlineStr">
        <is>
          <t>2GWATCWAGRSB1BDCB</t>
        </is>
      </c>
      <c r="J1662" s="8" t="inlineStr">
        <is>
          <t>02 - Sports / GT</t>
        </is>
      </c>
      <c r="K1662" s="12" t="n">
        <v>905000</v>
      </c>
      <c r="L1662" s="8" t="inlineStr">
        <is>
          <t>North Carolina</t>
        </is>
      </c>
      <c r="M1662" s="13" t="n">
        <v>12763.92</v>
      </c>
      <c r="N1662" s="13" t="n">
        <v>12369.51</v>
      </c>
      <c r="O1662" s="8" t="n"/>
    </row>
    <row r="1663">
      <c r="A1663" s="8" t="inlineStr">
        <is>
          <t>CANON-202510-001566</t>
        </is>
      </c>
      <c r="B1663" s="9" t="inlineStr">
        <is>
          <t>2025-10</t>
        </is>
      </c>
      <c r="C1663" s="10" t="n">
        <v>45939</v>
      </c>
      <c r="D1663" s="9" t="inlineStr">
        <is>
          <t>Bound</t>
        </is>
      </c>
      <c r="E1663" s="8" t="inlineStr">
        <is>
          <t>Thaddeus Montoya</t>
        </is>
      </c>
      <c r="F1663" s="11" t="n">
        <v>1994</v>
      </c>
      <c r="G1663" s="8" t="inlineStr">
        <is>
          <t>Bentley</t>
        </is>
      </c>
      <c r="H1663" s="8" t="inlineStr">
        <is>
          <t>Continental GT</t>
        </is>
      </c>
      <c r="I1663" s="8" t="inlineStr">
        <is>
          <t>807U1RYK915TNUK0P</t>
        </is>
      </c>
      <c r="J1663" s="8" t="inlineStr">
        <is>
          <t>02 - Sports / GT</t>
        </is>
      </c>
      <c r="K1663" s="12" t="n">
        <v>350000</v>
      </c>
      <c r="L1663" s="8" t="inlineStr">
        <is>
          <t>Illinois</t>
        </is>
      </c>
      <c r="M1663" s="13" t="n">
        <v>6735.85</v>
      </c>
      <c r="N1663" s="13" t="n">
        <v>6527.71</v>
      </c>
      <c r="O1663" s="8" t="n"/>
    </row>
    <row r="1664">
      <c r="A1664" s="8" t="inlineStr">
        <is>
          <t>CANON-202510-001567</t>
        </is>
      </c>
      <c r="B1664" s="9" t="inlineStr">
        <is>
          <t>2025-10</t>
        </is>
      </c>
      <c r="C1664" s="10" t="n">
        <v>45960</v>
      </c>
      <c r="D1664" s="9" t="inlineStr">
        <is>
          <t>Bound</t>
        </is>
      </c>
      <c r="E1664" s="8" t="inlineStr">
        <is>
          <t>Priya Pennington</t>
        </is>
      </c>
      <c r="F1664" s="11" t="n">
        <v>1967</v>
      </c>
      <c r="G1664" s="8" t="inlineStr">
        <is>
          <t>Ferrari</t>
        </is>
      </c>
      <c r="H1664" s="8" t="inlineStr">
        <is>
          <t>296 GTB</t>
        </is>
      </c>
      <c r="I1664" s="8" t="inlineStr">
        <is>
          <t>WEDL6YRJUA6YSKR4R</t>
        </is>
      </c>
      <c r="J1664" s="8" t="inlineStr">
        <is>
          <t>03 - Supercar</t>
        </is>
      </c>
      <c r="K1664" s="12" t="n">
        <v>1370000</v>
      </c>
      <c r="L1664" s="8" t="inlineStr">
        <is>
          <t>Florida</t>
        </is>
      </c>
      <c r="M1664" s="13" t="n">
        <v>29364.53</v>
      </c>
      <c r="N1664" s="13" t="n">
        <v>28457.17</v>
      </c>
      <c r="O1664" s="8" t="n"/>
    </row>
    <row r="1665">
      <c r="A1665" s="8" t="inlineStr">
        <is>
          <t>CANON-202510-001568</t>
        </is>
      </c>
      <c r="B1665" s="9" t="inlineStr">
        <is>
          <t>2025-10</t>
        </is>
      </c>
      <c r="C1665" s="10" t="n">
        <v>45959</v>
      </c>
      <c r="D1665" s="9" t="inlineStr">
        <is>
          <t>Bound</t>
        </is>
      </c>
      <c r="E1665" s="8" t="inlineStr">
        <is>
          <t>Everett Delacroix</t>
        </is>
      </c>
      <c r="F1665" s="11" t="n">
        <v>2012</v>
      </c>
      <c r="G1665" s="8" t="inlineStr">
        <is>
          <t>Bentley</t>
        </is>
      </c>
      <c r="H1665" s="8" t="inlineStr">
        <is>
          <t>Continental GT</t>
        </is>
      </c>
      <c r="I1665" s="8" t="inlineStr">
        <is>
          <t>J752AAM5JL43SBHWE</t>
        </is>
      </c>
      <c r="J1665" s="8" t="inlineStr">
        <is>
          <t>02 - Sports / GT</t>
        </is>
      </c>
      <c r="K1665" s="12" t="n">
        <v>1420000</v>
      </c>
      <c r="L1665" s="8" t="inlineStr">
        <is>
          <t>Illinois</t>
        </is>
      </c>
      <c r="M1665" s="13" t="n">
        <v>20040.75</v>
      </c>
      <c r="N1665" s="13" t="n">
        <v>19421.49</v>
      </c>
      <c r="O1665" s="8" t="n"/>
    </row>
    <row r="1666">
      <c r="A1666" s="8" t="inlineStr">
        <is>
          <t>CANON-202510-001569</t>
        </is>
      </c>
      <c r="B1666" s="9" t="inlineStr">
        <is>
          <t>2025-10</t>
        </is>
      </c>
      <c r="C1666" s="10" t="n">
        <v>45944</v>
      </c>
      <c r="D1666" s="9" t="inlineStr">
        <is>
          <t>Bound</t>
        </is>
      </c>
      <c r="E1666" s="8" t="inlineStr">
        <is>
          <t>Mireille Vasquez</t>
        </is>
      </c>
      <c r="F1666" s="11" t="n">
        <v>1999</v>
      </c>
      <c r="G1666" s="8" t="inlineStr">
        <is>
          <t>Porsche</t>
        </is>
      </c>
      <c r="H1666" s="8" t="inlineStr">
        <is>
          <t>911 Turbo S</t>
        </is>
      </c>
      <c r="I1666" s="8" t="inlineStr">
        <is>
          <t>Z7K33146W95S4SD3Y</t>
        </is>
      </c>
      <c r="J1666" s="8" t="inlineStr">
        <is>
          <t>02 - Sports / GT</t>
        </is>
      </c>
      <c r="K1666" s="12" t="n">
        <v>475000</v>
      </c>
      <c r="L1666" s="8" t="inlineStr">
        <is>
          <t>Illinois</t>
        </is>
      </c>
      <c r="M1666" s="13" t="n">
        <v>9141.51</v>
      </c>
      <c r="N1666" s="13" t="n">
        <v>8859.040000000001</v>
      </c>
      <c r="O1666" s="8" t="n"/>
    </row>
    <row r="1667">
      <c r="A1667" s="8" t="inlineStr">
        <is>
          <t>CANON-202510-001571</t>
        </is>
      </c>
      <c r="B1667" s="9" t="inlineStr">
        <is>
          <t>2025-10</t>
        </is>
      </c>
      <c r="C1667" s="10" t="n">
        <v>45944</v>
      </c>
      <c r="D1667" s="9" t="inlineStr">
        <is>
          <t>Bound</t>
        </is>
      </c>
      <c r="E1667" s="8" t="inlineStr">
        <is>
          <t>Marisol Farkas</t>
        </is>
      </c>
      <c r="F1667" s="11" t="n">
        <v>2015</v>
      </c>
      <c r="G1667" s="8" t="inlineStr">
        <is>
          <t>Aston Martin</t>
        </is>
      </c>
      <c r="H1667" s="8" t="inlineStr">
        <is>
          <t>DB12</t>
        </is>
      </c>
      <c r="I1667" s="8" t="inlineStr">
        <is>
          <t>MRYEMFME8402CJ6JR</t>
        </is>
      </c>
      <c r="J1667" s="8" t="inlineStr">
        <is>
          <t>02 - Sports / GT</t>
        </is>
      </c>
      <c r="K1667" s="12" t="n">
        <v>725000</v>
      </c>
      <c r="L1667" s="8" t="inlineStr">
        <is>
          <t>Oregon</t>
        </is>
      </c>
      <c r="M1667" s="13" t="n">
        <v>10047.41</v>
      </c>
      <c r="N1667" s="13" t="n">
        <v>9736.950000000001</v>
      </c>
      <c r="O1667" s="8" t="n"/>
    </row>
    <row r="1668">
      <c r="A1668" s="8" t="inlineStr">
        <is>
          <t>CANON-202510-001572</t>
        </is>
      </c>
      <c r="B1668" s="9" t="inlineStr">
        <is>
          <t>2025-10</t>
        </is>
      </c>
      <c r="C1668" s="10" t="n">
        <v>45952</v>
      </c>
      <c r="D1668" s="9" t="inlineStr">
        <is>
          <t>Bound</t>
        </is>
      </c>
      <c r="E1668" s="8" t="inlineStr">
        <is>
          <t>Mireille Larsson</t>
        </is>
      </c>
      <c r="F1668" s="11" t="n">
        <v>1983</v>
      </c>
      <c r="G1668" s="8" t="inlineStr">
        <is>
          <t>Aston Martin</t>
        </is>
      </c>
      <c r="H1668" s="8" t="inlineStr">
        <is>
          <t>DB12</t>
        </is>
      </c>
      <c r="I1668" s="8" t="inlineStr">
        <is>
          <t>V5CA8MM08R2AATVMJ</t>
        </is>
      </c>
      <c r="J1668" s="8" t="inlineStr">
        <is>
          <t>02 - Sports / GT</t>
        </is>
      </c>
      <c r="K1668" s="12" t="n">
        <v>505000</v>
      </c>
      <c r="L1668" s="8" t="inlineStr">
        <is>
          <t>Florida</t>
        </is>
      </c>
      <c r="M1668" s="13" t="n">
        <v>8794.620000000001</v>
      </c>
      <c r="N1668" s="13" t="n">
        <v>8522.870000000001</v>
      </c>
      <c r="O1668" s="8" t="n"/>
    </row>
    <row r="1669">
      <c r="A1669" s="8" t="inlineStr">
        <is>
          <t>CANON-202510-001573</t>
        </is>
      </c>
      <c r="B1669" s="9" t="inlineStr">
        <is>
          <t>2025-10</t>
        </is>
      </c>
      <c r="C1669" s="10" t="n">
        <v>45953</v>
      </c>
      <c r="D1669" s="9" t="inlineStr">
        <is>
          <t>Bound</t>
        </is>
      </c>
      <c r="E1669" s="8" t="inlineStr">
        <is>
          <t>Marisol Underwood</t>
        </is>
      </c>
      <c r="F1669" s="11" t="n">
        <v>1992</v>
      </c>
      <c r="G1669" s="8" t="inlineStr">
        <is>
          <t>Porsche</t>
        </is>
      </c>
      <c r="H1669" s="8" t="inlineStr">
        <is>
          <t>911 Turbo S</t>
        </is>
      </c>
      <c r="I1669" s="8" t="inlineStr">
        <is>
          <t>7X5J4Z9DUVZPS3S9K</t>
        </is>
      </c>
      <c r="J1669" s="8" t="inlineStr">
        <is>
          <t>02 - Sports / GT</t>
        </is>
      </c>
      <c r="K1669" s="12" t="n">
        <v>250000</v>
      </c>
      <c r="L1669" s="8" t="inlineStr">
        <is>
          <t>Montana</t>
        </is>
      </c>
      <c r="M1669" s="13" t="n">
        <v>3290.09</v>
      </c>
      <c r="N1669" s="13" t="n">
        <v>3188.43</v>
      </c>
      <c r="O1669" s="8" t="n"/>
    </row>
    <row r="1670">
      <c r="A1670" s="8" t="inlineStr">
        <is>
          <t>CANON-202510-001575</t>
        </is>
      </c>
      <c r="B1670" s="9" t="inlineStr">
        <is>
          <t>2025-10</t>
        </is>
      </c>
      <c r="C1670" s="10" t="n">
        <v>45936</v>
      </c>
      <c r="D1670" s="9" t="inlineStr">
        <is>
          <t>Bound</t>
        </is>
      </c>
      <c r="E1670" s="8" t="inlineStr">
        <is>
          <t>Fitzgerald Harrington</t>
        </is>
      </c>
      <c r="F1670" s="11" t="n">
        <v>2009</v>
      </c>
      <c r="G1670" s="8" t="inlineStr">
        <is>
          <t>Ferrari</t>
        </is>
      </c>
      <c r="H1670" s="8" t="inlineStr">
        <is>
          <t>SF90 Stradale</t>
        </is>
      </c>
      <c r="I1670" s="8" t="inlineStr">
        <is>
          <t>SYV8A28762JWG75MJ</t>
        </is>
      </c>
      <c r="J1670" s="8" t="inlineStr">
        <is>
          <t>03 - Supercar</t>
        </is>
      </c>
      <c r="K1670" s="12" t="n">
        <v>530000</v>
      </c>
      <c r="L1670" s="8" t="inlineStr">
        <is>
          <t>Nevada</t>
        </is>
      </c>
      <c r="M1670" s="13" t="n">
        <v>11115</v>
      </c>
      <c r="N1670" s="13" t="n">
        <v>10771.55</v>
      </c>
      <c r="O1670" s="8" t="n"/>
    </row>
    <row r="1671">
      <c r="A1671" s="8" t="inlineStr">
        <is>
          <t>CANON-202510-001577</t>
        </is>
      </c>
      <c r="B1671" s="9" t="inlineStr">
        <is>
          <t>2025-10</t>
        </is>
      </c>
      <c r="C1671" s="10" t="n">
        <v>45952</v>
      </c>
      <c r="D1671" s="9" t="inlineStr">
        <is>
          <t>Bound</t>
        </is>
      </c>
      <c r="E1671" s="8" t="inlineStr">
        <is>
          <t>Priya Blackwood</t>
        </is>
      </c>
      <c r="F1671" s="11" t="n">
        <v>1972</v>
      </c>
      <c r="G1671" s="8" t="inlineStr">
        <is>
          <t>Ferrari</t>
        </is>
      </c>
      <c r="H1671" s="8" t="inlineStr">
        <is>
          <t>SF90 Stradale</t>
        </is>
      </c>
      <c r="I1671" s="8" t="inlineStr">
        <is>
          <t>WWZ9UD1EPDV1JVMSR</t>
        </is>
      </c>
      <c r="J1671" s="8" t="inlineStr">
        <is>
          <t>03 - Supercar</t>
        </is>
      </c>
      <c r="K1671" s="12" t="n">
        <v>390000</v>
      </c>
      <c r="L1671" s="8" t="inlineStr">
        <is>
          <t>Virginia</t>
        </is>
      </c>
      <c r="M1671" s="13" t="n">
        <v>9223.870000000001</v>
      </c>
      <c r="N1671" s="13" t="n">
        <v>8938.85</v>
      </c>
      <c r="O1671" s="8" t="n"/>
    </row>
    <row r="1672">
      <c r="A1672" s="8" t="inlineStr">
        <is>
          <t>CANON-202510-001578</t>
        </is>
      </c>
      <c r="B1672" s="9" t="inlineStr">
        <is>
          <t>2025-10</t>
        </is>
      </c>
      <c r="C1672" s="10" t="n">
        <v>45953</v>
      </c>
      <c r="D1672" s="9" t="inlineStr">
        <is>
          <t>Bound</t>
        </is>
      </c>
      <c r="E1672" s="8" t="inlineStr">
        <is>
          <t>Horace Kingsford</t>
        </is>
      </c>
      <c r="F1672" s="11" t="n">
        <v>1961</v>
      </c>
      <c r="G1672" s="8" t="inlineStr">
        <is>
          <t>BMW</t>
        </is>
      </c>
      <c r="H1672" s="8" t="inlineStr">
        <is>
          <t>M8 Competition</t>
        </is>
      </c>
      <c r="I1672" s="8" t="inlineStr">
        <is>
          <t>Y7G6LEX6ZBLEWLUJZ</t>
        </is>
      </c>
      <c r="J1672" s="8" t="inlineStr">
        <is>
          <t>02 - Sports / GT</t>
        </is>
      </c>
      <c r="K1672" s="12" t="n">
        <v>175000</v>
      </c>
      <c r="L1672" s="8" t="inlineStr">
        <is>
          <t>New York</t>
        </is>
      </c>
      <c r="M1672" s="13" t="n">
        <v>3888.3</v>
      </c>
      <c r="N1672" s="13" t="n">
        <v>3768.15</v>
      </c>
      <c r="O1672" s="8" t="n"/>
    </row>
    <row r="1673">
      <c r="A1673" s="8" t="inlineStr">
        <is>
          <t>CANON-202510-001579</t>
        </is>
      </c>
      <c r="B1673" s="9" t="inlineStr">
        <is>
          <t>2025-10</t>
        </is>
      </c>
      <c r="C1673" s="10" t="n">
        <v>45939</v>
      </c>
      <c r="D1673" s="9" t="inlineStr">
        <is>
          <t>Bound</t>
        </is>
      </c>
      <c r="E1673" s="8" t="inlineStr">
        <is>
          <t>Ramona Chattopadhyay</t>
        </is>
      </c>
      <c r="F1673" s="11" t="n">
        <v>1971</v>
      </c>
      <c r="G1673" s="8" t="inlineStr">
        <is>
          <t>Maserati</t>
        </is>
      </c>
      <c r="H1673" s="8" t="inlineStr">
        <is>
          <t>GranTurismo</t>
        </is>
      </c>
      <c r="I1673" s="8" t="inlineStr">
        <is>
          <t>VF7J4HFKXTFXX66YU</t>
        </is>
      </c>
      <c r="J1673" s="8" t="inlineStr">
        <is>
          <t>02 - Sports / GT</t>
        </is>
      </c>
      <c r="K1673" s="12" t="n">
        <v>665000</v>
      </c>
      <c r="L1673" s="8" t="inlineStr">
        <is>
          <t>Alaska</t>
        </is>
      </c>
      <c r="M1673" s="13" t="n">
        <v>9297.450000000001</v>
      </c>
      <c r="N1673" s="13" t="n">
        <v>9010.16</v>
      </c>
      <c r="O1673" s="8" t="n"/>
    </row>
    <row r="1674">
      <c r="A1674" s="8" t="inlineStr">
        <is>
          <t>CANON-202510-001580</t>
        </is>
      </c>
      <c r="B1674" s="9" t="inlineStr">
        <is>
          <t>2025-10</t>
        </is>
      </c>
      <c r="C1674" s="10" t="n">
        <v>45931</v>
      </c>
      <c r="D1674" s="9" t="inlineStr">
        <is>
          <t>Bound</t>
        </is>
      </c>
      <c r="E1674" s="8" t="inlineStr">
        <is>
          <t>Beatrix Castellanos</t>
        </is>
      </c>
      <c r="F1674" s="11" t="n">
        <v>1972</v>
      </c>
      <c r="G1674" s="8" t="inlineStr">
        <is>
          <t>Ferrari</t>
        </is>
      </c>
      <c r="H1674" s="8" t="inlineStr">
        <is>
          <t>SF90 Stradale</t>
        </is>
      </c>
      <c r="I1674" s="8" t="inlineStr">
        <is>
          <t>95CNP9KSPLH8SHKW2</t>
        </is>
      </c>
      <c r="J1674" s="8" t="inlineStr">
        <is>
          <t>03 - Supercar</t>
        </is>
      </c>
      <c r="K1674" s="12" t="n">
        <v>1430000</v>
      </c>
      <c r="L1674" s="8" t="inlineStr">
        <is>
          <t>California</t>
        </is>
      </c>
      <c r="M1674" s="13" t="n">
        <v>29139.62</v>
      </c>
      <c r="N1674" s="13" t="n">
        <v>28239.21</v>
      </c>
      <c r="O1674" s="8" t="n"/>
    </row>
    <row r="1675">
      <c r="A1675" s="8" t="inlineStr">
        <is>
          <t>CANON-202510-001582</t>
        </is>
      </c>
      <c r="B1675" s="9" t="inlineStr">
        <is>
          <t>2025-10</t>
        </is>
      </c>
      <c r="C1675" s="10" t="n">
        <v>45937</v>
      </c>
      <c r="D1675" s="9" t="inlineStr">
        <is>
          <t>Bound</t>
        </is>
      </c>
      <c r="E1675" s="8" t="inlineStr">
        <is>
          <t>Saoirse Farkas</t>
        </is>
      </c>
      <c r="F1675" s="11" t="n">
        <v>1976</v>
      </c>
      <c r="G1675" s="8" t="inlineStr">
        <is>
          <t>Maserati</t>
        </is>
      </c>
      <c r="H1675" s="8" t="inlineStr">
        <is>
          <t>GranTurismo</t>
        </is>
      </c>
      <c r="I1675" s="8" t="inlineStr">
        <is>
          <t>274JBWBN7V1283DWJ</t>
        </is>
      </c>
      <c r="J1675" s="8" t="inlineStr">
        <is>
          <t>02 - Sports / GT</t>
        </is>
      </c>
      <c r="K1675" s="12" t="n">
        <v>285000</v>
      </c>
      <c r="L1675" s="8" t="inlineStr">
        <is>
          <t>New Jersey</t>
        </is>
      </c>
      <c r="M1675" s="13" t="n">
        <v>3670.05</v>
      </c>
      <c r="N1675" s="13" t="n">
        <v>3556.65</v>
      </c>
      <c r="O1675" s="8" t="n"/>
    </row>
    <row r="1676">
      <c r="A1676" s="8" t="inlineStr">
        <is>
          <t>CANON-202510-001584</t>
        </is>
      </c>
      <c r="B1676" s="9" t="inlineStr">
        <is>
          <t>2025-10</t>
        </is>
      </c>
      <c r="C1676" s="10" t="n">
        <v>45937</v>
      </c>
      <c r="D1676" s="9" t="inlineStr">
        <is>
          <t>Bound</t>
        </is>
      </c>
      <c r="E1676" s="8" t="inlineStr">
        <is>
          <t>Fenwick Delacroix</t>
        </is>
      </c>
      <c r="F1676" s="11" t="n">
        <v>1956</v>
      </c>
      <c r="G1676" s="8" t="inlineStr">
        <is>
          <t>Maserati</t>
        </is>
      </c>
      <c r="H1676" s="8" t="inlineStr">
        <is>
          <t>GranTurismo</t>
        </is>
      </c>
      <c r="I1676" s="8" t="inlineStr">
        <is>
          <t>9TVJFN6C4N95ZHJ0H</t>
        </is>
      </c>
      <c r="J1676" s="8" t="inlineStr">
        <is>
          <t>02 - Sports / GT</t>
        </is>
      </c>
      <c r="K1676" s="12" t="n">
        <v>595000</v>
      </c>
      <c r="L1676" s="8" t="inlineStr">
        <is>
          <t>North Carolina</t>
        </is>
      </c>
      <c r="M1676" s="13" t="n">
        <v>8391.75</v>
      </c>
      <c r="N1676" s="13" t="n">
        <v>8132.44</v>
      </c>
      <c r="O1676" s="8" t="n"/>
    </row>
    <row r="1677">
      <c r="A1677" s="8" t="inlineStr">
        <is>
          <t>CANON-202510-001585</t>
        </is>
      </c>
      <c r="B1677" s="9" t="inlineStr">
        <is>
          <t>2025-10</t>
        </is>
      </c>
      <c r="C1677" s="10" t="n">
        <v>45955</v>
      </c>
      <c r="D1677" s="9" t="inlineStr">
        <is>
          <t>Bound</t>
        </is>
      </c>
      <c r="E1677" s="8" t="inlineStr">
        <is>
          <t>Anouk Blackwood</t>
        </is>
      </c>
      <c r="F1677" s="11" t="n">
        <v>1978</v>
      </c>
      <c r="G1677" s="8" t="inlineStr">
        <is>
          <t>Mercedes-Benz</t>
        </is>
      </c>
      <c r="H1677" s="8" t="inlineStr">
        <is>
          <t>280SL Pagoda</t>
        </is>
      </c>
      <c r="I1677" s="8" t="inlineStr">
        <is>
          <t>EF5TZ1P87NUE7RELM</t>
        </is>
      </c>
      <c r="J1677" s="8" t="inlineStr">
        <is>
          <t>07 - Post-War Classic (1946-1972)</t>
        </is>
      </c>
      <c r="K1677" s="12" t="n">
        <v>440000</v>
      </c>
      <c r="L1677" s="8" t="inlineStr">
        <is>
          <t>Colorado</t>
        </is>
      </c>
      <c r="M1677" s="13" t="n">
        <v>4383.4</v>
      </c>
      <c r="N1677" s="13" t="n">
        <v>4247.95</v>
      </c>
      <c r="O1677" s="8" t="n"/>
    </row>
    <row r="1678">
      <c r="A1678" s="8" t="inlineStr">
        <is>
          <t>CANON-202510-001586</t>
        </is>
      </c>
      <c r="B1678" s="9" t="inlineStr">
        <is>
          <t>2025-10</t>
        </is>
      </c>
      <c r="C1678" s="10" t="n">
        <v>45956</v>
      </c>
      <c r="D1678" s="9" t="inlineStr">
        <is>
          <t>Bound</t>
        </is>
      </c>
      <c r="E1678" s="8" t="inlineStr">
        <is>
          <t>Thaddeus Okonkwo</t>
        </is>
      </c>
      <c r="F1678" s="11" t="n">
        <v>2013</v>
      </c>
      <c r="G1678" s="8" t="inlineStr">
        <is>
          <t>BMW</t>
        </is>
      </c>
      <c r="H1678" s="8" t="inlineStr">
        <is>
          <t>M8 Competition</t>
        </is>
      </c>
      <c r="I1678" s="8" t="inlineStr">
        <is>
          <t>5NTU4MNE6GFU7JBKM</t>
        </is>
      </c>
      <c r="J1678" s="8" t="inlineStr">
        <is>
          <t>02 - Sports / GT</t>
        </is>
      </c>
      <c r="K1678" s="12" t="n">
        <v>830000</v>
      </c>
      <c r="L1678" s="8" t="inlineStr">
        <is>
          <t>New Hampshire</t>
        </is>
      </c>
      <c r="M1678" s="13" t="n">
        <v>10586.42</v>
      </c>
      <c r="N1678" s="13" t="n">
        <v>10259.3</v>
      </c>
      <c r="O1678" s="8" t="n"/>
    </row>
    <row r="1679">
      <c r="A1679" s="8" t="inlineStr">
        <is>
          <t>CANON-202510-001587</t>
        </is>
      </c>
      <c r="B1679" s="9" t="inlineStr">
        <is>
          <t>2025-10</t>
        </is>
      </c>
      <c r="C1679" s="10" t="n">
        <v>45932</v>
      </c>
      <c r="D1679" s="9" t="inlineStr">
        <is>
          <t>Bound</t>
        </is>
      </c>
      <c r="E1679" s="8" t="inlineStr">
        <is>
          <t>Wilhelmina Ashcombe</t>
        </is>
      </c>
      <c r="F1679" s="11" t="n">
        <v>2013</v>
      </c>
      <c r="G1679" s="8" t="inlineStr">
        <is>
          <t>Ferrari</t>
        </is>
      </c>
      <c r="H1679" s="8" t="inlineStr">
        <is>
          <t>275 GTB/4</t>
        </is>
      </c>
      <c r="I1679" s="8" t="inlineStr">
        <is>
          <t>4JAJJHDUEH91UCS4C</t>
        </is>
      </c>
      <c r="J1679" s="8" t="inlineStr">
        <is>
          <t>07 - Post-War Classic (1946-1972)</t>
        </is>
      </c>
      <c r="K1679" s="12" t="n">
        <v>1085000</v>
      </c>
      <c r="L1679" s="8" t="inlineStr">
        <is>
          <t>Texas</t>
        </is>
      </c>
      <c r="M1679" s="13" t="n">
        <v>8946.129999999999</v>
      </c>
      <c r="N1679" s="13" t="n">
        <v>8669.690000000001</v>
      </c>
      <c r="O1679" s="8" t="n"/>
    </row>
    <row r="1680">
      <c r="A1680" s="8" t="inlineStr">
        <is>
          <t>CANON-202510-001589</t>
        </is>
      </c>
      <c r="B1680" s="9" t="inlineStr">
        <is>
          <t>2025-10</t>
        </is>
      </c>
      <c r="C1680" s="10" t="n">
        <v>45954</v>
      </c>
      <c r="D1680" s="9" t="inlineStr">
        <is>
          <t>Bound</t>
        </is>
      </c>
      <c r="E1680" s="8" t="inlineStr">
        <is>
          <t>Cassius Thistlewood</t>
        </is>
      </c>
      <c r="F1680" s="11" t="n">
        <v>2023</v>
      </c>
      <c r="G1680" s="8" t="inlineStr">
        <is>
          <t>Ferrari</t>
        </is>
      </c>
      <c r="H1680" s="8" t="inlineStr">
        <is>
          <t>275 GTB/4</t>
        </is>
      </c>
      <c r="I1680" s="8" t="inlineStr">
        <is>
          <t>URKBMR3111P36CVN6</t>
        </is>
      </c>
      <c r="J1680" s="8" t="inlineStr">
        <is>
          <t>07 - Post-War Classic (1946-1972)</t>
        </is>
      </c>
      <c r="K1680" s="12" t="n">
        <v>410000</v>
      </c>
      <c r="L1680" s="8" t="inlineStr">
        <is>
          <t>Maine</t>
        </is>
      </c>
      <c r="M1680" s="13" t="n">
        <v>4010.26</v>
      </c>
      <c r="N1680" s="13" t="n">
        <v>3886.34</v>
      </c>
      <c r="O1680" s="8" t="n"/>
    </row>
    <row r="1681">
      <c r="A1681" s="8" t="inlineStr">
        <is>
          <t>CANON-202510-001590</t>
        </is>
      </c>
      <c r="B1681" s="9" t="inlineStr">
        <is>
          <t>2025-10</t>
        </is>
      </c>
      <c r="C1681" s="10" t="n">
        <v>45934</v>
      </c>
      <c r="D1681" s="9" t="inlineStr">
        <is>
          <t>Bound</t>
        </is>
      </c>
      <c r="E1681" s="8" t="inlineStr">
        <is>
          <t>Fitzgerald Ashcombe</t>
        </is>
      </c>
      <c r="F1681" s="11" t="n">
        <v>1975</v>
      </c>
      <c r="G1681" s="8" t="inlineStr">
        <is>
          <t>Icon</t>
        </is>
      </c>
      <c r="H1681" s="8" t="inlineStr">
        <is>
          <t>Derelict</t>
        </is>
      </c>
      <c r="I1681" s="8" t="inlineStr">
        <is>
          <t>BUTH6RZSTCHEGU6EW</t>
        </is>
      </c>
      <c r="J1681" s="8" t="inlineStr">
        <is>
          <t>11 - Restomod / Coachbuilt / Bespoke</t>
        </is>
      </c>
      <c r="K1681" s="12" t="n">
        <v>790000</v>
      </c>
      <c r="L1681" s="8" t="inlineStr">
        <is>
          <t>Washington</t>
        </is>
      </c>
      <c r="M1681" s="13" t="n">
        <v>11161.36</v>
      </c>
      <c r="N1681" s="13" t="n">
        <v>10816.47</v>
      </c>
      <c r="O1681" s="8" t="n"/>
    </row>
    <row r="1682">
      <c r="A1682" s="8" t="inlineStr">
        <is>
          <t>CANON-202510-001592</t>
        </is>
      </c>
      <c r="B1682" s="9" t="inlineStr">
        <is>
          <t>2025-10</t>
        </is>
      </c>
      <c r="C1682" s="10" t="n">
        <v>45943</v>
      </c>
      <c r="D1682" s="9" t="inlineStr">
        <is>
          <t>Bound</t>
        </is>
      </c>
      <c r="E1682" s="8" t="inlineStr">
        <is>
          <t>Mireille Ashcombe</t>
        </is>
      </c>
      <c r="F1682" s="11" t="n">
        <v>1989</v>
      </c>
      <c r="G1682" s="8" t="inlineStr">
        <is>
          <t>Icon</t>
        </is>
      </c>
      <c r="H1682" s="8" t="inlineStr">
        <is>
          <t>Derelict</t>
        </is>
      </c>
      <c r="I1682" s="8" t="inlineStr">
        <is>
          <t>78RA98N863A2F5JVB</t>
        </is>
      </c>
      <c r="J1682" s="8" t="inlineStr">
        <is>
          <t>11 - Restomod / Coachbuilt / Bespoke</t>
        </is>
      </c>
      <c r="K1682" s="12" t="n">
        <v>640000</v>
      </c>
      <c r="L1682" s="8" t="inlineStr">
        <is>
          <t>Missouri</t>
        </is>
      </c>
      <c r="M1682" s="13" t="n">
        <v>9984</v>
      </c>
      <c r="N1682" s="13" t="n">
        <v>9675.49</v>
      </c>
      <c r="O1682" s="8" t="n"/>
    </row>
    <row r="1683">
      <c r="A1683" s="8" t="inlineStr">
        <is>
          <t>CANON-202510-001594</t>
        </is>
      </c>
      <c r="B1683" s="9" t="inlineStr">
        <is>
          <t>2025-10</t>
        </is>
      </c>
      <c r="C1683" s="10" t="n">
        <v>45946</v>
      </c>
      <c r="D1683" s="9" t="inlineStr">
        <is>
          <t>Bound</t>
        </is>
      </c>
      <c r="E1683" s="8" t="inlineStr">
        <is>
          <t>Aurelio Pennington</t>
        </is>
      </c>
      <c r="F1683" s="11" t="n">
        <v>1956</v>
      </c>
      <c r="G1683" s="8" t="inlineStr">
        <is>
          <t>Lamborghini</t>
        </is>
      </c>
      <c r="H1683" s="8" t="inlineStr">
        <is>
          <t>Huracan EVO</t>
        </is>
      </c>
      <c r="I1683" s="8" t="inlineStr">
        <is>
          <t>F0EC19YX48PNCWPUX</t>
        </is>
      </c>
      <c r="J1683" s="8" t="inlineStr">
        <is>
          <t>03 - Supercar</t>
        </is>
      </c>
      <c r="K1683" s="12" t="n">
        <v>575000</v>
      </c>
      <c r="L1683" s="8" t="inlineStr">
        <is>
          <t>Rhode Island</t>
        </is>
      </c>
      <c r="M1683" s="13" t="n">
        <v>14120.05</v>
      </c>
      <c r="N1683" s="13" t="n">
        <v>13683.74</v>
      </c>
      <c r="O1683" s="8" t="n"/>
    </row>
    <row r="1684">
      <c r="A1684" s="8" t="inlineStr">
        <is>
          <t>CANON-202510-001595</t>
        </is>
      </c>
      <c r="B1684" s="9" t="inlineStr">
        <is>
          <t>2025-10</t>
        </is>
      </c>
      <c r="C1684" s="10" t="n">
        <v>45939</v>
      </c>
      <c r="D1684" s="9" t="inlineStr">
        <is>
          <t>Bound</t>
        </is>
      </c>
      <c r="E1684" s="8" t="inlineStr">
        <is>
          <t>Marisol Blackwood</t>
        </is>
      </c>
      <c r="F1684" s="11" t="n">
        <v>1959</v>
      </c>
      <c r="G1684" s="8" t="inlineStr">
        <is>
          <t>Mercedes-Benz</t>
        </is>
      </c>
      <c r="H1684" s="8" t="inlineStr">
        <is>
          <t>AMG GT</t>
        </is>
      </c>
      <c r="I1684" s="8" t="inlineStr">
        <is>
          <t>NGS3LLS3Y3X07ET8N</t>
        </is>
      </c>
      <c r="J1684" s="8" t="inlineStr">
        <is>
          <t>02 - Sports / GT</t>
        </is>
      </c>
      <c r="K1684" s="12" t="n">
        <v>1270000</v>
      </c>
      <c r="L1684" s="8" t="inlineStr">
        <is>
          <t>Ohio</t>
        </is>
      </c>
      <c r="M1684" s="13" t="n">
        <v>18319.15</v>
      </c>
      <c r="N1684" s="13" t="n">
        <v>17753.09</v>
      </c>
      <c r="O1684" s="8" t="n"/>
    </row>
    <row r="1685">
      <c r="A1685" s="8" t="inlineStr">
        <is>
          <t>CANON-202510-001598</t>
        </is>
      </c>
      <c r="B1685" s="9" t="inlineStr">
        <is>
          <t>2025-10</t>
        </is>
      </c>
      <c r="C1685" s="10" t="n">
        <v>45946</v>
      </c>
      <c r="D1685" s="9" t="inlineStr">
        <is>
          <t>Bound</t>
        </is>
      </c>
      <c r="E1685" s="8" t="inlineStr">
        <is>
          <t>Ramona Rourke</t>
        </is>
      </c>
      <c r="F1685" s="11" t="n">
        <v>1973</v>
      </c>
      <c r="G1685" s="8" t="inlineStr">
        <is>
          <t>Mercedes-Benz</t>
        </is>
      </c>
      <c r="H1685" s="8" t="inlineStr">
        <is>
          <t>AMG GT</t>
        </is>
      </c>
      <c r="I1685" s="8" t="inlineStr">
        <is>
          <t>8M1T4Z0N7UV0S6EWB</t>
        </is>
      </c>
      <c r="J1685" s="8" t="inlineStr">
        <is>
          <t>02 - Sports / GT</t>
        </is>
      </c>
      <c r="K1685" s="12" t="n">
        <v>430000</v>
      </c>
      <c r="L1685" s="8" t="inlineStr">
        <is>
          <t>South Carolina</t>
        </is>
      </c>
      <c r="M1685" s="13" t="n">
        <v>7545.28</v>
      </c>
      <c r="N1685" s="13" t="n">
        <v>7312.13</v>
      </c>
      <c r="O1685" s="8" t="n"/>
    </row>
    <row r="1686">
      <c r="A1686" s="8" t="inlineStr">
        <is>
          <t>CANON-202510-001599</t>
        </is>
      </c>
      <c r="B1686" s="9" t="inlineStr">
        <is>
          <t>2025-10</t>
        </is>
      </c>
      <c r="C1686" s="10" t="n">
        <v>45961</v>
      </c>
      <c r="D1686" s="9" t="inlineStr">
        <is>
          <t>Bound</t>
        </is>
      </c>
      <c r="E1686" s="8" t="inlineStr">
        <is>
          <t>Emiliano Harrington</t>
        </is>
      </c>
      <c r="F1686" s="11" t="n">
        <v>2004</v>
      </c>
      <c r="G1686" s="8" t="inlineStr">
        <is>
          <t>Jaguar</t>
        </is>
      </c>
      <c r="H1686" s="8" t="inlineStr">
        <is>
          <t>E-Type Series 1</t>
        </is>
      </c>
      <c r="I1686" s="8" t="inlineStr">
        <is>
          <t>AKJMPA1UBA7W11D4X</t>
        </is>
      </c>
      <c r="J1686" s="8" t="inlineStr">
        <is>
          <t>07 - Post-War Classic (1946-1972)</t>
        </is>
      </c>
      <c r="K1686" s="12" t="n">
        <v>1290000</v>
      </c>
      <c r="L1686" s="8" t="inlineStr">
        <is>
          <t>Maryland</t>
        </is>
      </c>
      <c r="M1686" s="13" t="n">
        <v>8786.6</v>
      </c>
      <c r="N1686" s="13" t="n">
        <v>8515.09</v>
      </c>
      <c r="O1686" s="8" t="n"/>
    </row>
    <row r="1687">
      <c r="A1687" s="8" t="inlineStr">
        <is>
          <t>CANON-202510-001602</t>
        </is>
      </c>
      <c r="B1687" s="9" t="inlineStr">
        <is>
          <t>2025-10</t>
        </is>
      </c>
      <c r="C1687" s="10" t="n">
        <v>45948</v>
      </c>
      <c r="D1687" s="9" t="inlineStr">
        <is>
          <t>Bound</t>
        </is>
      </c>
      <c r="E1687" s="8" t="inlineStr">
        <is>
          <t>Horace Castellanos</t>
        </is>
      </c>
      <c r="F1687" s="11" t="n">
        <v>1982</v>
      </c>
      <c r="G1687" s="8" t="inlineStr">
        <is>
          <t>Porsche</t>
        </is>
      </c>
      <c r="H1687" s="8" t="inlineStr">
        <is>
          <t>911 Turbo S</t>
        </is>
      </c>
      <c r="I1687" s="8" t="inlineStr">
        <is>
          <t>UDGX7CX2FWHDYCRFM</t>
        </is>
      </c>
      <c r="J1687" s="8" t="inlineStr">
        <is>
          <t>02 - Sports / GT</t>
        </is>
      </c>
      <c r="K1687" s="12" t="n">
        <v>580000</v>
      </c>
      <c r="L1687" s="8" t="inlineStr">
        <is>
          <t>Pennsylvania</t>
        </is>
      </c>
      <c r="M1687" s="13" t="n">
        <v>7113.21</v>
      </c>
      <c r="N1687" s="13" t="n">
        <v>6893.41</v>
      </c>
      <c r="O1687" s="8" t="n"/>
    </row>
    <row r="1688">
      <c r="A1688" s="8" t="inlineStr">
        <is>
          <t>CANON-202510-001603</t>
        </is>
      </c>
      <c r="B1688" s="9" t="inlineStr">
        <is>
          <t>2025-10</t>
        </is>
      </c>
      <c r="C1688" s="10" t="n">
        <v>45948</v>
      </c>
      <c r="D1688" s="9" t="inlineStr">
        <is>
          <t>Bound</t>
        </is>
      </c>
      <c r="E1688" s="8" t="inlineStr">
        <is>
          <t>Thaddeus Bellandi</t>
        </is>
      </c>
      <c r="F1688" s="11" t="n">
        <v>2001</v>
      </c>
      <c r="G1688" s="8" t="inlineStr">
        <is>
          <t>Lamborghini</t>
        </is>
      </c>
      <c r="H1688" s="8" t="inlineStr">
        <is>
          <t>Huracan EVO</t>
        </is>
      </c>
      <c r="I1688" s="8" t="inlineStr">
        <is>
          <t>HBCRJPNNTD64FHDPA</t>
        </is>
      </c>
      <c r="J1688" s="8" t="inlineStr">
        <is>
          <t>03 - Supercar</t>
        </is>
      </c>
      <c r="K1688" s="12" t="n">
        <v>895000</v>
      </c>
      <c r="L1688" s="8" t="inlineStr">
        <is>
          <t>Illinois</t>
        </is>
      </c>
      <c r="M1688" s="13" t="n">
        <v>21817.74</v>
      </c>
      <c r="N1688" s="13" t="n">
        <v>21143.57</v>
      </c>
      <c r="O1688" s="8" t="n"/>
    </row>
    <row r="1689">
      <c r="A1689" s="8" t="inlineStr">
        <is>
          <t>CANON-202510-001604</t>
        </is>
      </c>
      <c r="B1689" s="9" t="inlineStr">
        <is>
          <t>2025-10</t>
        </is>
      </c>
      <c r="C1689" s="10" t="n">
        <v>45953</v>
      </c>
      <c r="D1689" s="9" t="inlineStr">
        <is>
          <t>Bound</t>
        </is>
      </c>
      <c r="E1689" s="8" t="inlineStr">
        <is>
          <t>Delphine Pennington</t>
        </is>
      </c>
      <c r="F1689" s="11" t="n">
        <v>2010</v>
      </c>
      <c r="G1689" s="8" t="inlineStr">
        <is>
          <t>Bentley</t>
        </is>
      </c>
      <c r="H1689" s="8" t="inlineStr">
        <is>
          <t>Continental GT</t>
        </is>
      </c>
      <c r="I1689" s="8" t="inlineStr">
        <is>
          <t>AKVW1KB9CEE2YT08G</t>
        </is>
      </c>
      <c r="J1689" s="8" t="inlineStr">
        <is>
          <t>02 - Sports / GT</t>
        </is>
      </c>
      <c r="K1689" s="12" t="n">
        <v>820000</v>
      </c>
      <c r="L1689" s="8" t="inlineStr">
        <is>
          <t>Colorado</t>
        </is>
      </c>
      <c r="M1689" s="13" t="n">
        <v>11062.26</v>
      </c>
      <c r="N1689" s="13" t="n">
        <v>10720.44</v>
      </c>
      <c r="O1689" s="8" t="n"/>
    </row>
    <row r="1690">
      <c r="A1690" s="8" t="inlineStr">
        <is>
          <t>CANON-202510-001606</t>
        </is>
      </c>
      <c r="B1690" s="9" t="inlineStr">
        <is>
          <t>2025-10</t>
        </is>
      </c>
      <c r="C1690" s="10" t="n">
        <v>45932</v>
      </c>
      <c r="D1690" s="9" t="inlineStr">
        <is>
          <t>Bound</t>
        </is>
      </c>
      <c r="E1690" s="8" t="inlineStr">
        <is>
          <t>Lorenzo Whitlock</t>
        </is>
      </c>
      <c r="F1690" s="11" t="n">
        <v>1968</v>
      </c>
      <c r="G1690" s="8" t="inlineStr">
        <is>
          <t>Aston Martin</t>
        </is>
      </c>
      <c r="H1690" s="8" t="inlineStr">
        <is>
          <t>DB12</t>
        </is>
      </c>
      <c r="I1690" s="8" t="inlineStr">
        <is>
          <t>T1FKFTH4LM6RDS5FP</t>
        </is>
      </c>
      <c r="J1690" s="8" t="inlineStr">
        <is>
          <t>02 - Sports / GT</t>
        </is>
      </c>
      <c r="K1690" s="12" t="n">
        <v>215000</v>
      </c>
      <c r="L1690" s="8" t="inlineStr">
        <is>
          <t>Alaska</t>
        </is>
      </c>
      <c r="M1690" s="13" t="n">
        <v>4254.57</v>
      </c>
      <c r="N1690" s="13" t="n">
        <v>4123.1</v>
      </c>
      <c r="O1690" s="8" t="n"/>
    </row>
    <row r="1691">
      <c r="A1691" s="8" t="inlineStr">
        <is>
          <t>CANON-202510-001607</t>
        </is>
      </c>
      <c r="B1691" s="9" t="inlineStr">
        <is>
          <t>2025-10</t>
        </is>
      </c>
      <c r="C1691" s="10" t="n">
        <v>45939</v>
      </c>
      <c r="D1691" s="9" t="inlineStr">
        <is>
          <t>Bound</t>
        </is>
      </c>
      <c r="E1691" s="8" t="inlineStr">
        <is>
          <t>Fitzgerald Farkas</t>
        </is>
      </c>
      <c r="F1691" s="11" t="n">
        <v>2018</v>
      </c>
      <c r="G1691" s="8" t="inlineStr">
        <is>
          <t>Ferrari</t>
        </is>
      </c>
      <c r="H1691" s="8" t="inlineStr">
        <is>
          <t>275 GTB/4</t>
        </is>
      </c>
      <c r="I1691" s="8" t="inlineStr">
        <is>
          <t>DBN8D0TKEGY1AR1C8</t>
        </is>
      </c>
      <c r="J1691" s="8" t="inlineStr">
        <is>
          <t>07 - Post-War Classic (1946-1972)</t>
        </is>
      </c>
      <c r="K1691" s="12" t="n">
        <v>810000</v>
      </c>
      <c r="L1691" s="8" t="inlineStr">
        <is>
          <t>Alaska</t>
        </is>
      </c>
      <c r="M1691" s="13" t="n">
        <v>7491.74</v>
      </c>
      <c r="N1691" s="13" t="n">
        <v>7260.25</v>
      </c>
      <c r="O1691" s="8" t="n"/>
    </row>
    <row r="1692">
      <c r="A1692" s="8" t="inlineStr">
        <is>
          <t>CANON-202510-001608</t>
        </is>
      </c>
      <c r="B1692" s="9" t="inlineStr">
        <is>
          <t>2025-10</t>
        </is>
      </c>
      <c r="C1692" s="10" t="n">
        <v>45942</v>
      </c>
      <c r="D1692" s="9" t="inlineStr">
        <is>
          <t>Bound</t>
        </is>
      </c>
      <c r="E1692" s="8" t="inlineStr">
        <is>
          <t>Delphine Farkas</t>
        </is>
      </c>
      <c r="F1692" s="11" t="n">
        <v>2022</v>
      </c>
      <c r="G1692" s="8" t="inlineStr">
        <is>
          <t>Ferrari</t>
        </is>
      </c>
      <c r="H1692" s="8" t="inlineStr">
        <is>
          <t>SF90 Stradale</t>
        </is>
      </c>
      <c r="I1692" s="8" t="inlineStr">
        <is>
          <t>MH84S71904HGAL1CL</t>
        </is>
      </c>
      <c r="J1692" s="8" t="inlineStr">
        <is>
          <t>03 - Supercar</t>
        </is>
      </c>
      <c r="K1692" s="12" t="n">
        <v>460000</v>
      </c>
      <c r="L1692" s="8" t="inlineStr">
        <is>
          <t>Georgia</t>
        </is>
      </c>
      <c r="M1692" s="13" t="n">
        <v>11178.87</v>
      </c>
      <c r="N1692" s="13" t="n">
        <v>10833.44</v>
      </c>
      <c r="O1692" s="8" t="n"/>
    </row>
    <row r="1693">
      <c r="A1693" s="8" t="inlineStr">
        <is>
          <t>CANON-202510-001609</t>
        </is>
      </c>
      <c r="B1693" s="9" t="inlineStr">
        <is>
          <t>2025-10</t>
        </is>
      </c>
      <c r="C1693" s="10" t="n">
        <v>45957</v>
      </c>
      <c r="D1693" s="9" t="inlineStr">
        <is>
          <t>Bound</t>
        </is>
      </c>
      <c r="E1693" s="8" t="inlineStr">
        <is>
          <t>Leopold Ashcombe</t>
        </is>
      </c>
      <c r="F1693" s="11" t="n">
        <v>1965</v>
      </c>
      <c r="G1693" s="8" t="inlineStr">
        <is>
          <t>Aston Martin</t>
        </is>
      </c>
      <c r="H1693" s="8" t="inlineStr">
        <is>
          <t>DB12</t>
        </is>
      </c>
      <c r="I1693" s="8" t="inlineStr">
        <is>
          <t>GF04H63JG285A8ND0</t>
        </is>
      </c>
      <c r="J1693" s="8" t="inlineStr">
        <is>
          <t>02 - Sports / GT</t>
        </is>
      </c>
      <c r="K1693" s="12" t="n">
        <v>220000</v>
      </c>
      <c r="L1693" s="8" t="inlineStr">
        <is>
          <t>California</t>
        </is>
      </c>
      <c r="M1693" s="13" t="n">
        <v>5155.47</v>
      </c>
      <c r="N1693" s="13" t="n">
        <v>4996.17</v>
      </c>
      <c r="O1693" s="8" t="n"/>
    </row>
    <row r="1694">
      <c r="A1694" s="8" t="inlineStr">
        <is>
          <t>CANON-202510-001610</t>
        </is>
      </c>
      <c r="B1694" s="9" t="inlineStr">
        <is>
          <t>2025-10</t>
        </is>
      </c>
      <c r="C1694" s="10" t="n">
        <v>45941</v>
      </c>
      <c r="D1694" s="9" t="inlineStr">
        <is>
          <t>Bound</t>
        </is>
      </c>
      <c r="E1694" s="8" t="inlineStr">
        <is>
          <t>Sunniva Chattopadhyay</t>
        </is>
      </c>
      <c r="F1694" s="11" t="n">
        <v>2014</v>
      </c>
      <c r="G1694" s="8" t="inlineStr">
        <is>
          <t>Ringbrothers</t>
        </is>
      </c>
      <c r="H1694" s="8" t="inlineStr">
        <is>
          <t>Mustang</t>
        </is>
      </c>
      <c r="I1694" s="8" t="inlineStr">
        <is>
          <t>RJ0G3XEX1SDRJZ8WK</t>
        </is>
      </c>
      <c r="J1694" s="8" t="inlineStr">
        <is>
          <t>11 - Restomod / Coachbuilt / Bespoke</t>
        </is>
      </c>
      <c r="K1694" s="12" t="n">
        <v>255000</v>
      </c>
      <c r="L1694" s="8" t="inlineStr">
        <is>
          <t>Texas</t>
        </is>
      </c>
      <c r="M1694" s="13" t="n">
        <v>4869.06</v>
      </c>
      <c r="N1694" s="13" t="n">
        <v>4718.61</v>
      </c>
      <c r="O1694" s="8" t="n"/>
    </row>
    <row r="1695">
      <c r="A1695" s="8" t="inlineStr">
        <is>
          <t>CANON-202510-001612</t>
        </is>
      </c>
      <c r="B1695" s="9" t="inlineStr">
        <is>
          <t>2025-10</t>
        </is>
      </c>
      <c r="C1695" s="10" t="n">
        <v>45951</v>
      </c>
      <c r="D1695" s="9" t="inlineStr">
        <is>
          <t>Bound</t>
        </is>
      </c>
      <c r="E1695" s="8" t="inlineStr">
        <is>
          <t>Ingrid Larsson</t>
        </is>
      </c>
      <c r="F1695" s="11" t="n">
        <v>2000</v>
      </c>
      <c r="G1695" s="8" t="inlineStr">
        <is>
          <t>Maserati</t>
        </is>
      </c>
      <c r="H1695" s="8" t="inlineStr">
        <is>
          <t>GranTurismo</t>
        </is>
      </c>
      <c r="I1695" s="8" t="inlineStr">
        <is>
          <t>GHNN2UYM5SNUX4MAD</t>
        </is>
      </c>
      <c r="J1695" s="8" t="inlineStr">
        <is>
          <t>02 - Sports / GT</t>
        </is>
      </c>
      <c r="K1695" s="12" t="n">
        <v>690000</v>
      </c>
      <c r="L1695" s="8" t="inlineStr">
        <is>
          <t>Arkansas</t>
        </is>
      </c>
      <c r="M1695" s="13" t="n">
        <v>11677.92</v>
      </c>
      <c r="N1695" s="13" t="n">
        <v>11317.07</v>
      </c>
      <c r="O1695" s="8" t="n"/>
    </row>
    <row r="1696">
      <c r="A1696" s="8" t="inlineStr">
        <is>
          <t>CANON-202510-001614</t>
        </is>
      </c>
      <c r="B1696" s="9" t="inlineStr">
        <is>
          <t>2025-10</t>
        </is>
      </c>
      <c r="C1696" s="10" t="n">
        <v>45946</v>
      </c>
      <c r="D1696" s="9" t="inlineStr">
        <is>
          <t>Bound</t>
        </is>
      </c>
      <c r="E1696" s="8" t="inlineStr">
        <is>
          <t>Aurelio Vasquez</t>
        </is>
      </c>
      <c r="F1696" s="11" t="n">
        <v>1964</v>
      </c>
      <c r="G1696" s="8" t="inlineStr">
        <is>
          <t>Ferrari</t>
        </is>
      </c>
      <c r="H1696" s="8" t="inlineStr">
        <is>
          <t>296 GTB</t>
        </is>
      </c>
      <c r="I1696" s="8" t="inlineStr">
        <is>
          <t>EZ6FL9ZV35BWJAHE8</t>
        </is>
      </c>
      <c r="J1696" s="8" t="inlineStr">
        <is>
          <t>03 - Supercar</t>
        </is>
      </c>
      <c r="K1696" s="12" t="n">
        <v>1245000</v>
      </c>
      <c r="L1696" s="8" t="inlineStr">
        <is>
          <t>Missouri</t>
        </is>
      </c>
      <c r="M1696" s="13" t="n">
        <v>19920</v>
      </c>
      <c r="N1696" s="13" t="n">
        <v>19304.47</v>
      </c>
      <c r="O1696" s="8" t="n"/>
    </row>
    <row r="1697">
      <c r="A1697" s="8" t="inlineStr">
        <is>
          <t>CANON-202510-001618</t>
        </is>
      </c>
      <c r="B1697" s="9" t="inlineStr">
        <is>
          <t>2025-10</t>
        </is>
      </c>
      <c r="C1697" s="10" t="n">
        <v>45945</v>
      </c>
      <c r="D1697" s="9" t="inlineStr">
        <is>
          <t>Bound</t>
        </is>
      </c>
      <c r="E1697" s="8" t="inlineStr">
        <is>
          <t>Everett Blackwood</t>
        </is>
      </c>
      <c r="F1697" s="11" t="n">
        <v>2006</v>
      </c>
      <c r="G1697" s="8" t="inlineStr">
        <is>
          <t>Porsche</t>
        </is>
      </c>
      <c r="H1697" s="8" t="inlineStr">
        <is>
          <t>911 Turbo S</t>
        </is>
      </c>
      <c r="I1697" s="8" t="inlineStr">
        <is>
          <t>AVKL57M0T01JJJ0L5</t>
        </is>
      </c>
      <c r="J1697" s="8" t="inlineStr">
        <is>
          <t>02 - Sports / GT</t>
        </is>
      </c>
      <c r="K1697" s="12" t="n">
        <v>1950000</v>
      </c>
      <c r="L1697" s="8" t="inlineStr">
        <is>
          <t>Maine</t>
        </is>
      </c>
      <c r="M1697" s="13" t="n">
        <v>21854.72</v>
      </c>
      <c r="N1697" s="13" t="n">
        <v>21179.41</v>
      </c>
      <c r="O1697" s="8" t="n"/>
    </row>
    <row r="1698">
      <c r="A1698" s="8" t="inlineStr">
        <is>
          <t>CANON-202510-001619</t>
        </is>
      </c>
      <c r="B1698" s="9" t="inlineStr">
        <is>
          <t>2025-10</t>
        </is>
      </c>
      <c r="C1698" s="10" t="n">
        <v>45950</v>
      </c>
      <c r="D1698" s="9" t="inlineStr">
        <is>
          <t>Bound</t>
        </is>
      </c>
      <c r="E1698" s="8" t="inlineStr">
        <is>
          <t>Callum Castellanos</t>
        </is>
      </c>
      <c r="F1698" s="11" t="n">
        <v>2011</v>
      </c>
      <c r="G1698" s="8" t="inlineStr">
        <is>
          <t>Ferrari</t>
        </is>
      </c>
      <c r="H1698" s="8" t="inlineStr">
        <is>
          <t>SF90 Stradale</t>
        </is>
      </c>
      <c r="I1698" s="8" t="inlineStr">
        <is>
          <t>Z5VYG1UZ0ABAW3VT4</t>
        </is>
      </c>
      <c r="J1698" s="8" t="inlineStr">
        <is>
          <t>03 - Supercar</t>
        </is>
      </c>
      <c r="K1698" s="12" t="n">
        <v>400000</v>
      </c>
      <c r="L1698" s="8" t="inlineStr">
        <is>
          <t>Pennsylvania</t>
        </is>
      </c>
      <c r="M1698" s="13" t="n">
        <v>8679.25</v>
      </c>
      <c r="N1698" s="13" t="n">
        <v>8411.059999999999</v>
      </c>
      <c r="O1698" s="8" t="n"/>
    </row>
    <row r="1699">
      <c r="A1699" s="8" t="inlineStr">
        <is>
          <t>CANON-202510-001620</t>
        </is>
      </c>
      <c r="B1699" s="9" t="inlineStr">
        <is>
          <t>2025-10</t>
        </is>
      </c>
      <c r="C1699" s="10" t="n">
        <v>45941</v>
      </c>
      <c r="D1699" s="9" t="inlineStr">
        <is>
          <t>Bound</t>
        </is>
      </c>
      <c r="E1699" s="8" t="inlineStr">
        <is>
          <t>Desmond Fairweather</t>
        </is>
      </c>
      <c r="F1699" s="11" t="n">
        <v>2001</v>
      </c>
      <c r="G1699" s="8" t="inlineStr">
        <is>
          <t>Maserati</t>
        </is>
      </c>
      <c r="H1699" s="8" t="inlineStr">
        <is>
          <t>GranTurismo</t>
        </is>
      </c>
      <c r="I1699" s="8" t="inlineStr">
        <is>
          <t>ETKZXW51B4BA0AWE7</t>
        </is>
      </c>
      <c r="J1699" s="8" t="inlineStr">
        <is>
          <t>02 - Sports / GT</t>
        </is>
      </c>
      <c r="K1699" s="12" t="n">
        <v>440000</v>
      </c>
      <c r="L1699" s="8" t="inlineStr">
        <is>
          <t>New Jersey</t>
        </is>
      </c>
      <c r="M1699" s="13" t="n">
        <v>5666.04</v>
      </c>
      <c r="N1699" s="13" t="n">
        <v>5490.96</v>
      </c>
      <c r="O1699" s="8" t="n"/>
    </row>
    <row r="1700">
      <c r="A1700" s="8" t="inlineStr">
        <is>
          <t>CANON-202510-001621</t>
        </is>
      </c>
      <c r="B1700" s="9" t="inlineStr">
        <is>
          <t>2025-10</t>
        </is>
      </c>
      <c r="C1700" s="10" t="n">
        <v>45957</v>
      </c>
      <c r="D1700" s="9" t="inlineStr">
        <is>
          <t>Bound</t>
        </is>
      </c>
      <c r="E1700" s="8" t="inlineStr">
        <is>
          <t>Wilhelmina Whitlock</t>
        </is>
      </c>
      <c r="F1700" s="11" t="n">
        <v>1966</v>
      </c>
      <c r="G1700" s="8" t="inlineStr">
        <is>
          <t>Ferrari</t>
        </is>
      </c>
      <c r="H1700" s="8" t="inlineStr">
        <is>
          <t>SF90 Stradale</t>
        </is>
      </c>
      <c r="I1700" s="8" t="inlineStr">
        <is>
          <t>SKD00W14NP8KGJ998</t>
        </is>
      </c>
      <c r="J1700" s="8" t="inlineStr">
        <is>
          <t>03 - Supercar</t>
        </is>
      </c>
      <c r="K1700" s="12" t="n">
        <v>155000</v>
      </c>
      <c r="L1700" s="8" t="inlineStr">
        <is>
          <t>New Mexico</t>
        </is>
      </c>
      <c r="M1700" s="13" t="n">
        <v>5315.62</v>
      </c>
      <c r="N1700" s="13" t="n">
        <v>5151.37</v>
      </c>
      <c r="O1700" s="8" t="n"/>
    </row>
    <row r="1701">
      <c r="A1701" s="8" t="inlineStr">
        <is>
          <t>CANON-202510-001623</t>
        </is>
      </c>
      <c r="B1701" s="9" t="inlineStr">
        <is>
          <t>2025-10</t>
        </is>
      </c>
      <c r="C1701" s="10" t="n">
        <v>45932</v>
      </c>
      <c r="D1701" s="9" t="inlineStr">
        <is>
          <t>Bound</t>
        </is>
      </c>
      <c r="E1701" s="8" t="inlineStr">
        <is>
          <t>Desmond Fairweather</t>
        </is>
      </c>
      <c r="F1701" s="11" t="n">
        <v>1957</v>
      </c>
      <c r="G1701" s="8" t="inlineStr">
        <is>
          <t>Mercedes-Benz</t>
        </is>
      </c>
      <c r="H1701" s="8" t="inlineStr">
        <is>
          <t>AMG GT</t>
        </is>
      </c>
      <c r="I1701" s="8" t="inlineStr">
        <is>
          <t>F09YY8YXBKAHB3Y3W</t>
        </is>
      </c>
      <c r="J1701" s="8" t="inlineStr">
        <is>
          <t>02 - Sports / GT</t>
        </is>
      </c>
      <c r="K1701" s="12" t="n">
        <v>355000</v>
      </c>
      <c r="L1701" s="8" t="inlineStr">
        <is>
          <t>Idaho</t>
        </is>
      </c>
      <c r="M1701" s="13" t="n">
        <v>4973.35</v>
      </c>
      <c r="N1701" s="13" t="n">
        <v>4819.67</v>
      </c>
      <c r="O1701" s="8" t="n"/>
    </row>
    <row r="1702">
      <c r="A1702" s="8" t="inlineStr">
        <is>
          <t>CANON-202510-001624</t>
        </is>
      </c>
      <c r="B1702" s="9" t="inlineStr">
        <is>
          <t>2025-10</t>
        </is>
      </c>
      <c r="C1702" s="10" t="n">
        <v>45940</v>
      </c>
      <c r="D1702" s="9" t="inlineStr">
        <is>
          <t>Bound</t>
        </is>
      </c>
      <c r="E1702" s="8" t="inlineStr">
        <is>
          <t>Priya Ashcombe</t>
        </is>
      </c>
      <c r="F1702" s="11" t="n">
        <v>1989</v>
      </c>
      <c r="G1702" s="8" t="inlineStr">
        <is>
          <t>Mercedes-Benz</t>
        </is>
      </c>
      <c r="H1702" s="8" t="inlineStr">
        <is>
          <t>280SL Pagoda</t>
        </is>
      </c>
      <c r="I1702" s="8" t="inlineStr">
        <is>
          <t>XMRT38LG5X95EC1BZ</t>
        </is>
      </c>
      <c r="J1702" s="8" t="inlineStr">
        <is>
          <t>07 - Post-War Classic (1946-1972)</t>
        </is>
      </c>
      <c r="K1702" s="12" t="n">
        <v>740000</v>
      </c>
      <c r="L1702" s="8" t="inlineStr">
        <is>
          <t>Texas</t>
        </is>
      </c>
      <c r="M1702" s="13" t="n">
        <v>6904.34</v>
      </c>
      <c r="N1702" s="13" t="n">
        <v>6691</v>
      </c>
      <c r="O1702" s="8" t="n"/>
    </row>
    <row r="1703">
      <c r="A1703" s="8" t="inlineStr">
        <is>
          <t>CANON-202510-001625</t>
        </is>
      </c>
      <c r="B1703" s="9" t="inlineStr">
        <is>
          <t>2025-10</t>
        </is>
      </c>
      <c r="C1703" s="10" t="n">
        <v>45933</v>
      </c>
      <c r="D1703" s="9" t="inlineStr">
        <is>
          <t>Bound</t>
        </is>
      </c>
      <c r="E1703" s="8" t="inlineStr">
        <is>
          <t>Ramona Kingsford</t>
        </is>
      </c>
      <c r="F1703" s="11" t="n">
        <v>1998</v>
      </c>
      <c r="G1703" s="8" t="inlineStr">
        <is>
          <t>BMW</t>
        </is>
      </c>
      <c r="H1703" s="8" t="inlineStr">
        <is>
          <t>M8 Competition</t>
        </is>
      </c>
      <c r="I1703" s="8" t="inlineStr">
        <is>
          <t>LX01KT8CZJ5B8L1MD</t>
        </is>
      </c>
      <c r="J1703" s="8" t="inlineStr">
        <is>
          <t>02 - Sports / GT</t>
        </is>
      </c>
      <c r="K1703" s="12" t="n">
        <v>290000</v>
      </c>
      <c r="L1703" s="8" t="inlineStr">
        <is>
          <t>Minnesota</t>
        </is>
      </c>
      <c r="M1703" s="13" t="n">
        <v>5416.98</v>
      </c>
      <c r="N1703" s="13" t="n">
        <v>5249.6</v>
      </c>
      <c r="O1703" s="8" t="n"/>
    </row>
    <row r="1704">
      <c r="A1704" s="8" t="inlineStr">
        <is>
          <t>CANON-202510-001626</t>
        </is>
      </c>
      <c r="B1704" s="9" t="inlineStr">
        <is>
          <t>2025-10</t>
        </is>
      </c>
      <c r="C1704" s="10" t="n">
        <v>45948</v>
      </c>
      <c r="D1704" s="9" t="inlineStr">
        <is>
          <t>Bound</t>
        </is>
      </c>
      <c r="E1704" s="8" t="inlineStr">
        <is>
          <t>Noor Vasquez</t>
        </is>
      </c>
      <c r="F1704" s="11" t="n">
        <v>1965</v>
      </c>
      <c r="G1704" s="8" t="inlineStr">
        <is>
          <t>Bentley</t>
        </is>
      </c>
      <c r="H1704" s="8" t="inlineStr">
        <is>
          <t>Continental GT</t>
        </is>
      </c>
      <c r="I1704" s="8" t="inlineStr">
        <is>
          <t>3JXCAN7KX60ULA6W6</t>
        </is>
      </c>
      <c r="J1704" s="8" t="inlineStr">
        <is>
          <t>02 - Sports / GT</t>
        </is>
      </c>
      <c r="K1704" s="12" t="n">
        <v>345000</v>
      </c>
      <c r="L1704" s="8" t="inlineStr">
        <is>
          <t>Washington</t>
        </is>
      </c>
      <c r="M1704" s="13" t="n">
        <v>4686.79</v>
      </c>
      <c r="N1704" s="13" t="n">
        <v>4541.97</v>
      </c>
      <c r="O1704" s="8" t="n"/>
    </row>
    <row r="1705">
      <c r="A1705" s="8" t="inlineStr">
        <is>
          <t>CANON-202510-001627</t>
        </is>
      </c>
      <c r="B1705" s="9" t="inlineStr">
        <is>
          <t>2025-10</t>
        </is>
      </c>
      <c r="C1705" s="10" t="n">
        <v>45939</v>
      </c>
      <c r="D1705" s="9" t="inlineStr">
        <is>
          <t>Bound</t>
        </is>
      </c>
      <c r="E1705" s="8" t="inlineStr">
        <is>
          <t>Sunniva Pennington</t>
        </is>
      </c>
      <c r="F1705" s="11" t="n">
        <v>1976</v>
      </c>
      <c r="G1705" s="8" t="inlineStr">
        <is>
          <t>Mercedes-Benz</t>
        </is>
      </c>
      <c r="H1705" s="8" t="inlineStr">
        <is>
          <t>AMG GT</t>
        </is>
      </c>
      <c r="I1705" s="8" t="inlineStr">
        <is>
          <t>N4XVJYG8ALWRJDX3A</t>
        </is>
      </c>
      <c r="J1705" s="8" t="inlineStr">
        <is>
          <t>02 - Sports / GT</t>
        </is>
      </c>
      <c r="K1705" s="12" t="n">
        <v>545000</v>
      </c>
      <c r="L1705" s="8" t="inlineStr">
        <is>
          <t>New Hampshire</t>
        </is>
      </c>
      <c r="M1705" s="13" t="n">
        <v>6951.32</v>
      </c>
      <c r="N1705" s="13" t="n">
        <v>6736.52</v>
      </c>
      <c r="O1705" s="8" t="n"/>
    </row>
    <row r="1706">
      <c r="A1706" s="8" t="inlineStr">
        <is>
          <t>CANON-202510-001628</t>
        </is>
      </c>
      <c r="B1706" s="9" t="inlineStr">
        <is>
          <t>2025-10</t>
        </is>
      </c>
      <c r="C1706" s="10" t="n">
        <v>45945</v>
      </c>
      <c r="D1706" s="9" t="inlineStr">
        <is>
          <t>Bound</t>
        </is>
      </c>
      <c r="E1706" s="8" t="inlineStr">
        <is>
          <t>Cassius Okonkwo</t>
        </is>
      </c>
      <c r="F1706" s="11" t="n">
        <v>2023</v>
      </c>
      <c r="G1706" s="8" t="inlineStr">
        <is>
          <t>Ferrari</t>
        </is>
      </c>
      <c r="H1706" s="8" t="inlineStr">
        <is>
          <t>SF90 Stradale</t>
        </is>
      </c>
      <c r="I1706" s="8" t="inlineStr">
        <is>
          <t>3EJAPVW8K9DCKZT4S</t>
        </is>
      </c>
      <c r="J1706" s="8" t="inlineStr">
        <is>
          <t>03 - Supercar</t>
        </is>
      </c>
      <c r="K1706" s="12" t="n">
        <v>310000</v>
      </c>
      <c r="L1706" s="8" t="inlineStr">
        <is>
          <t>Arizona</t>
        </is>
      </c>
      <c r="M1706" s="13" t="n">
        <v>6793.68</v>
      </c>
      <c r="N1706" s="13" t="n">
        <v>6583.76</v>
      </c>
      <c r="O1706" s="8" t="n"/>
    </row>
    <row r="1707">
      <c r="A1707" s="8" t="inlineStr">
        <is>
          <t>CANON-202510-001629</t>
        </is>
      </c>
      <c r="B1707" s="9" t="inlineStr">
        <is>
          <t>2025-10</t>
        </is>
      </c>
      <c r="C1707" s="10" t="n">
        <v>45960</v>
      </c>
      <c r="D1707" s="9" t="inlineStr">
        <is>
          <t>Bound</t>
        </is>
      </c>
      <c r="E1707" s="8" t="inlineStr">
        <is>
          <t>Marisol Rourke</t>
        </is>
      </c>
      <c r="F1707" s="11" t="n">
        <v>1984</v>
      </c>
      <c r="G1707" s="8" t="inlineStr">
        <is>
          <t>Aston Martin</t>
        </is>
      </c>
      <c r="H1707" s="8" t="inlineStr">
        <is>
          <t>DB5</t>
        </is>
      </c>
      <c r="I1707" s="8" t="inlineStr">
        <is>
          <t>4RA22047C82RTLG9G</t>
        </is>
      </c>
      <c r="J1707" s="8" t="inlineStr">
        <is>
          <t>07 - Post-War Classic (1946-1972)</t>
        </is>
      </c>
      <c r="K1707" s="12" t="n">
        <v>715000</v>
      </c>
      <c r="L1707" s="8" t="inlineStr">
        <is>
          <t>Utah</t>
        </is>
      </c>
      <c r="M1707" s="13" t="n">
        <v>7831.27</v>
      </c>
      <c r="N1707" s="13" t="n">
        <v>7589.28</v>
      </c>
      <c r="O1707" s="8" t="n"/>
    </row>
    <row r="1708">
      <c r="A1708" s="8" t="inlineStr">
        <is>
          <t>CANON-202510-001630</t>
        </is>
      </c>
      <c r="B1708" s="9" t="inlineStr">
        <is>
          <t>2025-10</t>
        </is>
      </c>
      <c r="C1708" s="10" t="n">
        <v>45942</v>
      </c>
      <c r="D1708" s="9" t="inlineStr">
        <is>
          <t>Bound</t>
        </is>
      </c>
      <c r="E1708" s="8" t="inlineStr">
        <is>
          <t>Wilhelmina Thistlewood</t>
        </is>
      </c>
      <c r="F1708" s="11" t="n">
        <v>1977</v>
      </c>
      <c r="G1708" s="8" t="inlineStr">
        <is>
          <t>Ferrari</t>
        </is>
      </c>
      <c r="H1708" s="8" t="inlineStr">
        <is>
          <t>SF90 Stradale</t>
        </is>
      </c>
      <c r="I1708" s="8" t="inlineStr">
        <is>
          <t>X540AEAM7D9BUYFUL</t>
        </is>
      </c>
      <c r="J1708" s="8" t="inlineStr">
        <is>
          <t>03 - Supercar</t>
        </is>
      </c>
      <c r="K1708" s="12" t="n">
        <v>365000</v>
      </c>
      <c r="L1708" s="8" t="inlineStr">
        <is>
          <t>Nevada</t>
        </is>
      </c>
      <c r="M1708" s="13" t="n">
        <v>9266.18</v>
      </c>
      <c r="N1708" s="13" t="n">
        <v>8979.860000000001</v>
      </c>
      <c r="O1708" s="8" t="n"/>
    </row>
    <row r="1709">
      <c r="A1709" s="8" t="inlineStr">
        <is>
          <t>CANON-202510-001631</t>
        </is>
      </c>
      <c r="B1709" s="9" t="inlineStr">
        <is>
          <t>2025-10</t>
        </is>
      </c>
      <c r="C1709" s="10" t="n">
        <v>45935</v>
      </c>
      <c r="D1709" s="9" t="inlineStr">
        <is>
          <t>Bound</t>
        </is>
      </c>
      <c r="E1709" s="8" t="inlineStr">
        <is>
          <t>Anouk Whitlock</t>
        </is>
      </c>
      <c r="F1709" s="11" t="n">
        <v>1977</v>
      </c>
      <c r="G1709" s="8" t="inlineStr">
        <is>
          <t>Bentley</t>
        </is>
      </c>
      <c r="H1709" s="8" t="inlineStr">
        <is>
          <t>Continental GT</t>
        </is>
      </c>
      <c r="I1709" s="8" t="inlineStr">
        <is>
          <t>KH3B40Y6AKFSDNBL1</t>
        </is>
      </c>
      <c r="J1709" s="8" t="inlineStr">
        <is>
          <t>02 - Sports / GT</t>
        </is>
      </c>
      <c r="K1709" s="12" t="n">
        <v>385000</v>
      </c>
      <c r="L1709" s="8" t="inlineStr">
        <is>
          <t>New York</t>
        </is>
      </c>
      <c r="M1709" s="13" t="n">
        <v>6973.58</v>
      </c>
      <c r="N1709" s="13" t="n">
        <v>6758.1</v>
      </c>
      <c r="O1709" s="8" t="n"/>
    </row>
    <row r="1710">
      <c r="A1710" s="8" t="inlineStr">
        <is>
          <t>CANON-202510-001632</t>
        </is>
      </c>
      <c r="B1710" s="9" t="inlineStr">
        <is>
          <t>2025-10</t>
        </is>
      </c>
      <c r="C1710" s="10" t="n">
        <v>45950</v>
      </c>
      <c r="D1710" s="9" t="inlineStr">
        <is>
          <t>Bound</t>
        </is>
      </c>
      <c r="E1710" s="8" t="inlineStr">
        <is>
          <t>Mireille Bellandi</t>
        </is>
      </c>
      <c r="F1710" s="11" t="n">
        <v>1990</v>
      </c>
      <c r="G1710" s="8" t="inlineStr">
        <is>
          <t>Aston Martin</t>
        </is>
      </c>
      <c r="H1710" s="8" t="inlineStr">
        <is>
          <t>DB12</t>
        </is>
      </c>
      <c r="I1710" s="8" t="inlineStr">
        <is>
          <t>KSR0L4D955Z71YPJ6</t>
        </is>
      </c>
      <c r="J1710" s="8" t="inlineStr">
        <is>
          <t>02 - Sports / GT</t>
        </is>
      </c>
      <c r="K1710" s="12" t="n">
        <v>1950000</v>
      </c>
      <c r="L1710" s="8" t="inlineStr">
        <is>
          <t>Montana</t>
        </is>
      </c>
      <c r="M1710" s="13" t="n">
        <v>18819.34</v>
      </c>
      <c r="N1710" s="13" t="n">
        <v>18237.82</v>
      </c>
      <c r="O1710" s="8" t="n"/>
    </row>
    <row r="1711">
      <c r="A1711" s="8" t="inlineStr">
        <is>
          <t>CANON-202510-001633</t>
        </is>
      </c>
      <c r="B1711" s="9" t="inlineStr">
        <is>
          <t>2025-10</t>
        </is>
      </c>
      <c r="C1711" s="10" t="n">
        <v>45950</v>
      </c>
      <c r="D1711" s="9" t="inlineStr">
        <is>
          <t>Bound</t>
        </is>
      </c>
      <c r="E1711" s="8" t="inlineStr">
        <is>
          <t>Callum Kingsford</t>
        </is>
      </c>
      <c r="F1711" s="11" t="n">
        <v>1990</v>
      </c>
      <c r="G1711" s="8" t="inlineStr">
        <is>
          <t>Bentley</t>
        </is>
      </c>
      <c r="H1711" s="8" t="inlineStr">
        <is>
          <t>Continental GT</t>
        </is>
      </c>
      <c r="I1711" s="8" t="inlineStr">
        <is>
          <t>ZUWH672YYRZC943G1</t>
        </is>
      </c>
      <c r="J1711" s="8" t="inlineStr">
        <is>
          <t>02 - Sports / GT</t>
        </is>
      </c>
      <c r="K1711" s="12" t="n">
        <v>285000</v>
      </c>
      <c r="L1711" s="8" t="inlineStr">
        <is>
          <t>Washington</t>
        </is>
      </c>
      <c r="M1711" s="13" t="n">
        <v>3871.7</v>
      </c>
      <c r="N1711" s="13" t="n">
        <v>3752.06</v>
      </c>
      <c r="O1711" s="8" t="n"/>
    </row>
    <row r="1712">
      <c r="A1712" s="8" t="inlineStr">
        <is>
          <t>CANON-202510-001635</t>
        </is>
      </c>
      <c r="B1712" s="9" t="inlineStr">
        <is>
          <t>2025-10</t>
        </is>
      </c>
      <c r="C1712" s="10" t="n">
        <v>45942</v>
      </c>
      <c r="D1712" s="9" t="inlineStr">
        <is>
          <t>Bound</t>
        </is>
      </c>
      <c r="E1712" s="8" t="inlineStr">
        <is>
          <t>Delphine Underwood</t>
        </is>
      </c>
      <c r="F1712" s="11" t="n">
        <v>1963</v>
      </c>
      <c r="G1712" s="8" t="inlineStr">
        <is>
          <t>Mercedes-Benz</t>
        </is>
      </c>
      <c r="H1712" s="8" t="inlineStr">
        <is>
          <t>AMG GT</t>
        </is>
      </c>
      <c r="I1712" s="8" t="inlineStr">
        <is>
          <t>7NLCWDVSNYP3A73PZ</t>
        </is>
      </c>
      <c r="J1712" s="8" t="inlineStr">
        <is>
          <t>02 - Sports / GT</t>
        </is>
      </c>
      <c r="K1712" s="12" t="n">
        <v>820000</v>
      </c>
      <c r="L1712" s="8" t="inlineStr">
        <is>
          <t>Massachusetts</t>
        </is>
      </c>
      <c r="M1712" s="13" t="n">
        <v>12570.75</v>
      </c>
      <c r="N1712" s="13" t="n">
        <v>12182.31</v>
      </c>
      <c r="O1712" s="8" t="n"/>
    </row>
    <row r="1713">
      <c r="A1713" s="8" t="inlineStr">
        <is>
          <t>CANON-202510-001636</t>
        </is>
      </c>
      <c r="B1713" s="9" t="inlineStr">
        <is>
          <t>2025-10</t>
        </is>
      </c>
      <c r="C1713" s="10" t="n">
        <v>45935</v>
      </c>
      <c r="D1713" s="9" t="inlineStr">
        <is>
          <t>Bound</t>
        </is>
      </c>
      <c r="E1713" s="8" t="inlineStr">
        <is>
          <t>Delphine Farkas</t>
        </is>
      </c>
      <c r="F1713" s="11" t="n">
        <v>1973</v>
      </c>
      <c r="G1713" s="8" t="inlineStr">
        <is>
          <t>Mercedes-Benz</t>
        </is>
      </c>
      <c r="H1713" s="8" t="inlineStr">
        <is>
          <t>AMG GT</t>
        </is>
      </c>
      <c r="I1713" s="8" t="inlineStr">
        <is>
          <t>2J1AA04XZJZ1YLJNR</t>
        </is>
      </c>
      <c r="J1713" s="8" t="inlineStr">
        <is>
          <t>02 - Sports / GT</t>
        </is>
      </c>
      <c r="K1713" s="12" t="n">
        <v>705000</v>
      </c>
      <c r="L1713" s="8" t="inlineStr">
        <is>
          <t>Indiana</t>
        </is>
      </c>
      <c r="M1713" s="13" t="n">
        <v>10634.86</v>
      </c>
      <c r="N1713" s="13" t="n">
        <v>10306.24</v>
      </c>
      <c r="O1713" s="8" t="n"/>
    </row>
    <row r="1714">
      <c r="A1714" s="8" t="inlineStr">
        <is>
          <t>CANON-202510-001637</t>
        </is>
      </c>
      <c r="B1714" s="9" t="inlineStr">
        <is>
          <t>2025-10</t>
        </is>
      </c>
      <c r="C1714" s="10" t="n">
        <v>45936</v>
      </c>
      <c r="D1714" s="9" t="inlineStr">
        <is>
          <t>Bound</t>
        </is>
      </c>
      <c r="E1714" s="8" t="inlineStr">
        <is>
          <t>Cassius Bellandi</t>
        </is>
      </c>
      <c r="F1714" s="11" t="n">
        <v>1965</v>
      </c>
      <c r="G1714" s="8" t="inlineStr">
        <is>
          <t>Aston Martin</t>
        </is>
      </c>
      <c r="H1714" s="8" t="inlineStr">
        <is>
          <t>DB5</t>
        </is>
      </c>
      <c r="I1714" s="8" t="inlineStr">
        <is>
          <t>MBPXRL9Z4GAB1UL26</t>
        </is>
      </c>
      <c r="J1714" s="8" t="inlineStr">
        <is>
          <t>07 - Post-War Classic (1946-1972)</t>
        </is>
      </c>
      <c r="K1714" s="12" t="n">
        <v>1205000</v>
      </c>
      <c r="L1714" s="8" t="inlineStr">
        <is>
          <t>Indiana</t>
        </is>
      </c>
      <c r="M1714" s="13" t="n">
        <v>10626.74</v>
      </c>
      <c r="N1714" s="13" t="n">
        <v>10298.37</v>
      </c>
      <c r="O1714" s="8" t="n"/>
    </row>
    <row r="1715">
      <c r="A1715" s="8" t="inlineStr">
        <is>
          <t>CANON-202510-001638</t>
        </is>
      </c>
      <c r="B1715" s="9" t="inlineStr">
        <is>
          <t>2025-10</t>
        </is>
      </c>
      <c r="C1715" s="10" t="n">
        <v>45954</v>
      </c>
      <c r="D1715" s="9" t="inlineStr">
        <is>
          <t>Bound</t>
        </is>
      </c>
      <c r="E1715" s="8" t="inlineStr">
        <is>
          <t>Priya Farkas</t>
        </is>
      </c>
      <c r="F1715" s="11" t="n">
        <v>2001</v>
      </c>
      <c r="G1715" s="8" t="inlineStr">
        <is>
          <t>Mercedes-Benz</t>
        </is>
      </c>
      <c r="H1715" s="8" t="inlineStr">
        <is>
          <t>AMG GT</t>
        </is>
      </c>
      <c r="I1715" s="8" t="inlineStr">
        <is>
          <t>L6SUTGL2N1Z25XDML</t>
        </is>
      </c>
      <c r="J1715" s="8" t="inlineStr">
        <is>
          <t>02 - Sports / GT</t>
        </is>
      </c>
      <c r="K1715" s="12" t="n">
        <v>515000</v>
      </c>
      <c r="L1715" s="8" t="inlineStr">
        <is>
          <t>California</t>
        </is>
      </c>
      <c r="M1715" s="13" t="n">
        <v>8526.65</v>
      </c>
      <c r="N1715" s="13" t="n">
        <v>8263.18</v>
      </c>
      <c r="O1715" s="8" t="n"/>
    </row>
    <row r="1716">
      <c r="A1716" s="8" t="inlineStr">
        <is>
          <t>CANON-202510-001640</t>
        </is>
      </c>
      <c r="B1716" s="9" t="inlineStr">
        <is>
          <t>2025-10</t>
        </is>
      </c>
      <c r="C1716" s="10" t="n">
        <v>45942</v>
      </c>
      <c r="D1716" s="9" t="inlineStr">
        <is>
          <t>Bound</t>
        </is>
      </c>
      <c r="E1716" s="8" t="inlineStr">
        <is>
          <t>Emiliano Farkas</t>
        </is>
      </c>
      <c r="F1716" s="11" t="n">
        <v>1968</v>
      </c>
      <c r="G1716" s="8" t="inlineStr">
        <is>
          <t>Alfa Romeo</t>
        </is>
      </c>
      <c r="H1716" s="8" t="inlineStr">
        <is>
          <t>8C 2900</t>
        </is>
      </c>
      <c r="I1716" s="8" t="inlineStr">
        <is>
          <t>K9E850LF4WK1C9JXK</t>
        </is>
      </c>
      <c r="J1716" s="8" t="inlineStr">
        <is>
          <t>06 - Vintage Pre-War (pre-1946)</t>
        </is>
      </c>
      <c r="K1716" s="12" t="n">
        <v>680000</v>
      </c>
      <c r="L1716" s="8" t="inlineStr">
        <is>
          <t>Hawaii</t>
        </is>
      </c>
      <c r="M1716" s="13" t="n">
        <v>6338.11</v>
      </c>
      <c r="N1716" s="13" t="n">
        <v>6142.26</v>
      </c>
      <c r="O1716" s="8" t="n"/>
    </row>
    <row r="1717">
      <c r="A1717" s="8" t="inlineStr">
        <is>
          <t>CANON-202510-001641</t>
        </is>
      </c>
      <c r="B1717" s="9" t="inlineStr">
        <is>
          <t>2025-10</t>
        </is>
      </c>
      <c r="C1717" s="10" t="n">
        <v>45939</v>
      </c>
      <c r="D1717" s="9" t="inlineStr">
        <is>
          <t>Bound</t>
        </is>
      </c>
      <c r="E1717" s="8" t="inlineStr">
        <is>
          <t>Mireille Farkas</t>
        </is>
      </c>
      <c r="F1717" s="11" t="n">
        <v>1993</v>
      </c>
      <c r="G1717" s="8" t="inlineStr">
        <is>
          <t>Ferrari</t>
        </is>
      </c>
      <c r="H1717" s="8" t="inlineStr">
        <is>
          <t>275 GTB/4</t>
        </is>
      </c>
      <c r="I1717" s="8" t="inlineStr">
        <is>
          <t>GRT6FAUP0B78VD3K2</t>
        </is>
      </c>
      <c r="J1717" s="8" t="inlineStr">
        <is>
          <t>07 - Post-War Classic (1946-1972)</t>
        </is>
      </c>
      <c r="K1717" s="12" t="n">
        <v>730000</v>
      </c>
      <c r="L1717" s="8" t="inlineStr">
        <is>
          <t>Illinois</t>
        </is>
      </c>
      <c r="M1717" s="13" t="n">
        <v>8054.79</v>
      </c>
      <c r="N1717" s="13" t="n">
        <v>7805.9</v>
      </c>
      <c r="O1717" s="8" t="n"/>
    </row>
    <row r="1718">
      <c r="A1718" s="8" t="inlineStr">
        <is>
          <t>CANON-202510-001642</t>
        </is>
      </c>
      <c r="B1718" s="9" t="inlineStr">
        <is>
          <t>2025-10</t>
        </is>
      </c>
      <c r="C1718" s="10" t="n">
        <v>45954</v>
      </c>
      <c r="D1718" s="9" t="inlineStr">
        <is>
          <t>Bound</t>
        </is>
      </c>
      <c r="E1718" s="8" t="inlineStr">
        <is>
          <t>Anouk Ashcombe</t>
        </is>
      </c>
      <c r="F1718" s="11" t="n">
        <v>2009</v>
      </c>
      <c r="G1718" s="8" t="inlineStr">
        <is>
          <t>Maserati</t>
        </is>
      </c>
      <c r="H1718" s="8" t="inlineStr">
        <is>
          <t>GranTurismo</t>
        </is>
      </c>
      <c r="I1718" s="8" t="inlineStr">
        <is>
          <t>18E3FPMT5MDFRY5XD</t>
        </is>
      </c>
      <c r="J1718" s="8" t="inlineStr">
        <is>
          <t>02 - Sports / GT</t>
        </is>
      </c>
      <c r="K1718" s="12" t="n">
        <v>560000</v>
      </c>
      <c r="L1718" s="8" t="inlineStr">
        <is>
          <t>Texas</t>
        </is>
      </c>
      <c r="M1718" s="13" t="n">
        <v>7898.11</v>
      </c>
      <c r="N1718" s="13" t="n">
        <v>7654.06</v>
      </c>
      <c r="O1718" s="8" t="n"/>
    </row>
    <row r="1719">
      <c r="A1719" s="8" t="inlineStr">
        <is>
          <t>CANON-202510-001643</t>
        </is>
      </c>
      <c r="B1719" s="9" t="inlineStr">
        <is>
          <t>2025-10</t>
        </is>
      </c>
      <c r="C1719" s="10" t="n">
        <v>45958</v>
      </c>
      <c r="D1719" s="9" t="inlineStr">
        <is>
          <t>Bound</t>
        </is>
      </c>
      <c r="E1719" s="8" t="inlineStr">
        <is>
          <t>Noor Okonkwo</t>
        </is>
      </c>
      <c r="F1719" s="11" t="n">
        <v>1958</v>
      </c>
      <c r="G1719" s="8" t="inlineStr">
        <is>
          <t>Ferrari</t>
        </is>
      </c>
      <c r="H1719" s="8" t="inlineStr">
        <is>
          <t>SF90 Stradale</t>
        </is>
      </c>
      <c r="I1719" s="8" t="inlineStr">
        <is>
          <t>PDYRGB186P652R0EC</t>
        </is>
      </c>
      <c r="J1719" s="8" t="inlineStr">
        <is>
          <t>03 - Supercar</t>
        </is>
      </c>
      <c r="K1719" s="12" t="n">
        <v>1160000</v>
      </c>
      <c r="L1719" s="8" t="inlineStr">
        <is>
          <t>California</t>
        </is>
      </c>
      <c r="M1719" s="13" t="n">
        <v>23637.74</v>
      </c>
      <c r="N1719" s="13" t="n">
        <v>22907.33</v>
      </c>
      <c r="O1719" s="8" t="n"/>
    </row>
    <row r="1720">
      <c r="A1720" s="8" t="inlineStr">
        <is>
          <t>CANON-202510-001645</t>
        </is>
      </c>
      <c r="B1720" s="9" t="inlineStr">
        <is>
          <t>2025-10</t>
        </is>
      </c>
      <c r="C1720" s="10" t="n">
        <v>45952</v>
      </c>
      <c r="D1720" s="9" t="inlineStr">
        <is>
          <t>Bound</t>
        </is>
      </c>
      <c r="E1720" s="8" t="inlineStr">
        <is>
          <t>Anouk Farkas</t>
        </is>
      </c>
      <c r="F1720" s="11" t="n">
        <v>1974</v>
      </c>
      <c r="G1720" s="8" t="inlineStr">
        <is>
          <t>McLaren</t>
        </is>
      </c>
      <c r="H1720" s="8" t="inlineStr">
        <is>
          <t>750S</t>
        </is>
      </c>
      <c r="I1720" s="8" t="inlineStr">
        <is>
          <t>P70VKT0H566LW05R8</t>
        </is>
      </c>
      <c r="J1720" s="8" t="inlineStr">
        <is>
          <t>03 - Supercar</t>
        </is>
      </c>
      <c r="K1720" s="12" t="n">
        <v>915000</v>
      </c>
      <c r="L1720" s="8" t="inlineStr">
        <is>
          <t>Georgia</t>
        </is>
      </c>
      <c r="M1720" s="13" t="n">
        <v>18369.06</v>
      </c>
      <c r="N1720" s="13" t="n">
        <v>17801.46</v>
      </c>
      <c r="O1720" s="8" t="n"/>
    </row>
    <row r="1721">
      <c r="A1721" s="8" t="inlineStr">
        <is>
          <t>CANON-202510-001646</t>
        </is>
      </c>
      <c r="B1721" s="9" t="inlineStr">
        <is>
          <t>2025-10</t>
        </is>
      </c>
      <c r="C1721" s="10" t="n">
        <v>45958</v>
      </c>
      <c r="D1721" s="9" t="inlineStr">
        <is>
          <t>Bound</t>
        </is>
      </c>
      <c r="E1721" s="8" t="inlineStr">
        <is>
          <t>Sunniva Ashcombe</t>
        </is>
      </c>
      <c r="F1721" s="11" t="n">
        <v>1974</v>
      </c>
      <c r="G1721" s="8" t="inlineStr">
        <is>
          <t>Ferrari</t>
        </is>
      </c>
      <c r="H1721" s="8" t="inlineStr">
        <is>
          <t>296 GTB</t>
        </is>
      </c>
      <c r="I1721" s="8" t="inlineStr">
        <is>
          <t>P177J9WEFRG04V19S</t>
        </is>
      </c>
      <c r="J1721" s="8" t="inlineStr">
        <is>
          <t>03 - Supercar</t>
        </is>
      </c>
      <c r="K1721" s="12" t="n">
        <v>295000</v>
      </c>
      <c r="L1721" s="8" t="inlineStr">
        <is>
          <t>North Dakota</t>
        </is>
      </c>
      <c r="M1721" s="13" t="n">
        <v>6528.96</v>
      </c>
      <c r="N1721" s="13" t="n">
        <v>6327.22</v>
      </c>
      <c r="O1721" s="8" t="n"/>
    </row>
    <row r="1722">
      <c r="A1722" s="8" t="inlineStr">
        <is>
          <t>CANON-202510-001647</t>
        </is>
      </c>
      <c r="B1722" s="9" t="inlineStr">
        <is>
          <t>2025-10</t>
        </is>
      </c>
      <c r="C1722" s="10" t="n">
        <v>45943</v>
      </c>
      <c r="D1722" s="9" t="inlineStr">
        <is>
          <t>Bound</t>
        </is>
      </c>
      <c r="E1722" s="8" t="inlineStr">
        <is>
          <t>Cassius Larsson</t>
        </is>
      </c>
      <c r="F1722" s="11" t="n">
        <v>1984</v>
      </c>
      <c r="G1722" s="8" t="inlineStr">
        <is>
          <t>Aston Martin</t>
        </is>
      </c>
      <c r="H1722" s="8" t="inlineStr">
        <is>
          <t>DB12</t>
        </is>
      </c>
      <c r="I1722" s="8" t="inlineStr">
        <is>
          <t>X1323NLC74EP16PZU</t>
        </is>
      </c>
      <c r="J1722" s="8" t="inlineStr">
        <is>
          <t>02 - Sports / GT</t>
        </is>
      </c>
      <c r="K1722" s="12" t="n">
        <v>515000</v>
      </c>
      <c r="L1722" s="8" t="inlineStr">
        <is>
          <t>Michigan</t>
        </is>
      </c>
      <c r="M1722" s="13" t="n">
        <v>9789.860000000001</v>
      </c>
      <c r="N1722" s="13" t="n">
        <v>9487.35</v>
      </c>
      <c r="O1722" s="8" t="n"/>
    </row>
    <row r="1723">
      <c r="A1723" s="8" t="inlineStr">
        <is>
          <t>CANON-202510-001649</t>
        </is>
      </c>
      <c r="B1723" s="9" t="inlineStr">
        <is>
          <t>2025-10</t>
        </is>
      </c>
      <c r="C1723" s="10" t="n">
        <v>45950</v>
      </c>
      <c r="D1723" s="9" t="inlineStr">
        <is>
          <t>Bound</t>
        </is>
      </c>
      <c r="E1723" s="8" t="inlineStr">
        <is>
          <t>Saoirse Castellanos</t>
        </is>
      </c>
      <c r="F1723" s="11" t="n">
        <v>2021</v>
      </c>
      <c r="G1723" s="8" t="inlineStr">
        <is>
          <t>Aston Martin</t>
        </is>
      </c>
      <c r="H1723" s="8" t="inlineStr">
        <is>
          <t>DB5</t>
        </is>
      </c>
      <c r="I1723" s="8" t="inlineStr">
        <is>
          <t>92A1CG9CUY0YGYURM</t>
        </is>
      </c>
      <c r="J1723" s="8" t="inlineStr">
        <is>
          <t>07 - Post-War Classic (1946-1972)</t>
        </is>
      </c>
      <c r="K1723" s="12" t="n">
        <v>775000</v>
      </c>
      <c r="L1723" s="8" t="inlineStr">
        <is>
          <t>California</t>
        </is>
      </c>
      <c r="M1723" s="13" t="n">
        <v>8488.440000000001</v>
      </c>
      <c r="N1723" s="13" t="n">
        <v>8226.15</v>
      </c>
      <c r="O1723" s="8" t="n"/>
    </row>
    <row r="1724">
      <c r="A1724" s="8" t="inlineStr">
        <is>
          <t>CANON-202510-001650</t>
        </is>
      </c>
      <c r="B1724" s="9" t="inlineStr">
        <is>
          <t>2025-10</t>
        </is>
      </c>
      <c r="C1724" s="10" t="n">
        <v>45951</v>
      </c>
      <c r="D1724" s="9" t="inlineStr">
        <is>
          <t>Bound</t>
        </is>
      </c>
      <c r="E1724" s="8" t="inlineStr">
        <is>
          <t>Thaddeus Pennington</t>
        </is>
      </c>
      <c r="F1724" s="11" t="n">
        <v>1993</v>
      </c>
      <c r="G1724" s="8" t="inlineStr">
        <is>
          <t>Porsche</t>
        </is>
      </c>
      <c r="H1724" s="8" t="inlineStr">
        <is>
          <t>911 Turbo S</t>
        </is>
      </c>
      <c r="I1724" s="8" t="inlineStr">
        <is>
          <t>F0HUJWT35DYKGLYGJ</t>
        </is>
      </c>
      <c r="J1724" s="8" t="inlineStr">
        <is>
          <t>02 - Sports / GT</t>
        </is>
      </c>
      <c r="K1724" s="12" t="n">
        <v>490000</v>
      </c>
      <c r="L1724" s="8" t="inlineStr">
        <is>
          <t>Massachusetts</t>
        </is>
      </c>
      <c r="M1724" s="13" t="n">
        <v>8667.450000000001</v>
      </c>
      <c r="N1724" s="13" t="n">
        <v>8399.629999999999</v>
      </c>
      <c r="O1724" s="8" t="n"/>
    </row>
    <row r="1725">
      <c r="A1725" s="8" t="inlineStr">
        <is>
          <t>CANON-202510-001651</t>
        </is>
      </c>
      <c r="B1725" s="9" t="inlineStr">
        <is>
          <t>2025-10</t>
        </is>
      </c>
      <c r="C1725" s="10" t="n">
        <v>45948</v>
      </c>
      <c r="D1725" s="9" t="inlineStr">
        <is>
          <t>Bound</t>
        </is>
      </c>
      <c r="E1725" s="8" t="inlineStr">
        <is>
          <t>Sunniva Okonkwo</t>
        </is>
      </c>
      <c r="F1725" s="11" t="n">
        <v>2003</v>
      </c>
      <c r="G1725" s="8" t="inlineStr">
        <is>
          <t>Ferrari</t>
        </is>
      </c>
      <c r="H1725" s="8" t="inlineStr">
        <is>
          <t>275 GTB/4</t>
        </is>
      </c>
      <c r="I1725" s="8" t="inlineStr">
        <is>
          <t>HA3LPLHYD7CEPXBT0</t>
        </is>
      </c>
      <c r="J1725" s="8" t="inlineStr">
        <is>
          <t>07 - Post-War Classic (1946-1972)</t>
        </is>
      </c>
      <c r="K1725" s="12" t="n">
        <v>1950000</v>
      </c>
      <c r="L1725" s="8" t="inlineStr">
        <is>
          <t>North Carolina</t>
        </is>
      </c>
      <c r="M1725" s="13" t="n">
        <v>16078.3</v>
      </c>
      <c r="N1725" s="13" t="n">
        <v>15581.48</v>
      </c>
      <c r="O1725" s="8" t="n"/>
    </row>
    <row r="1726">
      <c r="A1726" s="8" t="inlineStr">
        <is>
          <t>CANON-202510-001652</t>
        </is>
      </c>
      <c r="B1726" s="9" t="inlineStr">
        <is>
          <t>2025-10</t>
        </is>
      </c>
      <c r="C1726" s="10" t="n">
        <v>45936</v>
      </c>
      <c r="D1726" s="9" t="inlineStr">
        <is>
          <t>Bound</t>
        </is>
      </c>
      <c r="E1726" s="8" t="inlineStr">
        <is>
          <t>Everett Montoya</t>
        </is>
      </c>
      <c r="F1726" s="11" t="n">
        <v>1971</v>
      </c>
      <c r="G1726" s="8" t="inlineStr">
        <is>
          <t>Mercedes-Benz</t>
        </is>
      </c>
      <c r="H1726" s="8" t="inlineStr">
        <is>
          <t>AMG GT</t>
        </is>
      </c>
      <c r="I1726" s="8" t="inlineStr">
        <is>
          <t>BVW1E63VDE3C49P6U</t>
        </is>
      </c>
      <c r="J1726" s="8" t="inlineStr">
        <is>
          <t>02 - Sports / GT</t>
        </is>
      </c>
      <c r="K1726" s="12" t="n">
        <v>315000</v>
      </c>
      <c r="L1726" s="8" t="inlineStr">
        <is>
          <t>Virginia</t>
        </is>
      </c>
      <c r="M1726" s="13" t="n">
        <v>4858.73</v>
      </c>
      <c r="N1726" s="13" t="n">
        <v>4708.6</v>
      </c>
      <c r="O1726" s="8" t="n"/>
    </row>
    <row r="1727">
      <c r="A1727" s="8" t="inlineStr">
        <is>
          <t>CANON-202510-001653</t>
        </is>
      </c>
      <c r="B1727" s="9" t="inlineStr">
        <is>
          <t>2025-10</t>
        </is>
      </c>
      <c r="C1727" s="10" t="n">
        <v>45932</v>
      </c>
      <c r="D1727" s="9" t="inlineStr">
        <is>
          <t>Bound</t>
        </is>
      </c>
      <c r="E1727" s="8" t="inlineStr">
        <is>
          <t>Cassius Kingsford</t>
        </is>
      </c>
      <c r="F1727" s="11" t="n">
        <v>2024</v>
      </c>
      <c r="G1727" s="8" t="inlineStr">
        <is>
          <t>Alfa Romeo</t>
        </is>
      </c>
      <c r="H1727" s="8" t="inlineStr">
        <is>
          <t>8C 2900</t>
        </is>
      </c>
      <c r="I1727" s="8" t="inlineStr">
        <is>
          <t>VBLR6VK2GRFEB1RVR</t>
        </is>
      </c>
      <c r="J1727" s="8" t="inlineStr">
        <is>
          <t>06 - Vintage Pre-War (pre-1946)</t>
        </is>
      </c>
      <c r="K1727" s="12" t="n">
        <v>560000</v>
      </c>
      <c r="L1727" s="8" t="inlineStr">
        <is>
          <t>Utah</t>
        </is>
      </c>
      <c r="M1727" s="13" t="n">
        <v>5420.38</v>
      </c>
      <c r="N1727" s="13" t="n">
        <v>5252.89</v>
      </c>
      <c r="O1727" s="8" t="n"/>
    </row>
    <row r="1728">
      <c r="A1728" s="8" t="inlineStr">
        <is>
          <t>CANON-202510-001655</t>
        </is>
      </c>
      <c r="B1728" s="9" t="inlineStr">
        <is>
          <t>2025-10</t>
        </is>
      </c>
      <c r="C1728" s="10" t="n">
        <v>45961</v>
      </c>
      <c r="D1728" s="9" t="inlineStr">
        <is>
          <t>Bound</t>
        </is>
      </c>
      <c r="E1728" s="8" t="inlineStr">
        <is>
          <t>Fitzgerald Rourke</t>
        </is>
      </c>
      <c r="F1728" s="11" t="n">
        <v>2006</v>
      </c>
      <c r="G1728" s="8" t="inlineStr">
        <is>
          <t>McLaren</t>
        </is>
      </c>
      <c r="H1728" s="8" t="inlineStr">
        <is>
          <t>750S</t>
        </is>
      </c>
      <c r="I1728" s="8" t="inlineStr">
        <is>
          <t>DUND1WB5M5J84CPHK</t>
        </is>
      </c>
      <c r="J1728" s="8" t="inlineStr">
        <is>
          <t>03 - Supercar</t>
        </is>
      </c>
      <c r="K1728" s="12" t="n">
        <v>1280000</v>
      </c>
      <c r="L1728" s="8" t="inlineStr">
        <is>
          <t>Alabama</t>
        </is>
      </c>
      <c r="M1728" s="13" t="n">
        <v>24537.36</v>
      </c>
      <c r="N1728" s="13" t="n">
        <v>23779.16</v>
      </c>
      <c r="O1728" s="8" t="n"/>
    </row>
    <row r="1729">
      <c r="A1729" s="8" t="inlineStr">
        <is>
          <t>CANON-202510-001656</t>
        </is>
      </c>
      <c r="B1729" s="9" t="inlineStr">
        <is>
          <t>2025-10</t>
        </is>
      </c>
      <c r="C1729" s="10" t="n">
        <v>45937</v>
      </c>
      <c r="D1729" s="9" t="inlineStr">
        <is>
          <t>Bound</t>
        </is>
      </c>
      <c r="E1729" s="8" t="inlineStr">
        <is>
          <t>Fitzgerald Montoya</t>
        </is>
      </c>
      <c r="F1729" s="11" t="n">
        <v>1989</v>
      </c>
      <c r="G1729" s="8" t="inlineStr">
        <is>
          <t>Aston Martin</t>
        </is>
      </c>
      <c r="H1729" s="8" t="inlineStr">
        <is>
          <t>DB12</t>
        </is>
      </c>
      <c r="I1729" s="8" t="inlineStr">
        <is>
          <t>M5KB7HFS99WJYV5H9</t>
        </is>
      </c>
      <c r="J1729" s="8" t="inlineStr">
        <is>
          <t>02 - Sports / GT</t>
        </is>
      </c>
      <c r="K1729" s="12" t="n">
        <v>1320000</v>
      </c>
      <c r="L1729" s="8" t="inlineStr">
        <is>
          <t>New York</t>
        </is>
      </c>
      <c r="M1729" s="13" t="n">
        <v>17533.58</v>
      </c>
      <c r="N1729" s="13" t="n">
        <v>16991.79</v>
      </c>
      <c r="O1729" s="8" t="n"/>
    </row>
    <row r="1730">
      <c r="A1730" s="8" t="inlineStr">
        <is>
          <t>CANON-202510-001657</t>
        </is>
      </c>
      <c r="B1730" s="9" t="inlineStr">
        <is>
          <t>2025-10</t>
        </is>
      </c>
      <c r="C1730" s="10" t="n">
        <v>45939</v>
      </c>
      <c r="D1730" s="9" t="inlineStr">
        <is>
          <t>Bound</t>
        </is>
      </c>
      <c r="E1730" s="8" t="inlineStr">
        <is>
          <t>Ingrid Rourke</t>
        </is>
      </c>
      <c r="F1730" s="11" t="n">
        <v>1994</v>
      </c>
      <c r="G1730" s="8" t="inlineStr">
        <is>
          <t>Maserati</t>
        </is>
      </c>
      <c r="H1730" s="8" t="inlineStr">
        <is>
          <t>GranTurismo</t>
        </is>
      </c>
      <c r="I1730" s="8" t="inlineStr">
        <is>
          <t>T120P9EDSZLWSDN7N</t>
        </is>
      </c>
      <c r="J1730" s="8" t="inlineStr">
        <is>
          <t>02 - Sports / GT</t>
        </is>
      </c>
      <c r="K1730" s="12" t="n">
        <v>490000</v>
      </c>
      <c r="L1730" s="8" t="inlineStr">
        <is>
          <t>New Mexico</t>
        </is>
      </c>
      <c r="M1730" s="13" t="n">
        <v>8875.469999999999</v>
      </c>
      <c r="N1730" s="13" t="n">
        <v>8601.219999999999</v>
      </c>
      <c r="O1730" s="8" t="n"/>
    </row>
    <row r="1731">
      <c r="A1731" s="8" t="inlineStr">
        <is>
          <t>CANON-202510-001658</t>
        </is>
      </c>
      <c r="B1731" s="9" t="inlineStr">
        <is>
          <t>2025-10</t>
        </is>
      </c>
      <c r="C1731" s="10" t="n">
        <v>45942</v>
      </c>
      <c r="D1731" s="9" t="inlineStr">
        <is>
          <t>Bound</t>
        </is>
      </c>
      <c r="E1731" s="8" t="inlineStr">
        <is>
          <t>Ramona Okonkwo</t>
        </is>
      </c>
      <c r="F1731" s="11" t="n">
        <v>1981</v>
      </c>
      <c r="G1731" s="8" t="inlineStr">
        <is>
          <t>BMW</t>
        </is>
      </c>
      <c r="H1731" s="8" t="inlineStr">
        <is>
          <t>M8 Competition</t>
        </is>
      </c>
      <c r="I1731" s="8" t="inlineStr">
        <is>
          <t>GV5W2BTNXFNHHMPD4</t>
        </is>
      </c>
      <c r="J1731" s="8" t="inlineStr">
        <is>
          <t>02 - Sports / GT</t>
        </is>
      </c>
      <c r="K1731" s="12" t="n">
        <v>310000</v>
      </c>
      <c r="L1731" s="8" t="inlineStr">
        <is>
          <t>New Hampshire</t>
        </is>
      </c>
      <c r="M1731" s="13" t="n">
        <v>4562.26</v>
      </c>
      <c r="N1731" s="13" t="n">
        <v>4421.29</v>
      </c>
      <c r="O1731" s="8" t="n"/>
    </row>
    <row r="1732">
      <c r="A1732" s="8" t="inlineStr">
        <is>
          <t>CANON-202510-001659</t>
        </is>
      </c>
      <c r="B1732" s="9" t="inlineStr">
        <is>
          <t>2025-10</t>
        </is>
      </c>
      <c r="C1732" s="10" t="n">
        <v>45933</v>
      </c>
      <c r="D1732" s="9" t="inlineStr">
        <is>
          <t>Bound</t>
        </is>
      </c>
      <c r="E1732" s="8" t="inlineStr">
        <is>
          <t>Delphine Thistlewood</t>
        </is>
      </c>
      <c r="F1732" s="11" t="n">
        <v>1984</v>
      </c>
      <c r="G1732" s="8" t="inlineStr">
        <is>
          <t>Mercedes-Benz</t>
        </is>
      </c>
      <c r="H1732" s="8" t="inlineStr">
        <is>
          <t>280SL Pagoda</t>
        </is>
      </c>
      <c r="I1732" s="8" t="inlineStr">
        <is>
          <t>D9NJ1LT3FMB5C187X</t>
        </is>
      </c>
      <c r="J1732" s="8" t="inlineStr">
        <is>
          <t>07 - Post-War Classic (1946-1972)</t>
        </is>
      </c>
      <c r="K1732" s="12" t="n">
        <v>505000</v>
      </c>
      <c r="L1732" s="8" t="inlineStr">
        <is>
          <t>Tennessee</t>
        </is>
      </c>
      <c r="M1732" s="13" t="n">
        <v>4015.23</v>
      </c>
      <c r="N1732" s="13" t="n">
        <v>3891.16</v>
      </c>
      <c r="O1732" s="8" t="n"/>
    </row>
    <row r="1733">
      <c r="A1733" s="8" t="inlineStr">
        <is>
          <t>CANON-202510-001660</t>
        </is>
      </c>
      <c r="B1733" s="9" t="inlineStr">
        <is>
          <t>2025-10</t>
        </is>
      </c>
      <c r="C1733" s="10" t="n">
        <v>45941</v>
      </c>
      <c r="D1733" s="9" t="inlineStr">
        <is>
          <t>Bound</t>
        </is>
      </c>
      <c r="E1733" s="8" t="inlineStr">
        <is>
          <t>Marisol Merriweather</t>
        </is>
      </c>
      <c r="F1733" s="11" t="n">
        <v>1979</v>
      </c>
      <c r="G1733" s="8" t="inlineStr">
        <is>
          <t>Bentley</t>
        </is>
      </c>
      <c r="H1733" s="8" t="inlineStr">
        <is>
          <t>Continental GT</t>
        </is>
      </c>
      <c r="I1733" s="8" t="inlineStr">
        <is>
          <t>H5WY2VAXLLLKGPJKV</t>
        </is>
      </c>
      <c r="J1733" s="8" t="inlineStr">
        <is>
          <t>02 - Sports / GT</t>
        </is>
      </c>
      <c r="K1733" s="12" t="n">
        <v>485000</v>
      </c>
      <c r="L1733" s="8" t="inlineStr">
        <is>
          <t>Oregon</t>
        </is>
      </c>
      <c r="M1733" s="13" t="n">
        <v>7755.42</v>
      </c>
      <c r="N1733" s="13" t="n">
        <v>7515.78</v>
      </c>
      <c r="O1733" s="8" t="n"/>
    </row>
    <row r="1734">
      <c r="A1734" s="8" t="inlineStr">
        <is>
          <t>CANON-202510-001662</t>
        </is>
      </c>
      <c r="B1734" s="9" t="inlineStr">
        <is>
          <t>2025-10</t>
        </is>
      </c>
      <c r="C1734" s="10" t="n">
        <v>45937</v>
      </c>
      <c r="D1734" s="9" t="inlineStr">
        <is>
          <t>Bound</t>
        </is>
      </c>
      <c r="E1734" s="8" t="inlineStr">
        <is>
          <t>Ingrid Pennington</t>
        </is>
      </c>
      <c r="F1734" s="11" t="n">
        <v>1982</v>
      </c>
      <c r="G1734" s="8" t="inlineStr">
        <is>
          <t>Lamborghini</t>
        </is>
      </c>
      <c r="H1734" s="8" t="inlineStr">
        <is>
          <t>Huracan EVO</t>
        </is>
      </c>
      <c r="I1734" s="8" t="inlineStr">
        <is>
          <t>9X4BCDDDNT5HF8DUE</t>
        </is>
      </c>
      <c r="J1734" s="8" t="inlineStr">
        <is>
          <t>03 - Supercar</t>
        </is>
      </c>
      <c r="K1734" s="12" t="n">
        <v>1950000</v>
      </c>
      <c r="L1734" s="8" t="inlineStr">
        <is>
          <t>Colorado</t>
        </is>
      </c>
      <c r="M1734" s="13" t="n">
        <v>32377.36</v>
      </c>
      <c r="N1734" s="13" t="n">
        <v>31376.9</v>
      </c>
      <c r="O1734" s="8" t="n"/>
    </row>
    <row r="1735">
      <c r="A1735" s="8" t="inlineStr">
        <is>
          <t>CANON-202510-001665</t>
        </is>
      </c>
      <c r="B1735" s="9" t="inlineStr">
        <is>
          <t>2025-10</t>
        </is>
      </c>
      <c r="C1735" s="10" t="n">
        <v>45936</v>
      </c>
      <c r="D1735" s="9" t="inlineStr">
        <is>
          <t>Bound</t>
        </is>
      </c>
      <c r="E1735" s="8" t="inlineStr">
        <is>
          <t>Priya Pennington</t>
        </is>
      </c>
      <c r="F1735" s="11" t="n">
        <v>2002</v>
      </c>
      <c r="G1735" s="8" t="inlineStr">
        <is>
          <t>Aston Martin</t>
        </is>
      </c>
      <c r="H1735" s="8" t="inlineStr">
        <is>
          <t>DB12</t>
        </is>
      </c>
      <c r="I1735" s="8" t="inlineStr">
        <is>
          <t>DAY1PD36H32J2TYLD</t>
        </is>
      </c>
      <c r="J1735" s="8" t="inlineStr">
        <is>
          <t>02 - Sports / GT</t>
        </is>
      </c>
      <c r="K1735" s="12" t="n">
        <v>385000</v>
      </c>
      <c r="L1735" s="8" t="inlineStr">
        <is>
          <t>California</t>
        </is>
      </c>
      <c r="M1735" s="13" t="n">
        <v>7354.95</v>
      </c>
      <c r="N1735" s="13" t="n">
        <v>7127.68</v>
      </c>
      <c r="O1735" s="8" t="n"/>
    </row>
    <row r="1736">
      <c r="A1736" s="8" t="inlineStr">
        <is>
          <t>CANON-202510-001666</t>
        </is>
      </c>
      <c r="B1736" s="9" t="inlineStr">
        <is>
          <t>2025-10</t>
        </is>
      </c>
      <c r="C1736" s="10" t="n">
        <v>45952</v>
      </c>
      <c r="D1736" s="9" t="inlineStr">
        <is>
          <t>Bound</t>
        </is>
      </c>
      <c r="E1736" s="8" t="inlineStr">
        <is>
          <t>Lorenzo Kingsford</t>
        </is>
      </c>
      <c r="F1736" s="11" t="n">
        <v>1979</v>
      </c>
      <c r="G1736" s="8" t="inlineStr">
        <is>
          <t>BMW</t>
        </is>
      </c>
      <c r="H1736" s="8" t="inlineStr">
        <is>
          <t>M8 Competition</t>
        </is>
      </c>
      <c r="I1736" s="8" t="inlineStr">
        <is>
          <t>A4KS7RJEF88TXNUKR</t>
        </is>
      </c>
      <c r="J1736" s="8" t="inlineStr">
        <is>
          <t>02 - Sports / GT</t>
        </is>
      </c>
      <c r="K1736" s="12" t="n">
        <v>150000</v>
      </c>
      <c r="L1736" s="8" t="inlineStr">
        <is>
          <t>Georgia</t>
        </is>
      </c>
      <c r="M1736" s="13" t="n">
        <v>2916.23</v>
      </c>
      <c r="N1736" s="13" t="n">
        <v>2826.12</v>
      </c>
      <c r="O1736" s="8" t="n"/>
    </row>
    <row r="1737">
      <c r="A1737" s="8" t="inlineStr">
        <is>
          <t>CANON-202510-001668</t>
        </is>
      </c>
      <c r="B1737" s="9" t="inlineStr">
        <is>
          <t>2025-10</t>
        </is>
      </c>
      <c r="C1737" s="10" t="n">
        <v>45952</v>
      </c>
      <c r="D1737" s="9" t="inlineStr">
        <is>
          <t>Bound</t>
        </is>
      </c>
      <c r="E1737" s="8" t="inlineStr">
        <is>
          <t>Callum Kingsford</t>
        </is>
      </c>
      <c r="F1737" s="11" t="n">
        <v>1973</v>
      </c>
      <c r="G1737" s="8" t="inlineStr">
        <is>
          <t>McLaren</t>
        </is>
      </c>
      <c r="H1737" s="8" t="inlineStr">
        <is>
          <t>750S</t>
        </is>
      </c>
      <c r="I1737" s="8" t="inlineStr">
        <is>
          <t>YADZPSGLJE0HHSPBA</t>
        </is>
      </c>
      <c r="J1737" s="8" t="inlineStr">
        <is>
          <t>03 - Supercar</t>
        </is>
      </c>
      <c r="K1737" s="12" t="n">
        <v>1450000</v>
      </c>
      <c r="L1737" s="8" t="inlineStr">
        <is>
          <t>West Virginia</t>
        </is>
      </c>
      <c r="M1737" s="13" t="n">
        <v>29109.43</v>
      </c>
      <c r="N1737" s="13" t="n">
        <v>28209.95</v>
      </c>
      <c r="O1737" s="8" t="n"/>
    </row>
    <row r="1738">
      <c r="A1738" s="8" t="inlineStr">
        <is>
          <t>CANON-202510-001669</t>
        </is>
      </c>
      <c r="B1738" s="9" t="inlineStr">
        <is>
          <t>2025-10</t>
        </is>
      </c>
      <c r="C1738" s="10" t="n">
        <v>45955</v>
      </c>
      <c r="D1738" s="9" t="inlineStr">
        <is>
          <t>Bound</t>
        </is>
      </c>
      <c r="E1738" s="8" t="inlineStr">
        <is>
          <t>Fitzgerald Montoya</t>
        </is>
      </c>
      <c r="F1738" s="11" t="n">
        <v>1959</v>
      </c>
      <c r="G1738" s="8" t="inlineStr">
        <is>
          <t>Maserati</t>
        </is>
      </c>
      <c r="H1738" s="8" t="inlineStr">
        <is>
          <t>GranTurismo</t>
        </is>
      </c>
      <c r="I1738" s="8" t="inlineStr">
        <is>
          <t>SCPSVA4VMU1LSV8HN</t>
        </is>
      </c>
      <c r="J1738" s="8" t="inlineStr">
        <is>
          <t>02 - Sports / GT</t>
        </is>
      </c>
      <c r="K1738" s="12" t="n">
        <v>675000</v>
      </c>
      <c r="L1738" s="8" t="inlineStr">
        <is>
          <t>Michigan</t>
        </is>
      </c>
      <c r="M1738" s="13" t="n">
        <v>12831.37</v>
      </c>
      <c r="N1738" s="13" t="n">
        <v>12434.88</v>
      </c>
      <c r="O1738" s="8" t="n"/>
    </row>
    <row r="1739">
      <c r="A1739" s="8" t="inlineStr">
        <is>
          <t>CANON-202510-001670</t>
        </is>
      </c>
      <c r="B1739" s="9" t="inlineStr">
        <is>
          <t>2025-10</t>
        </is>
      </c>
      <c r="C1739" s="10" t="n">
        <v>45940</v>
      </c>
      <c r="D1739" s="9" t="inlineStr">
        <is>
          <t>Bound</t>
        </is>
      </c>
      <c r="E1739" s="8" t="inlineStr">
        <is>
          <t>Desmond Whitlock</t>
        </is>
      </c>
      <c r="F1739" s="11" t="n">
        <v>1977</v>
      </c>
      <c r="G1739" s="8" t="inlineStr">
        <is>
          <t>BMW</t>
        </is>
      </c>
      <c r="H1739" s="8" t="inlineStr">
        <is>
          <t>M8 Competition</t>
        </is>
      </c>
      <c r="I1739" s="8" t="inlineStr">
        <is>
          <t>54NJDTF6C81TGBA1S</t>
        </is>
      </c>
      <c r="J1739" s="8" t="inlineStr">
        <is>
          <t>02 - Sports / GT</t>
        </is>
      </c>
      <c r="K1739" s="12" t="n">
        <v>645000</v>
      </c>
      <c r="L1739" s="8" t="inlineStr">
        <is>
          <t>Oregon</t>
        </is>
      </c>
      <c r="M1739" s="13" t="n">
        <v>8938.73</v>
      </c>
      <c r="N1739" s="13" t="n">
        <v>8662.52</v>
      </c>
      <c r="O1739" s="8" t="n"/>
    </row>
    <row r="1740">
      <c r="A1740" s="8" t="inlineStr">
        <is>
          <t>CANON-202510-001671</t>
        </is>
      </c>
      <c r="B1740" s="9" t="inlineStr">
        <is>
          <t>2025-10</t>
        </is>
      </c>
      <c r="C1740" s="10" t="n">
        <v>45940</v>
      </c>
      <c r="D1740" s="9" t="inlineStr">
        <is>
          <t>Bound</t>
        </is>
      </c>
      <c r="E1740" s="8" t="inlineStr">
        <is>
          <t>Saoirse Merriweather</t>
        </is>
      </c>
      <c r="F1740" s="11" t="n">
        <v>2000</v>
      </c>
      <c r="G1740" s="8" t="inlineStr">
        <is>
          <t>Maserati</t>
        </is>
      </c>
      <c r="H1740" s="8" t="inlineStr">
        <is>
          <t>GranTurismo</t>
        </is>
      </c>
      <c r="I1740" s="8" t="inlineStr">
        <is>
          <t>WG5GKEZRNDB4F3YXN</t>
        </is>
      </c>
      <c r="J1740" s="8" t="inlineStr">
        <is>
          <t>02 - Sports / GT</t>
        </is>
      </c>
      <c r="K1740" s="12" t="n">
        <v>450000</v>
      </c>
      <c r="L1740" s="8" t="inlineStr">
        <is>
          <t>Florida</t>
        </is>
      </c>
      <c r="M1740" s="13" t="n">
        <v>9042.450000000001</v>
      </c>
      <c r="N1740" s="13" t="n">
        <v>8763.040000000001</v>
      </c>
      <c r="O1740" s="8" t="n"/>
    </row>
    <row r="1741">
      <c r="A1741" s="8" t="inlineStr">
        <is>
          <t>CANON-202510-001672</t>
        </is>
      </c>
      <c r="B1741" s="9" t="inlineStr">
        <is>
          <t>2025-10</t>
        </is>
      </c>
      <c r="C1741" s="10" t="n">
        <v>45933</v>
      </c>
      <c r="D1741" s="9" t="inlineStr">
        <is>
          <t>Bound</t>
        </is>
      </c>
      <c r="E1741" s="8" t="inlineStr">
        <is>
          <t>Saoirse Underwood</t>
        </is>
      </c>
      <c r="F1741" s="11" t="n">
        <v>1976</v>
      </c>
      <c r="G1741" s="8" t="inlineStr">
        <is>
          <t>BMW</t>
        </is>
      </c>
      <c r="H1741" s="8" t="inlineStr">
        <is>
          <t>M8 Competition</t>
        </is>
      </c>
      <c r="I1741" s="8" t="inlineStr">
        <is>
          <t>EV02H2UJKKBZFCBDA</t>
        </is>
      </c>
      <c r="J1741" s="8" t="inlineStr">
        <is>
          <t>02 - Sports / GT</t>
        </is>
      </c>
      <c r="K1741" s="12" t="n">
        <v>395000</v>
      </c>
      <c r="L1741" s="8" t="inlineStr">
        <is>
          <t>Pennsylvania</t>
        </is>
      </c>
      <c r="M1741" s="13" t="n">
        <v>5589.62</v>
      </c>
      <c r="N1741" s="13" t="n">
        <v>5416.9</v>
      </c>
      <c r="O1741" s="8" t="n"/>
    </row>
    <row r="1742">
      <c r="A1742" s="8" t="inlineStr">
        <is>
          <t>CANON-202510-001675</t>
        </is>
      </c>
      <c r="B1742" s="9" t="inlineStr">
        <is>
          <t>2025-10</t>
        </is>
      </c>
      <c r="C1742" s="10" t="n">
        <v>45937</v>
      </c>
      <c r="D1742" s="9" t="inlineStr">
        <is>
          <t>Bound</t>
        </is>
      </c>
      <c r="E1742" s="8" t="inlineStr">
        <is>
          <t>Horace Fairweather</t>
        </is>
      </c>
      <c r="F1742" s="11" t="n">
        <v>1962</v>
      </c>
      <c r="G1742" s="8" t="inlineStr">
        <is>
          <t>Mercedes-Benz</t>
        </is>
      </c>
      <c r="H1742" s="8" t="inlineStr">
        <is>
          <t>AMG GT</t>
        </is>
      </c>
      <c r="I1742" s="8" t="inlineStr">
        <is>
          <t>8RLW6MVARWMUPPR5M</t>
        </is>
      </c>
      <c r="J1742" s="8" t="inlineStr">
        <is>
          <t>02 - Sports / GT</t>
        </is>
      </c>
      <c r="K1742" s="12" t="n">
        <v>320000</v>
      </c>
      <c r="L1742" s="8" t="inlineStr">
        <is>
          <t>Florida</t>
        </is>
      </c>
      <c r="M1742" s="13" t="n">
        <v>6430.19</v>
      </c>
      <c r="N1742" s="13" t="n">
        <v>6231.5</v>
      </c>
      <c r="O1742" s="8" t="n"/>
    </row>
    <row r="1743">
      <c r="A1743" s="8" t="inlineStr">
        <is>
          <t>CANON-202510-001677</t>
        </is>
      </c>
      <c r="B1743" s="9" t="inlineStr">
        <is>
          <t>2025-10</t>
        </is>
      </c>
      <c r="C1743" s="10" t="n">
        <v>45954</v>
      </c>
      <c r="D1743" s="9" t="inlineStr">
        <is>
          <t>Bound</t>
        </is>
      </c>
      <c r="E1743" s="8" t="inlineStr">
        <is>
          <t>Wilhelmina Montoya</t>
        </is>
      </c>
      <c r="F1743" s="11" t="n">
        <v>1996</v>
      </c>
      <c r="G1743" s="8" t="inlineStr">
        <is>
          <t>Ferrari</t>
        </is>
      </c>
      <c r="H1743" s="8" t="inlineStr">
        <is>
          <t>296 GTB</t>
        </is>
      </c>
      <c r="I1743" s="8" t="inlineStr">
        <is>
          <t>0MVVGH7WXWC289CLT</t>
        </is>
      </c>
      <c r="J1743" s="8" t="inlineStr">
        <is>
          <t>03 - Supercar</t>
        </is>
      </c>
      <c r="K1743" s="12" t="n">
        <v>1525000</v>
      </c>
      <c r="L1743" s="8" t="inlineStr">
        <is>
          <t>Illinois</t>
        </is>
      </c>
      <c r="M1743" s="13" t="n">
        <v>31305.66</v>
      </c>
      <c r="N1743" s="13" t="n">
        <v>30338.32</v>
      </c>
      <c r="O1743" s="8" t="n"/>
    </row>
    <row r="1744">
      <c r="A1744" s="8" t="inlineStr">
        <is>
          <t>CANON-202510-001679</t>
        </is>
      </c>
      <c r="B1744" s="9" t="inlineStr">
        <is>
          <t>2025-10</t>
        </is>
      </c>
      <c r="C1744" s="10" t="n">
        <v>45956</v>
      </c>
      <c r="D1744" s="9" t="inlineStr">
        <is>
          <t>Bound</t>
        </is>
      </c>
      <c r="E1744" s="8" t="inlineStr">
        <is>
          <t>Sunniva Vandermeer</t>
        </is>
      </c>
      <c r="F1744" s="11" t="n">
        <v>1984</v>
      </c>
      <c r="G1744" s="8" t="inlineStr">
        <is>
          <t>Aston Martin</t>
        </is>
      </c>
      <c r="H1744" s="8" t="inlineStr">
        <is>
          <t>DB12</t>
        </is>
      </c>
      <c r="I1744" s="8" t="inlineStr">
        <is>
          <t>1LNF2T951A1979DW6</t>
        </is>
      </c>
      <c r="J1744" s="8" t="inlineStr">
        <is>
          <t>02 - Sports / GT</t>
        </is>
      </c>
      <c r="K1744" s="12" t="n">
        <v>295000</v>
      </c>
      <c r="L1744" s="8" t="inlineStr">
        <is>
          <t>Kansas</t>
        </is>
      </c>
      <c r="M1744" s="13" t="n">
        <v>4049.29</v>
      </c>
      <c r="N1744" s="13" t="n">
        <v>3924.17</v>
      </c>
      <c r="O1744" s="8" t="n"/>
    </row>
    <row r="1745">
      <c r="A1745" s="8" t="inlineStr">
        <is>
          <t>CANON-202510-001680</t>
        </is>
      </c>
      <c r="B1745" s="9" t="inlineStr">
        <is>
          <t>2025-10</t>
        </is>
      </c>
      <c r="C1745" s="10" t="n">
        <v>45948</v>
      </c>
      <c r="D1745" s="9" t="inlineStr">
        <is>
          <t>Bound</t>
        </is>
      </c>
      <c r="E1745" s="8" t="inlineStr">
        <is>
          <t>Leopold Pennington</t>
        </is>
      </c>
      <c r="F1745" s="11" t="n">
        <v>2000</v>
      </c>
      <c r="G1745" s="8" t="inlineStr">
        <is>
          <t>Aston Martin</t>
        </is>
      </c>
      <c r="H1745" s="8" t="inlineStr">
        <is>
          <t>DB5</t>
        </is>
      </c>
      <c r="I1745" s="8" t="inlineStr">
        <is>
          <t>VB73G6SGK4G21H5PB</t>
        </is>
      </c>
      <c r="J1745" s="8" t="inlineStr">
        <is>
          <t>07 - Post-War Classic (1946-1972)</t>
        </is>
      </c>
      <c r="K1745" s="12" t="n">
        <v>1745000</v>
      </c>
      <c r="L1745" s="8" t="inlineStr">
        <is>
          <t>Texas</t>
        </is>
      </c>
      <c r="M1745" s="13" t="n">
        <v>14388.02</v>
      </c>
      <c r="N1745" s="13" t="n">
        <v>13943.43</v>
      </c>
      <c r="O1745" s="8" t="n"/>
    </row>
    <row r="1746">
      <c r="A1746" s="8" t="inlineStr">
        <is>
          <t>CANON-202510-001681</t>
        </is>
      </c>
      <c r="B1746" s="9" t="inlineStr">
        <is>
          <t>2025-10</t>
        </is>
      </c>
      <c r="C1746" s="10" t="n">
        <v>45953</v>
      </c>
      <c r="D1746" s="9" t="inlineStr">
        <is>
          <t>Bound</t>
        </is>
      </c>
      <c r="E1746" s="8" t="inlineStr">
        <is>
          <t>Beatrix Kingsford</t>
        </is>
      </c>
      <c r="F1746" s="11" t="n">
        <v>2002</v>
      </c>
      <c r="G1746" s="8" t="inlineStr">
        <is>
          <t>Ferrari</t>
        </is>
      </c>
      <c r="H1746" s="8" t="inlineStr">
        <is>
          <t>SF90 Stradale</t>
        </is>
      </c>
      <c r="I1746" s="8" t="inlineStr">
        <is>
          <t>BRB8ASYHDJ8XZSJCP</t>
        </is>
      </c>
      <c r="J1746" s="8" t="inlineStr">
        <is>
          <t>03 - Supercar</t>
        </is>
      </c>
      <c r="K1746" s="12" t="n">
        <v>695000</v>
      </c>
      <c r="L1746" s="8" t="inlineStr">
        <is>
          <t>Massachusetts</t>
        </is>
      </c>
      <c r="M1746" s="13" t="n">
        <v>15571.93</v>
      </c>
      <c r="N1746" s="13" t="n">
        <v>15090.76</v>
      </c>
      <c r="O1746" s="8" t="n"/>
    </row>
    <row r="1747">
      <c r="A1747" s="8" t="inlineStr">
        <is>
          <t>CANON-202510-001682</t>
        </is>
      </c>
      <c r="B1747" s="9" t="inlineStr">
        <is>
          <t>2025-10</t>
        </is>
      </c>
      <c r="C1747" s="10" t="n">
        <v>45940</v>
      </c>
      <c r="D1747" s="9" t="inlineStr">
        <is>
          <t>Bound</t>
        </is>
      </c>
      <c r="E1747" s="8" t="inlineStr">
        <is>
          <t>Leopold Blackwood</t>
        </is>
      </c>
      <c r="F1747" s="11" t="n">
        <v>1988</v>
      </c>
      <c r="G1747" s="8" t="inlineStr">
        <is>
          <t>Ferrari</t>
        </is>
      </c>
      <c r="H1747" s="8" t="inlineStr">
        <is>
          <t>SF90 Stradale</t>
        </is>
      </c>
      <c r="I1747" s="8" t="inlineStr">
        <is>
          <t>BB3FR2R1NDSVYC53D</t>
        </is>
      </c>
      <c r="J1747" s="8" t="inlineStr">
        <is>
          <t>03 - Supercar</t>
        </is>
      </c>
      <c r="K1747" s="12" t="n">
        <v>355000</v>
      </c>
      <c r="L1747" s="8" t="inlineStr">
        <is>
          <t>Washington</t>
        </is>
      </c>
      <c r="M1747" s="13" t="n">
        <v>7394.72</v>
      </c>
      <c r="N1747" s="13" t="n">
        <v>7166.22</v>
      </c>
      <c r="O1747" s="8" t="n"/>
    </row>
    <row r="1748">
      <c r="A1748" s="8" t="inlineStr">
        <is>
          <t>CANON-202510-001683</t>
        </is>
      </c>
      <c r="B1748" s="9" t="inlineStr">
        <is>
          <t>2025-10</t>
        </is>
      </c>
      <c r="C1748" s="10" t="n">
        <v>45955</v>
      </c>
      <c r="D1748" s="9" t="inlineStr">
        <is>
          <t>Bound</t>
        </is>
      </c>
      <c r="E1748" s="8" t="inlineStr">
        <is>
          <t>Horace Blackwood</t>
        </is>
      </c>
      <c r="F1748" s="11" t="n">
        <v>1974</v>
      </c>
      <c r="G1748" s="8" t="inlineStr">
        <is>
          <t>BMW</t>
        </is>
      </c>
      <c r="H1748" s="8" t="inlineStr">
        <is>
          <t>M8 Competition</t>
        </is>
      </c>
      <c r="I1748" s="8" t="inlineStr">
        <is>
          <t>EB6K2K9GWY54DXSG4</t>
        </is>
      </c>
      <c r="J1748" s="8" t="inlineStr">
        <is>
          <t>02 - Sports / GT</t>
        </is>
      </c>
      <c r="K1748" s="12" t="n">
        <v>610000</v>
      </c>
      <c r="L1748" s="8" t="inlineStr">
        <is>
          <t>Nevada</t>
        </is>
      </c>
      <c r="M1748" s="13" t="n">
        <v>8752.92</v>
      </c>
      <c r="N1748" s="13" t="n">
        <v>8482.450000000001</v>
      </c>
      <c r="O1748" s="8" t="n"/>
    </row>
    <row r="1749">
      <c r="A1749" s="8" t="inlineStr">
        <is>
          <t>CANON-202510-001684</t>
        </is>
      </c>
      <c r="B1749" s="9" t="inlineStr">
        <is>
          <t>2025-10</t>
        </is>
      </c>
      <c r="C1749" s="10" t="n">
        <v>45955</v>
      </c>
      <c r="D1749" s="9" t="inlineStr">
        <is>
          <t>Bound</t>
        </is>
      </c>
      <c r="E1749" s="8" t="inlineStr">
        <is>
          <t>Lorenzo Fairweather</t>
        </is>
      </c>
      <c r="F1749" s="11" t="n">
        <v>2006</v>
      </c>
      <c r="G1749" s="8" t="inlineStr">
        <is>
          <t>Maserati</t>
        </is>
      </c>
      <c r="H1749" s="8" t="inlineStr">
        <is>
          <t>GranTurismo</t>
        </is>
      </c>
      <c r="I1749" s="8" t="inlineStr">
        <is>
          <t>CTJZ0X94E6V2H1GAY</t>
        </is>
      </c>
      <c r="J1749" s="8" t="inlineStr">
        <is>
          <t>02 - Sports / GT</t>
        </is>
      </c>
      <c r="K1749" s="12" t="n">
        <v>480000</v>
      </c>
      <c r="L1749" s="8" t="inlineStr">
        <is>
          <t>California</t>
        </is>
      </c>
      <c r="M1749" s="13" t="n">
        <v>9169.809999999999</v>
      </c>
      <c r="N1749" s="13" t="n">
        <v>8886.459999999999</v>
      </c>
      <c r="O1749" s="8" t="n"/>
    </row>
    <row r="1750">
      <c r="A1750" s="8" t="inlineStr">
        <is>
          <t>CANON-202510-001688</t>
        </is>
      </c>
      <c r="B1750" s="9" t="inlineStr">
        <is>
          <t>2025-10</t>
        </is>
      </c>
      <c r="C1750" s="10" t="n">
        <v>45940</v>
      </c>
      <c r="D1750" s="9" t="inlineStr">
        <is>
          <t>Bound</t>
        </is>
      </c>
      <c r="E1750" s="8" t="inlineStr">
        <is>
          <t>Sunniva Blackwood</t>
        </is>
      </c>
      <c r="F1750" s="11" t="n">
        <v>1993</v>
      </c>
      <c r="G1750" s="8" t="inlineStr">
        <is>
          <t>Bugatti</t>
        </is>
      </c>
      <c r="H1750" s="8" t="inlineStr">
        <is>
          <t>Type 57</t>
        </is>
      </c>
      <c r="I1750" s="8" t="inlineStr">
        <is>
          <t>5MMHDGKB5JLP87W2E</t>
        </is>
      </c>
      <c r="J1750" s="8" t="inlineStr">
        <is>
          <t>06 - Vintage Pre-War (pre-1946)</t>
        </is>
      </c>
      <c r="K1750" s="12" t="n">
        <v>1315000</v>
      </c>
      <c r="L1750" s="8" t="inlineStr">
        <is>
          <t>Louisiana</t>
        </is>
      </c>
      <c r="M1750" s="13" t="n">
        <v>10207.38</v>
      </c>
      <c r="N1750" s="13" t="n">
        <v>9891.969999999999</v>
      </c>
      <c r="O1750" s="8" t="n"/>
    </row>
    <row r="1751">
      <c r="A1751" s="8" t="inlineStr">
        <is>
          <t>CANON-202510-001689</t>
        </is>
      </c>
      <c r="B1751" s="9" t="inlineStr">
        <is>
          <t>2025-10</t>
        </is>
      </c>
      <c r="C1751" s="10" t="n">
        <v>45952</v>
      </c>
      <c r="D1751" s="9" t="inlineStr">
        <is>
          <t>Bound</t>
        </is>
      </c>
      <c r="E1751" s="8" t="inlineStr">
        <is>
          <t>Ramona Larsson</t>
        </is>
      </c>
      <c r="F1751" s="11" t="n">
        <v>1959</v>
      </c>
      <c r="G1751" s="8" t="inlineStr">
        <is>
          <t>Mercedes-Benz</t>
        </is>
      </c>
      <c r="H1751" s="8" t="inlineStr">
        <is>
          <t>AMG GT</t>
        </is>
      </c>
      <c r="I1751" s="8" t="inlineStr">
        <is>
          <t>MZWM7DLG6YL0K185C</t>
        </is>
      </c>
      <c r="J1751" s="8" t="inlineStr">
        <is>
          <t>02 - Sports / GT</t>
        </is>
      </c>
      <c r="K1751" s="12" t="n">
        <v>350000</v>
      </c>
      <c r="L1751" s="8" t="inlineStr">
        <is>
          <t>Pennsylvania</t>
        </is>
      </c>
      <c r="M1751" s="13" t="n">
        <v>4952.83</v>
      </c>
      <c r="N1751" s="13" t="n">
        <v>4799.79</v>
      </c>
      <c r="O1751" s="8" t="n"/>
    </row>
    <row r="1752">
      <c r="A1752" s="8" t="inlineStr">
        <is>
          <t>CANON-202510-001690</t>
        </is>
      </c>
      <c r="B1752" s="9" t="inlineStr">
        <is>
          <t>2025-10</t>
        </is>
      </c>
      <c r="C1752" s="10" t="n">
        <v>45954</v>
      </c>
      <c r="D1752" s="9" t="inlineStr">
        <is>
          <t>Bound</t>
        </is>
      </c>
      <c r="E1752" s="8" t="inlineStr">
        <is>
          <t>Emiliano Bellandi</t>
        </is>
      </c>
      <c r="F1752" s="11" t="n">
        <v>2019</v>
      </c>
      <c r="G1752" s="8" t="inlineStr">
        <is>
          <t>Mercedes-Benz</t>
        </is>
      </c>
      <c r="H1752" s="8" t="inlineStr">
        <is>
          <t>AMG GT</t>
        </is>
      </c>
      <c r="I1752" s="8" t="inlineStr">
        <is>
          <t>YNMK400ESBGHATM25</t>
        </is>
      </c>
      <c r="J1752" s="8" t="inlineStr">
        <is>
          <t>02 - Sports / GT</t>
        </is>
      </c>
      <c r="K1752" s="12" t="n">
        <v>1260000</v>
      </c>
      <c r="L1752" s="8" t="inlineStr">
        <is>
          <t>New Jersey</t>
        </is>
      </c>
      <c r="M1752" s="13" t="n">
        <v>11898.68</v>
      </c>
      <c r="N1752" s="13" t="n">
        <v>11531.01</v>
      </c>
      <c r="O1752" s="8" t="n"/>
    </row>
    <row r="1753">
      <c r="A1753" s="8" t="inlineStr">
        <is>
          <t>CANON-202510-001691</t>
        </is>
      </c>
      <c r="B1753" s="9" t="inlineStr">
        <is>
          <t>2025-10</t>
        </is>
      </c>
      <c r="C1753" s="10" t="n">
        <v>45939</v>
      </c>
      <c r="D1753" s="9" t="inlineStr">
        <is>
          <t>Bound</t>
        </is>
      </c>
      <c r="E1753" s="8" t="inlineStr">
        <is>
          <t>Horace Vandermeer</t>
        </is>
      </c>
      <c r="F1753" s="11" t="n">
        <v>2022</v>
      </c>
      <c r="G1753" s="8" t="inlineStr">
        <is>
          <t>Porsche</t>
        </is>
      </c>
      <c r="H1753" s="8" t="inlineStr">
        <is>
          <t>911 Turbo S</t>
        </is>
      </c>
      <c r="I1753" s="8" t="inlineStr">
        <is>
          <t>V4GK6XEWBSRKESBUK</t>
        </is>
      </c>
      <c r="J1753" s="8" t="inlineStr">
        <is>
          <t>02 - Sports / GT</t>
        </is>
      </c>
      <c r="K1753" s="12" t="n">
        <v>780000</v>
      </c>
      <c r="L1753" s="8" t="inlineStr">
        <is>
          <t>Florida</t>
        </is>
      </c>
      <c r="M1753" s="13" t="n">
        <v>13583.77</v>
      </c>
      <c r="N1753" s="13" t="n">
        <v>13164.03</v>
      </c>
      <c r="O1753" s="8" t="n"/>
    </row>
    <row r="1754">
      <c r="A1754" s="8" t="inlineStr">
        <is>
          <t>CANON-202510-001692</t>
        </is>
      </c>
      <c r="B1754" s="9" t="inlineStr">
        <is>
          <t>2025-10</t>
        </is>
      </c>
      <c r="C1754" s="10" t="n">
        <v>45961</v>
      </c>
      <c r="D1754" s="9" t="inlineStr">
        <is>
          <t>Bound</t>
        </is>
      </c>
      <c r="E1754" s="8" t="inlineStr">
        <is>
          <t>Noor Montoya</t>
        </is>
      </c>
      <c r="F1754" s="11" t="n">
        <v>1969</v>
      </c>
      <c r="G1754" s="8" t="inlineStr">
        <is>
          <t>Bentley</t>
        </is>
      </c>
      <c r="H1754" s="8" t="inlineStr">
        <is>
          <t>4.5 Litre</t>
        </is>
      </c>
      <c r="I1754" s="8" t="inlineStr">
        <is>
          <t>VH5UGE3JV3PJXVTCB</t>
        </is>
      </c>
      <c r="J1754" s="8" t="inlineStr">
        <is>
          <t>06 - Vintage Pre-War (pre-1946)</t>
        </is>
      </c>
      <c r="K1754" s="12" t="n">
        <v>895000</v>
      </c>
      <c r="L1754" s="8" t="inlineStr">
        <is>
          <t>Colorado</t>
        </is>
      </c>
      <c r="M1754" s="13" t="n">
        <v>7058.68</v>
      </c>
      <c r="N1754" s="13" t="n">
        <v>6840.57</v>
      </c>
      <c r="O1754" s="8" t="n"/>
    </row>
    <row r="1755">
      <c r="A1755" s="8" t="inlineStr">
        <is>
          <t>CANON-202510-001693</t>
        </is>
      </c>
      <c r="B1755" s="9" t="inlineStr">
        <is>
          <t>2025-10</t>
        </is>
      </c>
      <c r="C1755" s="10" t="n">
        <v>45959</v>
      </c>
      <c r="D1755" s="9" t="inlineStr">
        <is>
          <t>Bound</t>
        </is>
      </c>
      <c r="E1755" s="8" t="inlineStr">
        <is>
          <t>Saoirse Rourke</t>
        </is>
      </c>
      <c r="F1755" s="11" t="n">
        <v>1958</v>
      </c>
      <c r="G1755" s="8" t="inlineStr">
        <is>
          <t>Bugatti</t>
        </is>
      </c>
      <c r="H1755" s="8" t="inlineStr">
        <is>
          <t>Type 57</t>
        </is>
      </c>
      <c r="I1755" s="8" t="inlineStr">
        <is>
          <t>0SNTZW2MBWN0Z01U9</t>
        </is>
      </c>
      <c r="J1755" s="8" t="inlineStr">
        <is>
          <t>06 - Vintage Pre-War (pre-1946)</t>
        </is>
      </c>
      <c r="K1755" s="12" t="n">
        <v>880000</v>
      </c>
      <c r="L1755" s="8" t="inlineStr">
        <is>
          <t>Florida</t>
        </is>
      </c>
      <c r="M1755" s="13" t="n">
        <v>8959.4</v>
      </c>
      <c r="N1755" s="13" t="n">
        <v>8682.549999999999</v>
      </c>
      <c r="O1755" s="8" t="n"/>
    </row>
    <row r="1756">
      <c r="A1756" s="8" t="inlineStr">
        <is>
          <t>CANON-202510-001694</t>
        </is>
      </c>
      <c r="B1756" s="9" t="inlineStr">
        <is>
          <t>2025-10</t>
        </is>
      </c>
      <c r="C1756" s="10" t="n">
        <v>45947</v>
      </c>
      <c r="D1756" s="9" t="inlineStr">
        <is>
          <t>Bound</t>
        </is>
      </c>
      <c r="E1756" s="8" t="inlineStr">
        <is>
          <t>Desmond Bellandi</t>
        </is>
      </c>
      <c r="F1756" s="11" t="n">
        <v>1969</v>
      </c>
      <c r="G1756" s="8" t="inlineStr">
        <is>
          <t>BMW</t>
        </is>
      </c>
      <c r="H1756" s="8" t="inlineStr">
        <is>
          <t>M8 Competition</t>
        </is>
      </c>
      <c r="I1756" s="8" t="inlineStr">
        <is>
          <t>ZE7K77RXHGX64YV56</t>
        </is>
      </c>
      <c r="J1756" s="8" t="inlineStr">
        <is>
          <t>02 - Sports / GT</t>
        </is>
      </c>
      <c r="K1756" s="12" t="n">
        <v>590000</v>
      </c>
      <c r="L1756" s="8" t="inlineStr">
        <is>
          <t>New York</t>
        </is>
      </c>
      <c r="M1756" s="13" t="n">
        <v>9261.889999999999</v>
      </c>
      <c r="N1756" s="13" t="n">
        <v>8975.700000000001</v>
      </c>
      <c r="O1756" s="8" t="n"/>
    </row>
    <row r="1757">
      <c r="A1757" s="8" t="inlineStr">
        <is>
          <t>CANON-202510-001695</t>
        </is>
      </c>
      <c r="B1757" s="9" t="inlineStr">
        <is>
          <t>2025-10</t>
        </is>
      </c>
      <c r="C1757" s="10" t="n">
        <v>45952</v>
      </c>
      <c r="D1757" s="9" t="inlineStr">
        <is>
          <t>Bound</t>
        </is>
      </c>
      <c r="E1757" s="8" t="inlineStr">
        <is>
          <t>Ottilie Bellandi</t>
        </is>
      </c>
      <c r="F1757" s="11" t="n">
        <v>1986</v>
      </c>
      <c r="G1757" s="8" t="inlineStr">
        <is>
          <t>Bentley</t>
        </is>
      </c>
      <c r="H1757" s="8" t="inlineStr">
        <is>
          <t>Continental GT</t>
        </is>
      </c>
      <c r="I1757" s="8" t="inlineStr">
        <is>
          <t>8BP9V4GEAXZRP5JBL</t>
        </is>
      </c>
      <c r="J1757" s="8" t="inlineStr">
        <is>
          <t>02 - Sports / GT</t>
        </is>
      </c>
      <c r="K1757" s="12" t="n">
        <v>325000</v>
      </c>
      <c r="L1757" s="8" t="inlineStr">
        <is>
          <t>Nebraska</t>
        </is>
      </c>
      <c r="M1757" s="13" t="n">
        <v>5978.77</v>
      </c>
      <c r="N1757" s="13" t="n">
        <v>5794.03</v>
      </c>
      <c r="O1757" s="8" t="n"/>
    </row>
    <row r="1758">
      <c r="A1758" s="8" t="inlineStr">
        <is>
          <t>CANON-202510-001697</t>
        </is>
      </c>
      <c r="B1758" s="9" t="inlineStr">
        <is>
          <t>2025-10</t>
        </is>
      </c>
      <c r="C1758" s="10" t="n">
        <v>45940</v>
      </c>
      <c r="D1758" s="9" t="inlineStr">
        <is>
          <t>Bound</t>
        </is>
      </c>
      <c r="E1758" s="8" t="inlineStr">
        <is>
          <t>Lorenzo Harrington</t>
        </is>
      </c>
      <c r="F1758" s="11" t="n">
        <v>1957</v>
      </c>
      <c r="G1758" s="8" t="inlineStr">
        <is>
          <t>Porsche</t>
        </is>
      </c>
      <c r="H1758" s="8" t="inlineStr">
        <is>
          <t>911 Turbo S</t>
        </is>
      </c>
      <c r="I1758" s="8" t="inlineStr">
        <is>
          <t>RDRP38U7P2PX530RY</t>
        </is>
      </c>
      <c r="J1758" s="8" t="inlineStr">
        <is>
          <t>02 - Sports / GT</t>
        </is>
      </c>
      <c r="K1758" s="12" t="n">
        <v>545000</v>
      </c>
      <c r="L1758" s="8" t="inlineStr">
        <is>
          <t>Oklahoma</t>
        </is>
      </c>
      <c r="M1758" s="13" t="n">
        <v>8421.790000000001</v>
      </c>
      <c r="N1758" s="13" t="n">
        <v>8161.56</v>
      </c>
      <c r="O1758" s="8" t="n"/>
    </row>
    <row r="1759">
      <c r="A1759" s="8" t="inlineStr">
        <is>
          <t>CANON-202510-001698</t>
        </is>
      </c>
      <c r="B1759" s="9" t="inlineStr">
        <is>
          <t>2025-10</t>
        </is>
      </c>
      <c r="C1759" s="10" t="n">
        <v>45939</v>
      </c>
      <c r="D1759" s="9" t="inlineStr">
        <is>
          <t>Bound</t>
        </is>
      </c>
      <c r="E1759" s="8" t="inlineStr">
        <is>
          <t>Everett Delacroix</t>
        </is>
      </c>
      <c r="F1759" s="11" t="n">
        <v>1987</v>
      </c>
      <c r="G1759" s="8" t="inlineStr">
        <is>
          <t>Porsche</t>
        </is>
      </c>
      <c r="H1759" s="8" t="inlineStr">
        <is>
          <t>911 Turbo S</t>
        </is>
      </c>
      <c r="I1759" s="8" t="inlineStr">
        <is>
          <t>L37H8LZME85MKMK2U</t>
        </is>
      </c>
      <c r="J1759" s="8" t="inlineStr">
        <is>
          <t>02 - Sports / GT</t>
        </is>
      </c>
      <c r="K1759" s="12" t="n">
        <v>450000</v>
      </c>
      <c r="L1759" s="8" t="inlineStr">
        <is>
          <t>Tennessee</t>
        </is>
      </c>
      <c r="M1759" s="13" t="n">
        <v>6240.57</v>
      </c>
      <c r="N1759" s="13" t="n">
        <v>6047.74</v>
      </c>
      <c r="O1759" s="8" t="n"/>
    </row>
    <row r="1760">
      <c r="A1760" s="8" t="inlineStr">
        <is>
          <t>CANON-202510-001699</t>
        </is>
      </c>
      <c r="B1760" s="9" t="inlineStr">
        <is>
          <t>2025-10</t>
        </is>
      </c>
      <c r="C1760" s="10" t="n">
        <v>45945</v>
      </c>
      <c r="D1760" s="9" t="inlineStr">
        <is>
          <t>Bound</t>
        </is>
      </c>
      <c r="E1760" s="8" t="inlineStr">
        <is>
          <t>Leopold Merriweather</t>
        </is>
      </c>
      <c r="F1760" s="11" t="n">
        <v>1967</v>
      </c>
      <c r="G1760" s="8" t="inlineStr">
        <is>
          <t>Maserati</t>
        </is>
      </c>
      <c r="H1760" s="8" t="inlineStr">
        <is>
          <t>GranTurismo</t>
        </is>
      </c>
      <c r="I1760" s="8" t="inlineStr">
        <is>
          <t>5GY713MJUTBV7LWNL</t>
        </is>
      </c>
      <c r="J1760" s="8" t="inlineStr">
        <is>
          <t>02 - Sports / GT</t>
        </is>
      </c>
      <c r="K1760" s="12" t="n">
        <v>530000</v>
      </c>
      <c r="L1760" s="8" t="inlineStr">
        <is>
          <t>Nebraska</t>
        </is>
      </c>
      <c r="M1760" s="13" t="n">
        <v>8450</v>
      </c>
      <c r="N1760" s="13" t="n">
        <v>8188.89</v>
      </c>
      <c r="O1760" s="8" t="n"/>
    </row>
    <row r="1761">
      <c r="A1761" s="8" t="inlineStr">
        <is>
          <t>CANON-202510-001700</t>
        </is>
      </c>
      <c r="B1761" s="9" t="inlineStr">
        <is>
          <t>2025-10</t>
        </is>
      </c>
      <c r="C1761" s="10" t="n">
        <v>45938</v>
      </c>
      <c r="D1761" s="9" t="inlineStr">
        <is>
          <t>Bound</t>
        </is>
      </c>
      <c r="E1761" s="8" t="inlineStr">
        <is>
          <t>Ottilie Kingsford</t>
        </is>
      </c>
      <c r="F1761" s="11" t="n">
        <v>2012</v>
      </c>
      <c r="G1761" s="8" t="inlineStr">
        <is>
          <t>Porsche</t>
        </is>
      </c>
      <c r="H1761" s="8" t="inlineStr">
        <is>
          <t>911 Turbo S</t>
        </is>
      </c>
      <c r="I1761" s="8" t="inlineStr">
        <is>
          <t>0MKSPWB97KAD0E1Z4</t>
        </is>
      </c>
      <c r="J1761" s="8" t="inlineStr">
        <is>
          <t>02 - Sports / GT</t>
        </is>
      </c>
      <c r="K1761" s="12" t="n">
        <v>640000</v>
      </c>
      <c r="L1761" s="8" t="inlineStr">
        <is>
          <t>Kentucky</t>
        </is>
      </c>
      <c r="M1761" s="13" t="n">
        <v>10517.74</v>
      </c>
      <c r="N1761" s="13" t="n">
        <v>10192.74</v>
      </c>
      <c r="O1761" s="8" t="n"/>
    </row>
    <row r="1762">
      <c r="A1762" s="8" t="inlineStr">
        <is>
          <t>CANON-202510-001702</t>
        </is>
      </c>
      <c r="B1762" s="9" t="inlineStr">
        <is>
          <t>2025-10</t>
        </is>
      </c>
      <c r="C1762" s="10" t="n">
        <v>45935</v>
      </c>
      <c r="D1762" s="9" t="inlineStr">
        <is>
          <t>Bound</t>
        </is>
      </c>
      <c r="E1762" s="8" t="inlineStr">
        <is>
          <t>Emiliano Chattopadhyay</t>
        </is>
      </c>
      <c r="F1762" s="11" t="n">
        <v>1968</v>
      </c>
      <c r="G1762" s="8" t="inlineStr">
        <is>
          <t>Bentley</t>
        </is>
      </c>
      <c r="H1762" s="8" t="inlineStr">
        <is>
          <t>Continental GT</t>
        </is>
      </c>
      <c r="I1762" s="8" t="inlineStr">
        <is>
          <t>FY7D49MEE8XVW7E7C</t>
        </is>
      </c>
      <c r="J1762" s="8" t="inlineStr">
        <is>
          <t>02 - Sports / GT</t>
        </is>
      </c>
      <c r="K1762" s="12" t="n">
        <v>625000</v>
      </c>
      <c r="L1762" s="8" t="inlineStr">
        <is>
          <t>Michigan</t>
        </is>
      </c>
      <c r="M1762" s="13" t="n">
        <v>11880.9</v>
      </c>
      <c r="N1762" s="13" t="n">
        <v>11513.78</v>
      </c>
      <c r="O1762" s="8" t="n"/>
    </row>
    <row r="1763">
      <c r="A1763" s="8" t="inlineStr">
        <is>
          <t>CANON-202510-001703</t>
        </is>
      </c>
      <c r="B1763" s="9" t="inlineStr">
        <is>
          <t>2025-10</t>
        </is>
      </c>
      <c r="C1763" s="10" t="n">
        <v>45933</v>
      </c>
      <c r="D1763" s="9" t="inlineStr">
        <is>
          <t>Bound</t>
        </is>
      </c>
      <c r="E1763" s="8" t="inlineStr">
        <is>
          <t>Horace Rourke</t>
        </is>
      </c>
      <c r="F1763" s="11" t="n">
        <v>2005</v>
      </c>
      <c r="G1763" s="8" t="inlineStr">
        <is>
          <t>Ferrari</t>
        </is>
      </c>
      <c r="H1763" s="8" t="inlineStr">
        <is>
          <t>296 GTB</t>
        </is>
      </c>
      <c r="I1763" s="8" t="inlineStr">
        <is>
          <t>K60W712XNM54BSLHF</t>
        </is>
      </c>
      <c r="J1763" s="8" t="inlineStr">
        <is>
          <t>03 - Supercar</t>
        </is>
      </c>
      <c r="K1763" s="12" t="n">
        <v>785000</v>
      </c>
      <c r="L1763" s="8" t="inlineStr">
        <is>
          <t>Wyoming</t>
        </is>
      </c>
      <c r="M1763" s="13" t="n">
        <v>15055.71</v>
      </c>
      <c r="N1763" s="13" t="n">
        <v>14590.49</v>
      </c>
      <c r="O1763" s="8" t="n"/>
    </row>
    <row r="1764">
      <c r="A1764" s="8" t="inlineStr">
        <is>
          <t>CANON-202510-001704</t>
        </is>
      </c>
      <c r="B1764" s="9" t="inlineStr">
        <is>
          <t>2025-10</t>
        </is>
      </c>
      <c r="C1764" s="10" t="n">
        <v>45933</v>
      </c>
      <c r="D1764" s="9" t="inlineStr">
        <is>
          <t>Bound</t>
        </is>
      </c>
      <c r="E1764" s="8" t="inlineStr">
        <is>
          <t>Ottilie Nakashima</t>
        </is>
      </c>
      <c r="F1764" s="11" t="n">
        <v>2022</v>
      </c>
      <c r="G1764" s="8" t="inlineStr">
        <is>
          <t>Aston Martin</t>
        </is>
      </c>
      <c r="H1764" s="8" t="inlineStr">
        <is>
          <t>DB12</t>
        </is>
      </c>
      <c r="I1764" s="8" t="inlineStr">
        <is>
          <t>1HW3CDEH0U2VDE86W</t>
        </is>
      </c>
      <c r="J1764" s="8" t="inlineStr">
        <is>
          <t>02 - Sports / GT</t>
        </is>
      </c>
      <c r="K1764" s="12" t="n">
        <v>1560000</v>
      </c>
      <c r="L1764" s="8" t="inlineStr">
        <is>
          <t>Delaware</t>
        </is>
      </c>
      <c r="M1764" s="13" t="n">
        <v>20235.85</v>
      </c>
      <c r="N1764" s="13" t="n">
        <v>19610.56</v>
      </c>
      <c r="O1764" s="8" t="n"/>
    </row>
    <row r="1765">
      <c r="A1765" s="8" t="inlineStr">
        <is>
          <t>CANON-202510-001705</t>
        </is>
      </c>
      <c r="B1765" s="9" t="inlineStr">
        <is>
          <t>2025-10</t>
        </is>
      </c>
      <c r="C1765" s="10" t="n">
        <v>45931</v>
      </c>
      <c r="D1765" s="9" t="inlineStr">
        <is>
          <t>Bound</t>
        </is>
      </c>
      <c r="E1765" s="8" t="inlineStr">
        <is>
          <t>Ramona Harrington</t>
        </is>
      </c>
      <c r="F1765" s="11" t="n">
        <v>1981</v>
      </c>
      <c r="G1765" s="8" t="inlineStr">
        <is>
          <t>McLaren</t>
        </is>
      </c>
      <c r="H1765" s="8" t="inlineStr">
        <is>
          <t>750S</t>
        </is>
      </c>
      <c r="I1765" s="8" t="inlineStr">
        <is>
          <t>NNSC2035NS26MLT1U</t>
        </is>
      </c>
      <c r="J1765" s="8" t="inlineStr">
        <is>
          <t>03 - Supercar</t>
        </is>
      </c>
      <c r="K1765" s="12" t="n">
        <v>310000</v>
      </c>
      <c r="L1765" s="8" t="inlineStr">
        <is>
          <t>Texas</t>
        </is>
      </c>
      <c r="M1765" s="13" t="n">
        <v>7735.38</v>
      </c>
      <c r="N1765" s="13" t="n">
        <v>7496.36</v>
      </c>
      <c r="O1765" s="8" t="n"/>
    </row>
    <row r="1766">
      <c r="A1766" s="8" t="inlineStr">
        <is>
          <t>CANON-202510-001706</t>
        </is>
      </c>
      <c r="B1766" s="9" t="inlineStr">
        <is>
          <t>2025-10</t>
        </is>
      </c>
      <c r="C1766" s="10" t="n">
        <v>45957</v>
      </c>
      <c r="D1766" s="9" t="inlineStr">
        <is>
          <t>Bound</t>
        </is>
      </c>
      <c r="E1766" s="8" t="inlineStr">
        <is>
          <t>Wilhelmina Larsson</t>
        </is>
      </c>
      <c r="F1766" s="11" t="n">
        <v>1964</v>
      </c>
      <c r="G1766" s="8" t="inlineStr">
        <is>
          <t>Ferrari</t>
        </is>
      </c>
      <c r="H1766" s="8" t="inlineStr">
        <is>
          <t>296 GTB</t>
        </is>
      </c>
      <c r="I1766" s="8" t="inlineStr">
        <is>
          <t>1WHWYLURVD758315R</t>
        </is>
      </c>
      <c r="J1766" s="8" t="inlineStr">
        <is>
          <t>03 - Supercar</t>
        </is>
      </c>
      <c r="K1766" s="12" t="n">
        <v>875000</v>
      </c>
      <c r="L1766" s="8" t="inlineStr">
        <is>
          <t>Tennessee</t>
        </is>
      </c>
      <c r="M1766" s="13" t="n">
        <v>15370.28</v>
      </c>
      <c r="N1766" s="13" t="n">
        <v>14895.34</v>
      </c>
      <c r="O1766" s="8" t="n"/>
    </row>
    <row r="1767">
      <c r="A1767" s="8" t="inlineStr">
        <is>
          <t>CANON-202510-001707</t>
        </is>
      </c>
      <c r="B1767" s="9" t="inlineStr">
        <is>
          <t>2025-10</t>
        </is>
      </c>
      <c r="C1767" s="10" t="n">
        <v>45958</v>
      </c>
      <c r="D1767" s="9" t="inlineStr">
        <is>
          <t>Bound</t>
        </is>
      </c>
      <c r="E1767" s="8" t="inlineStr">
        <is>
          <t>Aurelio Okonkwo</t>
        </is>
      </c>
      <c r="F1767" s="11" t="n">
        <v>1994</v>
      </c>
      <c r="G1767" s="8" t="inlineStr">
        <is>
          <t>BMW</t>
        </is>
      </c>
      <c r="H1767" s="8" t="inlineStr">
        <is>
          <t>M8 Competition</t>
        </is>
      </c>
      <c r="I1767" s="8" t="inlineStr">
        <is>
          <t>AU8SVW6LGN77ZA5XU</t>
        </is>
      </c>
      <c r="J1767" s="8" t="inlineStr">
        <is>
          <t>02 - Sports / GT</t>
        </is>
      </c>
      <c r="K1767" s="12" t="n">
        <v>340000</v>
      </c>
      <c r="L1767" s="8" t="inlineStr">
        <is>
          <t>Indiana</t>
        </is>
      </c>
      <c r="M1767" s="13" t="n">
        <v>5917.92</v>
      </c>
      <c r="N1767" s="13" t="n">
        <v>5735.06</v>
      </c>
      <c r="O1767" s="8" t="n"/>
    </row>
    <row r="1768">
      <c r="A1768" s="8" t="inlineStr">
        <is>
          <t>CANON-202510-001708</t>
        </is>
      </c>
      <c r="B1768" s="9" t="inlineStr">
        <is>
          <t>2025-10</t>
        </is>
      </c>
      <c r="C1768" s="10" t="n">
        <v>45938</v>
      </c>
      <c r="D1768" s="9" t="inlineStr">
        <is>
          <t>Bound</t>
        </is>
      </c>
      <c r="E1768" s="8" t="inlineStr">
        <is>
          <t>Marisol Vandermeer</t>
        </is>
      </c>
      <c r="F1768" s="11" t="n">
        <v>1965</v>
      </c>
      <c r="G1768" s="8" t="inlineStr">
        <is>
          <t>Bentley</t>
        </is>
      </c>
      <c r="H1768" s="8" t="inlineStr">
        <is>
          <t>Continental GT</t>
        </is>
      </c>
      <c r="I1768" s="8" t="inlineStr">
        <is>
          <t>PN7DF1C06M91A5AXN</t>
        </is>
      </c>
      <c r="J1768" s="8" t="inlineStr">
        <is>
          <t>02 - Sports / GT</t>
        </is>
      </c>
      <c r="K1768" s="12" t="n">
        <v>955000</v>
      </c>
      <c r="L1768" s="8" t="inlineStr">
        <is>
          <t>Missouri</t>
        </is>
      </c>
      <c r="M1768" s="13" t="n">
        <v>12415</v>
      </c>
      <c r="N1768" s="13" t="n">
        <v>12031.38</v>
      </c>
      <c r="O1768" s="8" t="n"/>
    </row>
    <row r="1769">
      <c r="A1769" s="8" t="inlineStr">
        <is>
          <t>CANON-202510-001710</t>
        </is>
      </c>
      <c r="B1769" s="9" t="inlineStr">
        <is>
          <t>2025-10</t>
        </is>
      </c>
      <c r="C1769" s="10" t="n">
        <v>45939</v>
      </c>
      <c r="D1769" s="9" t="inlineStr">
        <is>
          <t>Bound</t>
        </is>
      </c>
      <c r="E1769" s="8" t="inlineStr">
        <is>
          <t>Thaddeus Montoya</t>
        </is>
      </c>
      <c r="F1769" s="11" t="n">
        <v>2000</v>
      </c>
      <c r="G1769" s="8" t="inlineStr">
        <is>
          <t>Lamborghini</t>
        </is>
      </c>
      <c r="H1769" s="8" t="inlineStr">
        <is>
          <t>Huracan EVO</t>
        </is>
      </c>
      <c r="I1769" s="8" t="inlineStr">
        <is>
          <t>JN5HNVCUBA25JZMHM</t>
        </is>
      </c>
      <c r="J1769" s="8" t="inlineStr">
        <is>
          <t>03 - Supercar</t>
        </is>
      </c>
      <c r="K1769" s="12" t="n">
        <v>555000</v>
      </c>
      <c r="L1769" s="8" t="inlineStr">
        <is>
          <t>Florida</t>
        </is>
      </c>
      <c r="M1769" s="13" t="n">
        <v>14126.32</v>
      </c>
      <c r="N1769" s="13" t="n">
        <v>13689.82</v>
      </c>
      <c r="O1769" s="8" t="n"/>
    </row>
    <row r="1770">
      <c r="A1770" s="8" t="inlineStr">
        <is>
          <t>CANON-202510-001712</t>
        </is>
      </c>
      <c r="B1770" s="9" t="inlineStr">
        <is>
          <t>2025-10</t>
        </is>
      </c>
      <c r="C1770" s="10" t="n">
        <v>45954</v>
      </c>
      <c r="D1770" s="9" t="inlineStr">
        <is>
          <t>Bound</t>
        </is>
      </c>
      <c r="E1770" s="8" t="inlineStr">
        <is>
          <t>Delphine Pennington</t>
        </is>
      </c>
      <c r="F1770" s="11" t="n">
        <v>1970</v>
      </c>
      <c r="G1770" s="8" t="inlineStr">
        <is>
          <t>Maserati</t>
        </is>
      </c>
      <c r="H1770" s="8" t="inlineStr">
        <is>
          <t>GranTurismo</t>
        </is>
      </c>
      <c r="I1770" s="8" t="inlineStr">
        <is>
          <t>X9HVJ3TJV247173VL</t>
        </is>
      </c>
      <c r="J1770" s="8" t="inlineStr">
        <is>
          <t>02 - Sports / GT</t>
        </is>
      </c>
      <c r="K1770" s="12" t="n">
        <v>535000</v>
      </c>
      <c r="L1770" s="8" t="inlineStr">
        <is>
          <t>Michigan</t>
        </is>
      </c>
      <c r="M1770" s="13" t="n">
        <v>10170.05</v>
      </c>
      <c r="N1770" s="13" t="n">
        <v>9855.799999999999</v>
      </c>
      <c r="O1770" s="8" t="n"/>
    </row>
    <row r="1771">
      <c r="A1771" s="8" t="inlineStr">
        <is>
          <t>CANON-202510-001713</t>
        </is>
      </c>
      <c r="B1771" s="9" t="inlineStr">
        <is>
          <t>2025-10</t>
        </is>
      </c>
      <c r="C1771" s="10" t="n">
        <v>45953</v>
      </c>
      <c r="D1771" s="9" t="inlineStr">
        <is>
          <t>Bound</t>
        </is>
      </c>
      <c r="E1771" s="8" t="inlineStr">
        <is>
          <t>Desmond Fairweather</t>
        </is>
      </c>
      <c r="F1771" s="11" t="n">
        <v>2011</v>
      </c>
      <c r="G1771" s="8" t="inlineStr">
        <is>
          <t>Bentley</t>
        </is>
      </c>
      <c r="H1771" s="8" t="inlineStr">
        <is>
          <t>Continental GT</t>
        </is>
      </c>
      <c r="I1771" s="8" t="inlineStr">
        <is>
          <t>LXDHMN011U7CUXTGY</t>
        </is>
      </c>
      <c r="J1771" s="8" t="inlineStr">
        <is>
          <t>02 - Sports / GT</t>
        </is>
      </c>
      <c r="K1771" s="12" t="n">
        <v>305000</v>
      </c>
      <c r="L1771" s="8" t="inlineStr">
        <is>
          <t>Florida</t>
        </is>
      </c>
      <c r="M1771" s="13" t="n">
        <v>6128.77</v>
      </c>
      <c r="N1771" s="13" t="n">
        <v>5939.39</v>
      </c>
      <c r="O1771" s="8" t="n"/>
    </row>
    <row r="1772">
      <c r="A1772" s="8" t="inlineStr">
        <is>
          <t>CANON-202510-001715</t>
        </is>
      </c>
      <c r="B1772" s="9" t="inlineStr">
        <is>
          <t>2025-10</t>
        </is>
      </c>
      <c r="C1772" s="10" t="n">
        <v>45943</v>
      </c>
      <c r="D1772" s="9" t="inlineStr">
        <is>
          <t>Bound</t>
        </is>
      </c>
      <c r="E1772" s="8" t="inlineStr">
        <is>
          <t>Everett Bellandi</t>
        </is>
      </c>
      <c r="F1772" s="11" t="n">
        <v>1995</v>
      </c>
      <c r="G1772" s="8" t="inlineStr">
        <is>
          <t>Aston Martin</t>
        </is>
      </c>
      <c r="H1772" s="8" t="inlineStr">
        <is>
          <t>DB12</t>
        </is>
      </c>
      <c r="I1772" s="8" t="inlineStr">
        <is>
          <t>FZNNH7PV0MB7Y2X60</t>
        </is>
      </c>
      <c r="J1772" s="8" t="inlineStr">
        <is>
          <t>02 - Sports / GT</t>
        </is>
      </c>
      <c r="K1772" s="12" t="n">
        <v>115000</v>
      </c>
      <c r="L1772" s="8" t="inlineStr">
        <is>
          <t>Texas</t>
        </is>
      </c>
      <c r="M1772" s="13" t="n">
        <v>2295.66</v>
      </c>
      <c r="N1772" s="13" t="n">
        <v>2224.72</v>
      </c>
      <c r="O1772" s="8" t="n"/>
    </row>
    <row r="1773">
      <c r="A1773" s="8" t="inlineStr">
        <is>
          <t>CANON-202510-001716</t>
        </is>
      </c>
      <c r="B1773" s="9" t="inlineStr">
        <is>
          <t>2025-10</t>
        </is>
      </c>
      <c r="C1773" s="10" t="n">
        <v>45950</v>
      </c>
      <c r="D1773" s="9" t="inlineStr">
        <is>
          <t>Bound</t>
        </is>
      </c>
      <c r="E1773" s="8" t="inlineStr">
        <is>
          <t>Marisol Larsson</t>
        </is>
      </c>
      <c r="F1773" s="11" t="n">
        <v>1972</v>
      </c>
      <c r="G1773" s="8" t="inlineStr">
        <is>
          <t>Bentley</t>
        </is>
      </c>
      <c r="H1773" s="8" t="inlineStr">
        <is>
          <t>Continental GT</t>
        </is>
      </c>
      <c r="I1773" s="8" t="inlineStr">
        <is>
          <t>8E101EZDX00MUCGJ7</t>
        </is>
      </c>
      <c r="J1773" s="8" t="inlineStr">
        <is>
          <t>02 - Sports / GT</t>
        </is>
      </c>
      <c r="K1773" s="12" t="n">
        <v>295000</v>
      </c>
      <c r="L1773" s="8" t="inlineStr">
        <is>
          <t>New Jersey</t>
        </is>
      </c>
      <c r="M1773" s="13" t="n">
        <v>3798.82</v>
      </c>
      <c r="N1773" s="13" t="n">
        <v>3681.44</v>
      </c>
      <c r="O1773" s="8" t="n"/>
    </row>
    <row r="1774">
      <c r="A1774" s="8" t="inlineStr">
        <is>
          <t>CANON-202510-001717</t>
        </is>
      </c>
      <c r="B1774" s="9" t="inlineStr">
        <is>
          <t>2025-10</t>
        </is>
      </c>
      <c r="C1774" s="10" t="n">
        <v>45949</v>
      </c>
      <c r="D1774" s="9" t="inlineStr">
        <is>
          <t>Bound</t>
        </is>
      </c>
      <c r="E1774" s="8" t="inlineStr">
        <is>
          <t>Saoirse Thistlewood</t>
        </is>
      </c>
      <c r="F1774" s="11" t="n">
        <v>1994</v>
      </c>
      <c r="G1774" s="8" t="inlineStr">
        <is>
          <t>Bentley</t>
        </is>
      </c>
      <c r="H1774" s="8" t="inlineStr">
        <is>
          <t>Continental GT</t>
        </is>
      </c>
      <c r="I1774" s="8" t="inlineStr">
        <is>
          <t>ZUBDLJJV1TL3U34HF</t>
        </is>
      </c>
      <c r="J1774" s="8" t="inlineStr">
        <is>
          <t>02 - Sports / GT</t>
        </is>
      </c>
      <c r="K1774" s="12" t="n">
        <v>405000</v>
      </c>
      <c r="L1774" s="8" t="inlineStr">
        <is>
          <t>California</t>
        </is>
      </c>
      <c r="M1774" s="13" t="n">
        <v>7737.03</v>
      </c>
      <c r="N1774" s="13" t="n">
        <v>7497.96</v>
      </c>
      <c r="O1774" s="8" t="n"/>
    </row>
    <row r="1775">
      <c r="A1775" s="8" t="inlineStr">
        <is>
          <t>CANON-202510-001718</t>
        </is>
      </c>
      <c r="B1775" s="9" t="inlineStr">
        <is>
          <t>2025-10</t>
        </is>
      </c>
      <c r="C1775" s="10" t="n">
        <v>45934</v>
      </c>
      <c r="D1775" s="9" t="inlineStr">
        <is>
          <t>Bound</t>
        </is>
      </c>
      <c r="E1775" s="8" t="inlineStr">
        <is>
          <t>Horace Bellandi</t>
        </is>
      </c>
      <c r="F1775" s="11" t="n">
        <v>2007</v>
      </c>
      <c r="G1775" s="8" t="inlineStr">
        <is>
          <t>Porsche</t>
        </is>
      </c>
      <c r="H1775" s="8" t="inlineStr">
        <is>
          <t>911 Turbo S</t>
        </is>
      </c>
      <c r="I1775" s="8" t="inlineStr">
        <is>
          <t>BZE5NJMKTYJWXV64K</t>
        </is>
      </c>
      <c r="J1775" s="8" t="inlineStr">
        <is>
          <t>02 - Sports / GT</t>
        </is>
      </c>
      <c r="K1775" s="12" t="n">
        <v>310000</v>
      </c>
      <c r="L1775" s="8" t="inlineStr">
        <is>
          <t>Ohio</t>
        </is>
      </c>
      <c r="M1775" s="13" t="n">
        <v>6097.64</v>
      </c>
      <c r="N1775" s="13" t="n">
        <v>5909.22</v>
      </c>
      <c r="O1775" s="8" t="n"/>
    </row>
    <row r="1776">
      <c r="A1776" s="8" t="inlineStr">
        <is>
          <t>CANON-202510-001719</t>
        </is>
      </c>
      <c r="B1776" s="9" t="inlineStr">
        <is>
          <t>2025-10</t>
        </is>
      </c>
      <c r="C1776" s="10" t="n">
        <v>45937</v>
      </c>
      <c r="D1776" s="9" t="inlineStr">
        <is>
          <t>Bound</t>
        </is>
      </c>
      <c r="E1776" s="8" t="inlineStr">
        <is>
          <t>Delphine Bellandi</t>
        </is>
      </c>
      <c r="F1776" s="11" t="n">
        <v>1968</v>
      </c>
      <c r="G1776" s="8" t="inlineStr">
        <is>
          <t>Bentley</t>
        </is>
      </c>
      <c r="H1776" s="8" t="inlineStr">
        <is>
          <t>Continental GT</t>
        </is>
      </c>
      <c r="I1776" s="8" t="inlineStr">
        <is>
          <t>V3HZGYHGJT0B0DT4E</t>
        </is>
      </c>
      <c r="J1776" s="8" t="inlineStr">
        <is>
          <t>02 - Sports / GT</t>
        </is>
      </c>
      <c r="K1776" s="12" t="n">
        <v>1655000</v>
      </c>
      <c r="L1776" s="8" t="inlineStr">
        <is>
          <t>Maine</t>
        </is>
      </c>
      <c r="M1776" s="13" t="n">
        <v>18548.49</v>
      </c>
      <c r="N1776" s="13" t="n">
        <v>17975.34</v>
      </c>
      <c r="O1776" s="8" t="n"/>
    </row>
    <row r="1777">
      <c r="A1777" s="8" t="inlineStr">
        <is>
          <t>CANON-202510-001721</t>
        </is>
      </c>
      <c r="B1777" s="9" t="inlineStr">
        <is>
          <t>2025-10</t>
        </is>
      </c>
      <c r="C1777" s="10" t="n">
        <v>45942</v>
      </c>
      <c r="D1777" s="9" t="inlineStr">
        <is>
          <t>Bound</t>
        </is>
      </c>
      <c r="E1777" s="8" t="inlineStr">
        <is>
          <t>Lorenzo Montoya</t>
        </is>
      </c>
      <c r="F1777" s="11" t="n">
        <v>2004</v>
      </c>
      <c r="G1777" s="8" t="inlineStr">
        <is>
          <t>Bugatti</t>
        </is>
      </c>
      <c r="H1777" s="8" t="inlineStr">
        <is>
          <t>Type 57</t>
        </is>
      </c>
      <c r="I1777" s="8" t="inlineStr">
        <is>
          <t>HYXBZ4TUCRYV4YHWX</t>
        </is>
      </c>
      <c r="J1777" s="8" t="inlineStr">
        <is>
          <t>06 - Vintage Pre-War (pre-1946)</t>
        </is>
      </c>
      <c r="K1777" s="12" t="n">
        <v>1950000</v>
      </c>
      <c r="L1777" s="8" t="inlineStr">
        <is>
          <t>Louisiana</t>
        </is>
      </c>
      <c r="M1777" s="13" t="n">
        <v>15136.42</v>
      </c>
      <c r="N1777" s="13" t="n">
        <v>14668.7</v>
      </c>
      <c r="O1777" s="8" t="n"/>
    </row>
    <row r="1778">
      <c r="A1778" s="8" t="inlineStr">
        <is>
          <t>CANON-202510-001722</t>
        </is>
      </c>
      <c r="B1778" s="9" t="inlineStr">
        <is>
          <t>2025-10</t>
        </is>
      </c>
      <c r="C1778" s="10" t="n">
        <v>45959</v>
      </c>
      <c r="D1778" s="9" t="inlineStr">
        <is>
          <t>Bound</t>
        </is>
      </c>
      <c r="E1778" s="8" t="inlineStr">
        <is>
          <t>Delphine Larsson</t>
        </is>
      </c>
      <c r="F1778" s="11" t="n">
        <v>2013</v>
      </c>
      <c r="G1778" s="8" t="inlineStr">
        <is>
          <t>Bentley</t>
        </is>
      </c>
      <c r="H1778" s="8" t="inlineStr">
        <is>
          <t>Continental GT</t>
        </is>
      </c>
      <c r="I1778" s="8" t="inlineStr">
        <is>
          <t>2RWE6CU7FAEB46GJ1</t>
        </is>
      </c>
      <c r="J1778" s="8" t="inlineStr">
        <is>
          <t>02 - Sports / GT</t>
        </is>
      </c>
      <c r="K1778" s="12" t="n">
        <v>150000</v>
      </c>
      <c r="L1778" s="8" t="inlineStr">
        <is>
          <t>Montana</t>
        </is>
      </c>
      <c r="M1778" s="13" t="n">
        <v>2421.51</v>
      </c>
      <c r="N1778" s="13" t="n">
        <v>2346.69</v>
      </c>
      <c r="O1778" s="8" t="n"/>
    </row>
    <row r="1779">
      <c r="A1779" s="8" t="inlineStr">
        <is>
          <t>CANON-202510-001725</t>
        </is>
      </c>
      <c r="B1779" s="9" t="inlineStr">
        <is>
          <t>2025-10</t>
        </is>
      </c>
      <c r="C1779" s="10" t="n">
        <v>45961</v>
      </c>
      <c r="D1779" s="9" t="inlineStr">
        <is>
          <t>Bound</t>
        </is>
      </c>
      <c r="E1779" s="8" t="inlineStr">
        <is>
          <t>Ingrid Merriweather</t>
        </is>
      </c>
      <c r="F1779" s="11" t="n">
        <v>2024</v>
      </c>
      <c r="G1779" s="8" t="inlineStr">
        <is>
          <t>Mercedes-Benz</t>
        </is>
      </c>
      <c r="H1779" s="8" t="inlineStr">
        <is>
          <t>AMG GT</t>
        </is>
      </c>
      <c r="I1779" s="8" t="inlineStr">
        <is>
          <t>GJAUAZPDVNSP4T11V</t>
        </is>
      </c>
      <c r="J1779" s="8" t="inlineStr">
        <is>
          <t>02 - Sports / GT</t>
        </is>
      </c>
      <c r="K1779" s="12" t="n">
        <v>395000</v>
      </c>
      <c r="L1779" s="8" t="inlineStr">
        <is>
          <t>Washington</t>
        </is>
      </c>
      <c r="M1779" s="13" t="n">
        <v>5366.04</v>
      </c>
      <c r="N1779" s="13" t="n">
        <v>5200.23</v>
      </c>
      <c r="O1779" s="8" t="n"/>
    </row>
    <row r="1780">
      <c r="A1780" s="8" t="inlineStr">
        <is>
          <t>CANON-202510-001726</t>
        </is>
      </c>
      <c r="B1780" s="9" t="inlineStr">
        <is>
          <t>2025-10</t>
        </is>
      </c>
      <c r="C1780" s="10" t="n">
        <v>45955</v>
      </c>
      <c r="D1780" s="9" t="inlineStr">
        <is>
          <t>Bound</t>
        </is>
      </c>
      <c r="E1780" s="8" t="inlineStr">
        <is>
          <t>Delphine Kingsford</t>
        </is>
      </c>
      <c r="F1780" s="11" t="n">
        <v>1987</v>
      </c>
      <c r="G1780" s="8" t="inlineStr">
        <is>
          <t>Ferrari</t>
        </is>
      </c>
      <c r="H1780" s="8" t="inlineStr">
        <is>
          <t>SF90 Stradale</t>
        </is>
      </c>
      <c r="I1780" s="8" t="inlineStr">
        <is>
          <t>1P5SBNHEVAJHKSHV5</t>
        </is>
      </c>
      <c r="J1780" s="8" t="inlineStr">
        <is>
          <t>03 - Supercar</t>
        </is>
      </c>
      <c r="K1780" s="12" t="n">
        <v>935000</v>
      </c>
      <c r="L1780" s="8" t="inlineStr">
        <is>
          <t>Connecticut</t>
        </is>
      </c>
      <c r="M1780" s="13" t="n">
        <v>18770.57</v>
      </c>
      <c r="N1780" s="13" t="n">
        <v>18190.56</v>
      </c>
      <c r="O1780" s="8" t="n"/>
    </row>
    <row r="1781">
      <c r="A1781" s="8" t="inlineStr">
        <is>
          <t>CANON-202510-001727</t>
        </is>
      </c>
      <c r="B1781" s="9" t="inlineStr">
        <is>
          <t>2025-10</t>
        </is>
      </c>
      <c r="C1781" s="10" t="n">
        <v>45960</v>
      </c>
      <c r="D1781" s="9" t="inlineStr">
        <is>
          <t>Bound</t>
        </is>
      </c>
      <c r="E1781" s="8" t="inlineStr">
        <is>
          <t>Saoirse Okonkwo</t>
        </is>
      </c>
      <c r="F1781" s="11" t="n">
        <v>1977</v>
      </c>
      <c r="G1781" s="8" t="inlineStr">
        <is>
          <t>Icon</t>
        </is>
      </c>
      <c r="H1781" s="8" t="inlineStr">
        <is>
          <t>Derelict</t>
        </is>
      </c>
      <c r="I1781" s="8" t="inlineStr">
        <is>
          <t>3ADSRAUXH8G6D4C5A</t>
        </is>
      </c>
      <c r="J1781" s="8" t="inlineStr">
        <is>
          <t>11 - Restomod / Coachbuilt / Bespoke</t>
        </is>
      </c>
      <c r="K1781" s="12" t="n">
        <v>410000</v>
      </c>
      <c r="L1781" s="8" t="inlineStr">
        <is>
          <t>Michigan</t>
        </is>
      </c>
      <c r="M1781" s="13" t="n">
        <v>10551.7</v>
      </c>
      <c r="N1781" s="13" t="n">
        <v>10225.65</v>
      </c>
      <c r="O1781" s="8" t="n"/>
    </row>
    <row r="1782">
      <c r="A1782" s="8" t="inlineStr">
        <is>
          <t>CANON-202510-001728</t>
        </is>
      </c>
      <c r="B1782" s="9" t="inlineStr">
        <is>
          <t>2025-10</t>
        </is>
      </c>
      <c r="C1782" s="10" t="n">
        <v>45931</v>
      </c>
      <c r="D1782" s="9" t="inlineStr">
        <is>
          <t>Bound</t>
        </is>
      </c>
      <c r="E1782" s="8" t="inlineStr">
        <is>
          <t>Wilhelmina Whitlock</t>
        </is>
      </c>
      <c r="F1782" s="11" t="n">
        <v>1958</v>
      </c>
      <c r="G1782" s="8" t="inlineStr">
        <is>
          <t>Mercedes-Benz</t>
        </is>
      </c>
      <c r="H1782" s="8" t="inlineStr">
        <is>
          <t>280SL Pagoda</t>
        </is>
      </c>
      <c r="I1782" s="8" t="inlineStr">
        <is>
          <t>EH5KKCANR1DXP2WS6</t>
        </is>
      </c>
      <c r="J1782" s="8" t="inlineStr">
        <is>
          <t>07 - Post-War Classic (1946-1972)</t>
        </is>
      </c>
      <c r="K1782" s="12" t="n">
        <v>665000</v>
      </c>
      <c r="L1782" s="8" t="inlineStr">
        <is>
          <t>Washington</t>
        </is>
      </c>
      <c r="M1782" s="13" t="n">
        <v>5179.47</v>
      </c>
      <c r="N1782" s="13" t="n">
        <v>5019.42</v>
      </c>
      <c r="O1782" s="8" t="n"/>
    </row>
    <row r="1783">
      <c r="A1783" s="8" t="inlineStr">
        <is>
          <t>CANON-202510-001729</t>
        </is>
      </c>
      <c r="B1783" s="9" t="inlineStr">
        <is>
          <t>2025-10</t>
        </is>
      </c>
      <c r="C1783" s="10" t="n">
        <v>45934</v>
      </c>
      <c r="D1783" s="9" t="inlineStr">
        <is>
          <t>Bound</t>
        </is>
      </c>
      <c r="E1783" s="8" t="inlineStr">
        <is>
          <t>Mireille Chattopadhyay</t>
        </is>
      </c>
      <c r="F1783" s="11" t="n">
        <v>2021</v>
      </c>
      <c r="G1783" s="8" t="inlineStr">
        <is>
          <t>Mercedes-Benz</t>
        </is>
      </c>
      <c r="H1783" s="8" t="inlineStr">
        <is>
          <t>AMG GT</t>
        </is>
      </c>
      <c r="I1783" s="8" t="inlineStr">
        <is>
          <t>JDND7KZ9428ZJFJ3Z</t>
        </is>
      </c>
      <c r="J1783" s="8" t="inlineStr">
        <is>
          <t>02 - Sports / GT</t>
        </is>
      </c>
      <c r="K1783" s="12" t="n">
        <v>125000</v>
      </c>
      <c r="L1783" s="8" t="inlineStr">
        <is>
          <t>Oregon</t>
        </is>
      </c>
      <c r="M1783" s="13" t="n">
        <v>2451.89</v>
      </c>
      <c r="N1783" s="13" t="n">
        <v>2376.13</v>
      </c>
      <c r="O1783" s="8" t="n"/>
    </row>
    <row r="1784">
      <c r="A1784" s="8" t="inlineStr">
        <is>
          <t>CANON-202510-001730</t>
        </is>
      </c>
      <c r="B1784" s="9" t="inlineStr">
        <is>
          <t>2025-10</t>
        </is>
      </c>
      <c r="C1784" s="10" t="n">
        <v>45939</v>
      </c>
      <c r="D1784" s="9" t="inlineStr">
        <is>
          <t>Bound</t>
        </is>
      </c>
      <c r="E1784" s="8" t="inlineStr">
        <is>
          <t>Everett Harrington</t>
        </is>
      </c>
      <c r="F1784" s="11" t="n">
        <v>2011</v>
      </c>
      <c r="G1784" s="8" t="inlineStr">
        <is>
          <t>Porsche</t>
        </is>
      </c>
      <c r="H1784" s="8" t="inlineStr">
        <is>
          <t>911 Turbo S</t>
        </is>
      </c>
      <c r="I1784" s="8" t="inlineStr">
        <is>
          <t>D8CRKGHKXSC6BKWJK</t>
        </is>
      </c>
      <c r="J1784" s="8" t="inlineStr">
        <is>
          <t>02 - Sports / GT</t>
        </is>
      </c>
      <c r="K1784" s="12" t="n">
        <v>505000</v>
      </c>
      <c r="L1784" s="8" t="inlineStr">
        <is>
          <t>Montana</t>
        </is>
      </c>
      <c r="M1784" s="13" t="n">
        <v>5759.86</v>
      </c>
      <c r="N1784" s="13" t="n">
        <v>5581.88</v>
      </c>
      <c r="O1784" s="8" t="n"/>
    </row>
    <row r="1785">
      <c r="A1785" s="8" t="inlineStr">
        <is>
          <t>CANON-202510-001731</t>
        </is>
      </c>
      <c r="B1785" s="9" t="inlineStr">
        <is>
          <t>2025-10</t>
        </is>
      </c>
      <c r="C1785" s="10" t="n">
        <v>45932</v>
      </c>
      <c r="D1785" s="9" t="inlineStr">
        <is>
          <t>Bound</t>
        </is>
      </c>
      <c r="E1785" s="8" t="inlineStr">
        <is>
          <t>Emiliano Pennington</t>
        </is>
      </c>
      <c r="F1785" s="11" t="n">
        <v>1983</v>
      </c>
      <c r="G1785" s="8" t="inlineStr">
        <is>
          <t>Porsche</t>
        </is>
      </c>
      <c r="H1785" s="8" t="inlineStr">
        <is>
          <t>911 Turbo S</t>
        </is>
      </c>
      <c r="I1785" s="8" t="inlineStr">
        <is>
          <t>PUAN08BM3ZXXHU472</t>
        </is>
      </c>
      <c r="J1785" s="8" t="inlineStr">
        <is>
          <t>02 - Sports / GT</t>
        </is>
      </c>
      <c r="K1785" s="12" t="n">
        <v>340000</v>
      </c>
      <c r="L1785" s="8" t="inlineStr">
        <is>
          <t>West Virginia</t>
        </is>
      </c>
      <c r="M1785" s="13" t="n">
        <v>6399.06</v>
      </c>
      <c r="N1785" s="13" t="n">
        <v>6201.33</v>
      </c>
      <c r="O1785" s="8" t="n"/>
    </row>
    <row r="1786">
      <c r="A1786" s="8" t="inlineStr">
        <is>
          <t>CANON-202510-001732</t>
        </is>
      </c>
      <c r="B1786" s="9" t="inlineStr">
        <is>
          <t>2025-10</t>
        </is>
      </c>
      <c r="C1786" s="10" t="n">
        <v>45961</v>
      </c>
      <c r="D1786" s="9" t="inlineStr">
        <is>
          <t>Bound</t>
        </is>
      </c>
      <c r="E1786" s="8" t="inlineStr">
        <is>
          <t>Thaddeus Merriweather</t>
        </is>
      </c>
      <c r="F1786" s="11" t="n">
        <v>1969</v>
      </c>
      <c r="G1786" s="8" t="inlineStr">
        <is>
          <t>Lamborghini</t>
        </is>
      </c>
      <c r="H1786" s="8" t="inlineStr">
        <is>
          <t>Huracan EVO</t>
        </is>
      </c>
      <c r="I1786" s="8" t="inlineStr">
        <is>
          <t>TXNMZTEW3LNPFAVN4</t>
        </is>
      </c>
      <c r="J1786" s="8" t="inlineStr">
        <is>
          <t>03 - Supercar</t>
        </is>
      </c>
      <c r="K1786" s="12" t="n">
        <v>505000</v>
      </c>
      <c r="L1786" s="8" t="inlineStr">
        <is>
          <t>California</t>
        </is>
      </c>
      <c r="M1786" s="13" t="n">
        <v>12220.05</v>
      </c>
      <c r="N1786" s="13" t="n">
        <v>11842.45</v>
      </c>
      <c r="O1786" s="8" t="n"/>
    </row>
    <row r="1787">
      <c r="A1787" s="8" t="inlineStr">
        <is>
          <t>CANON-202510-001733</t>
        </is>
      </c>
      <c r="B1787" s="9" t="inlineStr">
        <is>
          <t>2025-10</t>
        </is>
      </c>
      <c r="C1787" s="10" t="n">
        <v>45947</v>
      </c>
      <c r="D1787" s="9" t="inlineStr">
        <is>
          <t>Bound</t>
        </is>
      </c>
      <c r="E1787" s="8" t="inlineStr">
        <is>
          <t>Fitzgerald Pennington</t>
        </is>
      </c>
      <c r="F1787" s="11" t="n">
        <v>1956</v>
      </c>
      <c r="G1787" s="8" t="inlineStr">
        <is>
          <t>Aston Martin</t>
        </is>
      </c>
      <c r="H1787" s="8" t="inlineStr">
        <is>
          <t>DB12</t>
        </is>
      </c>
      <c r="I1787" s="8" t="inlineStr">
        <is>
          <t>LAP2S6CTH2NCJC1SS</t>
        </is>
      </c>
      <c r="J1787" s="8" t="inlineStr">
        <is>
          <t>02 - Sports / GT</t>
        </is>
      </c>
      <c r="K1787" s="12" t="n">
        <v>700000</v>
      </c>
      <c r="L1787" s="8" t="inlineStr">
        <is>
          <t>California</t>
        </is>
      </c>
      <c r="M1787" s="13" t="n">
        <v>11589.62</v>
      </c>
      <c r="N1787" s="13" t="n">
        <v>11231.5</v>
      </c>
      <c r="O1787" s="8" t="n"/>
    </row>
    <row r="1788">
      <c r="A1788" s="8" t="inlineStr">
        <is>
          <t>CANON-202510-001734</t>
        </is>
      </c>
      <c r="B1788" s="9" t="inlineStr">
        <is>
          <t>2025-10</t>
        </is>
      </c>
      <c r="C1788" s="10" t="n">
        <v>45931</v>
      </c>
      <c r="D1788" s="9" t="inlineStr">
        <is>
          <t>Bound</t>
        </is>
      </c>
      <c r="E1788" s="8" t="inlineStr">
        <is>
          <t>Callum Fairweather</t>
        </is>
      </c>
      <c r="F1788" s="11" t="n">
        <v>2014</v>
      </c>
      <c r="G1788" s="8" t="inlineStr">
        <is>
          <t>Jaguar</t>
        </is>
      </c>
      <c r="H1788" s="8" t="inlineStr">
        <is>
          <t>E-Type Series 1</t>
        </is>
      </c>
      <c r="I1788" s="8" t="inlineStr">
        <is>
          <t>HV87MXBBD5E57YZW5</t>
        </is>
      </c>
      <c r="J1788" s="8" t="inlineStr">
        <is>
          <t>07 - Post-War Classic (1946-1972)</t>
        </is>
      </c>
      <c r="K1788" s="12" t="n">
        <v>1230000</v>
      </c>
      <c r="L1788" s="8" t="inlineStr">
        <is>
          <t>Michigan</t>
        </is>
      </c>
      <c r="M1788" s="13" t="n">
        <v>13669.25</v>
      </c>
      <c r="N1788" s="13" t="n">
        <v>13246.87</v>
      </c>
      <c r="O1788" s="8" t="n"/>
    </row>
    <row r="1789">
      <c r="A1789" s="8" t="inlineStr">
        <is>
          <t>CANON-202510-001735</t>
        </is>
      </c>
      <c r="B1789" s="9" t="inlineStr">
        <is>
          <t>2025-10</t>
        </is>
      </c>
      <c r="C1789" s="10" t="n">
        <v>45932</v>
      </c>
      <c r="D1789" s="9" t="inlineStr">
        <is>
          <t>Bound</t>
        </is>
      </c>
      <c r="E1789" s="8" t="inlineStr">
        <is>
          <t>Noor Pennington</t>
        </is>
      </c>
      <c r="F1789" s="11" t="n">
        <v>1989</v>
      </c>
      <c r="G1789" s="8" t="inlineStr">
        <is>
          <t>Bugatti</t>
        </is>
      </c>
      <c r="H1789" s="8" t="inlineStr">
        <is>
          <t>Type 57</t>
        </is>
      </c>
      <c r="I1789" s="8" t="inlineStr">
        <is>
          <t>N456VHVRRC117Z4LB</t>
        </is>
      </c>
      <c r="J1789" s="8" t="inlineStr">
        <is>
          <t>06 - Vintage Pre-War (pre-1946)</t>
        </is>
      </c>
      <c r="K1789" s="12" t="n">
        <v>1415000</v>
      </c>
      <c r="L1789" s="8" t="inlineStr">
        <is>
          <t>Oregon</t>
        </is>
      </c>
      <c r="M1789" s="13" t="n">
        <v>10257.42</v>
      </c>
      <c r="N1789" s="13" t="n">
        <v>9940.469999999999</v>
      </c>
      <c r="O1789" s="8" t="n"/>
    </row>
    <row r="1790">
      <c r="A1790" s="8" t="inlineStr">
        <is>
          <t>CANON-202510-001736</t>
        </is>
      </c>
      <c r="B1790" s="9" t="inlineStr">
        <is>
          <t>2025-10</t>
        </is>
      </c>
      <c r="C1790" s="10" t="n">
        <v>45942</v>
      </c>
      <c r="D1790" s="9" t="inlineStr">
        <is>
          <t>Bound</t>
        </is>
      </c>
      <c r="E1790" s="8" t="inlineStr">
        <is>
          <t>Leopold Ashcombe</t>
        </is>
      </c>
      <c r="F1790" s="11" t="n">
        <v>1956</v>
      </c>
      <c r="G1790" s="8" t="inlineStr">
        <is>
          <t>Porsche</t>
        </is>
      </c>
      <c r="H1790" s="8" t="inlineStr">
        <is>
          <t>911 Turbo S</t>
        </is>
      </c>
      <c r="I1790" s="8" t="inlineStr">
        <is>
          <t>93DDA1AUES7RW7782</t>
        </is>
      </c>
      <c r="J1790" s="8" t="inlineStr">
        <is>
          <t>02 - Sports / GT</t>
        </is>
      </c>
      <c r="K1790" s="12" t="n">
        <v>230000</v>
      </c>
      <c r="L1790" s="8" t="inlineStr">
        <is>
          <t>Nebraska</t>
        </is>
      </c>
      <c r="M1790" s="13" t="n">
        <v>5190.19</v>
      </c>
      <c r="N1790" s="13" t="n">
        <v>5029.81</v>
      </c>
      <c r="O1790" s="8" t="n"/>
    </row>
    <row r="1791">
      <c r="A1791" s="8" t="inlineStr">
        <is>
          <t>CANON-202510-001738</t>
        </is>
      </c>
      <c r="B1791" s="9" t="inlineStr">
        <is>
          <t>2025-10</t>
        </is>
      </c>
      <c r="C1791" s="10" t="n">
        <v>45938</v>
      </c>
      <c r="D1791" s="9" t="inlineStr">
        <is>
          <t>Bound</t>
        </is>
      </c>
      <c r="E1791" s="8" t="inlineStr">
        <is>
          <t>Beatrix Delacroix</t>
        </is>
      </c>
      <c r="F1791" s="11" t="n">
        <v>2006</v>
      </c>
      <c r="G1791" s="8" t="inlineStr">
        <is>
          <t>Mercedes-Benz</t>
        </is>
      </c>
      <c r="H1791" s="8" t="inlineStr">
        <is>
          <t>AMG GT</t>
        </is>
      </c>
      <c r="I1791" s="8" t="inlineStr">
        <is>
          <t>T4BF3U881JAB74N20</t>
        </is>
      </c>
      <c r="J1791" s="8" t="inlineStr">
        <is>
          <t>02 - Sports / GT</t>
        </is>
      </c>
      <c r="K1791" s="12" t="n">
        <v>175000</v>
      </c>
      <c r="L1791" s="8" t="inlineStr">
        <is>
          <t>Nebraska</t>
        </is>
      </c>
      <c r="M1791" s="13" t="n">
        <v>3949.06</v>
      </c>
      <c r="N1791" s="13" t="n">
        <v>3827.03</v>
      </c>
      <c r="O1791" s="8" t="n"/>
    </row>
    <row r="1792">
      <c r="A1792" s="8" t="inlineStr">
        <is>
          <t>CANON-202510-001740</t>
        </is>
      </c>
      <c r="B1792" s="9" t="inlineStr">
        <is>
          <t>2025-10</t>
        </is>
      </c>
      <c r="C1792" s="10" t="n">
        <v>45950</v>
      </c>
      <c r="D1792" s="9" t="inlineStr">
        <is>
          <t>Bound</t>
        </is>
      </c>
      <c r="E1792" s="8" t="inlineStr">
        <is>
          <t>Thaddeus Whitlock</t>
        </is>
      </c>
      <c r="F1792" s="11" t="n">
        <v>1999</v>
      </c>
      <c r="G1792" s="8" t="inlineStr">
        <is>
          <t>Bentley</t>
        </is>
      </c>
      <c r="H1792" s="8" t="inlineStr">
        <is>
          <t>Continental GT</t>
        </is>
      </c>
      <c r="I1792" s="8" t="inlineStr">
        <is>
          <t>XVPXWZCBBB38TWMDH</t>
        </is>
      </c>
      <c r="J1792" s="8" t="inlineStr">
        <is>
          <t>02 - Sports / GT</t>
        </is>
      </c>
      <c r="K1792" s="12" t="n">
        <v>670000</v>
      </c>
      <c r="L1792" s="8" t="inlineStr">
        <is>
          <t>Michigan</t>
        </is>
      </c>
      <c r="M1792" s="13" t="n">
        <v>12736.32</v>
      </c>
      <c r="N1792" s="13" t="n">
        <v>12342.77</v>
      </c>
      <c r="O1792" s="8" t="n"/>
    </row>
    <row r="1793">
      <c r="A1793" s="8" t="inlineStr">
        <is>
          <t>CANON-202510-001741</t>
        </is>
      </c>
      <c r="B1793" s="9" t="inlineStr">
        <is>
          <t>2025-10</t>
        </is>
      </c>
      <c r="C1793" s="10" t="n">
        <v>45953</v>
      </c>
      <c r="D1793" s="9" t="inlineStr">
        <is>
          <t>Bound</t>
        </is>
      </c>
      <c r="E1793" s="8" t="inlineStr">
        <is>
          <t>Fitzgerald Thistlewood</t>
        </is>
      </c>
      <c r="F1793" s="11" t="n">
        <v>1971</v>
      </c>
      <c r="G1793" s="8" t="inlineStr">
        <is>
          <t>BMW</t>
        </is>
      </c>
      <c r="H1793" s="8" t="inlineStr">
        <is>
          <t>M8 Competition</t>
        </is>
      </c>
      <c r="I1793" s="8" t="inlineStr">
        <is>
          <t>UTSE6BH62SV7AFA6G</t>
        </is>
      </c>
      <c r="J1793" s="8" t="inlineStr">
        <is>
          <t>02 - Sports / GT</t>
        </is>
      </c>
      <c r="K1793" s="12" t="n">
        <v>555000</v>
      </c>
      <c r="L1793" s="8" t="inlineStr">
        <is>
          <t>New York</t>
        </is>
      </c>
      <c r="M1793" s="13" t="n">
        <v>8712.450000000001</v>
      </c>
      <c r="N1793" s="13" t="n">
        <v>8443.24</v>
      </c>
      <c r="O1793" s="8" t="n"/>
    </row>
    <row r="1794">
      <c r="A1794" s="8" t="inlineStr">
        <is>
          <t>CANON-202510-001742</t>
        </is>
      </c>
      <c r="B1794" s="9" t="inlineStr">
        <is>
          <t>2025-10</t>
        </is>
      </c>
      <c r="C1794" s="10" t="n">
        <v>45942</v>
      </c>
      <c r="D1794" s="9" t="inlineStr">
        <is>
          <t>Bound</t>
        </is>
      </c>
      <c r="E1794" s="8" t="inlineStr">
        <is>
          <t>Callum Thistlewood</t>
        </is>
      </c>
      <c r="F1794" s="11" t="n">
        <v>1994</v>
      </c>
      <c r="G1794" s="8" t="inlineStr">
        <is>
          <t>Mercedes-Benz</t>
        </is>
      </c>
      <c r="H1794" s="8" t="inlineStr">
        <is>
          <t>AMG GT</t>
        </is>
      </c>
      <c r="I1794" s="8" t="inlineStr">
        <is>
          <t>LHJF1UJLENHD2JUPE</t>
        </is>
      </c>
      <c r="J1794" s="8" t="inlineStr">
        <is>
          <t>02 - Sports / GT</t>
        </is>
      </c>
      <c r="K1794" s="12" t="n">
        <v>645000</v>
      </c>
      <c r="L1794" s="8" t="inlineStr">
        <is>
          <t>Rhode Island</t>
        </is>
      </c>
      <c r="M1794" s="13" t="n">
        <v>10837.22</v>
      </c>
      <c r="N1794" s="13" t="n">
        <v>10502.35</v>
      </c>
      <c r="O1794" s="8" t="n"/>
    </row>
    <row r="1795">
      <c r="A1795" s="8" t="inlineStr">
        <is>
          <t>CANON-202510-001743</t>
        </is>
      </c>
      <c r="B1795" s="9" t="inlineStr">
        <is>
          <t>2025-10</t>
        </is>
      </c>
      <c r="C1795" s="10" t="n">
        <v>45941</v>
      </c>
      <c r="D1795" s="9" t="inlineStr">
        <is>
          <t>Bound</t>
        </is>
      </c>
      <c r="E1795" s="8" t="inlineStr">
        <is>
          <t>Ottilie Montoya</t>
        </is>
      </c>
      <c r="F1795" s="11" t="n">
        <v>1996</v>
      </c>
      <c r="G1795" s="8" t="inlineStr">
        <is>
          <t>Bentley</t>
        </is>
      </c>
      <c r="H1795" s="8" t="inlineStr">
        <is>
          <t>Continental GT</t>
        </is>
      </c>
      <c r="I1795" s="8" t="inlineStr">
        <is>
          <t>P6ARY3888K4SLJLVS</t>
        </is>
      </c>
      <c r="J1795" s="8" t="inlineStr">
        <is>
          <t>02 - Sports / GT</t>
        </is>
      </c>
      <c r="K1795" s="12" t="n">
        <v>415000</v>
      </c>
      <c r="L1795" s="8" t="inlineStr">
        <is>
          <t>Alabama</t>
        </is>
      </c>
      <c r="M1795" s="13" t="n">
        <v>7458.25</v>
      </c>
      <c r="N1795" s="13" t="n">
        <v>7227.79</v>
      </c>
      <c r="O1795" s="8" t="n"/>
    </row>
    <row r="1796">
      <c r="A1796" s="8" t="inlineStr">
        <is>
          <t>CANON-202510-001744</t>
        </is>
      </c>
      <c r="B1796" s="9" t="inlineStr">
        <is>
          <t>2025-10</t>
        </is>
      </c>
      <c r="C1796" s="10" t="n">
        <v>45960</v>
      </c>
      <c r="D1796" s="9" t="inlineStr">
        <is>
          <t>Bound</t>
        </is>
      </c>
      <c r="E1796" s="8" t="inlineStr">
        <is>
          <t>Saoirse Larsson</t>
        </is>
      </c>
      <c r="F1796" s="11" t="n">
        <v>2009</v>
      </c>
      <c r="G1796" s="8" t="inlineStr">
        <is>
          <t>Ferrari</t>
        </is>
      </c>
      <c r="H1796" s="8" t="inlineStr">
        <is>
          <t>296 GTB</t>
        </is>
      </c>
      <c r="I1796" s="8" t="inlineStr">
        <is>
          <t>1C0N1RZLVKTFM2X3E</t>
        </is>
      </c>
      <c r="J1796" s="8" t="inlineStr">
        <is>
          <t>03 - Supercar</t>
        </is>
      </c>
      <c r="K1796" s="12" t="n">
        <v>1050000</v>
      </c>
      <c r="L1796" s="8" t="inlineStr">
        <is>
          <t>North Carolina</t>
        </is>
      </c>
      <c r="M1796" s="13" t="n">
        <v>18226.42</v>
      </c>
      <c r="N1796" s="13" t="n">
        <v>17663.22</v>
      </c>
      <c r="O1796" s="8" t="n"/>
    </row>
    <row r="1797">
      <c r="A1797" s="8" t="inlineStr">
        <is>
          <t>CANON-202510-001746</t>
        </is>
      </c>
      <c r="B1797" s="9" t="inlineStr">
        <is>
          <t>2025-10</t>
        </is>
      </c>
      <c r="C1797" s="10" t="n">
        <v>45941</v>
      </c>
      <c r="D1797" s="9" t="inlineStr">
        <is>
          <t>Bound</t>
        </is>
      </c>
      <c r="E1797" s="8" t="inlineStr">
        <is>
          <t>Wilhelmina Delacroix</t>
        </is>
      </c>
      <c r="F1797" s="11" t="n">
        <v>1971</v>
      </c>
      <c r="G1797" s="8" t="inlineStr">
        <is>
          <t>Jaguar</t>
        </is>
      </c>
      <c r="H1797" s="8" t="inlineStr">
        <is>
          <t>E-Type Series 1</t>
        </is>
      </c>
      <c r="I1797" s="8" t="inlineStr">
        <is>
          <t>JDKPUH1F0RDEG8D0X</t>
        </is>
      </c>
      <c r="J1797" s="8" t="inlineStr">
        <is>
          <t>07 - Post-War Classic (1946-1972)</t>
        </is>
      </c>
      <c r="K1797" s="12" t="n">
        <v>115000</v>
      </c>
      <c r="L1797" s="8" t="inlineStr">
        <is>
          <t>Illinois</t>
        </is>
      </c>
      <c r="M1797" s="13" t="n">
        <v>1682.04</v>
      </c>
      <c r="N1797" s="13" t="n">
        <v>1630.06</v>
      </c>
      <c r="O1797" s="8" t="n"/>
    </row>
    <row r="1798">
      <c r="A1798" s="8" t="inlineStr">
        <is>
          <t>CANON-202510-001747</t>
        </is>
      </c>
      <c r="B1798" s="9" t="inlineStr">
        <is>
          <t>2025-10</t>
        </is>
      </c>
      <c r="C1798" s="10" t="n">
        <v>45942</v>
      </c>
      <c r="D1798" s="9" t="inlineStr">
        <is>
          <t>Bound</t>
        </is>
      </c>
      <c r="E1798" s="8" t="inlineStr">
        <is>
          <t>Noor Pennington</t>
        </is>
      </c>
      <c r="F1798" s="11" t="n">
        <v>1963</v>
      </c>
      <c r="G1798" s="8" t="inlineStr">
        <is>
          <t>Icon</t>
        </is>
      </c>
      <c r="H1798" s="8" t="inlineStr">
        <is>
          <t>Derelict</t>
        </is>
      </c>
      <c r="I1798" s="8" t="inlineStr">
        <is>
          <t>U9UU4R4JB8B0KMSRN</t>
        </is>
      </c>
      <c r="J1798" s="8" t="inlineStr">
        <is>
          <t>11 - Restomod / Coachbuilt / Bespoke</t>
        </is>
      </c>
      <c r="K1798" s="12" t="n">
        <v>140000</v>
      </c>
      <c r="L1798" s="8" t="inlineStr">
        <is>
          <t>New York</t>
        </is>
      </c>
      <c r="M1798" s="13" t="n">
        <v>3550.19</v>
      </c>
      <c r="N1798" s="13" t="n">
        <v>3440.49</v>
      </c>
      <c r="O1798" s="8" t="n"/>
    </row>
    <row r="1799">
      <c r="A1799" s="8" t="inlineStr">
        <is>
          <t>CANON-202510-001748</t>
        </is>
      </c>
      <c r="B1799" s="9" t="inlineStr">
        <is>
          <t>2025-10</t>
        </is>
      </c>
      <c r="C1799" s="10" t="n">
        <v>45954</v>
      </c>
      <c r="D1799" s="9" t="inlineStr">
        <is>
          <t>Bound</t>
        </is>
      </c>
      <c r="E1799" s="8" t="inlineStr">
        <is>
          <t>Marisol Chattopadhyay</t>
        </is>
      </c>
      <c r="F1799" s="11" t="n">
        <v>2015</v>
      </c>
      <c r="G1799" s="8" t="inlineStr">
        <is>
          <t>Ferrari</t>
        </is>
      </c>
      <c r="H1799" s="8" t="inlineStr">
        <is>
          <t>296 GTB</t>
        </is>
      </c>
      <c r="I1799" s="8" t="inlineStr">
        <is>
          <t>LPNBK3A7GX1NU5Y78</t>
        </is>
      </c>
      <c r="J1799" s="8" t="inlineStr">
        <is>
          <t>03 - Supercar</t>
        </is>
      </c>
      <c r="K1799" s="12" t="n">
        <v>665000</v>
      </c>
      <c r="L1799" s="8" t="inlineStr">
        <is>
          <t>Pennsylvania</t>
        </is>
      </c>
      <c r="M1799" s="13" t="n">
        <v>11919.81</v>
      </c>
      <c r="N1799" s="13" t="n">
        <v>11551.49</v>
      </c>
      <c r="O1799" s="8" t="n"/>
    </row>
    <row r="1800">
      <c r="A1800" s="8" t="inlineStr">
        <is>
          <t>CANON-202510-001749</t>
        </is>
      </c>
      <c r="B1800" s="9" t="inlineStr">
        <is>
          <t>2025-10</t>
        </is>
      </c>
      <c r="C1800" s="10" t="n">
        <v>45945</v>
      </c>
      <c r="D1800" s="9" t="inlineStr">
        <is>
          <t>Bound</t>
        </is>
      </c>
      <c r="E1800" s="8" t="inlineStr">
        <is>
          <t>Anouk Bellandi</t>
        </is>
      </c>
      <c r="F1800" s="11" t="n">
        <v>1976</v>
      </c>
      <c r="G1800" s="8" t="inlineStr">
        <is>
          <t>Maserati</t>
        </is>
      </c>
      <c r="H1800" s="8" t="inlineStr">
        <is>
          <t>GranTurismo</t>
        </is>
      </c>
      <c r="I1800" s="8" t="inlineStr">
        <is>
          <t>2HNX63TB0JHZ0F74B</t>
        </is>
      </c>
      <c r="J1800" s="8" t="inlineStr">
        <is>
          <t>02 - Sports / GT</t>
        </is>
      </c>
      <c r="K1800" s="12" t="n">
        <v>845000</v>
      </c>
      <c r="L1800" s="8" t="inlineStr">
        <is>
          <t>Texas</t>
        </is>
      </c>
      <c r="M1800" s="13" t="n">
        <v>11917.69</v>
      </c>
      <c r="N1800" s="13" t="n">
        <v>11549.43</v>
      </c>
      <c r="O1800" s="8" t="n"/>
    </row>
    <row r="1801">
      <c r="A1801" s="8" t="inlineStr">
        <is>
          <t>CANON-202510-001750</t>
        </is>
      </c>
      <c r="B1801" s="9" t="inlineStr">
        <is>
          <t>2025-10</t>
        </is>
      </c>
      <c r="C1801" s="10" t="n">
        <v>45947</v>
      </c>
      <c r="D1801" s="9" t="inlineStr">
        <is>
          <t>Bound</t>
        </is>
      </c>
      <c r="E1801" s="8" t="inlineStr">
        <is>
          <t>Lorenzo Castellanos</t>
        </is>
      </c>
      <c r="F1801" s="11" t="n">
        <v>2021</v>
      </c>
      <c r="G1801" s="8" t="inlineStr">
        <is>
          <t>Aston Martin</t>
        </is>
      </c>
      <c r="H1801" s="8" t="inlineStr">
        <is>
          <t>DB12</t>
        </is>
      </c>
      <c r="I1801" s="8" t="inlineStr">
        <is>
          <t>KNLBDVBCFC26Y9XM0</t>
        </is>
      </c>
      <c r="J1801" s="8" t="inlineStr">
        <is>
          <t>02 - Sports / GT</t>
        </is>
      </c>
      <c r="K1801" s="12" t="n">
        <v>420000</v>
      </c>
      <c r="L1801" s="8" t="inlineStr">
        <is>
          <t>Florida</t>
        </is>
      </c>
      <c r="M1801" s="13" t="n">
        <v>8439.620000000001</v>
      </c>
      <c r="N1801" s="13" t="n">
        <v>8178.84</v>
      </c>
      <c r="O1801" s="8" t="n"/>
    </row>
    <row r="1802">
      <c r="A1802" s="8" t="inlineStr">
        <is>
          <t>CANON-202510-001751</t>
        </is>
      </c>
      <c r="B1802" s="9" t="inlineStr">
        <is>
          <t>2025-10</t>
        </is>
      </c>
      <c r="C1802" s="10" t="n">
        <v>45944</v>
      </c>
      <c r="D1802" s="9" t="inlineStr">
        <is>
          <t>Bound</t>
        </is>
      </c>
      <c r="E1802" s="8" t="inlineStr">
        <is>
          <t>Cassius Rourke</t>
        </is>
      </c>
      <c r="F1802" s="11" t="n">
        <v>1989</v>
      </c>
      <c r="G1802" s="8" t="inlineStr">
        <is>
          <t>Aston Martin</t>
        </is>
      </c>
      <c r="H1802" s="8" t="inlineStr">
        <is>
          <t>DB5</t>
        </is>
      </c>
      <c r="I1802" s="8" t="inlineStr">
        <is>
          <t>2CBLC5MBYAAUY333X</t>
        </is>
      </c>
      <c r="J1802" s="8" t="inlineStr">
        <is>
          <t>07 - Post-War Classic (1946-1972)</t>
        </is>
      </c>
      <c r="K1802" s="12" t="n">
        <v>820000</v>
      </c>
      <c r="L1802" s="8" t="inlineStr">
        <is>
          <t>Pennsylvania</t>
        </is>
      </c>
      <c r="M1802" s="13" t="n">
        <v>6652.83</v>
      </c>
      <c r="N1802" s="13" t="n">
        <v>6447.26</v>
      </c>
      <c r="O1802" s="8" t="n"/>
    </row>
    <row r="1803">
      <c r="A1803" s="8" t="inlineStr">
        <is>
          <t>CANON-202510-001752</t>
        </is>
      </c>
      <c r="B1803" s="9" t="inlineStr">
        <is>
          <t>2025-10</t>
        </is>
      </c>
      <c r="C1803" s="10" t="n">
        <v>45939</v>
      </c>
      <c r="D1803" s="9" t="inlineStr">
        <is>
          <t>Bound</t>
        </is>
      </c>
      <c r="E1803" s="8" t="inlineStr">
        <is>
          <t>Mireille Vandermeer</t>
        </is>
      </c>
      <c r="F1803" s="11" t="n">
        <v>2021</v>
      </c>
      <c r="G1803" s="8" t="inlineStr">
        <is>
          <t>Ferrari</t>
        </is>
      </c>
      <c r="H1803" s="8" t="inlineStr">
        <is>
          <t>SF90 Stradale</t>
        </is>
      </c>
      <c r="I1803" s="8" t="inlineStr">
        <is>
          <t>SCR0L3VTYD4X7JW1X</t>
        </is>
      </c>
      <c r="J1803" s="8" t="inlineStr">
        <is>
          <t>03 - Supercar</t>
        </is>
      </c>
      <c r="K1803" s="12" t="n">
        <v>1345000</v>
      </c>
      <c r="L1803" s="8" t="inlineStr">
        <is>
          <t>Ohio</t>
        </is>
      </c>
      <c r="M1803" s="13" t="n">
        <v>28219.62</v>
      </c>
      <c r="N1803" s="13" t="n">
        <v>27347.63</v>
      </c>
      <c r="O1803" s="8" t="n"/>
    </row>
    <row r="1804">
      <c r="A1804" s="8" t="inlineStr">
        <is>
          <t>CANON-202510-001753</t>
        </is>
      </c>
      <c r="B1804" s="9" t="inlineStr">
        <is>
          <t>2025-10</t>
        </is>
      </c>
      <c r="C1804" s="10" t="n">
        <v>45958</v>
      </c>
      <c r="D1804" s="9" t="inlineStr">
        <is>
          <t>Bound</t>
        </is>
      </c>
      <c r="E1804" s="8" t="inlineStr">
        <is>
          <t>Leopold Delacroix</t>
        </is>
      </c>
      <c r="F1804" s="11" t="n">
        <v>1955</v>
      </c>
      <c r="G1804" s="8" t="inlineStr">
        <is>
          <t>Bentley</t>
        </is>
      </c>
      <c r="H1804" s="8" t="inlineStr">
        <is>
          <t>4.5 Litre</t>
        </is>
      </c>
      <c r="I1804" s="8" t="inlineStr">
        <is>
          <t>TRXF5P1A6YX8638X4</t>
        </is>
      </c>
      <c r="J1804" s="8" t="inlineStr">
        <is>
          <t>06 - Vintage Pre-War (pre-1946)</t>
        </is>
      </c>
      <c r="K1804" s="12" t="n">
        <v>1950000</v>
      </c>
      <c r="L1804" s="8" t="inlineStr">
        <is>
          <t>Florida</t>
        </is>
      </c>
      <c r="M1804" s="13" t="n">
        <v>17763.4</v>
      </c>
      <c r="N1804" s="13" t="n">
        <v>17214.51</v>
      </c>
      <c r="O1804" s="8" t="n"/>
    </row>
    <row r="1805">
      <c r="A1805" s="8" t="inlineStr">
        <is>
          <t>CANON-202510-001755</t>
        </is>
      </c>
      <c r="B1805" s="9" t="inlineStr">
        <is>
          <t>2025-10</t>
        </is>
      </c>
      <c r="C1805" s="10" t="n">
        <v>45943</v>
      </c>
      <c r="D1805" s="9" t="inlineStr">
        <is>
          <t>Bound</t>
        </is>
      </c>
      <c r="E1805" s="8" t="inlineStr">
        <is>
          <t>Mireille Farkas</t>
        </is>
      </c>
      <c r="F1805" s="11" t="n">
        <v>1983</v>
      </c>
      <c r="G1805" s="8" t="inlineStr">
        <is>
          <t>BMW</t>
        </is>
      </c>
      <c r="H1805" s="8" t="inlineStr">
        <is>
          <t>M8 Competition</t>
        </is>
      </c>
      <c r="I1805" s="8" t="inlineStr">
        <is>
          <t>48EAE57S3P5MS5JUZ</t>
        </is>
      </c>
      <c r="J1805" s="8" t="inlineStr">
        <is>
          <t>02 - Sports / GT</t>
        </is>
      </c>
      <c r="K1805" s="12" t="n">
        <v>1675000</v>
      </c>
      <c r="L1805" s="8" t="inlineStr">
        <is>
          <t>Florida</t>
        </is>
      </c>
      <c r="M1805" s="13" t="n">
        <v>24682.55</v>
      </c>
      <c r="N1805" s="13" t="n">
        <v>23919.86</v>
      </c>
      <c r="O1805" s="8" t="n"/>
    </row>
    <row r="1806">
      <c r="A1806" s="8" t="inlineStr">
        <is>
          <t>CANON-202510-001756</t>
        </is>
      </c>
      <c r="B1806" s="9" t="inlineStr">
        <is>
          <t>2025-10</t>
        </is>
      </c>
      <c r="C1806" s="10" t="n">
        <v>45931</v>
      </c>
      <c r="D1806" s="9" t="inlineStr">
        <is>
          <t>Bound</t>
        </is>
      </c>
      <c r="E1806" s="8" t="inlineStr">
        <is>
          <t>Anouk Bellandi</t>
        </is>
      </c>
      <c r="F1806" s="11" t="n">
        <v>2001</v>
      </c>
      <c r="G1806" s="8" t="inlineStr">
        <is>
          <t>Mercedes-Benz</t>
        </is>
      </c>
      <c r="H1806" s="8" t="inlineStr">
        <is>
          <t>AMG GT</t>
        </is>
      </c>
      <c r="I1806" s="8" t="inlineStr">
        <is>
          <t>B62TSMJFPR8KRBMJD</t>
        </is>
      </c>
      <c r="J1806" s="8" t="inlineStr">
        <is>
          <t>02 - Sports / GT</t>
        </is>
      </c>
      <c r="K1806" s="12" t="n">
        <v>400000</v>
      </c>
      <c r="L1806" s="8" t="inlineStr">
        <is>
          <t>Alabama</t>
        </is>
      </c>
      <c r="M1806" s="13" t="n">
        <v>7188.68</v>
      </c>
      <c r="N1806" s="13" t="n">
        <v>6966.55</v>
      </c>
      <c r="O1806" s="8" t="n"/>
    </row>
    <row r="1807">
      <c r="A1807" s="8" t="inlineStr">
        <is>
          <t>CANON-202510-001757</t>
        </is>
      </c>
      <c r="B1807" s="9" t="inlineStr">
        <is>
          <t>2025-10</t>
        </is>
      </c>
      <c r="C1807" s="10" t="n">
        <v>45952</v>
      </c>
      <c r="D1807" s="9" t="inlineStr">
        <is>
          <t>Bound</t>
        </is>
      </c>
      <c r="E1807" s="8" t="inlineStr">
        <is>
          <t>Ottilie Montoya</t>
        </is>
      </c>
      <c r="F1807" s="11" t="n">
        <v>2018</v>
      </c>
      <c r="G1807" s="8" t="inlineStr">
        <is>
          <t>Ringbrothers</t>
        </is>
      </c>
      <c r="H1807" s="8" t="inlineStr">
        <is>
          <t>Mustang</t>
        </is>
      </c>
      <c r="I1807" s="8" t="inlineStr">
        <is>
          <t>TF404RNA148AE4BA2</t>
        </is>
      </c>
      <c r="J1807" s="8" t="inlineStr">
        <is>
          <t>11 - Restomod / Coachbuilt / Bespoke</t>
        </is>
      </c>
      <c r="K1807" s="12" t="n">
        <v>875000</v>
      </c>
      <c r="L1807" s="8" t="inlineStr">
        <is>
          <t>Texas</t>
        </is>
      </c>
      <c r="M1807" s="13" t="n">
        <v>14808.96</v>
      </c>
      <c r="N1807" s="13" t="n">
        <v>14351.36</v>
      </c>
      <c r="O1807" s="8" t="n"/>
    </row>
    <row r="1808">
      <c r="A1808" s="8" t="inlineStr">
        <is>
          <t>CANON-202510-001758</t>
        </is>
      </c>
      <c r="B1808" s="9" t="inlineStr">
        <is>
          <t>2025-10</t>
        </is>
      </c>
      <c r="C1808" s="10" t="n">
        <v>45936</v>
      </c>
      <c r="D1808" s="9" t="inlineStr">
        <is>
          <t>Bound</t>
        </is>
      </c>
      <c r="E1808" s="8" t="inlineStr">
        <is>
          <t>Fenwick Farkas</t>
        </is>
      </c>
      <c r="F1808" s="11" t="n">
        <v>1959</v>
      </c>
      <c r="G1808" s="8" t="inlineStr">
        <is>
          <t>Ringbrothers</t>
        </is>
      </c>
      <c r="H1808" s="8" t="inlineStr">
        <is>
          <t>Mustang</t>
        </is>
      </c>
      <c r="I1808" s="8" t="inlineStr">
        <is>
          <t>XWPVZ1KHVH1KSAWRM</t>
        </is>
      </c>
      <c r="J1808" s="8" t="inlineStr">
        <is>
          <t>11 - Restomod / Coachbuilt / Bespoke</t>
        </is>
      </c>
      <c r="K1808" s="12" t="n">
        <v>445000</v>
      </c>
      <c r="L1808" s="8" t="inlineStr">
        <is>
          <t>Texas</t>
        </is>
      </c>
      <c r="M1808" s="13" t="n">
        <v>8496.98</v>
      </c>
      <c r="N1808" s="13" t="n">
        <v>8234.42</v>
      </c>
      <c r="O1808" s="8" t="n"/>
    </row>
    <row r="1809">
      <c r="A1809" s="8" t="inlineStr">
        <is>
          <t>CANON-202510-001759</t>
        </is>
      </c>
      <c r="B1809" s="9" t="inlineStr">
        <is>
          <t>2025-10</t>
        </is>
      </c>
      <c r="C1809" s="10" t="n">
        <v>45940</v>
      </c>
      <c r="D1809" s="9" t="inlineStr">
        <is>
          <t>Bound</t>
        </is>
      </c>
      <c r="E1809" s="8" t="inlineStr">
        <is>
          <t>Fenwick Fairweather</t>
        </is>
      </c>
      <c r="F1809" s="11" t="n">
        <v>2002</v>
      </c>
      <c r="G1809" s="8" t="inlineStr">
        <is>
          <t>Aston Martin</t>
        </is>
      </c>
      <c r="H1809" s="8" t="inlineStr">
        <is>
          <t>DB12</t>
        </is>
      </c>
      <c r="I1809" s="8" t="inlineStr">
        <is>
          <t>03JHR3ZTW0C655NLX</t>
        </is>
      </c>
      <c r="J1809" s="8" t="inlineStr">
        <is>
          <t>02 - Sports / GT</t>
        </is>
      </c>
      <c r="K1809" s="12" t="n">
        <v>1050000</v>
      </c>
      <c r="L1809" s="8" t="inlineStr">
        <is>
          <t>California</t>
        </is>
      </c>
      <c r="M1809" s="13" t="n">
        <v>14709.91</v>
      </c>
      <c r="N1809" s="13" t="n">
        <v>14255.37</v>
      </c>
      <c r="O1809" s="8" t="n"/>
    </row>
    <row r="1810">
      <c r="A1810" s="8" t="inlineStr">
        <is>
          <t>CANON-202510-001760</t>
        </is>
      </c>
      <c r="B1810" s="9" t="inlineStr">
        <is>
          <t>2025-10</t>
        </is>
      </c>
      <c r="C1810" s="10" t="n">
        <v>45945</v>
      </c>
      <c r="D1810" s="9" t="inlineStr">
        <is>
          <t>Bound</t>
        </is>
      </c>
      <c r="E1810" s="8" t="inlineStr">
        <is>
          <t>Fitzgerald Nakashima</t>
        </is>
      </c>
      <c r="F1810" s="11" t="n">
        <v>1971</v>
      </c>
      <c r="G1810" s="8" t="inlineStr">
        <is>
          <t>Mercedes-Benz</t>
        </is>
      </c>
      <c r="H1810" s="8" t="inlineStr">
        <is>
          <t>280SL Pagoda</t>
        </is>
      </c>
      <c r="I1810" s="8" t="inlineStr">
        <is>
          <t>WEKXHLNU8ULVLT8FL</t>
        </is>
      </c>
      <c r="J1810" s="8" t="inlineStr">
        <is>
          <t>07 - Post-War Classic (1946-1972)</t>
        </is>
      </c>
      <c r="K1810" s="12" t="n">
        <v>1350000</v>
      </c>
      <c r="L1810" s="8" t="inlineStr">
        <is>
          <t>Oklahoma</t>
        </is>
      </c>
      <c r="M1810" s="13" t="n">
        <v>12195.85</v>
      </c>
      <c r="N1810" s="13" t="n">
        <v>11819</v>
      </c>
      <c r="O1810" s="8" t="n"/>
    </row>
    <row r="1811">
      <c r="A1811" s="8" t="inlineStr">
        <is>
          <t>CANON-202510-001761</t>
        </is>
      </c>
      <c r="B1811" s="9" t="inlineStr">
        <is>
          <t>2025-10</t>
        </is>
      </c>
      <c r="C1811" s="10" t="n">
        <v>45957</v>
      </c>
      <c r="D1811" s="9" t="inlineStr">
        <is>
          <t>Bound</t>
        </is>
      </c>
      <c r="E1811" s="8" t="inlineStr">
        <is>
          <t>Lorenzo Merriweather</t>
        </is>
      </c>
      <c r="F1811" s="11" t="n">
        <v>1992</v>
      </c>
      <c r="G1811" s="8" t="inlineStr">
        <is>
          <t>Ferrari</t>
        </is>
      </c>
      <c r="H1811" s="8" t="inlineStr">
        <is>
          <t>275 GTB/4</t>
        </is>
      </c>
      <c r="I1811" s="8" t="inlineStr">
        <is>
          <t>1XPDFY5ANY7U42MVL</t>
        </is>
      </c>
      <c r="J1811" s="8" t="inlineStr">
        <is>
          <t>07 - Post-War Classic (1946-1972)</t>
        </is>
      </c>
      <c r="K1811" s="12" t="n">
        <v>1275000</v>
      </c>
      <c r="L1811" s="8" t="inlineStr">
        <is>
          <t>South Carolina</t>
        </is>
      </c>
      <c r="M1811" s="13" t="n">
        <v>11335.47</v>
      </c>
      <c r="N1811" s="13" t="n">
        <v>10985.2</v>
      </c>
      <c r="O1811" s="8" t="n"/>
    </row>
    <row r="1812">
      <c r="A1812" s="8" t="inlineStr">
        <is>
          <t>CANON-202510-001762</t>
        </is>
      </c>
      <c r="B1812" s="9" t="inlineStr">
        <is>
          <t>2025-10</t>
        </is>
      </c>
      <c r="C1812" s="10" t="n">
        <v>45959</v>
      </c>
      <c r="D1812" s="9" t="inlineStr">
        <is>
          <t>Bound</t>
        </is>
      </c>
      <c r="E1812" s="8" t="inlineStr">
        <is>
          <t>Everett Fairweather</t>
        </is>
      </c>
      <c r="F1812" s="11" t="n">
        <v>2017</v>
      </c>
      <c r="G1812" s="8" t="inlineStr">
        <is>
          <t>Ferrari</t>
        </is>
      </c>
      <c r="H1812" s="8" t="inlineStr">
        <is>
          <t>296 GTB</t>
        </is>
      </c>
      <c r="I1812" s="8" t="inlineStr">
        <is>
          <t>YUCJT0CF0SZTKTZY4</t>
        </is>
      </c>
      <c r="J1812" s="8" t="inlineStr">
        <is>
          <t>03 - Supercar</t>
        </is>
      </c>
      <c r="K1812" s="12" t="n">
        <v>1675000</v>
      </c>
      <c r="L1812" s="8" t="inlineStr">
        <is>
          <t>Louisiana</t>
        </is>
      </c>
      <c r="M1812" s="13" t="n">
        <v>30592.45</v>
      </c>
      <c r="N1812" s="13" t="n">
        <v>29647.14</v>
      </c>
      <c r="O1812" s="8" t="n"/>
    </row>
    <row r="1813">
      <c r="A1813" s="8" t="inlineStr">
        <is>
          <t>CANON-202510-001763</t>
        </is>
      </c>
      <c r="B1813" s="9" t="inlineStr">
        <is>
          <t>2025-10</t>
        </is>
      </c>
      <c r="C1813" s="10" t="n">
        <v>45944</v>
      </c>
      <c r="D1813" s="9" t="inlineStr">
        <is>
          <t>Bound</t>
        </is>
      </c>
      <c r="E1813" s="8" t="inlineStr">
        <is>
          <t>Sunniva Bellandi</t>
        </is>
      </c>
      <c r="F1813" s="11" t="n">
        <v>1989</v>
      </c>
      <c r="G1813" s="8" t="inlineStr">
        <is>
          <t>Mercedes-Benz</t>
        </is>
      </c>
      <c r="H1813" s="8" t="inlineStr">
        <is>
          <t>AMG GT</t>
        </is>
      </c>
      <c r="I1813" s="8" t="inlineStr">
        <is>
          <t>HNAGF590U4YG0DV2X</t>
        </is>
      </c>
      <c r="J1813" s="8" t="inlineStr">
        <is>
          <t>02 - Sports / GT</t>
        </is>
      </c>
      <c r="K1813" s="12" t="n">
        <v>280000</v>
      </c>
      <c r="L1813" s="8" t="inlineStr">
        <is>
          <t>Arkansas</t>
        </is>
      </c>
      <c r="M1813" s="13" t="n">
        <v>5467.92</v>
      </c>
      <c r="N1813" s="13" t="n">
        <v>5298.96</v>
      </c>
      <c r="O1813" s="8" t="n"/>
    </row>
    <row r="1814">
      <c r="A1814" s="8" t="inlineStr">
        <is>
          <t>CANON-202510-001764</t>
        </is>
      </c>
      <c r="B1814" s="9" t="inlineStr">
        <is>
          <t>2025-10</t>
        </is>
      </c>
      <c r="C1814" s="10" t="n">
        <v>45939</v>
      </c>
      <c r="D1814" s="9" t="inlineStr">
        <is>
          <t>Bound</t>
        </is>
      </c>
      <c r="E1814" s="8" t="inlineStr">
        <is>
          <t>Mireille Pennington</t>
        </is>
      </c>
      <c r="F1814" s="11" t="n">
        <v>1963</v>
      </c>
      <c r="G1814" s="8" t="inlineStr">
        <is>
          <t>Maserati</t>
        </is>
      </c>
      <c r="H1814" s="8" t="inlineStr">
        <is>
          <t>GranTurismo</t>
        </is>
      </c>
      <c r="I1814" s="8" t="inlineStr">
        <is>
          <t>46E4BP356C18EMM6T</t>
        </is>
      </c>
      <c r="J1814" s="8" t="inlineStr">
        <is>
          <t>02 - Sports / GT</t>
        </is>
      </c>
      <c r="K1814" s="12" t="n">
        <v>605000</v>
      </c>
      <c r="L1814" s="8" t="inlineStr">
        <is>
          <t>New York</t>
        </is>
      </c>
      <c r="M1814" s="13" t="n">
        <v>9497.360000000001</v>
      </c>
      <c r="N1814" s="13" t="n">
        <v>9203.889999999999</v>
      </c>
      <c r="O1814" s="8" t="n"/>
    </row>
    <row r="1815">
      <c r="A1815" s="8" t="inlineStr">
        <is>
          <t>CANON-202510-001765</t>
        </is>
      </c>
      <c r="B1815" s="9" t="inlineStr">
        <is>
          <t>2025-10</t>
        </is>
      </c>
      <c r="C1815" s="10" t="n">
        <v>45945</v>
      </c>
      <c r="D1815" s="9" t="inlineStr">
        <is>
          <t>Bound</t>
        </is>
      </c>
      <c r="E1815" s="8" t="inlineStr">
        <is>
          <t>Sunniva Larsson</t>
        </is>
      </c>
      <c r="F1815" s="11" t="n">
        <v>2017</v>
      </c>
      <c r="G1815" s="8" t="inlineStr">
        <is>
          <t>Aston Martin</t>
        </is>
      </c>
      <c r="H1815" s="8" t="inlineStr">
        <is>
          <t>DB5</t>
        </is>
      </c>
      <c r="I1815" s="8" t="inlineStr">
        <is>
          <t>GWX22AZ242FP4PLYL</t>
        </is>
      </c>
      <c r="J1815" s="8" t="inlineStr">
        <is>
          <t>07 - Post-War Classic (1946-1972)</t>
        </is>
      </c>
      <c r="K1815" s="12" t="n">
        <v>555000</v>
      </c>
      <c r="L1815" s="8" t="inlineStr">
        <is>
          <t>Indiana</t>
        </is>
      </c>
      <c r="M1815" s="13" t="n">
        <v>5538.48</v>
      </c>
      <c r="N1815" s="13" t="n">
        <v>5367.34</v>
      </c>
      <c r="O1815" s="8" t="n"/>
    </row>
    <row r="1816">
      <c r="A1816" s="8" t="inlineStr">
        <is>
          <t>CANON-202510-001766</t>
        </is>
      </c>
      <c r="B1816" s="9" t="inlineStr">
        <is>
          <t>2025-10</t>
        </is>
      </c>
      <c r="C1816" s="10" t="n">
        <v>45938</v>
      </c>
      <c r="D1816" s="9" t="inlineStr">
        <is>
          <t>Bound</t>
        </is>
      </c>
      <c r="E1816" s="8" t="inlineStr">
        <is>
          <t>Callum Castellanos</t>
        </is>
      </c>
      <c r="F1816" s="11" t="n">
        <v>1962</v>
      </c>
      <c r="G1816" s="8" t="inlineStr">
        <is>
          <t>Porsche</t>
        </is>
      </c>
      <c r="H1816" s="8" t="inlineStr">
        <is>
          <t>911 Turbo S</t>
        </is>
      </c>
      <c r="I1816" s="8" t="inlineStr">
        <is>
          <t>T9BKPZHED2M4GT7F6</t>
        </is>
      </c>
      <c r="J1816" s="8" t="inlineStr">
        <is>
          <t>02 - Sports / GT</t>
        </is>
      </c>
      <c r="K1816" s="12" t="n">
        <v>665000</v>
      </c>
      <c r="L1816" s="8" t="inlineStr">
        <is>
          <t>New York</t>
        </is>
      </c>
      <c r="M1816" s="13" t="n">
        <v>10439.25</v>
      </c>
      <c r="N1816" s="13" t="n">
        <v>10116.68</v>
      </c>
      <c r="O1816" s="8" t="n"/>
    </row>
    <row r="1817">
      <c r="A1817" s="8" t="inlineStr">
        <is>
          <t>CANON-202510-001767</t>
        </is>
      </c>
      <c r="B1817" s="9" t="inlineStr">
        <is>
          <t>2025-10</t>
        </is>
      </c>
      <c r="C1817" s="10" t="n">
        <v>45933</v>
      </c>
      <c r="D1817" s="9" t="inlineStr">
        <is>
          <t>Bound</t>
        </is>
      </c>
      <c r="E1817" s="8" t="inlineStr">
        <is>
          <t>Cassius Chattopadhyay</t>
        </is>
      </c>
      <c r="F1817" s="11" t="n">
        <v>1980</v>
      </c>
      <c r="G1817" s="8" t="inlineStr">
        <is>
          <t>Aston Martin</t>
        </is>
      </c>
      <c r="H1817" s="8" t="inlineStr">
        <is>
          <t>DB12</t>
        </is>
      </c>
      <c r="I1817" s="8" t="inlineStr">
        <is>
          <t>19BABD5VZEZ1P6UFR</t>
        </is>
      </c>
      <c r="J1817" s="8" t="inlineStr">
        <is>
          <t>02 - Sports / GT</t>
        </is>
      </c>
      <c r="K1817" s="12" t="n">
        <v>1185000</v>
      </c>
      <c r="L1817" s="8" t="inlineStr">
        <is>
          <t>Michigan</t>
        </is>
      </c>
      <c r="M1817" s="13" t="n">
        <v>19060.61</v>
      </c>
      <c r="N1817" s="13" t="n">
        <v>18471.64</v>
      </c>
      <c r="O1817" s="8" t="n"/>
    </row>
    <row r="1818">
      <c r="A1818" s="8" t="inlineStr">
        <is>
          <t>CANON-202510-001768</t>
        </is>
      </c>
      <c r="B1818" s="9" t="inlineStr">
        <is>
          <t>2025-10</t>
        </is>
      </c>
      <c r="C1818" s="10" t="n">
        <v>45961</v>
      </c>
      <c r="D1818" s="9" t="inlineStr">
        <is>
          <t>Bound</t>
        </is>
      </c>
      <c r="E1818" s="8" t="inlineStr">
        <is>
          <t>Anouk Nakashima</t>
        </is>
      </c>
      <c r="F1818" s="11" t="n">
        <v>1980</v>
      </c>
      <c r="G1818" s="8" t="inlineStr">
        <is>
          <t>Porsche</t>
        </is>
      </c>
      <c r="H1818" s="8" t="inlineStr">
        <is>
          <t>911 Turbo S</t>
        </is>
      </c>
      <c r="I1818" s="8" t="inlineStr">
        <is>
          <t>8GSADN2RHNZ79YPWB</t>
        </is>
      </c>
      <c r="J1818" s="8" t="inlineStr">
        <is>
          <t>02 - Sports / GT</t>
        </is>
      </c>
      <c r="K1818" s="12" t="n">
        <v>595000</v>
      </c>
      <c r="L1818" s="8" t="inlineStr">
        <is>
          <t>Hawaii</t>
        </is>
      </c>
      <c r="M1818" s="13" t="n">
        <v>9486.32</v>
      </c>
      <c r="N1818" s="13" t="n">
        <v>9193.190000000001</v>
      </c>
      <c r="O1818" s="8" t="n"/>
    </row>
    <row r="1819">
      <c r="A1819" s="8" t="inlineStr">
        <is>
          <t>CANON-202510-001769</t>
        </is>
      </c>
      <c r="B1819" s="9" t="inlineStr">
        <is>
          <t>2025-10</t>
        </is>
      </c>
      <c r="C1819" s="10" t="n">
        <v>45943</v>
      </c>
      <c r="D1819" s="9" t="inlineStr">
        <is>
          <t>Bound</t>
        </is>
      </c>
      <c r="E1819" s="8" t="inlineStr">
        <is>
          <t>Lorenzo Delacroix</t>
        </is>
      </c>
      <c r="F1819" s="11" t="n">
        <v>2021</v>
      </c>
      <c r="G1819" s="8" t="inlineStr">
        <is>
          <t>Aston Martin</t>
        </is>
      </c>
      <c r="H1819" s="8" t="inlineStr">
        <is>
          <t>DB5</t>
        </is>
      </c>
      <c r="I1819" s="8" t="inlineStr">
        <is>
          <t>UVCXGAL3YSGTEGNGF</t>
        </is>
      </c>
      <c r="J1819" s="8" t="inlineStr">
        <is>
          <t>07 - Post-War Classic (1946-1972)</t>
        </is>
      </c>
      <c r="K1819" s="12" t="n">
        <v>540000</v>
      </c>
      <c r="L1819" s="8" t="inlineStr">
        <is>
          <t>Washington</t>
        </is>
      </c>
      <c r="M1819" s="13" t="n">
        <v>4205.89</v>
      </c>
      <c r="N1819" s="13" t="n">
        <v>4075.93</v>
      </c>
      <c r="O1819" s="8" t="n"/>
    </row>
    <row r="1820">
      <c r="A1820" s="8" t="inlineStr">
        <is>
          <t>CANON-202510-001770</t>
        </is>
      </c>
      <c r="B1820" s="9" t="inlineStr">
        <is>
          <t>2025-10</t>
        </is>
      </c>
      <c r="C1820" s="10" t="n">
        <v>45941</v>
      </c>
      <c r="D1820" s="9" t="inlineStr">
        <is>
          <t>Bound</t>
        </is>
      </c>
      <c r="E1820" s="8" t="inlineStr">
        <is>
          <t>Ingrid Rourke</t>
        </is>
      </c>
      <c r="F1820" s="11" t="n">
        <v>2015</v>
      </c>
      <c r="G1820" s="8" t="inlineStr">
        <is>
          <t>Bentley</t>
        </is>
      </c>
      <c r="H1820" s="8" t="inlineStr">
        <is>
          <t>Continental GT</t>
        </is>
      </c>
      <c r="I1820" s="8" t="inlineStr">
        <is>
          <t>5E8V80W263WSHLX34</t>
        </is>
      </c>
      <c r="J1820" s="8" t="inlineStr">
        <is>
          <t>02 - Sports / GT</t>
        </is>
      </c>
      <c r="K1820" s="12" t="n">
        <v>145000</v>
      </c>
      <c r="L1820" s="8" t="inlineStr">
        <is>
          <t>Texas</t>
        </is>
      </c>
      <c r="M1820" s="13" t="n">
        <v>2894.53</v>
      </c>
      <c r="N1820" s="13" t="n">
        <v>2805.09</v>
      </c>
      <c r="O1820" s="8" t="n"/>
    </row>
    <row r="1821">
      <c r="A1821" s="8" t="inlineStr">
        <is>
          <t>CANON-202510-001771</t>
        </is>
      </c>
      <c r="B1821" s="9" t="inlineStr">
        <is>
          <t>2025-10</t>
        </is>
      </c>
      <c r="C1821" s="10" t="n">
        <v>45942</v>
      </c>
      <c r="D1821" s="9" t="inlineStr">
        <is>
          <t>Bound</t>
        </is>
      </c>
      <c r="E1821" s="8" t="inlineStr">
        <is>
          <t>Sunniva Bellandi</t>
        </is>
      </c>
      <c r="F1821" s="11" t="n">
        <v>2014</v>
      </c>
      <c r="G1821" s="8" t="inlineStr">
        <is>
          <t>Maserati</t>
        </is>
      </c>
      <c r="H1821" s="8" t="inlineStr">
        <is>
          <t>GranTurismo</t>
        </is>
      </c>
      <c r="I1821" s="8" t="inlineStr">
        <is>
          <t>KPARP3L53XCT9JAEK</t>
        </is>
      </c>
      <c r="J1821" s="8" t="inlineStr">
        <is>
          <t>02 - Sports / GT</t>
        </is>
      </c>
      <c r="K1821" s="12" t="n">
        <v>260000</v>
      </c>
      <c r="L1821" s="8" t="inlineStr">
        <is>
          <t>Maryland</t>
        </is>
      </c>
      <c r="M1821" s="13" t="n">
        <v>3495.28</v>
      </c>
      <c r="N1821" s="13" t="n">
        <v>3387.28</v>
      </c>
      <c r="O1821" s="8" t="n"/>
    </row>
    <row r="1822">
      <c r="A1822" s="8" t="inlineStr">
        <is>
          <t>CANON-202510-001774</t>
        </is>
      </c>
      <c r="B1822" s="9" t="inlineStr">
        <is>
          <t>2025-10</t>
        </is>
      </c>
      <c r="C1822" s="10" t="n">
        <v>45958</v>
      </c>
      <c r="D1822" s="9" t="inlineStr">
        <is>
          <t>Bound</t>
        </is>
      </c>
      <c r="E1822" s="8" t="inlineStr">
        <is>
          <t>Beatrix Underwood</t>
        </is>
      </c>
      <c r="F1822" s="11" t="n">
        <v>2014</v>
      </c>
      <c r="G1822" s="8" t="inlineStr">
        <is>
          <t>BMW</t>
        </is>
      </c>
      <c r="H1822" s="8" t="inlineStr">
        <is>
          <t>M8 Competition</t>
        </is>
      </c>
      <c r="I1822" s="8" t="inlineStr">
        <is>
          <t>ER5NWXRTVNGLHAGS3</t>
        </is>
      </c>
      <c r="J1822" s="8" t="inlineStr">
        <is>
          <t>02 - Sports / GT</t>
        </is>
      </c>
      <c r="K1822" s="12" t="n">
        <v>455000</v>
      </c>
      <c r="L1822" s="8" t="inlineStr">
        <is>
          <t>Maine</t>
        </is>
      </c>
      <c r="M1822" s="13" t="n">
        <v>6953.77</v>
      </c>
      <c r="N1822" s="13" t="n">
        <v>6738.9</v>
      </c>
      <c r="O1822" s="8" t="n"/>
    </row>
    <row r="1823">
      <c r="A1823" s="8" t="inlineStr">
        <is>
          <t>CANON-202510-001775</t>
        </is>
      </c>
      <c r="B1823" s="9" t="inlineStr">
        <is>
          <t>2025-10</t>
        </is>
      </c>
      <c r="C1823" s="10" t="n">
        <v>45956</v>
      </c>
      <c r="D1823" s="9" t="inlineStr">
        <is>
          <t>Bound</t>
        </is>
      </c>
      <c r="E1823" s="8" t="inlineStr">
        <is>
          <t>Noor Bellandi</t>
        </is>
      </c>
      <c r="F1823" s="11" t="n">
        <v>1959</v>
      </c>
      <c r="G1823" s="8" t="inlineStr">
        <is>
          <t>Lamborghini</t>
        </is>
      </c>
      <c r="H1823" s="8" t="inlineStr">
        <is>
          <t>Huracan EVO</t>
        </is>
      </c>
      <c r="I1823" s="8" t="inlineStr">
        <is>
          <t>JWYL85PDJTM3FJBJ9</t>
        </is>
      </c>
      <c r="J1823" s="8" t="inlineStr">
        <is>
          <t>03 - Supercar</t>
        </is>
      </c>
      <c r="K1823" s="12" t="n">
        <v>1025000</v>
      </c>
      <c r="L1823" s="8" t="inlineStr">
        <is>
          <t>New Jersey</t>
        </is>
      </c>
      <c r="M1823" s="13" t="n">
        <v>14079.25</v>
      </c>
      <c r="N1823" s="13" t="n">
        <v>13644.2</v>
      </c>
      <c r="O1823" s="8" t="n"/>
    </row>
    <row r="1824">
      <c r="A1824" s="8" t="inlineStr">
        <is>
          <t>CANON-202510-001776</t>
        </is>
      </c>
      <c r="B1824" s="9" t="inlineStr">
        <is>
          <t>2025-10</t>
        </is>
      </c>
      <c r="C1824" s="10" t="n">
        <v>45953</v>
      </c>
      <c r="D1824" s="9" t="inlineStr">
        <is>
          <t>Bound</t>
        </is>
      </c>
      <c r="E1824" s="8" t="inlineStr">
        <is>
          <t>Horace Chattopadhyay</t>
        </is>
      </c>
      <c r="F1824" s="11" t="n">
        <v>2021</v>
      </c>
      <c r="G1824" s="8" t="inlineStr">
        <is>
          <t>Aston Martin</t>
        </is>
      </c>
      <c r="H1824" s="8" t="inlineStr">
        <is>
          <t>DB12</t>
        </is>
      </c>
      <c r="I1824" s="8" t="inlineStr">
        <is>
          <t>A62N0RAFMZZSEA3C3</t>
        </is>
      </c>
      <c r="J1824" s="8" t="inlineStr">
        <is>
          <t>02 - Sports / GT</t>
        </is>
      </c>
      <c r="K1824" s="12" t="n">
        <v>380000</v>
      </c>
      <c r="L1824" s="8" t="inlineStr">
        <is>
          <t>California</t>
        </is>
      </c>
      <c r="M1824" s="13" t="n">
        <v>7259.43</v>
      </c>
      <c r="N1824" s="13" t="n">
        <v>7035.11</v>
      </c>
      <c r="O1824" s="8" t="n"/>
    </row>
    <row r="1825">
      <c r="A1825" s="8" t="inlineStr">
        <is>
          <t>CANON-202510-001777</t>
        </is>
      </c>
      <c r="B1825" s="9" t="inlineStr">
        <is>
          <t>2025-10</t>
        </is>
      </c>
      <c r="C1825" s="10" t="n">
        <v>45941</v>
      </c>
      <c r="D1825" s="9" t="inlineStr">
        <is>
          <t>Bound</t>
        </is>
      </c>
      <c r="E1825" s="8" t="inlineStr">
        <is>
          <t>Fenwick Okonkwo</t>
        </is>
      </c>
      <c r="F1825" s="11" t="n">
        <v>1975</v>
      </c>
      <c r="G1825" s="8" t="inlineStr">
        <is>
          <t>Ferrari</t>
        </is>
      </c>
      <c r="H1825" s="8" t="inlineStr">
        <is>
          <t>SF90 Stradale</t>
        </is>
      </c>
      <c r="I1825" s="8" t="inlineStr">
        <is>
          <t>MER6V4NAX3ZRDEUA5</t>
        </is>
      </c>
      <c r="J1825" s="8" t="inlineStr">
        <is>
          <t>03 - Supercar</t>
        </is>
      </c>
      <c r="K1825" s="12" t="n">
        <v>1720000</v>
      </c>
      <c r="L1825" s="8" t="inlineStr">
        <is>
          <t>New York</t>
        </is>
      </c>
      <c r="M1825" s="13" t="n">
        <v>33231.7</v>
      </c>
      <c r="N1825" s="13" t="n">
        <v>32204.84</v>
      </c>
      <c r="O1825" s="8" t="n"/>
    </row>
    <row r="1826">
      <c r="A1826" s="8" t="inlineStr">
        <is>
          <t>CANON-202510-001778</t>
        </is>
      </c>
      <c r="B1826" s="9" t="inlineStr">
        <is>
          <t>2025-10</t>
        </is>
      </c>
      <c r="C1826" s="10" t="n">
        <v>45938</v>
      </c>
      <c r="D1826" s="9" t="inlineStr">
        <is>
          <t>Bound</t>
        </is>
      </c>
      <c r="E1826" s="8" t="inlineStr">
        <is>
          <t>Sunniva Bellandi</t>
        </is>
      </c>
      <c r="F1826" s="11" t="n">
        <v>1957</v>
      </c>
      <c r="G1826" s="8" t="inlineStr">
        <is>
          <t>BMW</t>
        </is>
      </c>
      <c r="H1826" s="8" t="inlineStr">
        <is>
          <t>M8 Competition</t>
        </is>
      </c>
      <c r="I1826" s="8" t="inlineStr">
        <is>
          <t>5YHJA70Z7R2SPSTTN</t>
        </is>
      </c>
      <c r="J1826" s="8" t="inlineStr">
        <is>
          <t>02 - Sports / GT</t>
        </is>
      </c>
      <c r="K1826" s="12" t="n">
        <v>160000</v>
      </c>
      <c r="L1826" s="8" t="inlineStr">
        <is>
          <t>New Mexico</t>
        </is>
      </c>
      <c r="M1826" s="13" t="n">
        <v>3555.02</v>
      </c>
      <c r="N1826" s="13" t="n">
        <v>3445.17</v>
      </c>
      <c r="O1826" s="8" t="n"/>
    </row>
    <row r="1827">
      <c r="A1827" s="8" t="inlineStr">
        <is>
          <t>CANON-202510-001781</t>
        </is>
      </c>
      <c r="B1827" s="9" t="inlineStr">
        <is>
          <t>2025-10</t>
        </is>
      </c>
      <c r="C1827" s="10" t="n">
        <v>45947</v>
      </c>
      <c r="D1827" s="9" t="inlineStr">
        <is>
          <t>Bound</t>
        </is>
      </c>
      <c r="E1827" s="8" t="inlineStr">
        <is>
          <t>Emiliano Delacroix</t>
        </is>
      </c>
      <c r="F1827" s="11" t="n">
        <v>1983</v>
      </c>
      <c r="G1827" s="8" t="inlineStr">
        <is>
          <t>Maserati</t>
        </is>
      </c>
      <c r="H1827" s="8" t="inlineStr">
        <is>
          <t>GranTurismo</t>
        </is>
      </c>
      <c r="I1827" s="8" t="inlineStr">
        <is>
          <t>YPTYZRXDU8BW8RZ4E</t>
        </is>
      </c>
      <c r="J1827" s="8" t="inlineStr">
        <is>
          <t>02 - Sports / GT</t>
        </is>
      </c>
      <c r="K1827" s="12" t="n">
        <v>525000</v>
      </c>
      <c r="L1827" s="8" t="inlineStr">
        <is>
          <t>North Carolina</t>
        </is>
      </c>
      <c r="M1827" s="13" t="n">
        <v>7404.48</v>
      </c>
      <c r="N1827" s="13" t="n">
        <v>7175.68</v>
      </c>
      <c r="O1827" s="8" t="n"/>
    </row>
    <row r="1828">
      <c r="A1828" s="8" t="inlineStr">
        <is>
          <t>CANON-202510-001782</t>
        </is>
      </c>
      <c r="B1828" s="9" t="inlineStr">
        <is>
          <t>2025-10</t>
        </is>
      </c>
      <c r="C1828" s="10" t="n">
        <v>45945</v>
      </c>
      <c r="D1828" s="9" t="inlineStr">
        <is>
          <t>Bound</t>
        </is>
      </c>
      <c r="E1828" s="8" t="inlineStr">
        <is>
          <t>Desmond Montoya</t>
        </is>
      </c>
      <c r="F1828" s="11" t="n">
        <v>1977</v>
      </c>
      <c r="G1828" s="8" t="inlineStr">
        <is>
          <t>Icon</t>
        </is>
      </c>
      <c r="H1828" s="8" t="inlineStr">
        <is>
          <t>Derelict</t>
        </is>
      </c>
      <c r="I1828" s="8" t="inlineStr">
        <is>
          <t>06GYC2ZGCE9WE9XCC</t>
        </is>
      </c>
      <c r="J1828" s="8" t="inlineStr">
        <is>
          <t>11 - Restomod / Coachbuilt / Bespoke</t>
        </is>
      </c>
      <c r="K1828" s="12" t="n">
        <v>785000</v>
      </c>
      <c r="L1828" s="8" t="inlineStr">
        <is>
          <t>West Virginia</t>
        </is>
      </c>
      <c r="M1828" s="13" t="n">
        <v>15365.26</v>
      </c>
      <c r="N1828" s="13" t="n">
        <v>14890.47</v>
      </c>
      <c r="O1828" s="8" t="n"/>
    </row>
    <row r="1829">
      <c r="A1829" s="8" t="inlineStr">
        <is>
          <t>CANON-202510-001783</t>
        </is>
      </c>
      <c r="B1829" s="9" t="inlineStr">
        <is>
          <t>2025-10</t>
        </is>
      </c>
      <c r="C1829" s="10" t="n">
        <v>45960</v>
      </c>
      <c r="D1829" s="9" t="inlineStr">
        <is>
          <t>Bound</t>
        </is>
      </c>
      <c r="E1829" s="8" t="inlineStr">
        <is>
          <t>Desmond Rourke</t>
        </is>
      </c>
      <c r="F1829" s="11" t="n">
        <v>1975</v>
      </c>
      <c r="G1829" s="8" t="inlineStr">
        <is>
          <t>Lamborghini</t>
        </is>
      </c>
      <c r="H1829" s="8" t="inlineStr">
        <is>
          <t>Huracan EVO</t>
        </is>
      </c>
      <c r="I1829" s="8" t="inlineStr">
        <is>
          <t>GVRU5Y71H1D2WX6RC</t>
        </is>
      </c>
      <c r="J1829" s="8" t="inlineStr">
        <is>
          <t>03 - Supercar</t>
        </is>
      </c>
      <c r="K1829" s="12" t="n">
        <v>1345000</v>
      </c>
      <c r="L1829" s="8" t="inlineStr">
        <is>
          <t>Minnesota</t>
        </is>
      </c>
      <c r="M1829" s="13" t="n">
        <v>26798.49</v>
      </c>
      <c r="N1829" s="13" t="n">
        <v>25970.42</v>
      </c>
      <c r="O1829" s="8" t="n"/>
    </row>
    <row r="1830">
      <c r="A1830" s="8" t="inlineStr">
        <is>
          <t>CANON-202510-001788</t>
        </is>
      </c>
      <c r="B1830" s="9" t="inlineStr">
        <is>
          <t>2025-10</t>
        </is>
      </c>
      <c r="C1830" s="10" t="n">
        <v>45939</v>
      </c>
      <c r="D1830" s="9" t="inlineStr">
        <is>
          <t>Bound</t>
        </is>
      </c>
      <c r="E1830" s="8" t="inlineStr">
        <is>
          <t>Fitzgerald Larsson</t>
        </is>
      </c>
      <c r="F1830" s="11" t="n">
        <v>2009</v>
      </c>
      <c r="G1830" s="8" t="inlineStr">
        <is>
          <t>BMW</t>
        </is>
      </c>
      <c r="H1830" s="8" t="inlineStr">
        <is>
          <t>M8 Competition</t>
        </is>
      </c>
      <c r="I1830" s="8" t="inlineStr">
        <is>
          <t>F2MU28TF7TKNJULBS</t>
        </is>
      </c>
      <c r="J1830" s="8" t="inlineStr">
        <is>
          <t>02 - Sports / GT</t>
        </is>
      </c>
      <c r="K1830" s="12" t="n">
        <v>1505000</v>
      </c>
      <c r="L1830" s="8" t="inlineStr">
        <is>
          <t>Kansas</t>
        </is>
      </c>
      <c r="M1830" s="13" t="n">
        <v>15149.39</v>
      </c>
      <c r="N1830" s="13" t="n">
        <v>14681.27</v>
      </c>
      <c r="O1830" s="8" t="n"/>
    </row>
    <row r="1831">
      <c r="A1831" s="8" t="inlineStr">
        <is>
          <t>CANON-202510-001789</t>
        </is>
      </c>
      <c r="B1831" s="9" t="inlineStr">
        <is>
          <t>2025-10</t>
        </is>
      </c>
      <c r="C1831" s="10" t="n">
        <v>45934</v>
      </c>
      <c r="D1831" s="9" t="inlineStr">
        <is>
          <t>Bound</t>
        </is>
      </c>
      <c r="E1831" s="8" t="inlineStr">
        <is>
          <t>Aurelio Pennington</t>
        </is>
      </c>
      <c r="F1831" s="11" t="n">
        <v>1987</v>
      </c>
      <c r="G1831" s="8" t="inlineStr">
        <is>
          <t>Maserati</t>
        </is>
      </c>
      <c r="H1831" s="8" t="inlineStr">
        <is>
          <t>GranTurismo</t>
        </is>
      </c>
      <c r="I1831" s="8" t="inlineStr">
        <is>
          <t>RHUDXV9BH4CDSEGCN</t>
        </is>
      </c>
      <c r="J1831" s="8" t="inlineStr">
        <is>
          <t>02 - Sports / GT</t>
        </is>
      </c>
      <c r="K1831" s="12" t="n">
        <v>595000</v>
      </c>
      <c r="L1831" s="8" t="inlineStr">
        <is>
          <t>Arkansas</t>
        </is>
      </c>
      <c r="M1831" s="13" t="n">
        <v>10070.09</v>
      </c>
      <c r="N1831" s="13" t="n">
        <v>9758.92</v>
      </c>
      <c r="O1831" s="8" t="n"/>
    </row>
    <row r="1832">
      <c r="A1832" s="8" t="inlineStr">
        <is>
          <t>CANON-202510-001790</t>
        </is>
      </c>
      <c r="B1832" s="9" t="inlineStr">
        <is>
          <t>2025-10</t>
        </is>
      </c>
      <c r="C1832" s="10" t="n">
        <v>45931</v>
      </c>
      <c r="D1832" s="9" t="inlineStr">
        <is>
          <t>Bound</t>
        </is>
      </c>
      <c r="E1832" s="8" t="inlineStr">
        <is>
          <t>Lorenzo Montoya</t>
        </is>
      </c>
      <c r="F1832" s="11" t="n">
        <v>1958</v>
      </c>
      <c r="G1832" s="8" t="inlineStr">
        <is>
          <t>Maserati</t>
        </is>
      </c>
      <c r="H1832" s="8" t="inlineStr">
        <is>
          <t>GranTurismo</t>
        </is>
      </c>
      <c r="I1832" s="8" t="inlineStr">
        <is>
          <t>NBF8TKY8NW99HLJPM</t>
        </is>
      </c>
      <c r="J1832" s="8" t="inlineStr">
        <is>
          <t>02 - Sports / GT</t>
        </is>
      </c>
      <c r="K1832" s="12" t="n">
        <v>615000</v>
      </c>
      <c r="L1832" s="8" t="inlineStr">
        <is>
          <t>Florida</t>
        </is>
      </c>
      <c r="M1832" s="13" t="n">
        <v>10710.28</v>
      </c>
      <c r="N1832" s="13" t="n">
        <v>10379.33</v>
      </c>
      <c r="O1832" s="8" t="n"/>
    </row>
    <row r="1833">
      <c r="A1833" s="8" t="inlineStr">
        <is>
          <t>CANON-202510-001791</t>
        </is>
      </c>
      <c r="B1833" s="9" t="inlineStr">
        <is>
          <t>2025-10</t>
        </is>
      </c>
      <c r="C1833" s="10" t="n">
        <v>45956</v>
      </c>
      <c r="D1833" s="9" t="inlineStr">
        <is>
          <t>Bound</t>
        </is>
      </c>
      <c r="E1833" s="8" t="inlineStr">
        <is>
          <t>Sunniva Larsson</t>
        </is>
      </c>
      <c r="F1833" s="11" t="n">
        <v>1983</v>
      </c>
      <c r="G1833" s="8" t="inlineStr">
        <is>
          <t>Porsche</t>
        </is>
      </c>
      <c r="H1833" s="8" t="inlineStr">
        <is>
          <t>911 Turbo S</t>
        </is>
      </c>
      <c r="I1833" s="8" t="inlineStr">
        <is>
          <t>JAGY5V17PMT1AF21F</t>
        </is>
      </c>
      <c r="J1833" s="8" t="inlineStr">
        <is>
          <t>02 - Sports / GT</t>
        </is>
      </c>
      <c r="K1833" s="12" t="n">
        <v>680000</v>
      </c>
      <c r="L1833" s="8" t="inlineStr">
        <is>
          <t>West Virginia</t>
        </is>
      </c>
      <c r="M1833" s="13" t="n">
        <v>11091.7</v>
      </c>
      <c r="N1833" s="13" t="n">
        <v>10748.97</v>
      </c>
      <c r="O1833" s="8" t="n"/>
    </row>
    <row r="1834">
      <c r="A1834" s="8" t="inlineStr">
        <is>
          <t>CANON-202510-001792</t>
        </is>
      </c>
      <c r="B1834" s="9" t="inlineStr">
        <is>
          <t>2025-10</t>
        </is>
      </c>
      <c r="C1834" s="10" t="n">
        <v>45947</v>
      </c>
      <c r="D1834" s="9" t="inlineStr">
        <is>
          <t>Bound</t>
        </is>
      </c>
      <c r="E1834" s="8" t="inlineStr">
        <is>
          <t>Fitzgerald Castellanos</t>
        </is>
      </c>
      <c r="F1834" s="11" t="n">
        <v>1958</v>
      </c>
      <c r="G1834" s="8" t="inlineStr">
        <is>
          <t>Porsche</t>
        </is>
      </c>
      <c r="H1834" s="8" t="inlineStr">
        <is>
          <t>911 Turbo S</t>
        </is>
      </c>
      <c r="I1834" s="8" t="inlineStr">
        <is>
          <t>37KUNUMKD2MB6TBR5</t>
        </is>
      </c>
      <c r="J1834" s="8" t="inlineStr">
        <is>
          <t>02 - Sports / GT</t>
        </is>
      </c>
      <c r="K1834" s="12" t="n">
        <v>550000</v>
      </c>
      <c r="L1834" s="8" t="inlineStr">
        <is>
          <t>West Virginia</t>
        </is>
      </c>
      <c r="M1834" s="13" t="n">
        <v>8971.23</v>
      </c>
      <c r="N1834" s="13" t="n">
        <v>8694.02</v>
      </c>
      <c r="O1834" s="8" t="n"/>
    </row>
    <row r="1835">
      <c r="A1835" s="8" t="inlineStr">
        <is>
          <t>CANON-202510-001793</t>
        </is>
      </c>
      <c r="B1835" s="9" t="inlineStr">
        <is>
          <t>2025-10</t>
        </is>
      </c>
      <c r="C1835" s="10" t="n">
        <v>45961</v>
      </c>
      <c r="D1835" s="9" t="inlineStr">
        <is>
          <t>Bound</t>
        </is>
      </c>
      <c r="E1835" s="8" t="inlineStr">
        <is>
          <t>Priya Rourke</t>
        </is>
      </c>
      <c r="F1835" s="11" t="n">
        <v>1978</v>
      </c>
      <c r="G1835" s="8" t="inlineStr">
        <is>
          <t>BMW</t>
        </is>
      </c>
      <c r="H1835" s="8" t="inlineStr">
        <is>
          <t>M8 Competition</t>
        </is>
      </c>
      <c r="I1835" s="8" t="inlineStr">
        <is>
          <t>JL87H5RZEFJTD1ZWY</t>
        </is>
      </c>
      <c r="J1835" s="8" t="inlineStr">
        <is>
          <t>02 - Sports / GT</t>
        </is>
      </c>
      <c r="K1835" s="12" t="n">
        <v>570000</v>
      </c>
      <c r="L1835" s="8" t="inlineStr">
        <is>
          <t>Mississippi</t>
        </is>
      </c>
      <c r="M1835" s="13" t="n">
        <v>8318.77</v>
      </c>
      <c r="N1835" s="13" t="n">
        <v>8061.72</v>
      </c>
      <c r="O1835" s="8" t="n"/>
    </row>
    <row r="1836">
      <c r="A1836" s="8" t="inlineStr">
        <is>
          <t>CANON-202510-001794</t>
        </is>
      </c>
      <c r="B1836" s="9" t="inlineStr">
        <is>
          <t>2025-10</t>
        </is>
      </c>
      <c r="C1836" s="10" t="n">
        <v>45958</v>
      </c>
      <c r="D1836" s="9" t="inlineStr">
        <is>
          <t>Bound</t>
        </is>
      </c>
      <c r="E1836" s="8" t="inlineStr">
        <is>
          <t>Horace Whitlock</t>
        </is>
      </c>
      <c r="F1836" s="11" t="n">
        <v>2000</v>
      </c>
      <c r="G1836" s="8" t="inlineStr">
        <is>
          <t>BMW</t>
        </is>
      </c>
      <c r="H1836" s="8" t="inlineStr">
        <is>
          <t>M8 Competition</t>
        </is>
      </c>
      <c r="I1836" s="8" t="inlineStr">
        <is>
          <t>2KC1S06GFW2C16Y4P</t>
        </is>
      </c>
      <c r="J1836" s="8" t="inlineStr">
        <is>
          <t>02 - Sports / GT</t>
        </is>
      </c>
      <c r="K1836" s="12" t="n">
        <v>1255000</v>
      </c>
      <c r="L1836" s="8" t="inlineStr">
        <is>
          <t>New York</t>
        </is>
      </c>
      <c r="M1836" s="13" t="n">
        <v>16670.19</v>
      </c>
      <c r="N1836" s="13" t="n">
        <v>16155.08</v>
      </c>
      <c r="O1836" s="8" t="n"/>
    </row>
    <row r="1837">
      <c r="A1837" s="8" t="inlineStr">
        <is>
          <t>CANON-202510-001798</t>
        </is>
      </c>
      <c r="B1837" s="9" t="inlineStr">
        <is>
          <t>2025-10</t>
        </is>
      </c>
      <c r="C1837" s="10" t="n">
        <v>45946</v>
      </c>
      <c r="D1837" s="9" t="inlineStr">
        <is>
          <t>Bound</t>
        </is>
      </c>
      <c r="E1837" s="8" t="inlineStr">
        <is>
          <t>Callum Farkas</t>
        </is>
      </c>
      <c r="F1837" s="11" t="n">
        <v>1975</v>
      </c>
      <c r="G1837" s="8" t="inlineStr">
        <is>
          <t>Porsche</t>
        </is>
      </c>
      <c r="H1837" s="8" t="inlineStr">
        <is>
          <t>911 Turbo S</t>
        </is>
      </c>
      <c r="I1837" s="8" t="inlineStr">
        <is>
          <t>C9J1UGPRXP3962LJ7</t>
        </is>
      </c>
      <c r="J1837" s="8" t="inlineStr">
        <is>
          <t>02 - Sports / GT</t>
        </is>
      </c>
      <c r="K1837" s="12" t="n">
        <v>540000</v>
      </c>
      <c r="L1837" s="8" t="inlineStr">
        <is>
          <t>Pennsylvania</t>
        </is>
      </c>
      <c r="M1837" s="13" t="n">
        <v>6622.64</v>
      </c>
      <c r="N1837" s="13" t="n">
        <v>6418</v>
      </c>
      <c r="O1837" s="8" t="n"/>
    </row>
    <row r="1838">
      <c r="A1838" s="8" t="inlineStr">
        <is>
          <t>CANON-202510-001799</t>
        </is>
      </c>
      <c r="B1838" s="9" t="inlineStr">
        <is>
          <t>2025-10</t>
        </is>
      </c>
      <c r="C1838" s="10" t="n">
        <v>45955</v>
      </c>
      <c r="D1838" s="9" t="inlineStr">
        <is>
          <t>Bound</t>
        </is>
      </c>
      <c r="E1838" s="8" t="inlineStr">
        <is>
          <t>Noor Montoya</t>
        </is>
      </c>
      <c r="F1838" s="11" t="n">
        <v>1970</v>
      </c>
      <c r="G1838" s="8" t="inlineStr">
        <is>
          <t>Jaguar</t>
        </is>
      </c>
      <c r="H1838" s="8" t="inlineStr">
        <is>
          <t>E-Type Series 1</t>
        </is>
      </c>
      <c r="I1838" s="8" t="inlineStr">
        <is>
          <t>YUF0G545NPR5WGHPC</t>
        </is>
      </c>
      <c r="J1838" s="8" t="inlineStr">
        <is>
          <t>07 - Post-War Classic (1946-1972)</t>
        </is>
      </c>
      <c r="K1838" s="12" t="n">
        <v>425000</v>
      </c>
      <c r="L1838" s="8" t="inlineStr">
        <is>
          <t>Washington</t>
        </is>
      </c>
      <c r="M1838" s="13" t="n">
        <v>3695.09</v>
      </c>
      <c r="N1838" s="13" t="n">
        <v>3580.91</v>
      </c>
      <c r="O1838" s="8" t="n"/>
    </row>
    <row r="1839">
      <c r="A1839" s="8" t="inlineStr">
        <is>
          <t>CANON-202510-001803</t>
        </is>
      </c>
      <c r="B1839" s="9" t="inlineStr">
        <is>
          <t>2025-10</t>
        </is>
      </c>
      <c r="C1839" s="10" t="n">
        <v>45943</v>
      </c>
      <c r="D1839" s="9" t="inlineStr">
        <is>
          <t>Bound</t>
        </is>
      </c>
      <c r="E1839" s="8" t="inlineStr">
        <is>
          <t>Lorenzo Nakashima</t>
        </is>
      </c>
      <c r="F1839" s="11" t="n">
        <v>1963</v>
      </c>
      <c r="G1839" s="8" t="inlineStr">
        <is>
          <t>Aston Martin</t>
        </is>
      </c>
      <c r="H1839" s="8" t="inlineStr">
        <is>
          <t>DB12</t>
        </is>
      </c>
      <c r="I1839" s="8" t="inlineStr">
        <is>
          <t>4NW49VEYVKT866EUT</t>
        </is>
      </c>
      <c r="J1839" s="8" t="inlineStr">
        <is>
          <t>02 - Sports / GT</t>
        </is>
      </c>
      <c r="K1839" s="12" t="n">
        <v>485000</v>
      </c>
      <c r="L1839" s="8" t="inlineStr">
        <is>
          <t>Idaho</t>
        </is>
      </c>
      <c r="M1839" s="13" t="n">
        <v>6794.58</v>
      </c>
      <c r="N1839" s="13" t="n">
        <v>6584.63</v>
      </c>
      <c r="O1839" s="8" t="n"/>
    </row>
    <row r="1840">
      <c r="A1840" s="8" t="inlineStr">
        <is>
          <t>CANON-202510-001805</t>
        </is>
      </c>
      <c r="B1840" s="9" t="inlineStr">
        <is>
          <t>2025-10</t>
        </is>
      </c>
      <c r="C1840" s="10" t="n">
        <v>45953</v>
      </c>
      <c r="D1840" s="9" t="inlineStr">
        <is>
          <t>Bound</t>
        </is>
      </c>
      <c r="E1840" s="8" t="inlineStr">
        <is>
          <t>Sunniva Harrington</t>
        </is>
      </c>
      <c r="F1840" s="11" t="n">
        <v>2014</v>
      </c>
      <c r="G1840" s="8" t="inlineStr">
        <is>
          <t>BMW</t>
        </is>
      </c>
      <c r="H1840" s="8" t="inlineStr">
        <is>
          <t>M8 Competition</t>
        </is>
      </c>
      <c r="I1840" s="8" t="inlineStr">
        <is>
          <t>ZUN437AFP82F2L3J4</t>
        </is>
      </c>
      <c r="J1840" s="8" t="inlineStr">
        <is>
          <t>02 - Sports / GT</t>
        </is>
      </c>
      <c r="K1840" s="12" t="n">
        <v>415000</v>
      </c>
      <c r="L1840" s="8" t="inlineStr">
        <is>
          <t>Texas</t>
        </is>
      </c>
      <c r="M1840" s="13" t="n">
        <v>6753.54</v>
      </c>
      <c r="N1840" s="13" t="n">
        <v>6544.86</v>
      </c>
      <c r="O1840" s="8" t="n"/>
    </row>
    <row r="1841">
      <c r="A1841" s="8" t="inlineStr">
        <is>
          <t>CANON-202510-001806</t>
        </is>
      </c>
      <c r="B1841" s="9" t="inlineStr">
        <is>
          <t>2025-10</t>
        </is>
      </c>
      <c r="C1841" s="10" t="n">
        <v>45942</v>
      </c>
      <c r="D1841" s="9" t="inlineStr">
        <is>
          <t>Bound</t>
        </is>
      </c>
      <c r="E1841" s="8" t="inlineStr">
        <is>
          <t>Callum Thistlewood</t>
        </is>
      </c>
      <c r="F1841" s="11" t="n">
        <v>2022</v>
      </c>
      <c r="G1841" s="8" t="inlineStr">
        <is>
          <t>Jaguar</t>
        </is>
      </c>
      <c r="H1841" s="8" t="inlineStr">
        <is>
          <t>E-Type Series 1</t>
        </is>
      </c>
      <c r="I1841" s="8" t="inlineStr">
        <is>
          <t>NGPABXBWRC87VWVA2</t>
        </is>
      </c>
      <c r="J1841" s="8" t="inlineStr">
        <is>
          <t>07 - Post-War Classic (1946-1972)</t>
        </is>
      </c>
      <c r="K1841" s="12" t="n">
        <v>515000</v>
      </c>
      <c r="L1841" s="8" t="inlineStr">
        <is>
          <t>Florida</t>
        </is>
      </c>
      <c r="M1841" s="13" t="n">
        <v>5933.19</v>
      </c>
      <c r="N1841" s="13" t="n">
        <v>5749.85</v>
      </c>
      <c r="O1841" s="8" t="n"/>
    </row>
    <row r="1842">
      <c r="A1842" s="8" t="inlineStr">
        <is>
          <t>CANON-202510-001808</t>
        </is>
      </c>
      <c r="B1842" s="9" t="inlineStr">
        <is>
          <t>2025-10</t>
        </is>
      </c>
      <c r="C1842" s="10" t="n">
        <v>45941</v>
      </c>
      <c r="D1842" s="9" t="inlineStr">
        <is>
          <t>Bound</t>
        </is>
      </c>
      <c r="E1842" s="8" t="inlineStr">
        <is>
          <t>Lorenzo Thistlewood</t>
        </is>
      </c>
      <c r="F1842" s="11" t="n">
        <v>1987</v>
      </c>
      <c r="G1842" s="8" t="inlineStr">
        <is>
          <t>Bentley</t>
        </is>
      </c>
      <c r="H1842" s="8" t="inlineStr">
        <is>
          <t>Continental GT</t>
        </is>
      </c>
      <c r="I1842" s="8" t="inlineStr">
        <is>
          <t>LZ2WX2XZ058H5M7VX</t>
        </is>
      </c>
      <c r="J1842" s="8" t="inlineStr">
        <is>
          <t>02 - Sports / GT</t>
        </is>
      </c>
      <c r="K1842" s="12" t="n">
        <v>1150000</v>
      </c>
      <c r="L1842" s="8" t="inlineStr">
        <is>
          <t>Kentucky</t>
        </is>
      </c>
      <c r="M1842" s="13" t="n">
        <v>15991.51</v>
      </c>
      <c r="N1842" s="13" t="n">
        <v>15497.37</v>
      </c>
      <c r="O1842" s="8" t="n"/>
    </row>
    <row r="1843">
      <c r="A1843" s="8" t="inlineStr">
        <is>
          <t>CANON-202510-001809</t>
        </is>
      </c>
      <c r="B1843" s="9" t="inlineStr">
        <is>
          <t>2025-10</t>
        </is>
      </c>
      <c r="C1843" s="10" t="n">
        <v>45941</v>
      </c>
      <c r="D1843" s="9" t="inlineStr">
        <is>
          <t>Bound</t>
        </is>
      </c>
      <c r="E1843" s="8" t="inlineStr">
        <is>
          <t>Ingrid Harrington</t>
        </is>
      </c>
      <c r="F1843" s="11" t="n">
        <v>1988</v>
      </c>
      <c r="G1843" s="8" t="inlineStr">
        <is>
          <t>Jaguar</t>
        </is>
      </c>
      <c r="H1843" s="8" t="inlineStr">
        <is>
          <t>E-Type Series 1</t>
        </is>
      </c>
      <c r="I1843" s="8" t="inlineStr">
        <is>
          <t>K1LUCMDC3DJXVWHW4</t>
        </is>
      </c>
      <c r="J1843" s="8" t="inlineStr">
        <is>
          <t>07 - Post-War Classic (1946-1972)</t>
        </is>
      </c>
      <c r="K1843" s="12" t="n">
        <v>405000</v>
      </c>
      <c r="L1843" s="8" t="inlineStr">
        <is>
          <t>Alabama</t>
        </is>
      </c>
      <c r="M1843" s="13" t="n">
        <v>4658.26</v>
      </c>
      <c r="N1843" s="13" t="n">
        <v>4514.32</v>
      </c>
      <c r="O1843" s="8" t="n"/>
    </row>
    <row r="1844">
      <c r="A1844" s="8" t="inlineStr">
        <is>
          <t>CANON-202510-001810</t>
        </is>
      </c>
      <c r="B1844" s="9" t="inlineStr">
        <is>
          <t>2025-10</t>
        </is>
      </c>
      <c r="C1844" s="10" t="n">
        <v>45942</v>
      </c>
      <c r="D1844" s="9" t="inlineStr">
        <is>
          <t>Bound</t>
        </is>
      </c>
      <c r="E1844" s="8" t="inlineStr">
        <is>
          <t>Horace Delacroix</t>
        </is>
      </c>
      <c r="F1844" s="11" t="n">
        <v>1995</v>
      </c>
      <c r="G1844" s="8" t="inlineStr">
        <is>
          <t>Maserati</t>
        </is>
      </c>
      <c r="H1844" s="8" t="inlineStr">
        <is>
          <t>GranTurismo</t>
        </is>
      </c>
      <c r="I1844" s="8" t="inlineStr">
        <is>
          <t>WWD92S05NFFCDG8XZ</t>
        </is>
      </c>
      <c r="J1844" s="8" t="inlineStr">
        <is>
          <t>02 - Sports / GT</t>
        </is>
      </c>
      <c r="K1844" s="12" t="n">
        <v>305000</v>
      </c>
      <c r="L1844" s="8" t="inlineStr">
        <is>
          <t>New York</t>
        </is>
      </c>
      <c r="M1844" s="13" t="n">
        <v>5524.53</v>
      </c>
      <c r="N1844" s="13" t="n">
        <v>5353.82</v>
      </c>
      <c r="O1844" s="8" t="n"/>
    </row>
    <row r="1845">
      <c r="A1845" s="8" t="inlineStr">
        <is>
          <t>CANON-202510-001813</t>
        </is>
      </c>
      <c r="B1845" s="9" t="inlineStr">
        <is>
          <t>2025-10</t>
        </is>
      </c>
      <c r="C1845" s="10" t="n">
        <v>45941</v>
      </c>
      <c r="D1845" s="9" t="inlineStr">
        <is>
          <t>Bound</t>
        </is>
      </c>
      <c r="E1845" s="8" t="inlineStr">
        <is>
          <t>Noor Thistlewood</t>
        </is>
      </c>
      <c r="F1845" s="11" t="n">
        <v>1955</v>
      </c>
      <c r="G1845" s="8" t="inlineStr">
        <is>
          <t>BMW</t>
        </is>
      </c>
      <c r="H1845" s="8" t="inlineStr">
        <is>
          <t>M8 Competition</t>
        </is>
      </c>
      <c r="I1845" s="8" t="inlineStr">
        <is>
          <t>EYR7WD4VA1XD9E227</t>
        </is>
      </c>
      <c r="J1845" s="8" t="inlineStr">
        <is>
          <t>02 - Sports / GT</t>
        </is>
      </c>
      <c r="K1845" s="12" t="n">
        <v>750000</v>
      </c>
      <c r="L1845" s="8" t="inlineStr">
        <is>
          <t>Rhode Island</t>
        </is>
      </c>
      <c r="M1845" s="13" t="n">
        <v>12601.42</v>
      </c>
      <c r="N1845" s="13" t="n">
        <v>12212.04</v>
      </c>
      <c r="O1845" s="8" t="n"/>
    </row>
    <row r="1846">
      <c r="A1846" s="8" t="inlineStr">
        <is>
          <t>CANON-202510-001814</t>
        </is>
      </c>
      <c r="B1846" s="9" t="inlineStr">
        <is>
          <t>2025-10</t>
        </is>
      </c>
      <c r="C1846" s="10" t="n">
        <v>45937</v>
      </c>
      <c r="D1846" s="9" t="inlineStr">
        <is>
          <t>Bound</t>
        </is>
      </c>
      <c r="E1846" s="8" t="inlineStr">
        <is>
          <t>Mireille Castellanos</t>
        </is>
      </c>
      <c r="F1846" s="11" t="n">
        <v>1966</v>
      </c>
      <c r="G1846" s="8" t="inlineStr">
        <is>
          <t>Bentley</t>
        </is>
      </c>
      <c r="H1846" s="8" t="inlineStr">
        <is>
          <t>Continental GT</t>
        </is>
      </c>
      <c r="I1846" s="8" t="inlineStr">
        <is>
          <t>VCZCL40B9AB9A8CW3</t>
        </is>
      </c>
      <c r="J1846" s="8" t="inlineStr">
        <is>
          <t>02 - Sports / GT</t>
        </is>
      </c>
      <c r="K1846" s="12" t="n">
        <v>665000</v>
      </c>
      <c r="L1846" s="8" t="inlineStr">
        <is>
          <t>Oklahoma</t>
        </is>
      </c>
      <c r="M1846" s="13" t="n">
        <v>10276.13</v>
      </c>
      <c r="N1846" s="13" t="n">
        <v>9958.6</v>
      </c>
      <c r="O1846" s="8" t="n"/>
    </row>
    <row r="1847">
      <c r="A1847" s="8" t="inlineStr">
        <is>
          <t>CANON-202510-001815</t>
        </is>
      </c>
      <c r="B1847" s="9" t="inlineStr">
        <is>
          <t>2025-10</t>
        </is>
      </c>
      <c r="C1847" s="10" t="n">
        <v>45937</v>
      </c>
      <c r="D1847" s="9" t="inlineStr">
        <is>
          <t>Bound</t>
        </is>
      </c>
      <c r="E1847" s="8" t="inlineStr">
        <is>
          <t>Delphine Vandermeer</t>
        </is>
      </c>
      <c r="F1847" s="11" t="n">
        <v>2011</v>
      </c>
      <c r="G1847" s="8" t="inlineStr">
        <is>
          <t>Ferrari</t>
        </is>
      </c>
      <c r="H1847" s="8" t="inlineStr">
        <is>
          <t>296 GTB</t>
        </is>
      </c>
      <c r="I1847" s="8" t="inlineStr">
        <is>
          <t>VGC8AD7M0VED25SZB</t>
        </is>
      </c>
      <c r="J1847" s="8" t="inlineStr">
        <is>
          <t>03 - Supercar</t>
        </is>
      </c>
      <c r="K1847" s="12" t="n">
        <v>1220000</v>
      </c>
      <c r="L1847" s="8" t="inlineStr">
        <is>
          <t>Arizona</t>
        </is>
      </c>
      <c r="M1847" s="13" t="n">
        <v>18599.25</v>
      </c>
      <c r="N1847" s="13" t="n">
        <v>18024.53</v>
      </c>
      <c r="O1847" s="8" t="n"/>
    </row>
    <row r="1848">
      <c r="A1848" s="8" t="inlineStr">
        <is>
          <t>CANON-202510-001817</t>
        </is>
      </c>
      <c r="B1848" s="9" t="inlineStr">
        <is>
          <t>2025-10</t>
        </is>
      </c>
      <c r="C1848" s="10" t="n">
        <v>45943</v>
      </c>
      <c r="D1848" s="9" t="inlineStr">
        <is>
          <t>Bound</t>
        </is>
      </c>
      <c r="E1848" s="8" t="inlineStr">
        <is>
          <t>Fenwick Montoya</t>
        </is>
      </c>
      <c r="F1848" s="11" t="n">
        <v>2020</v>
      </c>
      <c r="G1848" s="8" t="inlineStr">
        <is>
          <t>Maserati</t>
        </is>
      </c>
      <c r="H1848" s="8" t="inlineStr">
        <is>
          <t>GranTurismo</t>
        </is>
      </c>
      <c r="I1848" s="8" t="inlineStr">
        <is>
          <t>8B07RZSJYR4W770NE</t>
        </is>
      </c>
      <c r="J1848" s="8" t="inlineStr">
        <is>
          <t>02 - Sports / GT</t>
        </is>
      </c>
      <c r="K1848" s="12" t="n">
        <v>320000</v>
      </c>
      <c r="L1848" s="8" t="inlineStr">
        <is>
          <t>Vermont</t>
        </is>
      </c>
      <c r="M1848" s="13" t="n">
        <v>5524.53</v>
      </c>
      <c r="N1848" s="13" t="n">
        <v>5353.82</v>
      </c>
      <c r="O1848" s="8" t="n"/>
    </row>
    <row r="1849">
      <c r="A1849" s="8" t="inlineStr">
        <is>
          <t>CANON-202510-001818</t>
        </is>
      </c>
      <c r="B1849" s="9" t="inlineStr">
        <is>
          <t>2025-10</t>
        </is>
      </c>
      <c r="C1849" s="10" t="n">
        <v>45955</v>
      </c>
      <c r="D1849" s="9" t="inlineStr">
        <is>
          <t>Bound</t>
        </is>
      </c>
      <c r="E1849" s="8" t="inlineStr">
        <is>
          <t>Desmond Kingsford</t>
        </is>
      </c>
      <c r="F1849" s="11" t="n">
        <v>1991</v>
      </c>
      <c r="G1849" s="8" t="inlineStr">
        <is>
          <t>Ferrari</t>
        </is>
      </c>
      <c r="H1849" s="8" t="inlineStr">
        <is>
          <t>275 GTB/4</t>
        </is>
      </c>
      <c r="I1849" s="8" t="inlineStr">
        <is>
          <t>8U86D4293T8FX2Y2R</t>
        </is>
      </c>
      <c r="J1849" s="8" t="inlineStr">
        <is>
          <t>07 - Post-War Classic (1946-1972)</t>
        </is>
      </c>
      <c r="K1849" s="12" t="n">
        <v>940000</v>
      </c>
      <c r="L1849" s="8" t="inlineStr">
        <is>
          <t>Illinois</t>
        </is>
      </c>
      <c r="M1849" s="13" t="n">
        <v>10371.92</v>
      </c>
      <c r="N1849" s="13" t="n">
        <v>10051.43</v>
      </c>
      <c r="O1849" s="8" t="n"/>
    </row>
    <row r="1850">
      <c r="A1850" s="8" t="inlineStr">
        <is>
          <t>CANON-202510-001819</t>
        </is>
      </c>
      <c r="B1850" s="9" t="inlineStr">
        <is>
          <t>2025-10</t>
        </is>
      </c>
      <c r="C1850" s="10" t="n">
        <v>45954</v>
      </c>
      <c r="D1850" s="9" t="inlineStr">
        <is>
          <t>Bound</t>
        </is>
      </c>
      <c r="E1850" s="8" t="inlineStr">
        <is>
          <t>Cassius Rourke</t>
        </is>
      </c>
      <c r="F1850" s="11" t="n">
        <v>2015</v>
      </c>
      <c r="G1850" s="8" t="inlineStr">
        <is>
          <t>Lamborghini</t>
        </is>
      </c>
      <c r="H1850" s="8" t="inlineStr">
        <is>
          <t>Huracan EVO</t>
        </is>
      </c>
      <c r="I1850" s="8" t="inlineStr">
        <is>
          <t>7BHJ2VSTZHEG3VB19</t>
        </is>
      </c>
      <c r="J1850" s="8" t="inlineStr">
        <is>
          <t>03 - Supercar</t>
        </is>
      </c>
      <c r="K1850" s="12" t="n">
        <v>340000</v>
      </c>
      <c r="L1850" s="8" t="inlineStr">
        <is>
          <t>New York</t>
        </is>
      </c>
      <c r="M1850" s="13" t="n">
        <v>9443.02</v>
      </c>
      <c r="N1850" s="13" t="n">
        <v>9151.23</v>
      </c>
      <c r="O1850" s="8" t="n"/>
    </row>
    <row r="1851">
      <c r="A1851" s="8" t="inlineStr">
        <is>
          <t>CANON-202510-001820</t>
        </is>
      </c>
      <c r="B1851" s="9" t="inlineStr">
        <is>
          <t>2025-10</t>
        </is>
      </c>
      <c r="C1851" s="10" t="n">
        <v>45939</v>
      </c>
      <c r="D1851" s="9" t="inlineStr">
        <is>
          <t>Bound</t>
        </is>
      </c>
      <c r="E1851" s="8" t="inlineStr">
        <is>
          <t>Callum Vasquez</t>
        </is>
      </c>
      <c r="F1851" s="11" t="n">
        <v>1968</v>
      </c>
      <c r="G1851" s="8" t="inlineStr">
        <is>
          <t>Maserati</t>
        </is>
      </c>
      <c r="H1851" s="8" t="inlineStr">
        <is>
          <t>GranTurismo</t>
        </is>
      </c>
      <c r="I1851" s="8" t="inlineStr">
        <is>
          <t>W6R3JYJHNMFSLDGG5</t>
        </is>
      </c>
      <c r="J1851" s="8" t="inlineStr">
        <is>
          <t>02 - Sports / GT</t>
        </is>
      </c>
      <c r="K1851" s="12" t="n">
        <v>460000</v>
      </c>
      <c r="L1851" s="8" t="inlineStr">
        <is>
          <t>New Hampshire</t>
        </is>
      </c>
      <c r="M1851" s="13" t="n">
        <v>6769.81</v>
      </c>
      <c r="N1851" s="13" t="n">
        <v>6560.62</v>
      </c>
      <c r="O1851" s="8" t="n"/>
    </row>
    <row r="1852">
      <c r="A1852" s="8" t="inlineStr">
        <is>
          <t>CANON-202510-001821</t>
        </is>
      </c>
      <c r="B1852" s="9" t="inlineStr">
        <is>
          <t>2025-10</t>
        </is>
      </c>
      <c r="C1852" s="10" t="n">
        <v>45949</v>
      </c>
      <c r="D1852" s="9" t="inlineStr">
        <is>
          <t>Bound</t>
        </is>
      </c>
      <c r="E1852" s="8" t="inlineStr">
        <is>
          <t>Emiliano Harrington</t>
        </is>
      </c>
      <c r="F1852" s="11" t="n">
        <v>1968</v>
      </c>
      <c r="G1852" s="8" t="inlineStr">
        <is>
          <t>Bentley</t>
        </is>
      </c>
      <c r="H1852" s="8" t="inlineStr">
        <is>
          <t>Continental GT</t>
        </is>
      </c>
      <c r="I1852" s="8" t="inlineStr">
        <is>
          <t>NE3MRLJ3WFZYNFUWZ</t>
        </is>
      </c>
      <c r="J1852" s="8" t="inlineStr">
        <is>
          <t>02 - Sports / GT</t>
        </is>
      </c>
      <c r="K1852" s="12" t="n">
        <v>695000</v>
      </c>
      <c r="L1852" s="8" t="inlineStr">
        <is>
          <t>Texas</t>
        </is>
      </c>
      <c r="M1852" s="13" t="n">
        <v>9802.120000000001</v>
      </c>
      <c r="N1852" s="13" t="n">
        <v>9499.23</v>
      </c>
      <c r="O1852" s="8" t="n"/>
    </row>
    <row r="1853">
      <c r="A1853" s="8" t="inlineStr">
        <is>
          <t>CANON-202510-001822</t>
        </is>
      </c>
      <c r="B1853" s="9" t="inlineStr">
        <is>
          <t>2025-10</t>
        </is>
      </c>
      <c r="C1853" s="10" t="n">
        <v>45953</v>
      </c>
      <c r="D1853" s="9" t="inlineStr">
        <is>
          <t>Bound</t>
        </is>
      </c>
      <c r="E1853" s="8" t="inlineStr">
        <is>
          <t>Lorenzo Whitlock</t>
        </is>
      </c>
      <c r="F1853" s="11" t="n">
        <v>1961</v>
      </c>
      <c r="G1853" s="8" t="inlineStr">
        <is>
          <t>Lamborghini</t>
        </is>
      </c>
      <c r="H1853" s="8" t="inlineStr">
        <is>
          <t>Huracan EVO</t>
        </is>
      </c>
      <c r="I1853" s="8" t="inlineStr">
        <is>
          <t>NRUB9L6WTXHT6DYFH</t>
        </is>
      </c>
      <c r="J1853" s="8" t="inlineStr">
        <is>
          <t>03 - Supercar</t>
        </is>
      </c>
      <c r="K1853" s="12" t="n">
        <v>460000</v>
      </c>
      <c r="L1853" s="8" t="inlineStr">
        <is>
          <t>Michigan</t>
        </is>
      </c>
      <c r="M1853" s="13" t="n">
        <v>15470.75</v>
      </c>
      <c r="N1853" s="13" t="n">
        <v>14992.7</v>
      </c>
      <c r="O1853" s="8" t="n"/>
    </row>
    <row r="1854">
      <c r="A1854" s="8" t="inlineStr">
        <is>
          <t>CANON-202510-001823</t>
        </is>
      </c>
      <c r="B1854" s="9" t="inlineStr">
        <is>
          <t>2025-10</t>
        </is>
      </c>
      <c r="C1854" s="10" t="n">
        <v>45961</v>
      </c>
      <c r="D1854" s="9" t="inlineStr">
        <is>
          <t>Bound</t>
        </is>
      </c>
      <c r="E1854" s="8" t="inlineStr">
        <is>
          <t>Fenwick Thistlewood</t>
        </is>
      </c>
      <c r="F1854" s="11" t="n">
        <v>2023</v>
      </c>
      <c r="G1854" s="8" t="inlineStr">
        <is>
          <t>Aston Martin</t>
        </is>
      </c>
      <c r="H1854" s="8" t="inlineStr">
        <is>
          <t>DB12</t>
        </is>
      </c>
      <c r="I1854" s="8" t="inlineStr">
        <is>
          <t>STC7TNK0TX1SHJP9W</t>
        </is>
      </c>
      <c r="J1854" s="8" t="inlineStr">
        <is>
          <t>02 - Sports / GT</t>
        </is>
      </c>
      <c r="K1854" s="12" t="n">
        <v>540000</v>
      </c>
      <c r="L1854" s="8" t="inlineStr">
        <is>
          <t>Louisiana</t>
        </is>
      </c>
      <c r="M1854" s="13" t="n">
        <v>8013.4</v>
      </c>
      <c r="N1854" s="13" t="n">
        <v>7765.79</v>
      </c>
      <c r="O1854" s="8" t="n"/>
    </row>
    <row r="1855">
      <c r="A1855" s="8" t="inlineStr">
        <is>
          <t>CANON-202510-001824</t>
        </is>
      </c>
      <c r="B1855" s="9" t="inlineStr">
        <is>
          <t>2025-10</t>
        </is>
      </c>
      <c r="C1855" s="10" t="n">
        <v>45950</v>
      </c>
      <c r="D1855" s="9" t="inlineStr">
        <is>
          <t>Bound</t>
        </is>
      </c>
      <c r="E1855" s="8" t="inlineStr">
        <is>
          <t>Lorenzo Montoya</t>
        </is>
      </c>
      <c r="F1855" s="11" t="n">
        <v>1997</v>
      </c>
      <c r="G1855" s="8" t="inlineStr">
        <is>
          <t>Ferrari</t>
        </is>
      </c>
      <c r="H1855" s="8" t="inlineStr">
        <is>
          <t>296 GTB</t>
        </is>
      </c>
      <c r="I1855" s="8" t="inlineStr">
        <is>
          <t>EP440AZLUDT90EY1B</t>
        </is>
      </c>
      <c r="J1855" s="8" t="inlineStr">
        <is>
          <t>03 - Supercar</t>
        </is>
      </c>
      <c r="K1855" s="12" t="n">
        <v>1535000</v>
      </c>
      <c r="L1855" s="8" t="inlineStr">
        <is>
          <t>Arizona</t>
        </is>
      </c>
      <c r="M1855" s="13" t="n">
        <v>23401.51</v>
      </c>
      <c r="N1855" s="13" t="n">
        <v>22678.4</v>
      </c>
      <c r="O1855" s="8" t="n"/>
    </row>
    <row r="1856">
      <c r="A1856" s="8" t="inlineStr">
        <is>
          <t>CANON-202510-001825</t>
        </is>
      </c>
      <c r="B1856" s="9" t="inlineStr">
        <is>
          <t>2025-10</t>
        </is>
      </c>
      <c r="C1856" s="10" t="n">
        <v>45942</v>
      </c>
      <c r="D1856" s="9" t="inlineStr">
        <is>
          <t>Bound</t>
        </is>
      </c>
      <c r="E1856" s="8" t="inlineStr">
        <is>
          <t>Horace Underwood</t>
        </is>
      </c>
      <c r="F1856" s="11" t="n">
        <v>2010</v>
      </c>
      <c r="G1856" s="8" t="inlineStr">
        <is>
          <t>BMW</t>
        </is>
      </c>
      <c r="H1856" s="8" t="inlineStr">
        <is>
          <t>M8 Competition</t>
        </is>
      </c>
      <c r="I1856" s="8" t="inlineStr">
        <is>
          <t>DJMZFMD10J7VWDHV8</t>
        </is>
      </c>
      <c r="J1856" s="8" t="inlineStr">
        <is>
          <t>02 - Sports / GT</t>
        </is>
      </c>
      <c r="K1856" s="12" t="n">
        <v>1560000</v>
      </c>
      <c r="L1856" s="8" t="inlineStr">
        <is>
          <t>Delaware</t>
        </is>
      </c>
      <c r="M1856" s="13" t="n">
        <v>20235.85</v>
      </c>
      <c r="N1856" s="13" t="n">
        <v>19610.56</v>
      </c>
      <c r="O1856" s="8" t="n"/>
    </row>
    <row r="1857">
      <c r="A1857" s="8" t="inlineStr">
        <is>
          <t>CANON-202510-001827</t>
        </is>
      </c>
      <c r="B1857" s="9" t="inlineStr">
        <is>
          <t>2025-10</t>
        </is>
      </c>
      <c r="C1857" s="10" t="n">
        <v>45951</v>
      </c>
      <c r="D1857" s="9" t="inlineStr">
        <is>
          <t>Bound</t>
        </is>
      </c>
      <c r="E1857" s="8" t="inlineStr">
        <is>
          <t>Anouk Larsson</t>
        </is>
      </c>
      <c r="F1857" s="11" t="n">
        <v>1987</v>
      </c>
      <c r="G1857" s="8" t="inlineStr">
        <is>
          <t>Porsche</t>
        </is>
      </c>
      <c r="H1857" s="8" t="inlineStr">
        <is>
          <t>911 Turbo S</t>
        </is>
      </c>
      <c r="I1857" s="8" t="inlineStr">
        <is>
          <t>SSP3PVBR6FZ5MUYMG</t>
        </is>
      </c>
      <c r="J1857" s="8" t="inlineStr">
        <is>
          <t>02 - Sports / GT</t>
        </is>
      </c>
      <c r="K1857" s="12" t="n">
        <v>480000</v>
      </c>
      <c r="L1857" s="8" t="inlineStr">
        <is>
          <t>Montana</t>
        </is>
      </c>
      <c r="M1857" s="13" t="n">
        <v>6316.98</v>
      </c>
      <c r="N1857" s="13" t="n">
        <v>6121.79</v>
      </c>
      <c r="O1857" s="8" t="n"/>
    </row>
    <row r="1858">
      <c r="A1858" s="8" t="inlineStr">
        <is>
          <t>CANON-202510-001828</t>
        </is>
      </c>
      <c r="B1858" s="9" t="inlineStr">
        <is>
          <t>2025-10</t>
        </is>
      </c>
      <c r="C1858" s="10" t="n">
        <v>45946</v>
      </c>
      <c r="D1858" s="9" t="inlineStr">
        <is>
          <t>Bound</t>
        </is>
      </c>
      <c r="E1858" s="8" t="inlineStr">
        <is>
          <t>Emiliano Thistlewood</t>
        </is>
      </c>
      <c r="F1858" s="11" t="n">
        <v>2009</v>
      </c>
      <c r="G1858" s="8" t="inlineStr">
        <is>
          <t>Lamborghini</t>
        </is>
      </c>
      <c r="H1858" s="8" t="inlineStr">
        <is>
          <t>Huracan EVO</t>
        </is>
      </c>
      <c r="I1858" s="8" t="inlineStr">
        <is>
          <t>KF457L0E3NUXNT5KN</t>
        </is>
      </c>
      <c r="J1858" s="8" t="inlineStr">
        <is>
          <t>03 - Supercar</t>
        </is>
      </c>
      <c r="K1858" s="12" t="n">
        <v>600000</v>
      </c>
      <c r="L1858" s="8" t="inlineStr">
        <is>
          <t>Rhode Island</t>
        </is>
      </c>
      <c r="M1858" s="13" t="n">
        <v>14733.96</v>
      </c>
      <c r="N1858" s="13" t="n">
        <v>14278.68</v>
      </c>
      <c r="O1858" s="8" t="n"/>
    </row>
    <row r="1859">
      <c r="A1859" s="8" t="inlineStr">
        <is>
          <t>CANON-202510-001832</t>
        </is>
      </c>
      <c r="B1859" s="9" t="inlineStr">
        <is>
          <t>2025-10</t>
        </is>
      </c>
      <c r="C1859" s="10" t="n">
        <v>45939</v>
      </c>
      <c r="D1859" s="9" t="inlineStr">
        <is>
          <t>Bound</t>
        </is>
      </c>
      <c r="E1859" s="8" t="inlineStr">
        <is>
          <t>Saoirse Ashcombe</t>
        </is>
      </c>
      <c r="F1859" s="11" t="n">
        <v>2000</v>
      </c>
      <c r="G1859" s="8" t="inlineStr">
        <is>
          <t>Bentley</t>
        </is>
      </c>
      <c r="H1859" s="8" t="inlineStr">
        <is>
          <t>Continental GT</t>
        </is>
      </c>
      <c r="I1859" s="8" t="inlineStr">
        <is>
          <t>ZZYCW76APGGLAF1U4</t>
        </is>
      </c>
      <c r="J1859" s="8" t="inlineStr">
        <is>
          <t>02 - Sports / GT</t>
        </is>
      </c>
      <c r="K1859" s="12" t="n">
        <v>505000</v>
      </c>
      <c r="L1859" s="8" t="inlineStr">
        <is>
          <t>Maryland</t>
        </is>
      </c>
      <c r="M1859" s="13" t="n">
        <v>5883.73</v>
      </c>
      <c r="N1859" s="13" t="n">
        <v>5701.92</v>
      </c>
      <c r="O1859" s="8" t="n"/>
    </row>
    <row r="1860">
      <c r="A1860" s="8" t="inlineStr">
        <is>
          <t>CANON-202510-001833</t>
        </is>
      </c>
      <c r="B1860" s="9" t="inlineStr">
        <is>
          <t>2025-10</t>
        </is>
      </c>
      <c r="C1860" s="10" t="n">
        <v>45934</v>
      </c>
      <c r="D1860" s="9" t="inlineStr">
        <is>
          <t>Bound</t>
        </is>
      </c>
      <c r="E1860" s="8" t="inlineStr">
        <is>
          <t>Priya Underwood</t>
        </is>
      </c>
      <c r="F1860" s="11" t="n">
        <v>2019</v>
      </c>
      <c r="G1860" s="8" t="inlineStr">
        <is>
          <t>Porsche</t>
        </is>
      </c>
      <c r="H1860" s="8" t="inlineStr">
        <is>
          <t>911 Turbo S</t>
        </is>
      </c>
      <c r="I1860" s="8" t="inlineStr">
        <is>
          <t>YH9RERHHN0JKW8UDJ</t>
        </is>
      </c>
      <c r="J1860" s="8" t="inlineStr">
        <is>
          <t>02 - Sports / GT</t>
        </is>
      </c>
      <c r="K1860" s="12" t="n">
        <v>415000</v>
      </c>
      <c r="L1860" s="8" t="inlineStr">
        <is>
          <t>Illinois</t>
        </is>
      </c>
      <c r="M1860" s="13" t="n">
        <v>7986.79</v>
      </c>
      <c r="N1860" s="13" t="n">
        <v>7740</v>
      </c>
      <c r="O1860" s="8" t="n"/>
    </row>
    <row r="1861">
      <c r="A1861" s="8" t="inlineStr">
        <is>
          <t>CANON-202510-001835</t>
        </is>
      </c>
      <c r="B1861" s="9" t="inlineStr">
        <is>
          <t>2025-10</t>
        </is>
      </c>
      <c r="C1861" s="10" t="n">
        <v>45944</v>
      </c>
      <c r="D1861" s="9" t="inlineStr">
        <is>
          <t>Bound</t>
        </is>
      </c>
      <c r="E1861" s="8" t="inlineStr">
        <is>
          <t>Callum Ashcombe</t>
        </is>
      </c>
      <c r="F1861" s="11" t="n">
        <v>1994</v>
      </c>
      <c r="G1861" s="8" t="inlineStr">
        <is>
          <t>BMW</t>
        </is>
      </c>
      <c r="H1861" s="8" t="inlineStr">
        <is>
          <t>M8 Competition</t>
        </is>
      </c>
      <c r="I1861" s="8" t="inlineStr">
        <is>
          <t>48GUTHWD62S46DGCF</t>
        </is>
      </c>
      <c r="J1861" s="8" t="inlineStr">
        <is>
          <t>02 - Sports / GT</t>
        </is>
      </c>
      <c r="K1861" s="12" t="n">
        <v>435000</v>
      </c>
      <c r="L1861" s="8" t="inlineStr">
        <is>
          <t>Colorado</t>
        </is>
      </c>
      <c r="M1861" s="13" t="n">
        <v>6771.23</v>
      </c>
      <c r="N1861" s="13" t="n">
        <v>6562</v>
      </c>
      <c r="O1861" s="8" t="n"/>
    </row>
    <row r="1862">
      <c r="A1862" s="8" t="inlineStr">
        <is>
          <t>CANON-202510-001837</t>
        </is>
      </c>
      <c r="B1862" s="9" t="inlineStr">
        <is>
          <t>2025-10</t>
        </is>
      </c>
      <c r="C1862" s="10" t="n">
        <v>45953</v>
      </c>
      <c r="D1862" s="9" t="inlineStr">
        <is>
          <t>Bound</t>
        </is>
      </c>
      <c r="E1862" s="8" t="inlineStr">
        <is>
          <t>Lorenzo Whitlock</t>
        </is>
      </c>
      <c r="F1862" s="11" t="n">
        <v>1958</v>
      </c>
      <c r="G1862" s="8" t="inlineStr">
        <is>
          <t>Lamborghini</t>
        </is>
      </c>
      <c r="H1862" s="8" t="inlineStr">
        <is>
          <t>Huracan EVO</t>
        </is>
      </c>
      <c r="I1862" s="8" t="inlineStr">
        <is>
          <t>CD6A8VC6BBHFD6962</t>
        </is>
      </c>
      <c r="J1862" s="8" t="inlineStr">
        <is>
          <t>03 - Supercar</t>
        </is>
      </c>
      <c r="K1862" s="12" t="n">
        <v>320000</v>
      </c>
      <c r="L1862" s="8" t="inlineStr">
        <is>
          <t>Wisconsin</t>
        </is>
      </c>
      <c r="M1862" s="13" t="n">
        <v>8332.08</v>
      </c>
      <c r="N1862" s="13" t="n">
        <v>8074.62</v>
      </c>
      <c r="O1862" s="8" t="n"/>
    </row>
    <row r="1863">
      <c r="A1863" s="8" t="inlineStr">
        <is>
          <t>CANON-202510-001839</t>
        </is>
      </c>
      <c r="B1863" s="9" t="inlineStr">
        <is>
          <t>2025-10</t>
        </is>
      </c>
      <c r="C1863" s="10" t="n">
        <v>45954</v>
      </c>
      <c r="D1863" s="9" t="inlineStr">
        <is>
          <t>Bound</t>
        </is>
      </c>
      <c r="E1863" s="8" t="inlineStr">
        <is>
          <t>Delphine Blackwood</t>
        </is>
      </c>
      <c r="F1863" s="11" t="n">
        <v>2013</v>
      </c>
      <c r="G1863" s="8" t="inlineStr">
        <is>
          <t>Bentley</t>
        </is>
      </c>
      <c r="H1863" s="8" t="inlineStr">
        <is>
          <t>Continental GT</t>
        </is>
      </c>
      <c r="I1863" s="8" t="inlineStr">
        <is>
          <t>F5TKXGW71C88FDAW5</t>
        </is>
      </c>
      <c r="J1863" s="8" t="inlineStr">
        <is>
          <t>02 - Sports / GT</t>
        </is>
      </c>
      <c r="K1863" s="12" t="n">
        <v>915000</v>
      </c>
      <c r="L1863" s="8" t="inlineStr">
        <is>
          <t>New York</t>
        </is>
      </c>
      <c r="M1863" s="13" t="n">
        <v>14363.77</v>
      </c>
      <c r="N1863" s="13" t="n">
        <v>13919.93</v>
      </c>
      <c r="O1863" s="8" t="n"/>
    </row>
    <row r="1864">
      <c r="A1864" s="8" t="inlineStr">
        <is>
          <t>CANON-202510-001841</t>
        </is>
      </c>
      <c r="B1864" s="9" t="inlineStr">
        <is>
          <t>2025-10</t>
        </is>
      </c>
      <c r="C1864" s="10" t="n">
        <v>45945</v>
      </c>
      <c r="D1864" s="9" t="inlineStr">
        <is>
          <t>Bound</t>
        </is>
      </c>
      <c r="E1864" s="8" t="inlineStr">
        <is>
          <t>Emiliano Kingsford</t>
        </is>
      </c>
      <c r="F1864" s="11" t="n">
        <v>2017</v>
      </c>
      <c r="G1864" s="8" t="inlineStr">
        <is>
          <t>Bentley</t>
        </is>
      </c>
      <c r="H1864" s="8" t="inlineStr">
        <is>
          <t>Continental GT</t>
        </is>
      </c>
      <c r="I1864" s="8" t="inlineStr">
        <is>
          <t>6HTJLYKDDJXW3S0WE</t>
        </is>
      </c>
      <c r="J1864" s="8" t="inlineStr">
        <is>
          <t>02 - Sports / GT</t>
        </is>
      </c>
      <c r="K1864" s="12" t="n">
        <v>270000</v>
      </c>
      <c r="L1864" s="8" t="inlineStr">
        <is>
          <t>Connecticut</t>
        </is>
      </c>
      <c r="M1864" s="13" t="n">
        <v>4279.25</v>
      </c>
      <c r="N1864" s="13" t="n">
        <v>4147.02</v>
      </c>
      <c r="O1864" s="8" t="n"/>
    </row>
    <row r="1865">
      <c r="A1865" s="8" t="inlineStr">
        <is>
          <t>CANON-202510-001842</t>
        </is>
      </c>
      <c r="B1865" s="9" t="inlineStr">
        <is>
          <t>2025-10</t>
        </is>
      </c>
      <c r="C1865" s="10" t="n">
        <v>45936</v>
      </c>
      <c r="D1865" s="9" t="inlineStr">
        <is>
          <t>Bound</t>
        </is>
      </c>
      <c r="E1865" s="8" t="inlineStr">
        <is>
          <t>Callum Merriweather</t>
        </is>
      </c>
      <c r="F1865" s="11" t="n">
        <v>1965</v>
      </c>
      <c r="G1865" s="8" t="inlineStr">
        <is>
          <t>Mercedes-Benz</t>
        </is>
      </c>
      <c r="H1865" s="8" t="inlineStr">
        <is>
          <t>280SL Pagoda</t>
        </is>
      </c>
      <c r="I1865" s="8" t="inlineStr">
        <is>
          <t>LHCGUCCFNKUD65U95</t>
        </is>
      </c>
      <c r="J1865" s="8" t="inlineStr">
        <is>
          <t>07 - Post-War Classic (1946-1972)</t>
        </is>
      </c>
      <c r="K1865" s="12" t="n">
        <v>620000</v>
      </c>
      <c r="L1865" s="8" t="inlineStr">
        <is>
          <t>Alabama</t>
        </is>
      </c>
      <c r="M1865" s="13" t="n">
        <v>6388.34</v>
      </c>
      <c r="N1865" s="13" t="n">
        <v>6190.94</v>
      </c>
      <c r="O1865" s="8" t="n"/>
    </row>
    <row r="1866">
      <c r="A1866" s="8" t="inlineStr">
        <is>
          <t>CANON-202510-001843</t>
        </is>
      </c>
      <c r="B1866" s="9" t="inlineStr">
        <is>
          <t>2025-10</t>
        </is>
      </c>
      <c r="C1866" s="10" t="n">
        <v>45934</v>
      </c>
      <c r="D1866" s="9" t="inlineStr">
        <is>
          <t>Bound</t>
        </is>
      </c>
      <c r="E1866" s="8" t="inlineStr">
        <is>
          <t>Anouk Vandermeer</t>
        </is>
      </c>
      <c r="F1866" s="11" t="n">
        <v>1978</v>
      </c>
      <c r="G1866" s="8" t="inlineStr">
        <is>
          <t>BMW</t>
        </is>
      </c>
      <c r="H1866" s="8" t="inlineStr">
        <is>
          <t>M8 Competition</t>
        </is>
      </c>
      <c r="I1866" s="8" t="inlineStr">
        <is>
          <t>ZTH5UCWZ5WH0601MG</t>
        </is>
      </c>
      <c r="J1866" s="8" t="inlineStr">
        <is>
          <t>02 - Sports / GT</t>
        </is>
      </c>
      <c r="K1866" s="12" t="n">
        <v>985000</v>
      </c>
      <c r="L1866" s="8" t="inlineStr">
        <is>
          <t>Arkansas</t>
        </is>
      </c>
      <c r="M1866" s="13" t="n">
        <v>16670.66</v>
      </c>
      <c r="N1866" s="13" t="n">
        <v>16155.54</v>
      </c>
      <c r="O1866" s="8" t="n"/>
    </row>
    <row r="1867">
      <c r="A1867" s="8" t="inlineStr">
        <is>
          <t>CANON-202510-001845</t>
        </is>
      </c>
      <c r="B1867" s="9" t="inlineStr">
        <is>
          <t>2025-10</t>
        </is>
      </c>
      <c r="C1867" s="10" t="n">
        <v>45938</v>
      </c>
      <c r="D1867" s="9" t="inlineStr">
        <is>
          <t>Bound</t>
        </is>
      </c>
      <c r="E1867" s="8" t="inlineStr">
        <is>
          <t>Priya Fairweather</t>
        </is>
      </c>
      <c r="F1867" s="11" t="n">
        <v>1955</v>
      </c>
      <c r="G1867" s="8" t="inlineStr">
        <is>
          <t>Maserati</t>
        </is>
      </c>
      <c r="H1867" s="8" t="inlineStr">
        <is>
          <t>GranTurismo</t>
        </is>
      </c>
      <c r="I1867" s="8" t="inlineStr">
        <is>
          <t>N4V1SNKZFBJXP5MBY</t>
        </is>
      </c>
      <c r="J1867" s="8" t="inlineStr">
        <is>
          <t>02 - Sports / GT</t>
        </is>
      </c>
      <c r="K1867" s="12" t="n">
        <v>1195000</v>
      </c>
      <c r="L1867" s="8" t="inlineStr">
        <is>
          <t>Vermont</t>
        </is>
      </c>
      <c r="M1867" s="13" t="n">
        <v>15129.15</v>
      </c>
      <c r="N1867" s="13" t="n">
        <v>14661.66</v>
      </c>
      <c r="O1867" s="8" t="n"/>
    </row>
    <row r="1868">
      <c r="A1868" s="8" t="inlineStr">
        <is>
          <t>CANON-202510-001846</t>
        </is>
      </c>
      <c r="B1868" s="9" t="inlineStr">
        <is>
          <t>2025-10</t>
        </is>
      </c>
      <c r="C1868" s="10" t="n">
        <v>45945</v>
      </c>
      <c r="D1868" s="9" t="inlineStr">
        <is>
          <t>Bound</t>
        </is>
      </c>
      <c r="E1868" s="8" t="inlineStr">
        <is>
          <t>Cassius Vandermeer</t>
        </is>
      </c>
      <c r="F1868" s="11" t="n">
        <v>1975</v>
      </c>
      <c r="G1868" s="8" t="inlineStr">
        <is>
          <t>Bentley</t>
        </is>
      </c>
      <c r="H1868" s="8" t="inlineStr">
        <is>
          <t>Continental GT</t>
        </is>
      </c>
      <c r="I1868" s="8" t="inlineStr">
        <is>
          <t>T58MU70G2C15YX974</t>
        </is>
      </c>
      <c r="J1868" s="8" t="inlineStr">
        <is>
          <t>02 - Sports / GT</t>
        </is>
      </c>
      <c r="K1868" s="12" t="n">
        <v>615000</v>
      </c>
      <c r="L1868" s="8" t="inlineStr">
        <is>
          <t>Louisiana</t>
        </is>
      </c>
      <c r="M1868" s="13" t="n">
        <v>9126.370000000001</v>
      </c>
      <c r="N1868" s="13" t="n">
        <v>8844.370000000001</v>
      </c>
      <c r="O1868" s="8" t="n"/>
    </row>
    <row r="1869">
      <c r="A1869" s="8" t="inlineStr">
        <is>
          <t>CANON-202510-001847</t>
        </is>
      </c>
      <c r="B1869" s="9" t="inlineStr">
        <is>
          <t>2025-10</t>
        </is>
      </c>
      <c r="C1869" s="10" t="n">
        <v>45945</v>
      </c>
      <c r="D1869" s="9" t="inlineStr">
        <is>
          <t>Bound</t>
        </is>
      </c>
      <c r="E1869" s="8" t="inlineStr">
        <is>
          <t>Mireille Montoya</t>
        </is>
      </c>
      <c r="F1869" s="11" t="n">
        <v>2002</v>
      </c>
      <c r="G1869" s="8" t="inlineStr">
        <is>
          <t>Aston Martin</t>
        </is>
      </c>
      <c r="H1869" s="8" t="inlineStr">
        <is>
          <t>DB12</t>
        </is>
      </c>
      <c r="I1869" s="8" t="inlineStr">
        <is>
          <t>ET8D1FSC9KFC045CL</t>
        </is>
      </c>
      <c r="J1869" s="8" t="inlineStr">
        <is>
          <t>02 - Sports / GT</t>
        </is>
      </c>
      <c r="K1869" s="12" t="n">
        <v>495000</v>
      </c>
      <c r="L1869" s="8" t="inlineStr">
        <is>
          <t>Florida</t>
        </is>
      </c>
      <c r="M1869" s="13" t="n">
        <v>9946.700000000001</v>
      </c>
      <c r="N1869" s="13" t="n">
        <v>9639.35</v>
      </c>
      <c r="O1869" s="8" t="n"/>
    </row>
    <row r="1870">
      <c r="A1870" s="8" t="inlineStr">
        <is>
          <t>CANON-202510-001849</t>
        </is>
      </c>
      <c r="B1870" s="9" t="inlineStr">
        <is>
          <t>2025-10</t>
        </is>
      </c>
      <c r="C1870" s="10" t="n">
        <v>45933</v>
      </c>
      <c r="D1870" s="9" t="inlineStr">
        <is>
          <t>Bound</t>
        </is>
      </c>
      <c r="E1870" s="8" t="inlineStr">
        <is>
          <t>Wilhelmina Castellanos</t>
        </is>
      </c>
      <c r="F1870" s="11" t="n">
        <v>2018</v>
      </c>
      <c r="G1870" s="8" t="inlineStr">
        <is>
          <t>Maserati</t>
        </is>
      </c>
      <c r="H1870" s="8" t="inlineStr">
        <is>
          <t>GranTurismo</t>
        </is>
      </c>
      <c r="I1870" s="8" t="inlineStr">
        <is>
          <t>NB2EG0P1187X8650B</t>
        </is>
      </c>
      <c r="J1870" s="8" t="inlineStr">
        <is>
          <t>02 - Sports / GT</t>
        </is>
      </c>
      <c r="K1870" s="12" t="n">
        <v>305000</v>
      </c>
      <c r="L1870" s="8" t="inlineStr">
        <is>
          <t>California</t>
        </is>
      </c>
      <c r="M1870" s="13" t="n">
        <v>5826.65</v>
      </c>
      <c r="N1870" s="13" t="n">
        <v>5646.61</v>
      </c>
      <c r="O1870" s="8" t="n"/>
    </row>
    <row r="1871">
      <c r="A1871" s="8" t="inlineStr">
        <is>
          <t>CANON-202510-001850</t>
        </is>
      </c>
      <c r="B1871" s="9" t="inlineStr">
        <is>
          <t>2025-10</t>
        </is>
      </c>
      <c r="C1871" s="10" t="n">
        <v>45955</v>
      </c>
      <c r="D1871" s="9" t="inlineStr">
        <is>
          <t>Bound</t>
        </is>
      </c>
      <c r="E1871" s="8" t="inlineStr">
        <is>
          <t>Sunniva Farkas</t>
        </is>
      </c>
      <c r="F1871" s="11" t="n">
        <v>1997</v>
      </c>
      <c r="G1871" s="8" t="inlineStr">
        <is>
          <t>Bentley</t>
        </is>
      </c>
      <c r="H1871" s="8" t="inlineStr">
        <is>
          <t>Continental GT</t>
        </is>
      </c>
      <c r="I1871" s="8" t="inlineStr">
        <is>
          <t>S41AKHGTSJL5BRU00</t>
        </is>
      </c>
      <c r="J1871" s="8" t="inlineStr">
        <is>
          <t>02 - Sports / GT</t>
        </is>
      </c>
      <c r="K1871" s="12" t="n">
        <v>460000</v>
      </c>
      <c r="L1871" s="8" t="inlineStr">
        <is>
          <t>Minnesota</t>
        </is>
      </c>
      <c r="M1871" s="13" t="n">
        <v>8592.450000000001</v>
      </c>
      <c r="N1871" s="13" t="n">
        <v>8326.940000000001</v>
      </c>
      <c r="O1871" s="8" t="n"/>
    </row>
    <row r="1872">
      <c r="A1872" s="8" t="inlineStr">
        <is>
          <t>CANON-202510-001851</t>
        </is>
      </c>
      <c r="B1872" s="9" t="inlineStr">
        <is>
          <t>2025-10</t>
        </is>
      </c>
      <c r="C1872" s="10" t="n">
        <v>45956</v>
      </c>
      <c r="D1872" s="9" t="inlineStr">
        <is>
          <t>Bound</t>
        </is>
      </c>
      <c r="E1872" s="8" t="inlineStr">
        <is>
          <t>Desmond Okonkwo</t>
        </is>
      </c>
      <c r="F1872" s="11" t="n">
        <v>1962</v>
      </c>
      <c r="G1872" s="8" t="inlineStr">
        <is>
          <t>Maserati</t>
        </is>
      </c>
      <c r="H1872" s="8" t="inlineStr">
        <is>
          <t>GranTurismo</t>
        </is>
      </c>
      <c r="I1872" s="8" t="inlineStr">
        <is>
          <t>SFC72BVM57N5BCZW9</t>
        </is>
      </c>
      <c r="J1872" s="8" t="inlineStr">
        <is>
          <t>02 - Sports / GT</t>
        </is>
      </c>
      <c r="K1872" s="12" t="n">
        <v>695000</v>
      </c>
      <c r="L1872" s="8" t="inlineStr">
        <is>
          <t>Iowa</t>
        </is>
      </c>
      <c r="M1872" s="13" t="n">
        <v>9375.940000000001</v>
      </c>
      <c r="N1872" s="13" t="n">
        <v>9086.219999999999</v>
      </c>
      <c r="O1872" s="8" t="n"/>
    </row>
    <row r="1873">
      <c r="A1873" s="8" t="inlineStr">
        <is>
          <t>CANON-202510-001852</t>
        </is>
      </c>
      <c r="B1873" s="9" t="inlineStr">
        <is>
          <t>2025-10</t>
        </is>
      </c>
      <c r="C1873" s="10" t="n">
        <v>45949</v>
      </c>
      <c r="D1873" s="9" t="inlineStr">
        <is>
          <t>Bound</t>
        </is>
      </c>
      <c r="E1873" s="8" t="inlineStr">
        <is>
          <t>Beatrix Fairweather</t>
        </is>
      </c>
      <c r="F1873" s="11" t="n">
        <v>2017</v>
      </c>
      <c r="G1873" s="8" t="inlineStr">
        <is>
          <t>Ferrari</t>
        </is>
      </c>
      <c r="H1873" s="8" t="inlineStr">
        <is>
          <t>SF90 Stradale</t>
        </is>
      </c>
      <c r="I1873" s="8" t="inlineStr">
        <is>
          <t>K3GC7XTNTDN2251KG</t>
        </is>
      </c>
      <c r="J1873" s="8" t="inlineStr">
        <is>
          <t>03 - Supercar</t>
        </is>
      </c>
      <c r="K1873" s="12" t="n">
        <v>715000</v>
      </c>
      <c r="L1873" s="8" t="inlineStr">
        <is>
          <t>Louisiana</t>
        </is>
      </c>
      <c r="M1873" s="13" t="n">
        <v>15507.41</v>
      </c>
      <c r="N1873" s="13" t="n">
        <v>15028.23</v>
      </c>
      <c r="O1873" s="8" t="n"/>
    </row>
    <row r="1874">
      <c r="A1874" s="8" t="inlineStr">
        <is>
          <t>CANON-202510-001853</t>
        </is>
      </c>
      <c r="B1874" s="9" t="inlineStr">
        <is>
          <t>2025-10</t>
        </is>
      </c>
      <c r="C1874" s="10" t="n">
        <v>45940</v>
      </c>
      <c r="D1874" s="9" t="inlineStr">
        <is>
          <t>Bound</t>
        </is>
      </c>
      <c r="E1874" s="8" t="inlineStr">
        <is>
          <t>Mireille Nakashima</t>
        </is>
      </c>
      <c r="F1874" s="11" t="n">
        <v>1962</v>
      </c>
      <c r="G1874" s="8" t="inlineStr">
        <is>
          <t>Icon</t>
        </is>
      </c>
      <c r="H1874" s="8" t="inlineStr">
        <is>
          <t>Derelict</t>
        </is>
      </c>
      <c r="I1874" s="8" t="inlineStr">
        <is>
          <t>HLSW9RWGVBUVLZD9K</t>
        </is>
      </c>
      <c r="J1874" s="8" t="inlineStr">
        <is>
          <t>11 - Restomod / Coachbuilt / Bespoke</t>
        </is>
      </c>
      <c r="K1874" s="12" t="n">
        <v>1395000</v>
      </c>
      <c r="L1874" s="8" t="inlineStr">
        <is>
          <t>Hawaii</t>
        </is>
      </c>
      <c r="M1874" s="13" t="n">
        <v>23267.55</v>
      </c>
      <c r="N1874" s="13" t="n">
        <v>22548.58</v>
      </c>
      <c r="O1874" s="8" t="n"/>
    </row>
    <row r="1875">
      <c r="A1875" s="8" t="inlineStr">
        <is>
          <t>CANON-202510-001854</t>
        </is>
      </c>
      <c r="B1875" s="9" t="inlineStr">
        <is>
          <t>2025-10</t>
        </is>
      </c>
      <c r="C1875" s="10" t="n">
        <v>45960</v>
      </c>
      <c r="D1875" s="9" t="inlineStr">
        <is>
          <t>Bound</t>
        </is>
      </c>
      <c r="E1875" s="8" t="inlineStr">
        <is>
          <t>Ottilie Chattopadhyay</t>
        </is>
      </c>
      <c r="F1875" s="11" t="n">
        <v>2004</v>
      </c>
      <c r="G1875" s="8" t="inlineStr">
        <is>
          <t>Porsche</t>
        </is>
      </c>
      <c r="H1875" s="8" t="inlineStr">
        <is>
          <t>911 Turbo S</t>
        </is>
      </c>
      <c r="I1875" s="8" t="inlineStr">
        <is>
          <t>P8A8K10ZD7Y2WMX0S</t>
        </is>
      </c>
      <c r="J1875" s="8" t="inlineStr">
        <is>
          <t>02 - Sports / GT</t>
        </is>
      </c>
      <c r="K1875" s="12" t="n">
        <v>330000</v>
      </c>
      <c r="L1875" s="8" t="inlineStr">
        <is>
          <t>Oregon</t>
        </is>
      </c>
      <c r="M1875" s="13" t="n">
        <v>5276.89</v>
      </c>
      <c r="N1875" s="13" t="n">
        <v>5113.83</v>
      </c>
      <c r="O1875" s="8" t="n"/>
    </row>
    <row r="1876">
      <c r="A1876" s="8" t="inlineStr">
        <is>
          <t>CANON-202510-001855</t>
        </is>
      </c>
      <c r="B1876" s="9" t="inlineStr">
        <is>
          <t>2025-10</t>
        </is>
      </c>
      <c r="C1876" s="10" t="n">
        <v>45945</v>
      </c>
      <c r="D1876" s="9" t="inlineStr">
        <is>
          <t>Bound</t>
        </is>
      </c>
      <c r="E1876" s="8" t="inlineStr">
        <is>
          <t>Thaddeus Nakashima</t>
        </is>
      </c>
      <c r="F1876" s="11" t="n">
        <v>2001</v>
      </c>
      <c r="G1876" s="8" t="inlineStr">
        <is>
          <t>Jaguar</t>
        </is>
      </c>
      <c r="H1876" s="8" t="inlineStr">
        <is>
          <t>E-Type Series 1</t>
        </is>
      </c>
      <c r="I1876" s="8" t="inlineStr">
        <is>
          <t>X7CFP1PNYB79SMR01</t>
        </is>
      </c>
      <c r="J1876" s="8" t="inlineStr">
        <is>
          <t>07 - Post-War Classic (1946-1972)</t>
        </is>
      </c>
      <c r="K1876" s="12" t="n">
        <v>345000</v>
      </c>
      <c r="L1876" s="8" t="inlineStr">
        <is>
          <t>Wisconsin</t>
        </is>
      </c>
      <c r="M1876" s="13" t="n">
        <v>3749.43</v>
      </c>
      <c r="N1876" s="13" t="n">
        <v>3633.57</v>
      </c>
      <c r="O1876" s="8" t="n"/>
    </row>
    <row r="1877">
      <c r="A1877" s="8" t="inlineStr">
        <is>
          <t>CANON-202510-001856</t>
        </is>
      </c>
      <c r="B1877" s="9" t="inlineStr">
        <is>
          <t>2025-10</t>
        </is>
      </c>
      <c r="C1877" s="10" t="n">
        <v>45944</v>
      </c>
      <c r="D1877" s="9" t="inlineStr">
        <is>
          <t>Bound</t>
        </is>
      </c>
      <c r="E1877" s="8" t="inlineStr">
        <is>
          <t>Marisol Chattopadhyay</t>
        </is>
      </c>
      <c r="F1877" s="11" t="n">
        <v>1988</v>
      </c>
      <c r="G1877" s="8" t="inlineStr">
        <is>
          <t>Icon</t>
        </is>
      </c>
      <c r="H1877" s="8" t="inlineStr">
        <is>
          <t>Derelict</t>
        </is>
      </c>
      <c r="I1877" s="8" t="inlineStr">
        <is>
          <t>D7FNVGFSU61LJVMX7</t>
        </is>
      </c>
      <c r="J1877" s="8" t="inlineStr">
        <is>
          <t>11 - Restomod / Coachbuilt / Bespoke</t>
        </is>
      </c>
      <c r="K1877" s="12" t="n">
        <v>750000</v>
      </c>
      <c r="L1877" s="8" t="inlineStr">
        <is>
          <t>Massachusetts</t>
        </is>
      </c>
      <c r="M1877" s="13" t="n">
        <v>13797.17</v>
      </c>
      <c r="N1877" s="13" t="n">
        <v>13370.84</v>
      </c>
      <c r="O1877" s="8" t="n"/>
    </row>
    <row r="1878">
      <c r="A1878" s="8" t="inlineStr">
        <is>
          <t>CANON-202510-001857</t>
        </is>
      </c>
      <c r="B1878" s="9" t="inlineStr">
        <is>
          <t>2025-10</t>
        </is>
      </c>
      <c r="C1878" s="10" t="n">
        <v>45935</v>
      </c>
      <c r="D1878" s="9" t="inlineStr">
        <is>
          <t>Bound</t>
        </is>
      </c>
      <c r="E1878" s="8" t="inlineStr">
        <is>
          <t>Leopold Harrington</t>
        </is>
      </c>
      <c r="F1878" s="11" t="n">
        <v>1976</v>
      </c>
      <c r="G1878" s="8" t="inlineStr">
        <is>
          <t>Ferrari</t>
        </is>
      </c>
      <c r="H1878" s="8" t="inlineStr">
        <is>
          <t>275 GTB/4</t>
        </is>
      </c>
      <c r="I1878" s="8" t="inlineStr">
        <is>
          <t>RGZEG3WR1DA7C7NPJ</t>
        </is>
      </c>
      <c r="J1878" s="8" t="inlineStr">
        <is>
          <t>07 - Post-War Classic (1946-1972)</t>
        </is>
      </c>
      <c r="K1878" s="12" t="n">
        <v>710000</v>
      </c>
      <c r="L1878" s="8" t="inlineStr">
        <is>
          <t>New York</t>
        </is>
      </c>
      <c r="M1878" s="13" t="n">
        <v>7373.28</v>
      </c>
      <c r="N1878" s="13" t="n">
        <v>7145.45</v>
      </c>
      <c r="O1878" s="8" t="n"/>
    </row>
    <row r="1879">
      <c r="A1879" s="8" t="inlineStr">
        <is>
          <t>CANON-202510-001859</t>
        </is>
      </c>
      <c r="B1879" s="9" t="inlineStr">
        <is>
          <t>2025-10</t>
        </is>
      </c>
      <c r="C1879" s="10" t="n">
        <v>45961</v>
      </c>
      <c r="D1879" s="9" t="inlineStr">
        <is>
          <t>Bound</t>
        </is>
      </c>
      <c r="E1879" s="8" t="inlineStr">
        <is>
          <t>Fenwick Okonkwo</t>
        </is>
      </c>
      <c r="F1879" s="11" t="n">
        <v>1979</v>
      </c>
      <c r="G1879" s="8" t="inlineStr">
        <is>
          <t>McLaren</t>
        </is>
      </c>
      <c r="H1879" s="8" t="inlineStr">
        <is>
          <t>750S</t>
        </is>
      </c>
      <c r="I1879" s="8" t="inlineStr">
        <is>
          <t>HLX09DMSXMTHCJ7ZM</t>
        </is>
      </c>
      <c r="J1879" s="8" t="inlineStr">
        <is>
          <t>03 - Supercar</t>
        </is>
      </c>
      <c r="K1879" s="12" t="n">
        <v>1415000</v>
      </c>
      <c r="L1879" s="8" t="inlineStr">
        <is>
          <t>Illinois</t>
        </is>
      </c>
      <c r="M1879" s="13" t="n">
        <v>29047.55</v>
      </c>
      <c r="N1879" s="13" t="n">
        <v>28149.98</v>
      </c>
      <c r="O1879" s="8" t="n"/>
    </row>
    <row r="1880">
      <c r="A1880" s="8" t="inlineStr">
        <is>
          <t>CANON-202510-001860</t>
        </is>
      </c>
      <c r="B1880" s="9" t="inlineStr">
        <is>
          <t>2025-10</t>
        </is>
      </c>
      <c r="C1880" s="10" t="n">
        <v>45961</v>
      </c>
      <c r="D1880" s="9" t="inlineStr">
        <is>
          <t>Bound</t>
        </is>
      </c>
      <c r="E1880" s="8" t="inlineStr">
        <is>
          <t>Callum Bellandi</t>
        </is>
      </c>
      <c r="F1880" s="11" t="n">
        <v>2006</v>
      </c>
      <c r="G1880" s="8" t="inlineStr">
        <is>
          <t>Maserati</t>
        </is>
      </c>
      <c r="H1880" s="8" t="inlineStr">
        <is>
          <t>GranTurismo</t>
        </is>
      </c>
      <c r="I1880" s="8" t="inlineStr">
        <is>
          <t>FH6916LTG1XE4NKMF</t>
        </is>
      </c>
      <c r="J1880" s="8" t="inlineStr">
        <is>
          <t>02 - Sports / GT</t>
        </is>
      </c>
      <c r="K1880" s="12" t="n">
        <v>885000</v>
      </c>
      <c r="L1880" s="8" t="inlineStr">
        <is>
          <t>Rhode Island</t>
        </is>
      </c>
      <c r="M1880" s="13" t="n">
        <v>14869.67</v>
      </c>
      <c r="N1880" s="13" t="n">
        <v>14410.2</v>
      </c>
      <c r="O1880" s="8" t="n"/>
    </row>
    <row r="1881">
      <c r="A1881" s="8" t="inlineStr">
        <is>
          <t>CANON-202510-001861</t>
        </is>
      </c>
      <c r="B1881" s="9" t="inlineStr">
        <is>
          <t>2025-10</t>
        </is>
      </c>
      <c r="C1881" s="10" t="n">
        <v>45932</v>
      </c>
      <c r="D1881" s="9" t="inlineStr">
        <is>
          <t>Bound</t>
        </is>
      </c>
      <c r="E1881" s="8" t="inlineStr">
        <is>
          <t>Thaddeus Merriweather</t>
        </is>
      </c>
      <c r="F1881" s="11" t="n">
        <v>2019</v>
      </c>
      <c r="G1881" s="8" t="inlineStr">
        <is>
          <t>BMW</t>
        </is>
      </c>
      <c r="H1881" s="8" t="inlineStr">
        <is>
          <t>M8 Competition</t>
        </is>
      </c>
      <c r="I1881" s="8" t="inlineStr">
        <is>
          <t>JRPD8ZJJXH2EVPAZE</t>
        </is>
      </c>
      <c r="J1881" s="8" t="inlineStr">
        <is>
          <t>02 - Sports / GT</t>
        </is>
      </c>
      <c r="K1881" s="12" t="n">
        <v>610000</v>
      </c>
      <c r="L1881" s="8" t="inlineStr">
        <is>
          <t>Massachusetts</t>
        </is>
      </c>
      <c r="M1881" s="13" t="n">
        <v>9351.42</v>
      </c>
      <c r="N1881" s="13" t="n">
        <v>9062.459999999999</v>
      </c>
      <c r="O1881" s="8" t="n"/>
    </row>
    <row r="1882">
      <c r="A1882" s="8" t="inlineStr">
        <is>
          <t>CANON-202510-001862</t>
        </is>
      </c>
      <c r="B1882" s="9" t="inlineStr">
        <is>
          <t>2025-10</t>
        </is>
      </c>
      <c r="C1882" s="10" t="n">
        <v>45956</v>
      </c>
      <c r="D1882" s="9" t="inlineStr">
        <is>
          <t>Bound</t>
        </is>
      </c>
      <c r="E1882" s="8" t="inlineStr">
        <is>
          <t>Ottilie Nakashima</t>
        </is>
      </c>
      <c r="F1882" s="11" t="n">
        <v>2014</v>
      </c>
      <c r="G1882" s="8" t="inlineStr">
        <is>
          <t>McLaren</t>
        </is>
      </c>
      <c r="H1882" s="8" t="inlineStr">
        <is>
          <t>750S</t>
        </is>
      </c>
      <c r="I1882" s="8" t="inlineStr">
        <is>
          <t>HS3L868MEGHDNJXUR</t>
        </is>
      </c>
      <c r="J1882" s="8" t="inlineStr">
        <is>
          <t>03 - Supercar</t>
        </is>
      </c>
      <c r="K1882" s="12" t="n">
        <v>1685000</v>
      </c>
      <c r="L1882" s="8" t="inlineStr">
        <is>
          <t>Washington</t>
        </is>
      </c>
      <c r="M1882" s="13" t="n">
        <v>24416.6</v>
      </c>
      <c r="N1882" s="13" t="n">
        <v>23662.13</v>
      </c>
      <c r="O1882" s="8" t="n"/>
    </row>
    <row r="1883">
      <c r="A1883" s="8" t="inlineStr">
        <is>
          <t>CANON-202510-001863</t>
        </is>
      </c>
      <c r="B1883" s="9" t="inlineStr">
        <is>
          <t>2025-10</t>
        </is>
      </c>
      <c r="C1883" s="10" t="n">
        <v>45934</v>
      </c>
      <c r="D1883" s="9" t="inlineStr">
        <is>
          <t>Bound</t>
        </is>
      </c>
      <c r="E1883" s="8" t="inlineStr">
        <is>
          <t>Wilhelmina Ashcombe</t>
        </is>
      </c>
      <c r="F1883" s="11" t="n">
        <v>1965</v>
      </c>
      <c r="G1883" s="8" t="inlineStr">
        <is>
          <t>Porsche</t>
        </is>
      </c>
      <c r="H1883" s="8" t="inlineStr">
        <is>
          <t>911 Turbo S</t>
        </is>
      </c>
      <c r="I1883" s="8" t="inlineStr">
        <is>
          <t>VABDH0CLF0360KWHG</t>
        </is>
      </c>
      <c r="J1883" s="8" t="inlineStr">
        <is>
          <t>02 - Sports / GT</t>
        </is>
      </c>
      <c r="K1883" s="12" t="n">
        <v>270000</v>
      </c>
      <c r="L1883" s="8" t="inlineStr">
        <is>
          <t>Virginia</t>
        </is>
      </c>
      <c r="M1883" s="13" t="n">
        <v>4164.62</v>
      </c>
      <c r="N1883" s="13" t="n">
        <v>4035.93</v>
      </c>
      <c r="O1883" s="8" t="n"/>
    </row>
    <row r="1884">
      <c r="A1884" s="8" t="inlineStr">
        <is>
          <t>CANON-202510-001864</t>
        </is>
      </c>
      <c r="B1884" s="9" t="inlineStr">
        <is>
          <t>2025-10</t>
        </is>
      </c>
      <c r="C1884" s="10" t="n">
        <v>45951</v>
      </c>
      <c r="D1884" s="9" t="inlineStr">
        <is>
          <t>Bound</t>
        </is>
      </c>
      <c r="E1884" s="8" t="inlineStr">
        <is>
          <t>Noor Harrington</t>
        </is>
      </c>
      <c r="F1884" s="11" t="n">
        <v>1987</v>
      </c>
      <c r="G1884" s="8" t="inlineStr">
        <is>
          <t>Aston Martin</t>
        </is>
      </c>
      <c r="H1884" s="8" t="inlineStr">
        <is>
          <t>DB12</t>
        </is>
      </c>
      <c r="I1884" s="8" t="inlineStr">
        <is>
          <t>33EA96HRFA0CDPDFX</t>
        </is>
      </c>
      <c r="J1884" s="8" t="inlineStr">
        <is>
          <t>02 - Sports / GT</t>
        </is>
      </c>
      <c r="K1884" s="12" t="n">
        <v>500000</v>
      </c>
      <c r="L1884" s="8" t="inlineStr">
        <is>
          <t>Alabama</t>
        </is>
      </c>
      <c r="M1884" s="13" t="n">
        <v>7787.74</v>
      </c>
      <c r="N1884" s="13" t="n">
        <v>7547.1</v>
      </c>
      <c r="O1884" s="8" t="n"/>
    </row>
    <row r="1885">
      <c r="A1885" s="8" t="inlineStr">
        <is>
          <t>CANON-202510-001866</t>
        </is>
      </c>
      <c r="B1885" s="9" t="inlineStr">
        <is>
          <t>2025-10</t>
        </is>
      </c>
      <c r="C1885" s="10" t="n">
        <v>45949</v>
      </c>
      <c r="D1885" s="9" t="inlineStr">
        <is>
          <t>Bound</t>
        </is>
      </c>
      <c r="E1885" s="8" t="inlineStr">
        <is>
          <t>Callum Harrington</t>
        </is>
      </c>
      <c r="F1885" s="11" t="n">
        <v>1968</v>
      </c>
      <c r="G1885" s="8" t="inlineStr">
        <is>
          <t>Porsche</t>
        </is>
      </c>
      <c r="H1885" s="8" t="inlineStr">
        <is>
          <t>911 Turbo S</t>
        </is>
      </c>
      <c r="I1885" s="8" t="inlineStr">
        <is>
          <t>7P3UL027DYMA0UDPZ</t>
        </is>
      </c>
      <c r="J1885" s="8" t="inlineStr">
        <is>
          <t>02 - Sports / GT</t>
        </is>
      </c>
      <c r="K1885" s="12" t="n">
        <v>635000</v>
      </c>
      <c r="L1885" s="8" t="inlineStr">
        <is>
          <t>New Jersey</t>
        </is>
      </c>
      <c r="M1885" s="13" t="n">
        <v>7086.84</v>
      </c>
      <c r="N1885" s="13" t="n">
        <v>6867.86</v>
      </c>
      <c r="O1885" s="8" t="n"/>
    </row>
    <row r="1886">
      <c r="A1886" s="8" t="inlineStr">
        <is>
          <t>CANON-202510-001867</t>
        </is>
      </c>
      <c r="B1886" s="9" t="inlineStr">
        <is>
          <t>2025-10</t>
        </is>
      </c>
      <c r="C1886" s="10" t="n">
        <v>45947</v>
      </c>
      <c r="D1886" s="9" t="inlineStr">
        <is>
          <t>Bound</t>
        </is>
      </c>
      <c r="E1886" s="8" t="inlineStr">
        <is>
          <t>Desmond Bellandi</t>
        </is>
      </c>
      <c r="F1886" s="11" t="n">
        <v>1972</v>
      </c>
      <c r="G1886" s="8" t="inlineStr">
        <is>
          <t>Ringbrothers</t>
        </is>
      </c>
      <c r="H1886" s="8" t="inlineStr">
        <is>
          <t>Mustang</t>
        </is>
      </c>
      <c r="I1886" s="8" t="inlineStr">
        <is>
          <t>7SUH5EY3J6M77KKVU</t>
        </is>
      </c>
      <c r="J1886" s="8" t="inlineStr">
        <is>
          <t>11 - Restomod / Coachbuilt / Bespoke</t>
        </is>
      </c>
      <c r="K1886" s="12" t="n">
        <v>1190000</v>
      </c>
      <c r="L1886" s="8" t="inlineStr">
        <is>
          <t>North Dakota</t>
        </is>
      </c>
      <c r="M1886" s="13" t="n">
        <v>15573.28</v>
      </c>
      <c r="N1886" s="13" t="n">
        <v>15092.07</v>
      </c>
      <c r="O1886" s="8" t="n"/>
    </row>
    <row r="1887">
      <c r="A1887" s="8" t="inlineStr">
        <is>
          <t>CANON-202510-001868</t>
        </is>
      </c>
      <c r="B1887" s="9" t="inlineStr">
        <is>
          <t>2025-10</t>
        </is>
      </c>
      <c r="C1887" s="10" t="n">
        <v>45931</v>
      </c>
      <c r="D1887" s="9" t="inlineStr">
        <is>
          <t>Bound</t>
        </is>
      </c>
      <c r="E1887" s="8" t="inlineStr">
        <is>
          <t>Beatrix Harrington</t>
        </is>
      </c>
      <c r="F1887" s="11" t="n">
        <v>2024</v>
      </c>
      <c r="G1887" s="8" t="inlineStr">
        <is>
          <t>Lamborghini</t>
        </is>
      </c>
      <c r="H1887" s="8" t="inlineStr">
        <is>
          <t>Huracan EVO</t>
        </is>
      </c>
      <c r="I1887" s="8" t="inlineStr">
        <is>
          <t>CPCU2DY28P510BS5H</t>
        </is>
      </c>
      <c r="J1887" s="8" t="inlineStr">
        <is>
          <t>03 - Supercar</t>
        </is>
      </c>
      <c r="K1887" s="12" t="n">
        <v>320000</v>
      </c>
      <c r="L1887" s="8" t="inlineStr">
        <is>
          <t>Delaware</t>
        </is>
      </c>
      <c r="M1887" s="13" t="n">
        <v>8679.25</v>
      </c>
      <c r="N1887" s="13" t="n">
        <v>8411.059999999999</v>
      </c>
      <c r="O1887" s="8" t="n"/>
    </row>
    <row r="1888">
      <c r="A1888" s="8" t="inlineStr">
        <is>
          <t>CANON-202510-001869</t>
        </is>
      </c>
      <c r="B1888" s="9" t="inlineStr">
        <is>
          <t>2025-10</t>
        </is>
      </c>
      <c r="C1888" s="10" t="n">
        <v>45953</v>
      </c>
      <c r="D1888" s="9" t="inlineStr">
        <is>
          <t>Bound</t>
        </is>
      </c>
      <c r="E1888" s="8" t="inlineStr">
        <is>
          <t>Wilhelmina Harrington</t>
        </is>
      </c>
      <c r="F1888" s="11" t="n">
        <v>1979</v>
      </c>
      <c r="G1888" s="8" t="inlineStr">
        <is>
          <t>Ferrari</t>
        </is>
      </c>
      <c r="H1888" s="8" t="inlineStr">
        <is>
          <t>296 GTB</t>
        </is>
      </c>
      <c r="I1888" s="8" t="inlineStr">
        <is>
          <t>RB67VV7PNTF0C1X7J</t>
        </is>
      </c>
      <c r="J1888" s="8" t="inlineStr">
        <is>
          <t>03 - Supercar</t>
        </is>
      </c>
      <c r="K1888" s="12" t="n">
        <v>695000</v>
      </c>
      <c r="L1888" s="8" t="inlineStr">
        <is>
          <t>Utah</t>
        </is>
      </c>
      <c r="M1888" s="13" t="n">
        <v>16817.69</v>
      </c>
      <c r="N1888" s="13" t="n">
        <v>16298.02</v>
      </c>
      <c r="O1888" s="8" t="n"/>
    </row>
    <row r="1889">
      <c r="A1889" s="8" t="inlineStr">
        <is>
          <t>CANON-202510-001870</t>
        </is>
      </c>
      <c r="B1889" s="9" t="inlineStr">
        <is>
          <t>2025-10</t>
        </is>
      </c>
      <c r="C1889" s="10" t="n">
        <v>45958</v>
      </c>
      <c r="D1889" s="9" t="inlineStr">
        <is>
          <t>Bound</t>
        </is>
      </c>
      <c r="E1889" s="8" t="inlineStr">
        <is>
          <t>Emiliano Rourke</t>
        </is>
      </c>
      <c r="F1889" s="11" t="n">
        <v>1969</v>
      </c>
      <c r="G1889" s="8" t="inlineStr">
        <is>
          <t>Bentley</t>
        </is>
      </c>
      <c r="H1889" s="8" t="inlineStr">
        <is>
          <t>Continental GT</t>
        </is>
      </c>
      <c r="I1889" s="8" t="inlineStr">
        <is>
          <t>RTA7WPP677RSJRR4X</t>
        </is>
      </c>
      <c r="J1889" s="8" t="inlineStr">
        <is>
          <t>02 - Sports / GT</t>
        </is>
      </c>
      <c r="K1889" s="12" t="n">
        <v>725000</v>
      </c>
      <c r="L1889" s="8" t="inlineStr">
        <is>
          <t>Virginia</t>
        </is>
      </c>
      <c r="M1889" s="13" t="n">
        <v>9691.75</v>
      </c>
      <c r="N1889" s="13" t="n">
        <v>9392.27</v>
      </c>
      <c r="O1889" s="8" t="n"/>
    </row>
    <row r="1890">
      <c r="A1890" s="8" t="inlineStr">
        <is>
          <t>CANON-202510-001871</t>
        </is>
      </c>
      <c r="B1890" s="9" t="inlineStr">
        <is>
          <t>2025-10</t>
        </is>
      </c>
      <c r="C1890" s="10" t="n">
        <v>45948</v>
      </c>
      <c r="D1890" s="9" t="inlineStr">
        <is>
          <t>Bound</t>
        </is>
      </c>
      <c r="E1890" s="8" t="inlineStr">
        <is>
          <t>Desmond Okonkwo</t>
        </is>
      </c>
      <c r="F1890" s="11" t="n">
        <v>1970</v>
      </c>
      <c r="G1890" s="8" t="inlineStr">
        <is>
          <t>Aston Martin</t>
        </is>
      </c>
      <c r="H1890" s="8" t="inlineStr">
        <is>
          <t>DB12</t>
        </is>
      </c>
      <c r="I1890" s="8" t="inlineStr">
        <is>
          <t>BEGC0AH1XUP7D64PH</t>
        </is>
      </c>
      <c r="J1890" s="8" t="inlineStr">
        <is>
          <t>02 - Sports / GT</t>
        </is>
      </c>
      <c r="K1890" s="12" t="n">
        <v>610000</v>
      </c>
      <c r="L1890" s="8" t="inlineStr">
        <is>
          <t>Ohio</t>
        </is>
      </c>
      <c r="M1890" s="13" t="n">
        <v>10398.77</v>
      </c>
      <c r="N1890" s="13" t="n">
        <v>10077.45</v>
      </c>
      <c r="O1890" s="8" t="n"/>
    </row>
    <row r="1891">
      <c r="A1891" s="8" t="inlineStr">
        <is>
          <t>CANON-202510-001873</t>
        </is>
      </c>
      <c r="B1891" s="9" t="inlineStr">
        <is>
          <t>2025-10</t>
        </is>
      </c>
      <c r="C1891" s="10" t="n">
        <v>45940</v>
      </c>
      <c r="D1891" s="9" t="inlineStr">
        <is>
          <t>Bound</t>
        </is>
      </c>
      <c r="E1891" s="8" t="inlineStr">
        <is>
          <t>Beatrix Fairweather</t>
        </is>
      </c>
      <c r="F1891" s="11" t="n">
        <v>2024</v>
      </c>
      <c r="G1891" s="8" t="inlineStr">
        <is>
          <t>Porsche</t>
        </is>
      </c>
      <c r="H1891" s="8" t="inlineStr">
        <is>
          <t>911 Turbo S</t>
        </is>
      </c>
      <c r="I1891" s="8" t="inlineStr">
        <is>
          <t>4BZ9ETSLK1RGHSS6S</t>
        </is>
      </c>
      <c r="J1891" s="8" t="inlineStr">
        <is>
          <t>02 - Sports / GT</t>
        </is>
      </c>
      <c r="K1891" s="12" t="n">
        <v>615000</v>
      </c>
      <c r="L1891" s="8" t="inlineStr">
        <is>
          <t>New York</t>
        </is>
      </c>
      <c r="M1891" s="13" t="n">
        <v>9654.34</v>
      </c>
      <c r="N1891" s="13" t="n">
        <v>9356.02</v>
      </c>
      <c r="O1891" s="8" t="n"/>
    </row>
    <row r="1892">
      <c r="A1892" s="8" t="inlineStr">
        <is>
          <t>CANON-202510-001874</t>
        </is>
      </c>
      <c r="B1892" s="9" t="inlineStr">
        <is>
          <t>2025-10</t>
        </is>
      </c>
      <c r="C1892" s="10" t="n">
        <v>45947</v>
      </c>
      <c r="D1892" s="9" t="inlineStr">
        <is>
          <t>Bound</t>
        </is>
      </c>
      <c r="E1892" s="8" t="inlineStr">
        <is>
          <t>Marisol Thistlewood</t>
        </is>
      </c>
      <c r="F1892" s="11" t="n">
        <v>2006</v>
      </c>
      <c r="G1892" s="8" t="inlineStr">
        <is>
          <t>Porsche</t>
        </is>
      </c>
      <c r="H1892" s="8" t="inlineStr">
        <is>
          <t>911 Turbo S</t>
        </is>
      </c>
      <c r="I1892" s="8" t="inlineStr">
        <is>
          <t>W53AFY85XDMSDAF7M</t>
        </is>
      </c>
      <c r="J1892" s="8" t="inlineStr">
        <is>
          <t>02 - Sports / GT</t>
        </is>
      </c>
      <c r="K1892" s="12" t="n">
        <v>325000</v>
      </c>
      <c r="L1892" s="8" t="inlineStr">
        <is>
          <t>Ohio</t>
        </is>
      </c>
      <c r="M1892" s="13" t="n">
        <v>6392.69</v>
      </c>
      <c r="N1892" s="13" t="n">
        <v>6195.16</v>
      </c>
      <c r="O1892" s="8" t="n"/>
    </row>
    <row r="1893">
      <c r="A1893" s="8" t="inlineStr">
        <is>
          <t>CANON-202510-001877</t>
        </is>
      </c>
      <c r="B1893" s="9" t="inlineStr">
        <is>
          <t>2025-10</t>
        </is>
      </c>
      <c r="C1893" s="10" t="n">
        <v>45957</v>
      </c>
      <c r="D1893" s="9" t="inlineStr">
        <is>
          <t>Bound</t>
        </is>
      </c>
      <c r="E1893" s="8" t="inlineStr">
        <is>
          <t>Fenwick Larsson</t>
        </is>
      </c>
      <c r="F1893" s="11" t="n">
        <v>1966</v>
      </c>
      <c r="G1893" s="8" t="inlineStr">
        <is>
          <t>Ferrari</t>
        </is>
      </c>
      <c r="H1893" s="8" t="inlineStr">
        <is>
          <t>SF90 Stradale</t>
        </is>
      </c>
      <c r="I1893" s="8" t="inlineStr">
        <is>
          <t>KNWZRAF9AD8ECPENY</t>
        </is>
      </c>
      <c r="J1893" s="8" t="inlineStr">
        <is>
          <t>03 - Supercar</t>
        </is>
      </c>
      <c r="K1893" s="12" t="n">
        <v>290000</v>
      </c>
      <c r="L1893" s="8" t="inlineStr">
        <is>
          <t>Texas</t>
        </is>
      </c>
      <c r="M1893" s="13" t="n">
        <v>7236.32</v>
      </c>
      <c r="N1893" s="13" t="n">
        <v>7012.72</v>
      </c>
      <c r="O1893" s="8" t="n"/>
    </row>
    <row r="1894">
      <c r="A1894" s="8" t="inlineStr">
        <is>
          <t>CANON-202510-001880</t>
        </is>
      </c>
      <c r="B1894" s="9" t="inlineStr">
        <is>
          <t>2025-10</t>
        </is>
      </c>
      <c r="C1894" s="10" t="n">
        <v>45952</v>
      </c>
      <c r="D1894" s="9" t="inlineStr">
        <is>
          <t>Bound</t>
        </is>
      </c>
      <c r="E1894" s="8" t="inlineStr">
        <is>
          <t>Thaddeus Underwood</t>
        </is>
      </c>
      <c r="F1894" s="11" t="n">
        <v>2006</v>
      </c>
      <c r="G1894" s="8" t="inlineStr">
        <is>
          <t>Singer</t>
        </is>
      </c>
      <c r="H1894" s="8" t="inlineStr">
        <is>
          <t>911 Reimagined</t>
        </is>
      </c>
      <c r="I1894" s="8" t="inlineStr">
        <is>
          <t>X1A6NGL6W9D2A576M</t>
        </is>
      </c>
      <c r="J1894" s="8" t="inlineStr">
        <is>
          <t>11 - Restomod / Coachbuilt / Bespoke</t>
        </is>
      </c>
      <c r="K1894" s="12" t="n">
        <v>1030000</v>
      </c>
      <c r="L1894" s="8" t="inlineStr">
        <is>
          <t>New Jersey</t>
        </is>
      </c>
      <c r="M1894" s="13" t="n">
        <v>12025.74</v>
      </c>
      <c r="N1894" s="13" t="n">
        <v>11654.14</v>
      </c>
      <c r="O1894" s="8" t="n"/>
    </row>
    <row r="1895">
      <c r="A1895" s="8" t="inlineStr">
        <is>
          <t>CANON-202510-001881</t>
        </is>
      </c>
      <c r="B1895" s="9" t="inlineStr">
        <is>
          <t>2025-10</t>
        </is>
      </c>
      <c r="C1895" s="10" t="n">
        <v>45959</v>
      </c>
      <c r="D1895" s="9" t="inlineStr">
        <is>
          <t>Bound</t>
        </is>
      </c>
      <c r="E1895" s="8" t="inlineStr">
        <is>
          <t>Cassius Farkas</t>
        </is>
      </c>
      <c r="F1895" s="11" t="n">
        <v>1955</v>
      </c>
      <c r="G1895" s="8" t="inlineStr">
        <is>
          <t>BMW</t>
        </is>
      </c>
      <c r="H1895" s="8" t="inlineStr">
        <is>
          <t>M8 Competition</t>
        </is>
      </c>
      <c r="I1895" s="8" t="inlineStr">
        <is>
          <t>YAD3AZ1C4M2XPEEBR</t>
        </is>
      </c>
      <c r="J1895" s="8" t="inlineStr">
        <is>
          <t>02 - Sports / GT</t>
        </is>
      </c>
      <c r="K1895" s="12" t="n">
        <v>745000</v>
      </c>
      <c r="L1895" s="8" t="inlineStr">
        <is>
          <t>Pennsylvania</t>
        </is>
      </c>
      <c r="M1895" s="13" t="n">
        <v>9136.790000000001</v>
      </c>
      <c r="N1895" s="13" t="n">
        <v>8854.459999999999</v>
      </c>
      <c r="O1895" s="8" t="n"/>
    </row>
    <row r="1896">
      <c r="A1896" s="8" t="inlineStr">
        <is>
          <t>CANON-202510-001882</t>
        </is>
      </c>
      <c r="B1896" s="9" t="inlineStr">
        <is>
          <t>2025-10</t>
        </is>
      </c>
      <c r="C1896" s="10" t="n">
        <v>45950</v>
      </c>
      <c r="D1896" s="9" t="inlineStr">
        <is>
          <t>Bound</t>
        </is>
      </c>
      <c r="E1896" s="8" t="inlineStr">
        <is>
          <t>Ramona Farkas</t>
        </is>
      </c>
      <c r="F1896" s="11" t="n">
        <v>1964</v>
      </c>
      <c r="G1896" s="8" t="inlineStr">
        <is>
          <t>Aston Martin</t>
        </is>
      </c>
      <c r="H1896" s="8" t="inlineStr">
        <is>
          <t>DB12</t>
        </is>
      </c>
      <c r="I1896" s="8" t="inlineStr">
        <is>
          <t>M84ENADHHTLPVHP0B</t>
        </is>
      </c>
      <c r="J1896" s="8" t="inlineStr">
        <is>
          <t>02 - Sports / GT</t>
        </is>
      </c>
      <c r="K1896" s="12" t="n">
        <v>1360000</v>
      </c>
      <c r="L1896" s="8" t="inlineStr">
        <is>
          <t>Mississippi</t>
        </is>
      </c>
      <c r="M1896" s="13" t="n">
        <v>16794.72</v>
      </c>
      <c r="N1896" s="13" t="n">
        <v>16275.76</v>
      </c>
      <c r="O1896" s="8" t="n"/>
    </row>
    <row r="1897">
      <c r="A1897" s="8" t="inlineStr">
        <is>
          <t>CANON-202510-001883</t>
        </is>
      </c>
      <c r="B1897" s="9" t="inlineStr">
        <is>
          <t>2025-10</t>
        </is>
      </c>
      <c r="C1897" s="10" t="n">
        <v>45950</v>
      </c>
      <c r="D1897" s="9" t="inlineStr">
        <is>
          <t>Bound</t>
        </is>
      </c>
      <c r="E1897" s="8" t="inlineStr">
        <is>
          <t>Ingrid Fairweather</t>
        </is>
      </c>
      <c r="F1897" s="11" t="n">
        <v>1963</v>
      </c>
      <c r="G1897" s="8" t="inlineStr">
        <is>
          <t>Maserati</t>
        </is>
      </c>
      <c r="H1897" s="8" t="inlineStr">
        <is>
          <t>GranTurismo</t>
        </is>
      </c>
      <c r="I1897" s="8" t="inlineStr">
        <is>
          <t>DNVFG9075U2ED04AW</t>
        </is>
      </c>
      <c r="J1897" s="8" t="inlineStr">
        <is>
          <t>02 - Sports / GT</t>
        </is>
      </c>
      <c r="K1897" s="12" t="n">
        <v>395000</v>
      </c>
      <c r="L1897" s="8" t="inlineStr">
        <is>
          <t>California</t>
        </is>
      </c>
      <c r="M1897" s="13" t="n">
        <v>7545.99</v>
      </c>
      <c r="N1897" s="13" t="n">
        <v>7312.82</v>
      </c>
      <c r="O1897" s="8" t="n"/>
    </row>
    <row r="1898">
      <c r="A1898" s="8" t="inlineStr">
        <is>
          <t>CANON-202510-001885</t>
        </is>
      </c>
      <c r="B1898" s="9" t="inlineStr">
        <is>
          <t>2025-10</t>
        </is>
      </c>
      <c r="C1898" s="10" t="n">
        <v>45951</v>
      </c>
      <c r="D1898" s="9" t="inlineStr">
        <is>
          <t>Bound</t>
        </is>
      </c>
      <c r="E1898" s="8" t="inlineStr">
        <is>
          <t>Ingrid Vandermeer</t>
        </is>
      </c>
      <c r="F1898" s="11" t="n">
        <v>1961</v>
      </c>
      <c r="G1898" s="8" t="inlineStr">
        <is>
          <t>Aston Martin</t>
        </is>
      </c>
      <c r="H1898" s="8" t="inlineStr">
        <is>
          <t>DB12</t>
        </is>
      </c>
      <c r="I1898" s="8" t="inlineStr">
        <is>
          <t>WV4PE12F8UVM83MXW</t>
        </is>
      </c>
      <c r="J1898" s="8" t="inlineStr">
        <is>
          <t>02 - Sports / GT</t>
        </is>
      </c>
      <c r="K1898" s="12" t="n">
        <v>185000</v>
      </c>
      <c r="L1898" s="8" t="inlineStr">
        <is>
          <t>Michigan</t>
        </is>
      </c>
      <c r="M1898" s="13" t="n">
        <v>4977.55</v>
      </c>
      <c r="N1898" s="13" t="n">
        <v>4823.74</v>
      </c>
      <c r="O1898" s="8" t="n"/>
    </row>
    <row r="1899">
      <c r="A1899" s="8" t="inlineStr">
        <is>
          <t>CANON-202510-001887</t>
        </is>
      </c>
      <c r="B1899" s="9" t="inlineStr">
        <is>
          <t>2025-10</t>
        </is>
      </c>
      <c r="C1899" s="10" t="n">
        <v>45950</v>
      </c>
      <c r="D1899" s="9" t="inlineStr">
        <is>
          <t>Bound</t>
        </is>
      </c>
      <c r="E1899" s="8" t="inlineStr">
        <is>
          <t>Ingrid Fairweather</t>
        </is>
      </c>
      <c r="F1899" s="11" t="n">
        <v>2018</v>
      </c>
      <c r="G1899" s="8" t="inlineStr">
        <is>
          <t>Ringbrothers</t>
        </is>
      </c>
      <c r="H1899" s="8" t="inlineStr">
        <is>
          <t>Mustang</t>
        </is>
      </c>
      <c r="I1899" s="8" t="inlineStr">
        <is>
          <t>J9BXGKGXW7L9AZNPY</t>
        </is>
      </c>
      <c r="J1899" s="8" t="inlineStr">
        <is>
          <t>11 - Restomod / Coachbuilt / Bespoke</t>
        </is>
      </c>
      <c r="K1899" s="12" t="n">
        <v>275000</v>
      </c>
      <c r="L1899" s="8" t="inlineStr">
        <is>
          <t>Wisconsin</t>
        </is>
      </c>
      <c r="M1899" s="13" t="n">
        <v>5479.25</v>
      </c>
      <c r="N1899" s="13" t="n">
        <v>5309.94</v>
      </c>
      <c r="O1899" s="8" t="n"/>
    </row>
    <row r="1900">
      <c r="A1900" s="8" t="inlineStr">
        <is>
          <t>CANON-202510-001888</t>
        </is>
      </c>
      <c r="B1900" s="9" t="inlineStr">
        <is>
          <t>2025-10</t>
        </is>
      </c>
      <c r="C1900" s="10" t="n">
        <v>45937</v>
      </c>
      <c r="D1900" s="9" t="inlineStr">
        <is>
          <t>Bound</t>
        </is>
      </c>
      <c r="E1900" s="8" t="inlineStr">
        <is>
          <t>Lorenzo Merriweather</t>
        </is>
      </c>
      <c r="F1900" s="11" t="n">
        <v>1995</v>
      </c>
      <c r="G1900" s="8" t="inlineStr">
        <is>
          <t>Mercedes-Benz</t>
        </is>
      </c>
      <c r="H1900" s="8" t="inlineStr">
        <is>
          <t>280SL Pagoda</t>
        </is>
      </c>
      <c r="I1900" s="8" t="inlineStr">
        <is>
          <t>V6H6CYKWFXN7RR0XJ</t>
        </is>
      </c>
      <c r="J1900" s="8" t="inlineStr">
        <is>
          <t>07 - Post-War Classic (1946-1972)</t>
        </is>
      </c>
      <c r="K1900" s="12" t="n">
        <v>145000</v>
      </c>
      <c r="L1900" s="8" t="inlineStr">
        <is>
          <t>Michigan</t>
        </is>
      </c>
      <c r="M1900" s="13" t="n">
        <v>2417.12</v>
      </c>
      <c r="N1900" s="13" t="n">
        <v>2342.43</v>
      </c>
      <c r="O1900" s="8" t="n"/>
    </row>
    <row r="1901">
      <c r="A1901" s="8" t="inlineStr">
        <is>
          <t>CANON-202510-001889</t>
        </is>
      </c>
      <c r="B1901" s="9" t="inlineStr">
        <is>
          <t>2025-10</t>
        </is>
      </c>
      <c r="C1901" s="10" t="n">
        <v>45940</v>
      </c>
      <c r="D1901" s="9" t="inlineStr">
        <is>
          <t>Bound</t>
        </is>
      </c>
      <c r="E1901" s="8" t="inlineStr">
        <is>
          <t>Beatrix Whitlock</t>
        </is>
      </c>
      <c r="F1901" s="11" t="n">
        <v>2020</v>
      </c>
      <c r="G1901" s="8" t="inlineStr">
        <is>
          <t>Porsche</t>
        </is>
      </c>
      <c r="H1901" s="8" t="inlineStr">
        <is>
          <t>911 Turbo S</t>
        </is>
      </c>
      <c r="I1901" s="8" t="inlineStr">
        <is>
          <t>GCHS1TSE2GCAMEET0</t>
        </is>
      </c>
      <c r="J1901" s="8" t="inlineStr">
        <is>
          <t>02 - Sports / GT</t>
        </is>
      </c>
      <c r="K1901" s="12" t="n">
        <v>495000</v>
      </c>
      <c r="L1901" s="8" t="inlineStr">
        <is>
          <t>South Carolina</t>
        </is>
      </c>
      <c r="M1901" s="13" t="n">
        <v>8685.85</v>
      </c>
      <c r="N1901" s="13" t="n">
        <v>8417.459999999999</v>
      </c>
      <c r="O1901" s="8" t="n"/>
    </row>
    <row r="1902">
      <c r="A1902" s="8" t="inlineStr">
        <is>
          <t>CANON-202510-001890</t>
        </is>
      </c>
      <c r="B1902" s="9" t="inlineStr">
        <is>
          <t>2025-10</t>
        </is>
      </c>
      <c r="C1902" s="10" t="n">
        <v>45933</v>
      </c>
      <c r="D1902" s="9" t="inlineStr">
        <is>
          <t>Bound</t>
        </is>
      </c>
      <c r="E1902" s="8" t="inlineStr">
        <is>
          <t>Everett Vandermeer</t>
        </is>
      </c>
      <c r="F1902" s="11" t="n">
        <v>2008</v>
      </c>
      <c r="G1902" s="8" t="inlineStr">
        <is>
          <t>Ferrari</t>
        </is>
      </c>
      <c r="H1902" s="8" t="inlineStr">
        <is>
          <t>296 GTB</t>
        </is>
      </c>
      <c r="I1902" s="8" t="inlineStr">
        <is>
          <t>WVWP2DLDSHM671KGW</t>
        </is>
      </c>
      <c r="J1902" s="8" t="inlineStr">
        <is>
          <t>03 - Supercar</t>
        </is>
      </c>
      <c r="K1902" s="12" t="n">
        <v>1725000</v>
      </c>
      <c r="L1902" s="8" t="inlineStr">
        <is>
          <t>Pennsylvania</t>
        </is>
      </c>
      <c r="M1902" s="13" t="n">
        <v>26037.74</v>
      </c>
      <c r="N1902" s="13" t="n">
        <v>25233.17</v>
      </c>
      <c r="O1902" s="8" t="n"/>
    </row>
    <row r="1903">
      <c r="A1903" s="8" t="inlineStr">
        <is>
          <t>CANON-202510-001891</t>
        </is>
      </c>
      <c r="B1903" s="9" t="inlineStr">
        <is>
          <t>2025-10</t>
        </is>
      </c>
      <c r="C1903" s="10" t="n">
        <v>45955</v>
      </c>
      <c r="D1903" s="9" t="inlineStr">
        <is>
          <t>Bound</t>
        </is>
      </c>
      <c r="E1903" s="8" t="inlineStr">
        <is>
          <t>Noor Nakashima</t>
        </is>
      </c>
      <c r="F1903" s="11" t="n">
        <v>2008</v>
      </c>
      <c r="G1903" s="8" t="inlineStr">
        <is>
          <t>Porsche</t>
        </is>
      </c>
      <c r="H1903" s="8" t="inlineStr">
        <is>
          <t>911 Turbo S</t>
        </is>
      </c>
      <c r="I1903" s="8" t="inlineStr">
        <is>
          <t>99WN1D1V3UTCJ0T66</t>
        </is>
      </c>
      <c r="J1903" s="8" t="inlineStr">
        <is>
          <t>02 - Sports / GT</t>
        </is>
      </c>
      <c r="K1903" s="12" t="n">
        <v>640000</v>
      </c>
      <c r="L1903" s="8" t="inlineStr">
        <is>
          <t>Georgia</t>
        </is>
      </c>
      <c r="M1903" s="13" t="n">
        <v>8790.940000000001</v>
      </c>
      <c r="N1903" s="13" t="n">
        <v>8519.299999999999</v>
      </c>
      <c r="O1903" s="8" t="n"/>
    </row>
    <row r="1904">
      <c r="A1904" s="8" t="inlineStr">
        <is>
          <t>CANON-202510-001893</t>
        </is>
      </c>
      <c r="B1904" s="9" t="inlineStr">
        <is>
          <t>2025-10</t>
        </is>
      </c>
      <c r="C1904" s="10" t="n">
        <v>45944</v>
      </c>
      <c r="D1904" s="9" t="inlineStr">
        <is>
          <t>Bound</t>
        </is>
      </c>
      <c r="E1904" s="8" t="inlineStr">
        <is>
          <t>Fenwick Vandermeer</t>
        </is>
      </c>
      <c r="F1904" s="11" t="n">
        <v>1993</v>
      </c>
      <c r="G1904" s="8" t="inlineStr">
        <is>
          <t>BMW</t>
        </is>
      </c>
      <c r="H1904" s="8" t="inlineStr">
        <is>
          <t>M8 Competition</t>
        </is>
      </c>
      <c r="I1904" s="8" t="inlineStr">
        <is>
          <t>TJ34MBALKMAWTD1CG</t>
        </is>
      </c>
      <c r="J1904" s="8" t="inlineStr">
        <is>
          <t>02 - Sports / GT</t>
        </is>
      </c>
      <c r="K1904" s="12" t="n">
        <v>470000</v>
      </c>
      <c r="L1904" s="8" t="inlineStr">
        <is>
          <t>Massachusetts</t>
        </is>
      </c>
      <c r="M1904" s="13" t="n">
        <v>8313.68</v>
      </c>
      <c r="N1904" s="13" t="n">
        <v>8056.79</v>
      </c>
      <c r="O1904" s="8" t="n"/>
    </row>
    <row r="1905">
      <c r="A1905" s="8" t="inlineStr">
        <is>
          <t>CANON-202510-001894</t>
        </is>
      </c>
      <c r="B1905" s="9" t="inlineStr">
        <is>
          <t>2025-10</t>
        </is>
      </c>
      <c r="C1905" s="10" t="n">
        <v>45961</v>
      </c>
      <c r="D1905" s="9" t="inlineStr">
        <is>
          <t>Bound</t>
        </is>
      </c>
      <c r="E1905" s="8" t="inlineStr">
        <is>
          <t>Leopold Merriweather</t>
        </is>
      </c>
      <c r="F1905" s="11" t="n">
        <v>2013</v>
      </c>
      <c r="G1905" s="8" t="inlineStr">
        <is>
          <t>Mercedes-Benz</t>
        </is>
      </c>
      <c r="H1905" s="8" t="inlineStr">
        <is>
          <t>AMG GT</t>
        </is>
      </c>
      <c r="I1905" s="8" t="inlineStr">
        <is>
          <t>WPMFBUXALJ8V1MW1R</t>
        </is>
      </c>
      <c r="J1905" s="8" t="inlineStr">
        <is>
          <t>02 - Sports / GT</t>
        </is>
      </c>
      <c r="K1905" s="12" t="n">
        <v>640000</v>
      </c>
      <c r="L1905" s="8" t="inlineStr">
        <is>
          <t>Vermont</t>
        </is>
      </c>
      <c r="M1905" s="13" t="n">
        <v>9575.85</v>
      </c>
      <c r="N1905" s="13" t="n">
        <v>9279.959999999999</v>
      </c>
      <c r="O1905" s="8" t="n"/>
    </row>
    <row r="1906">
      <c r="A1906" s="8" t="inlineStr">
        <is>
          <t>CANON-202510-001895</t>
        </is>
      </c>
      <c r="B1906" s="9" t="inlineStr">
        <is>
          <t>2025-10</t>
        </is>
      </c>
      <c r="C1906" s="10" t="n">
        <v>45954</v>
      </c>
      <c r="D1906" s="9" t="inlineStr">
        <is>
          <t>Bound</t>
        </is>
      </c>
      <c r="E1906" s="8" t="inlineStr">
        <is>
          <t>Cassius Castellanos</t>
        </is>
      </c>
      <c r="F1906" s="11" t="n">
        <v>1989</v>
      </c>
      <c r="G1906" s="8" t="inlineStr">
        <is>
          <t>McLaren</t>
        </is>
      </c>
      <c r="H1906" s="8" t="inlineStr">
        <is>
          <t>750S</t>
        </is>
      </c>
      <c r="I1906" s="8" t="inlineStr">
        <is>
          <t>86SUPALJJFJGSE24U</t>
        </is>
      </c>
      <c r="J1906" s="8" t="inlineStr">
        <is>
          <t>03 - Supercar</t>
        </is>
      </c>
      <c r="K1906" s="12" t="n">
        <v>765000</v>
      </c>
      <c r="L1906" s="8" t="inlineStr">
        <is>
          <t>Rhode Island</t>
        </is>
      </c>
      <c r="M1906" s="13" t="n">
        <v>18785.8</v>
      </c>
      <c r="N1906" s="13" t="n">
        <v>18205.32</v>
      </c>
      <c r="O1906" s="8" t="n"/>
    </row>
    <row r="1907">
      <c r="A1907" s="8" t="inlineStr">
        <is>
          <t>CANON-202510-001896</t>
        </is>
      </c>
      <c r="B1907" s="9" t="inlineStr">
        <is>
          <t>2025-10</t>
        </is>
      </c>
      <c r="C1907" s="10" t="n">
        <v>45959</v>
      </c>
      <c r="D1907" s="9" t="inlineStr">
        <is>
          <t>Bound</t>
        </is>
      </c>
      <c r="E1907" s="8" t="inlineStr">
        <is>
          <t>Horace Delacroix</t>
        </is>
      </c>
      <c r="F1907" s="11" t="n">
        <v>2004</v>
      </c>
      <c r="G1907" s="8" t="inlineStr">
        <is>
          <t>Porsche</t>
        </is>
      </c>
      <c r="H1907" s="8" t="inlineStr">
        <is>
          <t>911 Turbo S</t>
        </is>
      </c>
      <c r="I1907" s="8" t="inlineStr">
        <is>
          <t>5HT8965V6KSR2BE17</t>
        </is>
      </c>
      <c r="J1907" s="8" t="inlineStr">
        <is>
          <t>02 - Sports / GT</t>
        </is>
      </c>
      <c r="K1907" s="12" t="n">
        <v>825000</v>
      </c>
      <c r="L1907" s="8" t="inlineStr">
        <is>
          <t>Delaware</t>
        </is>
      </c>
      <c r="M1907" s="13" t="n">
        <v>12647.41</v>
      </c>
      <c r="N1907" s="13" t="n">
        <v>12256.61</v>
      </c>
      <c r="O1907" s="8" t="n"/>
    </row>
    <row r="1908">
      <c r="A1908" s="8" t="inlineStr">
        <is>
          <t>CANON-202510-001897</t>
        </is>
      </c>
      <c r="B1908" s="9" t="inlineStr">
        <is>
          <t>2025-10</t>
        </is>
      </c>
      <c r="C1908" s="10" t="n">
        <v>45937</v>
      </c>
      <c r="D1908" s="9" t="inlineStr">
        <is>
          <t>Bound</t>
        </is>
      </c>
      <c r="E1908" s="8" t="inlineStr">
        <is>
          <t>Ramona Castellanos</t>
        </is>
      </c>
      <c r="F1908" s="11" t="n">
        <v>2001</v>
      </c>
      <c r="G1908" s="8" t="inlineStr">
        <is>
          <t>BMW</t>
        </is>
      </c>
      <c r="H1908" s="8" t="inlineStr">
        <is>
          <t>M8 Competition</t>
        </is>
      </c>
      <c r="I1908" s="8" t="inlineStr">
        <is>
          <t>4048KR23HF3RWMDY5</t>
        </is>
      </c>
      <c r="J1908" s="8" t="inlineStr">
        <is>
          <t>02 - Sports / GT</t>
        </is>
      </c>
      <c r="K1908" s="12" t="n">
        <v>345000</v>
      </c>
      <c r="L1908" s="8" t="inlineStr">
        <is>
          <t>Arkansas</t>
        </is>
      </c>
      <c r="M1908" s="13" t="n">
        <v>6737.26</v>
      </c>
      <c r="N1908" s="13" t="n">
        <v>6529.08</v>
      </c>
      <c r="O1908" s="8" t="n"/>
    </row>
    <row r="1909">
      <c r="A1909" s="8" t="inlineStr">
        <is>
          <t>CANON-202510-001898</t>
        </is>
      </c>
      <c r="B1909" s="9" t="inlineStr">
        <is>
          <t>2025-10</t>
        </is>
      </c>
      <c r="C1909" s="10" t="n">
        <v>45953</v>
      </c>
      <c r="D1909" s="9" t="inlineStr">
        <is>
          <t>Bound</t>
        </is>
      </c>
      <c r="E1909" s="8" t="inlineStr">
        <is>
          <t>Fitzgerald Vandermeer</t>
        </is>
      </c>
      <c r="F1909" s="11" t="n">
        <v>1979</v>
      </c>
      <c r="G1909" s="8" t="inlineStr">
        <is>
          <t>Porsche</t>
        </is>
      </c>
      <c r="H1909" s="8" t="inlineStr">
        <is>
          <t>911 Turbo S</t>
        </is>
      </c>
      <c r="I1909" s="8" t="inlineStr">
        <is>
          <t>A50DP3Y4R0L30V1BW</t>
        </is>
      </c>
      <c r="J1909" s="8" t="inlineStr">
        <is>
          <t>02 - Sports / GT</t>
        </is>
      </c>
      <c r="K1909" s="12" t="n">
        <v>190000</v>
      </c>
      <c r="L1909" s="8" t="inlineStr">
        <is>
          <t>Texas</t>
        </is>
      </c>
      <c r="M1909" s="13" t="n">
        <v>3792.83</v>
      </c>
      <c r="N1909" s="13" t="n">
        <v>3675.63</v>
      </c>
      <c r="O1909" s="8" t="n"/>
    </row>
    <row r="1910">
      <c r="A1910" s="8" t="inlineStr">
        <is>
          <t>CANON-202510-001899</t>
        </is>
      </c>
      <c r="B1910" s="9" t="inlineStr">
        <is>
          <t>2025-10</t>
        </is>
      </c>
      <c r="C1910" s="10" t="n">
        <v>45944</v>
      </c>
      <c r="D1910" s="9" t="inlineStr">
        <is>
          <t>Bound</t>
        </is>
      </c>
      <c r="E1910" s="8" t="inlineStr">
        <is>
          <t>Fenwick Blackwood</t>
        </is>
      </c>
      <c r="F1910" s="11" t="n">
        <v>2006</v>
      </c>
      <c r="G1910" s="8" t="inlineStr">
        <is>
          <t>Mercedes-Benz</t>
        </is>
      </c>
      <c r="H1910" s="8" t="inlineStr">
        <is>
          <t>AMG GT</t>
        </is>
      </c>
      <c r="I1910" s="8" t="inlineStr">
        <is>
          <t>3J9UHZN3D9ZSRYEJ9</t>
        </is>
      </c>
      <c r="J1910" s="8" t="inlineStr">
        <is>
          <t>02 - Sports / GT</t>
        </is>
      </c>
      <c r="K1910" s="12" t="n">
        <v>820000</v>
      </c>
      <c r="L1910" s="8" t="inlineStr">
        <is>
          <t>Alabama</t>
        </is>
      </c>
      <c r="M1910" s="13" t="n">
        <v>12771.89</v>
      </c>
      <c r="N1910" s="13" t="n">
        <v>12377.24</v>
      </c>
      <c r="O1910" s="8" t="n"/>
    </row>
    <row r="1911">
      <c r="A1911" s="8" t="inlineStr">
        <is>
          <t>CANON-202510-001901</t>
        </is>
      </c>
      <c r="B1911" s="9" t="inlineStr">
        <is>
          <t>2025-10</t>
        </is>
      </c>
      <c r="C1911" s="10" t="n">
        <v>45954</v>
      </c>
      <c r="D1911" s="9" t="inlineStr">
        <is>
          <t>Bound</t>
        </is>
      </c>
      <c r="E1911" s="8" t="inlineStr">
        <is>
          <t>Lorenzo Blackwood</t>
        </is>
      </c>
      <c r="F1911" s="11" t="n">
        <v>2008</v>
      </c>
      <c r="G1911" s="8" t="inlineStr">
        <is>
          <t>Mercedes-Benz</t>
        </is>
      </c>
      <c r="H1911" s="8" t="inlineStr">
        <is>
          <t>AMG GT</t>
        </is>
      </c>
      <c r="I1911" s="8" t="inlineStr">
        <is>
          <t>WHMPE67ND9MUVCVGK</t>
        </is>
      </c>
      <c r="J1911" s="8" t="inlineStr">
        <is>
          <t>02 - Sports / GT</t>
        </is>
      </c>
      <c r="K1911" s="12" t="n">
        <v>420000</v>
      </c>
      <c r="L1911" s="8" t="inlineStr">
        <is>
          <t>Florida</t>
        </is>
      </c>
      <c r="M1911" s="13" t="n">
        <v>8439.620000000001</v>
      </c>
      <c r="N1911" s="13" t="n">
        <v>8178.84</v>
      </c>
      <c r="O1911" s="8" t="n"/>
    </row>
    <row r="1912">
      <c r="A1912" s="8" t="inlineStr">
        <is>
          <t>CANON-202510-001903</t>
        </is>
      </c>
      <c r="B1912" s="9" t="inlineStr">
        <is>
          <t>2025-10</t>
        </is>
      </c>
      <c r="C1912" s="10" t="n">
        <v>45960</v>
      </c>
      <c r="D1912" s="9" t="inlineStr">
        <is>
          <t>Bound</t>
        </is>
      </c>
      <c r="E1912" s="8" t="inlineStr">
        <is>
          <t>Thaddeus Fairweather</t>
        </is>
      </c>
      <c r="F1912" s="11" t="n">
        <v>1985</v>
      </c>
      <c r="G1912" s="8" t="inlineStr">
        <is>
          <t>McLaren</t>
        </is>
      </c>
      <c r="H1912" s="8" t="inlineStr">
        <is>
          <t>750S</t>
        </is>
      </c>
      <c r="I1912" s="8" t="inlineStr">
        <is>
          <t>56YKYGGBURAZTW91H</t>
        </is>
      </c>
      <c r="J1912" s="8" t="inlineStr">
        <is>
          <t>03 - Supercar</t>
        </is>
      </c>
      <c r="K1912" s="12" t="n">
        <v>265000</v>
      </c>
      <c r="L1912" s="8" t="inlineStr">
        <is>
          <t>Ohio</t>
        </is>
      </c>
      <c r="M1912" s="13" t="n">
        <v>7992.5</v>
      </c>
      <c r="N1912" s="13" t="n">
        <v>7745.53</v>
      </c>
      <c r="O1912" s="8" t="n"/>
    </row>
    <row r="1913">
      <c r="A1913" s="8" t="inlineStr">
        <is>
          <t>CANON-202510-001905</t>
        </is>
      </c>
      <c r="B1913" s="9" t="inlineStr">
        <is>
          <t>2025-10</t>
        </is>
      </c>
      <c r="C1913" s="10" t="n">
        <v>45949</v>
      </c>
      <c r="D1913" s="9" t="inlineStr">
        <is>
          <t>Bound</t>
        </is>
      </c>
      <c r="E1913" s="8" t="inlineStr">
        <is>
          <t>Thaddeus Thistlewood</t>
        </is>
      </c>
      <c r="F1913" s="11" t="n">
        <v>2007</v>
      </c>
      <c r="G1913" s="8" t="inlineStr">
        <is>
          <t>McLaren</t>
        </is>
      </c>
      <c r="H1913" s="8" t="inlineStr">
        <is>
          <t>750S</t>
        </is>
      </c>
      <c r="I1913" s="8" t="inlineStr">
        <is>
          <t>H7FB21G6TYTNC22VM</t>
        </is>
      </c>
      <c r="J1913" s="8" t="inlineStr">
        <is>
          <t>03 - Supercar</t>
        </is>
      </c>
      <c r="K1913" s="12" t="n">
        <v>655000</v>
      </c>
      <c r="L1913" s="8" t="inlineStr">
        <is>
          <t>Florida</t>
        </is>
      </c>
      <c r="M1913" s="13" t="n">
        <v>16671.6</v>
      </c>
      <c r="N1913" s="13" t="n">
        <v>16156.45</v>
      </c>
      <c r="O1913" s="8" t="n"/>
    </row>
    <row r="1914">
      <c r="A1914" s="8" t="inlineStr">
        <is>
          <t>CANON-202510-001906</t>
        </is>
      </c>
      <c r="B1914" s="9" t="inlineStr">
        <is>
          <t>2025-10</t>
        </is>
      </c>
      <c r="C1914" s="10" t="n">
        <v>45954</v>
      </c>
      <c r="D1914" s="9" t="inlineStr">
        <is>
          <t>Bound</t>
        </is>
      </c>
      <c r="E1914" s="8" t="inlineStr">
        <is>
          <t>Aurelio Underwood</t>
        </is>
      </c>
      <c r="F1914" s="11" t="n">
        <v>1963</v>
      </c>
      <c r="G1914" s="8" t="inlineStr">
        <is>
          <t>Ferrari</t>
        </is>
      </c>
      <c r="H1914" s="8" t="inlineStr">
        <is>
          <t>296 GTB</t>
        </is>
      </c>
      <c r="I1914" s="8" t="inlineStr">
        <is>
          <t>KB324YHLJ066KSMFA</t>
        </is>
      </c>
      <c r="J1914" s="8" t="inlineStr">
        <is>
          <t>03 - Supercar</t>
        </is>
      </c>
      <c r="K1914" s="12" t="n">
        <v>1655000</v>
      </c>
      <c r="L1914" s="8" t="inlineStr">
        <is>
          <t>Florida</t>
        </is>
      </c>
      <c r="M1914" s="13" t="n">
        <v>35473.21</v>
      </c>
      <c r="N1914" s="13" t="n">
        <v>34377.09</v>
      </c>
      <c r="O1914" s="8" t="n"/>
    </row>
    <row r="1915">
      <c r="A1915" s="8" t="inlineStr">
        <is>
          <t>CANON-202510-001908</t>
        </is>
      </c>
      <c r="B1915" s="9" t="inlineStr">
        <is>
          <t>2025-10</t>
        </is>
      </c>
      <c r="C1915" s="10" t="n">
        <v>45952</v>
      </c>
      <c r="D1915" s="9" t="inlineStr">
        <is>
          <t>Bound</t>
        </is>
      </c>
      <c r="E1915" s="8" t="inlineStr">
        <is>
          <t>Lorenzo Castellanos</t>
        </is>
      </c>
      <c r="F1915" s="11" t="n">
        <v>1988</v>
      </c>
      <c r="G1915" s="8" t="inlineStr">
        <is>
          <t>Bentley</t>
        </is>
      </c>
      <c r="H1915" s="8" t="inlineStr">
        <is>
          <t>Continental GT</t>
        </is>
      </c>
      <c r="I1915" s="8" t="inlineStr">
        <is>
          <t>GGYV2RYJBJ4K0KV7R</t>
        </is>
      </c>
      <c r="J1915" s="8" t="inlineStr">
        <is>
          <t>02 - Sports / GT</t>
        </is>
      </c>
      <c r="K1915" s="12" t="n">
        <v>295000</v>
      </c>
      <c r="L1915" s="8" t="inlineStr">
        <is>
          <t>Alabama</t>
        </is>
      </c>
      <c r="M1915" s="13" t="n">
        <v>5301.65</v>
      </c>
      <c r="N1915" s="13" t="n">
        <v>5137.83</v>
      </c>
      <c r="O1915" s="8" t="n"/>
    </row>
    <row r="1916">
      <c r="A1916" s="8" t="inlineStr">
        <is>
          <t>CANON-202510-001909</t>
        </is>
      </c>
      <c r="B1916" s="9" t="inlineStr">
        <is>
          <t>2025-10</t>
        </is>
      </c>
      <c r="C1916" s="10" t="n">
        <v>45940</v>
      </c>
      <c r="D1916" s="9" t="inlineStr">
        <is>
          <t>Bound</t>
        </is>
      </c>
      <c r="E1916" s="8" t="inlineStr">
        <is>
          <t>Ramona Fairweather</t>
        </is>
      </c>
      <c r="F1916" s="11" t="n">
        <v>1968</v>
      </c>
      <c r="G1916" s="8" t="inlineStr">
        <is>
          <t>Jaguar</t>
        </is>
      </c>
      <c r="H1916" s="8" t="inlineStr">
        <is>
          <t>E-Type Series 1</t>
        </is>
      </c>
      <c r="I1916" s="8" t="inlineStr">
        <is>
          <t>4N39CFJL7LXMP9PJR</t>
        </is>
      </c>
      <c r="J1916" s="8" t="inlineStr">
        <is>
          <t>07 - Post-War Classic (1946-1972)</t>
        </is>
      </c>
      <c r="K1916" s="12" t="n">
        <v>155000</v>
      </c>
      <c r="L1916" s="8" t="inlineStr">
        <is>
          <t>Montana</t>
        </is>
      </c>
      <c r="M1916" s="13" t="n">
        <v>1550.29</v>
      </c>
      <c r="N1916" s="13" t="n">
        <v>1502.39</v>
      </c>
      <c r="O1916" s="8" t="n"/>
    </row>
    <row r="1917">
      <c r="A1917" s="8" t="inlineStr">
        <is>
          <t>CANON-202510-001911</t>
        </is>
      </c>
      <c r="B1917" s="9" t="inlineStr">
        <is>
          <t>2025-10</t>
        </is>
      </c>
      <c r="C1917" s="10" t="n">
        <v>45934</v>
      </c>
      <c r="D1917" s="9" t="inlineStr">
        <is>
          <t>Bound</t>
        </is>
      </c>
      <c r="E1917" s="8" t="inlineStr">
        <is>
          <t>Mireille Rourke</t>
        </is>
      </c>
      <c r="F1917" s="11" t="n">
        <v>2019</v>
      </c>
      <c r="G1917" s="8" t="inlineStr">
        <is>
          <t>Ferrari</t>
        </is>
      </c>
      <c r="H1917" s="8" t="inlineStr">
        <is>
          <t>275 GTB/4</t>
        </is>
      </c>
      <c r="I1917" s="8" t="inlineStr">
        <is>
          <t>D9Y5HZCSZUJGW57MS</t>
        </is>
      </c>
      <c r="J1917" s="8" t="inlineStr">
        <is>
          <t>07 - Post-War Classic (1946-1972)</t>
        </is>
      </c>
      <c r="K1917" s="12" t="n">
        <v>525000</v>
      </c>
      <c r="L1917" s="8" t="inlineStr">
        <is>
          <t>Vermont</t>
        </is>
      </c>
      <c r="M1917" s="13" t="n">
        <v>5196.51</v>
      </c>
      <c r="N1917" s="13" t="n">
        <v>5035.94</v>
      </c>
      <c r="O1917" s="8" t="n"/>
    </row>
    <row r="1918">
      <c r="A1918" s="8" t="inlineStr">
        <is>
          <t>CANON-202510-001912</t>
        </is>
      </c>
      <c r="B1918" s="9" t="inlineStr">
        <is>
          <t>2025-10</t>
        </is>
      </c>
      <c r="C1918" s="10" t="n">
        <v>45952</v>
      </c>
      <c r="D1918" s="9" t="inlineStr">
        <is>
          <t>Bound</t>
        </is>
      </c>
      <c r="E1918" s="8" t="inlineStr">
        <is>
          <t>Noor Merriweather</t>
        </is>
      </c>
      <c r="F1918" s="11" t="n">
        <v>2012</v>
      </c>
      <c r="G1918" s="8" t="inlineStr">
        <is>
          <t>Singer</t>
        </is>
      </c>
      <c r="H1918" s="8" t="inlineStr">
        <is>
          <t>911 Reimagined</t>
        </is>
      </c>
      <c r="I1918" s="8" t="inlineStr">
        <is>
          <t>R7HC7R2S9PZA4A5NX</t>
        </is>
      </c>
      <c r="J1918" s="8" t="inlineStr">
        <is>
          <t>11 - Restomod / Coachbuilt / Bespoke</t>
        </is>
      </c>
      <c r="K1918" s="12" t="n">
        <v>425000</v>
      </c>
      <c r="L1918" s="8" t="inlineStr">
        <is>
          <t>Nebraska</t>
        </is>
      </c>
      <c r="M1918" s="13" t="n">
        <v>9173.58</v>
      </c>
      <c r="N1918" s="13" t="n">
        <v>8890.120000000001</v>
      </c>
      <c r="O1918" s="8" t="n"/>
    </row>
    <row r="1919">
      <c r="A1919" s="8" t="inlineStr">
        <is>
          <t>CANON-202510-001915</t>
        </is>
      </c>
      <c r="B1919" s="9" t="inlineStr">
        <is>
          <t>2025-10</t>
        </is>
      </c>
      <c r="C1919" s="10" t="n">
        <v>45934</v>
      </c>
      <c r="D1919" s="9" t="inlineStr">
        <is>
          <t>Bound</t>
        </is>
      </c>
      <c r="E1919" s="8" t="inlineStr">
        <is>
          <t>Priya Okonkwo</t>
        </is>
      </c>
      <c r="F1919" s="11" t="n">
        <v>2012</v>
      </c>
      <c r="G1919" s="8" t="inlineStr">
        <is>
          <t>Maserati</t>
        </is>
      </c>
      <c r="H1919" s="8" t="inlineStr">
        <is>
          <t>GranTurismo</t>
        </is>
      </c>
      <c r="I1919" s="8" t="inlineStr">
        <is>
          <t>C2ZZDUPYL87PLP5RH</t>
        </is>
      </c>
      <c r="J1919" s="8" t="inlineStr">
        <is>
          <t>02 - Sports / GT</t>
        </is>
      </c>
      <c r="K1919" s="12" t="n">
        <v>645000</v>
      </c>
      <c r="L1919" s="8" t="inlineStr">
        <is>
          <t>South Carolina</t>
        </is>
      </c>
      <c r="M1919" s="13" t="n">
        <v>9808.870000000001</v>
      </c>
      <c r="N1919" s="13" t="n">
        <v>9505.780000000001</v>
      </c>
      <c r="O1919" s="8" t="n"/>
    </row>
    <row r="1920">
      <c r="A1920" s="8" t="inlineStr">
        <is>
          <t>CANON-202510-001917</t>
        </is>
      </c>
      <c r="B1920" s="9" t="inlineStr">
        <is>
          <t>2025-10</t>
        </is>
      </c>
      <c r="C1920" s="10" t="n">
        <v>45937</v>
      </c>
      <c r="D1920" s="9" t="inlineStr">
        <is>
          <t>Bound</t>
        </is>
      </c>
      <c r="E1920" s="8" t="inlineStr">
        <is>
          <t>Lorenzo Castellanos</t>
        </is>
      </c>
      <c r="F1920" s="11" t="n">
        <v>1972</v>
      </c>
      <c r="G1920" s="8" t="inlineStr">
        <is>
          <t>BMW</t>
        </is>
      </c>
      <c r="H1920" s="8" t="inlineStr">
        <is>
          <t>M8 Competition</t>
        </is>
      </c>
      <c r="I1920" s="8" t="inlineStr">
        <is>
          <t>6L6TLW93506JK0J75</t>
        </is>
      </c>
      <c r="J1920" s="8" t="inlineStr">
        <is>
          <t>02 - Sports / GT</t>
        </is>
      </c>
      <c r="K1920" s="12" t="n">
        <v>630000</v>
      </c>
      <c r="L1920" s="8" t="inlineStr">
        <is>
          <t>Colorado</t>
        </is>
      </c>
      <c r="M1920" s="13" t="n">
        <v>8499.059999999999</v>
      </c>
      <c r="N1920" s="13" t="n">
        <v>8236.440000000001</v>
      </c>
      <c r="O1920" s="8" t="n"/>
    </row>
    <row r="1921">
      <c r="A1921" s="8" t="inlineStr">
        <is>
          <t>CANON-202510-001918</t>
        </is>
      </c>
      <c r="B1921" s="9" t="inlineStr">
        <is>
          <t>2025-10</t>
        </is>
      </c>
      <c r="C1921" s="10" t="n">
        <v>45961</v>
      </c>
      <c r="D1921" s="9" t="inlineStr">
        <is>
          <t>Bound</t>
        </is>
      </c>
      <c r="E1921" s="8" t="inlineStr">
        <is>
          <t>Priya Farkas</t>
        </is>
      </c>
      <c r="F1921" s="11" t="n">
        <v>1980</v>
      </c>
      <c r="G1921" s="8" t="inlineStr">
        <is>
          <t>BMW</t>
        </is>
      </c>
      <c r="H1921" s="8" t="inlineStr">
        <is>
          <t>M8 Competition</t>
        </is>
      </c>
      <c r="I1921" s="8" t="inlineStr">
        <is>
          <t>NS79XT3YJ11VE4SXN</t>
        </is>
      </c>
      <c r="J1921" s="8" t="inlineStr">
        <is>
          <t>02 - Sports / GT</t>
        </is>
      </c>
      <c r="K1921" s="12" t="n">
        <v>805000</v>
      </c>
      <c r="L1921" s="8" t="inlineStr">
        <is>
          <t>New York</t>
        </is>
      </c>
      <c r="M1921" s="13" t="n">
        <v>12636.98</v>
      </c>
      <c r="N1921" s="13" t="n">
        <v>12246.5</v>
      </c>
      <c r="O1921" s="8" t="n"/>
    </row>
    <row r="1922">
      <c r="A1922" s="8" t="inlineStr">
        <is>
          <t>CANON-202510-001920</t>
        </is>
      </c>
      <c r="B1922" s="9" t="inlineStr">
        <is>
          <t>2025-10</t>
        </is>
      </c>
      <c r="C1922" s="10" t="n">
        <v>45932</v>
      </c>
      <c r="D1922" s="9" t="inlineStr">
        <is>
          <t>Bound</t>
        </is>
      </c>
      <c r="E1922" s="8" t="inlineStr">
        <is>
          <t>Saoirse Delacroix</t>
        </is>
      </c>
      <c r="F1922" s="11" t="n">
        <v>1989</v>
      </c>
      <c r="G1922" s="8" t="inlineStr">
        <is>
          <t>McLaren</t>
        </is>
      </c>
      <c r="H1922" s="8" t="inlineStr">
        <is>
          <t>750S</t>
        </is>
      </c>
      <c r="I1922" s="8" t="inlineStr">
        <is>
          <t>AHSVJD8EEG7YDWMVK</t>
        </is>
      </c>
      <c r="J1922" s="8" t="inlineStr">
        <is>
          <t>03 - Supercar</t>
        </is>
      </c>
      <c r="K1922" s="12" t="n">
        <v>1950000</v>
      </c>
      <c r="L1922" s="8" t="inlineStr">
        <is>
          <t>California</t>
        </is>
      </c>
      <c r="M1922" s="13" t="n">
        <v>39735.85</v>
      </c>
      <c r="N1922" s="13" t="n">
        <v>38508.01</v>
      </c>
      <c r="O1922" s="8" t="n"/>
    </row>
    <row r="1923">
      <c r="A1923" s="8" t="inlineStr">
        <is>
          <t>CANON-202510-001921</t>
        </is>
      </c>
      <c r="B1923" s="9" t="inlineStr">
        <is>
          <t>2025-10</t>
        </is>
      </c>
      <c r="C1923" s="10" t="n">
        <v>45959</v>
      </c>
      <c r="D1923" s="9" t="inlineStr">
        <is>
          <t>Bound</t>
        </is>
      </c>
      <c r="E1923" s="8" t="inlineStr">
        <is>
          <t>Sunniva Delacroix</t>
        </is>
      </c>
      <c r="F1923" s="11" t="n">
        <v>1984</v>
      </c>
      <c r="G1923" s="8" t="inlineStr">
        <is>
          <t>Mercedes-Benz</t>
        </is>
      </c>
      <c r="H1923" s="8" t="inlineStr">
        <is>
          <t>AMG GT</t>
        </is>
      </c>
      <c r="I1923" s="8" t="inlineStr">
        <is>
          <t>LP6ZZNG19UMJE7L35</t>
        </is>
      </c>
      <c r="J1923" s="8" t="inlineStr">
        <is>
          <t>02 - Sports / GT</t>
        </is>
      </c>
      <c r="K1923" s="12" t="n">
        <v>750000</v>
      </c>
      <c r="L1923" s="8" t="inlineStr">
        <is>
          <t>Tennessee</t>
        </is>
      </c>
      <c r="M1923" s="13" t="n">
        <v>9014.15</v>
      </c>
      <c r="N1923" s="13" t="n">
        <v>8735.610000000001</v>
      </c>
      <c r="O1923" s="8" t="n"/>
    </row>
    <row r="1924">
      <c r="A1924" s="8" t="inlineStr">
        <is>
          <t>CANON-202510-001924</t>
        </is>
      </c>
      <c r="B1924" s="9" t="inlineStr">
        <is>
          <t>2025-10</t>
        </is>
      </c>
      <c r="C1924" s="10" t="n">
        <v>45959</v>
      </c>
      <c r="D1924" s="9" t="inlineStr">
        <is>
          <t>Bound</t>
        </is>
      </c>
      <c r="E1924" s="8" t="inlineStr">
        <is>
          <t>Leopold Fairweather</t>
        </is>
      </c>
      <c r="F1924" s="11" t="n">
        <v>1972</v>
      </c>
      <c r="G1924" s="8" t="inlineStr">
        <is>
          <t>Porsche</t>
        </is>
      </c>
      <c r="H1924" s="8" t="inlineStr">
        <is>
          <t>911 Turbo S</t>
        </is>
      </c>
      <c r="I1924" s="8" t="inlineStr">
        <is>
          <t>T7K9TRF8W33SZA5AN</t>
        </is>
      </c>
      <c r="J1924" s="8" t="inlineStr">
        <is>
          <t>02 - Sports / GT</t>
        </is>
      </c>
      <c r="K1924" s="12" t="n">
        <v>810000</v>
      </c>
      <c r="L1924" s="8" t="inlineStr">
        <is>
          <t>Nebraska</t>
        </is>
      </c>
      <c r="M1924" s="13" t="n">
        <v>12914.15</v>
      </c>
      <c r="N1924" s="13" t="n">
        <v>12515.1</v>
      </c>
      <c r="O1924" s="8" t="n"/>
    </row>
    <row r="1925">
      <c r="A1925" s="8" t="inlineStr">
        <is>
          <t>CANON-202510-001925</t>
        </is>
      </c>
      <c r="B1925" s="9" t="inlineStr">
        <is>
          <t>2025-10</t>
        </is>
      </c>
      <c r="C1925" s="10" t="n">
        <v>45940</v>
      </c>
      <c r="D1925" s="9" t="inlineStr">
        <is>
          <t>Bound</t>
        </is>
      </c>
      <c r="E1925" s="8" t="inlineStr">
        <is>
          <t>Desmond Fairweather</t>
        </is>
      </c>
      <c r="F1925" s="11" t="n">
        <v>1963</v>
      </c>
      <c r="G1925" s="8" t="inlineStr">
        <is>
          <t>Bugatti</t>
        </is>
      </c>
      <c r="H1925" s="8" t="inlineStr">
        <is>
          <t>Type 57</t>
        </is>
      </c>
      <c r="I1925" s="8" t="inlineStr">
        <is>
          <t>8PPRFV1K02EY54FX2</t>
        </is>
      </c>
      <c r="J1925" s="8" t="inlineStr">
        <is>
          <t>06 - Vintage Pre-War (pre-1946)</t>
        </is>
      </c>
      <c r="K1925" s="12" t="n">
        <v>1320000</v>
      </c>
      <c r="L1925" s="8" t="inlineStr">
        <is>
          <t>California</t>
        </is>
      </c>
      <c r="M1925" s="13" t="n">
        <v>11431.7</v>
      </c>
      <c r="N1925" s="13" t="n">
        <v>11078.46</v>
      </c>
      <c r="O1925" s="8" t="n"/>
    </row>
    <row r="1926">
      <c r="A1926" s="8" t="inlineStr">
        <is>
          <t>CANON-202510-001926</t>
        </is>
      </c>
      <c r="B1926" s="9" t="inlineStr">
        <is>
          <t>2025-10</t>
        </is>
      </c>
      <c r="C1926" s="10" t="n">
        <v>45942</v>
      </c>
      <c r="D1926" s="9" t="inlineStr">
        <is>
          <t>Bound</t>
        </is>
      </c>
      <c r="E1926" s="8" t="inlineStr">
        <is>
          <t>Noor Merriweather</t>
        </is>
      </c>
      <c r="F1926" s="11" t="n">
        <v>1987</v>
      </c>
      <c r="G1926" s="8" t="inlineStr">
        <is>
          <t>Lamborghini</t>
        </is>
      </c>
      <c r="H1926" s="8" t="inlineStr">
        <is>
          <t>Huracan EVO</t>
        </is>
      </c>
      <c r="I1926" s="8" t="inlineStr">
        <is>
          <t>JAFBK2AU6W9UGMCK8</t>
        </is>
      </c>
      <c r="J1926" s="8" t="inlineStr">
        <is>
          <t>03 - Supercar</t>
        </is>
      </c>
      <c r="K1926" s="12" t="n">
        <v>465000</v>
      </c>
      <c r="L1926" s="8" t="inlineStr">
        <is>
          <t>Massachusetts</t>
        </is>
      </c>
      <c r="M1926" s="13" t="n">
        <v>12612.03</v>
      </c>
      <c r="N1926" s="13" t="n">
        <v>12222.32</v>
      </c>
      <c r="O1926" s="8" t="n"/>
    </row>
    <row r="1927">
      <c r="A1927" s="8" t="inlineStr">
        <is>
          <t>CANON-202510-001927</t>
        </is>
      </c>
      <c r="B1927" s="9" t="inlineStr">
        <is>
          <t>2025-10</t>
        </is>
      </c>
      <c r="C1927" s="10" t="n">
        <v>45959</v>
      </c>
      <c r="D1927" s="9" t="inlineStr">
        <is>
          <t>Bound</t>
        </is>
      </c>
      <c r="E1927" s="8" t="inlineStr">
        <is>
          <t>Wilhelmina Bellandi</t>
        </is>
      </c>
      <c r="F1927" s="11" t="n">
        <v>1979</v>
      </c>
      <c r="G1927" s="8" t="inlineStr">
        <is>
          <t>McLaren</t>
        </is>
      </c>
      <c r="H1927" s="8" t="inlineStr">
        <is>
          <t>750S</t>
        </is>
      </c>
      <c r="I1927" s="8" t="inlineStr">
        <is>
          <t>PR4MNWWSYFZDK7GK1</t>
        </is>
      </c>
      <c r="J1927" s="8" t="inlineStr">
        <is>
          <t>03 - Supercar</t>
        </is>
      </c>
      <c r="K1927" s="12" t="n">
        <v>1335000</v>
      </c>
      <c r="L1927" s="8" t="inlineStr">
        <is>
          <t>Alabama</t>
        </is>
      </c>
      <c r="M1927" s="13" t="n">
        <v>25591.7</v>
      </c>
      <c r="N1927" s="13" t="n">
        <v>24800.92</v>
      </c>
      <c r="O1927" s="8" t="n"/>
    </row>
    <row r="1928">
      <c r="A1928" s="8" t="inlineStr">
        <is>
          <t>CANON-202510-001928</t>
        </is>
      </c>
      <c r="B1928" s="9" t="inlineStr">
        <is>
          <t>2025-10</t>
        </is>
      </c>
      <c r="C1928" s="10" t="n">
        <v>45958</v>
      </c>
      <c r="D1928" s="9" t="inlineStr">
        <is>
          <t>Bound</t>
        </is>
      </c>
      <c r="E1928" s="8" t="inlineStr">
        <is>
          <t>Aurelio Thistlewood</t>
        </is>
      </c>
      <c r="F1928" s="11" t="n">
        <v>1957</v>
      </c>
      <c r="G1928" s="8" t="inlineStr">
        <is>
          <t>Aston Martin</t>
        </is>
      </c>
      <c r="H1928" s="8" t="inlineStr">
        <is>
          <t>DB12</t>
        </is>
      </c>
      <c r="I1928" s="8" t="inlineStr">
        <is>
          <t>FFZR3VS7KUK8UF7VG</t>
        </is>
      </c>
      <c r="J1928" s="8" t="inlineStr">
        <is>
          <t>02 - Sports / GT</t>
        </is>
      </c>
      <c r="K1928" s="12" t="n">
        <v>600000</v>
      </c>
      <c r="L1928" s="8" t="inlineStr">
        <is>
          <t>New Jersey</t>
        </is>
      </c>
      <c r="M1928" s="13" t="n">
        <v>6696.23</v>
      </c>
      <c r="N1928" s="13" t="n">
        <v>6489.32</v>
      </c>
      <c r="O1928" s="8" t="n"/>
    </row>
    <row r="1929">
      <c r="A1929" s="8" t="inlineStr">
        <is>
          <t>CANON-202510-001929</t>
        </is>
      </c>
      <c r="B1929" s="9" t="inlineStr">
        <is>
          <t>2025-10</t>
        </is>
      </c>
      <c r="C1929" s="10" t="n">
        <v>45952</v>
      </c>
      <c r="D1929" s="9" t="inlineStr">
        <is>
          <t>Bound</t>
        </is>
      </c>
      <c r="E1929" s="8" t="inlineStr">
        <is>
          <t>Emiliano Larsson</t>
        </is>
      </c>
      <c r="F1929" s="11" t="n">
        <v>1965</v>
      </c>
      <c r="G1929" s="8" t="inlineStr">
        <is>
          <t>Ferrari</t>
        </is>
      </c>
      <c r="H1929" s="8" t="inlineStr">
        <is>
          <t>275 GTB/4</t>
        </is>
      </c>
      <c r="I1929" s="8" t="inlineStr">
        <is>
          <t>4TR9KJ32JNW8YVJZR</t>
        </is>
      </c>
      <c r="J1929" s="8" t="inlineStr">
        <is>
          <t>07 - Post-War Classic (1946-1972)</t>
        </is>
      </c>
      <c r="K1929" s="12" t="n">
        <v>440000</v>
      </c>
      <c r="L1929" s="8" t="inlineStr">
        <is>
          <t>Kentucky</t>
        </is>
      </c>
      <c r="M1929" s="13" t="n">
        <v>5339.77</v>
      </c>
      <c r="N1929" s="13" t="n">
        <v>5174.77</v>
      </c>
      <c r="O1929" s="8" t="n"/>
    </row>
    <row r="1930">
      <c r="A1930" s="8" t="inlineStr">
        <is>
          <t>CANON-202510-001931</t>
        </is>
      </c>
      <c r="B1930" s="9" t="inlineStr">
        <is>
          <t>2025-10</t>
        </is>
      </c>
      <c r="C1930" s="10" t="n">
        <v>45959</v>
      </c>
      <c r="D1930" s="9" t="inlineStr">
        <is>
          <t>Bound</t>
        </is>
      </c>
      <c r="E1930" s="8" t="inlineStr">
        <is>
          <t>Fitzgerald Kingsford</t>
        </is>
      </c>
      <c r="F1930" s="11" t="n">
        <v>1982</v>
      </c>
      <c r="G1930" s="8" t="inlineStr">
        <is>
          <t>McLaren</t>
        </is>
      </c>
      <c r="H1930" s="8" t="inlineStr">
        <is>
          <t>750S</t>
        </is>
      </c>
      <c r="I1930" s="8" t="inlineStr">
        <is>
          <t>B6BUCJDUBSCNVEZ85</t>
        </is>
      </c>
      <c r="J1930" s="8" t="inlineStr">
        <is>
          <t>03 - Supercar</t>
        </is>
      </c>
      <c r="K1930" s="12" t="n">
        <v>750000</v>
      </c>
      <c r="L1930" s="8" t="inlineStr">
        <is>
          <t>South Carolina</t>
        </is>
      </c>
      <c r="M1930" s="13" t="n">
        <v>16669.81</v>
      </c>
      <c r="N1930" s="13" t="n">
        <v>16154.71</v>
      </c>
      <c r="O1930" s="8" t="n"/>
    </row>
    <row r="1931">
      <c r="A1931" s="8" t="inlineStr">
        <is>
          <t>CANON-202510-001932</t>
        </is>
      </c>
      <c r="B1931" s="9" t="inlineStr">
        <is>
          <t>2025-10</t>
        </is>
      </c>
      <c r="C1931" s="10" t="n">
        <v>45955</v>
      </c>
      <c r="D1931" s="9" t="inlineStr">
        <is>
          <t>Bound</t>
        </is>
      </c>
      <c r="E1931" s="8" t="inlineStr">
        <is>
          <t>Sunniva Blackwood</t>
        </is>
      </c>
      <c r="F1931" s="11" t="n">
        <v>2020</v>
      </c>
      <c r="G1931" s="8" t="inlineStr">
        <is>
          <t>Porsche</t>
        </is>
      </c>
      <c r="H1931" s="8" t="inlineStr">
        <is>
          <t>911 Turbo S</t>
        </is>
      </c>
      <c r="I1931" s="8" t="inlineStr">
        <is>
          <t>37DZTU9TZS1XH3AH5</t>
        </is>
      </c>
      <c r="J1931" s="8" t="inlineStr">
        <is>
          <t>02 - Sports / GT</t>
        </is>
      </c>
      <c r="K1931" s="12" t="n">
        <v>1285000</v>
      </c>
      <c r="L1931" s="8" t="inlineStr">
        <is>
          <t>Texas</t>
        </is>
      </c>
      <c r="M1931" s="13" t="n">
        <v>15335.14</v>
      </c>
      <c r="N1931" s="13" t="n">
        <v>14861.28</v>
      </c>
      <c r="O1931" s="8" t="n"/>
    </row>
    <row r="1932">
      <c r="A1932" s="8" t="inlineStr">
        <is>
          <t>CANON-202510-001935</t>
        </is>
      </c>
      <c r="B1932" s="9" t="inlineStr">
        <is>
          <t>2025-10</t>
        </is>
      </c>
      <c r="C1932" s="10" t="n">
        <v>45956</v>
      </c>
      <c r="D1932" s="9" t="inlineStr">
        <is>
          <t>Bound</t>
        </is>
      </c>
      <c r="E1932" s="8" t="inlineStr">
        <is>
          <t>Desmond Harrington</t>
        </is>
      </c>
      <c r="F1932" s="11" t="n">
        <v>1960</v>
      </c>
      <c r="G1932" s="8" t="inlineStr">
        <is>
          <t>Ferrari</t>
        </is>
      </c>
      <c r="H1932" s="8" t="inlineStr">
        <is>
          <t>SF90 Stradale</t>
        </is>
      </c>
      <c r="I1932" s="8" t="inlineStr">
        <is>
          <t>T2HA2MXHG1J1X1WR9</t>
        </is>
      </c>
      <c r="J1932" s="8" t="inlineStr">
        <is>
          <t>03 - Supercar</t>
        </is>
      </c>
      <c r="K1932" s="12" t="n">
        <v>965000</v>
      </c>
      <c r="L1932" s="8" t="inlineStr">
        <is>
          <t>Arizona</t>
        </is>
      </c>
      <c r="M1932" s="13" t="n">
        <v>17470.14</v>
      </c>
      <c r="N1932" s="13" t="n">
        <v>16930.31</v>
      </c>
      <c r="O1932" s="8" t="n"/>
    </row>
    <row r="1933">
      <c r="A1933" s="8" t="inlineStr">
        <is>
          <t>CANON-202510-001936</t>
        </is>
      </c>
      <c r="B1933" s="9" t="inlineStr">
        <is>
          <t>2025-10</t>
        </is>
      </c>
      <c r="C1933" s="10" t="n">
        <v>45945</v>
      </c>
      <c r="D1933" s="9" t="inlineStr">
        <is>
          <t>Bound</t>
        </is>
      </c>
      <c r="E1933" s="8" t="inlineStr">
        <is>
          <t>Callum Whitlock</t>
        </is>
      </c>
      <c r="F1933" s="11" t="n">
        <v>1957</v>
      </c>
      <c r="G1933" s="8" t="inlineStr">
        <is>
          <t>BMW</t>
        </is>
      </c>
      <c r="H1933" s="8" t="inlineStr">
        <is>
          <t>M8 Competition</t>
        </is>
      </c>
      <c r="I1933" s="8" t="inlineStr">
        <is>
          <t>VCZ400WAENPKC7JYU</t>
        </is>
      </c>
      <c r="J1933" s="8" t="inlineStr">
        <is>
          <t>02 - Sports / GT</t>
        </is>
      </c>
      <c r="K1933" s="12" t="n">
        <v>930000</v>
      </c>
      <c r="L1933" s="8" t="inlineStr">
        <is>
          <t>Connecticut</t>
        </is>
      </c>
      <c r="M1933" s="13" t="n">
        <v>12774.34</v>
      </c>
      <c r="N1933" s="13" t="n">
        <v>12379.61</v>
      </c>
      <c r="O1933" s="8" t="n"/>
    </row>
    <row r="1934">
      <c r="A1934" s="8" t="inlineStr">
        <is>
          <t>CANON-202510-001937</t>
        </is>
      </c>
      <c r="B1934" s="9" t="inlineStr">
        <is>
          <t>2025-10</t>
        </is>
      </c>
      <c r="C1934" s="10" t="n">
        <v>45944</v>
      </c>
      <c r="D1934" s="9" t="inlineStr">
        <is>
          <t>Bound</t>
        </is>
      </c>
      <c r="E1934" s="8" t="inlineStr">
        <is>
          <t>Wilhelmina Montoya</t>
        </is>
      </c>
      <c r="F1934" s="11" t="n">
        <v>2015</v>
      </c>
      <c r="G1934" s="8" t="inlineStr">
        <is>
          <t>Maserati</t>
        </is>
      </c>
      <c r="H1934" s="8" t="inlineStr">
        <is>
          <t>GranTurismo</t>
        </is>
      </c>
      <c r="I1934" s="8" t="inlineStr">
        <is>
          <t>W71CWDB18MB7W2ZM2</t>
        </is>
      </c>
      <c r="J1934" s="8" t="inlineStr">
        <is>
          <t>02 - Sports / GT</t>
        </is>
      </c>
      <c r="K1934" s="12" t="n">
        <v>370000</v>
      </c>
      <c r="L1934" s="8" t="inlineStr">
        <is>
          <t>Wisconsin</t>
        </is>
      </c>
      <c r="M1934" s="13" t="n">
        <v>6283.02</v>
      </c>
      <c r="N1934" s="13" t="n">
        <v>6088.87</v>
      </c>
      <c r="O1934" s="8" t="n"/>
    </row>
    <row r="1935">
      <c r="A1935" s="8" t="inlineStr">
        <is>
          <t>CANON-202510-001939</t>
        </is>
      </c>
      <c r="B1935" s="9" t="inlineStr">
        <is>
          <t>2025-10</t>
        </is>
      </c>
      <c r="C1935" s="10" t="n">
        <v>45933</v>
      </c>
      <c r="D1935" s="9" t="inlineStr">
        <is>
          <t>Bound</t>
        </is>
      </c>
      <c r="E1935" s="8" t="inlineStr">
        <is>
          <t>Desmond Harrington</t>
        </is>
      </c>
      <c r="F1935" s="11" t="n">
        <v>1957</v>
      </c>
      <c r="G1935" s="8" t="inlineStr">
        <is>
          <t>Aston Martin</t>
        </is>
      </c>
      <c r="H1935" s="8" t="inlineStr">
        <is>
          <t>DB5</t>
        </is>
      </c>
      <c r="I1935" s="8" t="inlineStr">
        <is>
          <t>2YRVP0JK5P22B25JW</t>
        </is>
      </c>
      <c r="J1935" s="8" t="inlineStr">
        <is>
          <t>07 - Post-War Classic (1946-1972)</t>
        </is>
      </c>
      <c r="K1935" s="12" t="n">
        <v>845000</v>
      </c>
      <c r="L1935" s="8" t="inlineStr">
        <is>
          <t>Ohio</t>
        </is>
      </c>
      <c r="M1935" s="13" t="n">
        <v>9529.370000000001</v>
      </c>
      <c r="N1935" s="13" t="n">
        <v>9234.91</v>
      </c>
      <c r="O1935" s="8" t="n"/>
    </row>
    <row r="1936">
      <c r="A1936" s="8" t="inlineStr">
        <is>
          <t>CANON-202510-001940</t>
        </is>
      </c>
      <c r="B1936" s="9" t="inlineStr">
        <is>
          <t>2025-10</t>
        </is>
      </c>
      <c r="C1936" s="10" t="n">
        <v>45955</v>
      </c>
      <c r="D1936" s="9" t="inlineStr">
        <is>
          <t>Bound</t>
        </is>
      </c>
      <c r="E1936" s="8" t="inlineStr">
        <is>
          <t>Ottilie Larsson</t>
        </is>
      </c>
      <c r="F1936" s="11" t="n">
        <v>2021</v>
      </c>
      <c r="G1936" s="8" t="inlineStr">
        <is>
          <t>Mercedes-Benz</t>
        </is>
      </c>
      <c r="H1936" s="8" t="inlineStr">
        <is>
          <t>AMG GT</t>
        </is>
      </c>
      <c r="I1936" s="8" t="inlineStr">
        <is>
          <t>TMHE6VYFS19UM2CV9</t>
        </is>
      </c>
      <c r="J1936" s="8" t="inlineStr">
        <is>
          <t>02 - Sports / GT</t>
        </is>
      </c>
      <c r="K1936" s="12" t="n">
        <v>1605000</v>
      </c>
      <c r="L1936" s="8" t="inlineStr">
        <is>
          <t>Michigan</t>
        </is>
      </c>
      <c r="M1936" s="13" t="n">
        <v>25816.27</v>
      </c>
      <c r="N1936" s="13" t="n">
        <v>25018.55</v>
      </c>
      <c r="O1936" s="8" t="n"/>
    </row>
    <row r="1937">
      <c r="A1937" s="8" t="inlineStr">
        <is>
          <t>CANON-202510-001941</t>
        </is>
      </c>
      <c r="B1937" s="9" t="inlineStr">
        <is>
          <t>2025-10</t>
        </is>
      </c>
      <c r="C1937" s="10" t="n">
        <v>45950</v>
      </c>
      <c r="D1937" s="9" t="inlineStr">
        <is>
          <t>Bound</t>
        </is>
      </c>
      <c r="E1937" s="8" t="inlineStr">
        <is>
          <t>Leopold Whitlock</t>
        </is>
      </c>
      <c r="F1937" s="11" t="n">
        <v>1973</v>
      </c>
      <c r="G1937" s="8" t="inlineStr">
        <is>
          <t>McLaren</t>
        </is>
      </c>
      <c r="H1937" s="8" t="inlineStr">
        <is>
          <t>750S</t>
        </is>
      </c>
      <c r="I1937" s="8" t="inlineStr">
        <is>
          <t>5ZZEJV6DHSUA4F2R3</t>
        </is>
      </c>
      <c r="J1937" s="8" t="inlineStr">
        <is>
          <t>03 - Supercar</t>
        </is>
      </c>
      <c r="K1937" s="12" t="n">
        <v>475000</v>
      </c>
      <c r="L1937" s="8" t="inlineStr">
        <is>
          <t>Alabama</t>
        </is>
      </c>
      <c r="M1937" s="13" t="n">
        <v>13089.39</v>
      </c>
      <c r="N1937" s="13" t="n">
        <v>12684.93</v>
      </c>
      <c r="O1937" s="8" t="n"/>
    </row>
    <row r="1938">
      <c r="A1938" s="8" t="inlineStr">
        <is>
          <t>CANON-202510-001942</t>
        </is>
      </c>
      <c r="B1938" s="9" t="inlineStr">
        <is>
          <t>2025-10</t>
        </is>
      </c>
      <c r="C1938" s="10" t="n">
        <v>45943</v>
      </c>
      <c r="D1938" s="9" t="inlineStr">
        <is>
          <t>Bound</t>
        </is>
      </c>
      <c r="E1938" s="8" t="inlineStr">
        <is>
          <t>Ramona Whitlock</t>
        </is>
      </c>
      <c r="F1938" s="11" t="n">
        <v>2002</v>
      </c>
      <c r="G1938" s="8" t="inlineStr">
        <is>
          <t>Mercedes-Benz</t>
        </is>
      </c>
      <c r="H1938" s="8" t="inlineStr">
        <is>
          <t>AMG GT</t>
        </is>
      </c>
      <c r="I1938" s="8" t="inlineStr">
        <is>
          <t>GJN0Z0A15NJTRN797</t>
        </is>
      </c>
      <c r="J1938" s="8" t="inlineStr">
        <is>
          <t>02 - Sports / GT</t>
        </is>
      </c>
      <c r="K1938" s="12" t="n">
        <v>465000</v>
      </c>
      <c r="L1938" s="8" t="inlineStr">
        <is>
          <t>Alabama</t>
        </is>
      </c>
      <c r="M1938" s="13" t="n">
        <v>8356.84</v>
      </c>
      <c r="N1938" s="13" t="n">
        <v>8098.61</v>
      </c>
      <c r="O1938" s="8" t="n"/>
    </row>
    <row r="1939">
      <c r="A1939" s="8" t="inlineStr">
        <is>
          <t>CANON-202510-001943</t>
        </is>
      </c>
      <c r="B1939" s="9" t="inlineStr">
        <is>
          <t>2025-10</t>
        </is>
      </c>
      <c r="C1939" s="10" t="n">
        <v>45961</v>
      </c>
      <c r="D1939" s="9" t="inlineStr">
        <is>
          <t>Bound</t>
        </is>
      </c>
      <c r="E1939" s="8" t="inlineStr">
        <is>
          <t>Everett Bellandi</t>
        </is>
      </c>
      <c r="F1939" s="11" t="n">
        <v>2018</v>
      </c>
      <c r="G1939" s="8" t="inlineStr">
        <is>
          <t>Ferrari</t>
        </is>
      </c>
      <c r="H1939" s="8" t="inlineStr">
        <is>
          <t>275 GTB/4</t>
        </is>
      </c>
      <c r="I1939" s="8" t="inlineStr">
        <is>
          <t>AMMHNMCE0LREUYJWV</t>
        </is>
      </c>
      <c r="J1939" s="8" t="inlineStr">
        <is>
          <t>07 - Post-War Classic (1946-1972)</t>
        </is>
      </c>
      <c r="K1939" s="12" t="n">
        <v>365000</v>
      </c>
      <c r="L1939" s="8" t="inlineStr">
        <is>
          <t>Virginia</t>
        </is>
      </c>
      <c r="M1939" s="13" t="n">
        <v>3603.17</v>
      </c>
      <c r="N1939" s="13" t="n">
        <v>3491.83</v>
      </c>
      <c r="O1939" s="8" t="n"/>
    </row>
    <row r="1940">
      <c r="A1940" s="8" t="inlineStr">
        <is>
          <t>CANON-202510-001944</t>
        </is>
      </c>
      <c r="B1940" s="9" t="inlineStr">
        <is>
          <t>2025-10</t>
        </is>
      </c>
      <c r="C1940" s="10" t="n">
        <v>45948</v>
      </c>
      <c r="D1940" s="9" t="inlineStr">
        <is>
          <t>Bound</t>
        </is>
      </c>
      <c r="E1940" s="8" t="inlineStr">
        <is>
          <t>Ramona Nakashima</t>
        </is>
      </c>
      <c r="F1940" s="11" t="n">
        <v>1976</v>
      </c>
      <c r="G1940" s="8" t="inlineStr">
        <is>
          <t>Lamborghini</t>
        </is>
      </c>
      <c r="H1940" s="8" t="inlineStr">
        <is>
          <t>Huracan EVO</t>
        </is>
      </c>
      <c r="I1940" s="8" t="inlineStr">
        <is>
          <t>ASPW7M74VJYMRJXKC</t>
        </is>
      </c>
      <c r="J1940" s="8" t="inlineStr">
        <is>
          <t>03 - Supercar</t>
        </is>
      </c>
      <c r="K1940" s="12" t="n">
        <v>1440000</v>
      </c>
      <c r="L1940" s="8" t="inlineStr">
        <is>
          <t>Pennsylvania</t>
        </is>
      </c>
      <c r="M1940" s="13" t="n">
        <v>21735.85</v>
      </c>
      <c r="N1940" s="13" t="n">
        <v>21064.21</v>
      </c>
      <c r="O1940" s="8" t="n"/>
    </row>
    <row r="1941">
      <c r="A1941" s="8" t="inlineStr">
        <is>
          <t>CANON-202510-001945</t>
        </is>
      </c>
      <c r="B1941" s="9" t="inlineStr">
        <is>
          <t>2025-10</t>
        </is>
      </c>
      <c r="C1941" s="10" t="n">
        <v>45950</v>
      </c>
      <c r="D1941" s="9" t="inlineStr">
        <is>
          <t>Bound</t>
        </is>
      </c>
      <c r="E1941" s="8" t="inlineStr">
        <is>
          <t>Anouk Whitlock</t>
        </is>
      </c>
      <c r="F1941" s="11" t="n">
        <v>2018</v>
      </c>
      <c r="G1941" s="8" t="inlineStr">
        <is>
          <t>Aston Martin</t>
        </is>
      </c>
      <c r="H1941" s="8" t="inlineStr">
        <is>
          <t>DB12</t>
        </is>
      </c>
      <c r="I1941" s="8" t="inlineStr">
        <is>
          <t>CTBU8K5DV1P8P9DKB</t>
        </is>
      </c>
      <c r="J1941" s="8" t="inlineStr">
        <is>
          <t>02 - Sports / GT</t>
        </is>
      </c>
      <c r="K1941" s="12" t="n">
        <v>765000</v>
      </c>
      <c r="L1941" s="8" t="inlineStr">
        <is>
          <t>Iowa</t>
        </is>
      </c>
      <c r="M1941" s="13" t="n">
        <v>10320.28</v>
      </c>
      <c r="N1941" s="13" t="n">
        <v>10001.38</v>
      </c>
      <c r="O1941" s="8" t="n"/>
    </row>
    <row r="1942">
      <c r="A1942" s="8" t="inlineStr">
        <is>
          <t>CANON-202510-001946</t>
        </is>
      </c>
      <c r="B1942" s="9" t="inlineStr">
        <is>
          <t>2025-10</t>
        </is>
      </c>
      <c r="C1942" s="10" t="n">
        <v>45945</v>
      </c>
      <c r="D1942" s="9" t="inlineStr">
        <is>
          <t>Bound</t>
        </is>
      </c>
      <c r="E1942" s="8" t="inlineStr">
        <is>
          <t>Beatrix Thistlewood</t>
        </is>
      </c>
      <c r="F1942" s="11" t="n">
        <v>2024</v>
      </c>
      <c r="G1942" s="8" t="inlineStr">
        <is>
          <t>BMW</t>
        </is>
      </c>
      <c r="H1942" s="8" t="inlineStr">
        <is>
          <t>M8 Competition</t>
        </is>
      </c>
      <c r="I1942" s="8" t="inlineStr">
        <is>
          <t>BFXE5UT409CDR0Z3V</t>
        </is>
      </c>
      <c r="J1942" s="8" t="inlineStr">
        <is>
          <t>02 - Sports / GT</t>
        </is>
      </c>
      <c r="K1942" s="12" t="n">
        <v>300000</v>
      </c>
      <c r="L1942" s="8" t="inlineStr">
        <is>
          <t>Arkansas</t>
        </is>
      </c>
      <c r="M1942" s="13" t="n">
        <v>5858.49</v>
      </c>
      <c r="N1942" s="13" t="n">
        <v>5677.46</v>
      </c>
      <c r="O1942" s="8" t="n"/>
    </row>
    <row r="1943">
      <c r="A1943" s="8" t="inlineStr">
        <is>
          <t>CANON-202510-001947</t>
        </is>
      </c>
      <c r="B1943" s="9" t="inlineStr">
        <is>
          <t>2025-10</t>
        </is>
      </c>
      <c r="C1943" s="10" t="n">
        <v>45931</v>
      </c>
      <c r="D1943" s="9" t="inlineStr">
        <is>
          <t>Bound</t>
        </is>
      </c>
      <c r="E1943" s="8" t="inlineStr">
        <is>
          <t>Ottilie Farkas</t>
        </is>
      </c>
      <c r="F1943" s="11" t="n">
        <v>2011</v>
      </c>
      <c r="G1943" s="8" t="inlineStr">
        <is>
          <t>Maserati</t>
        </is>
      </c>
      <c r="H1943" s="8" t="inlineStr">
        <is>
          <t>GranTurismo</t>
        </is>
      </c>
      <c r="I1943" s="8" t="inlineStr">
        <is>
          <t>F5KY2U0L8TB592MJD</t>
        </is>
      </c>
      <c r="J1943" s="8" t="inlineStr">
        <is>
          <t>02 - Sports / GT</t>
        </is>
      </c>
      <c r="K1943" s="12" t="n">
        <v>1400000</v>
      </c>
      <c r="L1943" s="8" t="inlineStr">
        <is>
          <t>Missouri</t>
        </is>
      </c>
      <c r="M1943" s="13" t="n">
        <v>15400</v>
      </c>
      <c r="N1943" s="13" t="n">
        <v>14924.14</v>
      </c>
      <c r="O1943" s="8" t="n"/>
    </row>
    <row r="1944">
      <c r="A1944" s="8" t="inlineStr">
        <is>
          <t>CANON-202510-001948</t>
        </is>
      </c>
      <c r="B1944" s="9" t="inlineStr">
        <is>
          <t>2025-10</t>
        </is>
      </c>
      <c r="C1944" s="10" t="n">
        <v>45936</v>
      </c>
      <c r="D1944" s="9" t="inlineStr">
        <is>
          <t>Bound</t>
        </is>
      </c>
      <c r="E1944" s="8" t="inlineStr">
        <is>
          <t>Ramona Blackwood</t>
        </is>
      </c>
      <c r="F1944" s="11" t="n">
        <v>2001</v>
      </c>
      <c r="G1944" s="8" t="inlineStr">
        <is>
          <t>Icon</t>
        </is>
      </c>
      <c r="H1944" s="8" t="inlineStr">
        <is>
          <t>Derelict</t>
        </is>
      </c>
      <c r="I1944" s="8" t="inlineStr">
        <is>
          <t>K4CSCJ48CZV9YSZBJ</t>
        </is>
      </c>
      <c r="J1944" s="8" t="inlineStr">
        <is>
          <t>11 - Restomod / Coachbuilt / Bespoke</t>
        </is>
      </c>
      <c r="K1944" s="12" t="n">
        <v>125000</v>
      </c>
      <c r="L1944" s="8" t="inlineStr">
        <is>
          <t>Louisiana</t>
        </is>
      </c>
      <c r="M1944" s="13" t="n">
        <v>2996.46</v>
      </c>
      <c r="N1944" s="13" t="n">
        <v>2903.87</v>
      </c>
      <c r="O1944" s="8" t="n"/>
    </row>
    <row r="1945">
      <c r="A1945" s="8" t="inlineStr">
        <is>
          <t>CANON-202510-001950</t>
        </is>
      </c>
      <c r="B1945" s="9" t="inlineStr">
        <is>
          <t>2025-10</t>
        </is>
      </c>
      <c r="C1945" s="10" t="n">
        <v>45945</v>
      </c>
      <c r="D1945" s="9" t="inlineStr">
        <is>
          <t>Bound</t>
        </is>
      </c>
      <c r="E1945" s="8" t="inlineStr">
        <is>
          <t>Thaddeus Blackwood</t>
        </is>
      </c>
      <c r="F1945" s="11" t="n">
        <v>1977</v>
      </c>
      <c r="G1945" s="8" t="inlineStr">
        <is>
          <t>Ferrari</t>
        </is>
      </c>
      <c r="H1945" s="8" t="inlineStr">
        <is>
          <t>296 GTB</t>
        </is>
      </c>
      <c r="I1945" s="8" t="inlineStr">
        <is>
          <t>C5HTEA2VZM1EW91M0</t>
        </is>
      </c>
      <c r="J1945" s="8" t="inlineStr">
        <is>
          <t>03 - Supercar</t>
        </is>
      </c>
      <c r="K1945" s="12" t="n">
        <v>895000</v>
      </c>
      <c r="L1945" s="8" t="inlineStr">
        <is>
          <t>California</t>
        </is>
      </c>
      <c r="M1945" s="13" t="n">
        <v>21657.31</v>
      </c>
      <c r="N1945" s="13" t="n">
        <v>20988.1</v>
      </c>
      <c r="O1945" s="8" t="n"/>
    </row>
    <row r="1946">
      <c r="A1946" s="8" t="inlineStr">
        <is>
          <t>CANON-202510-001951</t>
        </is>
      </c>
      <c r="B1946" s="9" t="inlineStr">
        <is>
          <t>2025-10</t>
        </is>
      </c>
      <c r="C1946" s="10" t="n">
        <v>45931</v>
      </c>
      <c r="D1946" s="9" t="inlineStr">
        <is>
          <t>Bound</t>
        </is>
      </c>
      <c r="E1946" s="8" t="inlineStr">
        <is>
          <t>Mireille Farkas</t>
        </is>
      </c>
      <c r="F1946" s="11" t="n">
        <v>1965</v>
      </c>
      <c r="G1946" s="8" t="inlineStr">
        <is>
          <t>Maserati</t>
        </is>
      </c>
      <c r="H1946" s="8" t="inlineStr">
        <is>
          <t>GranTurismo</t>
        </is>
      </c>
      <c r="I1946" s="8" t="inlineStr">
        <is>
          <t>09CE651TUFHXR9H73</t>
        </is>
      </c>
      <c r="J1946" s="8" t="inlineStr">
        <is>
          <t>02 - Sports / GT</t>
        </is>
      </c>
      <c r="K1946" s="12" t="n">
        <v>660000</v>
      </c>
      <c r="L1946" s="8" t="inlineStr">
        <is>
          <t>Washington</t>
        </is>
      </c>
      <c r="M1946" s="13" t="n">
        <v>7770.57</v>
      </c>
      <c r="N1946" s="13" t="n">
        <v>7530.46</v>
      </c>
      <c r="O1946" s="8" t="n"/>
    </row>
    <row r="1947">
      <c r="A1947" s="8" t="inlineStr">
        <is>
          <t>CANON-202510-001952</t>
        </is>
      </c>
      <c r="B1947" s="9" t="inlineStr">
        <is>
          <t>2025-10</t>
        </is>
      </c>
      <c r="C1947" s="10" t="n">
        <v>45952</v>
      </c>
      <c r="D1947" s="9" t="inlineStr">
        <is>
          <t>Bound</t>
        </is>
      </c>
      <c r="E1947" s="8" t="inlineStr">
        <is>
          <t>Beatrix Bellandi</t>
        </is>
      </c>
      <c r="F1947" s="11" t="n">
        <v>1965</v>
      </c>
      <c r="G1947" s="8" t="inlineStr">
        <is>
          <t>Ferrari</t>
        </is>
      </c>
      <c r="H1947" s="8" t="inlineStr">
        <is>
          <t>275 GTB/4</t>
        </is>
      </c>
      <c r="I1947" s="8" t="inlineStr">
        <is>
          <t>YH4C5PXJ0VWSP3PDT</t>
        </is>
      </c>
      <c r="J1947" s="8" t="inlineStr">
        <is>
          <t>07 - Post-War Classic (1946-1972)</t>
        </is>
      </c>
      <c r="K1947" s="12" t="n">
        <v>535000</v>
      </c>
      <c r="L1947" s="8" t="inlineStr">
        <is>
          <t>New York</t>
        </is>
      </c>
      <c r="M1947" s="13" t="n">
        <v>5555.92</v>
      </c>
      <c r="N1947" s="13" t="n">
        <v>5384.24</v>
      </c>
      <c r="O1947" s="8" t="n"/>
    </row>
    <row r="1948">
      <c r="A1948" s="8" t="inlineStr">
        <is>
          <t>CANON-202510-001953</t>
        </is>
      </c>
      <c r="B1948" s="9" t="inlineStr">
        <is>
          <t>2025-10</t>
        </is>
      </c>
      <c r="C1948" s="10" t="n">
        <v>45936</v>
      </c>
      <c r="D1948" s="9" t="inlineStr">
        <is>
          <t>Bound</t>
        </is>
      </c>
      <c r="E1948" s="8" t="inlineStr">
        <is>
          <t>Thaddeus Underwood</t>
        </is>
      </c>
      <c r="F1948" s="11" t="n">
        <v>2017</v>
      </c>
      <c r="G1948" s="8" t="inlineStr">
        <is>
          <t>Lamborghini</t>
        </is>
      </c>
      <c r="H1948" s="8" t="inlineStr">
        <is>
          <t>Huracan EVO</t>
        </is>
      </c>
      <c r="I1948" s="8" t="inlineStr">
        <is>
          <t>7EWA6ZS1U4P4LV2XP</t>
        </is>
      </c>
      <c r="J1948" s="8" t="inlineStr">
        <is>
          <t>03 - Supercar</t>
        </is>
      </c>
      <c r="K1948" s="12" t="n">
        <v>1275000</v>
      </c>
      <c r="L1948" s="8" t="inlineStr">
        <is>
          <t>Kansas</t>
        </is>
      </c>
      <c r="M1948" s="13" t="n">
        <v>18667.92</v>
      </c>
      <c r="N1948" s="13" t="n">
        <v>18091.08</v>
      </c>
      <c r="O1948" s="8" t="n"/>
    </row>
    <row r="1949">
      <c r="A1949" s="8" t="inlineStr">
        <is>
          <t>CANON-202510-001954</t>
        </is>
      </c>
      <c r="B1949" s="9" t="inlineStr">
        <is>
          <t>2025-10</t>
        </is>
      </c>
      <c r="C1949" s="10" t="n">
        <v>45958</v>
      </c>
      <c r="D1949" s="9" t="inlineStr">
        <is>
          <t>Bound</t>
        </is>
      </c>
      <c r="E1949" s="8" t="inlineStr">
        <is>
          <t>Fitzgerald Ashcombe</t>
        </is>
      </c>
      <c r="F1949" s="11" t="n">
        <v>1971</v>
      </c>
      <c r="G1949" s="8" t="inlineStr">
        <is>
          <t>Aston Martin</t>
        </is>
      </c>
      <c r="H1949" s="8" t="inlineStr">
        <is>
          <t>DB5</t>
        </is>
      </c>
      <c r="I1949" s="8" t="inlineStr">
        <is>
          <t>VYFT0ZNVE5BB4AG88</t>
        </is>
      </c>
      <c r="J1949" s="8" t="inlineStr">
        <is>
          <t>07 - Post-War Classic (1946-1972)</t>
        </is>
      </c>
      <c r="K1949" s="12" t="n">
        <v>1615000</v>
      </c>
      <c r="L1949" s="8" t="inlineStr">
        <is>
          <t>Oregon</t>
        </is>
      </c>
      <c r="M1949" s="13" t="n">
        <v>13084.55</v>
      </c>
      <c r="N1949" s="13" t="n">
        <v>12680.24</v>
      </c>
      <c r="O1949" s="8" t="n"/>
    </row>
    <row r="1950">
      <c r="A1950" s="8" t="inlineStr">
        <is>
          <t>CANON-202510-001955</t>
        </is>
      </c>
      <c r="B1950" s="9" t="inlineStr">
        <is>
          <t>2025-10</t>
        </is>
      </c>
      <c r="C1950" s="10" t="n">
        <v>45952</v>
      </c>
      <c r="D1950" s="9" t="inlineStr">
        <is>
          <t>Bound</t>
        </is>
      </c>
      <c r="E1950" s="8" t="inlineStr">
        <is>
          <t>Aurelio Farkas</t>
        </is>
      </c>
      <c r="F1950" s="11" t="n">
        <v>2009</v>
      </c>
      <c r="G1950" s="8" t="inlineStr">
        <is>
          <t>Bentley</t>
        </is>
      </c>
      <c r="H1950" s="8" t="inlineStr">
        <is>
          <t>Continental GT</t>
        </is>
      </c>
      <c r="I1950" s="8" t="inlineStr">
        <is>
          <t>NBZ908S2URWVLDDBA</t>
        </is>
      </c>
      <c r="J1950" s="8" t="inlineStr">
        <is>
          <t>02 - Sports / GT</t>
        </is>
      </c>
      <c r="K1950" s="12" t="n">
        <v>680000</v>
      </c>
      <c r="L1950" s="8" t="inlineStr">
        <is>
          <t>Texas</t>
        </is>
      </c>
      <c r="M1950" s="13" t="n">
        <v>9590.57</v>
      </c>
      <c r="N1950" s="13" t="n">
        <v>9294.219999999999</v>
      </c>
      <c r="O1950" s="8" t="n"/>
    </row>
    <row r="1951">
      <c r="A1951" s="8" t="inlineStr">
        <is>
          <t>CANON-202510-001956</t>
        </is>
      </c>
      <c r="B1951" s="9" t="inlineStr">
        <is>
          <t>2025-10</t>
        </is>
      </c>
      <c r="C1951" s="10" t="n">
        <v>45934</v>
      </c>
      <c r="D1951" s="9" t="inlineStr">
        <is>
          <t>Bound</t>
        </is>
      </c>
      <c r="E1951" s="8" t="inlineStr">
        <is>
          <t>Sunniva Vasquez</t>
        </is>
      </c>
      <c r="F1951" s="11" t="n">
        <v>1998</v>
      </c>
      <c r="G1951" s="8" t="inlineStr">
        <is>
          <t>Aston Martin</t>
        </is>
      </c>
      <c r="H1951" s="8" t="inlineStr">
        <is>
          <t>DB12</t>
        </is>
      </c>
      <c r="I1951" s="8" t="inlineStr">
        <is>
          <t>D79SMC79H0YYPCV85</t>
        </is>
      </c>
      <c r="J1951" s="8" t="inlineStr">
        <is>
          <t>02 - Sports / GT</t>
        </is>
      </c>
      <c r="K1951" s="12" t="n">
        <v>560000</v>
      </c>
      <c r="L1951" s="8" t="inlineStr">
        <is>
          <t>Mississippi</t>
        </is>
      </c>
      <c r="M1951" s="13" t="n">
        <v>8172.83</v>
      </c>
      <c r="N1951" s="13" t="n">
        <v>7920.29</v>
      </c>
      <c r="O1951" s="8" t="n"/>
    </row>
    <row r="1952">
      <c r="A1952" s="8" t="inlineStr">
        <is>
          <t>CANON-202510-001957</t>
        </is>
      </c>
      <c r="B1952" s="9" t="inlineStr">
        <is>
          <t>2025-10</t>
        </is>
      </c>
      <c r="C1952" s="10" t="n">
        <v>45940</v>
      </c>
      <c r="D1952" s="9" t="inlineStr">
        <is>
          <t>Bound</t>
        </is>
      </c>
      <c r="E1952" s="8" t="inlineStr">
        <is>
          <t>Lorenzo Rourke</t>
        </is>
      </c>
      <c r="F1952" s="11" t="n">
        <v>1984</v>
      </c>
      <c r="G1952" s="8" t="inlineStr">
        <is>
          <t>Aston Martin</t>
        </is>
      </c>
      <c r="H1952" s="8" t="inlineStr">
        <is>
          <t>DB12</t>
        </is>
      </c>
      <c r="I1952" s="8" t="inlineStr">
        <is>
          <t>BA136N9ZFNHN96H4Y</t>
        </is>
      </c>
      <c r="J1952" s="8" t="inlineStr">
        <is>
          <t>02 - Sports / GT</t>
        </is>
      </c>
      <c r="K1952" s="12" t="n">
        <v>985000</v>
      </c>
      <c r="L1952" s="8" t="inlineStr">
        <is>
          <t>Vermont</t>
        </is>
      </c>
      <c r="M1952" s="13" t="n">
        <v>14737.83</v>
      </c>
      <c r="N1952" s="13" t="n">
        <v>14282.43</v>
      </c>
      <c r="O1952" s="8" t="n"/>
    </row>
    <row r="1953">
      <c r="A1953" s="8" t="inlineStr">
        <is>
          <t>CANON-202510-001958</t>
        </is>
      </c>
      <c r="B1953" s="9" t="inlineStr">
        <is>
          <t>2025-10</t>
        </is>
      </c>
      <c r="C1953" s="10" t="n">
        <v>45946</v>
      </c>
      <c r="D1953" s="9" t="inlineStr">
        <is>
          <t>Bound</t>
        </is>
      </c>
      <c r="E1953" s="8" t="inlineStr">
        <is>
          <t>Leopold Pennington</t>
        </is>
      </c>
      <c r="F1953" s="11" t="n">
        <v>1985</v>
      </c>
      <c r="G1953" s="8" t="inlineStr">
        <is>
          <t>Ferrari</t>
        </is>
      </c>
      <c r="H1953" s="8" t="inlineStr">
        <is>
          <t>296 GTB</t>
        </is>
      </c>
      <c r="I1953" s="8" t="inlineStr">
        <is>
          <t>KL4AB458CXS8G90AT</t>
        </is>
      </c>
      <c r="J1953" s="8" t="inlineStr">
        <is>
          <t>03 - Supercar</t>
        </is>
      </c>
      <c r="K1953" s="12" t="n">
        <v>885000</v>
      </c>
      <c r="L1953" s="8" t="inlineStr">
        <is>
          <t>Colorado</t>
        </is>
      </c>
      <c r="M1953" s="13" t="n">
        <v>17449.53</v>
      </c>
      <c r="N1953" s="13" t="n">
        <v>16910.34</v>
      </c>
      <c r="O1953" s="8" t="n"/>
    </row>
    <row r="1954">
      <c r="A1954" s="8" t="inlineStr">
        <is>
          <t>CANON-202510-001959</t>
        </is>
      </c>
      <c r="B1954" s="9" t="inlineStr">
        <is>
          <t>2025-10</t>
        </is>
      </c>
      <c r="C1954" s="10" t="n">
        <v>45939</v>
      </c>
      <c r="D1954" s="9" t="inlineStr">
        <is>
          <t>Bound</t>
        </is>
      </c>
      <c r="E1954" s="8" t="inlineStr">
        <is>
          <t>Fenwick Underwood</t>
        </is>
      </c>
      <c r="F1954" s="11" t="n">
        <v>1972</v>
      </c>
      <c r="G1954" s="8" t="inlineStr">
        <is>
          <t>Aston Martin</t>
        </is>
      </c>
      <c r="H1954" s="8" t="inlineStr">
        <is>
          <t>DB12</t>
        </is>
      </c>
      <c r="I1954" s="8" t="inlineStr">
        <is>
          <t>7C25YWWXZLAKWMHB8</t>
        </is>
      </c>
      <c r="J1954" s="8" t="inlineStr">
        <is>
          <t>02 - Sports / GT</t>
        </is>
      </c>
      <c r="K1954" s="12" t="n">
        <v>395000</v>
      </c>
      <c r="L1954" s="8" t="inlineStr">
        <is>
          <t>Ohio</t>
        </is>
      </c>
      <c r="M1954" s="13" t="n">
        <v>7769.58</v>
      </c>
      <c r="N1954" s="13" t="n">
        <v>7529.5</v>
      </c>
      <c r="O1954" s="8" t="n"/>
    </row>
    <row r="1955">
      <c r="A1955" s="8" t="inlineStr">
        <is>
          <t>CANON-202510-001960</t>
        </is>
      </c>
      <c r="B1955" s="9" t="inlineStr">
        <is>
          <t>2025-10</t>
        </is>
      </c>
      <c r="C1955" s="10" t="n">
        <v>45944</v>
      </c>
      <c r="D1955" s="9" t="inlineStr">
        <is>
          <t>Bound</t>
        </is>
      </c>
      <c r="E1955" s="8" t="inlineStr">
        <is>
          <t>Wilhelmina Chattopadhyay</t>
        </is>
      </c>
      <c r="F1955" s="11" t="n">
        <v>1975</v>
      </c>
      <c r="G1955" s="8" t="inlineStr">
        <is>
          <t>Bentley</t>
        </is>
      </c>
      <c r="H1955" s="8" t="inlineStr">
        <is>
          <t>Continental GT</t>
        </is>
      </c>
      <c r="I1955" s="8" t="inlineStr">
        <is>
          <t>UBXPGP0VAUWPNSCNN</t>
        </is>
      </c>
      <c r="J1955" s="8" t="inlineStr">
        <is>
          <t>02 - Sports / GT</t>
        </is>
      </c>
      <c r="K1955" s="12" t="n">
        <v>715000</v>
      </c>
      <c r="L1955" s="8" t="inlineStr">
        <is>
          <t>Louisiana</t>
        </is>
      </c>
      <c r="M1955" s="13" t="n">
        <v>10610.33</v>
      </c>
      <c r="N1955" s="13" t="n">
        <v>10282.47</v>
      </c>
      <c r="O1955" s="8" t="n"/>
    </row>
    <row r="1956">
      <c r="A1956" s="8" t="inlineStr">
        <is>
          <t>CANON-202510-001961</t>
        </is>
      </c>
      <c r="B1956" s="9" t="inlineStr">
        <is>
          <t>2025-10</t>
        </is>
      </c>
      <c r="C1956" s="10" t="n">
        <v>45953</v>
      </c>
      <c r="D1956" s="9" t="inlineStr">
        <is>
          <t>Bound</t>
        </is>
      </c>
      <c r="E1956" s="8" t="inlineStr">
        <is>
          <t>Fenwick Bellandi</t>
        </is>
      </c>
      <c r="F1956" s="11" t="n">
        <v>2016</v>
      </c>
      <c r="G1956" s="8" t="inlineStr">
        <is>
          <t>Maserati</t>
        </is>
      </c>
      <c r="H1956" s="8" t="inlineStr">
        <is>
          <t>GranTurismo</t>
        </is>
      </c>
      <c r="I1956" s="8" t="inlineStr">
        <is>
          <t>87223GKE692WHMAVY</t>
        </is>
      </c>
      <c r="J1956" s="8" t="inlineStr">
        <is>
          <t>02 - Sports / GT</t>
        </is>
      </c>
      <c r="K1956" s="12" t="n">
        <v>285000</v>
      </c>
      <c r="L1956" s="8" t="inlineStr">
        <is>
          <t>New York</t>
        </is>
      </c>
      <c r="M1956" s="13" t="n">
        <v>5162.26</v>
      </c>
      <c r="N1956" s="13" t="n">
        <v>5002.75</v>
      </c>
      <c r="O1956" s="8" t="n"/>
    </row>
    <row r="1957">
      <c r="A1957" s="8" t="inlineStr">
        <is>
          <t>CANON-202510-001962</t>
        </is>
      </c>
      <c r="B1957" s="9" t="inlineStr">
        <is>
          <t>2025-10</t>
        </is>
      </c>
      <c r="C1957" s="10" t="n">
        <v>45947</v>
      </c>
      <c r="D1957" s="9" t="inlineStr">
        <is>
          <t>Bound</t>
        </is>
      </c>
      <c r="E1957" s="8" t="inlineStr">
        <is>
          <t>Horace Montoya</t>
        </is>
      </c>
      <c r="F1957" s="11" t="n">
        <v>2011</v>
      </c>
      <c r="G1957" s="8" t="inlineStr">
        <is>
          <t>Mercedes-Benz</t>
        </is>
      </c>
      <c r="H1957" s="8" t="inlineStr">
        <is>
          <t>AMG GT</t>
        </is>
      </c>
      <c r="I1957" s="8" t="inlineStr">
        <is>
          <t>56ZCCSB0HZAAPVM56</t>
        </is>
      </c>
      <c r="J1957" s="8" t="inlineStr">
        <is>
          <t>02 - Sports / GT</t>
        </is>
      </c>
      <c r="K1957" s="12" t="n">
        <v>1020000</v>
      </c>
      <c r="L1957" s="8" t="inlineStr">
        <is>
          <t>Texas</t>
        </is>
      </c>
      <c r="M1957" s="13" t="n">
        <v>12172.64</v>
      </c>
      <c r="N1957" s="13" t="n">
        <v>11796.51</v>
      </c>
      <c r="O1957" s="8" t="n"/>
    </row>
    <row r="1958">
      <c r="A1958" s="8" t="inlineStr">
        <is>
          <t>CANON-202510-001964</t>
        </is>
      </c>
      <c r="B1958" s="9" t="inlineStr">
        <is>
          <t>2025-10</t>
        </is>
      </c>
      <c r="C1958" s="10" t="n">
        <v>45936</v>
      </c>
      <c r="D1958" s="9" t="inlineStr">
        <is>
          <t>Bound</t>
        </is>
      </c>
      <c r="E1958" s="8" t="inlineStr">
        <is>
          <t>Delphine Whitlock</t>
        </is>
      </c>
      <c r="F1958" s="11" t="n">
        <v>1985</v>
      </c>
      <c r="G1958" s="8" t="inlineStr">
        <is>
          <t>Singer</t>
        </is>
      </c>
      <c r="H1958" s="8" t="inlineStr">
        <is>
          <t>911 Reimagined</t>
        </is>
      </c>
      <c r="I1958" s="8" t="inlineStr">
        <is>
          <t>XTUSMSVD60UE2W017</t>
        </is>
      </c>
      <c r="J1958" s="8" t="inlineStr">
        <is>
          <t>11 - Restomod / Coachbuilt / Bespoke</t>
        </is>
      </c>
      <c r="K1958" s="12" t="n">
        <v>735000</v>
      </c>
      <c r="L1958" s="8" t="inlineStr">
        <is>
          <t>Idaho</t>
        </is>
      </c>
      <c r="M1958" s="13" t="n">
        <v>10708.81</v>
      </c>
      <c r="N1958" s="13" t="n">
        <v>10377.91</v>
      </c>
      <c r="O1958" s="8" t="n"/>
    </row>
    <row r="1959">
      <c r="A1959" s="8" t="inlineStr">
        <is>
          <t>CANON-202510-001965</t>
        </is>
      </c>
      <c r="B1959" s="9" t="inlineStr">
        <is>
          <t>2025-10</t>
        </is>
      </c>
      <c r="C1959" s="10" t="n">
        <v>45941</v>
      </c>
      <c r="D1959" s="9" t="inlineStr">
        <is>
          <t>Bound</t>
        </is>
      </c>
      <c r="E1959" s="8" t="inlineStr">
        <is>
          <t>Desmond Montoya</t>
        </is>
      </c>
      <c r="F1959" s="11" t="n">
        <v>1979</v>
      </c>
      <c r="G1959" s="8" t="inlineStr">
        <is>
          <t>Aston Martin</t>
        </is>
      </c>
      <c r="H1959" s="8" t="inlineStr">
        <is>
          <t>DB5</t>
        </is>
      </c>
      <c r="I1959" s="8" t="inlineStr">
        <is>
          <t>WTR19ZTBXP7RXXTNB</t>
        </is>
      </c>
      <c r="J1959" s="8" t="inlineStr">
        <is>
          <t>07 - Post-War Classic (1946-1972)</t>
        </is>
      </c>
      <c r="K1959" s="12" t="n">
        <v>570000</v>
      </c>
      <c r="L1959" s="8" t="inlineStr">
        <is>
          <t>Florida</t>
        </is>
      </c>
      <c r="M1959" s="13" t="n">
        <v>6566.83</v>
      </c>
      <c r="N1959" s="13" t="n">
        <v>6363.91</v>
      </c>
      <c r="O1959" s="8" t="n"/>
    </row>
    <row r="1960">
      <c r="A1960" s="8" t="inlineStr">
        <is>
          <t>CANON-202510-001967</t>
        </is>
      </c>
      <c r="B1960" s="9" t="inlineStr">
        <is>
          <t>2025-10</t>
        </is>
      </c>
      <c r="C1960" s="10" t="n">
        <v>45951</v>
      </c>
      <c r="D1960" s="9" t="inlineStr">
        <is>
          <t>Bound</t>
        </is>
      </c>
      <c r="E1960" s="8" t="inlineStr">
        <is>
          <t>Emiliano Blackwood</t>
        </is>
      </c>
      <c r="F1960" s="11" t="n">
        <v>1981</v>
      </c>
      <c r="G1960" s="8" t="inlineStr">
        <is>
          <t>Aston Martin</t>
        </is>
      </c>
      <c r="H1960" s="8" t="inlineStr">
        <is>
          <t>DB12</t>
        </is>
      </c>
      <c r="I1960" s="8" t="inlineStr">
        <is>
          <t>SZ9FMFBADW39YJ6M2</t>
        </is>
      </c>
      <c r="J1960" s="8" t="inlineStr">
        <is>
          <t>02 - Sports / GT</t>
        </is>
      </c>
      <c r="K1960" s="12" t="n">
        <v>575000</v>
      </c>
      <c r="L1960" s="8" t="inlineStr">
        <is>
          <t>Tennessee</t>
        </is>
      </c>
      <c r="M1960" s="13" t="n">
        <v>6910.85</v>
      </c>
      <c r="N1960" s="13" t="n">
        <v>6697.3</v>
      </c>
      <c r="O1960" s="8" t="n"/>
    </row>
    <row r="1961">
      <c r="A1961" s="8" t="inlineStr">
        <is>
          <t>CANON-202510-001968</t>
        </is>
      </c>
      <c r="B1961" s="9" t="inlineStr">
        <is>
          <t>2025-10</t>
        </is>
      </c>
      <c r="C1961" s="10" t="n">
        <v>45955</v>
      </c>
      <c r="D1961" s="9" t="inlineStr">
        <is>
          <t>Bound</t>
        </is>
      </c>
      <c r="E1961" s="8" t="inlineStr">
        <is>
          <t>Everett Larsson</t>
        </is>
      </c>
      <c r="F1961" s="11" t="n">
        <v>2015</v>
      </c>
      <c r="G1961" s="8" t="inlineStr">
        <is>
          <t>Mercedes-Benz</t>
        </is>
      </c>
      <c r="H1961" s="8" t="inlineStr">
        <is>
          <t>AMG GT</t>
        </is>
      </c>
      <c r="I1961" s="8" t="inlineStr">
        <is>
          <t>0R6SURU3X8M2RW89J</t>
        </is>
      </c>
      <c r="J1961" s="8" t="inlineStr">
        <is>
          <t>02 - Sports / GT</t>
        </is>
      </c>
      <c r="K1961" s="12" t="n">
        <v>470000</v>
      </c>
      <c r="L1961" s="8" t="inlineStr">
        <is>
          <t>Rhode Island</t>
        </is>
      </c>
      <c r="M1961" s="13" t="n">
        <v>9111.790000000001</v>
      </c>
      <c r="N1961" s="13" t="n">
        <v>8830.24</v>
      </c>
      <c r="O1961" s="8" t="n"/>
    </row>
    <row r="1962">
      <c r="A1962" s="8" t="inlineStr">
        <is>
          <t>CANON-202510-001970</t>
        </is>
      </c>
      <c r="B1962" s="9" t="inlineStr">
        <is>
          <t>2025-10</t>
        </is>
      </c>
      <c r="C1962" s="10" t="n">
        <v>45937</v>
      </c>
      <c r="D1962" s="9" t="inlineStr">
        <is>
          <t>Bound</t>
        </is>
      </c>
      <c r="E1962" s="8" t="inlineStr">
        <is>
          <t>Noor Fairweather</t>
        </is>
      </c>
      <c r="F1962" s="11" t="n">
        <v>2006</v>
      </c>
      <c r="G1962" s="8" t="inlineStr">
        <is>
          <t>Porsche</t>
        </is>
      </c>
      <c r="H1962" s="8" t="inlineStr">
        <is>
          <t>911 Turbo S</t>
        </is>
      </c>
      <c r="I1962" s="8" t="inlineStr">
        <is>
          <t>DCL4PCMMM9D2K1HJA</t>
        </is>
      </c>
      <c r="J1962" s="8" t="inlineStr">
        <is>
          <t>02 - Sports / GT</t>
        </is>
      </c>
      <c r="K1962" s="12" t="n">
        <v>1030000</v>
      </c>
      <c r="L1962" s="8" t="inlineStr">
        <is>
          <t>West Virginia</t>
        </is>
      </c>
      <c r="M1962" s="13" t="n">
        <v>14215.94</v>
      </c>
      <c r="N1962" s="13" t="n">
        <v>13776.67</v>
      </c>
      <c r="O1962" s="8" t="n"/>
    </row>
    <row r="1963">
      <c r="A1963" s="8" t="inlineStr">
        <is>
          <t>CANON-202510-001972</t>
        </is>
      </c>
      <c r="B1963" s="9" t="inlineStr">
        <is>
          <t>2025-10</t>
        </is>
      </c>
      <c r="C1963" s="10" t="n">
        <v>45951</v>
      </c>
      <c r="D1963" s="9" t="inlineStr">
        <is>
          <t>Bound</t>
        </is>
      </c>
      <c r="E1963" s="8" t="inlineStr">
        <is>
          <t>Beatrix Underwood</t>
        </is>
      </c>
      <c r="F1963" s="11" t="n">
        <v>1982</v>
      </c>
      <c r="G1963" s="8" t="inlineStr">
        <is>
          <t>Ferrari</t>
        </is>
      </c>
      <c r="H1963" s="8" t="inlineStr">
        <is>
          <t>SF90 Stradale</t>
        </is>
      </c>
      <c r="I1963" s="8" t="inlineStr">
        <is>
          <t>5YSSCAB24GJYM9J8A</t>
        </is>
      </c>
      <c r="J1963" s="8" t="inlineStr">
        <is>
          <t>03 - Supercar</t>
        </is>
      </c>
      <c r="K1963" s="12" t="n">
        <v>1950000</v>
      </c>
      <c r="L1963" s="8" t="inlineStr">
        <is>
          <t>California</t>
        </is>
      </c>
      <c r="M1963" s="13" t="n">
        <v>39735.85</v>
      </c>
      <c r="N1963" s="13" t="n">
        <v>38508.01</v>
      </c>
      <c r="O1963" s="8" t="n"/>
    </row>
    <row r="1964">
      <c r="A1964" s="8" t="inlineStr">
        <is>
          <t>CANON-202510-001973</t>
        </is>
      </c>
      <c r="B1964" s="9" t="inlineStr">
        <is>
          <t>2025-10</t>
        </is>
      </c>
      <c r="C1964" s="10" t="n">
        <v>45934</v>
      </c>
      <c r="D1964" s="9" t="inlineStr">
        <is>
          <t>Bound</t>
        </is>
      </c>
      <c r="E1964" s="8" t="inlineStr">
        <is>
          <t>Anouk Okonkwo</t>
        </is>
      </c>
      <c r="F1964" s="11" t="n">
        <v>2008</v>
      </c>
      <c r="G1964" s="8" t="inlineStr">
        <is>
          <t>Ferrari</t>
        </is>
      </c>
      <c r="H1964" s="8" t="inlineStr">
        <is>
          <t>275 GTB/4</t>
        </is>
      </c>
      <c r="I1964" s="8" t="inlineStr">
        <is>
          <t>F9MY723NCFY12JNUH</t>
        </is>
      </c>
      <c r="J1964" s="8" t="inlineStr">
        <is>
          <t>07 - Post-War Classic (1946-1972)</t>
        </is>
      </c>
      <c r="K1964" s="12" t="n">
        <v>520000</v>
      </c>
      <c r="L1964" s="8" t="inlineStr">
        <is>
          <t>New York</t>
        </is>
      </c>
      <c r="M1964" s="13" t="n">
        <v>5400.15</v>
      </c>
      <c r="N1964" s="13" t="n">
        <v>5233.29</v>
      </c>
      <c r="O1964" s="8" t="n"/>
    </row>
    <row r="1965">
      <c r="A1965" s="8" t="inlineStr">
        <is>
          <t>CANON-202510-001974</t>
        </is>
      </c>
      <c r="B1965" s="9" t="inlineStr">
        <is>
          <t>2025-10</t>
        </is>
      </c>
      <c r="C1965" s="10" t="n">
        <v>45961</v>
      </c>
      <c r="D1965" s="9" t="inlineStr">
        <is>
          <t>Bound</t>
        </is>
      </c>
      <c r="E1965" s="8" t="inlineStr">
        <is>
          <t>Anouk Vasquez</t>
        </is>
      </c>
      <c r="F1965" s="11" t="n">
        <v>1972</v>
      </c>
      <c r="G1965" s="8" t="inlineStr">
        <is>
          <t>Mercedes-Benz</t>
        </is>
      </c>
      <c r="H1965" s="8" t="inlineStr">
        <is>
          <t>280SL Pagoda</t>
        </is>
      </c>
      <c r="I1965" s="8" t="inlineStr">
        <is>
          <t>1KKNMJGDFL0WZ5JPN</t>
        </is>
      </c>
      <c r="J1965" s="8" t="inlineStr">
        <is>
          <t>07 - Post-War Classic (1946-1972)</t>
        </is>
      </c>
      <c r="K1965" s="12" t="n">
        <v>220000</v>
      </c>
      <c r="L1965" s="8" t="inlineStr">
        <is>
          <t>Oklahoma</t>
        </is>
      </c>
      <c r="M1965" s="13" t="n">
        <v>2981.21</v>
      </c>
      <c r="N1965" s="13" t="n">
        <v>2889.09</v>
      </c>
      <c r="O1965" s="8" t="n"/>
    </row>
    <row r="1966">
      <c r="A1966" s="8" t="inlineStr">
        <is>
          <t>CANON-202510-001975</t>
        </is>
      </c>
      <c r="B1966" s="9" t="inlineStr">
        <is>
          <t>2025-10</t>
        </is>
      </c>
      <c r="C1966" s="10" t="n">
        <v>45933</v>
      </c>
      <c r="D1966" s="9" t="inlineStr">
        <is>
          <t>Bound</t>
        </is>
      </c>
      <c r="E1966" s="8" t="inlineStr">
        <is>
          <t>Callum Underwood</t>
        </is>
      </c>
      <c r="F1966" s="11" t="n">
        <v>2010</v>
      </c>
      <c r="G1966" s="8" t="inlineStr">
        <is>
          <t>Maserati</t>
        </is>
      </c>
      <c r="H1966" s="8" t="inlineStr">
        <is>
          <t>GranTurismo</t>
        </is>
      </c>
      <c r="I1966" s="8" t="inlineStr">
        <is>
          <t>24U3XAR5V8343L2YK</t>
        </is>
      </c>
      <c r="J1966" s="8" t="inlineStr">
        <is>
          <t>02 - Sports / GT</t>
        </is>
      </c>
      <c r="K1966" s="12" t="n">
        <v>860000</v>
      </c>
      <c r="L1966" s="8" t="inlineStr">
        <is>
          <t>Florida</t>
        </is>
      </c>
      <c r="M1966" s="13" t="n">
        <v>14976.98</v>
      </c>
      <c r="N1966" s="13" t="n">
        <v>14514.19</v>
      </c>
      <c r="O1966" s="8" t="n"/>
    </row>
    <row r="1967">
      <c r="A1967" s="8" t="inlineStr">
        <is>
          <t>CANON-202510-001976</t>
        </is>
      </c>
      <c r="B1967" s="9" t="inlineStr">
        <is>
          <t>2025-10</t>
        </is>
      </c>
      <c r="C1967" s="10" t="n">
        <v>45943</v>
      </c>
      <c r="D1967" s="9" t="inlineStr">
        <is>
          <t>Bound</t>
        </is>
      </c>
      <c r="E1967" s="8" t="inlineStr">
        <is>
          <t>Ramona Underwood</t>
        </is>
      </c>
      <c r="F1967" s="11" t="n">
        <v>2018</v>
      </c>
      <c r="G1967" s="8" t="inlineStr">
        <is>
          <t>BMW</t>
        </is>
      </c>
      <c r="H1967" s="8" t="inlineStr">
        <is>
          <t>M8 Competition</t>
        </is>
      </c>
      <c r="I1967" s="8" t="inlineStr">
        <is>
          <t>83ACPC2EW7AMV6RN4</t>
        </is>
      </c>
      <c r="J1967" s="8" t="inlineStr">
        <is>
          <t>02 - Sports / GT</t>
        </is>
      </c>
      <c r="K1967" s="12" t="n">
        <v>785000</v>
      </c>
      <c r="L1967" s="8" t="inlineStr">
        <is>
          <t>Kentucky</t>
        </is>
      </c>
      <c r="M1967" s="13" t="n">
        <v>12900.66</v>
      </c>
      <c r="N1967" s="13" t="n">
        <v>12502.03</v>
      </c>
      <c r="O1967" s="8" t="n"/>
    </row>
    <row r="1968">
      <c r="A1968" s="8" t="inlineStr">
        <is>
          <t>CANON-202510-001977</t>
        </is>
      </c>
      <c r="B1968" s="9" t="inlineStr">
        <is>
          <t>2025-10</t>
        </is>
      </c>
      <c r="C1968" s="10" t="n">
        <v>45961</v>
      </c>
      <c r="D1968" s="9" t="inlineStr">
        <is>
          <t>Bound</t>
        </is>
      </c>
      <c r="E1968" s="8" t="inlineStr">
        <is>
          <t>Fenwick Farkas</t>
        </is>
      </c>
      <c r="F1968" s="11" t="n">
        <v>1982</v>
      </c>
      <c r="G1968" s="8" t="inlineStr">
        <is>
          <t>Maserati</t>
        </is>
      </c>
      <c r="H1968" s="8" t="inlineStr">
        <is>
          <t>GranTurismo</t>
        </is>
      </c>
      <c r="I1968" s="8" t="inlineStr">
        <is>
          <t>5ET916952T9JLVBEX</t>
        </is>
      </c>
      <c r="J1968" s="8" t="inlineStr">
        <is>
          <t>02 - Sports / GT</t>
        </is>
      </c>
      <c r="K1968" s="12" t="n">
        <v>280000</v>
      </c>
      <c r="L1968" s="8" t="inlineStr">
        <is>
          <t>Georgia</t>
        </is>
      </c>
      <c r="M1968" s="13" t="n">
        <v>4437.74</v>
      </c>
      <c r="N1968" s="13" t="n">
        <v>4300.61</v>
      </c>
      <c r="O1968" s="8" t="n"/>
    </row>
    <row r="1969">
      <c r="A1969" s="8" t="inlineStr">
        <is>
          <t>CANON-202510-001980</t>
        </is>
      </c>
      <c r="B1969" s="9" t="inlineStr">
        <is>
          <t>2025-10</t>
        </is>
      </c>
      <c r="C1969" s="10" t="n">
        <v>45940</v>
      </c>
      <c r="D1969" s="9" t="inlineStr">
        <is>
          <t>Bound</t>
        </is>
      </c>
      <c r="E1969" s="8" t="inlineStr">
        <is>
          <t>Desmond Blackwood</t>
        </is>
      </c>
      <c r="F1969" s="11" t="n">
        <v>2007</v>
      </c>
      <c r="G1969" s="8" t="inlineStr">
        <is>
          <t>Mercedes-Benz</t>
        </is>
      </c>
      <c r="H1969" s="8" t="inlineStr">
        <is>
          <t>AMG GT</t>
        </is>
      </c>
      <c r="I1969" s="8" t="inlineStr">
        <is>
          <t>N5HTXAR9BL580JADB</t>
        </is>
      </c>
      <c r="J1969" s="8" t="inlineStr">
        <is>
          <t>02 - Sports / GT</t>
        </is>
      </c>
      <c r="K1969" s="12" t="n">
        <v>395000</v>
      </c>
      <c r="L1969" s="8" t="inlineStr">
        <is>
          <t>California</t>
        </is>
      </c>
      <c r="M1969" s="13" t="n">
        <v>7545.99</v>
      </c>
      <c r="N1969" s="13" t="n">
        <v>7312.82</v>
      </c>
      <c r="O1969" s="8" t="n"/>
    </row>
    <row r="1970">
      <c r="A1970" s="8" t="inlineStr">
        <is>
          <t>CANON-202510-001981</t>
        </is>
      </c>
      <c r="B1970" s="9" t="inlineStr">
        <is>
          <t>2025-10</t>
        </is>
      </c>
      <c r="C1970" s="10" t="n">
        <v>45941</v>
      </c>
      <c r="D1970" s="9" t="inlineStr">
        <is>
          <t>Bound</t>
        </is>
      </c>
      <c r="E1970" s="8" t="inlineStr">
        <is>
          <t>Ingrid Ashcombe</t>
        </is>
      </c>
      <c r="F1970" s="11" t="n">
        <v>1988</v>
      </c>
      <c r="G1970" s="8" t="inlineStr">
        <is>
          <t>Mercedes-Benz</t>
        </is>
      </c>
      <c r="H1970" s="8" t="inlineStr">
        <is>
          <t>280SL Pagoda</t>
        </is>
      </c>
      <c r="I1970" s="8" t="inlineStr">
        <is>
          <t>M2XZ19CXLDLGUJTC3</t>
        </is>
      </c>
      <c r="J1970" s="8" t="inlineStr">
        <is>
          <t>07 - Post-War Classic (1946-1972)</t>
        </is>
      </c>
      <c r="K1970" s="12" t="n">
        <v>955000</v>
      </c>
      <c r="L1970" s="8" t="inlineStr">
        <is>
          <t>Pennsylvania</t>
        </is>
      </c>
      <c r="M1970" s="13" t="n">
        <v>7748.11</v>
      </c>
      <c r="N1970" s="13" t="n">
        <v>7508.69</v>
      </c>
      <c r="O1970" s="8" t="n"/>
    </row>
    <row r="1971">
      <c r="A1971" s="8" t="inlineStr">
        <is>
          <t>CANON-202510-001982</t>
        </is>
      </c>
      <c r="B1971" s="9" t="inlineStr">
        <is>
          <t>2025-10</t>
        </is>
      </c>
      <c r="C1971" s="10" t="n">
        <v>45951</v>
      </c>
      <c r="D1971" s="9" t="inlineStr">
        <is>
          <t>Bound</t>
        </is>
      </c>
      <c r="E1971" s="8" t="inlineStr">
        <is>
          <t>Leopold Harrington</t>
        </is>
      </c>
      <c r="F1971" s="11" t="n">
        <v>1982</v>
      </c>
      <c r="G1971" s="8" t="inlineStr">
        <is>
          <t>Bentley</t>
        </is>
      </c>
      <c r="H1971" s="8" t="inlineStr">
        <is>
          <t>Continental GT</t>
        </is>
      </c>
      <c r="I1971" s="8" t="inlineStr">
        <is>
          <t>ZJXM8P9W2J49KCWCW</t>
        </is>
      </c>
      <c r="J1971" s="8" t="inlineStr">
        <is>
          <t>02 - Sports / GT</t>
        </is>
      </c>
      <c r="K1971" s="12" t="n">
        <v>700000</v>
      </c>
      <c r="L1971" s="8" t="inlineStr">
        <is>
          <t>California</t>
        </is>
      </c>
      <c r="M1971" s="13" t="n">
        <v>11589.62</v>
      </c>
      <c r="N1971" s="13" t="n">
        <v>11231.5</v>
      </c>
      <c r="O1971" s="8" t="n"/>
    </row>
    <row r="1972">
      <c r="A1972" s="8" t="inlineStr">
        <is>
          <t>CANON-202510-001984</t>
        </is>
      </c>
      <c r="B1972" s="9" t="inlineStr">
        <is>
          <t>2025-10</t>
        </is>
      </c>
      <c r="C1972" s="10" t="n">
        <v>45950</v>
      </c>
      <c r="D1972" s="9" t="inlineStr">
        <is>
          <t>Bound</t>
        </is>
      </c>
      <c r="E1972" s="8" t="inlineStr">
        <is>
          <t>Beatrix Vasquez</t>
        </is>
      </c>
      <c r="F1972" s="11" t="n">
        <v>2014</v>
      </c>
      <c r="G1972" s="8" t="inlineStr">
        <is>
          <t>Singer</t>
        </is>
      </c>
      <c r="H1972" s="8" t="inlineStr">
        <is>
          <t>911 Reimagined</t>
        </is>
      </c>
      <c r="I1972" s="8" t="inlineStr">
        <is>
          <t>1YDYWAXZ3P148F6BR</t>
        </is>
      </c>
      <c r="J1972" s="8" t="inlineStr">
        <is>
          <t>11 - Restomod / Coachbuilt / Bespoke</t>
        </is>
      </c>
      <c r="K1972" s="12" t="n">
        <v>150000</v>
      </c>
      <c r="L1972" s="8" t="inlineStr">
        <is>
          <t>New Hampshire</t>
        </is>
      </c>
      <c r="M1972" s="13" t="n">
        <v>3090.57</v>
      </c>
      <c r="N1972" s="13" t="n">
        <v>2995.07</v>
      </c>
      <c r="O1972" s="8" t="n"/>
    </row>
    <row r="1973">
      <c r="A1973" s="8" t="inlineStr">
        <is>
          <t>CANON-202510-001985</t>
        </is>
      </c>
      <c r="B1973" s="9" t="inlineStr">
        <is>
          <t>2025-10</t>
        </is>
      </c>
      <c r="C1973" s="10" t="n">
        <v>45943</v>
      </c>
      <c r="D1973" s="9" t="inlineStr">
        <is>
          <t>Bound</t>
        </is>
      </c>
      <c r="E1973" s="8" t="inlineStr">
        <is>
          <t>Leopold Delacroix</t>
        </is>
      </c>
      <c r="F1973" s="11" t="n">
        <v>2003</v>
      </c>
      <c r="G1973" s="8" t="inlineStr">
        <is>
          <t>Aston Martin</t>
        </is>
      </c>
      <c r="H1973" s="8" t="inlineStr">
        <is>
          <t>DB12</t>
        </is>
      </c>
      <c r="I1973" s="8" t="inlineStr">
        <is>
          <t>60HXXEE2B73HJG79A</t>
        </is>
      </c>
      <c r="J1973" s="8" t="inlineStr">
        <is>
          <t>02 - Sports / GT</t>
        </is>
      </c>
      <c r="K1973" s="12" t="n">
        <v>435000</v>
      </c>
      <c r="L1973" s="8" t="inlineStr">
        <is>
          <t>New Jersey</t>
        </is>
      </c>
      <c r="M1973" s="13" t="n">
        <v>5601.65</v>
      </c>
      <c r="N1973" s="13" t="n">
        <v>5428.56</v>
      </c>
      <c r="O1973" s="8" t="n"/>
    </row>
    <row r="1974">
      <c r="A1974" s="8" t="inlineStr">
        <is>
          <t>CANON-202510-001986</t>
        </is>
      </c>
      <c r="B1974" s="9" t="inlineStr">
        <is>
          <t>2025-10</t>
        </is>
      </c>
      <c r="C1974" s="10" t="n">
        <v>45945</v>
      </c>
      <c r="D1974" s="9" t="inlineStr">
        <is>
          <t>Bound</t>
        </is>
      </c>
      <c r="E1974" s="8" t="inlineStr">
        <is>
          <t>Horace Underwood</t>
        </is>
      </c>
      <c r="F1974" s="11" t="n">
        <v>2006</v>
      </c>
      <c r="G1974" s="8" t="inlineStr">
        <is>
          <t>Aston Martin</t>
        </is>
      </c>
      <c r="H1974" s="8" t="inlineStr">
        <is>
          <t>DB5</t>
        </is>
      </c>
      <c r="I1974" s="8" t="inlineStr">
        <is>
          <t>G5K03A8T4PCP98ASS</t>
        </is>
      </c>
      <c r="J1974" s="8" t="inlineStr">
        <is>
          <t>07 - Post-War Classic (1946-1972)</t>
        </is>
      </c>
      <c r="K1974" s="12" t="n">
        <v>500000</v>
      </c>
      <c r="L1974" s="8" t="inlineStr">
        <is>
          <t>Oregon</t>
        </is>
      </c>
      <c r="M1974" s="13" t="n">
        <v>4583.96</v>
      </c>
      <c r="N1974" s="13" t="n">
        <v>4442.32</v>
      </c>
      <c r="O1974" s="8" t="n"/>
    </row>
    <row r="1975">
      <c r="A1975" s="8" t="inlineStr">
        <is>
          <t>CANON-202510-001987</t>
        </is>
      </c>
      <c r="B1975" s="9" t="inlineStr">
        <is>
          <t>2025-10</t>
        </is>
      </c>
      <c r="C1975" s="10" t="n">
        <v>45944</v>
      </c>
      <c r="D1975" s="9" t="inlineStr">
        <is>
          <t>Bound</t>
        </is>
      </c>
      <c r="E1975" s="8" t="inlineStr">
        <is>
          <t>Delphine Okonkwo</t>
        </is>
      </c>
      <c r="F1975" s="11" t="n">
        <v>1997</v>
      </c>
      <c r="G1975" s="8" t="inlineStr">
        <is>
          <t>Aston Martin</t>
        </is>
      </c>
      <c r="H1975" s="8" t="inlineStr">
        <is>
          <t>DB5</t>
        </is>
      </c>
      <c r="I1975" s="8" t="inlineStr">
        <is>
          <t>47927XBT14RALXEN1</t>
        </is>
      </c>
      <c r="J1975" s="8" t="inlineStr">
        <is>
          <t>07 - Post-War Classic (1946-1972)</t>
        </is>
      </c>
      <c r="K1975" s="12" t="n">
        <v>485000</v>
      </c>
      <c r="L1975" s="8" t="inlineStr">
        <is>
          <t>Alaska</t>
        </is>
      </c>
      <c r="M1975" s="13" t="n">
        <v>5007.4</v>
      </c>
      <c r="N1975" s="13" t="n">
        <v>4852.67</v>
      </c>
      <c r="O1975" s="8" t="n"/>
    </row>
    <row r="1976">
      <c r="A1976" s="8" t="inlineStr">
        <is>
          <t>CANON-202510-001989</t>
        </is>
      </c>
      <c r="B1976" s="9" t="inlineStr">
        <is>
          <t>2025-10</t>
        </is>
      </c>
      <c r="C1976" s="10" t="n">
        <v>45934</v>
      </c>
      <c r="D1976" s="9" t="inlineStr">
        <is>
          <t>Bound</t>
        </is>
      </c>
      <c r="E1976" s="8" t="inlineStr">
        <is>
          <t>Everett Chattopadhyay</t>
        </is>
      </c>
      <c r="F1976" s="11" t="n">
        <v>2010</v>
      </c>
      <c r="G1976" s="8" t="inlineStr">
        <is>
          <t>BMW</t>
        </is>
      </c>
      <c r="H1976" s="8" t="inlineStr">
        <is>
          <t>M8 Competition</t>
        </is>
      </c>
      <c r="I1976" s="8" t="inlineStr">
        <is>
          <t>VJDTGUH7JR5KM5NG9</t>
        </is>
      </c>
      <c r="J1976" s="8" t="inlineStr">
        <is>
          <t>02 - Sports / GT</t>
        </is>
      </c>
      <c r="K1976" s="12" t="n">
        <v>580000</v>
      </c>
      <c r="L1976" s="8" t="inlineStr">
        <is>
          <t>Iowa</t>
        </is>
      </c>
      <c r="M1976" s="13" t="n">
        <v>7824.53</v>
      </c>
      <c r="N1976" s="13" t="n">
        <v>7582.75</v>
      </c>
      <c r="O1976" s="8" t="n"/>
    </row>
    <row r="1977">
      <c r="A1977" s="8" t="inlineStr">
        <is>
          <t>CANON-202510-001990</t>
        </is>
      </c>
      <c r="B1977" s="9" t="inlineStr">
        <is>
          <t>2025-10</t>
        </is>
      </c>
      <c r="C1977" s="10" t="n">
        <v>45935</v>
      </c>
      <c r="D1977" s="9" t="inlineStr">
        <is>
          <t>Bound</t>
        </is>
      </c>
      <c r="E1977" s="8" t="inlineStr">
        <is>
          <t>Fitzgerald Delacroix</t>
        </is>
      </c>
      <c r="F1977" s="11" t="n">
        <v>1956</v>
      </c>
      <c r="G1977" s="8" t="inlineStr">
        <is>
          <t>Porsche</t>
        </is>
      </c>
      <c r="H1977" s="8" t="inlineStr">
        <is>
          <t>911 Turbo S</t>
        </is>
      </c>
      <c r="I1977" s="8" t="inlineStr">
        <is>
          <t>U7RUTXSF1L330R1K1</t>
        </is>
      </c>
      <c r="J1977" s="8" t="inlineStr">
        <is>
          <t>02 - Sports / GT</t>
        </is>
      </c>
      <c r="K1977" s="12" t="n">
        <v>470000</v>
      </c>
      <c r="L1977" s="8" t="inlineStr">
        <is>
          <t>Florida</t>
        </is>
      </c>
      <c r="M1977" s="13" t="n">
        <v>9444.34</v>
      </c>
      <c r="N1977" s="13" t="n">
        <v>9152.51</v>
      </c>
      <c r="O1977" s="8" t="n"/>
    </row>
    <row r="1978">
      <c r="A1978" s="8" t="inlineStr">
        <is>
          <t>CANON-202510-001992</t>
        </is>
      </c>
      <c r="B1978" s="9" t="inlineStr">
        <is>
          <t>2025-10</t>
        </is>
      </c>
      <c r="C1978" s="10" t="n">
        <v>45959</v>
      </c>
      <c r="D1978" s="9" t="inlineStr">
        <is>
          <t>Bound</t>
        </is>
      </c>
      <c r="E1978" s="8" t="inlineStr">
        <is>
          <t>Horace Whitlock</t>
        </is>
      </c>
      <c r="F1978" s="11" t="n">
        <v>2013</v>
      </c>
      <c r="G1978" s="8" t="inlineStr">
        <is>
          <t>Ferrari</t>
        </is>
      </c>
      <c r="H1978" s="8" t="inlineStr">
        <is>
          <t>SF90 Stradale</t>
        </is>
      </c>
      <c r="I1978" s="8" t="inlineStr">
        <is>
          <t>AX65MFKV46BE0WEVT</t>
        </is>
      </c>
      <c r="J1978" s="8" t="inlineStr">
        <is>
          <t>03 - Supercar</t>
        </is>
      </c>
      <c r="K1978" s="12" t="n">
        <v>655000</v>
      </c>
      <c r="L1978" s="8" t="inlineStr">
        <is>
          <t>Washington</t>
        </is>
      </c>
      <c r="M1978" s="13" t="n">
        <v>11270.94</v>
      </c>
      <c r="N1978" s="13" t="n">
        <v>10922.67</v>
      </c>
      <c r="O1978" s="8" t="n"/>
    </row>
    <row r="1979">
      <c r="A1979" s="8" t="inlineStr">
        <is>
          <t>CANON-202510-001993</t>
        </is>
      </c>
      <c r="B1979" s="9" t="inlineStr">
        <is>
          <t>2025-10</t>
        </is>
      </c>
      <c r="C1979" s="10" t="n">
        <v>45940</v>
      </c>
      <c r="D1979" s="9" t="inlineStr">
        <is>
          <t>Bound</t>
        </is>
      </c>
      <c r="E1979" s="8" t="inlineStr">
        <is>
          <t>Ramona Bellandi</t>
        </is>
      </c>
      <c r="F1979" s="11" t="n">
        <v>2002</v>
      </c>
      <c r="G1979" s="8" t="inlineStr">
        <is>
          <t>Mercedes-Benz</t>
        </is>
      </c>
      <c r="H1979" s="8" t="inlineStr">
        <is>
          <t>AMG GT</t>
        </is>
      </c>
      <c r="I1979" s="8" t="inlineStr">
        <is>
          <t>AVSEZH17F7UWE695Z</t>
        </is>
      </c>
      <c r="J1979" s="8" t="inlineStr">
        <is>
          <t>02 - Sports / GT</t>
        </is>
      </c>
      <c r="K1979" s="12" t="n">
        <v>255000</v>
      </c>
      <c r="L1979" s="8" t="inlineStr">
        <is>
          <t>Maine</t>
        </is>
      </c>
      <c r="M1979" s="13" t="n">
        <v>3897.17</v>
      </c>
      <c r="N1979" s="13" t="n">
        <v>3776.75</v>
      </c>
      <c r="O1979" s="8" t="n"/>
    </row>
    <row r="1980">
      <c r="A1980" s="8" t="inlineStr">
        <is>
          <t>CANON-202510-001994</t>
        </is>
      </c>
      <c r="B1980" s="9" t="inlineStr">
        <is>
          <t>2025-10</t>
        </is>
      </c>
      <c r="C1980" s="10" t="n">
        <v>45961</v>
      </c>
      <c r="D1980" s="9" t="inlineStr">
        <is>
          <t>Bound</t>
        </is>
      </c>
      <c r="E1980" s="8" t="inlineStr">
        <is>
          <t>Priya Whitlock</t>
        </is>
      </c>
      <c r="F1980" s="11" t="n">
        <v>1977</v>
      </c>
      <c r="G1980" s="8" t="inlineStr">
        <is>
          <t>Porsche</t>
        </is>
      </c>
      <c r="H1980" s="8" t="inlineStr">
        <is>
          <t>911 Turbo S</t>
        </is>
      </c>
      <c r="I1980" s="8" t="inlineStr">
        <is>
          <t>BGM1H0H4P7V7TUDRB</t>
        </is>
      </c>
      <c r="J1980" s="8" t="inlineStr">
        <is>
          <t>02 - Sports / GT</t>
        </is>
      </c>
      <c r="K1980" s="12" t="n">
        <v>1200000</v>
      </c>
      <c r="L1980" s="8" t="inlineStr">
        <is>
          <t>Rhode Island</t>
        </is>
      </c>
      <c r="M1980" s="13" t="n">
        <v>17060.38</v>
      </c>
      <c r="N1980" s="13" t="n">
        <v>16533.21</v>
      </c>
      <c r="O1980" s="8" t="n"/>
    </row>
    <row r="1981">
      <c r="A1981" s="8" t="inlineStr">
        <is>
          <t>CANON-202510-001996</t>
        </is>
      </c>
      <c r="B1981" s="9" t="inlineStr">
        <is>
          <t>2025-10</t>
        </is>
      </c>
      <c r="C1981" s="10" t="n">
        <v>45941</v>
      </c>
      <c r="D1981" s="9" t="inlineStr">
        <is>
          <t>Bound</t>
        </is>
      </c>
      <c r="E1981" s="8" t="inlineStr">
        <is>
          <t>Fitzgerald Larsson</t>
        </is>
      </c>
      <c r="F1981" s="11" t="n">
        <v>2021</v>
      </c>
      <c r="G1981" s="8" t="inlineStr">
        <is>
          <t>Porsche</t>
        </is>
      </c>
      <c r="H1981" s="8" t="inlineStr">
        <is>
          <t>911 Turbo S</t>
        </is>
      </c>
      <c r="I1981" s="8" t="inlineStr">
        <is>
          <t>FE51MF5T0J2PZJ92V</t>
        </is>
      </c>
      <c r="J1981" s="8" t="inlineStr">
        <is>
          <t>02 - Sports / GT</t>
        </is>
      </c>
      <c r="K1981" s="12" t="n">
        <v>590000</v>
      </c>
      <c r="L1981" s="8" t="inlineStr">
        <is>
          <t>North Carolina</t>
        </is>
      </c>
      <c r="M1981" s="13" t="n">
        <v>8321.23</v>
      </c>
      <c r="N1981" s="13" t="n">
        <v>8064.1</v>
      </c>
      <c r="O1981" s="8" t="n"/>
    </row>
    <row r="1982">
      <c r="A1982" s="8" t="inlineStr">
        <is>
          <t>CANON-202510-001997</t>
        </is>
      </c>
      <c r="B1982" s="9" t="inlineStr">
        <is>
          <t>2025-10</t>
        </is>
      </c>
      <c r="C1982" s="10" t="n">
        <v>45935</v>
      </c>
      <c r="D1982" s="9" t="inlineStr">
        <is>
          <t>Bound</t>
        </is>
      </c>
      <c r="E1982" s="8" t="inlineStr">
        <is>
          <t>Saoirse Vasquez</t>
        </is>
      </c>
      <c r="F1982" s="11" t="n">
        <v>1960</v>
      </c>
      <c r="G1982" s="8" t="inlineStr">
        <is>
          <t>BMW</t>
        </is>
      </c>
      <c r="H1982" s="8" t="inlineStr">
        <is>
          <t>M8 Competition</t>
        </is>
      </c>
      <c r="I1982" s="8" t="inlineStr">
        <is>
          <t>ZUXU413ZBS3LT3N8U</t>
        </is>
      </c>
      <c r="J1982" s="8" t="inlineStr">
        <is>
          <t>02 - Sports / GT</t>
        </is>
      </c>
      <c r="K1982" s="12" t="n">
        <v>535000</v>
      </c>
      <c r="L1982" s="8" t="inlineStr">
        <is>
          <t>North Dakota</t>
        </is>
      </c>
      <c r="M1982" s="13" t="n">
        <v>6692.55</v>
      </c>
      <c r="N1982" s="13" t="n">
        <v>6485.75</v>
      </c>
      <c r="O1982" s="8" t="n"/>
    </row>
    <row r="1983">
      <c r="A1983" s="8" t="inlineStr">
        <is>
          <t>CANON-202510-001998</t>
        </is>
      </c>
      <c r="B1983" s="9" t="inlineStr">
        <is>
          <t>2025-10</t>
        </is>
      </c>
      <c r="C1983" s="10" t="n">
        <v>45935</v>
      </c>
      <c r="D1983" s="9" t="inlineStr">
        <is>
          <t>Bound</t>
        </is>
      </c>
      <c r="E1983" s="8" t="inlineStr">
        <is>
          <t>Saoirse Merriweather</t>
        </is>
      </c>
      <c r="F1983" s="11" t="n">
        <v>2012</v>
      </c>
      <c r="G1983" s="8" t="inlineStr">
        <is>
          <t>Jaguar</t>
        </is>
      </c>
      <c r="H1983" s="8" t="inlineStr">
        <is>
          <t>E-Type Series 1</t>
        </is>
      </c>
      <c r="I1983" s="8" t="inlineStr">
        <is>
          <t>7A6KPEVW4PXVZYDFX</t>
        </is>
      </c>
      <c r="J1983" s="8" t="inlineStr">
        <is>
          <t>07 - Post-War Classic (1946-1972)</t>
        </is>
      </c>
      <c r="K1983" s="12" t="n">
        <v>895000</v>
      </c>
      <c r="L1983" s="8" t="inlineStr">
        <is>
          <t>Alabama</t>
        </is>
      </c>
      <c r="M1983" s="13" t="n">
        <v>9221.879999999999</v>
      </c>
      <c r="N1983" s="13" t="n">
        <v>8936.92</v>
      </c>
      <c r="O1983" s="8" t="n"/>
    </row>
    <row r="1984">
      <c r="A1984" s="8" t="inlineStr">
        <is>
          <t>CANON-202510-001999</t>
        </is>
      </c>
      <c r="B1984" s="9" t="inlineStr">
        <is>
          <t>2025-10</t>
        </is>
      </c>
      <c r="C1984" s="10" t="n">
        <v>45959</v>
      </c>
      <c r="D1984" s="9" t="inlineStr">
        <is>
          <t>Bound</t>
        </is>
      </c>
      <c r="E1984" s="8" t="inlineStr">
        <is>
          <t>Anouk Vasquez</t>
        </is>
      </c>
      <c r="F1984" s="11" t="n">
        <v>1960</v>
      </c>
      <c r="G1984" s="8" t="inlineStr">
        <is>
          <t>Aston Martin</t>
        </is>
      </c>
      <c r="H1984" s="8" t="inlineStr">
        <is>
          <t>DB12</t>
        </is>
      </c>
      <c r="I1984" s="8" t="inlineStr">
        <is>
          <t>JF75CX680599J75X4</t>
        </is>
      </c>
      <c r="J1984" s="8" t="inlineStr">
        <is>
          <t>02 - Sports / GT</t>
        </is>
      </c>
      <c r="K1984" s="12" t="n">
        <v>1050000</v>
      </c>
      <c r="L1984" s="8" t="inlineStr">
        <is>
          <t>Illinois</t>
        </is>
      </c>
      <c r="M1984" s="13" t="n">
        <v>14818.87</v>
      </c>
      <c r="N1984" s="13" t="n">
        <v>14360.97</v>
      </c>
      <c r="O1984" s="8" t="n"/>
    </row>
    <row r="1985">
      <c r="A1985" s="8" t="inlineStr">
        <is>
          <t>CANON-202510-002001</t>
        </is>
      </c>
      <c r="B1985" s="9" t="inlineStr">
        <is>
          <t>2025-10</t>
        </is>
      </c>
      <c r="C1985" s="10" t="n">
        <v>45961</v>
      </c>
      <c r="D1985" s="9" t="inlineStr">
        <is>
          <t>Bound</t>
        </is>
      </c>
      <c r="E1985" s="8" t="inlineStr">
        <is>
          <t>Delphine Vandermeer</t>
        </is>
      </c>
      <c r="F1985" s="11" t="n">
        <v>1960</v>
      </c>
      <c r="G1985" s="8" t="inlineStr">
        <is>
          <t>Bentley</t>
        </is>
      </c>
      <c r="H1985" s="8" t="inlineStr">
        <is>
          <t>Continental GT</t>
        </is>
      </c>
      <c r="I1985" s="8" t="inlineStr">
        <is>
          <t>LUUAZSNJSJ89P7DJZ</t>
        </is>
      </c>
      <c r="J1985" s="8" t="inlineStr">
        <is>
          <t>02 - Sports / GT</t>
        </is>
      </c>
      <c r="K1985" s="12" t="n">
        <v>605000</v>
      </c>
      <c r="L1985" s="8" t="inlineStr">
        <is>
          <t>Utah</t>
        </is>
      </c>
      <c r="M1985" s="13" t="n">
        <v>10016.75</v>
      </c>
      <c r="N1985" s="13" t="n">
        <v>9707.23</v>
      </c>
      <c r="O1985" s="8" t="n"/>
    </row>
    <row r="1986">
      <c r="A1986" s="8" t="inlineStr">
        <is>
          <t>CANON-202510-002002</t>
        </is>
      </c>
      <c r="B1986" s="9" t="inlineStr">
        <is>
          <t>2025-10</t>
        </is>
      </c>
      <c r="C1986" s="10" t="n">
        <v>45950</v>
      </c>
      <c r="D1986" s="9" t="inlineStr">
        <is>
          <t>Bound</t>
        </is>
      </c>
      <c r="E1986" s="8" t="inlineStr">
        <is>
          <t>Lorenzo Fairweather</t>
        </is>
      </c>
      <c r="F1986" s="11" t="n">
        <v>1998</v>
      </c>
      <c r="G1986" s="8" t="inlineStr">
        <is>
          <t>Bentley</t>
        </is>
      </c>
      <c r="H1986" s="8" t="inlineStr">
        <is>
          <t>Continental GT</t>
        </is>
      </c>
      <c r="I1986" s="8" t="inlineStr">
        <is>
          <t>K65D4ZJ20E6GDV930</t>
        </is>
      </c>
      <c r="J1986" s="8" t="inlineStr">
        <is>
          <t>02 - Sports / GT</t>
        </is>
      </c>
      <c r="K1986" s="12" t="n">
        <v>390000</v>
      </c>
      <c r="L1986" s="8" t="inlineStr">
        <is>
          <t>Nebraska</t>
        </is>
      </c>
      <c r="M1986" s="13" t="n">
        <v>7174.53</v>
      </c>
      <c r="N1986" s="13" t="n">
        <v>6952.84</v>
      </c>
      <c r="O1986" s="8" t="n"/>
    </row>
    <row r="1987">
      <c r="A1987" s="8" t="inlineStr">
        <is>
          <t>CANON-202510-002003</t>
        </is>
      </c>
      <c r="B1987" s="9" t="inlineStr">
        <is>
          <t>2025-10</t>
        </is>
      </c>
      <c r="C1987" s="10" t="n">
        <v>45939</v>
      </c>
      <c r="D1987" s="9" t="inlineStr">
        <is>
          <t>Bound</t>
        </is>
      </c>
      <c r="E1987" s="8" t="inlineStr">
        <is>
          <t>Lorenzo Fairweather</t>
        </is>
      </c>
      <c r="F1987" s="11" t="n">
        <v>1988</v>
      </c>
      <c r="G1987" s="8" t="inlineStr">
        <is>
          <t>Ferrari</t>
        </is>
      </c>
      <c r="H1987" s="8" t="inlineStr">
        <is>
          <t>SF90 Stradale</t>
        </is>
      </c>
      <c r="I1987" s="8" t="inlineStr">
        <is>
          <t>4Z09MJ1SXMRZLPD9X</t>
        </is>
      </c>
      <c r="J1987" s="8" t="inlineStr">
        <is>
          <t>03 - Supercar</t>
        </is>
      </c>
      <c r="K1987" s="12" t="n">
        <v>365000</v>
      </c>
      <c r="L1987" s="8" t="inlineStr">
        <is>
          <t>Kentucky</t>
        </is>
      </c>
      <c r="M1987" s="13" t="n">
        <v>10612.55</v>
      </c>
      <c r="N1987" s="13" t="n">
        <v>10284.62</v>
      </c>
      <c r="O1987" s="8" t="n"/>
    </row>
    <row r="1988">
      <c r="A1988" s="8" t="inlineStr">
        <is>
          <t>CANON-202510-002004</t>
        </is>
      </c>
      <c r="B1988" s="9" t="inlineStr">
        <is>
          <t>2025-10</t>
        </is>
      </c>
      <c r="C1988" s="10" t="n">
        <v>45955</v>
      </c>
      <c r="D1988" s="9" t="inlineStr">
        <is>
          <t>Bound</t>
        </is>
      </c>
      <c r="E1988" s="8" t="inlineStr">
        <is>
          <t>Ottilie Thistlewood</t>
        </is>
      </c>
      <c r="F1988" s="11" t="n">
        <v>2023</v>
      </c>
      <c r="G1988" s="8" t="inlineStr">
        <is>
          <t>Porsche</t>
        </is>
      </c>
      <c r="H1988" s="8" t="inlineStr">
        <is>
          <t>911 Turbo S</t>
        </is>
      </c>
      <c r="I1988" s="8" t="inlineStr">
        <is>
          <t>C16KSHR7JVY7XDPJV</t>
        </is>
      </c>
      <c r="J1988" s="8" t="inlineStr">
        <is>
          <t>02 - Sports / GT</t>
        </is>
      </c>
      <c r="K1988" s="12" t="n">
        <v>205000</v>
      </c>
      <c r="L1988" s="8" t="inlineStr">
        <is>
          <t>Nevada</t>
        </is>
      </c>
      <c r="M1988" s="13" t="n">
        <v>4163.43</v>
      </c>
      <c r="N1988" s="13" t="n">
        <v>4034.78</v>
      </c>
      <c r="O1988" s="8" t="n"/>
    </row>
    <row r="1989">
      <c r="A1989" s="8" t="inlineStr">
        <is>
          <t>CANON-202510-002005</t>
        </is>
      </c>
      <c r="B1989" s="9" t="inlineStr">
        <is>
          <t>2025-10</t>
        </is>
      </c>
      <c r="C1989" s="10" t="n">
        <v>45931</v>
      </c>
      <c r="D1989" s="9" t="inlineStr">
        <is>
          <t>Bound</t>
        </is>
      </c>
      <c r="E1989" s="8" t="inlineStr">
        <is>
          <t>Marisol Merriweather</t>
        </is>
      </c>
      <c r="F1989" s="11" t="n">
        <v>1956</v>
      </c>
      <c r="G1989" s="8" t="inlineStr">
        <is>
          <t>Ferrari</t>
        </is>
      </c>
      <c r="H1989" s="8" t="inlineStr">
        <is>
          <t>SF90 Stradale</t>
        </is>
      </c>
      <c r="I1989" s="8" t="inlineStr">
        <is>
          <t>UGXDXUZTWGURLEEF8</t>
        </is>
      </c>
      <c r="J1989" s="8" t="inlineStr">
        <is>
          <t>03 - Supercar</t>
        </is>
      </c>
      <c r="K1989" s="12" t="n">
        <v>575000</v>
      </c>
      <c r="L1989" s="8" t="inlineStr">
        <is>
          <t>Massachusetts</t>
        </is>
      </c>
      <c r="M1989" s="13" t="n">
        <v>12883.25</v>
      </c>
      <c r="N1989" s="13" t="n">
        <v>12485.16</v>
      </c>
      <c r="O1989" s="8" t="n"/>
    </row>
    <row r="1990">
      <c r="A1990" s="8" t="inlineStr">
        <is>
          <t>CANON-202510-002006</t>
        </is>
      </c>
      <c r="B1990" s="9" t="inlineStr">
        <is>
          <t>2025-10</t>
        </is>
      </c>
      <c r="C1990" s="10" t="n">
        <v>45940</v>
      </c>
      <c r="D1990" s="9" t="inlineStr">
        <is>
          <t>Bound</t>
        </is>
      </c>
      <c r="E1990" s="8" t="inlineStr">
        <is>
          <t>Beatrix Pennington</t>
        </is>
      </c>
      <c r="F1990" s="11" t="n">
        <v>1956</v>
      </c>
      <c r="G1990" s="8" t="inlineStr">
        <is>
          <t>Lamborghini</t>
        </is>
      </c>
      <c r="H1990" s="8" t="inlineStr">
        <is>
          <t>Huracan EVO</t>
        </is>
      </c>
      <c r="I1990" s="8" t="inlineStr">
        <is>
          <t>68J50J9XFSKSL0DUG</t>
        </is>
      </c>
      <c r="J1990" s="8" t="inlineStr">
        <is>
          <t>03 - Supercar</t>
        </is>
      </c>
      <c r="K1990" s="12" t="n">
        <v>1535000</v>
      </c>
      <c r="L1990" s="8" t="inlineStr">
        <is>
          <t>Oregon</t>
        </is>
      </c>
      <c r="M1990" s="13" t="n">
        <v>26181.89</v>
      </c>
      <c r="N1990" s="13" t="n">
        <v>25372.87</v>
      </c>
      <c r="O1990" s="8" t="n"/>
    </row>
    <row r="1991">
      <c r="A1991" s="8" t="inlineStr">
        <is>
          <t>CANON-202510-002008</t>
        </is>
      </c>
      <c r="B1991" s="9" t="inlineStr">
        <is>
          <t>2025-10</t>
        </is>
      </c>
      <c r="C1991" s="10" t="n">
        <v>45937</v>
      </c>
      <c r="D1991" s="9" t="inlineStr">
        <is>
          <t>Bound</t>
        </is>
      </c>
      <c r="E1991" s="8" t="inlineStr">
        <is>
          <t>Wilhelmina Farkas</t>
        </is>
      </c>
      <c r="F1991" s="11" t="n">
        <v>1984</v>
      </c>
      <c r="G1991" s="8" t="inlineStr">
        <is>
          <t>BMW</t>
        </is>
      </c>
      <c r="H1991" s="8" t="inlineStr">
        <is>
          <t>M8 Competition</t>
        </is>
      </c>
      <c r="I1991" s="8" t="inlineStr">
        <is>
          <t>L90KEFXGNGMB7KPRW</t>
        </is>
      </c>
      <c r="J1991" s="8" t="inlineStr">
        <is>
          <t>02 - Sports / GT</t>
        </is>
      </c>
      <c r="K1991" s="12" t="n">
        <v>470000</v>
      </c>
      <c r="L1991" s="8" t="inlineStr">
        <is>
          <t>Alabama</t>
        </is>
      </c>
      <c r="M1991" s="13" t="n">
        <v>8446.700000000001</v>
      </c>
      <c r="N1991" s="13" t="n">
        <v>8185.7</v>
      </c>
      <c r="O1991" s="8" t="n"/>
    </row>
    <row r="1992">
      <c r="A1992" s="8" t="inlineStr">
        <is>
          <t>CANON-202510-002009</t>
        </is>
      </c>
      <c r="B1992" s="9" t="inlineStr">
        <is>
          <t>2025-10</t>
        </is>
      </c>
      <c r="C1992" s="10" t="n">
        <v>45952</v>
      </c>
      <c r="D1992" s="9" t="inlineStr">
        <is>
          <t>Bound</t>
        </is>
      </c>
      <c r="E1992" s="8" t="inlineStr">
        <is>
          <t>Ottilie Chattopadhyay</t>
        </is>
      </c>
      <c r="F1992" s="11" t="n">
        <v>1956</v>
      </c>
      <c r="G1992" s="8" t="inlineStr">
        <is>
          <t>Lamborghini</t>
        </is>
      </c>
      <c r="H1992" s="8" t="inlineStr">
        <is>
          <t>Huracan EVO</t>
        </is>
      </c>
      <c r="I1992" s="8" t="inlineStr">
        <is>
          <t>2YPZ0ENKSXRYHN327</t>
        </is>
      </c>
      <c r="J1992" s="8" t="inlineStr">
        <is>
          <t>03 - Supercar</t>
        </is>
      </c>
      <c r="K1992" s="12" t="n">
        <v>1085000</v>
      </c>
      <c r="L1992" s="8" t="inlineStr">
        <is>
          <t>Florida</t>
        </is>
      </c>
      <c r="M1992" s="13" t="n">
        <v>23255.85</v>
      </c>
      <c r="N1992" s="13" t="n">
        <v>22537.24</v>
      </c>
      <c r="O1992" s="8" t="n"/>
    </row>
    <row r="1993">
      <c r="A1993" s="8" t="inlineStr">
        <is>
          <t>CANON-202510-002012</t>
        </is>
      </c>
      <c r="B1993" s="9" t="inlineStr">
        <is>
          <t>2025-10</t>
        </is>
      </c>
      <c r="C1993" s="10" t="n">
        <v>45957</v>
      </c>
      <c r="D1993" s="9" t="inlineStr">
        <is>
          <t>Bound</t>
        </is>
      </c>
      <c r="E1993" s="8" t="inlineStr">
        <is>
          <t>Ottilie Bellandi</t>
        </is>
      </c>
      <c r="F1993" s="11" t="n">
        <v>1967</v>
      </c>
      <c r="G1993" s="8" t="inlineStr">
        <is>
          <t>BMW</t>
        </is>
      </c>
      <c r="H1993" s="8" t="inlineStr">
        <is>
          <t>M8 Competition</t>
        </is>
      </c>
      <c r="I1993" s="8" t="inlineStr">
        <is>
          <t>CW0BXVBFV6YHN1FTZ</t>
        </is>
      </c>
      <c r="J1993" s="8" t="inlineStr">
        <is>
          <t>02 - Sports / GT</t>
        </is>
      </c>
      <c r="K1993" s="12" t="n">
        <v>340000</v>
      </c>
      <c r="L1993" s="8" t="inlineStr">
        <is>
          <t>Ohio</t>
        </is>
      </c>
      <c r="M1993" s="13" t="n">
        <v>6687.74</v>
      </c>
      <c r="N1993" s="13" t="n">
        <v>6481.09</v>
      </c>
      <c r="O1993" s="8" t="n"/>
    </row>
    <row r="1994">
      <c r="A1994" s="8" t="inlineStr">
        <is>
          <t>CANON-202510-002013</t>
        </is>
      </c>
      <c r="B1994" s="9" t="inlineStr">
        <is>
          <t>2025-10</t>
        </is>
      </c>
      <c r="C1994" s="10" t="n">
        <v>45952</v>
      </c>
      <c r="D1994" s="9" t="inlineStr">
        <is>
          <t>Bound</t>
        </is>
      </c>
      <c r="E1994" s="8" t="inlineStr">
        <is>
          <t>Mireille Harrington</t>
        </is>
      </c>
      <c r="F1994" s="11" t="n">
        <v>2002</v>
      </c>
      <c r="G1994" s="8" t="inlineStr">
        <is>
          <t>Porsche</t>
        </is>
      </c>
      <c r="H1994" s="8" t="inlineStr">
        <is>
          <t>911 Turbo S</t>
        </is>
      </c>
      <c r="I1994" s="8" t="inlineStr">
        <is>
          <t>55V086AFUVVFU6J14</t>
        </is>
      </c>
      <c r="J1994" s="8" t="inlineStr">
        <is>
          <t>02 - Sports / GT</t>
        </is>
      </c>
      <c r="K1994" s="12" t="n">
        <v>920000</v>
      </c>
      <c r="L1994" s="8" t="inlineStr">
        <is>
          <t>Arkansas</t>
        </is>
      </c>
      <c r="M1994" s="13" t="n">
        <v>15570.57</v>
      </c>
      <c r="N1994" s="13" t="n">
        <v>15089.44</v>
      </c>
      <c r="O1994" s="8" t="n"/>
    </row>
    <row r="1995">
      <c r="A1995" s="8" t="inlineStr">
        <is>
          <t>CANON-202510-002014</t>
        </is>
      </c>
      <c r="B1995" s="9" t="inlineStr">
        <is>
          <t>2025-10</t>
        </is>
      </c>
      <c r="C1995" s="10" t="n">
        <v>45954</v>
      </c>
      <c r="D1995" s="9" t="inlineStr">
        <is>
          <t>Bound</t>
        </is>
      </c>
      <c r="E1995" s="8" t="inlineStr">
        <is>
          <t>Leopold Kingsford</t>
        </is>
      </c>
      <c r="F1995" s="11" t="n">
        <v>1972</v>
      </c>
      <c r="G1995" s="8" t="inlineStr">
        <is>
          <t>Maserati</t>
        </is>
      </c>
      <c r="H1995" s="8" t="inlineStr">
        <is>
          <t>GranTurismo</t>
        </is>
      </c>
      <c r="I1995" s="8" t="inlineStr">
        <is>
          <t>BBJ9D706MM499KKTT</t>
        </is>
      </c>
      <c r="J1995" s="8" t="inlineStr">
        <is>
          <t>02 - Sports / GT</t>
        </is>
      </c>
      <c r="K1995" s="12" t="n">
        <v>470000</v>
      </c>
      <c r="L1995" s="8" t="inlineStr">
        <is>
          <t>Michigan</t>
        </is>
      </c>
      <c r="M1995" s="13" t="n">
        <v>10308.96</v>
      </c>
      <c r="N1995" s="13" t="n">
        <v>9990.41</v>
      </c>
      <c r="O1995" s="8" t="n"/>
    </row>
    <row r="1996">
      <c r="A1996" s="8" t="inlineStr">
        <is>
          <t>CANON-202510-002015</t>
        </is>
      </c>
      <c r="B1996" s="9" t="inlineStr">
        <is>
          <t>2025-10</t>
        </is>
      </c>
      <c r="C1996" s="10" t="n">
        <v>45943</v>
      </c>
      <c r="D1996" s="9" t="inlineStr">
        <is>
          <t>Bound</t>
        </is>
      </c>
      <c r="E1996" s="8" t="inlineStr">
        <is>
          <t>Saoirse Underwood</t>
        </is>
      </c>
      <c r="F1996" s="11" t="n">
        <v>1992</v>
      </c>
      <c r="G1996" s="8" t="inlineStr">
        <is>
          <t>Porsche</t>
        </is>
      </c>
      <c r="H1996" s="8" t="inlineStr">
        <is>
          <t>911 Turbo S</t>
        </is>
      </c>
      <c r="I1996" s="8" t="inlineStr">
        <is>
          <t>S6EJCZ8MXDEG8LGTK</t>
        </is>
      </c>
      <c r="J1996" s="8" t="inlineStr">
        <is>
          <t>02 - Sports / GT</t>
        </is>
      </c>
      <c r="K1996" s="12" t="n">
        <v>410000</v>
      </c>
      <c r="L1996" s="8" t="inlineStr">
        <is>
          <t>Maryland</t>
        </is>
      </c>
      <c r="M1996" s="13" t="n">
        <v>5511.79</v>
      </c>
      <c r="N1996" s="13" t="n">
        <v>5341.48</v>
      </c>
      <c r="O1996" s="8" t="n"/>
    </row>
    <row r="1997">
      <c r="A1997" s="8" t="inlineStr">
        <is>
          <t>CANON-202510-002017</t>
        </is>
      </c>
      <c r="B1997" s="9" t="inlineStr">
        <is>
          <t>2025-10</t>
        </is>
      </c>
      <c r="C1997" s="10" t="n">
        <v>45959</v>
      </c>
      <c r="D1997" s="9" t="inlineStr">
        <is>
          <t>Bound</t>
        </is>
      </c>
      <c r="E1997" s="8" t="inlineStr">
        <is>
          <t>Beatrix Rourke</t>
        </is>
      </c>
      <c r="F1997" s="11" t="n">
        <v>1996</v>
      </c>
      <c r="G1997" s="8" t="inlineStr">
        <is>
          <t>Aston Martin</t>
        </is>
      </c>
      <c r="H1997" s="8" t="inlineStr">
        <is>
          <t>DB12</t>
        </is>
      </c>
      <c r="I1997" s="8" t="inlineStr">
        <is>
          <t>AX2M23GTYWN68M7C8</t>
        </is>
      </c>
      <c r="J1997" s="8" t="inlineStr">
        <is>
          <t>02 - Sports / GT</t>
        </is>
      </c>
      <c r="K1997" s="12" t="n">
        <v>1130000</v>
      </c>
      <c r="L1997" s="8" t="inlineStr">
        <is>
          <t>New York</t>
        </is>
      </c>
      <c r="M1997" s="13" t="n">
        <v>15009.81</v>
      </c>
      <c r="N1997" s="13" t="n">
        <v>14546.01</v>
      </c>
      <c r="O1997" s="8" t="n"/>
    </row>
    <row r="1998">
      <c r="A1998" s="8" t="inlineStr">
        <is>
          <t>CANON-202510-002018</t>
        </is>
      </c>
      <c r="B1998" s="9" t="inlineStr">
        <is>
          <t>2025-10</t>
        </is>
      </c>
      <c r="C1998" s="10" t="n">
        <v>45959</v>
      </c>
      <c r="D1998" s="9" t="inlineStr">
        <is>
          <t>Bound</t>
        </is>
      </c>
      <c r="E1998" s="8" t="inlineStr">
        <is>
          <t>Beatrix Fairweather</t>
        </is>
      </c>
      <c r="F1998" s="11" t="n">
        <v>2002</v>
      </c>
      <c r="G1998" s="8" t="inlineStr">
        <is>
          <t>Jaguar</t>
        </is>
      </c>
      <c r="H1998" s="8" t="inlineStr">
        <is>
          <t>E-Type Series 1</t>
        </is>
      </c>
      <c r="I1998" s="8" t="inlineStr">
        <is>
          <t>646EJZA0CLHEUPSA6</t>
        </is>
      </c>
      <c r="J1998" s="8" t="inlineStr">
        <is>
          <t>07 - Post-War Classic (1946-1972)</t>
        </is>
      </c>
      <c r="K1998" s="12" t="n">
        <v>815000</v>
      </c>
      <c r="L1998" s="8" t="inlineStr">
        <is>
          <t>Rhode Island</t>
        </is>
      </c>
      <c r="M1998" s="13" t="n">
        <v>9058.799999999999</v>
      </c>
      <c r="N1998" s="13" t="n">
        <v>8778.879999999999</v>
      </c>
      <c r="O1998" s="8" t="n"/>
    </row>
    <row r="1999">
      <c r="A1999" s="8" t="inlineStr">
        <is>
          <t>CANON-202510-002019</t>
        </is>
      </c>
      <c r="B1999" s="9" t="inlineStr">
        <is>
          <t>2025-10</t>
        </is>
      </c>
      <c r="C1999" s="10" t="n">
        <v>45951</v>
      </c>
      <c r="D1999" s="9" t="inlineStr">
        <is>
          <t>Bound</t>
        </is>
      </c>
      <c r="E1999" s="8" t="inlineStr">
        <is>
          <t>Ingrid Rourke</t>
        </is>
      </c>
      <c r="F1999" s="11" t="n">
        <v>1987</v>
      </c>
      <c r="G1999" s="8" t="inlineStr">
        <is>
          <t>Ferrari</t>
        </is>
      </c>
      <c r="H1999" s="8" t="inlineStr">
        <is>
          <t>296 GTB</t>
        </is>
      </c>
      <c r="I1999" s="8" t="inlineStr">
        <is>
          <t>M2YU4FG1G1236E87A</t>
        </is>
      </c>
      <c r="J1999" s="8" t="inlineStr">
        <is>
          <t>03 - Supercar</t>
        </is>
      </c>
      <c r="K1999" s="12" t="n">
        <v>440000</v>
      </c>
      <c r="L1999" s="8" t="inlineStr">
        <is>
          <t>Rhode Island</t>
        </is>
      </c>
      <c r="M1999" s="13" t="n">
        <v>13079.62</v>
      </c>
      <c r="N1999" s="13" t="n">
        <v>12675.46</v>
      </c>
      <c r="O1999" s="8" t="n"/>
    </row>
    <row r="2000">
      <c r="A2000" s="8" t="inlineStr">
        <is>
          <t>CANON-202510-002020</t>
        </is>
      </c>
      <c r="B2000" s="9" t="inlineStr">
        <is>
          <t>2025-10</t>
        </is>
      </c>
      <c r="C2000" s="10" t="n">
        <v>45938</v>
      </c>
      <c r="D2000" s="9" t="inlineStr">
        <is>
          <t>Bound</t>
        </is>
      </c>
      <c r="E2000" s="8" t="inlineStr">
        <is>
          <t>Delphine Montoya</t>
        </is>
      </c>
      <c r="F2000" s="11" t="n">
        <v>1984</v>
      </c>
      <c r="G2000" s="8" t="inlineStr">
        <is>
          <t>BMW</t>
        </is>
      </c>
      <c r="H2000" s="8" t="inlineStr">
        <is>
          <t>M8 Competition</t>
        </is>
      </c>
      <c r="I2000" s="8" t="inlineStr">
        <is>
          <t>XY454NLWBFVFDMRN0</t>
        </is>
      </c>
      <c r="J2000" s="8" t="inlineStr">
        <is>
          <t>02 - Sports / GT</t>
        </is>
      </c>
      <c r="K2000" s="12" t="n">
        <v>475000</v>
      </c>
      <c r="L2000" s="8" t="inlineStr">
        <is>
          <t>Oregon</t>
        </is>
      </c>
      <c r="M2000" s="13" t="n">
        <v>7595.52</v>
      </c>
      <c r="N2000" s="13" t="n">
        <v>7360.82</v>
      </c>
      <c r="O2000" s="8" t="n"/>
    </row>
    <row r="2001">
      <c r="A2001" s="8" t="inlineStr">
        <is>
          <t>CANON-202510-002021</t>
        </is>
      </c>
      <c r="B2001" s="9" t="inlineStr">
        <is>
          <t>2025-10</t>
        </is>
      </c>
      <c r="C2001" s="10" t="n">
        <v>45934</v>
      </c>
      <c r="D2001" s="9" t="inlineStr">
        <is>
          <t>Bound</t>
        </is>
      </c>
      <c r="E2001" s="8" t="inlineStr">
        <is>
          <t>Thaddeus Whitlock</t>
        </is>
      </c>
      <c r="F2001" s="11" t="n">
        <v>2004</v>
      </c>
      <c r="G2001" s="8" t="inlineStr">
        <is>
          <t>McLaren</t>
        </is>
      </c>
      <c r="H2001" s="8" t="inlineStr">
        <is>
          <t>750S</t>
        </is>
      </c>
      <c r="I2001" s="8" t="inlineStr">
        <is>
          <t>B9S1RLTRVCP4MWZV3</t>
        </is>
      </c>
      <c r="J2001" s="8" t="inlineStr">
        <is>
          <t>03 - Supercar</t>
        </is>
      </c>
      <c r="K2001" s="12" t="n">
        <v>1950000</v>
      </c>
      <c r="L2001" s="8" t="inlineStr">
        <is>
          <t>Florida</t>
        </is>
      </c>
      <c r="M2001" s="13" t="n">
        <v>41796.23</v>
      </c>
      <c r="N2001" s="13" t="n">
        <v>40504.73</v>
      </c>
      <c r="O2001" s="8" t="n"/>
    </row>
    <row r="2002">
      <c r="A2002" s="8" t="inlineStr">
        <is>
          <t>CANON-202510-002022</t>
        </is>
      </c>
      <c r="B2002" s="9" t="inlineStr">
        <is>
          <t>2025-10</t>
        </is>
      </c>
      <c r="C2002" s="10" t="n">
        <v>45931</v>
      </c>
      <c r="D2002" s="9" t="inlineStr">
        <is>
          <t>Bound</t>
        </is>
      </c>
      <c r="E2002" s="8" t="inlineStr">
        <is>
          <t>Lorenzo Kingsford</t>
        </is>
      </c>
      <c r="F2002" s="11" t="n">
        <v>2015</v>
      </c>
      <c r="G2002" s="8" t="inlineStr">
        <is>
          <t>Lamborghini</t>
        </is>
      </c>
      <c r="H2002" s="8" t="inlineStr">
        <is>
          <t>Huracan EVO</t>
        </is>
      </c>
      <c r="I2002" s="8" t="inlineStr">
        <is>
          <t>99PC4K7VHDT37AR88</t>
        </is>
      </c>
      <c r="J2002" s="8" t="inlineStr">
        <is>
          <t>03 - Supercar</t>
        </is>
      </c>
      <c r="K2002" s="12" t="n">
        <v>805000</v>
      </c>
      <c r="L2002" s="8" t="inlineStr">
        <is>
          <t>Hawaii</t>
        </is>
      </c>
      <c r="M2002" s="13" t="n">
        <v>18758.02</v>
      </c>
      <c r="N2002" s="13" t="n">
        <v>18178.4</v>
      </c>
      <c r="O2002" s="8" t="n"/>
    </row>
    <row r="2003">
      <c r="A2003" s="8" t="inlineStr">
        <is>
          <t>CANON-202510-002023</t>
        </is>
      </c>
      <c r="B2003" s="9" t="inlineStr">
        <is>
          <t>2025-10</t>
        </is>
      </c>
      <c r="C2003" s="10" t="n">
        <v>45957</v>
      </c>
      <c r="D2003" s="9" t="inlineStr">
        <is>
          <t>Bound</t>
        </is>
      </c>
      <c r="E2003" s="8" t="inlineStr">
        <is>
          <t>Desmond Bellandi</t>
        </is>
      </c>
      <c r="F2003" s="11" t="n">
        <v>1975</v>
      </c>
      <c r="G2003" s="8" t="inlineStr">
        <is>
          <t>Ferrari</t>
        </is>
      </c>
      <c r="H2003" s="8" t="inlineStr">
        <is>
          <t>296 GTB</t>
        </is>
      </c>
      <c r="I2003" s="8" t="inlineStr">
        <is>
          <t>56CX43K6TM9WMF19F</t>
        </is>
      </c>
      <c r="J2003" s="8" t="inlineStr">
        <is>
          <t>03 - Supercar</t>
        </is>
      </c>
      <c r="K2003" s="12" t="n">
        <v>705000</v>
      </c>
      <c r="L2003" s="8" t="inlineStr">
        <is>
          <t>Florida</t>
        </is>
      </c>
      <c r="M2003" s="13" t="n">
        <v>17944.25</v>
      </c>
      <c r="N2003" s="13" t="n">
        <v>17389.77</v>
      </c>
      <c r="O2003" s="8" t="n"/>
    </row>
    <row r="2004">
      <c r="A2004" s="8" t="inlineStr">
        <is>
          <t>CANON-202510-002024</t>
        </is>
      </c>
      <c r="B2004" s="9" t="inlineStr">
        <is>
          <t>2025-10</t>
        </is>
      </c>
      <c r="C2004" s="10" t="n">
        <v>45952</v>
      </c>
      <c r="D2004" s="9" t="inlineStr">
        <is>
          <t>Bound</t>
        </is>
      </c>
      <c r="E2004" s="8" t="inlineStr">
        <is>
          <t>Everett Castellanos</t>
        </is>
      </c>
      <c r="F2004" s="11" t="n">
        <v>1976</v>
      </c>
      <c r="G2004" s="8" t="inlineStr">
        <is>
          <t>BMW</t>
        </is>
      </c>
      <c r="H2004" s="8" t="inlineStr">
        <is>
          <t>M8 Competition</t>
        </is>
      </c>
      <c r="I2004" s="8" t="inlineStr">
        <is>
          <t>TLPDRPF4Z5L9CD6ZY</t>
        </is>
      </c>
      <c r="J2004" s="8" t="inlineStr">
        <is>
          <t>02 - Sports / GT</t>
        </is>
      </c>
      <c r="K2004" s="12" t="n">
        <v>570000</v>
      </c>
      <c r="L2004" s="8" t="inlineStr">
        <is>
          <t>Rhode Island</t>
        </is>
      </c>
      <c r="M2004" s="13" t="n">
        <v>9577.08</v>
      </c>
      <c r="N2004" s="13" t="n">
        <v>9281.15</v>
      </c>
      <c r="O2004" s="8" t="n"/>
    </row>
    <row r="2005">
      <c r="A2005" s="8" t="inlineStr">
        <is>
          <t>CANON-202510-002028</t>
        </is>
      </c>
      <c r="B2005" s="9" t="inlineStr">
        <is>
          <t>2025-10</t>
        </is>
      </c>
      <c r="C2005" s="10" t="n">
        <v>45938</v>
      </c>
      <c r="D2005" s="9" t="inlineStr">
        <is>
          <t>Bound</t>
        </is>
      </c>
      <c r="E2005" s="8" t="inlineStr">
        <is>
          <t>Priya Blackwood</t>
        </is>
      </c>
      <c r="F2005" s="11" t="n">
        <v>1980</v>
      </c>
      <c r="G2005" s="8" t="inlineStr">
        <is>
          <t>Ringbrothers</t>
        </is>
      </c>
      <c r="H2005" s="8" t="inlineStr">
        <is>
          <t>Mustang</t>
        </is>
      </c>
      <c r="I2005" s="8" t="inlineStr">
        <is>
          <t>KBGFB8NXTGZS7CL08</t>
        </is>
      </c>
      <c r="J2005" s="8" t="inlineStr">
        <is>
          <t>11 - Restomod / Coachbuilt / Bespoke</t>
        </is>
      </c>
      <c r="K2005" s="12" t="n">
        <v>840000</v>
      </c>
      <c r="L2005" s="8" t="inlineStr">
        <is>
          <t>Washington</t>
        </is>
      </c>
      <c r="M2005" s="13" t="n">
        <v>11867.77</v>
      </c>
      <c r="N2005" s="13" t="n">
        <v>11501.06</v>
      </c>
      <c r="O2005" s="8" t="n"/>
    </row>
    <row r="2006">
      <c r="A2006" s="8" t="inlineStr">
        <is>
          <t>CANON-202510-002029</t>
        </is>
      </c>
      <c r="B2006" s="9" t="inlineStr">
        <is>
          <t>2025-10</t>
        </is>
      </c>
      <c r="C2006" s="10" t="n">
        <v>45939</v>
      </c>
      <c r="D2006" s="9" t="inlineStr">
        <is>
          <t>Bound</t>
        </is>
      </c>
      <c r="E2006" s="8" t="inlineStr">
        <is>
          <t>Ingrid Fairweather</t>
        </is>
      </c>
      <c r="F2006" s="11" t="n">
        <v>1989</v>
      </c>
      <c r="G2006" s="8" t="inlineStr">
        <is>
          <t>Mercedes-Benz</t>
        </is>
      </c>
      <c r="H2006" s="8" t="inlineStr">
        <is>
          <t>AMG GT</t>
        </is>
      </c>
      <c r="I2006" s="8" t="inlineStr">
        <is>
          <t>RFEUNU7X8X5YT5UMX</t>
        </is>
      </c>
      <c r="J2006" s="8" t="inlineStr">
        <is>
          <t>02 - Sports / GT</t>
        </is>
      </c>
      <c r="K2006" s="12" t="n">
        <v>725000</v>
      </c>
      <c r="L2006" s="8" t="inlineStr">
        <is>
          <t>Arizona</t>
        </is>
      </c>
      <c r="M2006" s="13" t="n">
        <v>8980.42</v>
      </c>
      <c r="N2006" s="13" t="n">
        <v>8702.93</v>
      </c>
      <c r="O2006" s="8" t="n"/>
    </row>
    <row r="2007">
      <c r="A2007" s="8" t="inlineStr">
        <is>
          <t>CANON-202510-002032</t>
        </is>
      </c>
      <c r="B2007" s="9" t="inlineStr">
        <is>
          <t>2025-10</t>
        </is>
      </c>
      <c r="C2007" s="10" t="n">
        <v>45934</v>
      </c>
      <c r="D2007" s="9" t="inlineStr">
        <is>
          <t>Bound</t>
        </is>
      </c>
      <c r="E2007" s="8" t="inlineStr">
        <is>
          <t>Fenwick Ashcombe</t>
        </is>
      </c>
      <c r="F2007" s="11" t="n">
        <v>1957</v>
      </c>
      <c r="G2007" s="8" t="inlineStr">
        <is>
          <t>BMW</t>
        </is>
      </c>
      <c r="H2007" s="8" t="inlineStr">
        <is>
          <t>M8 Competition</t>
        </is>
      </c>
      <c r="I2007" s="8" t="inlineStr">
        <is>
          <t>EVSKM17M981Y1GY41</t>
        </is>
      </c>
      <c r="J2007" s="8" t="inlineStr">
        <is>
          <t>02 - Sports / GT</t>
        </is>
      </c>
      <c r="K2007" s="12" t="n">
        <v>980000</v>
      </c>
      <c r="L2007" s="8" t="inlineStr">
        <is>
          <t>Rhode Island</t>
        </is>
      </c>
      <c r="M2007" s="13" t="n">
        <v>16465.85</v>
      </c>
      <c r="N2007" s="13" t="n">
        <v>15957.06</v>
      </c>
      <c r="O2007" s="8" t="n"/>
    </row>
    <row r="2008">
      <c r="A2008" s="8" t="inlineStr">
        <is>
          <t>CANON-202510-002034</t>
        </is>
      </c>
      <c r="B2008" s="9" t="inlineStr">
        <is>
          <t>2025-10</t>
        </is>
      </c>
      <c r="C2008" s="10" t="n">
        <v>45948</v>
      </c>
      <c r="D2008" s="9" t="inlineStr">
        <is>
          <t>Bound</t>
        </is>
      </c>
      <c r="E2008" s="8" t="inlineStr">
        <is>
          <t>Callum Bellandi</t>
        </is>
      </c>
      <c r="F2008" s="11" t="n">
        <v>2023</v>
      </c>
      <c r="G2008" s="8" t="inlineStr">
        <is>
          <t>Porsche</t>
        </is>
      </c>
      <c r="H2008" s="8" t="inlineStr">
        <is>
          <t>911 Turbo S</t>
        </is>
      </c>
      <c r="I2008" s="8" t="inlineStr">
        <is>
          <t>7DACR948TM3GUFN94</t>
        </is>
      </c>
      <c r="J2008" s="8" t="inlineStr">
        <is>
          <t>02 - Sports / GT</t>
        </is>
      </c>
      <c r="K2008" s="12" t="n">
        <v>335000</v>
      </c>
      <c r="L2008" s="8" t="inlineStr">
        <is>
          <t>New York</t>
        </is>
      </c>
      <c r="M2008" s="13" t="n">
        <v>6067.92</v>
      </c>
      <c r="N2008" s="13" t="n">
        <v>5880.42</v>
      </c>
      <c r="O2008" s="8" t="n"/>
    </row>
    <row r="2009">
      <c r="A2009" s="8" t="inlineStr">
        <is>
          <t>CANON-202510-002035</t>
        </is>
      </c>
      <c r="B2009" s="9" t="inlineStr">
        <is>
          <t>2025-10</t>
        </is>
      </c>
      <c r="C2009" s="10" t="n">
        <v>45950</v>
      </c>
      <c r="D2009" s="9" t="inlineStr">
        <is>
          <t>Bound</t>
        </is>
      </c>
      <c r="E2009" s="8" t="inlineStr">
        <is>
          <t>Fenwick Merriweather</t>
        </is>
      </c>
      <c r="F2009" s="11" t="n">
        <v>1961</v>
      </c>
      <c r="G2009" s="8" t="inlineStr">
        <is>
          <t>BMW</t>
        </is>
      </c>
      <c r="H2009" s="8" t="inlineStr">
        <is>
          <t>M8 Competition</t>
        </is>
      </c>
      <c r="I2009" s="8" t="inlineStr">
        <is>
          <t>SY9A9WHYAM6KCHTVR</t>
        </is>
      </c>
      <c r="J2009" s="8" t="inlineStr">
        <is>
          <t>02 - Sports / GT</t>
        </is>
      </c>
      <c r="K2009" s="12" t="n">
        <v>630000</v>
      </c>
      <c r="L2009" s="8" t="inlineStr">
        <is>
          <t>Kansas</t>
        </is>
      </c>
      <c r="M2009" s="13" t="n">
        <v>7494.62</v>
      </c>
      <c r="N2009" s="13" t="n">
        <v>7263.04</v>
      </c>
      <c r="O2009" s="8" t="n"/>
    </row>
    <row r="2010">
      <c r="A2010" s="8" t="inlineStr">
        <is>
          <t>CANON-202510-002036</t>
        </is>
      </c>
      <c r="B2010" s="9" t="inlineStr">
        <is>
          <t>2025-10</t>
        </is>
      </c>
      <c r="C2010" s="10" t="n">
        <v>45947</v>
      </c>
      <c r="D2010" s="9" t="inlineStr">
        <is>
          <t>Bound</t>
        </is>
      </c>
      <c r="E2010" s="8" t="inlineStr">
        <is>
          <t>Marisol Thistlewood</t>
        </is>
      </c>
      <c r="F2010" s="11" t="n">
        <v>2011</v>
      </c>
      <c r="G2010" s="8" t="inlineStr">
        <is>
          <t>Porsche</t>
        </is>
      </c>
      <c r="H2010" s="8" t="inlineStr">
        <is>
          <t>911 Turbo S</t>
        </is>
      </c>
      <c r="I2010" s="8" t="inlineStr">
        <is>
          <t>LNPGU2AAK4GG6L0YJ</t>
        </is>
      </c>
      <c r="J2010" s="8" t="inlineStr">
        <is>
          <t>02 - Sports / GT</t>
        </is>
      </c>
      <c r="K2010" s="12" t="n">
        <v>530000</v>
      </c>
      <c r="L2010" s="8" t="inlineStr">
        <is>
          <t>Colorado</t>
        </is>
      </c>
      <c r="M2010" s="13" t="n">
        <v>7150</v>
      </c>
      <c r="N2010" s="13" t="n">
        <v>6929.06</v>
      </c>
      <c r="O2010" s="8" t="n"/>
    </row>
    <row r="2011">
      <c r="A2011" s="8" t="inlineStr">
        <is>
          <t>CANON-202510-002037</t>
        </is>
      </c>
      <c r="B2011" s="9" t="inlineStr">
        <is>
          <t>2025-10</t>
        </is>
      </c>
      <c r="C2011" s="10" t="n">
        <v>45948</v>
      </c>
      <c r="D2011" s="9" t="inlineStr">
        <is>
          <t>Bound</t>
        </is>
      </c>
      <c r="E2011" s="8" t="inlineStr">
        <is>
          <t>Emiliano Merriweather</t>
        </is>
      </c>
      <c r="F2011" s="11" t="n">
        <v>1994</v>
      </c>
      <c r="G2011" s="8" t="inlineStr">
        <is>
          <t>Lamborghini</t>
        </is>
      </c>
      <c r="H2011" s="8" t="inlineStr">
        <is>
          <t>Huracan EVO</t>
        </is>
      </c>
      <c r="I2011" s="8" t="inlineStr">
        <is>
          <t>5ZV1275XUDAGFFG80</t>
        </is>
      </c>
      <c r="J2011" s="8" t="inlineStr">
        <is>
          <t>03 - Supercar</t>
        </is>
      </c>
      <c r="K2011" s="12" t="n">
        <v>840000</v>
      </c>
      <c r="L2011" s="8" t="inlineStr">
        <is>
          <t>Illinois</t>
        </is>
      </c>
      <c r="M2011" s="13" t="n">
        <v>20476.98</v>
      </c>
      <c r="N2011" s="13" t="n">
        <v>19844.24</v>
      </c>
      <c r="O2011" s="8" t="n"/>
    </row>
    <row r="2012">
      <c r="A2012" s="8" t="inlineStr">
        <is>
          <t>CANON-202510-002038</t>
        </is>
      </c>
      <c r="B2012" s="9" t="inlineStr">
        <is>
          <t>2025-10</t>
        </is>
      </c>
      <c r="C2012" s="10" t="n">
        <v>45940</v>
      </c>
      <c r="D2012" s="9" t="inlineStr">
        <is>
          <t>Bound</t>
        </is>
      </c>
      <c r="E2012" s="8" t="inlineStr">
        <is>
          <t>Saoirse Underwood</t>
        </is>
      </c>
      <c r="F2012" s="11" t="n">
        <v>1976</v>
      </c>
      <c r="G2012" s="8" t="inlineStr">
        <is>
          <t>Bentley</t>
        </is>
      </c>
      <c r="H2012" s="8" t="inlineStr">
        <is>
          <t>Continental GT</t>
        </is>
      </c>
      <c r="I2012" s="8" t="inlineStr">
        <is>
          <t>ZMSC304GS35MKURMA</t>
        </is>
      </c>
      <c r="J2012" s="8" t="inlineStr">
        <is>
          <t>02 - Sports / GT</t>
        </is>
      </c>
      <c r="K2012" s="12" t="n">
        <v>720000</v>
      </c>
      <c r="L2012" s="8" t="inlineStr">
        <is>
          <t>California</t>
        </is>
      </c>
      <c r="M2012" s="13" t="n">
        <v>11920.75</v>
      </c>
      <c r="N2012" s="13" t="n">
        <v>11552.4</v>
      </c>
      <c r="O2012" s="8" t="n"/>
    </row>
    <row r="2013">
      <c r="A2013" s="8" t="inlineStr">
        <is>
          <t>CANON-202510-002039</t>
        </is>
      </c>
      <c r="B2013" s="9" t="inlineStr">
        <is>
          <t>2025-10</t>
        </is>
      </c>
      <c r="C2013" s="10" t="n">
        <v>45949</v>
      </c>
      <c r="D2013" s="9" t="inlineStr">
        <is>
          <t>Bound</t>
        </is>
      </c>
      <c r="E2013" s="8" t="inlineStr">
        <is>
          <t>Delphine Pennington</t>
        </is>
      </c>
      <c r="F2013" s="11" t="n">
        <v>2017</v>
      </c>
      <c r="G2013" s="8" t="inlineStr">
        <is>
          <t>BMW</t>
        </is>
      </c>
      <c r="H2013" s="8" t="inlineStr">
        <is>
          <t>M8 Competition</t>
        </is>
      </c>
      <c r="I2013" s="8" t="inlineStr">
        <is>
          <t>YKG6467M00794BVAZ</t>
        </is>
      </c>
      <c r="J2013" s="8" t="inlineStr">
        <is>
          <t>02 - Sports / GT</t>
        </is>
      </c>
      <c r="K2013" s="12" t="n">
        <v>360000</v>
      </c>
      <c r="L2013" s="8" t="inlineStr">
        <is>
          <t>New York</t>
        </is>
      </c>
      <c r="M2013" s="13" t="n">
        <v>6520.75</v>
      </c>
      <c r="N2013" s="13" t="n">
        <v>6319.26</v>
      </c>
      <c r="O2013" s="8" t="n"/>
    </row>
    <row r="2014">
      <c r="A2014" s="8" t="inlineStr">
        <is>
          <t>CANON-202510-002040</t>
        </is>
      </c>
      <c r="B2014" s="9" t="inlineStr">
        <is>
          <t>2025-10</t>
        </is>
      </c>
      <c r="C2014" s="10" t="n">
        <v>45952</v>
      </c>
      <c r="D2014" s="9" t="inlineStr">
        <is>
          <t>Bound</t>
        </is>
      </c>
      <c r="E2014" s="8" t="inlineStr">
        <is>
          <t>Ramona Kingsford</t>
        </is>
      </c>
      <c r="F2014" s="11" t="n">
        <v>2011</v>
      </c>
      <c r="G2014" s="8" t="inlineStr">
        <is>
          <t>Porsche</t>
        </is>
      </c>
      <c r="H2014" s="8" t="inlineStr">
        <is>
          <t>911 Turbo S</t>
        </is>
      </c>
      <c r="I2014" s="8" t="inlineStr">
        <is>
          <t>6YR0SH1WMH96E9NHT</t>
        </is>
      </c>
      <c r="J2014" s="8" t="inlineStr">
        <is>
          <t>02 - Sports / GT</t>
        </is>
      </c>
      <c r="K2014" s="12" t="n">
        <v>305000</v>
      </c>
      <c r="L2014" s="8" t="inlineStr">
        <is>
          <t>Wyoming</t>
        </is>
      </c>
      <c r="M2014" s="13" t="n">
        <v>4618.16</v>
      </c>
      <c r="N2014" s="13" t="n">
        <v>4475.46</v>
      </c>
      <c r="O2014" s="8" t="n"/>
    </row>
    <row r="2015">
      <c r="A2015" s="8" t="inlineStr">
        <is>
          <t>CANON-202510-002041</t>
        </is>
      </c>
      <c r="B2015" s="9" t="inlineStr">
        <is>
          <t>2025-10</t>
        </is>
      </c>
      <c r="C2015" s="10" t="n">
        <v>45953</v>
      </c>
      <c r="D2015" s="9" t="inlineStr">
        <is>
          <t>Bound</t>
        </is>
      </c>
      <c r="E2015" s="8" t="inlineStr">
        <is>
          <t>Leopold Kingsford</t>
        </is>
      </c>
      <c r="F2015" s="11" t="n">
        <v>2014</v>
      </c>
      <c r="G2015" s="8" t="inlineStr">
        <is>
          <t>Bentley</t>
        </is>
      </c>
      <c r="H2015" s="8" t="inlineStr">
        <is>
          <t>Continental GT</t>
        </is>
      </c>
      <c r="I2015" s="8" t="inlineStr">
        <is>
          <t>CEAYKV0S6MUAKME5D</t>
        </is>
      </c>
      <c r="J2015" s="8" t="inlineStr">
        <is>
          <t>02 - Sports / GT</t>
        </is>
      </c>
      <c r="K2015" s="12" t="n">
        <v>565000</v>
      </c>
      <c r="L2015" s="8" t="inlineStr">
        <is>
          <t>Florida</t>
        </is>
      </c>
      <c r="M2015" s="13" t="n">
        <v>9839.530000000001</v>
      </c>
      <c r="N2015" s="13" t="n">
        <v>9535.49</v>
      </c>
      <c r="O2015" s="8" t="n"/>
    </row>
    <row r="2016">
      <c r="A2016" s="8" t="inlineStr">
        <is>
          <t>CANON-202510-002042</t>
        </is>
      </c>
      <c r="B2016" s="9" t="inlineStr">
        <is>
          <t>2025-10</t>
        </is>
      </c>
      <c r="C2016" s="10" t="n">
        <v>45935</v>
      </c>
      <c r="D2016" s="9" t="inlineStr">
        <is>
          <t>Bound</t>
        </is>
      </c>
      <c r="E2016" s="8" t="inlineStr">
        <is>
          <t>Desmond Castellanos</t>
        </is>
      </c>
      <c r="F2016" s="11" t="n">
        <v>1983</v>
      </c>
      <c r="G2016" s="8" t="inlineStr">
        <is>
          <t>Mercedes-Benz</t>
        </is>
      </c>
      <c r="H2016" s="8" t="inlineStr">
        <is>
          <t>AMG GT</t>
        </is>
      </c>
      <c r="I2016" s="8" t="inlineStr">
        <is>
          <t>CSAJUTWGS6CY9YZ8A</t>
        </is>
      </c>
      <c r="J2016" s="8" t="inlineStr">
        <is>
          <t>02 - Sports / GT</t>
        </is>
      </c>
      <c r="K2016" s="12" t="n">
        <v>345000</v>
      </c>
      <c r="L2016" s="8" t="inlineStr">
        <is>
          <t>Utah</t>
        </is>
      </c>
      <c r="M2016" s="13" t="n">
        <v>6590.8</v>
      </c>
      <c r="N2016" s="13" t="n">
        <v>6387.14</v>
      </c>
      <c r="O2016" s="8" t="n"/>
    </row>
    <row r="2017">
      <c r="A2017" s="8" t="inlineStr">
        <is>
          <t>CANON-202510-002043</t>
        </is>
      </c>
      <c r="B2017" s="9" t="inlineStr">
        <is>
          <t>2025-10</t>
        </is>
      </c>
      <c r="C2017" s="10" t="n">
        <v>45938</v>
      </c>
      <c r="D2017" s="9" t="inlineStr">
        <is>
          <t>Bound</t>
        </is>
      </c>
      <c r="E2017" s="8" t="inlineStr">
        <is>
          <t>Ingrid Larsson</t>
        </is>
      </c>
      <c r="F2017" s="11" t="n">
        <v>1997</v>
      </c>
      <c r="G2017" s="8" t="inlineStr">
        <is>
          <t>McLaren</t>
        </is>
      </c>
      <c r="H2017" s="8" t="inlineStr">
        <is>
          <t>750S</t>
        </is>
      </c>
      <c r="I2017" s="8" t="inlineStr">
        <is>
          <t>AE7U172600ANS3JJ1</t>
        </is>
      </c>
      <c r="J2017" s="8" t="inlineStr">
        <is>
          <t>03 - Supercar</t>
        </is>
      </c>
      <c r="K2017" s="12" t="n">
        <v>560000</v>
      </c>
      <c r="L2017" s="8" t="inlineStr">
        <is>
          <t>South Carolina</t>
        </is>
      </c>
      <c r="M2017" s="13" t="n">
        <v>12446.79</v>
      </c>
      <c r="N2017" s="13" t="n">
        <v>12062.18</v>
      </c>
      <c r="O2017" s="8" t="n"/>
    </row>
    <row r="2018">
      <c r="A2018" s="8" t="inlineStr">
        <is>
          <t>CANON-202510-002047</t>
        </is>
      </c>
      <c r="B2018" s="9" t="inlineStr">
        <is>
          <t>2025-10</t>
        </is>
      </c>
      <c r="C2018" s="10" t="n">
        <v>45946</v>
      </c>
      <c r="D2018" s="9" t="inlineStr">
        <is>
          <t>Bound</t>
        </is>
      </c>
      <c r="E2018" s="8" t="inlineStr">
        <is>
          <t>Beatrix Fairweather</t>
        </is>
      </c>
      <c r="F2018" s="11" t="n">
        <v>1965</v>
      </c>
      <c r="G2018" s="8" t="inlineStr">
        <is>
          <t>Porsche</t>
        </is>
      </c>
      <c r="H2018" s="8" t="inlineStr">
        <is>
          <t>911 Turbo S</t>
        </is>
      </c>
      <c r="I2018" s="8" t="inlineStr">
        <is>
          <t>A6JGZX1CUGA3PNKEM</t>
        </is>
      </c>
      <c r="J2018" s="8" t="inlineStr">
        <is>
          <t>02 - Sports / GT</t>
        </is>
      </c>
      <c r="K2018" s="12" t="n">
        <v>1120000</v>
      </c>
      <c r="L2018" s="8" t="inlineStr">
        <is>
          <t>California</t>
        </is>
      </c>
      <c r="M2018" s="13" t="n">
        <v>15690.57</v>
      </c>
      <c r="N2018" s="13" t="n">
        <v>15205.73</v>
      </c>
      <c r="O2018" s="8" t="n"/>
    </row>
    <row r="2019">
      <c r="A2019" s="8" t="inlineStr">
        <is>
          <t>CANON-202510-002048</t>
        </is>
      </c>
      <c r="B2019" s="9" t="inlineStr">
        <is>
          <t>2025-10</t>
        </is>
      </c>
      <c r="C2019" s="10" t="n">
        <v>45959</v>
      </c>
      <c r="D2019" s="9" t="inlineStr">
        <is>
          <t>Bound</t>
        </is>
      </c>
      <c r="E2019" s="8" t="inlineStr">
        <is>
          <t>Desmond Whitlock</t>
        </is>
      </c>
      <c r="F2019" s="11" t="n">
        <v>2009</v>
      </c>
      <c r="G2019" s="8" t="inlineStr">
        <is>
          <t>Mercedes-Benz</t>
        </is>
      </c>
      <c r="H2019" s="8" t="inlineStr">
        <is>
          <t>280SL Pagoda</t>
        </is>
      </c>
      <c r="I2019" s="8" t="inlineStr">
        <is>
          <t>1X3BARVEW3YPFNKVB</t>
        </is>
      </c>
      <c r="J2019" s="8" t="inlineStr">
        <is>
          <t>07 - Post-War Classic (1946-1972)</t>
        </is>
      </c>
      <c r="K2019" s="12" t="n">
        <v>475000</v>
      </c>
      <c r="L2019" s="8" t="inlineStr">
        <is>
          <t>Arkansas</t>
        </is>
      </c>
      <c r="M2019" s="13" t="n">
        <v>5936.6</v>
      </c>
      <c r="N2019" s="13" t="n">
        <v>5753.16</v>
      </c>
      <c r="O2019" s="8" t="n"/>
    </row>
    <row r="2020">
      <c r="A2020" s="8" t="inlineStr">
        <is>
          <t>CANON-202510-002049</t>
        </is>
      </c>
      <c r="B2020" s="9" t="inlineStr">
        <is>
          <t>2025-10</t>
        </is>
      </c>
      <c r="C2020" s="10" t="n">
        <v>45958</v>
      </c>
      <c r="D2020" s="9" t="inlineStr">
        <is>
          <t>Bound</t>
        </is>
      </c>
      <c r="E2020" s="8" t="inlineStr">
        <is>
          <t>Saoirse Ashcombe</t>
        </is>
      </c>
      <c r="F2020" s="11" t="n">
        <v>1982</v>
      </c>
      <c r="G2020" s="8" t="inlineStr">
        <is>
          <t>Lamborghini</t>
        </is>
      </c>
      <c r="H2020" s="8" t="inlineStr">
        <is>
          <t>Huracan EVO</t>
        </is>
      </c>
      <c r="I2020" s="8" t="inlineStr">
        <is>
          <t>XZ9N0AGMTGH63XFKN</t>
        </is>
      </c>
      <c r="J2020" s="8" t="inlineStr">
        <is>
          <t>03 - Supercar</t>
        </is>
      </c>
      <c r="K2020" s="12" t="n">
        <v>825000</v>
      </c>
      <c r="L2020" s="8" t="inlineStr">
        <is>
          <t>Idaho</t>
        </is>
      </c>
      <c r="M2020" s="13" t="n">
        <v>14639.86</v>
      </c>
      <c r="N2020" s="13" t="n">
        <v>14187.49</v>
      </c>
      <c r="O2020" s="8" t="n"/>
    </row>
    <row r="2021">
      <c r="A2021" s="8" t="inlineStr">
        <is>
          <t>CANON-202510-002050</t>
        </is>
      </c>
      <c r="B2021" s="9" t="inlineStr">
        <is>
          <t>2025-10</t>
        </is>
      </c>
      <c r="C2021" s="10" t="n">
        <v>45943</v>
      </c>
      <c r="D2021" s="9" t="inlineStr">
        <is>
          <t>Bound</t>
        </is>
      </c>
      <c r="E2021" s="8" t="inlineStr">
        <is>
          <t>Ottilie Montoya</t>
        </is>
      </c>
      <c r="F2021" s="11" t="n">
        <v>1977</v>
      </c>
      <c r="G2021" s="8" t="inlineStr">
        <is>
          <t>Aston Martin</t>
        </is>
      </c>
      <c r="H2021" s="8" t="inlineStr">
        <is>
          <t>DB5</t>
        </is>
      </c>
      <c r="I2021" s="8" t="inlineStr">
        <is>
          <t>22NCE6T4PX7C6ME3C</t>
        </is>
      </c>
      <c r="J2021" s="8" t="inlineStr">
        <is>
          <t>07 - Post-War Classic (1946-1972)</t>
        </is>
      </c>
      <c r="K2021" s="12" t="n">
        <v>425000</v>
      </c>
      <c r="L2021" s="8" t="inlineStr">
        <is>
          <t>Washington</t>
        </is>
      </c>
      <c r="M2021" s="13" t="n">
        <v>3695.09</v>
      </c>
      <c r="N2021" s="13" t="n">
        <v>3580.91</v>
      </c>
      <c r="O2021" s="8" t="n"/>
    </row>
    <row r="2022">
      <c r="A2022" s="8" t="inlineStr">
        <is>
          <t>CANON-202510-002052</t>
        </is>
      </c>
      <c r="B2022" s="9" t="inlineStr">
        <is>
          <t>2025-10</t>
        </is>
      </c>
      <c r="C2022" s="10" t="n">
        <v>45953</v>
      </c>
      <c r="D2022" s="9" t="inlineStr">
        <is>
          <t>Bound</t>
        </is>
      </c>
      <c r="E2022" s="8" t="inlineStr">
        <is>
          <t>Emiliano Okonkwo</t>
        </is>
      </c>
      <c r="F2022" s="11" t="n">
        <v>2002</v>
      </c>
      <c r="G2022" s="8" t="inlineStr">
        <is>
          <t>Aston Martin</t>
        </is>
      </c>
      <c r="H2022" s="8" t="inlineStr">
        <is>
          <t>DB12</t>
        </is>
      </c>
      <c r="I2022" s="8" t="inlineStr">
        <is>
          <t>2DYJ0GLVLF85WPH1F</t>
        </is>
      </c>
      <c r="J2022" s="8" t="inlineStr">
        <is>
          <t>02 - Sports / GT</t>
        </is>
      </c>
      <c r="K2022" s="12" t="n">
        <v>215000</v>
      </c>
      <c r="L2022" s="8" t="inlineStr">
        <is>
          <t>Montana</t>
        </is>
      </c>
      <c r="M2022" s="13" t="n">
        <v>3470.83</v>
      </c>
      <c r="N2022" s="13" t="n">
        <v>3363.58</v>
      </c>
      <c r="O2022" s="8" t="n"/>
    </row>
    <row r="2023">
      <c r="A2023" s="8" t="inlineStr">
        <is>
          <t>CANON-202510-002053</t>
        </is>
      </c>
      <c r="B2023" s="9" t="inlineStr">
        <is>
          <t>2025-10</t>
        </is>
      </c>
      <c r="C2023" s="10" t="n">
        <v>45951</v>
      </c>
      <c r="D2023" s="9" t="inlineStr">
        <is>
          <t>Bound</t>
        </is>
      </c>
      <c r="E2023" s="8" t="inlineStr">
        <is>
          <t>Marisol Vandermeer</t>
        </is>
      </c>
      <c r="F2023" s="11" t="n">
        <v>1992</v>
      </c>
      <c r="G2023" s="8" t="inlineStr">
        <is>
          <t>Ferrari</t>
        </is>
      </c>
      <c r="H2023" s="8" t="inlineStr">
        <is>
          <t>275 GTB/4</t>
        </is>
      </c>
      <c r="I2023" s="8" t="inlineStr">
        <is>
          <t>PWDF56HTJWXBSGTRA</t>
        </is>
      </c>
      <c r="J2023" s="8" t="inlineStr">
        <is>
          <t>07 - Post-War Classic (1946-1972)</t>
        </is>
      </c>
      <c r="K2023" s="12" t="n">
        <v>750000</v>
      </c>
      <c r="L2023" s="8" t="inlineStr">
        <is>
          <t>Virginia</t>
        </is>
      </c>
      <c r="M2023" s="13" t="n">
        <v>6632.55</v>
      </c>
      <c r="N2023" s="13" t="n">
        <v>6427.6</v>
      </c>
      <c r="O2023" s="8" t="n"/>
    </row>
    <row r="2024">
      <c r="A2024" s="8" t="inlineStr">
        <is>
          <t>CANON-202510-002055</t>
        </is>
      </c>
      <c r="B2024" s="9" t="inlineStr">
        <is>
          <t>2025-10</t>
        </is>
      </c>
      <c r="C2024" s="10" t="n">
        <v>45948</v>
      </c>
      <c r="D2024" s="9" t="inlineStr">
        <is>
          <t>Bound</t>
        </is>
      </c>
      <c r="E2024" s="8" t="inlineStr">
        <is>
          <t>Aurelio Bellandi</t>
        </is>
      </c>
      <c r="F2024" s="11" t="n">
        <v>2014</v>
      </c>
      <c r="G2024" s="8" t="inlineStr">
        <is>
          <t>BMW</t>
        </is>
      </c>
      <c r="H2024" s="8" t="inlineStr">
        <is>
          <t>M8 Competition</t>
        </is>
      </c>
      <c r="I2024" s="8" t="inlineStr">
        <is>
          <t>K6DKKNCYD1R6LY1Z3</t>
        </is>
      </c>
      <c r="J2024" s="8" t="inlineStr">
        <is>
          <t>02 - Sports / GT</t>
        </is>
      </c>
      <c r="K2024" s="12" t="n">
        <v>380000</v>
      </c>
      <c r="L2024" s="8" t="inlineStr">
        <is>
          <t>Minnesota</t>
        </is>
      </c>
      <c r="M2024" s="13" t="n">
        <v>7098.11</v>
      </c>
      <c r="N2024" s="13" t="n">
        <v>6878.78</v>
      </c>
      <c r="O2024" s="8" t="n"/>
    </row>
    <row r="2025">
      <c r="A2025" s="8" t="inlineStr">
        <is>
          <t>CANON-202510-002056</t>
        </is>
      </c>
      <c r="B2025" s="9" t="inlineStr">
        <is>
          <t>2025-10</t>
        </is>
      </c>
      <c r="C2025" s="10" t="n">
        <v>45941</v>
      </c>
      <c r="D2025" s="9" t="inlineStr">
        <is>
          <t>Bound</t>
        </is>
      </c>
      <c r="E2025" s="8" t="inlineStr">
        <is>
          <t>Fitzgerald Farkas</t>
        </is>
      </c>
      <c r="F2025" s="11" t="n">
        <v>2009</v>
      </c>
      <c r="G2025" s="8" t="inlineStr">
        <is>
          <t>Aston Martin</t>
        </is>
      </c>
      <c r="H2025" s="8" t="inlineStr">
        <is>
          <t>DB5</t>
        </is>
      </c>
      <c r="I2025" s="8" t="inlineStr">
        <is>
          <t>045HCPDF4Y5L3NTK1</t>
        </is>
      </c>
      <c r="J2025" s="8" t="inlineStr">
        <is>
          <t>07 - Post-War Classic (1946-1972)</t>
        </is>
      </c>
      <c r="K2025" s="12" t="n">
        <v>890000</v>
      </c>
      <c r="L2025" s="8" t="inlineStr">
        <is>
          <t>Maine</t>
        </is>
      </c>
      <c r="M2025" s="13" t="n">
        <v>7798.42</v>
      </c>
      <c r="N2025" s="13" t="n">
        <v>7557.45</v>
      </c>
      <c r="O2025" s="8" t="n"/>
    </row>
    <row r="2026">
      <c r="A2026" s="8" t="inlineStr">
        <is>
          <t>CANON-202510-002058</t>
        </is>
      </c>
      <c r="B2026" s="9" t="inlineStr">
        <is>
          <t>2025-10</t>
        </is>
      </c>
      <c r="C2026" s="10" t="n">
        <v>45960</v>
      </c>
      <c r="D2026" s="9" t="inlineStr">
        <is>
          <t>Bound</t>
        </is>
      </c>
      <c r="E2026" s="8" t="inlineStr">
        <is>
          <t>Marisol Montoya</t>
        </is>
      </c>
      <c r="F2026" s="11" t="n">
        <v>1964</v>
      </c>
      <c r="G2026" s="8" t="inlineStr">
        <is>
          <t>Lamborghini</t>
        </is>
      </c>
      <c r="H2026" s="8" t="inlineStr">
        <is>
          <t>Huracan EVO</t>
        </is>
      </c>
      <c r="I2026" s="8" t="inlineStr">
        <is>
          <t>XYDD4RKL1ZGJPCVBY</t>
        </is>
      </c>
      <c r="J2026" s="8" t="inlineStr">
        <is>
          <t>03 - Supercar</t>
        </is>
      </c>
      <c r="K2026" s="12" t="n">
        <v>1090000</v>
      </c>
      <c r="L2026" s="8" t="inlineStr">
        <is>
          <t>Kansas</t>
        </is>
      </c>
      <c r="M2026" s="13" t="n">
        <v>15959.25</v>
      </c>
      <c r="N2026" s="13" t="n">
        <v>15466.11</v>
      </c>
      <c r="O2026" s="8" t="n"/>
    </row>
    <row r="2027">
      <c r="A2027" s="8" t="inlineStr">
        <is>
          <t>CANON-202510-002059</t>
        </is>
      </c>
      <c r="B2027" s="9" t="inlineStr">
        <is>
          <t>2025-10</t>
        </is>
      </c>
      <c r="C2027" s="10" t="n">
        <v>45932</v>
      </c>
      <c r="D2027" s="9" t="inlineStr">
        <is>
          <t>Bound</t>
        </is>
      </c>
      <c r="E2027" s="8" t="inlineStr">
        <is>
          <t>Delphine Kingsford</t>
        </is>
      </c>
      <c r="F2027" s="11" t="n">
        <v>1978</v>
      </c>
      <c r="G2027" s="8" t="inlineStr">
        <is>
          <t>BMW</t>
        </is>
      </c>
      <c r="H2027" s="8" t="inlineStr">
        <is>
          <t>M8 Competition</t>
        </is>
      </c>
      <c r="I2027" s="8" t="inlineStr">
        <is>
          <t>4DRR5STZB1YJ38HP0</t>
        </is>
      </c>
      <c r="J2027" s="8" t="inlineStr">
        <is>
          <t>02 - Sports / GT</t>
        </is>
      </c>
      <c r="K2027" s="12" t="n">
        <v>400000</v>
      </c>
      <c r="L2027" s="8" t="inlineStr">
        <is>
          <t>New Jersey</t>
        </is>
      </c>
      <c r="M2027" s="13" t="n">
        <v>5150.94</v>
      </c>
      <c r="N2027" s="13" t="n">
        <v>4991.78</v>
      </c>
      <c r="O2027" s="8" t="n"/>
    </row>
    <row r="2028">
      <c r="A2028" s="8" t="inlineStr">
        <is>
          <t>CANON-202510-002061</t>
        </is>
      </c>
      <c r="B2028" s="9" t="inlineStr">
        <is>
          <t>2025-10</t>
        </is>
      </c>
      <c r="C2028" s="10" t="n">
        <v>45939</v>
      </c>
      <c r="D2028" s="9" t="inlineStr">
        <is>
          <t>Bound</t>
        </is>
      </c>
      <c r="E2028" s="8" t="inlineStr">
        <is>
          <t>Noor Chattopadhyay</t>
        </is>
      </c>
      <c r="F2028" s="11" t="n">
        <v>2012</v>
      </c>
      <c r="G2028" s="8" t="inlineStr">
        <is>
          <t>Mercedes-Benz</t>
        </is>
      </c>
      <c r="H2028" s="8" t="inlineStr">
        <is>
          <t>280SL Pagoda</t>
        </is>
      </c>
      <c r="I2028" s="8" t="inlineStr">
        <is>
          <t>6D5CNBJ1TKY9GHVNE</t>
        </is>
      </c>
      <c r="J2028" s="8" t="inlineStr">
        <is>
          <t>07 - Post-War Classic (1946-1972)</t>
        </is>
      </c>
      <c r="K2028" s="12" t="n">
        <v>1450000</v>
      </c>
      <c r="L2028" s="8" t="inlineStr">
        <is>
          <t>Missouri</t>
        </is>
      </c>
      <c r="M2028" s="13" t="n">
        <v>11020</v>
      </c>
      <c r="N2028" s="13" t="n">
        <v>10679.48</v>
      </c>
      <c r="O2028" s="8" t="n"/>
    </row>
    <row r="2029">
      <c r="A2029" s="8" t="inlineStr">
        <is>
          <t>CANON-202510-002062</t>
        </is>
      </c>
      <c r="B2029" s="9" t="inlineStr">
        <is>
          <t>2025-10</t>
        </is>
      </c>
      <c r="C2029" s="10" t="n">
        <v>45942</v>
      </c>
      <c r="D2029" s="9" t="inlineStr">
        <is>
          <t>Bound</t>
        </is>
      </c>
      <c r="E2029" s="8" t="inlineStr">
        <is>
          <t>Desmond Harrington</t>
        </is>
      </c>
      <c r="F2029" s="11" t="n">
        <v>1994</v>
      </c>
      <c r="G2029" s="8" t="inlineStr">
        <is>
          <t>Mercedes-Benz</t>
        </is>
      </c>
      <c r="H2029" s="8" t="inlineStr">
        <is>
          <t>AMG GT</t>
        </is>
      </c>
      <c r="I2029" s="8" t="inlineStr">
        <is>
          <t>H5XWZUJT00HYXUNR6</t>
        </is>
      </c>
      <c r="J2029" s="8" t="inlineStr">
        <is>
          <t>02 - Sports / GT</t>
        </is>
      </c>
      <c r="K2029" s="12" t="n">
        <v>430000</v>
      </c>
      <c r="L2029" s="8" t="inlineStr">
        <is>
          <t>Mississippi</t>
        </is>
      </c>
      <c r="M2029" s="13" t="n">
        <v>7241.04</v>
      </c>
      <c r="N2029" s="13" t="n">
        <v>7017.29</v>
      </c>
      <c r="O2029" s="8" t="n"/>
    </row>
    <row r="2030">
      <c r="A2030" s="8" t="inlineStr">
        <is>
          <t>CANON-202510-002063</t>
        </is>
      </c>
      <c r="B2030" s="9" t="inlineStr">
        <is>
          <t>2025-10</t>
        </is>
      </c>
      <c r="C2030" s="10" t="n">
        <v>45941</v>
      </c>
      <c r="D2030" s="9" t="inlineStr">
        <is>
          <t>Bound</t>
        </is>
      </c>
      <c r="E2030" s="8" t="inlineStr">
        <is>
          <t>Sunniva Fairweather</t>
        </is>
      </c>
      <c r="F2030" s="11" t="n">
        <v>1972</v>
      </c>
      <c r="G2030" s="8" t="inlineStr">
        <is>
          <t>Ferrari</t>
        </is>
      </c>
      <c r="H2030" s="8" t="inlineStr">
        <is>
          <t>296 GTB</t>
        </is>
      </c>
      <c r="I2030" s="8" t="inlineStr">
        <is>
          <t>4ENRTX14PP3DEN71L</t>
        </is>
      </c>
      <c r="J2030" s="8" t="inlineStr">
        <is>
          <t>03 - Supercar</t>
        </is>
      </c>
      <c r="K2030" s="12" t="n">
        <v>560000</v>
      </c>
      <c r="L2030" s="8" t="inlineStr">
        <is>
          <t>Texas</t>
        </is>
      </c>
      <c r="M2030" s="13" t="n">
        <v>11543.4</v>
      </c>
      <c r="N2030" s="13" t="n">
        <v>11186.71</v>
      </c>
      <c r="O2030" s="8" t="n"/>
    </row>
    <row r="2031">
      <c r="A2031" s="8" t="inlineStr">
        <is>
          <t>CANON-202510-002064</t>
        </is>
      </c>
      <c r="B2031" s="9" t="inlineStr">
        <is>
          <t>2025-10</t>
        </is>
      </c>
      <c r="C2031" s="10" t="n">
        <v>45953</v>
      </c>
      <c r="D2031" s="9" t="inlineStr">
        <is>
          <t>Bound</t>
        </is>
      </c>
      <c r="E2031" s="8" t="inlineStr">
        <is>
          <t>Horace Castellanos</t>
        </is>
      </c>
      <c r="F2031" s="11" t="n">
        <v>1971</v>
      </c>
      <c r="G2031" s="8" t="inlineStr">
        <is>
          <t>Singer</t>
        </is>
      </c>
      <c r="H2031" s="8" t="inlineStr">
        <is>
          <t>911 Reimagined</t>
        </is>
      </c>
      <c r="I2031" s="8" t="inlineStr">
        <is>
          <t>NEZD1BARXW20D77AH</t>
        </is>
      </c>
      <c r="J2031" s="8" t="inlineStr">
        <is>
          <t>11 - Restomod / Coachbuilt / Bespoke</t>
        </is>
      </c>
      <c r="K2031" s="12" t="n">
        <v>505000</v>
      </c>
      <c r="L2031" s="8" t="inlineStr">
        <is>
          <t>Massachusetts</t>
        </is>
      </c>
      <c r="M2031" s="13" t="n">
        <v>9290.09</v>
      </c>
      <c r="N2031" s="13" t="n">
        <v>9003.030000000001</v>
      </c>
      <c r="O2031" s="8" t="n"/>
    </row>
    <row r="2032">
      <c r="A2032" s="8" t="inlineStr">
        <is>
          <t>CANON-202510-002065</t>
        </is>
      </c>
      <c r="B2032" s="9" t="inlineStr">
        <is>
          <t>2025-10</t>
        </is>
      </c>
      <c r="C2032" s="10" t="n">
        <v>45940</v>
      </c>
      <c r="D2032" s="9" t="inlineStr">
        <is>
          <t>Bound</t>
        </is>
      </c>
      <c r="E2032" s="8" t="inlineStr">
        <is>
          <t>Everett Whitlock</t>
        </is>
      </c>
      <c r="F2032" s="11" t="n">
        <v>1959</v>
      </c>
      <c r="G2032" s="8" t="inlineStr">
        <is>
          <t>BMW</t>
        </is>
      </c>
      <c r="H2032" s="8" t="inlineStr">
        <is>
          <t>M8 Competition</t>
        </is>
      </c>
      <c r="I2032" s="8" t="inlineStr">
        <is>
          <t>89WFN3WWYFG859GBY</t>
        </is>
      </c>
      <c r="J2032" s="8" t="inlineStr">
        <is>
          <t>02 - Sports / GT</t>
        </is>
      </c>
      <c r="K2032" s="12" t="n">
        <v>255000</v>
      </c>
      <c r="L2032" s="8" t="inlineStr">
        <is>
          <t>North Dakota</t>
        </is>
      </c>
      <c r="M2032" s="13" t="n">
        <v>3680.66</v>
      </c>
      <c r="N2032" s="13" t="n">
        <v>3566.93</v>
      </c>
      <c r="O2032" s="8" t="n"/>
    </row>
    <row r="2033">
      <c r="A2033" s="8" t="inlineStr">
        <is>
          <t>CANON-202510-002066</t>
        </is>
      </c>
      <c r="B2033" s="9" t="inlineStr">
        <is>
          <t>2025-10</t>
        </is>
      </c>
      <c r="C2033" s="10" t="n">
        <v>45960</v>
      </c>
      <c r="D2033" s="9" t="inlineStr">
        <is>
          <t>Bound</t>
        </is>
      </c>
      <c r="E2033" s="8" t="inlineStr">
        <is>
          <t>Noor Whitlock</t>
        </is>
      </c>
      <c r="F2033" s="11" t="n">
        <v>1998</v>
      </c>
      <c r="G2033" s="8" t="inlineStr">
        <is>
          <t>Porsche</t>
        </is>
      </c>
      <c r="H2033" s="8" t="inlineStr">
        <is>
          <t>911 Turbo S</t>
        </is>
      </c>
      <c r="I2033" s="8" t="inlineStr">
        <is>
          <t>FR4KYNBT7M7NBT56M</t>
        </is>
      </c>
      <c r="J2033" s="8" t="inlineStr">
        <is>
          <t>02 - Sports / GT</t>
        </is>
      </c>
      <c r="K2033" s="12" t="n">
        <v>445000</v>
      </c>
      <c r="L2033" s="8" t="inlineStr">
        <is>
          <t>New Mexico</t>
        </is>
      </c>
      <c r="M2033" s="13" t="n">
        <v>8060.38</v>
      </c>
      <c r="N2033" s="13" t="n">
        <v>7811.31</v>
      </c>
      <c r="O2033" s="8" t="n"/>
    </row>
    <row r="2034">
      <c r="A2034" s="8" t="inlineStr">
        <is>
          <t>CANON-202510-002067</t>
        </is>
      </c>
      <c r="B2034" s="9" t="inlineStr">
        <is>
          <t>2025-10</t>
        </is>
      </c>
      <c r="C2034" s="10" t="n">
        <v>45956</v>
      </c>
      <c r="D2034" s="9" t="inlineStr">
        <is>
          <t>Bound</t>
        </is>
      </c>
      <c r="E2034" s="8" t="inlineStr">
        <is>
          <t>Fenwick Castellanos</t>
        </is>
      </c>
      <c r="F2034" s="11" t="n">
        <v>1975</v>
      </c>
      <c r="G2034" s="8" t="inlineStr">
        <is>
          <t>Bentley</t>
        </is>
      </c>
      <c r="H2034" s="8" t="inlineStr">
        <is>
          <t>Continental GT</t>
        </is>
      </c>
      <c r="I2034" s="8" t="inlineStr">
        <is>
          <t>TS7K302WYTL1WVS7S</t>
        </is>
      </c>
      <c r="J2034" s="8" t="inlineStr">
        <is>
          <t>02 - Sports / GT</t>
        </is>
      </c>
      <c r="K2034" s="12" t="n">
        <v>610000</v>
      </c>
      <c r="L2034" s="8" t="inlineStr">
        <is>
          <t>Florida</t>
        </is>
      </c>
      <c r="M2034" s="13" t="n">
        <v>10623.21</v>
      </c>
      <c r="N2034" s="13" t="n">
        <v>10294.95</v>
      </c>
      <c r="O2034" s="8" t="n"/>
    </row>
    <row r="2035">
      <c r="A2035" s="8" t="inlineStr">
        <is>
          <t>CANON-202510-002069</t>
        </is>
      </c>
      <c r="B2035" s="9" t="inlineStr">
        <is>
          <t>2025-10</t>
        </is>
      </c>
      <c r="C2035" s="10" t="n">
        <v>45934</v>
      </c>
      <c r="D2035" s="9" t="inlineStr">
        <is>
          <t>Bound</t>
        </is>
      </c>
      <c r="E2035" s="8" t="inlineStr">
        <is>
          <t>Sunniva Underwood</t>
        </is>
      </c>
      <c r="F2035" s="11" t="n">
        <v>1965</v>
      </c>
      <c r="G2035" s="8" t="inlineStr">
        <is>
          <t>Mercedes-Benz</t>
        </is>
      </c>
      <c r="H2035" s="8" t="inlineStr">
        <is>
          <t>AMG GT</t>
        </is>
      </c>
      <c r="I2035" s="8" t="inlineStr">
        <is>
          <t>6CVSKBFWWVV2KWX85</t>
        </is>
      </c>
      <c r="J2035" s="8" t="inlineStr">
        <is>
          <t>02 - Sports / GT</t>
        </is>
      </c>
      <c r="K2035" s="12" t="n">
        <v>205000</v>
      </c>
      <c r="L2035" s="8" t="inlineStr">
        <is>
          <t>Wyoming</t>
        </is>
      </c>
      <c r="M2035" s="13" t="n">
        <v>3807.58</v>
      </c>
      <c r="N2035" s="13" t="n">
        <v>3689.93</v>
      </c>
      <c r="O2035" s="8" t="n"/>
    </row>
    <row r="2036">
      <c r="A2036" s="8" t="inlineStr">
        <is>
          <t>CANON-202510-002070</t>
        </is>
      </c>
      <c r="B2036" s="9" t="inlineStr">
        <is>
          <t>2025-10</t>
        </is>
      </c>
      <c r="C2036" s="10" t="n">
        <v>45952</v>
      </c>
      <c r="D2036" s="9" t="inlineStr">
        <is>
          <t>Bound</t>
        </is>
      </c>
      <c r="E2036" s="8" t="inlineStr">
        <is>
          <t>Callum Blackwood</t>
        </is>
      </c>
      <c r="F2036" s="11" t="n">
        <v>2008</v>
      </c>
      <c r="G2036" s="8" t="inlineStr">
        <is>
          <t>Bentley</t>
        </is>
      </c>
      <c r="H2036" s="8" t="inlineStr">
        <is>
          <t>Continental GT</t>
        </is>
      </c>
      <c r="I2036" s="8" t="inlineStr">
        <is>
          <t>P3302DTRYNWGF77KY</t>
        </is>
      </c>
      <c r="J2036" s="8" t="inlineStr">
        <is>
          <t>02 - Sports / GT</t>
        </is>
      </c>
      <c r="K2036" s="12" t="n">
        <v>805000</v>
      </c>
      <c r="L2036" s="8" t="inlineStr">
        <is>
          <t>Ohio</t>
        </is>
      </c>
      <c r="M2036" s="13" t="n">
        <v>13722.97</v>
      </c>
      <c r="N2036" s="13" t="n">
        <v>13298.93</v>
      </c>
      <c r="O2036" s="8" t="n"/>
    </row>
    <row r="2037">
      <c r="A2037" s="8" t="inlineStr">
        <is>
          <t>CANON-202510-002071</t>
        </is>
      </c>
      <c r="B2037" s="9" t="inlineStr">
        <is>
          <t>2025-10</t>
        </is>
      </c>
      <c r="C2037" s="10" t="n">
        <v>45950</v>
      </c>
      <c r="D2037" s="9" t="inlineStr">
        <is>
          <t>Bound</t>
        </is>
      </c>
      <c r="E2037" s="8" t="inlineStr">
        <is>
          <t>Ingrid Chattopadhyay</t>
        </is>
      </c>
      <c r="F2037" s="11" t="n">
        <v>2013</v>
      </c>
      <c r="G2037" s="8" t="inlineStr">
        <is>
          <t>Lamborghini</t>
        </is>
      </c>
      <c r="H2037" s="8" t="inlineStr">
        <is>
          <t>Huracan EVO</t>
        </is>
      </c>
      <c r="I2037" s="8" t="inlineStr">
        <is>
          <t>U9DSHZM4W8XBPP19H</t>
        </is>
      </c>
      <c r="J2037" s="8" t="inlineStr">
        <is>
          <t>03 - Supercar</t>
        </is>
      </c>
      <c r="K2037" s="12" t="n">
        <v>660000</v>
      </c>
      <c r="L2037" s="8" t="inlineStr">
        <is>
          <t>South Dakota</t>
        </is>
      </c>
      <c r="M2037" s="13" t="n">
        <v>13131.51</v>
      </c>
      <c r="N2037" s="13" t="n">
        <v>12725.75</v>
      </c>
      <c r="O2037" s="8" t="n"/>
    </row>
    <row r="2038">
      <c r="A2038" s="8" t="inlineStr">
        <is>
          <t>CANON-202510-002072</t>
        </is>
      </c>
      <c r="B2038" s="9" t="inlineStr">
        <is>
          <t>2025-10</t>
        </is>
      </c>
      <c r="C2038" s="10" t="n">
        <v>45950</v>
      </c>
      <c r="D2038" s="9" t="inlineStr">
        <is>
          <t>Bound</t>
        </is>
      </c>
      <c r="E2038" s="8" t="inlineStr">
        <is>
          <t>Anouk Vasquez</t>
        </is>
      </c>
      <c r="F2038" s="11" t="n">
        <v>2019</v>
      </c>
      <c r="G2038" s="8" t="inlineStr">
        <is>
          <t>Bentley</t>
        </is>
      </c>
      <c r="H2038" s="8" t="inlineStr">
        <is>
          <t>Continental GT</t>
        </is>
      </c>
      <c r="I2038" s="8" t="inlineStr">
        <is>
          <t>UBJNN6KRLEVDKRAFK</t>
        </is>
      </c>
      <c r="J2038" s="8" t="inlineStr">
        <is>
          <t>02 - Sports / GT</t>
        </is>
      </c>
      <c r="K2038" s="12" t="n">
        <v>555000</v>
      </c>
      <c r="L2038" s="8" t="inlineStr">
        <is>
          <t>North Carolina</t>
        </is>
      </c>
      <c r="M2038" s="13" t="n">
        <v>7827.59</v>
      </c>
      <c r="N2038" s="13" t="n">
        <v>7585.72</v>
      </c>
      <c r="O2038" s="8" t="n"/>
    </row>
    <row r="2039">
      <c r="A2039" s="8" t="inlineStr">
        <is>
          <t>CANON-202510-002073</t>
        </is>
      </c>
      <c r="B2039" s="9" t="inlineStr">
        <is>
          <t>2025-10</t>
        </is>
      </c>
      <c r="C2039" s="10" t="n">
        <v>45940</v>
      </c>
      <c r="D2039" s="9" t="inlineStr">
        <is>
          <t>Bound</t>
        </is>
      </c>
      <c r="E2039" s="8" t="inlineStr">
        <is>
          <t>Fenwick Kingsford</t>
        </is>
      </c>
      <c r="F2039" s="11" t="n">
        <v>1969</v>
      </c>
      <c r="G2039" s="8" t="inlineStr">
        <is>
          <t>McLaren</t>
        </is>
      </c>
      <c r="H2039" s="8" t="inlineStr">
        <is>
          <t>750S</t>
        </is>
      </c>
      <c r="I2039" s="8" t="inlineStr">
        <is>
          <t>TV34NGGBC47V5A4LJ</t>
        </is>
      </c>
      <c r="J2039" s="8" t="inlineStr">
        <is>
          <t>03 - Supercar</t>
        </is>
      </c>
      <c r="K2039" s="12" t="n">
        <v>420000</v>
      </c>
      <c r="L2039" s="8" t="inlineStr">
        <is>
          <t>Indiana</t>
        </is>
      </c>
      <c r="M2039" s="13" t="n">
        <v>11209.25</v>
      </c>
      <c r="N2039" s="13" t="n">
        <v>10862.88</v>
      </c>
      <c r="O2039" s="8" t="n"/>
    </row>
    <row r="2040">
      <c r="A2040" s="8" t="inlineStr">
        <is>
          <t>CANON-202510-002075</t>
        </is>
      </c>
      <c r="B2040" s="9" t="inlineStr">
        <is>
          <t>2025-10</t>
        </is>
      </c>
      <c r="C2040" s="10" t="n">
        <v>45933</v>
      </c>
      <c r="D2040" s="9" t="inlineStr">
        <is>
          <t>Bound</t>
        </is>
      </c>
      <c r="E2040" s="8" t="inlineStr">
        <is>
          <t>Thaddeus Pennington</t>
        </is>
      </c>
      <c r="F2040" s="11" t="n">
        <v>2000</v>
      </c>
      <c r="G2040" s="8" t="inlineStr">
        <is>
          <t>BMW</t>
        </is>
      </c>
      <c r="H2040" s="8" t="inlineStr">
        <is>
          <t>M8 Competition</t>
        </is>
      </c>
      <c r="I2040" s="8" t="inlineStr">
        <is>
          <t>UV11W0HMBUR3JSKGJ</t>
        </is>
      </c>
      <c r="J2040" s="8" t="inlineStr">
        <is>
          <t>02 - Sports / GT</t>
        </is>
      </c>
      <c r="K2040" s="12" t="n">
        <v>315000</v>
      </c>
      <c r="L2040" s="8" t="inlineStr">
        <is>
          <t>Delaware</t>
        </is>
      </c>
      <c r="M2040" s="13" t="n">
        <v>5571.93</v>
      </c>
      <c r="N2040" s="13" t="n">
        <v>5399.76</v>
      </c>
      <c r="O2040" s="8" t="n"/>
    </row>
    <row r="2041">
      <c r="A2041" s="8" t="inlineStr">
        <is>
          <t>CANON-202510-002076</t>
        </is>
      </c>
      <c r="B2041" s="9" t="inlineStr">
        <is>
          <t>2025-10</t>
        </is>
      </c>
      <c r="C2041" s="10" t="n">
        <v>45959</v>
      </c>
      <c r="D2041" s="9" t="inlineStr">
        <is>
          <t>Bound</t>
        </is>
      </c>
      <c r="E2041" s="8" t="inlineStr">
        <is>
          <t>Fitzgerald Underwood</t>
        </is>
      </c>
      <c r="F2041" s="11" t="n">
        <v>1998</v>
      </c>
      <c r="G2041" s="8" t="inlineStr">
        <is>
          <t>McLaren</t>
        </is>
      </c>
      <c r="H2041" s="8" t="inlineStr">
        <is>
          <t>750S</t>
        </is>
      </c>
      <c r="I2041" s="8" t="inlineStr">
        <is>
          <t>DNDNRCB1D5AHPW5TL</t>
        </is>
      </c>
      <c r="J2041" s="8" t="inlineStr">
        <is>
          <t>03 - Supercar</t>
        </is>
      </c>
      <c r="K2041" s="12" t="n">
        <v>490000</v>
      </c>
      <c r="L2041" s="8" t="inlineStr">
        <is>
          <t>New Jersey</t>
        </is>
      </c>
      <c r="M2041" s="13" t="n">
        <v>9675.190000000001</v>
      </c>
      <c r="N2041" s="13" t="n">
        <v>9376.23</v>
      </c>
      <c r="O2041" s="8" t="n"/>
    </row>
    <row r="2042">
      <c r="A2042" s="8" t="inlineStr">
        <is>
          <t>CANON-202510-002079</t>
        </is>
      </c>
      <c r="B2042" s="9" t="inlineStr">
        <is>
          <t>2025-10</t>
        </is>
      </c>
      <c r="C2042" s="10" t="n">
        <v>45940</v>
      </c>
      <c r="D2042" s="9" t="inlineStr">
        <is>
          <t>Bound</t>
        </is>
      </c>
      <c r="E2042" s="8" t="inlineStr">
        <is>
          <t>Horace Nakashima</t>
        </is>
      </c>
      <c r="F2042" s="11" t="n">
        <v>1986</v>
      </c>
      <c r="G2042" s="8" t="inlineStr">
        <is>
          <t>Bentley</t>
        </is>
      </c>
      <c r="H2042" s="8" t="inlineStr">
        <is>
          <t>Continental GT</t>
        </is>
      </c>
      <c r="I2042" s="8" t="inlineStr">
        <is>
          <t>W9DF8BNGLX61B46SA</t>
        </is>
      </c>
      <c r="J2042" s="8" t="inlineStr">
        <is>
          <t>02 - Sports / GT</t>
        </is>
      </c>
      <c r="K2042" s="12" t="n">
        <v>1115000</v>
      </c>
      <c r="L2042" s="8" t="inlineStr">
        <is>
          <t>Maryland</t>
        </is>
      </c>
      <c r="M2042" s="13" t="n">
        <v>10992.22</v>
      </c>
      <c r="N2042" s="13" t="n">
        <v>10652.56</v>
      </c>
      <c r="O2042" s="8" t="n"/>
    </row>
    <row r="2043">
      <c r="A2043" s="8" t="inlineStr">
        <is>
          <t>CANON-202510-002081</t>
        </is>
      </c>
      <c r="B2043" s="9" t="inlineStr">
        <is>
          <t>2025-10</t>
        </is>
      </c>
      <c r="C2043" s="10" t="n">
        <v>45932</v>
      </c>
      <c r="D2043" s="9" t="inlineStr">
        <is>
          <t>Bound</t>
        </is>
      </c>
      <c r="E2043" s="8" t="inlineStr">
        <is>
          <t>Sunniva Harrington</t>
        </is>
      </c>
      <c r="F2043" s="11" t="n">
        <v>2016</v>
      </c>
      <c r="G2043" s="8" t="inlineStr">
        <is>
          <t>Ferrari</t>
        </is>
      </c>
      <c r="H2043" s="8" t="inlineStr">
        <is>
          <t>SF90 Stradale</t>
        </is>
      </c>
      <c r="I2043" s="8" t="inlineStr">
        <is>
          <t>8UJZVRP17FUYNGP24</t>
        </is>
      </c>
      <c r="J2043" s="8" t="inlineStr">
        <is>
          <t>03 - Supercar</t>
        </is>
      </c>
      <c r="K2043" s="12" t="n">
        <v>650000</v>
      </c>
      <c r="L2043" s="8" t="inlineStr">
        <is>
          <t>Indiana</t>
        </is>
      </c>
      <c r="M2043" s="13" t="n">
        <v>14330.66</v>
      </c>
      <c r="N2043" s="13" t="n">
        <v>13887.84</v>
      </c>
      <c r="O2043" s="8" t="n"/>
    </row>
    <row r="2044">
      <c r="A2044" s="8" t="inlineStr">
        <is>
          <t>CANON-202510-002082</t>
        </is>
      </c>
      <c r="B2044" s="9" t="inlineStr">
        <is>
          <t>2025-10</t>
        </is>
      </c>
      <c r="C2044" s="10" t="n">
        <v>45948</v>
      </c>
      <c r="D2044" s="9" t="inlineStr">
        <is>
          <t>Bound</t>
        </is>
      </c>
      <c r="E2044" s="8" t="inlineStr">
        <is>
          <t>Leopold Kingsford</t>
        </is>
      </c>
      <c r="F2044" s="11" t="n">
        <v>2012</v>
      </c>
      <c r="G2044" s="8" t="inlineStr">
        <is>
          <t>Mercedes-Benz</t>
        </is>
      </c>
      <c r="H2044" s="8" t="inlineStr">
        <is>
          <t>280SL Pagoda</t>
        </is>
      </c>
      <c r="I2044" s="8" t="inlineStr">
        <is>
          <t>XC44EM4ZKZ6NE1SJU</t>
        </is>
      </c>
      <c r="J2044" s="8" t="inlineStr">
        <is>
          <t>07 - Post-War Classic (1946-1972)</t>
        </is>
      </c>
      <c r="K2044" s="12" t="n">
        <v>480000</v>
      </c>
      <c r="L2044" s="8" t="inlineStr">
        <is>
          <t>New York</t>
        </is>
      </c>
      <c r="M2044" s="13" t="n">
        <v>5564.38</v>
      </c>
      <c r="N2044" s="13" t="n">
        <v>5392.44</v>
      </c>
      <c r="O2044" s="8" t="n"/>
    </row>
    <row r="2045">
      <c r="A2045" s="8" t="inlineStr">
        <is>
          <t>CANON-202510-002083</t>
        </is>
      </c>
      <c r="B2045" s="9" t="inlineStr">
        <is>
          <t>2025-10</t>
        </is>
      </c>
      <c r="C2045" s="10" t="n">
        <v>45946</v>
      </c>
      <c r="D2045" s="9" t="inlineStr">
        <is>
          <t>Bound</t>
        </is>
      </c>
      <c r="E2045" s="8" t="inlineStr">
        <is>
          <t>Ingrid Castellanos</t>
        </is>
      </c>
      <c r="F2045" s="11" t="n">
        <v>1976</v>
      </c>
      <c r="G2045" s="8" t="inlineStr">
        <is>
          <t>Lamborghini</t>
        </is>
      </c>
      <c r="H2045" s="8" t="inlineStr">
        <is>
          <t>Huracan EVO</t>
        </is>
      </c>
      <c r="I2045" s="8" t="inlineStr">
        <is>
          <t>VNLBXJAY1LMM44C6C</t>
        </is>
      </c>
      <c r="J2045" s="8" t="inlineStr">
        <is>
          <t>03 - Supercar</t>
        </is>
      </c>
      <c r="K2045" s="12" t="n">
        <v>1475000</v>
      </c>
      <c r="L2045" s="8" t="inlineStr">
        <is>
          <t>Texas</t>
        </is>
      </c>
      <c r="M2045" s="13" t="n">
        <v>25603.77</v>
      </c>
      <c r="N2045" s="13" t="n">
        <v>24812.61</v>
      </c>
      <c r="O2045" s="8" t="n"/>
    </row>
    <row r="2046">
      <c r="A2046" s="8" t="inlineStr">
        <is>
          <t>CANON-202510-002084</t>
        </is>
      </c>
      <c r="B2046" s="9" t="inlineStr">
        <is>
          <t>2025-10</t>
        </is>
      </c>
      <c r="C2046" s="10" t="n">
        <v>45933</v>
      </c>
      <c r="D2046" s="9" t="inlineStr">
        <is>
          <t>Bound</t>
        </is>
      </c>
      <c r="E2046" s="8" t="inlineStr">
        <is>
          <t>Aurelio Ashcombe</t>
        </is>
      </c>
      <c r="F2046" s="11" t="n">
        <v>2016</v>
      </c>
      <c r="G2046" s="8" t="inlineStr">
        <is>
          <t>Singer</t>
        </is>
      </c>
      <c r="H2046" s="8" t="inlineStr">
        <is>
          <t>911 Reimagined</t>
        </is>
      </c>
      <c r="I2046" s="8" t="inlineStr">
        <is>
          <t>XS4DGXXNULPM2AWCA</t>
        </is>
      </c>
      <c r="J2046" s="8" t="inlineStr">
        <is>
          <t>11 - Restomod / Coachbuilt / Bespoke</t>
        </is>
      </c>
      <c r="K2046" s="12" t="n">
        <v>1060000</v>
      </c>
      <c r="L2046" s="8" t="inlineStr">
        <is>
          <t>South Carolina</t>
        </is>
      </c>
      <c r="M2046" s="13" t="n">
        <v>16864</v>
      </c>
      <c r="N2046" s="13" t="n">
        <v>16342.9</v>
      </c>
      <c r="O2046" s="8" t="n"/>
    </row>
    <row r="2047">
      <c r="A2047" s="8" t="inlineStr">
        <is>
          <t>CANON-202510-002085</t>
        </is>
      </c>
      <c r="B2047" s="9" t="inlineStr">
        <is>
          <t>2025-10</t>
        </is>
      </c>
      <c r="C2047" s="10" t="n">
        <v>45939</v>
      </c>
      <c r="D2047" s="9" t="inlineStr">
        <is>
          <t>Bound</t>
        </is>
      </c>
      <c r="E2047" s="8" t="inlineStr">
        <is>
          <t>Marisol Vasquez</t>
        </is>
      </c>
      <c r="F2047" s="11" t="n">
        <v>1982</v>
      </c>
      <c r="G2047" s="8" t="inlineStr">
        <is>
          <t>Mercedes-Benz</t>
        </is>
      </c>
      <c r="H2047" s="8" t="inlineStr">
        <is>
          <t>AMG GT</t>
        </is>
      </c>
      <c r="I2047" s="8" t="inlineStr">
        <is>
          <t>47M3TZBW1JC1B7FGB</t>
        </is>
      </c>
      <c r="J2047" s="8" t="inlineStr">
        <is>
          <t>02 - Sports / GT</t>
        </is>
      </c>
      <c r="K2047" s="12" t="n">
        <v>535000</v>
      </c>
      <c r="L2047" s="8" t="inlineStr">
        <is>
          <t>North Dakota</t>
        </is>
      </c>
      <c r="M2047" s="13" t="n">
        <v>6692.55</v>
      </c>
      <c r="N2047" s="13" t="n">
        <v>6485.75</v>
      </c>
      <c r="O2047" s="8" t="n"/>
    </row>
    <row r="2048">
      <c r="A2048" s="8" t="inlineStr">
        <is>
          <t>CANON-202510-002086</t>
        </is>
      </c>
      <c r="B2048" s="9" t="inlineStr">
        <is>
          <t>2025-10</t>
        </is>
      </c>
      <c r="C2048" s="10" t="n">
        <v>45932</v>
      </c>
      <c r="D2048" s="9" t="inlineStr">
        <is>
          <t>Bound</t>
        </is>
      </c>
      <c r="E2048" s="8" t="inlineStr">
        <is>
          <t>Ingrid Pennington</t>
        </is>
      </c>
      <c r="F2048" s="11" t="n">
        <v>1998</v>
      </c>
      <c r="G2048" s="8" t="inlineStr">
        <is>
          <t>McLaren</t>
        </is>
      </c>
      <c r="H2048" s="8" t="inlineStr">
        <is>
          <t>750S</t>
        </is>
      </c>
      <c r="I2048" s="8" t="inlineStr">
        <is>
          <t>5R11R6U0W0K2ZDKMH</t>
        </is>
      </c>
      <c r="J2048" s="8" t="inlineStr">
        <is>
          <t>03 - Supercar</t>
        </is>
      </c>
      <c r="K2048" s="12" t="n">
        <v>1950000</v>
      </c>
      <c r="L2048" s="8" t="inlineStr">
        <is>
          <t>Michigan</t>
        </is>
      </c>
      <c r="M2048" s="13" t="n">
        <v>45622.64</v>
      </c>
      <c r="N2048" s="13" t="n">
        <v>44212.9</v>
      </c>
      <c r="O2048" s="8" t="n"/>
    </row>
    <row r="2049">
      <c r="A2049" s="8" t="inlineStr">
        <is>
          <t>CANON-202510-002088</t>
        </is>
      </c>
      <c r="B2049" s="9" t="inlineStr">
        <is>
          <t>2025-10</t>
        </is>
      </c>
      <c r="C2049" s="10" t="n">
        <v>45949</v>
      </c>
      <c r="D2049" s="9" t="inlineStr">
        <is>
          <t>Bound</t>
        </is>
      </c>
      <c r="E2049" s="8" t="inlineStr">
        <is>
          <t>Emiliano Blackwood</t>
        </is>
      </c>
      <c r="F2049" s="11" t="n">
        <v>1973</v>
      </c>
      <c r="G2049" s="8" t="inlineStr">
        <is>
          <t>McLaren</t>
        </is>
      </c>
      <c r="H2049" s="8" t="inlineStr">
        <is>
          <t>750S</t>
        </is>
      </c>
      <c r="I2049" s="8" t="inlineStr">
        <is>
          <t>WY31PJH2EZX61DXKK</t>
        </is>
      </c>
      <c r="J2049" s="8" t="inlineStr">
        <is>
          <t>03 - Supercar</t>
        </is>
      </c>
      <c r="K2049" s="12" t="n">
        <v>940000</v>
      </c>
      <c r="L2049" s="8" t="inlineStr">
        <is>
          <t>Colorado</t>
        </is>
      </c>
      <c r="M2049" s="13" t="n">
        <v>18533.96</v>
      </c>
      <c r="N2049" s="13" t="n">
        <v>17961.26</v>
      </c>
      <c r="O2049" s="8" t="n"/>
    </row>
    <row r="2050">
      <c r="A2050" s="8" t="inlineStr">
        <is>
          <t>CANON-202510-002090</t>
        </is>
      </c>
      <c r="B2050" s="9" t="inlineStr">
        <is>
          <t>2025-10</t>
        </is>
      </c>
      <c r="C2050" s="10" t="n">
        <v>45931</v>
      </c>
      <c r="D2050" s="9" t="inlineStr">
        <is>
          <t>Bound</t>
        </is>
      </c>
      <c r="E2050" s="8" t="inlineStr">
        <is>
          <t>Anouk Harrington</t>
        </is>
      </c>
      <c r="F2050" s="11" t="n">
        <v>1969</v>
      </c>
      <c r="G2050" s="8" t="inlineStr">
        <is>
          <t>Porsche</t>
        </is>
      </c>
      <c r="H2050" s="8" t="inlineStr">
        <is>
          <t>911 Turbo S</t>
        </is>
      </c>
      <c r="I2050" s="8" t="inlineStr">
        <is>
          <t>49FHLDBKCMA42PT55</t>
        </is>
      </c>
      <c r="J2050" s="8" t="inlineStr">
        <is>
          <t>02 - Sports / GT</t>
        </is>
      </c>
      <c r="K2050" s="12" t="n">
        <v>260000</v>
      </c>
      <c r="L2050" s="8" t="inlineStr">
        <is>
          <t>Louisiana</t>
        </is>
      </c>
      <c r="M2050" s="13" t="n">
        <v>4451.89</v>
      </c>
      <c r="N2050" s="13" t="n">
        <v>4314.33</v>
      </c>
      <c r="O2050" s="8" t="n"/>
    </row>
    <row r="2051">
      <c r="A2051" s="8" t="inlineStr">
        <is>
          <t>CANON-202510-002091</t>
        </is>
      </c>
      <c r="B2051" s="9" t="inlineStr">
        <is>
          <t>2025-10</t>
        </is>
      </c>
      <c r="C2051" s="10" t="n">
        <v>45957</v>
      </c>
      <c r="D2051" s="9" t="inlineStr">
        <is>
          <t>Bound</t>
        </is>
      </c>
      <c r="E2051" s="8" t="inlineStr">
        <is>
          <t>Cassius Fairweather</t>
        </is>
      </c>
      <c r="F2051" s="11" t="n">
        <v>1958</v>
      </c>
      <c r="G2051" s="8" t="inlineStr">
        <is>
          <t>BMW</t>
        </is>
      </c>
      <c r="H2051" s="8" t="inlineStr">
        <is>
          <t>M8 Competition</t>
        </is>
      </c>
      <c r="I2051" s="8" t="inlineStr">
        <is>
          <t>0VFHYXU79763GJJ19</t>
        </is>
      </c>
      <c r="J2051" s="8" t="inlineStr">
        <is>
          <t>02 - Sports / GT</t>
        </is>
      </c>
      <c r="K2051" s="12" t="n">
        <v>715000</v>
      </c>
      <c r="L2051" s="8" t="inlineStr">
        <is>
          <t>Minnesota</t>
        </is>
      </c>
      <c r="M2051" s="13" t="n">
        <v>11574.91</v>
      </c>
      <c r="N2051" s="13" t="n">
        <v>11217.25</v>
      </c>
      <c r="O2051" s="8" t="n"/>
    </row>
    <row r="2052">
      <c r="A2052" s="8" t="inlineStr">
        <is>
          <t>CANON-202510-002092</t>
        </is>
      </c>
      <c r="B2052" s="9" t="inlineStr">
        <is>
          <t>2025-10</t>
        </is>
      </c>
      <c r="C2052" s="10" t="n">
        <v>45945</v>
      </c>
      <c r="D2052" s="9" t="inlineStr">
        <is>
          <t>Bound</t>
        </is>
      </c>
      <c r="E2052" s="8" t="inlineStr">
        <is>
          <t>Saoirse Larsson</t>
        </is>
      </c>
      <c r="F2052" s="11" t="n">
        <v>1984</v>
      </c>
      <c r="G2052" s="8" t="inlineStr">
        <is>
          <t>Maserati</t>
        </is>
      </c>
      <c r="H2052" s="8" t="inlineStr">
        <is>
          <t>GranTurismo</t>
        </is>
      </c>
      <c r="I2052" s="8" t="inlineStr">
        <is>
          <t>KMCA0KNBK6UNZHP2B</t>
        </is>
      </c>
      <c r="J2052" s="8" t="inlineStr">
        <is>
          <t>02 - Sports / GT</t>
        </is>
      </c>
      <c r="K2052" s="12" t="n">
        <v>1120000</v>
      </c>
      <c r="L2052" s="8" t="inlineStr">
        <is>
          <t>Montana</t>
        </is>
      </c>
      <c r="M2052" s="13" t="n">
        <v>10809.06</v>
      </c>
      <c r="N2052" s="13" t="n">
        <v>10475.06</v>
      </c>
      <c r="O2052" s="8" t="n"/>
    </row>
    <row r="2053">
      <c r="A2053" s="8" t="inlineStr">
        <is>
          <t>CANON-202510-002093</t>
        </is>
      </c>
      <c r="B2053" s="9" t="inlineStr">
        <is>
          <t>2025-10</t>
        </is>
      </c>
      <c r="C2053" s="10" t="n">
        <v>45934</v>
      </c>
      <c r="D2053" s="9" t="inlineStr">
        <is>
          <t>Bound</t>
        </is>
      </c>
      <c r="E2053" s="8" t="inlineStr">
        <is>
          <t>Marisol Ashcombe</t>
        </is>
      </c>
      <c r="F2053" s="11" t="n">
        <v>1965</v>
      </c>
      <c r="G2053" s="8" t="inlineStr">
        <is>
          <t>Ferrari</t>
        </is>
      </c>
      <c r="H2053" s="8" t="inlineStr">
        <is>
          <t>SF90 Stradale</t>
        </is>
      </c>
      <c r="I2053" s="8" t="inlineStr">
        <is>
          <t>8RGPJ19ZS54A80ZEN</t>
        </is>
      </c>
      <c r="J2053" s="8" t="inlineStr">
        <is>
          <t>03 - Supercar</t>
        </is>
      </c>
      <c r="K2053" s="12" t="n">
        <v>1055000</v>
      </c>
      <c r="L2053" s="8" t="inlineStr">
        <is>
          <t>California</t>
        </is>
      </c>
      <c r="M2053" s="13" t="n">
        <v>21498.11</v>
      </c>
      <c r="N2053" s="13" t="n">
        <v>20833.82</v>
      </c>
      <c r="O2053" s="8" t="n"/>
    </row>
    <row r="2054">
      <c r="A2054" s="8" t="inlineStr">
        <is>
          <t>CANON-202510-002096</t>
        </is>
      </c>
      <c r="B2054" s="9" t="inlineStr">
        <is>
          <t>2025-10</t>
        </is>
      </c>
      <c r="C2054" s="10" t="n">
        <v>45948</v>
      </c>
      <c r="D2054" s="9" t="inlineStr">
        <is>
          <t>Bound</t>
        </is>
      </c>
      <c r="E2054" s="8" t="inlineStr">
        <is>
          <t>Fitzgerald Castellanos</t>
        </is>
      </c>
      <c r="F2054" s="11" t="n">
        <v>2008</v>
      </c>
      <c r="G2054" s="8" t="inlineStr">
        <is>
          <t>Ferrari</t>
        </is>
      </c>
      <c r="H2054" s="8" t="inlineStr">
        <is>
          <t>296 GTB</t>
        </is>
      </c>
      <c r="I2054" s="8" t="inlineStr">
        <is>
          <t>Z6DGDGHBHC8TD2V7L</t>
        </is>
      </c>
      <c r="J2054" s="8" t="inlineStr">
        <is>
          <t>03 - Supercar</t>
        </is>
      </c>
      <c r="K2054" s="12" t="n">
        <v>640000</v>
      </c>
      <c r="L2054" s="8" t="inlineStr">
        <is>
          <t>Texas</t>
        </is>
      </c>
      <c r="M2054" s="13" t="n">
        <v>13192.45</v>
      </c>
      <c r="N2054" s="13" t="n">
        <v>12784.8</v>
      </c>
      <c r="O2054" s="8" t="n"/>
    </row>
    <row r="2055">
      <c r="A2055" s="8" t="inlineStr">
        <is>
          <t>CANON-202510-002102</t>
        </is>
      </c>
      <c r="B2055" s="9" t="inlineStr">
        <is>
          <t>2025-10</t>
        </is>
      </c>
      <c r="C2055" s="10" t="n">
        <v>45958</v>
      </c>
      <c r="D2055" s="9" t="inlineStr">
        <is>
          <t>Bound</t>
        </is>
      </c>
      <c r="E2055" s="8" t="inlineStr">
        <is>
          <t>Marisol Ashcombe</t>
        </is>
      </c>
      <c r="F2055" s="11" t="n">
        <v>1961</v>
      </c>
      <c r="G2055" s="8" t="inlineStr">
        <is>
          <t>Bentley</t>
        </is>
      </c>
      <c r="H2055" s="8" t="inlineStr">
        <is>
          <t>4.5 Litre</t>
        </is>
      </c>
      <c r="I2055" s="8" t="inlineStr">
        <is>
          <t>XYH86A3V1B3VKED9V</t>
        </is>
      </c>
      <c r="J2055" s="8" t="inlineStr">
        <is>
          <t>06 - Vintage Pre-War (pre-1946)</t>
        </is>
      </c>
      <c r="K2055" s="12" t="n">
        <v>385000</v>
      </c>
      <c r="L2055" s="8" t="inlineStr">
        <is>
          <t>Pennsylvania</t>
        </is>
      </c>
      <c r="M2055" s="13" t="n">
        <v>3050.94</v>
      </c>
      <c r="N2055" s="13" t="n">
        <v>2956.67</v>
      </c>
      <c r="O2055" s="8" t="n"/>
    </row>
    <row r="2056">
      <c r="A2056" s="8" t="inlineStr">
        <is>
          <t>CANON-202510-002103</t>
        </is>
      </c>
      <c r="B2056" s="9" t="inlineStr">
        <is>
          <t>2025-10</t>
        </is>
      </c>
      <c r="C2056" s="10" t="n">
        <v>45942</v>
      </c>
      <c r="D2056" s="9" t="inlineStr">
        <is>
          <t>Bound</t>
        </is>
      </c>
      <c r="E2056" s="8" t="inlineStr">
        <is>
          <t>Anouk Vasquez</t>
        </is>
      </c>
      <c r="F2056" s="11" t="n">
        <v>1956</v>
      </c>
      <c r="G2056" s="8" t="inlineStr">
        <is>
          <t>Maserati</t>
        </is>
      </c>
      <c r="H2056" s="8" t="inlineStr">
        <is>
          <t>GranTurismo</t>
        </is>
      </c>
      <c r="I2056" s="8" t="inlineStr">
        <is>
          <t>6MXNXF8PLD3W9U7K7</t>
        </is>
      </c>
      <c r="J2056" s="8" t="inlineStr">
        <is>
          <t>02 - Sports / GT</t>
        </is>
      </c>
      <c r="K2056" s="12" t="n">
        <v>460000</v>
      </c>
      <c r="L2056" s="8" t="inlineStr">
        <is>
          <t>Washington</t>
        </is>
      </c>
      <c r="M2056" s="13" t="n">
        <v>6249.06</v>
      </c>
      <c r="N2056" s="13" t="n">
        <v>6055.96</v>
      </c>
      <c r="O2056" s="8" t="n"/>
    </row>
    <row r="2057">
      <c r="A2057" s="8" t="inlineStr">
        <is>
          <t>CANON-202510-002104</t>
        </is>
      </c>
      <c r="B2057" s="9" t="inlineStr">
        <is>
          <t>2025-10</t>
        </is>
      </c>
      <c r="C2057" s="10" t="n">
        <v>45939</v>
      </c>
      <c r="D2057" s="9" t="inlineStr">
        <is>
          <t>Bound</t>
        </is>
      </c>
      <c r="E2057" s="8" t="inlineStr">
        <is>
          <t>Ramona Larsson</t>
        </is>
      </c>
      <c r="F2057" s="11" t="n">
        <v>1955</v>
      </c>
      <c r="G2057" s="8" t="inlineStr">
        <is>
          <t>Mercedes-Benz</t>
        </is>
      </c>
      <c r="H2057" s="8" t="inlineStr">
        <is>
          <t>AMG GT</t>
        </is>
      </c>
      <c r="I2057" s="8" t="inlineStr">
        <is>
          <t>GF2XUJ6DU8ZXH3Z7P</t>
        </is>
      </c>
      <c r="J2057" s="8" t="inlineStr">
        <is>
          <t>02 - Sports / GT</t>
        </is>
      </c>
      <c r="K2057" s="12" t="n">
        <v>645000</v>
      </c>
      <c r="L2057" s="8" t="inlineStr">
        <is>
          <t>Arkansas</t>
        </is>
      </c>
      <c r="M2057" s="13" t="n">
        <v>10916.32</v>
      </c>
      <c r="N2057" s="13" t="n">
        <v>10579.01</v>
      </c>
      <c r="O2057" s="8" t="n"/>
    </row>
    <row r="2058">
      <c r="A2058" s="8" t="inlineStr">
        <is>
          <t>CANON-202510-002106</t>
        </is>
      </c>
      <c r="B2058" s="9" t="inlineStr">
        <is>
          <t>2025-10</t>
        </is>
      </c>
      <c r="C2058" s="10" t="n">
        <v>45960</v>
      </c>
      <c r="D2058" s="9" t="inlineStr">
        <is>
          <t>Bound</t>
        </is>
      </c>
      <c r="E2058" s="8" t="inlineStr">
        <is>
          <t>Fenwick Harrington</t>
        </is>
      </c>
      <c r="F2058" s="11" t="n">
        <v>1998</v>
      </c>
      <c r="G2058" s="8" t="inlineStr">
        <is>
          <t>Lamborghini</t>
        </is>
      </c>
      <c r="H2058" s="8" t="inlineStr">
        <is>
          <t>Huracan EVO</t>
        </is>
      </c>
      <c r="I2058" s="8" t="inlineStr">
        <is>
          <t>EFLZ4EGC5X7LHM9EP</t>
        </is>
      </c>
      <c r="J2058" s="8" t="inlineStr">
        <is>
          <t>03 - Supercar</t>
        </is>
      </c>
      <c r="K2058" s="12" t="n">
        <v>1205000</v>
      </c>
      <c r="L2058" s="8" t="inlineStr">
        <is>
          <t>Washington</t>
        </is>
      </c>
      <c r="M2058" s="13" t="n">
        <v>17461.13</v>
      </c>
      <c r="N2058" s="13" t="n">
        <v>16921.58</v>
      </c>
      <c r="O2058" s="8" t="n"/>
    </row>
    <row r="2059">
      <c r="A2059" s="8" t="inlineStr">
        <is>
          <t>CANON-202510-002108</t>
        </is>
      </c>
      <c r="B2059" s="9" t="inlineStr">
        <is>
          <t>2025-10</t>
        </is>
      </c>
      <c r="C2059" s="10" t="n">
        <v>45935</v>
      </c>
      <c r="D2059" s="9" t="inlineStr">
        <is>
          <t>Bound</t>
        </is>
      </c>
      <c r="E2059" s="8" t="inlineStr">
        <is>
          <t>Beatrix Montoya</t>
        </is>
      </c>
      <c r="F2059" s="11" t="n">
        <v>2013</v>
      </c>
      <c r="G2059" s="8" t="inlineStr">
        <is>
          <t>Ferrari</t>
        </is>
      </c>
      <c r="H2059" s="8" t="inlineStr">
        <is>
          <t>275 GTB/4</t>
        </is>
      </c>
      <c r="I2059" s="8" t="inlineStr">
        <is>
          <t>WC1RKA41E06RA14W2</t>
        </is>
      </c>
      <c r="J2059" s="8" t="inlineStr">
        <is>
          <t>07 - Post-War Classic (1946-1972)</t>
        </is>
      </c>
      <c r="K2059" s="12" t="n">
        <v>500000</v>
      </c>
      <c r="L2059" s="8" t="inlineStr">
        <is>
          <t>Alabama</t>
        </is>
      </c>
      <c r="M2059" s="13" t="n">
        <v>5151.89</v>
      </c>
      <c r="N2059" s="13" t="n">
        <v>4992.7</v>
      </c>
      <c r="O2059" s="8" t="n"/>
    </row>
    <row r="2060">
      <c r="A2060" s="8" t="inlineStr">
        <is>
          <t>CANON-202510-002109</t>
        </is>
      </c>
      <c r="B2060" s="9" t="inlineStr">
        <is>
          <t>2025-10</t>
        </is>
      </c>
      <c r="C2060" s="10" t="n">
        <v>45941</v>
      </c>
      <c r="D2060" s="9" t="inlineStr">
        <is>
          <t>Bound</t>
        </is>
      </c>
      <c r="E2060" s="8" t="inlineStr">
        <is>
          <t>Marisol Bellandi</t>
        </is>
      </c>
      <c r="F2060" s="11" t="n">
        <v>2002</v>
      </c>
      <c r="G2060" s="8" t="inlineStr">
        <is>
          <t>BMW</t>
        </is>
      </c>
      <c r="H2060" s="8" t="inlineStr">
        <is>
          <t>M8 Competition</t>
        </is>
      </c>
      <c r="I2060" s="8" t="inlineStr">
        <is>
          <t>PNCMLKWA1WCAPBK3N</t>
        </is>
      </c>
      <c r="J2060" s="8" t="inlineStr">
        <is>
          <t>02 - Sports / GT</t>
        </is>
      </c>
      <c r="K2060" s="12" t="n">
        <v>635000</v>
      </c>
      <c r="L2060" s="8" t="inlineStr">
        <is>
          <t>South Dakota</t>
        </is>
      </c>
      <c r="M2060" s="13" t="n">
        <v>8644.389999999999</v>
      </c>
      <c r="N2060" s="13" t="n">
        <v>8377.280000000001</v>
      </c>
      <c r="O2060" s="8" t="n"/>
    </row>
    <row r="2061">
      <c r="A2061" s="8" t="inlineStr">
        <is>
          <t>CANON-202510-002112</t>
        </is>
      </c>
      <c r="B2061" s="9" t="inlineStr">
        <is>
          <t>2025-10</t>
        </is>
      </c>
      <c r="C2061" s="10" t="n">
        <v>45941</v>
      </c>
      <c r="D2061" s="9" t="inlineStr">
        <is>
          <t>Bound</t>
        </is>
      </c>
      <c r="E2061" s="8" t="inlineStr">
        <is>
          <t>Noor Merriweather</t>
        </is>
      </c>
      <c r="F2061" s="11" t="n">
        <v>1981</v>
      </c>
      <c r="G2061" s="8" t="inlineStr">
        <is>
          <t>Aston Martin</t>
        </is>
      </c>
      <c r="H2061" s="8" t="inlineStr">
        <is>
          <t>DB12</t>
        </is>
      </c>
      <c r="I2061" s="8" t="inlineStr">
        <is>
          <t>ZPWP402ZMYLBJFMBW</t>
        </is>
      </c>
      <c r="J2061" s="8" t="inlineStr">
        <is>
          <t>02 - Sports / GT</t>
        </is>
      </c>
      <c r="K2061" s="12" t="n">
        <v>255000</v>
      </c>
      <c r="L2061" s="8" t="inlineStr">
        <is>
          <t>West Virginia</t>
        </is>
      </c>
      <c r="M2061" s="13" t="n">
        <v>4799.29</v>
      </c>
      <c r="N2061" s="13" t="n">
        <v>4650.99</v>
      </c>
      <c r="O2061" s="8" t="n"/>
    </row>
    <row r="2062">
      <c r="A2062" s="8" t="inlineStr">
        <is>
          <t>CANON-202510-002113</t>
        </is>
      </c>
      <c r="B2062" s="9" t="inlineStr">
        <is>
          <t>2025-10</t>
        </is>
      </c>
      <c r="C2062" s="10" t="n">
        <v>45960</v>
      </c>
      <c r="D2062" s="9" t="inlineStr">
        <is>
          <t>Bound</t>
        </is>
      </c>
      <c r="E2062" s="8" t="inlineStr">
        <is>
          <t>Anouk Vandermeer</t>
        </is>
      </c>
      <c r="F2062" s="11" t="n">
        <v>2004</v>
      </c>
      <c r="G2062" s="8" t="inlineStr">
        <is>
          <t>Ferrari</t>
        </is>
      </c>
      <c r="H2062" s="8" t="inlineStr">
        <is>
          <t>275 GTB/4</t>
        </is>
      </c>
      <c r="I2062" s="8" t="inlineStr">
        <is>
          <t>Z7RNRA617PWAT2C9P</t>
        </is>
      </c>
      <c r="J2062" s="8" t="inlineStr">
        <is>
          <t>07 - Post-War Classic (1946-1972)</t>
        </is>
      </c>
      <c r="K2062" s="12" t="n">
        <v>1170000</v>
      </c>
      <c r="L2062" s="8" t="inlineStr">
        <is>
          <t>Colorado</t>
        </is>
      </c>
      <c r="M2062" s="13" t="n">
        <v>9227.549999999999</v>
      </c>
      <c r="N2062" s="13" t="n">
        <v>8942.42</v>
      </c>
      <c r="O2062" s="8" t="n"/>
    </row>
    <row r="2063">
      <c r="A2063" s="8" t="inlineStr">
        <is>
          <t>CANON-202510-002114</t>
        </is>
      </c>
      <c r="B2063" s="9" t="inlineStr">
        <is>
          <t>2025-10</t>
        </is>
      </c>
      <c r="C2063" s="10" t="n">
        <v>45948</v>
      </c>
      <c r="D2063" s="9" t="inlineStr">
        <is>
          <t>Bound</t>
        </is>
      </c>
      <c r="E2063" s="8" t="inlineStr">
        <is>
          <t>Lorenzo Chattopadhyay</t>
        </is>
      </c>
      <c r="F2063" s="11" t="n">
        <v>1981</v>
      </c>
      <c r="G2063" s="8" t="inlineStr">
        <is>
          <t>Lamborghini</t>
        </is>
      </c>
      <c r="H2063" s="8" t="inlineStr">
        <is>
          <t>Huracan EVO</t>
        </is>
      </c>
      <c r="I2063" s="8" t="inlineStr">
        <is>
          <t>J3GHS78JC86KN2DUP</t>
        </is>
      </c>
      <c r="J2063" s="8" t="inlineStr">
        <is>
          <t>03 - Supercar</t>
        </is>
      </c>
      <c r="K2063" s="12" t="n">
        <v>850000</v>
      </c>
      <c r="L2063" s="8" t="inlineStr">
        <is>
          <t>Florida</t>
        </is>
      </c>
      <c r="M2063" s="13" t="n">
        <v>21634.91</v>
      </c>
      <c r="N2063" s="13" t="n">
        <v>20966.39</v>
      </c>
      <c r="O2063" s="8" t="n"/>
    </row>
    <row r="2064">
      <c r="A2064" s="8" t="inlineStr">
        <is>
          <t>CANON-202510-002116</t>
        </is>
      </c>
      <c r="B2064" s="9" t="inlineStr">
        <is>
          <t>2025-10</t>
        </is>
      </c>
      <c r="C2064" s="10" t="n">
        <v>45950</v>
      </c>
      <c r="D2064" s="9" t="inlineStr">
        <is>
          <t>Bound</t>
        </is>
      </c>
      <c r="E2064" s="8" t="inlineStr">
        <is>
          <t>Callum Nakashima</t>
        </is>
      </c>
      <c r="F2064" s="11" t="n">
        <v>2001</v>
      </c>
      <c r="G2064" s="8" t="inlineStr">
        <is>
          <t>Aston Martin</t>
        </is>
      </c>
      <c r="H2064" s="8" t="inlineStr">
        <is>
          <t>DB5</t>
        </is>
      </c>
      <c r="I2064" s="8" t="inlineStr">
        <is>
          <t>WJNPANNLN5A4U95AY</t>
        </is>
      </c>
      <c r="J2064" s="8" t="inlineStr">
        <is>
          <t>07 - Post-War Classic (1946-1972)</t>
        </is>
      </c>
      <c r="K2064" s="12" t="n">
        <v>645000</v>
      </c>
      <c r="L2064" s="8" t="inlineStr">
        <is>
          <t>Ohio</t>
        </is>
      </c>
      <c r="M2064" s="13" t="n">
        <v>7273.9</v>
      </c>
      <c r="N2064" s="13" t="n">
        <v>7049.14</v>
      </c>
      <c r="O2064" s="8" t="n"/>
    </row>
    <row r="2065">
      <c r="A2065" s="8" t="inlineStr">
        <is>
          <t>CANON-202510-002117</t>
        </is>
      </c>
      <c r="B2065" s="9" t="inlineStr">
        <is>
          <t>2025-10</t>
        </is>
      </c>
      <c r="C2065" s="10" t="n">
        <v>45949</v>
      </c>
      <c r="D2065" s="9" t="inlineStr">
        <is>
          <t>Bound</t>
        </is>
      </c>
      <c r="E2065" s="8" t="inlineStr">
        <is>
          <t>Aurelio Merriweather</t>
        </is>
      </c>
      <c r="F2065" s="11" t="n">
        <v>1976</v>
      </c>
      <c r="G2065" s="8" t="inlineStr">
        <is>
          <t>Mercedes-Benz</t>
        </is>
      </c>
      <c r="H2065" s="8" t="inlineStr">
        <is>
          <t>AMG GT</t>
        </is>
      </c>
      <c r="I2065" s="8" t="inlineStr">
        <is>
          <t>5NDW8TABNMNE1EGVF</t>
        </is>
      </c>
      <c r="J2065" s="8" t="inlineStr">
        <is>
          <t>02 - Sports / GT</t>
        </is>
      </c>
      <c r="K2065" s="12" t="n">
        <v>335000</v>
      </c>
      <c r="L2065" s="8" t="inlineStr">
        <is>
          <t>Hawaii</t>
        </is>
      </c>
      <c r="M2065" s="13" t="n">
        <v>6162.74</v>
      </c>
      <c r="N2065" s="13" t="n">
        <v>5972.31</v>
      </c>
      <c r="O2065" s="8" t="n"/>
    </row>
    <row r="2066">
      <c r="A2066" s="8" t="inlineStr">
        <is>
          <t>CANON-202510-002118</t>
        </is>
      </c>
      <c r="B2066" s="9" t="inlineStr">
        <is>
          <t>2025-10</t>
        </is>
      </c>
      <c r="C2066" s="10" t="n">
        <v>45955</v>
      </c>
      <c r="D2066" s="9" t="inlineStr">
        <is>
          <t>Bound</t>
        </is>
      </c>
      <c r="E2066" s="8" t="inlineStr">
        <is>
          <t>Ottilie Merriweather</t>
        </is>
      </c>
      <c r="F2066" s="11" t="n">
        <v>1986</v>
      </c>
      <c r="G2066" s="8" t="inlineStr">
        <is>
          <t>Porsche</t>
        </is>
      </c>
      <c r="H2066" s="8" t="inlineStr">
        <is>
          <t>911 Turbo S</t>
        </is>
      </c>
      <c r="I2066" s="8" t="inlineStr">
        <is>
          <t>P9S2RGW9WM37ZNYHG</t>
        </is>
      </c>
      <c r="J2066" s="8" t="inlineStr">
        <is>
          <t>02 - Sports / GT</t>
        </is>
      </c>
      <c r="K2066" s="12" t="n">
        <v>425000</v>
      </c>
      <c r="L2066" s="8" t="inlineStr">
        <is>
          <t>Minnesota</t>
        </is>
      </c>
      <c r="M2066" s="13" t="n">
        <v>7938.68</v>
      </c>
      <c r="N2066" s="13" t="n">
        <v>7693.37</v>
      </c>
      <c r="O2066" s="8" t="n"/>
    </row>
    <row r="2067">
      <c r="A2067" s="8" t="inlineStr">
        <is>
          <t>CANON-202510-002119</t>
        </is>
      </c>
      <c r="B2067" s="9" t="inlineStr">
        <is>
          <t>2025-10</t>
        </is>
      </c>
      <c r="C2067" s="10" t="n">
        <v>45961</v>
      </c>
      <c r="D2067" s="9" t="inlineStr">
        <is>
          <t>Bound</t>
        </is>
      </c>
      <c r="E2067" s="8" t="inlineStr">
        <is>
          <t>Emiliano Thistlewood</t>
        </is>
      </c>
      <c r="F2067" s="11" t="n">
        <v>1981</v>
      </c>
      <c r="G2067" s="8" t="inlineStr">
        <is>
          <t>Singer</t>
        </is>
      </c>
      <c r="H2067" s="8" t="inlineStr">
        <is>
          <t>911 Reimagined</t>
        </is>
      </c>
      <c r="I2067" s="8" t="inlineStr">
        <is>
          <t>L8GH59LFC4K41BHWM</t>
        </is>
      </c>
      <c r="J2067" s="8" t="inlineStr">
        <is>
          <t>11 - Restomod / Coachbuilt / Bespoke</t>
        </is>
      </c>
      <c r="K2067" s="12" t="n">
        <v>1180000</v>
      </c>
      <c r="L2067" s="8" t="inlineStr">
        <is>
          <t>Alabama</t>
        </is>
      </c>
      <c r="M2067" s="13" t="n">
        <v>19227.32</v>
      </c>
      <c r="N2067" s="13" t="n">
        <v>18633.2</v>
      </c>
      <c r="O2067" s="8" t="n"/>
    </row>
    <row r="2068">
      <c r="A2068" s="8" t="inlineStr">
        <is>
          <t>CANON-202510-002121</t>
        </is>
      </c>
      <c r="B2068" s="9" t="inlineStr">
        <is>
          <t>2025-10</t>
        </is>
      </c>
      <c r="C2068" s="10" t="n">
        <v>45957</v>
      </c>
      <c r="D2068" s="9" t="inlineStr">
        <is>
          <t>Bound</t>
        </is>
      </c>
      <c r="E2068" s="8" t="inlineStr">
        <is>
          <t>Fenwick Okonkwo</t>
        </is>
      </c>
      <c r="F2068" s="11" t="n">
        <v>1972</v>
      </c>
      <c r="G2068" s="8" t="inlineStr">
        <is>
          <t>Bentley</t>
        </is>
      </c>
      <c r="H2068" s="8" t="inlineStr">
        <is>
          <t>Continental GT</t>
        </is>
      </c>
      <c r="I2068" s="8" t="inlineStr">
        <is>
          <t>7T79G98WE8GBX13H2</t>
        </is>
      </c>
      <c r="J2068" s="8" t="inlineStr">
        <is>
          <t>02 - Sports / GT</t>
        </is>
      </c>
      <c r="K2068" s="12" t="n">
        <v>485000</v>
      </c>
      <c r="L2068" s="8" t="inlineStr">
        <is>
          <t>Washington</t>
        </is>
      </c>
      <c r="M2068" s="13" t="n">
        <v>6588.68</v>
      </c>
      <c r="N2068" s="13" t="n">
        <v>6385.09</v>
      </c>
      <c r="O2068" s="8" t="n"/>
    </row>
    <row r="2069">
      <c r="A2069" s="8" t="inlineStr">
        <is>
          <t>CANON-202510-002122</t>
        </is>
      </c>
      <c r="B2069" s="9" t="inlineStr">
        <is>
          <t>2025-10</t>
        </is>
      </c>
      <c r="C2069" s="10" t="n">
        <v>45941</v>
      </c>
      <c r="D2069" s="9" t="inlineStr">
        <is>
          <t>Bound</t>
        </is>
      </c>
      <c r="E2069" s="8" t="inlineStr">
        <is>
          <t>Leopold Merriweather</t>
        </is>
      </c>
      <c r="F2069" s="11" t="n">
        <v>1983</v>
      </c>
      <c r="G2069" s="8" t="inlineStr">
        <is>
          <t>McLaren</t>
        </is>
      </c>
      <c r="H2069" s="8" t="inlineStr">
        <is>
          <t>750S</t>
        </is>
      </c>
      <c r="I2069" s="8" t="inlineStr">
        <is>
          <t>86EM4BJM94T4W93XU</t>
        </is>
      </c>
      <c r="J2069" s="8" t="inlineStr">
        <is>
          <t>03 - Supercar</t>
        </is>
      </c>
      <c r="K2069" s="12" t="n">
        <v>670000</v>
      </c>
      <c r="L2069" s="8" t="inlineStr">
        <is>
          <t>New Jersey</t>
        </is>
      </c>
      <c r="M2069" s="13" t="n">
        <v>10928.58</v>
      </c>
      <c r="N2069" s="13" t="n">
        <v>10590.89</v>
      </c>
      <c r="O2069" s="8" t="n"/>
    </row>
    <row r="2070">
      <c r="A2070" s="8" t="inlineStr">
        <is>
          <t>CANON-202510-002123</t>
        </is>
      </c>
      <c r="B2070" s="9" t="inlineStr">
        <is>
          <t>2025-10</t>
        </is>
      </c>
      <c r="C2070" s="10" t="n">
        <v>45932</v>
      </c>
      <c r="D2070" s="9" t="inlineStr">
        <is>
          <t>Bound</t>
        </is>
      </c>
      <c r="E2070" s="8" t="inlineStr">
        <is>
          <t>Ingrid Kingsford</t>
        </is>
      </c>
      <c r="F2070" s="11" t="n">
        <v>1968</v>
      </c>
      <c r="G2070" s="8" t="inlineStr">
        <is>
          <t>Aston Martin</t>
        </is>
      </c>
      <c r="H2070" s="8" t="inlineStr">
        <is>
          <t>DB12</t>
        </is>
      </c>
      <c r="I2070" s="8" t="inlineStr">
        <is>
          <t>K1W0BS3B4Z6ADDTMA</t>
        </is>
      </c>
      <c r="J2070" s="8" t="inlineStr">
        <is>
          <t>02 - Sports / GT</t>
        </is>
      </c>
      <c r="K2070" s="12" t="n">
        <v>255000</v>
      </c>
      <c r="L2070" s="8" t="inlineStr">
        <is>
          <t>Florida</t>
        </is>
      </c>
      <c r="M2070" s="13" t="n">
        <v>5124.06</v>
      </c>
      <c r="N2070" s="13" t="n">
        <v>4965.73</v>
      </c>
      <c r="O2070" s="8" t="n"/>
    </row>
    <row r="2071">
      <c r="A2071" s="8" t="inlineStr">
        <is>
          <t>CANON-202510-002124</t>
        </is>
      </c>
      <c r="B2071" s="9" t="inlineStr">
        <is>
          <t>2025-10</t>
        </is>
      </c>
      <c r="C2071" s="10" t="n">
        <v>45944</v>
      </c>
      <c r="D2071" s="9" t="inlineStr">
        <is>
          <t>Bound</t>
        </is>
      </c>
      <c r="E2071" s="8" t="inlineStr">
        <is>
          <t>Lorenzo Vandermeer</t>
        </is>
      </c>
      <c r="F2071" s="11" t="n">
        <v>2018</v>
      </c>
      <c r="G2071" s="8" t="inlineStr">
        <is>
          <t>Aston Martin</t>
        </is>
      </c>
      <c r="H2071" s="8" t="inlineStr">
        <is>
          <t>DB5</t>
        </is>
      </c>
      <c r="I2071" s="8" t="inlineStr">
        <is>
          <t>RLTBDGJ01BW5DSLCD</t>
        </is>
      </c>
      <c r="J2071" s="8" t="inlineStr">
        <is>
          <t>07 - Post-War Classic (1946-1972)</t>
        </is>
      </c>
      <c r="K2071" s="12" t="n">
        <v>825000</v>
      </c>
      <c r="L2071" s="8" t="inlineStr">
        <is>
          <t>Maine</t>
        </is>
      </c>
      <c r="M2071" s="13" t="n">
        <v>7228.87</v>
      </c>
      <c r="N2071" s="13" t="n">
        <v>7005.5</v>
      </c>
      <c r="O2071" s="8" t="n"/>
    </row>
    <row r="2072">
      <c r="A2072" s="8" t="inlineStr">
        <is>
          <t>CANON-202510-002125</t>
        </is>
      </c>
      <c r="B2072" s="9" t="inlineStr">
        <is>
          <t>2025-10</t>
        </is>
      </c>
      <c r="C2072" s="10" t="n">
        <v>45931</v>
      </c>
      <c r="D2072" s="9" t="inlineStr">
        <is>
          <t>Bound</t>
        </is>
      </c>
      <c r="E2072" s="8" t="inlineStr">
        <is>
          <t>Anouk Underwood</t>
        </is>
      </c>
      <c r="F2072" s="11" t="n">
        <v>1972</v>
      </c>
      <c r="G2072" s="8" t="inlineStr">
        <is>
          <t>Aston Martin</t>
        </is>
      </c>
      <c r="H2072" s="8" t="inlineStr">
        <is>
          <t>DB12</t>
        </is>
      </c>
      <c r="I2072" s="8" t="inlineStr">
        <is>
          <t>PGV6Y7DY1VSAKRMNZ</t>
        </is>
      </c>
      <c r="J2072" s="8" t="inlineStr">
        <is>
          <t>02 - Sports / GT</t>
        </is>
      </c>
      <c r="K2072" s="12" t="n">
        <v>430000</v>
      </c>
      <c r="L2072" s="8" t="inlineStr">
        <is>
          <t>Wyoming</t>
        </is>
      </c>
      <c r="M2072" s="13" t="n">
        <v>6510.85</v>
      </c>
      <c r="N2072" s="13" t="n">
        <v>6309.66</v>
      </c>
      <c r="O2072" s="8" t="n"/>
    </row>
    <row r="2073">
      <c r="A2073" s="8" t="inlineStr">
        <is>
          <t>CANON-202510-002126</t>
        </is>
      </c>
      <c r="B2073" s="9" t="inlineStr">
        <is>
          <t>2025-10</t>
        </is>
      </c>
      <c r="C2073" s="10" t="n">
        <v>45944</v>
      </c>
      <c r="D2073" s="9" t="inlineStr">
        <is>
          <t>Bound</t>
        </is>
      </c>
      <c r="E2073" s="8" t="inlineStr">
        <is>
          <t>Anouk Farkas</t>
        </is>
      </c>
      <c r="F2073" s="11" t="n">
        <v>1992</v>
      </c>
      <c r="G2073" s="8" t="inlineStr">
        <is>
          <t>Porsche</t>
        </is>
      </c>
      <c r="H2073" s="8" t="inlineStr">
        <is>
          <t>911 Turbo S</t>
        </is>
      </c>
      <c r="I2073" s="8" t="inlineStr">
        <is>
          <t>N7YPRZTFC1MM8Y8TU</t>
        </is>
      </c>
      <c r="J2073" s="8" t="inlineStr">
        <is>
          <t>02 - Sports / GT</t>
        </is>
      </c>
      <c r="K2073" s="12" t="n">
        <v>305000</v>
      </c>
      <c r="L2073" s="8" t="inlineStr">
        <is>
          <t>Georgia</t>
        </is>
      </c>
      <c r="M2073" s="13" t="n">
        <v>4833.96</v>
      </c>
      <c r="N2073" s="13" t="n">
        <v>4684.59</v>
      </c>
      <c r="O2073" s="8" t="n"/>
    </row>
    <row r="2074">
      <c r="A2074" s="8" t="inlineStr">
        <is>
          <t>CANON-202510-002127</t>
        </is>
      </c>
      <c r="B2074" s="9" t="inlineStr">
        <is>
          <t>2025-10</t>
        </is>
      </c>
      <c r="C2074" s="10" t="n">
        <v>45941</v>
      </c>
      <c r="D2074" s="9" t="inlineStr">
        <is>
          <t>Bound</t>
        </is>
      </c>
      <c r="E2074" s="8" t="inlineStr">
        <is>
          <t>Noor Montoya</t>
        </is>
      </c>
      <c r="F2074" s="11" t="n">
        <v>2004</v>
      </c>
      <c r="G2074" s="8" t="inlineStr">
        <is>
          <t>Ferrari</t>
        </is>
      </c>
      <c r="H2074" s="8" t="inlineStr">
        <is>
          <t>SF90 Stradale</t>
        </is>
      </c>
      <c r="I2074" s="8" t="inlineStr">
        <is>
          <t>UTHVCV42H8C9PUMGP</t>
        </is>
      </c>
      <c r="J2074" s="8" t="inlineStr">
        <is>
          <t>03 - Supercar</t>
        </is>
      </c>
      <c r="K2074" s="12" t="n">
        <v>285000</v>
      </c>
      <c r="L2074" s="8" t="inlineStr">
        <is>
          <t>Alabama</t>
        </is>
      </c>
      <c r="M2074" s="13" t="n">
        <v>7853.63</v>
      </c>
      <c r="N2074" s="13" t="n">
        <v>7610.95</v>
      </c>
      <c r="O2074" s="8" t="n"/>
    </row>
    <row r="2075">
      <c r="A2075" s="8" t="inlineStr">
        <is>
          <t>CANON-202510-002132</t>
        </is>
      </c>
      <c r="B2075" s="9" t="inlineStr">
        <is>
          <t>2025-10</t>
        </is>
      </c>
      <c r="C2075" s="10" t="n">
        <v>45943</v>
      </c>
      <c r="D2075" s="9" t="inlineStr">
        <is>
          <t>Bound</t>
        </is>
      </c>
      <c r="E2075" s="8" t="inlineStr">
        <is>
          <t>Fitzgerald Larsson</t>
        </is>
      </c>
      <c r="F2075" s="11" t="n">
        <v>2024</v>
      </c>
      <c r="G2075" s="8" t="inlineStr">
        <is>
          <t>McLaren</t>
        </is>
      </c>
      <c r="H2075" s="8" t="inlineStr">
        <is>
          <t>750S</t>
        </is>
      </c>
      <c r="I2075" s="8" t="inlineStr">
        <is>
          <t>LLJJ94TBU10W65NVG</t>
        </is>
      </c>
      <c r="J2075" s="8" t="inlineStr">
        <is>
          <t>03 - Supercar</t>
        </is>
      </c>
      <c r="K2075" s="12" t="n">
        <v>750000</v>
      </c>
      <c r="L2075" s="8" t="inlineStr">
        <is>
          <t>California</t>
        </is>
      </c>
      <c r="M2075" s="13" t="n">
        <v>18148.58</v>
      </c>
      <c r="N2075" s="13" t="n">
        <v>17587.79</v>
      </c>
      <c r="O2075" s="8" t="n"/>
    </row>
    <row r="2076">
      <c r="A2076" s="8" t="inlineStr">
        <is>
          <t>CANON-202510-002134</t>
        </is>
      </c>
      <c r="B2076" s="9" t="inlineStr">
        <is>
          <t>2025-10</t>
        </is>
      </c>
      <c r="C2076" s="10" t="n">
        <v>45956</v>
      </c>
      <c r="D2076" s="9" t="inlineStr">
        <is>
          <t>Bound</t>
        </is>
      </c>
      <c r="E2076" s="8" t="inlineStr">
        <is>
          <t>Aurelio Kingsford</t>
        </is>
      </c>
      <c r="F2076" s="11" t="n">
        <v>2014</v>
      </c>
      <c r="G2076" s="8" t="inlineStr">
        <is>
          <t>Aston Martin</t>
        </is>
      </c>
      <c r="H2076" s="8" t="inlineStr">
        <is>
          <t>DB12</t>
        </is>
      </c>
      <c r="I2076" s="8" t="inlineStr">
        <is>
          <t>76U0199SC9X6LSCHF</t>
        </is>
      </c>
      <c r="J2076" s="8" t="inlineStr">
        <is>
          <t>02 - Sports / GT</t>
        </is>
      </c>
      <c r="K2076" s="12" t="n">
        <v>1310000</v>
      </c>
      <c r="L2076" s="8" t="inlineStr">
        <is>
          <t>Texas</t>
        </is>
      </c>
      <c r="M2076" s="13" t="n">
        <v>15633.49</v>
      </c>
      <c r="N2076" s="13" t="n">
        <v>15150.42</v>
      </c>
      <c r="O2076" s="8" t="n"/>
    </row>
    <row r="2077">
      <c r="A2077" s="8" t="inlineStr">
        <is>
          <t>CANON-202510-002135</t>
        </is>
      </c>
      <c r="B2077" s="9" t="inlineStr">
        <is>
          <t>2025-10</t>
        </is>
      </c>
      <c r="C2077" s="10" t="n">
        <v>45947</v>
      </c>
      <c r="D2077" s="9" t="inlineStr">
        <is>
          <t>Bound</t>
        </is>
      </c>
      <c r="E2077" s="8" t="inlineStr">
        <is>
          <t>Horace Vasquez</t>
        </is>
      </c>
      <c r="F2077" s="11" t="n">
        <v>2000</v>
      </c>
      <c r="G2077" s="8" t="inlineStr">
        <is>
          <t>Bentley</t>
        </is>
      </c>
      <c r="H2077" s="8" t="inlineStr">
        <is>
          <t>Continental GT</t>
        </is>
      </c>
      <c r="I2077" s="8" t="inlineStr">
        <is>
          <t>GB3E8JTF88M88TNYH</t>
        </is>
      </c>
      <c r="J2077" s="8" t="inlineStr">
        <is>
          <t>02 - Sports / GT</t>
        </is>
      </c>
      <c r="K2077" s="12" t="n">
        <v>1090000</v>
      </c>
      <c r="L2077" s="8" t="inlineStr">
        <is>
          <t>New Jersey</t>
        </is>
      </c>
      <c r="M2077" s="13" t="n">
        <v>10293.3</v>
      </c>
      <c r="N2077" s="13" t="n">
        <v>9975.24</v>
      </c>
      <c r="O2077" s="8" t="n"/>
    </row>
    <row r="2078">
      <c r="A2078" s="8" t="inlineStr">
        <is>
          <t>CANON-202510-002136</t>
        </is>
      </c>
      <c r="B2078" s="9" t="inlineStr">
        <is>
          <t>2025-10</t>
        </is>
      </c>
      <c r="C2078" s="10" t="n">
        <v>45960</v>
      </c>
      <c r="D2078" s="9" t="inlineStr">
        <is>
          <t>Bound</t>
        </is>
      </c>
      <c r="E2078" s="8" t="inlineStr">
        <is>
          <t>Anouk Castellanos</t>
        </is>
      </c>
      <c r="F2078" s="11" t="n">
        <v>1955</v>
      </c>
      <c r="G2078" s="8" t="inlineStr">
        <is>
          <t>Ferrari</t>
        </is>
      </c>
      <c r="H2078" s="8" t="inlineStr">
        <is>
          <t>275 GTB/4</t>
        </is>
      </c>
      <c r="I2078" s="8" t="inlineStr">
        <is>
          <t>GPDNR9EA6K12AT5MV</t>
        </is>
      </c>
      <c r="J2078" s="8" t="inlineStr">
        <is>
          <t>07 - Post-War Classic (1946-1972)</t>
        </is>
      </c>
      <c r="K2078" s="12" t="n">
        <v>820000</v>
      </c>
      <c r="L2078" s="8" t="inlineStr">
        <is>
          <t>Arizona</t>
        </is>
      </c>
      <c r="M2078" s="13" t="n">
        <v>6719.36</v>
      </c>
      <c r="N2078" s="13" t="n">
        <v>6511.73</v>
      </c>
      <c r="O2078" s="8" t="n"/>
    </row>
    <row r="2079">
      <c r="A2079" s="8" t="inlineStr">
        <is>
          <t>CANON-202510-002137</t>
        </is>
      </c>
      <c r="B2079" s="9" t="inlineStr">
        <is>
          <t>2025-10</t>
        </is>
      </c>
      <c r="C2079" s="10" t="n">
        <v>45943</v>
      </c>
      <c r="D2079" s="9" t="inlineStr">
        <is>
          <t>Bound</t>
        </is>
      </c>
      <c r="E2079" s="8" t="inlineStr">
        <is>
          <t>Cassius Whitlock</t>
        </is>
      </c>
      <c r="F2079" s="11" t="n">
        <v>2013</v>
      </c>
      <c r="G2079" s="8" t="inlineStr">
        <is>
          <t>Mercedes-Benz</t>
        </is>
      </c>
      <c r="H2079" s="8" t="inlineStr">
        <is>
          <t>280SL Pagoda</t>
        </is>
      </c>
      <c r="I2079" s="8" t="inlineStr">
        <is>
          <t>L8DURPCP43YX2RW7B</t>
        </is>
      </c>
      <c r="J2079" s="8" t="inlineStr">
        <is>
          <t>07 - Post-War Classic (1946-1972)</t>
        </is>
      </c>
      <c r="K2079" s="12" t="n">
        <v>285000</v>
      </c>
      <c r="L2079" s="8" t="inlineStr">
        <is>
          <t>Michigan</t>
        </is>
      </c>
      <c r="M2079" s="13" t="n">
        <v>4000.75</v>
      </c>
      <c r="N2079" s="13" t="n">
        <v>3877.13</v>
      </c>
      <c r="O2079" s="8" t="n"/>
    </row>
    <row r="2080">
      <c r="A2080" s="8" t="inlineStr">
        <is>
          <t>CANON-202510-002139</t>
        </is>
      </c>
      <c r="B2080" s="9" t="inlineStr">
        <is>
          <t>2025-10</t>
        </is>
      </c>
      <c r="C2080" s="10" t="n">
        <v>45938</v>
      </c>
      <c r="D2080" s="9" t="inlineStr">
        <is>
          <t>Bound</t>
        </is>
      </c>
      <c r="E2080" s="8" t="inlineStr">
        <is>
          <t>Wilhelmina Rourke</t>
        </is>
      </c>
      <c r="F2080" s="11" t="n">
        <v>1994</v>
      </c>
      <c r="G2080" s="8" t="inlineStr">
        <is>
          <t>Mercedes-Benz</t>
        </is>
      </c>
      <c r="H2080" s="8" t="inlineStr">
        <is>
          <t>AMG GT</t>
        </is>
      </c>
      <c r="I2080" s="8" t="inlineStr">
        <is>
          <t>EKFTJDZ3BMA6UEA7F</t>
        </is>
      </c>
      <c r="J2080" s="8" t="inlineStr">
        <is>
          <t>02 - Sports / GT</t>
        </is>
      </c>
      <c r="K2080" s="12" t="n">
        <v>485000</v>
      </c>
      <c r="L2080" s="8" t="inlineStr">
        <is>
          <t>Maine</t>
        </is>
      </c>
      <c r="M2080" s="13" t="n">
        <v>7412.26</v>
      </c>
      <c r="N2080" s="13" t="n">
        <v>7183.22</v>
      </c>
      <c r="O2080" s="8" t="n"/>
    </row>
    <row r="2081">
      <c r="A2081" s="8" t="inlineStr">
        <is>
          <t>CANON-202510-002140</t>
        </is>
      </c>
      <c r="B2081" s="9" t="inlineStr">
        <is>
          <t>2025-10</t>
        </is>
      </c>
      <c r="C2081" s="10" t="n">
        <v>45944</v>
      </c>
      <c r="D2081" s="9" t="inlineStr">
        <is>
          <t>Bound</t>
        </is>
      </c>
      <c r="E2081" s="8" t="inlineStr">
        <is>
          <t>Noor Bellandi</t>
        </is>
      </c>
      <c r="F2081" s="11" t="n">
        <v>1987</v>
      </c>
      <c r="G2081" s="8" t="inlineStr">
        <is>
          <t>Bentley</t>
        </is>
      </c>
      <c r="H2081" s="8" t="inlineStr">
        <is>
          <t>4.5 Litre</t>
        </is>
      </c>
      <c r="I2081" s="8" t="inlineStr">
        <is>
          <t>2BUSR77NSSDU34B95</t>
        </is>
      </c>
      <c r="J2081" s="8" t="inlineStr">
        <is>
          <t>06 - Vintage Pre-War (pre-1946)</t>
        </is>
      </c>
      <c r="K2081" s="12" t="n">
        <v>700000</v>
      </c>
      <c r="L2081" s="8" t="inlineStr">
        <is>
          <t>Florida</t>
        </is>
      </c>
      <c r="M2081" s="13" t="n">
        <v>7126.79</v>
      </c>
      <c r="N2081" s="13" t="n">
        <v>6906.57</v>
      </c>
      <c r="O2081" s="8" t="n"/>
    </row>
    <row r="2082">
      <c r="A2082" s="8" t="inlineStr">
        <is>
          <t>CANON-202510-002141</t>
        </is>
      </c>
      <c r="B2082" s="9" t="inlineStr">
        <is>
          <t>2025-10</t>
        </is>
      </c>
      <c r="C2082" s="10" t="n">
        <v>45933</v>
      </c>
      <c r="D2082" s="9" t="inlineStr">
        <is>
          <t>Bound</t>
        </is>
      </c>
      <c r="E2082" s="8" t="inlineStr">
        <is>
          <t>Marisol Bellandi</t>
        </is>
      </c>
      <c r="F2082" s="11" t="n">
        <v>1982</v>
      </c>
      <c r="G2082" s="8" t="inlineStr">
        <is>
          <t>Porsche</t>
        </is>
      </c>
      <c r="H2082" s="8" t="inlineStr">
        <is>
          <t>911 Turbo S</t>
        </is>
      </c>
      <c r="I2082" s="8" t="inlineStr">
        <is>
          <t>F6CY46TBPL21UWD8L</t>
        </is>
      </c>
      <c r="J2082" s="8" t="inlineStr">
        <is>
          <t>02 - Sports / GT</t>
        </is>
      </c>
      <c r="K2082" s="12" t="n">
        <v>490000</v>
      </c>
      <c r="L2082" s="8" t="inlineStr">
        <is>
          <t>New York</t>
        </is>
      </c>
      <c r="M2082" s="13" t="n">
        <v>8875.469999999999</v>
      </c>
      <c r="N2082" s="13" t="n">
        <v>8601.219999999999</v>
      </c>
      <c r="O2082" s="8" t="n"/>
    </row>
    <row r="2083">
      <c r="A2083" s="8" t="inlineStr">
        <is>
          <t>CANON-202510-002142</t>
        </is>
      </c>
      <c r="B2083" s="9" t="inlineStr">
        <is>
          <t>2025-10</t>
        </is>
      </c>
      <c r="C2083" s="10" t="n">
        <v>45950</v>
      </c>
      <c r="D2083" s="9" t="inlineStr">
        <is>
          <t>Bound</t>
        </is>
      </c>
      <c r="E2083" s="8" t="inlineStr">
        <is>
          <t>Wilhelmina Pennington</t>
        </is>
      </c>
      <c r="F2083" s="11" t="n">
        <v>1964</v>
      </c>
      <c r="G2083" s="8" t="inlineStr">
        <is>
          <t>Mercedes-Benz</t>
        </is>
      </c>
      <c r="H2083" s="8" t="inlineStr">
        <is>
          <t>AMG GT</t>
        </is>
      </c>
      <c r="I2083" s="8" t="inlineStr">
        <is>
          <t>GS9JUKMP4SV6NCA79</t>
        </is>
      </c>
      <c r="J2083" s="8" t="inlineStr">
        <is>
          <t>02 - Sports / GT</t>
        </is>
      </c>
      <c r="K2083" s="12" t="n">
        <v>575000</v>
      </c>
      <c r="L2083" s="8" t="inlineStr">
        <is>
          <t>Kentucky</t>
        </is>
      </c>
      <c r="M2083" s="13" t="n">
        <v>9449.530000000001</v>
      </c>
      <c r="N2083" s="13" t="n">
        <v>9157.540000000001</v>
      </c>
      <c r="O2083" s="8" t="n"/>
    </row>
    <row r="2084">
      <c r="A2084" s="8" t="inlineStr">
        <is>
          <t>CANON-202510-002143</t>
        </is>
      </c>
      <c r="B2084" s="9" t="inlineStr">
        <is>
          <t>2025-10</t>
        </is>
      </c>
      <c r="C2084" s="10" t="n">
        <v>45937</v>
      </c>
      <c r="D2084" s="9" t="inlineStr">
        <is>
          <t>Bound</t>
        </is>
      </c>
      <c r="E2084" s="8" t="inlineStr">
        <is>
          <t>Ottilie Okonkwo</t>
        </is>
      </c>
      <c r="F2084" s="11" t="n">
        <v>1961</v>
      </c>
      <c r="G2084" s="8" t="inlineStr">
        <is>
          <t>Ferrari</t>
        </is>
      </c>
      <c r="H2084" s="8" t="inlineStr">
        <is>
          <t>296 GTB</t>
        </is>
      </c>
      <c r="I2084" s="8" t="inlineStr">
        <is>
          <t>Y3S0AGCRZ158JKTHM</t>
        </is>
      </c>
      <c r="J2084" s="8" t="inlineStr">
        <is>
          <t>03 - Supercar</t>
        </is>
      </c>
      <c r="K2084" s="12" t="n">
        <v>730000</v>
      </c>
      <c r="L2084" s="8" t="inlineStr">
        <is>
          <t>Texas</t>
        </is>
      </c>
      <c r="M2084" s="13" t="n">
        <v>15047.64</v>
      </c>
      <c r="N2084" s="13" t="n">
        <v>14582.67</v>
      </c>
      <c r="O2084" s="8" t="n"/>
    </row>
    <row r="2085">
      <c r="A2085" s="8" t="inlineStr">
        <is>
          <t>CANON-202510-002144</t>
        </is>
      </c>
      <c r="B2085" s="9" t="inlineStr">
        <is>
          <t>2025-10</t>
        </is>
      </c>
      <c r="C2085" s="10" t="n">
        <v>45933</v>
      </c>
      <c r="D2085" s="9" t="inlineStr">
        <is>
          <t>Bound</t>
        </is>
      </c>
      <c r="E2085" s="8" t="inlineStr">
        <is>
          <t>Ramona Okonkwo</t>
        </is>
      </c>
      <c r="F2085" s="11" t="n">
        <v>1972</v>
      </c>
      <c r="G2085" s="8" t="inlineStr">
        <is>
          <t>Maserati</t>
        </is>
      </c>
      <c r="H2085" s="8" t="inlineStr">
        <is>
          <t>GranTurismo</t>
        </is>
      </c>
      <c r="I2085" s="8" t="inlineStr">
        <is>
          <t>38G9MSXHCRZH6WYKH</t>
        </is>
      </c>
      <c r="J2085" s="8" t="inlineStr">
        <is>
          <t>02 - Sports / GT</t>
        </is>
      </c>
      <c r="K2085" s="12" t="n">
        <v>415000</v>
      </c>
      <c r="L2085" s="8" t="inlineStr">
        <is>
          <t>New Jersey</t>
        </is>
      </c>
      <c r="M2085" s="13" t="n">
        <v>5344.1</v>
      </c>
      <c r="N2085" s="13" t="n">
        <v>5178.97</v>
      </c>
      <c r="O2085" s="8" t="n"/>
    </row>
    <row r="2086">
      <c r="A2086" s="8" t="inlineStr">
        <is>
          <t>CANON-202510-002145</t>
        </is>
      </c>
      <c r="B2086" s="9" t="inlineStr">
        <is>
          <t>2025-10</t>
        </is>
      </c>
      <c r="C2086" s="10" t="n">
        <v>45950</v>
      </c>
      <c r="D2086" s="9" t="inlineStr">
        <is>
          <t>Bound</t>
        </is>
      </c>
      <c r="E2086" s="8" t="inlineStr">
        <is>
          <t>Desmond Farkas</t>
        </is>
      </c>
      <c r="F2086" s="11" t="n">
        <v>1968</v>
      </c>
      <c r="G2086" s="8" t="inlineStr">
        <is>
          <t>BMW</t>
        </is>
      </c>
      <c r="H2086" s="8" t="inlineStr">
        <is>
          <t>M8 Competition</t>
        </is>
      </c>
      <c r="I2086" s="8" t="inlineStr">
        <is>
          <t>ND2WUNTR8JYZ852A3</t>
        </is>
      </c>
      <c r="J2086" s="8" t="inlineStr">
        <is>
          <t>02 - Sports / GT</t>
        </is>
      </c>
      <c r="K2086" s="12" t="n">
        <v>200000</v>
      </c>
      <c r="L2086" s="8" t="inlineStr">
        <is>
          <t>Kentucky</t>
        </is>
      </c>
      <c r="M2086" s="13" t="n">
        <v>4652.08</v>
      </c>
      <c r="N2086" s="13" t="n">
        <v>4508.33</v>
      </c>
      <c r="O2086" s="8" t="n"/>
    </row>
    <row r="2087">
      <c r="A2087" s="8" t="inlineStr">
        <is>
          <t>CANON-202510-002146</t>
        </is>
      </c>
      <c r="B2087" s="9" t="inlineStr">
        <is>
          <t>2025-10</t>
        </is>
      </c>
      <c r="C2087" s="10" t="n">
        <v>45945</v>
      </c>
      <c r="D2087" s="9" t="inlineStr">
        <is>
          <t>Bound</t>
        </is>
      </c>
      <c r="E2087" s="8" t="inlineStr">
        <is>
          <t>Callum Thistlewood</t>
        </is>
      </c>
      <c r="F2087" s="11" t="n">
        <v>2011</v>
      </c>
      <c r="G2087" s="8" t="inlineStr">
        <is>
          <t>Mercedes-Benz</t>
        </is>
      </c>
      <c r="H2087" s="8" t="inlineStr">
        <is>
          <t>280SL Pagoda</t>
        </is>
      </c>
      <c r="I2087" s="8" t="inlineStr">
        <is>
          <t>JJGK3X2NYJ8RG6VR1</t>
        </is>
      </c>
      <c r="J2087" s="8" t="inlineStr">
        <is>
          <t>07 - Post-War Classic (1946-1972)</t>
        </is>
      </c>
      <c r="K2087" s="12" t="n">
        <v>1385000</v>
      </c>
      <c r="L2087" s="8" t="inlineStr">
        <is>
          <t>Arizona</t>
        </is>
      </c>
      <c r="M2087" s="13" t="n">
        <v>10029.49</v>
      </c>
      <c r="N2087" s="13" t="n">
        <v>9719.58</v>
      </c>
      <c r="O2087" s="8" t="n"/>
    </row>
    <row r="2088">
      <c r="A2088" s="8" t="inlineStr">
        <is>
          <t>CANON-202510-002147</t>
        </is>
      </c>
      <c r="B2088" s="9" t="inlineStr">
        <is>
          <t>2025-10</t>
        </is>
      </c>
      <c r="C2088" s="10" t="n">
        <v>45932</v>
      </c>
      <c r="D2088" s="9" t="inlineStr">
        <is>
          <t>Bound</t>
        </is>
      </c>
      <c r="E2088" s="8" t="inlineStr">
        <is>
          <t>Ramona Merriweather</t>
        </is>
      </c>
      <c r="F2088" s="11" t="n">
        <v>1976</v>
      </c>
      <c r="G2088" s="8" t="inlineStr">
        <is>
          <t>Mercedes-Benz</t>
        </is>
      </c>
      <c r="H2088" s="8" t="inlineStr">
        <is>
          <t>AMG GT</t>
        </is>
      </c>
      <c r="I2088" s="8" t="inlineStr">
        <is>
          <t>7U80FXSHAG461DJH9</t>
        </is>
      </c>
      <c r="J2088" s="8" t="inlineStr">
        <is>
          <t>02 - Sports / GT</t>
        </is>
      </c>
      <c r="K2088" s="12" t="n">
        <v>515000</v>
      </c>
      <c r="L2088" s="8" t="inlineStr">
        <is>
          <t>Nevada</t>
        </is>
      </c>
      <c r="M2088" s="13" t="n">
        <v>7389.76</v>
      </c>
      <c r="N2088" s="13" t="n">
        <v>7161.42</v>
      </c>
      <c r="O2088" s="8" t="n"/>
    </row>
    <row r="2089">
      <c r="A2089" s="8" t="inlineStr">
        <is>
          <t>CANON-202510-002148</t>
        </is>
      </c>
      <c r="B2089" s="9" t="inlineStr">
        <is>
          <t>2025-10</t>
        </is>
      </c>
      <c r="C2089" s="10" t="n">
        <v>45942</v>
      </c>
      <c r="D2089" s="9" t="inlineStr">
        <is>
          <t>Bound</t>
        </is>
      </c>
      <c r="E2089" s="8" t="inlineStr">
        <is>
          <t>Callum Chattopadhyay</t>
        </is>
      </c>
      <c r="F2089" s="11" t="n">
        <v>1987</v>
      </c>
      <c r="G2089" s="8" t="inlineStr">
        <is>
          <t>Ferrari</t>
        </is>
      </c>
      <c r="H2089" s="8" t="inlineStr">
        <is>
          <t>SF90 Stradale</t>
        </is>
      </c>
      <c r="I2089" s="8" t="inlineStr">
        <is>
          <t>N8JAEW41XADF5149U</t>
        </is>
      </c>
      <c r="J2089" s="8" t="inlineStr">
        <is>
          <t>03 - Supercar</t>
        </is>
      </c>
      <c r="K2089" s="12" t="n">
        <v>1075000</v>
      </c>
      <c r="L2089" s="8" t="inlineStr">
        <is>
          <t>Kansas</t>
        </is>
      </c>
      <c r="M2089" s="13" t="n">
        <v>15739.62</v>
      </c>
      <c r="N2089" s="13" t="n">
        <v>15253.27</v>
      </c>
      <c r="O2089" s="8" t="n"/>
    </row>
    <row r="2090">
      <c r="A2090" s="8" t="inlineStr">
        <is>
          <t>CANON-202510-002149</t>
        </is>
      </c>
      <c r="B2090" s="9" t="inlineStr">
        <is>
          <t>2025-10</t>
        </is>
      </c>
      <c r="C2090" s="10" t="n">
        <v>45934</v>
      </c>
      <c r="D2090" s="9" t="inlineStr">
        <is>
          <t>Bound</t>
        </is>
      </c>
      <c r="E2090" s="8" t="inlineStr">
        <is>
          <t>Anouk Larsson</t>
        </is>
      </c>
      <c r="F2090" s="11" t="n">
        <v>1960</v>
      </c>
      <c r="G2090" s="8" t="inlineStr">
        <is>
          <t>Aston Martin</t>
        </is>
      </c>
      <c r="H2090" s="8" t="inlineStr">
        <is>
          <t>DB12</t>
        </is>
      </c>
      <c r="I2090" s="8" t="inlineStr">
        <is>
          <t>5JL76A5EVTFJV89R7</t>
        </is>
      </c>
      <c r="J2090" s="8" t="inlineStr">
        <is>
          <t>02 - Sports / GT</t>
        </is>
      </c>
      <c r="K2090" s="12" t="n">
        <v>885000</v>
      </c>
      <c r="L2090" s="8" t="inlineStr">
        <is>
          <t>Wisconsin</t>
        </is>
      </c>
      <c r="M2090" s="13" t="n">
        <v>13024.53</v>
      </c>
      <c r="N2090" s="13" t="n">
        <v>12622.07</v>
      </c>
      <c r="O2090" s="8" t="n"/>
    </row>
    <row r="2091">
      <c r="A2091" s="8" t="inlineStr">
        <is>
          <t>CANON-202510-002151</t>
        </is>
      </c>
      <c r="B2091" s="9" t="inlineStr">
        <is>
          <t>2025-10</t>
        </is>
      </c>
      <c r="C2091" s="10" t="n">
        <v>45958</v>
      </c>
      <c r="D2091" s="9" t="inlineStr">
        <is>
          <t>Bound</t>
        </is>
      </c>
      <c r="E2091" s="8" t="inlineStr">
        <is>
          <t>Ramona Rourke</t>
        </is>
      </c>
      <c r="F2091" s="11" t="n">
        <v>2005</v>
      </c>
      <c r="G2091" s="8" t="inlineStr">
        <is>
          <t>Maserati</t>
        </is>
      </c>
      <c r="H2091" s="8" t="inlineStr">
        <is>
          <t>GranTurismo</t>
        </is>
      </c>
      <c r="I2091" s="8" t="inlineStr">
        <is>
          <t>ZSM369ZWHEPH956U3</t>
        </is>
      </c>
      <c r="J2091" s="8" t="inlineStr">
        <is>
          <t>02 - Sports / GT</t>
        </is>
      </c>
      <c r="K2091" s="12" t="n">
        <v>340000</v>
      </c>
      <c r="L2091" s="8" t="inlineStr">
        <is>
          <t>Wisconsin</t>
        </is>
      </c>
      <c r="M2091" s="13" t="n">
        <v>5773.58</v>
      </c>
      <c r="N2091" s="13" t="n">
        <v>5595.18</v>
      </c>
      <c r="O2091" s="8" t="n"/>
    </row>
    <row r="2092">
      <c r="A2092" s="8" t="inlineStr">
        <is>
          <t>CANON-202510-002152</t>
        </is>
      </c>
      <c r="B2092" s="9" t="inlineStr">
        <is>
          <t>2025-10</t>
        </is>
      </c>
      <c r="C2092" s="10" t="n">
        <v>45944</v>
      </c>
      <c r="D2092" s="9" t="inlineStr">
        <is>
          <t>Bound</t>
        </is>
      </c>
      <c r="E2092" s="8" t="inlineStr">
        <is>
          <t>Emiliano Rourke</t>
        </is>
      </c>
      <c r="F2092" s="11" t="n">
        <v>2009</v>
      </c>
      <c r="G2092" s="8" t="inlineStr">
        <is>
          <t>Lamborghini</t>
        </is>
      </c>
      <c r="H2092" s="8" t="inlineStr">
        <is>
          <t>Huracan EVO</t>
        </is>
      </c>
      <c r="I2092" s="8" t="inlineStr">
        <is>
          <t>DWF9AZB4N95ELFG7M</t>
        </is>
      </c>
      <c r="J2092" s="8" t="inlineStr">
        <is>
          <t>03 - Supercar</t>
        </is>
      </c>
      <c r="K2092" s="12" t="n">
        <v>680000</v>
      </c>
      <c r="L2092" s="8" t="inlineStr">
        <is>
          <t>California</t>
        </is>
      </c>
      <c r="M2092" s="13" t="n">
        <v>16454.72</v>
      </c>
      <c r="N2092" s="13" t="n">
        <v>15946.27</v>
      </c>
      <c r="O2092" s="8" t="n"/>
    </row>
    <row r="2093">
      <c r="A2093" s="8" t="inlineStr">
        <is>
          <t>CANON-202510-002154</t>
        </is>
      </c>
      <c r="B2093" s="9" t="inlineStr">
        <is>
          <t>2025-10</t>
        </is>
      </c>
      <c r="C2093" s="10" t="n">
        <v>45939</v>
      </c>
      <c r="D2093" s="9" t="inlineStr">
        <is>
          <t>Bound</t>
        </is>
      </c>
      <c r="E2093" s="8" t="inlineStr">
        <is>
          <t>Beatrix Delacroix</t>
        </is>
      </c>
      <c r="F2093" s="11" t="n">
        <v>2013</v>
      </c>
      <c r="G2093" s="8" t="inlineStr">
        <is>
          <t>Lamborghini</t>
        </is>
      </c>
      <c r="H2093" s="8" t="inlineStr">
        <is>
          <t>Huracan EVO</t>
        </is>
      </c>
      <c r="I2093" s="8" t="inlineStr">
        <is>
          <t>ZM1MW67VC27XSDM9N</t>
        </is>
      </c>
      <c r="J2093" s="8" t="inlineStr">
        <is>
          <t>03 - Supercar</t>
        </is>
      </c>
      <c r="K2093" s="12" t="n">
        <v>1040000</v>
      </c>
      <c r="L2093" s="8" t="inlineStr">
        <is>
          <t>North Carolina</t>
        </is>
      </c>
      <c r="M2093" s="13" t="n">
        <v>18052.83</v>
      </c>
      <c r="N2093" s="13" t="n">
        <v>17495</v>
      </c>
      <c r="O2093" s="8" t="n"/>
    </row>
    <row r="2094">
      <c r="A2094" s="8" t="inlineStr">
        <is>
          <t>CANON-202510-002155</t>
        </is>
      </c>
      <c r="B2094" s="9" t="inlineStr">
        <is>
          <t>2025-10</t>
        </is>
      </c>
      <c r="C2094" s="10" t="n">
        <v>45933</v>
      </c>
      <c r="D2094" s="9" t="inlineStr">
        <is>
          <t>Bound</t>
        </is>
      </c>
      <c r="E2094" s="8" t="inlineStr">
        <is>
          <t>Delphine Thistlewood</t>
        </is>
      </c>
      <c r="F2094" s="11" t="n">
        <v>1958</v>
      </c>
      <c r="G2094" s="8" t="inlineStr">
        <is>
          <t>Porsche</t>
        </is>
      </c>
      <c r="H2094" s="8" t="inlineStr">
        <is>
          <t>911 Turbo S</t>
        </is>
      </c>
      <c r="I2094" s="8" t="inlineStr">
        <is>
          <t>2553AD7P010FEG2Z7</t>
        </is>
      </c>
      <c r="J2094" s="8" t="inlineStr">
        <is>
          <t>02 - Sports / GT</t>
        </is>
      </c>
      <c r="K2094" s="12" t="n">
        <v>1785000</v>
      </c>
      <c r="L2094" s="8" t="inlineStr">
        <is>
          <t>Arkansas</t>
        </is>
      </c>
      <c r="M2094" s="13" t="n">
        <v>25562.55</v>
      </c>
      <c r="N2094" s="13" t="n">
        <v>24772.67</v>
      </c>
      <c r="O2094" s="8" t="n"/>
    </row>
    <row r="2095">
      <c r="A2095" s="8" t="inlineStr">
        <is>
          <t>CANON-202510-002156</t>
        </is>
      </c>
      <c r="B2095" s="9" t="inlineStr">
        <is>
          <t>2025-10</t>
        </is>
      </c>
      <c r="C2095" s="10" t="n">
        <v>45958</v>
      </c>
      <c r="D2095" s="9" t="inlineStr">
        <is>
          <t>Bound</t>
        </is>
      </c>
      <c r="E2095" s="8" t="inlineStr">
        <is>
          <t>Callum Underwood</t>
        </is>
      </c>
      <c r="F2095" s="11" t="n">
        <v>1991</v>
      </c>
      <c r="G2095" s="8" t="inlineStr">
        <is>
          <t>McLaren</t>
        </is>
      </c>
      <c r="H2095" s="8" t="inlineStr">
        <is>
          <t>750S</t>
        </is>
      </c>
      <c r="I2095" s="8" t="inlineStr">
        <is>
          <t>VJ48G4BVNT3U0PPE9</t>
        </is>
      </c>
      <c r="J2095" s="8" t="inlineStr">
        <is>
          <t>03 - Supercar</t>
        </is>
      </c>
      <c r="K2095" s="12" t="n">
        <v>1855000</v>
      </c>
      <c r="L2095" s="8" t="inlineStr">
        <is>
          <t>Indiana</t>
        </is>
      </c>
      <c r="M2095" s="13" t="n">
        <v>34440</v>
      </c>
      <c r="N2095" s="13" t="n">
        <v>33375.8</v>
      </c>
      <c r="O2095" s="8" t="n"/>
    </row>
    <row r="2096">
      <c r="A2096" s="8" t="inlineStr">
        <is>
          <t>CANON-202510-002157</t>
        </is>
      </c>
      <c r="B2096" s="9" t="inlineStr">
        <is>
          <t>2025-10</t>
        </is>
      </c>
      <c r="C2096" s="10" t="n">
        <v>45954</v>
      </c>
      <c r="D2096" s="9" t="inlineStr">
        <is>
          <t>Bound</t>
        </is>
      </c>
      <c r="E2096" s="8" t="inlineStr">
        <is>
          <t>Desmond Ashcombe</t>
        </is>
      </c>
      <c r="F2096" s="11" t="n">
        <v>2019</v>
      </c>
      <c r="G2096" s="8" t="inlineStr">
        <is>
          <t>McLaren</t>
        </is>
      </c>
      <c r="H2096" s="8" t="inlineStr">
        <is>
          <t>750S</t>
        </is>
      </c>
      <c r="I2096" s="8" t="inlineStr">
        <is>
          <t>LFM09WFAU50SL1ZCA</t>
        </is>
      </c>
      <c r="J2096" s="8" t="inlineStr">
        <is>
          <t>03 - Supercar</t>
        </is>
      </c>
      <c r="K2096" s="12" t="n">
        <v>1655000</v>
      </c>
      <c r="L2096" s="8" t="inlineStr">
        <is>
          <t>Vermont</t>
        </is>
      </c>
      <c r="M2096" s="13" t="n">
        <v>30476.98</v>
      </c>
      <c r="N2096" s="13" t="n">
        <v>29535.24</v>
      </c>
      <c r="O2096" s="8" t="n"/>
    </row>
    <row r="2097">
      <c r="A2097" s="8" t="inlineStr">
        <is>
          <t>CANON-202510-002158</t>
        </is>
      </c>
      <c r="B2097" s="9" t="inlineStr">
        <is>
          <t>2025-10</t>
        </is>
      </c>
      <c r="C2097" s="10" t="n">
        <v>45952</v>
      </c>
      <c r="D2097" s="9" t="inlineStr">
        <is>
          <t>Bound</t>
        </is>
      </c>
      <c r="E2097" s="8" t="inlineStr">
        <is>
          <t>Saoirse Vandermeer</t>
        </is>
      </c>
      <c r="F2097" s="11" t="n">
        <v>1964</v>
      </c>
      <c r="G2097" s="8" t="inlineStr">
        <is>
          <t>Bentley</t>
        </is>
      </c>
      <c r="H2097" s="8" t="inlineStr">
        <is>
          <t>Continental GT</t>
        </is>
      </c>
      <c r="I2097" s="8" t="inlineStr">
        <is>
          <t>BFH5G2KG3JYX19U7Y</t>
        </is>
      </c>
      <c r="J2097" s="8" t="inlineStr">
        <is>
          <t>02 - Sports / GT</t>
        </is>
      </c>
      <c r="K2097" s="12" t="n">
        <v>1185000</v>
      </c>
      <c r="L2097" s="8" t="inlineStr">
        <is>
          <t>California</t>
        </is>
      </c>
      <c r="M2097" s="13" t="n">
        <v>16601.18</v>
      </c>
      <c r="N2097" s="13" t="n">
        <v>16088.2</v>
      </c>
      <c r="O2097" s="8" t="n"/>
    </row>
    <row r="2098">
      <c r="A2098" s="8" t="inlineStr">
        <is>
          <t>CANON-202510-002159</t>
        </is>
      </c>
      <c r="B2098" s="9" t="inlineStr">
        <is>
          <t>2025-10</t>
        </is>
      </c>
      <c r="C2098" s="10" t="n">
        <v>45942</v>
      </c>
      <c r="D2098" s="9" t="inlineStr">
        <is>
          <t>Bound</t>
        </is>
      </c>
      <c r="E2098" s="8" t="inlineStr">
        <is>
          <t>Sunniva Whitlock</t>
        </is>
      </c>
      <c r="F2098" s="11" t="n">
        <v>2020</v>
      </c>
      <c r="G2098" s="8" t="inlineStr">
        <is>
          <t>Bentley</t>
        </is>
      </c>
      <c r="H2098" s="8" t="inlineStr">
        <is>
          <t>Continental GT</t>
        </is>
      </c>
      <c r="I2098" s="8" t="inlineStr">
        <is>
          <t>RP9CXPXM20GW50KTP</t>
        </is>
      </c>
      <c r="J2098" s="8" t="inlineStr">
        <is>
          <t>02 - Sports / GT</t>
        </is>
      </c>
      <c r="K2098" s="12" t="n">
        <v>405000</v>
      </c>
      <c r="L2098" s="8" t="inlineStr">
        <is>
          <t>Kentucky</t>
        </is>
      </c>
      <c r="M2098" s="13" t="n">
        <v>7679.72</v>
      </c>
      <c r="N2098" s="13" t="n">
        <v>7442.42</v>
      </c>
      <c r="O2098" s="8" t="n"/>
    </row>
    <row r="2099">
      <c r="A2099" s="8" t="inlineStr">
        <is>
          <t>CANON-202510-002160</t>
        </is>
      </c>
      <c r="B2099" s="9" t="inlineStr">
        <is>
          <t>2025-10</t>
        </is>
      </c>
      <c r="C2099" s="10" t="n">
        <v>45932</v>
      </c>
      <c r="D2099" s="9" t="inlineStr">
        <is>
          <t>Bound</t>
        </is>
      </c>
      <c r="E2099" s="8" t="inlineStr">
        <is>
          <t>Aurelio Ashcombe</t>
        </is>
      </c>
      <c r="F2099" s="11" t="n">
        <v>1957</v>
      </c>
      <c r="G2099" s="8" t="inlineStr">
        <is>
          <t>Maserati</t>
        </is>
      </c>
      <c r="H2099" s="8" t="inlineStr">
        <is>
          <t>GranTurismo</t>
        </is>
      </c>
      <c r="I2099" s="8" t="inlineStr">
        <is>
          <t>P6C4MDJWARPTZ1LPU</t>
        </is>
      </c>
      <c r="J2099" s="8" t="inlineStr">
        <is>
          <t>02 - Sports / GT</t>
        </is>
      </c>
      <c r="K2099" s="12" t="n">
        <v>1070000</v>
      </c>
      <c r="L2099" s="8" t="inlineStr">
        <is>
          <t>Texas</t>
        </is>
      </c>
      <c r="M2099" s="13" t="n">
        <v>12769.34</v>
      </c>
      <c r="N2099" s="13" t="n">
        <v>12374.77</v>
      </c>
      <c r="O2099" s="8" t="n"/>
    </row>
    <row r="2100">
      <c r="A2100" s="8" t="inlineStr">
        <is>
          <t>CANON-202510-002161</t>
        </is>
      </c>
      <c r="B2100" s="9" t="inlineStr">
        <is>
          <t>2025-10</t>
        </is>
      </c>
      <c r="C2100" s="10" t="n">
        <v>45955</v>
      </c>
      <c r="D2100" s="9" t="inlineStr">
        <is>
          <t>Bound</t>
        </is>
      </c>
      <c r="E2100" s="8" t="inlineStr">
        <is>
          <t>Aurelio Farkas</t>
        </is>
      </c>
      <c r="F2100" s="11" t="n">
        <v>1988</v>
      </c>
      <c r="G2100" s="8" t="inlineStr">
        <is>
          <t>Alfa Romeo</t>
        </is>
      </c>
      <c r="H2100" s="8" t="inlineStr">
        <is>
          <t>8C 2900</t>
        </is>
      </c>
      <c r="I2100" s="8" t="inlineStr">
        <is>
          <t>TK8EY8F7GEKRUCZ6K</t>
        </is>
      </c>
      <c r="J2100" s="8" t="inlineStr">
        <is>
          <t>06 - Vintage Pre-War (pre-1946)</t>
        </is>
      </c>
      <c r="K2100" s="12" t="n">
        <v>560000</v>
      </c>
      <c r="L2100" s="8" t="inlineStr">
        <is>
          <t>Iowa</t>
        </is>
      </c>
      <c r="M2100" s="13" t="n">
        <v>4416.6</v>
      </c>
      <c r="N2100" s="13" t="n">
        <v>4280.13</v>
      </c>
      <c r="O2100" s="8" t="n"/>
    </row>
    <row r="2101">
      <c r="A2101" s="8" t="inlineStr">
        <is>
          <t>CANON-202510-002162</t>
        </is>
      </c>
      <c r="B2101" s="9" t="inlineStr">
        <is>
          <t>2025-10</t>
        </is>
      </c>
      <c r="C2101" s="10" t="n">
        <v>45941</v>
      </c>
      <c r="D2101" s="9" t="inlineStr">
        <is>
          <t>Bound</t>
        </is>
      </c>
      <c r="E2101" s="8" t="inlineStr">
        <is>
          <t>Marisol Montoya</t>
        </is>
      </c>
      <c r="F2101" s="11" t="n">
        <v>2005</v>
      </c>
      <c r="G2101" s="8" t="inlineStr">
        <is>
          <t>Porsche</t>
        </is>
      </c>
      <c r="H2101" s="8" t="inlineStr">
        <is>
          <t>911 Turbo S</t>
        </is>
      </c>
      <c r="I2101" s="8" t="inlineStr">
        <is>
          <t>ES6H82U34130RT8S9</t>
        </is>
      </c>
      <c r="J2101" s="8" t="inlineStr">
        <is>
          <t>02 - Sports / GT</t>
        </is>
      </c>
      <c r="K2101" s="12" t="n">
        <v>715000</v>
      </c>
      <c r="L2101" s="8" t="inlineStr">
        <is>
          <t>Texas</t>
        </is>
      </c>
      <c r="M2101" s="13" t="n">
        <v>10084.2</v>
      </c>
      <c r="N2101" s="13" t="n">
        <v>9772.6</v>
      </c>
      <c r="O2101" s="8" t="n"/>
    </row>
    <row r="2102">
      <c r="A2102" s="8" t="inlineStr">
        <is>
          <t>CANON-202510-002163</t>
        </is>
      </c>
      <c r="B2102" s="9" t="inlineStr">
        <is>
          <t>2025-10</t>
        </is>
      </c>
      <c r="C2102" s="10" t="n">
        <v>45961</v>
      </c>
      <c r="D2102" s="9" t="inlineStr">
        <is>
          <t>Bound</t>
        </is>
      </c>
      <c r="E2102" s="8" t="inlineStr">
        <is>
          <t>Marisol Bellandi</t>
        </is>
      </c>
      <c r="F2102" s="11" t="n">
        <v>2013</v>
      </c>
      <c r="G2102" s="8" t="inlineStr">
        <is>
          <t>Porsche</t>
        </is>
      </c>
      <c r="H2102" s="8" t="inlineStr">
        <is>
          <t>911 Turbo S</t>
        </is>
      </c>
      <c r="I2102" s="8" t="inlineStr">
        <is>
          <t>PBWJT1ZTBK3W7GCP7</t>
        </is>
      </c>
      <c r="J2102" s="8" t="inlineStr">
        <is>
          <t>02 - Sports / GT</t>
        </is>
      </c>
      <c r="K2102" s="12" t="n">
        <v>665000</v>
      </c>
      <c r="L2102" s="8" t="inlineStr">
        <is>
          <t>Montana</t>
        </is>
      </c>
      <c r="M2102" s="13" t="n">
        <v>7584.76</v>
      </c>
      <c r="N2102" s="13" t="n">
        <v>7350.39</v>
      </c>
      <c r="O2102" s="8" t="n"/>
    </row>
    <row r="2103">
      <c r="A2103" s="8" t="inlineStr">
        <is>
          <t>a065df57-874e-5f0c-9782-73c139f24474</t>
        </is>
      </c>
      <c r="B2103" s="9" t="inlineStr">
        <is>
          <t>2025-10</t>
        </is>
      </c>
      <c r="C2103" s="10" t="n"/>
      <c r="D2103" s="9" t="inlineStr">
        <is>
          <t>Declined</t>
        </is>
      </c>
      <c r="E2103" s="8" t="inlineStr">
        <is>
          <t>Emiliano Okonkwo</t>
        </is>
      </c>
      <c r="F2103" s="11" t="n">
        <v>1991</v>
      </c>
      <c r="G2103" s="8" t="inlineStr">
        <is>
          <t>Aston Martin</t>
        </is>
      </c>
      <c r="H2103" s="8" t="inlineStr">
        <is>
          <t>DB12</t>
        </is>
      </c>
      <c r="I2103" s="8" t="inlineStr">
        <is>
          <t>FDF7YBULXSG5WWEPH</t>
        </is>
      </c>
      <c r="J2103" s="8" t="inlineStr">
        <is>
          <t>02 - Sports / GT</t>
        </is>
      </c>
      <c r="K2103" s="12" t="n">
        <v>915000</v>
      </c>
      <c r="L2103" s="8" t="inlineStr">
        <is>
          <t>Illinois</t>
        </is>
      </c>
      <c r="M2103" s="13" t="n">
        <v>15261.51</v>
      </c>
      <c r="N2103" s="13" t="n"/>
      <c r="O2103" s="8" t="inlineStr">
        <is>
          <t>3 + at-fault claims - 5 yrs</t>
        </is>
      </c>
    </row>
    <row r="2104">
      <c r="A2104" s="8" t="inlineStr">
        <is>
          <t>a0c1e882-5df6-5d56-b1e2-e184c040d758</t>
        </is>
      </c>
      <c r="B2104" s="9" t="inlineStr">
        <is>
          <t>2025-10</t>
        </is>
      </c>
      <c r="C2104" s="10" t="n"/>
      <c r="D2104" s="9" t="inlineStr">
        <is>
          <t>Declined</t>
        </is>
      </c>
      <c r="E2104" s="8" t="inlineStr">
        <is>
          <t>Ottilie Montoya</t>
        </is>
      </c>
      <c r="F2104" s="11" t="n">
        <v>1982</v>
      </c>
      <c r="G2104" s="8" t="inlineStr">
        <is>
          <t>Maserati</t>
        </is>
      </c>
      <c r="H2104" s="8" t="inlineStr">
        <is>
          <t>GranTurismo</t>
        </is>
      </c>
      <c r="I2104" s="8" t="inlineStr">
        <is>
          <t>5G30P2E4KCUBSX1CR</t>
        </is>
      </c>
      <c r="J2104" s="8" t="inlineStr">
        <is>
          <t>02 - Sports / GT</t>
        </is>
      </c>
      <c r="K2104" s="12" t="n">
        <v>1320000</v>
      </c>
      <c r="L2104" s="8" t="inlineStr">
        <is>
          <t>North Dakota</t>
        </is>
      </c>
      <c r="M2104" s="13" t="n">
        <v>13972.08</v>
      </c>
      <c r="N2104" s="13" t="n"/>
      <c r="O2104" s="8" t="inlineStr">
        <is>
          <t>3 + at-fault claims - 5 yrs</t>
        </is>
      </c>
    </row>
    <row r="2105">
      <c r="A2105" s="8" t="inlineStr">
        <is>
          <t>a819e888-5f24-5ee2-8cf6-5edc8e82753d</t>
        </is>
      </c>
      <c r="B2105" s="9" t="inlineStr">
        <is>
          <t>2025-10</t>
        </is>
      </c>
      <c r="C2105" s="10" t="n"/>
      <c r="D2105" s="9" t="inlineStr">
        <is>
          <t>Declined</t>
        </is>
      </c>
      <c r="E2105" s="8" t="inlineStr">
        <is>
          <t>Sunniva Pennington</t>
        </is>
      </c>
      <c r="F2105" s="11" t="n">
        <v>1972</v>
      </c>
      <c r="G2105" s="8" t="inlineStr">
        <is>
          <t>Ferrari</t>
        </is>
      </c>
      <c r="H2105" s="8" t="inlineStr">
        <is>
          <t>275 GTB/4</t>
        </is>
      </c>
      <c r="I2105" s="8" t="inlineStr">
        <is>
          <t>DKGKLGHPYLRSA46BA</t>
        </is>
      </c>
      <c r="J2105" s="8" t="inlineStr">
        <is>
          <t>07 - Post-War Classic (1946-1972)</t>
        </is>
      </c>
      <c r="K2105" s="12" t="n">
        <v>730000</v>
      </c>
      <c r="L2105" s="8" t="inlineStr">
        <is>
          <t>North Carolina</t>
        </is>
      </c>
      <c r="M2105" s="13" t="n">
        <v>6811.04</v>
      </c>
      <c r="N2105" s="13" t="n"/>
      <c r="O2105" s="8" t="inlineStr">
        <is>
          <t>3 + at-fault claims - 5 yrs</t>
        </is>
      </c>
    </row>
    <row r="2106">
      <c r="A2106" s="8" t="inlineStr">
        <is>
          <t>aa710862-6388-5bdb-ad49-88decd98d02b</t>
        </is>
      </c>
      <c r="B2106" s="9" t="inlineStr">
        <is>
          <t>2025-10</t>
        </is>
      </c>
      <c r="C2106" s="10" t="n"/>
      <c r="D2106" s="9" t="inlineStr">
        <is>
          <t>Referred</t>
        </is>
      </c>
      <c r="E2106" s="8" t="inlineStr">
        <is>
          <t>Sunniva Bellandi</t>
        </is>
      </c>
      <c r="F2106" s="11" t="n">
        <v>1975</v>
      </c>
      <c r="G2106" s="8" t="inlineStr">
        <is>
          <t>Maserati</t>
        </is>
      </c>
      <c r="H2106" s="8" t="inlineStr">
        <is>
          <t>GranTurismo</t>
        </is>
      </c>
      <c r="I2106" s="8" t="inlineStr">
        <is>
          <t>RK0HM4LG6ETNNN3M3</t>
        </is>
      </c>
      <c r="J2106" s="8" t="inlineStr">
        <is>
          <t>02 - Sports / GT</t>
        </is>
      </c>
      <c r="K2106" s="12" t="n">
        <v>545000</v>
      </c>
      <c r="L2106" s="8" t="inlineStr">
        <is>
          <t>New York</t>
        </is>
      </c>
      <c r="M2106" s="13" t="n">
        <v>8555.469999999999</v>
      </c>
      <c r="N2106" s="13" t="n"/>
      <c r="O2106" s="8" t="inlineStr">
        <is>
          <t>1 theft / total loss claim</t>
        </is>
      </c>
    </row>
    <row r="2107">
      <c r="A2107" s="8" t="inlineStr">
        <is>
          <t>aa967318-6506-52e7-b307-c344c9005739</t>
        </is>
      </c>
      <c r="B2107" s="9" t="inlineStr">
        <is>
          <t>2025-10</t>
        </is>
      </c>
      <c r="C2107" s="10" t="n"/>
      <c r="D2107" s="9" t="inlineStr">
        <is>
          <t>Declined</t>
        </is>
      </c>
      <c r="E2107" s="8" t="inlineStr">
        <is>
          <t>Everett Okonkwo</t>
        </is>
      </c>
      <c r="F2107" s="11" t="n">
        <v>1986</v>
      </c>
      <c r="G2107" s="8" t="inlineStr">
        <is>
          <t>Bentley</t>
        </is>
      </c>
      <c r="H2107" s="8" t="inlineStr">
        <is>
          <t>Continental GT</t>
        </is>
      </c>
      <c r="I2107" s="8" t="inlineStr">
        <is>
          <t>TLY0LEF2J85BUXD1R</t>
        </is>
      </c>
      <c r="J2107" s="8" t="inlineStr">
        <is>
          <t>02 - Sports / GT</t>
        </is>
      </c>
      <c r="K2107" s="12" t="n">
        <v>1260000</v>
      </c>
      <c r="L2107" s="8" t="inlineStr">
        <is>
          <t>West Virginia</t>
        </is>
      </c>
      <c r="M2107" s="13" t="n">
        <v>17390.38</v>
      </c>
      <c r="N2107" s="13" t="n"/>
      <c r="O2107" s="8" t="inlineStr">
        <is>
          <t>3 + at-fault claims - 5 yrs</t>
        </is>
      </c>
    </row>
    <row r="2108">
      <c r="A2108" s="8" t="inlineStr">
        <is>
          <t>aaeac954-786f-573a-9f83-7260c092c6a6</t>
        </is>
      </c>
      <c r="B2108" s="9" t="inlineStr">
        <is>
          <t>2025-10</t>
        </is>
      </c>
      <c r="C2108" s="10" t="n"/>
      <c r="D2108" s="9" t="inlineStr">
        <is>
          <t>Referred</t>
        </is>
      </c>
      <c r="E2108" s="8" t="inlineStr">
        <is>
          <t>Thaddeus Kingsford</t>
        </is>
      </c>
      <c r="F2108" s="11" t="n">
        <v>1986</v>
      </c>
      <c r="G2108" s="8" t="inlineStr">
        <is>
          <t>Jaguar</t>
        </is>
      </c>
      <c r="H2108" s="8" t="inlineStr">
        <is>
          <t>E-Type Series 1</t>
        </is>
      </c>
      <c r="I2108" s="8" t="inlineStr">
        <is>
          <t>TX9D8NW01UWDKUL6N</t>
        </is>
      </c>
      <c r="J2108" s="8" t="inlineStr">
        <is>
          <t>07 - Post-War Classic (1946-1972)</t>
        </is>
      </c>
      <c r="K2108" s="12" t="n">
        <v>365000</v>
      </c>
      <c r="L2108" s="8" t="inlineStr">
        <is>
          <t>Montana</t>
        </is>
      </c>
      <c r="M2108" s="13" t="n">
        <v>3074.26</v>
      </c>
      <c r="N2108" s="13" t="n"/>
      <c r="O2108" s="8" t="inlineStr">
        <is>
          <t>Prior carrier non-renewal / cancellation</t>
        </is>
      </c>
    </row>
    <row r="2109">
      <c r="A2109" s="8" t="inlineStr">
        <is>
          <t>acdd40b5-e746-59cb-a772-39ad9640ba54</t>
        </is>
      </c>
      <c r="B2109" s="9" t="inlineStr">
        <is>
          <t>2025-10</t>
        </is>
      </c>
      <c r="C2109" s="10" t="n"/>
      <c r="D2109" s="9" t="inlineStr">
        <is>
          <t>Declined</t>
        </is>
      </c>
      <c r="E2109" s="8" t="inlineStr">
        <is>
          <t>Lorenzo Bellandi</t>
        </is>
      </c>
      <c r="F2109" s="11" t="n">
        <v>2008</v>
      </c>
      <c r="G2109" s="8" t="inlineStr">
        <is>
          <t>Maserati</t>
        </is>
      </c>
      <c r="H2109" s="8" t="inlineStr">
        <is>
          <t>GranTurismo</t>
        </is>
      </c>
      <c r="I2109" s="8" t="inlineStr">
        <is>
          <t>75UVVAY1E63E676NG</t>
        </is>
      </c>
      <c r="J2109" s="8" t="inlineStr">
        <is>
          <t>02 - Sports / GT</t>
        </is>
      </c>
      <c r="K2109" s="12" t="n">
        <v>340000</v>
      </c>
      <c r="L2109" s="8" t="inlineStr">
        <is>
          <t>California</t>
        </is>
      </c>
      <c r="M2109" s="13" t="n">
        <v>6495.28</v>
      </c>
      <c r="N2109" s="13" t="n"/>
      <c r="O2109" s="8" t="inlineStr">
        <is>
          <t>3 + at-fault claims - 5 yrs</t>
        </is>
      </c>
    </row>
    <row r="2110">
      <c r="A2110" s="8" t="inlineStr">
        <is>
          <t>ae8b7ce2-f471-5e14-a59c-c73da9c84d33</t>
        </is>
      </c>
      <c r="B2110" s="9" t="inlineStr">
        <is>
          <t>2025-10</t>
        </is>
      </c>
      <c r="C2110" s="10" t="n"/>
      <c r="D2110" s="9" t="inlineStr">
        <is>
          <t>Declined</t>
        </is>
      </c>
      <c r="E2110" s="8" t="inlineStr">
        <is>
          <t>Fitzgerald Ashcombe</t>
        </is>
      </c>
      <c r="F2110" s="11" t="n">
        <v>2006</v>
      </c>
      <c r="G2110" s="8" t="inlineStr">
        <is>
          <t>Porsche</t>
        </is>
      </c>
      <c r="H2110" s="8" t="inlineStr">
        <is>
          <t>911 Turbo S</t>
        </is>
      </c>
      <c r="I2110" s="8" t="inlineStr">
        <is>
          <t>F2YBX0L6WY9R6HU7X</t>
        </is>
      </c>
      <c r="J2110" s="8" t="inlineStr">
        <is>
          <t>02 - Sports / GT</t>
        </is>
      </c>
      <c r="K2110" s="12" t="n">
        <v>505000</v>
      </c>
      <c r="L2110" s="8" t="inlineStr">
        <is>
          <t>Texas</t>
        </is>
      </c>
      <c r="M2110" s="13" t="n">
        <v>7122.41</v>
      </c>
      <c r="N2110" s="13" t="n"/>
      <c r="O2110" s="8" t="inlineStr">
        <is>
          <t>3 + at-fault claims - 5 yrs</t>
        </is>
      </c>
    </row>
    <row r="2111">
      <c r="A2111" s="8" t="inlineStr">
        <is>
          <t>b027e4ce-d41f-5add-80f5-109fb0a93937</t>
        </is>
      </c>
      <c r="B2111" s="9" t="inlineStr">
        <is>
          <t>2025-10</t>
        </is>
      </c>
      <c r="C2111" s="10" t="n"/>
      <c r="D2111" s="9" t="inlineStr">
        <is>
          <t>Declined</t>
        </is>
      </c>
      <c r="E2111" s="8" t="inlineStr">
        <is>
          <t>Leopold Vandermeer</t>
        </is>
      </c>
      <c r="F2111" s="11" t="n">
        <v>2004</v>
      </c>
      <c r="G2111" s="8" t="inlineStr">
        <is>
          <t>BMW</t>
        </is>
      </c>
      <c r="H2111" s="8" t="inlineStr">
        <is>
          <t>M8 Competition</t>
        </is>
      </c>
      <c r="I2111" s="8" t="inlineStr">
        <is>
          <t>SF4TT1C9L7X00KZTU</t>
        </is>
      </c>
      <c r="J2111" s="8" t="inlineStr">
        <is>
          <t>02 - Sports / GT</t>
        </is>
      </c>
      <c r="K2111" s="12" t="n">
        <v>475000</v>
      </c>
      <c r="L2111" s="8" t="inlineStr">
        <is>
          <t>Alabama</t>
        </is>
      </c>
      <c r="M2111" s="13" t="n">
        <v>8536.559999999999</v>
      </c>
      <c r="N2111" s="13" t="n"/>
      <c r="O2111" s="8" t="inlineStr">
        <is>
          <t>3 + at-fault claims - 5 yrs</t>
        </is>
      </c>
    </row>
    <row r="2112">
      <c r="A2112" s="8" t="inlineStr">
        <is>
          <t>b10c9ddc-0050-551f-a596-5d3d0199cae9</t>
        </is>
      </c>
      <c r="B2112" s="9" t="inlineStr">
        <is>
          <t>2025-10</t>
        </is>
      </c>
      <c r="C2112" s="10" t="n"/>
      <c r="D2112" s="9" t="inlineStr">
        <is>
          <t>Referred</t>
        </is>
      </c>
      <c r="E2112" s="8" t="inlineStr">
        <is>
          <t>Ingrid Delacroix</t>
        </is>
      </c>
      <c r="F2112" s="11" t="n">
        <v>1979</v>
      </c>
      <c r="G2112" s="8" t="inlineStr">
        <is>
          <t>Ferrari</t>
        </is>
      </c>
      <c r="H2112" s="8" t="inlineStr">
        <is>
          <t>SF90 Stradale</t>
        </is>
      </c>
      <c r="I2112" s="8" t="inlineStr">
        <is>
          <t>P1LNS49VYTMU9L6XH</t>
        </is>
      </c>
      <c r="J2112" s="8" t="inlineStr">
        <is>
          <t>03 - Supercar</t>
        </is>
      </c>
      <c r="K2112" s="12" t="n">
        <v>1950000</v>
      </c>
      <c r="L2112" s="8" t="inlineStr">
        <is>
          <t>Arizona</t>
        </is>
      </c>
      <c r="M2112" s="13" t="n">
        <v>29728.3</v>
      </c>
      <c r="N2112" s="13" t="n"/>
      <c r="O2112" s="8" t="inlineStr">
        <is>
          <t>Prior carrier non-renewal / cancellation</t>
        </is>
      </c>
    </row>
    <row r="2113">
      <c r="A2113" s="8" t="inlineStr">
        <is>
          <t>b13bcf10-79e8-53f8-9f85-6d3e59eb6e05</t>
        </is>
      </c>
      <c r="B2113" s="9" t="inlineStr">
        <is>
          <t>2025-10</t>
        </is>
      </c>
      <c r="C2113" s="10" t="n"/>
      <c r="D2113" s="9" t="inlineStr">
        <is>
          <t>Declined</t>
        </is>
      </c>
      <c r="E2113" s="8" t="inlineStr">
        <is>
          <t>Marisol Merriweather</t>
        </is>
      </c>
      <c r="F2113" s="11" t="n">
        <v>1964</v>
      </c>
      <c r="G2113" s="8" t="inlineStr">
        <is>
          <t>Aston Martin</t>
        </is>
      </c>
      <c r="H2113" s="8" t="inlineStr">
        <is>
          <t>DB12</t>
        </is>
      </c>
      <c r="I2113" s="8" t="inlineStr">
        <is>
          <t>H0VH0BVFZDGDA6J3N</t>
        </is>
      </c>
      <c r="J2113" s="8" t="inlineStr">
        <is>
          <t>02 - Sports / GT</t>
        </is>
      </c>
      <c r="K2113" s="12" t="n">
        <v>1170000</v>
      </c>
      <c r="L2113" s="8" t="inlineStr">
        <is>
          <t>Alaska</t>
        </is>
      </c>
      <c r="M2113" s="13" t="n">
        <v>13841.32</v>
      </c>
      <c r="N2113" s="13" t="n"/>
      <c r="O2113" s="8" t="inlineStr">
        <is>
          <t>3 + at-fault claims - 5 yrs</t>
        </is>
      </c>
    </row>
    <row r="2114">
      <c r="A2114" s="8" t="inlineStr">
        <is>
          <t>b1501f3a-0395-5508-a65c-88e5eba81060</t>
        </is>
      </c>
      <c r="B2114" s="9" t="inlineStr">
        <is>
          <t>2025-10</t>
        </is>
      </c>
      <c r="C2114" s="10" t="n"/>
      <c r="D2114" s="9" t="inlineStr">
        <is>
          <t>Declined</t>
        </is>
      </c>
      <c r="E2114" s="8" t="inlineStr">
        <is>
          <t>Ottilie Chattopadhyay</t>
        </is>
      </c>
      <c r="F2114" s="11" t="n">
        <v>2017</v>
      </c>
      <c r="G2114" s="8" t="inlineStr">
        <is>
          <t>BMW</t>
        </is>
      </c>
      <c r="H2114" s="8" t="inlineStr">
        <is>
          <t>M8 Competition</t>
        </is>
      </c>
      <c r="I2114" s="8" t="inlineStr">
        <is>
          <t>JN7R0EZWKZC3SM9HP</t>
        </is>
      </c>
      <c r="J2114" s="8" t="inlineStr">
        <is>
          <t>02 - Sports / GT</t>
        </is>
      </c>
      <c r="K2114" s="12" t="n">
        <v>405000</v>
      </c>
      <c r="L2114" s="8" t="inlineStr">
        <is>
          <t>Michigan</t>
        </is>
      </c>
      <c r="M2114" s="13" t="n">
        <v>8883.25</v>
      </c>
      <c r="N2114" s="13" t="n"/>
      <c r="O2114" s="8" t="inlineStr">
        <is>
          <t>3 + at-fault claims - 5 yrs</t>
        </is>
      </c>
    </row>
    <row r="2115">
      <c r="A2115" s="8" t="inlineStr">
        <is>
          <t>b186c8e6-5607-568f-a4ce-943da695dae6</t>
        </is>
      </c>
      <c r="B2115" s="9" t="inlineStr">
        <is>
          <t>2025-10</t>
        </is>
      </c>
      <c r="C2115" s="10" t="n"/>
      <c r="D2115" s="9" t="inlineStr">
        <is>
          <t>Declined</t>
        </is>
      </c>
      <c r="E2115" s="8" t="inlineStr">
        <is>
          <t>Sunniva Vasquez</t>
        </is>
      </c>
      <c r="F2115" s="11" t="n">
        <v>1957</v>
      </c>
      <c r="G2115" s="8" t="inlineStr">
        <is>
          <t>Ferrari</t>
        </is>
      </c>
      <c r="H2115" s="8" t="inlineStr">
        <is>
          <t>SF90 Stradale</t>
        </is>
      </c>
      <c r="I2115" s="8" t="inlineStr">
        <is>
          <t>892WLNFF51H1F2EMT</t>
        </is>
      </c>
      <c r="J2115" s="8" t="inlineStr">
        <is>
          <t>03 - Supercar</t>
        </is>
      </c>
      <c r="K2115" s="12" t="n">
        <v>1950000</v>
      </c>
      <c r="L2115" s="8" t="inlineStr">
        <is>
          <t>Kansas</t>
        </is>
      </c>
      <c r="M2115" s="13" t="n">
        <v>28550.94</v>
      </c>
      <c r="N2115" s="13" t="n"/>
      <c r="O2115" s="8" t="inlineStr">
        <is>
          <t>3 + at-fault claims - 5 yrs</t>
        </is>
      </c>
    </row>
    <row r="2116">
      <c r="A2116" s="8" t="inlineStr">
        <is>
          <t>b2384beb-290e-5b11-8753-99276e112191</t>
        </is>
      </c>
      <c r="B2116" s="9" t="inlineStr">
        <is>
          <t>2025-10</t>
        </is>
      </c>
      <c r="C2116" s="10" t="n"/>
      <c r="D2116" s="9" t="inlineStr">
        <is>
          <t>Declined</t>
        </is>
      </c>
      <c r="E2116" s="8" t="inlineStr">
        <is>
          <t>Callum Pennington</t>
        </is>
      </c>
      <c r="F2116" s="11" t="n">
        <v>1965</v>
      </c>
      <c r="G2116" s="8" t="inlineStr">
        <is>
          <t>Mercedes-Benz</t>
        </is>
      </c>
      <c r="H2116" s="8" t="inlineStr">
        <is>
          <t>AMG GT</t>
        </is>
      </c>
      <c r="I2116" s="8" t="inlineStr">
        <is>
          <t>K4DJXBYMKYV4W6C6U</t>
        </is>
      </c>
      <c r="J2116" s="8" t="inlineStr">
        <is>
          <t>02 - Sports / GT</t>
        </is>
      </c>
      <c r="K2116" s="12" t="n">
        <v>615000</v>
      </c>
      <c r="L2116" s="8" t="inlineStr">
        <is>
          <t>Alabama</t>
        </is>
      </c>
      <c r="M2116" s="13" t="n">
        <v>9578.92</v>
      </c>
      <c r="N2116" s="13" t="n"/>
      <c r="O2116" s="8" t="inlineStr">
        <is>
          <t>3 + at-fault claims - 5 yrs</t>
        </is>
      </c>
    </row>
    <row r="2117">
      <c r="A2117" s="8" t="inlineStr">
        <is>
          <t>b40d6de9-83df-5848-94c5-08e80923d50d</t>
        </is>
      </c>
      <c r="B2117" s="9" t="inlineStr">
        <is>
          <t>2025-10</t>
        </is>
      </c>
      <c r="C2117" s="10" t="n"/>
      <c r="D2117" s="9" t="inlineStr">
        <is>
          <t>Declined</t>
        </is>
      </c>
      <c r="E2117" s="8" t="inlineStr">
        <is>
          <t>Everett Okonkwo</t>
        </is>
      </c>
      <c r="F2117" s="11" t="n">
        <v>1976</v>
      </c>
      <c r="G2117" s="8" t="inlineStr">
        <is>
          <t>Maserati</t>
        </is>
      </c>
      <c r="H2117" s="8" t="inlineStr">
        <is>
          <t>GranTurismo</t>
        </is>
      </c>
      <c r="I2117" s="8" t="inlineStr">
        <is>
          <t>RR6FSWAG6JPPH08B3</t>
        </is>
      </c>
      <c r="J2117" s="8" t="inlineStr">
        <is>
          <t>02 - Sports / GT</t>
        </is>
      </c>
      <c r="K2117" s="12" t="n">
        <v>345000</v>
      </c>
      <c r="L2117" s="8" t="inlineStr">
        <is>
          <t>Vermont</t>
        </is>
      </c>
      <c r="M2117" s="13" t="n">
        <v>5956.13</v>
      </c>
      <c r="N2117" s="13" t="n"/>
      <c r="O2117" s="8" t="inlineStr">
        <is>
          <t>3 + at-fault claims - 5 yrs</t>
        </is>
      </c>
    </row>
    <row r="2118">
      <c r="A2118" s="8" t="inlineStr">
        <is>
          <t>b54396df-4a5c-5970-8fb1-a5fa37f3a959</t>
        </is>
      </c>
      <c r="B2118" s="9" t="inlineStr">
        <is>
          <t>2025-10</t>
        </is>
      </c>
      <c r="C2118" s="10" t="n"/>
      <c r="D2118" s="9" t="inlineStr">
        <is>
          <t>Declined</t>
        </is>
      </c>
      <c r="E2118" s="8" t="inlineStr">
        <is>
          <t>Emiliano Chattopadhyay</t>
        </is>
      </c>
      <c r="F2118" s="11" t="n">
        <v>1964</v>
      </c>
      <c r="G2118" s="8" t="inlineStr">
        <is>
          <t>Maserati</t>
        </is>
      </c>
      <c r="H2118" s="8" t="inlineStr">
        <is>
          <t>GranTurismo</t>
        </is>
      </c>
      <c r="I2118" s="8" t="inlineStr">
        <is>
          <t>09K9VBEHY04NTY673</t>
        </is>
      </c>
      <c r="J2118" s="8" t="inlineStr">
        <is>
          <t>02 - Sports / GT</t>
        </is>
      </c>
      <c r="K2118" s="12" t="n">
        <v>845000</v>
      </c>
      <c r="L2118" s="8" t="inlineStr">
        <is>
          <t>Washington</t>
        </is>
      </c>
      <c r="M2118" s="13" t="n">
        <v>9948.68</v>
      </c>
      <c r="N2118" s="13" t="n"/>
      <c r="O2118" s="8" t="inlineStr">
        <is>
          <t>3 + at-fault claims - 5 yrs</t>
        </is>
      </c>
    </row>
    <row r="2119">
      <c r="A2119" s="8" t="inlineStr">
        <is>
          <t>b59d0c1d-c937-5903-a8c2-5846dc31fd4d</t>
        </is>
      </c>
      <c r="B2119" s="9" t="inlineStr">
        <is>
          <t>2025-10</t>
        </is>
      </c>
      <c r="C2119" s="10" t="n"/>
      <c r="D2119" s="9" t="inlineStr">
        <is>
          <t>Declined</t>
        </is>
      </c>
      <c r="E2119" s="8" t="inlineStr">
        <is>
          <t>Everett Delacroix</t>
        </is>
      </c>
      <c r="F2119" s="11" t="n">
        <v>1997</v>
      </c>
      <c r="G2119" s="8" t="inlineStr">
        <is>
          <t>Mercedes-Benz</t>
        </is>
      </c>
      <c r="H2119" s="8" t="inlineStr">
        <is>
          <t>AMG GT</t>
        </is>
      </c>
      <c r="I2119" s="8" t="inlineStr">
        <is>
          <t>S04EP5RFXP5YA4GEK</t>
        </is>
      </c>
      <c r="J2119" s="8" t="inlineStr">
        <is>
          <t>02 - Sports / GT</t>
        </is>
      </c>
      <c r="K2119" s="12" t="n">
        <v>160000</v>
      </c>
      <c r="L2119" s="8" t="inlineStr">
        <is>
          <t>Kansas</t>
        </is>
      </c>
      <c r="M2119" s="13" t="n">
        <v>2694.04</v>
      </c>
      <c r="N2119" s="13" t="n"/>
      <c r="O2119" s="8" t="inlineStr">
        <is>
          <t>3 + at-fault claims - 5 yrs</t>
        </is>
      </c>
    </row>
    <row r="2120">
      <c r="A2120" s="8" t="inlineStr">
        <is>
          <t>b76ab178-b4b7-5283-b193-63089fc77090</t>
        </is>
      </c>
      <c r="B2120" s="9" t="inlineStr">
        <is>
          <t>2025-10</t>
        </is>
      </c>
      <c r="C2120" s="10" t="n"/>
      <c r="D2120" s="9" t="inlineStr">
        <is>
          <t>Declined</t>
        </is>
      </c>
      <c r="E2120" s="8" t="inlineStr">
        <is>
          <t>Emiliano Whitlock</t>
        </is>
      </c>
      <c r="F2120" s="11" t="n">
        <v>2011</v>
      </c>
      <c r="G2120" s="8" t="inlineStr">
        <is>
          <t>Mercedes-Benz</t>
        </is>
      </c>
      <c r="H2120" s="8" t="inlineStr">
        <is>
          <t>AMG GT</t>
        </is>
      </c>
      <c r="I2120" s="8" t="inlineStr">
        <is>
          <t>6D8ZP03ZX80FE9AWW</t>
        </is>
      </c>
      <c r="J2120" s="8" t="inlineStr">
        <is>
          <t>02 - Sports / GT</t>
        </is>
      </c>
      <c r="K2120" s="12" t="n">
        <v>500000</v>
      </c>
      <c r="L2120" s="8" t="inlineStr">
        <is>
          <t>Idaho</t>
        </is>
      </c>
      <c r="M2120" s="13" t="n">
        <v>6070.75</v>
      </c>
      <c r="N2120" s="13" t="n"/>
      <c r="O2120" s="8" t="inlineStr">
        <is>
          <t>3 + at-fault claims - 5 yrs</t>
        </is>
      </c>
    </row>
    <row r="2121">
      <c r="A2121" s="8" t="inlineStr">
        <is>
          <t>b7e00daa-4bd6-56c9-a4f9-fd40053abd7d</t>
        </is>
      </c>
      <c r="B2121" s="9" t="inlineStr">
        <is>
          <t>2025-10</t>
        </is>
      </c>
      <c r="C2121" s="10" t="n"/>
      <c r="D2121" s="9" t="inlineStr">
        <is>
          <t>Declined</t>
        </is>
      </c>
      <c r="E2121" s="8" t="inlineStr">
        <is>
          <t>Horace Montoya</t>
        </is>
      </c>
      <c r="F2121" s="11" t="n">
        <v>1993</v>
      </c>
      <c r="G2121" s="8" t="inlineStr">
        <is>
          <t>McLaren</t>
        </is>
      </c>
      <c r="H2121" s="8" t="inlineStr">
        <is>
          <t>750S</t>
        </is>
      </c>
      <c r="I2121" s="8" t="inlineStr">
        <is>
          <t>D4KPLYAT13XHCMT6U</t>
        </is>
      </c>
      <c r="J2121" s="8" t="inlineStr">
        <is>
          <t>03 - Supercar</t>
        </is>
      </c>
      <c r="K2121" s="12" t="n">
        <v>1155000</v>
      </c>
      <c r="L2121" s="8" t="inlineStr">
        <is>
          <t>Florida</t>
        </is>
      </c>
      <c r="M2121" s="13" t="n">
        <v>24756.23</v>
      </c>
      <c r="N2121" s="13" t="n"/>
      <c r="O2121" s="8" t="inlineStr">
        <is>
          <t>3 + at-fault claims - 5 yrs</t>
        </is>
      </c>
    </row>
    <row r="2122">
      <c r="A2122" s="8" t="inlineStr">
        <is>
          <t>ba2d12d6-51a3-56db-99ec-4c39129a6b9a</t>
        </is>
      </c>
      <c r="B2122" s="9" t="inlineStr">
        <is>
          <t>2025-10</t>
        </is>
      </c>
      <c r="C2122" s="10" t="n"/>
      <c r="D2122" s="9" t="inlineStr">
        <is>
          <t>Referred</t>
        </is>
      </c>
      <c r="E2122" s="8" t="inlineStr">
        <is>
          <t>Marisol Rourke</t>
        </is>
      </c>
      <c r="F2122" s="11" t="n">
        <v>1985</v>
      </c>
      <c r="G2122" s="8" t="inlineStr">
        <is>
          <t>BMW</t>
        </is>
      </c>
      <c r="H2122" s="8" t="inlineStr">
        <is>
          <t>M8 Competition</t>
        </is>
      </c>
      <c r="I2122" s="8" t="inlineStr">
        <is>
          <t>3S95PFK29C833Y1HV</t>
        </is>
      </c>
      <c r="J2122" s="8" t="inlineStr">
        <is>
          <t>02 - Sports / GT</t>
        </is>
      </c>
      <c r="K2122" s="12" t="n">
        <v>505000</v>
      </c>
      <c r="L2122" s="8" t="inlineStr">
        <is>
          <t>Nebraska</t>
        </is>
      </c>
      <c r="M2122" s="13" t="n">
        <v>8051.42</v>
      </c>
      <c r="N2122" s="13" t="n"/>
      <c r="O2122" s="8" t="inlineStr">
        <is>
          <t>1 theft / total loss claim</t>
        </is>
      </c>
    </row>
    <row r="2123">
      <c r="A2123" s="8" t="inlineStr">
        <is>
          <t>bb68d679-5567-5325-bd06-ed25b9aa3773</t>
        </is>
      </c>
      <c r="B2123" s="9" t="inlineStr">
        <is>
          <t>2025-10</t>
        </is>
      </c>
      <c r="C2123" s="10" t="n"/>
      <c r="D2123" s="9" t="inlineStr">
        <is>
          <t>Referred</t>
        </is>
      </c>
      <c r="E2123" s="8" t="inlineStr">
        <is>
          <t>Desmond Merriweather</t>
        </is>
      </c>
      <c r="F2123" s="11" t="n">
        <v>1966</v>
      </c>
      <c r="G2123" s="8" t="inlineStr">
        <is>
          <t>Bentley</t>
        </is>
      </c>
      <c r="H2123" s="8" t="inlineStr">
        <is>
          <t>Continental GT</t>
        </is>
      </c>
      <c r="I2123" s="8" t="inlineStr">
        <is>
          <t>X0B2PPDRV3Z38DXUZ</t>
        </is>
      </c>
      <c r="J2123" s="8" t="inlineStr">
        <is>
          <t>02 - Sports / GT</t>
        </is>
      </c>
      <c r="K2123" s="12" t="n">
        <v>780000</v>
      </c>
      <c r="L2123" s="8" t="inlineStr">
        <is>
          <t>Texas</t>
        </is>
      </c>
      <c r="M2123" s="13" t="n">
        <v>11000.94</v>
      </c>
      <c r="N2123" s="13" t="n"/>
      <c r="O2123" s="8" t="inlineStr">
        <is>
          <t>Prior carrier non-renewal / cancellation</t>
        </is>
      </c>
    </row>
    <row r="2124">
      <c r="A2124" s="8" t="inlineStr">
        <is>
          <t>bb71aa08-1ca9-5340-90e3-bad83508af05</t>
        </is>
      </c>
      <c r="B2124" s="9" t="inlineStr">
        <is>
          <t>2025-10</t>
        </is>
      </c>
      <c r="C2124" s="10" t="n"/>
      <c r="D2124" s="9" t="inlineStr">
        <is>
          <t>Referred</t>
        </is>
      </c>
      <c r="E2124" s="8" t="inlineStr">
        <is>
          <t>Anouk Chattopadhyay</t>
        </is>
      </c>
      <c r="F2124" s="11" t="n">
        <v>1998</v>
      </c>
      <c r="G2124" s="8" t="inlineStr">
        <is>
          <t>BMW</t>
        </is>
      </c>
      <c r="H2124" s="8" t="inlineStr">
        <is>
          <t>M8 Competition</t>
        </is>
      </c>
      <c r="I2124" s="8" t="inlineStr">
        <is>
          <t>B1L22EZ54BYKEXB4L</t>
        </is>
      </c>
      <c r="J2124" s="8" t="inlineStr">
        <is>
          <t>02 - Sports / GT</t>
        </is>
      </c>
      <c r="K2124" s="12" t="n">
        <v>240000</v>
      </c>
      <c r="L2124" s="8" t="inlineStr">
        <is>
          <t>New Mexico</t>
        </is>
      </c>
      <c r="M2124" s="13" t="n">
        <v>5332.53</v>
      </c>
      <c r="N2124" s="13" t="n"/>
      <c r="O2124" s="8" t="inlineStr">
        <is>
          <t>1 theft / total loss claim</t>
        </is>
      </c>
    </row>
    <row r="2125">
      <c r="A2125" s="8" t="inlineStr">
        <is>
          <t>bbf3714c-2f20-5685-89b0-1937ad24e9c8</t>
        </is>
      </c>
      <c r="B2125" s="9" t="inlineStr">
        <is>
          <t>2025-10</t>
        </is>
      </c>
      <c r="C2125" s="10" t="n"/>
      <c r="D2125" s="9" t="inlineStr">
        <is>
          <t>Referred</t>
        </is>
      </c>
      <c r="E2125" s="8" t="inlineStr">
        <is>
          <t>Cassius Nakashima</t>
        </is>
      </c>
      <c r="F2125" s="11" t="n">
        <v>2005</v>
      </c>
      <c r="G2125" s="8" t="inlineStr">
        <is>
          <t>McLaren</t>
        </is>
      </c>
      <c r="H2125" s="8" t="inlineStr">
        <is>
          <t>750S</t>
        </is>
      </c>
      <c r="I2125" s="8" t="inlineStr">
        <is>
          <t>EEE135SRPYVW9FG1M</t>
        </is>
      </c>
      <c r="J2125" s="8" t="inlineStr">
        <is>
          <t>03 - Supercar</t>
        </is>
      </c>
      <c r="K2125" s="12" t="n">
        <v>465000</v>
      </c>
      <c r="L2125" s="8" t="inlineStr">
        <is>
          <t>Massachusetts</t>
        </is>
      </c>
      <c r="M2125" s="13" t="n">
        <v>12612.03</v>
      </c>
      <c r="N2125" s="13" t="n"/>
      <c r="O2125" s="8" t="inlineStr">
        <is>
          <t>1 at-fault claim over $100k</t>
        </is>
      </c>
    </row>
    <row r="2126">
      <c r="A2126" s="8" t="inlineStr">
        <is>
          <t>bc818b99-a6e3-5775-8a1d-c3821a17edfc</t>
        </is>
      </c>
      <c r="B2126" s="9" t="inlineStr">
        <is>
          <t>2025-10</t>
        </is>
      </c>
      <c r="C2126" s="10" t="n"/>
      <c r="D2126" s="9" t="inlineStr">
        <is>
          <t>Declined</t>
        </is>
      </c>
      <c r="E2126" s="8" t="inlineStr">
        <is>
          <t>Emiliano Thistlewood</t>
        </is>
      </c>
      <c r="F2126" s="11" t="n">
        <v>1994</v>
      </c>
      <c r="G2126" s="8" t="inlineStr">
        <is>
          <t>Ferrari</t>
        </is>
      </c>
      <c r="H2126" s="8" t="inlineStr">
        <is>
          <t>275 GTB/4</t>
        </is>
      </c>
      <c r="I2126" s="8" t="inlineStr">
        <is>
          <t>GW8A50NPL93UGFPRU</t>
        </is>
      </c>
      <c r="J2126" s="8" t="inlineStr">
        <is>
          <t>07 - Post-War Classic (1946-1972)</t>
        </is>
      </c>
      <c r="K2126" s="12" t="n">
        <v>560000</v>
      </c>
      <c r="L2126" s="8" t="inlineStr">
        <is>
          <t>Virginia</t>
        </is>
      </c>
      <c r="M2126" s="13" t="n">
        <v>4952.3</v>
      </c>
      <c r="N2126" s="13" t="n"/>
      <c r="O2126" s="8" t="inlineStr">
        <is>
          <t>3 + at-fault claims - 5 yrs</t>
        </is>
      </c>
    </row>
    <row r="2127">
      <c r="A2127" s="8" t="inlineStr">
        <is>
          <t>c1100e93-880b-52c8-a168-b85fe42504cf</t>
        </is>
      </c>
      <c r="B2127" s="9" t="inlineStr">
        <is>
          <t>2025-10</t>
        </is>
      </c>
      <c r="C2127" s="10" t="n"/>
      <c r="D2127" s="9" t="inlineStr">
        <is>
          <t>Declined</t>
        </is>
      </c>
      <c r="E2127" s="8" t="inlineStr">
        <is>
          <t>Ramona Fairweather</t>
        </is>
      </c>
      <c r="F2127" s="11" t="n">
        <v>1993</v>
      </c>
      <c r="G2127" s="8" t="inlineStr">
        <is>
          <t>Ferrari</t>
        </is>
      </c>
      <c r="H2127" s="8" t="inlineStr">
        <is>
          <t>296 GTB</t>
        </is>
      </c>
      <c r="I2127" s="8" t="inlineStr">
        <is>
          <t>CTL0JUF3BDGHLX1PR</t>
        </is>
      </c>
      <c r="J2127" s="8" t="inlineStr">
        <is>
          <t>03 - Supercar</t>
        </is>
      </c>
      <c r="K2127" s="12" t="n">
        <v>405000</v>
      </c>
      <c r="L2127" s="8" t="inlineStr">
        <is>
          <t>Rhode Island</t>
        </is>
      </c>
      <c r="M2127" s="13" t="n">
        <v>12039.2</v>
      </c>
      <c r="N2127" s="13" t="n"/>
      <c r="O2127" s="8" t="inlineStr">
        <is>
          <t>3 + at-fault claims - 5 yrs</t>
        </is>
      </c>
    </row>
    <row r="2128">
      <c r="A2128" s="8" t="inlineStr">
        <is>
          <t>c159114c-9d54-5a4b-9272-910cf07b19d0</t>
        </is>
      </c>
      <c r="B2128" s="9" t="inlineStr">
        <is>
          <t>2025-10</t>
        </is>
      </c>
      <c r="C2128" s="10" t="n"/>
      <c r="D2128" s="9" t="inlineStr">
        <is>
          <t>Declined</t>
        </is>
      </c>
      <c r="E2128" s="8" t="inlineStr">
        <is>
          <t>Ramona Ashcombe</t>
        </is>
      </c>
      <c r="F2128" s="11" t="n">
        <v>1995</v>
      </c>
      <c r="G2128" s="8" t="inlineStr">
        <is>
          <t>Mercedes-Benz</t>
        </is>
      </c>
      <c r="H2128" s="8" t="inlineStr">
        <is>
          <t>280SL Pagoda</t>
        </is>
      </c>
      <c r="I2128" s="8" t="inlineStr">
        <is>
          <t>XMBAXTJ0GMMBNCJER</t>
        </is>
      </c>
      <c r="J2128" s="8" t="inlineStr">
        <is>
          <t>07 - Post-War Classic (1946-1972)</t>
        </is>
      </c>
      <c r="K2128" s="12" t="n">
        <v>705000</v>
      </c>
      <c r="L2128" s="8" t="inlineStr">
        <is>
          <t>Arkansas</t>
        </is>
      </c>
      <c r="M2128" s="13" t="n">
        <v>7893.34</v>
      </c>
      <c r="N2128" s="13" t="n"/>
      <c r="O2128" s="8" t="inlineStr">
        <is>
          <t>3 + at-fault claims - 5 yrs</t>
        </is>
      </c>
    </row>
    <row r="2129">
      <c r="A2129" s="8" t="inlineStr">
        <is>
          <t>c19dcc27-beb7-50f9-85b1-0ee45a245a5b</t>
        </is>
      </c>
      <c r="B2129" s="9" t="inlineStr">
        <is>
          <t>2025-10</t>
        </is>
      </c>
      <c r="C2129" s="10" t="n"/>
      <c r="D2129" s="9" t="inlineStr">
        <is>
          <t>Declined</t>
        </is>
      </c>
      <c r="E2129" s="8" t="inlineStr">
        <is>
          <t>Mireille Bellandi</t>
        </is>
      </c>
      <c r="F2129" s="11" t="n">
        <v>1992</v>
      </c>
      <c r="G2129" s="8" t="inlineStr">
        <is>
          <t>BMW</t>
        </is>
      </c>
      <c r="H2129" s="8" t="inlineStr">
        <is>
          <t>M8 Competition</t>
        </is>
      </c>
      <c r="I2129" s="8" t="inlineStr">
        <is>
          <t>UF2W9A66M73YUEH6N</t>
        </is>
      </c>
      <c r="J2129" s="8" t="inlineStr">
        <is>
          <t>02 - Sports / GT</t>
        </is>
      </c>
      <c r="K2129" s="12" t="n">
        <v>1040000</v>
      </c>
      <c r="L2129" s="8" t="inlineStr">
        <is>
          <t>Florida</t>
        </is>
      </c>
      <c r="M2129" s="13" t="n">
        <v>15325.28</v>
      </c>
      <c r="N2129" s="13" t="n"/>
      <c r="O2129" s="8" t="inlineStr">
        <is>
          <t>3 + at-fault claims - 5 yrs</t>
        </is>
      </c>
    </row>
    <row r="2130">
      <c r="A2130" s="8" t="inlineStr">
        <is>
          <t>c32e565e-51bf-5c5a-a44e-aab3bb1ed2c8</t>
        </is>
      </c>
      <c r="B2130" s="9" t="inlineStr">
        <is>
          <t>2025-10</t>
        </is>
      </c>
      <c r="C2130" s="10" t="n"/>
      <c r="D2130" s="9" t="inlineStr">
        <is>
          <t>Declined</t>
        </is>
      </c>
      <c r="E2130" s="8" t="inlineStr">
        <is>
          <t>Mireille Bellandi</t>
        </is>
      </c>
      <c r="F2130" s="11" t="n">
        <v>1984</v>
      </c>
      <c r="G2130" s="8" t="inlineStr">
        <is>
          <t>Aston Martin</t>
        </is>
      </c>
      <c r="H2130" s="8" t="inlineStr">
        <is>
          <t>DB5</t>
        </is>
      </c>
      <c r="I2130" s="8" t="inlineStr">
        <is>
          <t>1G0WWGUJ02RRTTPRC</t>
        </is>
      </c>
      <c r="J2130" s="8" t="inlineStr">
        <is>
          <t>07 - Post-War Classic (1946-1972)</t>
        </is>
      </c>
      <c r="K2130" s="12" t="n">
        <v>350000</v>
      </c>
      <c r="L2130" s="8" t="inlineStr">
        <is>
          <t>West Virginia</t>
        </is>
      </c>
      <c r="M2130" s="13" t="n">
        <v>4215.85</v>
      </c>
      <c r="N2130" s="13" t="n"/>
      <c r="O2130" s="8" t="inlineStr">
        <is>
          <t>3 + at-fault claims - 5 yrs</t>
        </is>
      </c>
    </row>
    <row r="2131">
      <c r="A2131" s="8" t="inlineStr">
        <is>
          <t>c48d8bc6-efd4-58ef-8dc5-3c5b44293cba</t>
        </is>
      </c>
      <c r="B2131" s="9" t="inlineStr">
        <is>
          <t>2025-10</t>
        </is>
      </c>
      <c r="C2131" s="10" t="n"/>
      <c r="D2131" s="9" t="inlineStr">
        <is>
          <t>Referred</t>
        </is>
      </c>
      <c r="E2131" s="8" t="inlineStr">
        <is>
          <t>Marisol Kingsford</t>
        </is>
      </c>
      <c r="F2131" s="11" t="n">
        <v>1977</v>
      </c>
      <c r="G2131" s="8" t="inlineStr">
        <is>
          <t>Ferrari</t>
        </is>
      </c>
      <c r="H2131" s="8" t="inlineStr">
        <is>
          <t>296 GTB</t>
        </is>
      </c>
      <c r="I2131" s="8" t="inlineStr">
        <is>
          <t>ZL271KN9PSA8HP8WF</t>
        </is>
      </c>
      <c r="J2131" s="8" t="inlineStr">
        <is>
          <t>03 - Supercar</t>
        </is>
      </c>
      <c r="K2131" s="12" t="n">
        <v>1950000</v>
      </c>
      <c r="L2131" s="8" t="inlineStr">
        <is>
          <t>Rhode Island</t>
        </is>
      </c>
      <c r="M2131" s="13" t="n">
        <v>40324.53</v>
      </c>
      <c r="N2131" s="13" t="n"/>
      <c r="O2131" s="8" t="inlineStr">
        <is>
          <t>1 at-fault claim over $100k</t>
        </is>
      </c>
    </row>
    <row r="2132">
      <c r="A2132" s="8" t="inlineStr">
        <is>
          <t>c6845246-c0cd-5d60-bc28-231387701474</t>
        </is>
      </c>
      <c r="B2132" s="9" t="inlineStr">
        <is>
          <t>2025-10</t>
        </is>
      </c>
      <c r="C2132" s="10" t="n"/>
      <c r="D2132" s="9" t="inlineStr">
        <is>
          <t>Declined</t>
        </is>
      </c>
      <c r="E2132" s="8" t="inlineStr">
        <is>
          <t>Sunniva Larsson</t>
        </is>
      </c>
      <c r="F2132" s="11" t="n">
        <v>1966</v>
      </c>
      <c r="G2132" s="8" t="inlineStr">
        <is>
          <t>Bentley</t>
        </is>
      </c>
      <c r="H2132" s="8" t="inlineStr">
        <is>
          <t>Continental GT</t>
        </is>
      </c>
      <c r="I2132" s="8" t="inlineStr">
        <is>
          <t>RPPVTWBF8XE6AJEEL</t>
        </is>
      </c>
      <c r="J2132" s="8" t="inlineStr">
        <is>
          <t>02 - Sports / GT</t>
        </is>
      </c>
      <c r="K2132" s="12" t="n">
        <v>420000</v>
      </c>
      <c r="L2132" s="8" t="inlineStr">
        <is>
          <t>New York</t>
        </is>
      </c>
      <c r="M2132" s="13" t="n">
        <v>7607.55</v>
      </c>
      <c r="N2132" s="13" t="n"/>
      <c r="O2132" s="8" t="inlineStr">
        <is>
          <t>3 + at-fault claims - 5 yrs</t>
        </is>
      </c>
    </row>
    <row r="2133">
      <c r="A2133" s="8" t="inlineStr">
        <is>
          <t>c77c1db2-0bcf-5958-a4b6-15efe2f402a3</t>
        </is>
      </c>
      <c r="B2133" s="9" t="inlineStr">
        <is>
          <t>2025-10</t>
        </is>
      </c>
      <c r="C2133" s="10" t="n"/>
      <c r="D2133" s="9" t="inlineStr">
        <is>
          <t>Referred</t>
        </is>
      </c>
      <c r="E2133" s="8" t="inlineStr">
        <is>
          <t>Wilhelmina Harrington</t>
        </is>
      </c>
      <c r="F2133" s="11" t="n">
        <v>1998</v>
      </c>
      <c r="G2133" s="8" t="inlineStr">
        <is>
          <t>Singer</t>
        </is>
      </c>
      <c r="H2133" s="8" t="inlineStr">
        <is>
          <t>911 Reimagined</t>
        </is>
      </c>
      <c r="I2133" s="8" t="inlineStr">
        <is>
          <t>SM84GZM7KE9D3E7Z9</t>
        </is>
      </c>
      <c r="J2133" s="8" t="inlineStr">
        <is>
          <t>11 - Restomod / Coachbuilt / Bespoke</t>
        </is>
      </c>
      <c r="K2133" s="12" t="n">
        <v>740000</v>
      </c>
      <c r="L2133" s="8" t="inlineStr">
        <is>
          <t>Rhode Island</t>
        </is>
      </c>
      <c r="M2133" s="13" t="n">
        <v>14920.08</v>
      </c>
      <c r="N2133" s="13" t="n"/>
      <c r="O2133" s="8" t="inlineStr">
        <is>
          <t>Prior carrier non-renewal / cancellation</t>
        </is>
      </c>
    </row>
    <row r="2134">
      <c r="A2134" s="8" t="inlineStr">
        <is>
          <t>c9624721-b397-555a-ae98-ea66dcb4f79c</t>
        </is>
      </c>
      <c r="B2134" s="9" t="inlineStr">
        <is>
          <t>2025-10</t>
        </is>
      </c>
      <c r="C2134" s="10" t="n"/>
      <c r="D2134" s="9" t="inlineStr">
        <is>
          <t>Referred</t>
        </is>
      </c>
      <c r="E2134" s="8" t="inlineStr">
        <is>
          <t>Beatrix Larsson</t>
        </is>
      </c>
      <c r="F2134" s="11" t="n">
        <v>2013</v>
      </c>
      <c r="G2134" s="8" t="inlineStr">
        <is>
          <t>Aston Martin</t>
        </is>
      </c>
      <c r="H2134" s="8" t="inlineStr">
        <is>
          <t>DB5</t>
        </is>
      </c>
      <c r="I2134" s="8" t="inlineStr">
        <is>
          <t>EG0116JHR4R0P4Y83</t>
        </is>
      </c>
      <c r="J2134" s="8" t="inlineStr">
        <is>
          <t>07 - Post-War Classic (1946-1972)</t>
        </is>
      </c>
      <c r="K2134" s="12" t="n">
        <v>540000</v>
      </c>
      <c r="L2134" s="8" t="inlineStr">
        <is>
          <t>Pennsylvania</t>
        </is>
      </c>
      <c r="M2134" s="13" t="n">
        <v>4381.13</v>
      </c>
      <c r="N2134" s="13" t="n"/>
      <c r="O2134" s="8" t="inlineStr">
        <is>
          <t>Prior carrier non-renewal / cancellation</t>
        </is>
      </c>
    </row>
    <row r="2135">
      <c r="A2135" s="8" t="inlineStr">
        <is>
          <t>c9b0cf4d-0939-5915-b2f8-142a2db2f37a</t>
        </is>
      </c>
      <c r="B2135" s="9" t="inlineStr">
        <is>
          <t>2025-10</t>
        </is>
      </c>
      <c r="C2135" s="10" t="n"/>
      <c r="D2135" s="9" t="inlineStr">
        <is>
          <t>Declined</t>
        </is>
      </c>
      <c r="E2135" s="8" t="inlineStr">
        <is>
          <t>Beatrix Whitlock</t>
        </is>
      </c>
      <c r="F2135" s="11" t="n">
        <v>1995</v>
      </c>
      <c r="G2135" s="8" t="inlineStr">
        <is>
          <t>Maserati</t>
        </is>
      </c>
      <c r="H2135" s="8" t="inlineStr">
        <is>
          <t>GranTurismo</t>
        </is>
      </c>
      <c r="I2135" s="8" t="inlineStr">
        <is>
          <t>T0U723K7X8GD6PSG2</t>
        </is>
      </c>
      <c r="J2135" s="8" t="inlineStr">
        <is>
          <t>02 - Sports / GT</t>
        </is>
      </c>
      <c r="K2135" s="12" t="n">
        <v>570000</v>
      </c>
      <c r="L2135" s="8" t="inlineStr">
        <is>
          <t>California</t>
        </is>
      </c>
      <c r="M2135" s="13" t="n">
        <v>9437.26</v>
      </c>
      <c r="N2135" s="13" t="n"/>
      <c r="O2135" s="8" t="inlineStr">
        <is>
          <t>3 + at-fault claims - 5 yrs</t>
        </is>
      </c>
    </row>
    <row r="2136">
      <c r="A2136" s="8" t="inlineStr">
        <is>
          <t>c9e3455b-7545-526e-8fa4-8a230da5d2aa</t>
        </is>
      </c>
      <c r="B2136" s="9" t="inlineStr">
        <is>
          <t>2025-10</t>
        </is>
      </c>
      <c r="C2136" s="10" t="n"/>
      <c r="D2136" s="9" t="inlineStr">
        <is>
          <t>Declined</t>
        </is>
      </c>
      <c r="E2136" s="8" t="inlineStr">
        <is>
          <t>Horace Whitlock</t>
        </is>
      </c>
      <c r="F2136" s="11" t="n">
        <v>1976</v>
      </c>
      <c r="G2136" s="8" t="inlineStr">
        <is>
          <t>Ferrari</t>
        </is>
      </c>
      <c r="H2136" s="8" t="inlineStr">
        <is>
          <t>296 GTB</t>
        </is>
      </c>
      <c r="I2136" s="8" t="inlineStr">
        <is>
          <t>9XDNXKXN7D3PTB9V0</t>
        </is>
      </c>
      <c r="J2136" s="8" t="inlineStr">
        <is>
          <t>03 - Supercar</t>
        </is>
      </c>
      <c r="K2136" s="12" t="n">
        <v>495000</v>
      </c>
      <c r="L2136" s="8" t="inlineStr">
        <is>
          <t>Illinois</t>
        </is>
      </c>
      <c r="M2136" s="13" t="n">
        <v>14607.17</v>
      </c>
      <c r="N2136" s="13" t="n"/>
      <c r="O2136" s="8" t="inlineStr">
        <is>
          <t>3 + at-fault claims - 5 yrs</t>
        </is>
      </c>
    </row>
    <row r="2137">
      <c r="A2137" s="8" t="inlineStr">
        <is>
          <t>ca9a5767-a100-5639-b595-0df84cb4fde4</t>
        </is>
      </c>
      <c r="B2137" s="9" t="inlineStr">
        <is>
          <t>2025-10</t>
        </is>
      </c>
      <c r="C2137" s="10" t="n"/>
      <c r="D2137" s="9" t="inlineStr">
        <is>
          <t>Declined</t>
        </is>
      </c>
      <c r="E2137" s="8" t="inlineStr">
        <is>
          <t>Fitzgerald Fairweather</t>
        </is>
      </c>
      <c r="F2137" s="11" t="n">
        <v>2024</v>
      </c>
      <c r="G2137" s="8" t="inlineStr">
        <is>
          <t>Mercedes-Benz</t>
        </is>
      </c>
      <c r="H2137" s="8" t="inlineStr">
        <is>
          <t>AMG GT</t>
        </is>
      </c>
      <c r="I2137" s="8" t="inlineStr">
        <is>
          <t>VWNZR79759BX277RK</t>
        </is>
      </c>
      <c r="J2137" s="8" t="inlineStr">
        <is>
          <t>02 - Sports / GT</t>
        </is>
      </c>
      <c r="K2137" s="12" t="n">
        <v>345000</v>
      </c>
      <c r="L2137" s="8" t="inlineStr">
        <is>
          <t>Colorado</t>
        </is>
      </c>
      <c r="M2137" s="13" t="n">
        <v>5370.28</v>
      </c>
      <c r="N2137" s="13" t="n"/>
      <c r="O2137" s="8" t="inlineStr">
        <is>
          <t>3 + at-fault claims - 5 yrs</t>
        </is>
      </c>
    </row>
    <row r="2138">
      <c r="A2138" s="8" t="inlineStr">
        <is>
          <t>cc0c40b3-4086-5e9f-9799-2d055c55e1ee</t>
        </is>
      </c>
      <c r="B2138" s="9" t="inlineStr">
        <is>
          <t>2025-10</t>
        </is>
      </c>
      <c r="C2138" s="10" t="n"/>
      <c r="D2138" s="9" t="inlineStr">
        <is>
          <t>Referred</t>
        </is>
      </c>
      <c r="E2138" s="8" t="inlineStr">
        <is>
          <t>Horace Montoya</t>
        </is>
      </c>
      <c r="F2138" s="11" t="n">
        <v>2006</v>
      </c>
      <c r="G2138" s="8" t="inlineStr">
        <is>
          <t>Mercedes-Benz</t>
        </is>
      </c>
      <c r="H2138" s="8" t="inlineStr">
        <is>
          <t>AMG GT</t>
        </is>
      </c>
      <c r="I2138" s="8" t="inlineStr">
        <is>
          <t>06D42DGD94AZGMF2G</t>
        </is>
      </c>
      <c r="J2138" s="8" t="inlineStr">
        <is>
          <t>02 - Sports / GT</t>
        </is>
      </c>
      <c r="K2138" s="12" t="n">
        <v>1360000</v>
      </c>
      <c r="L2138" s="8" t="inlineStr">
        <is>
          <t>West Virginia</t>
        </is>
      </c>
      <c r="M2138" s="13" t="n">
        <v>18770.57</v>
      </c>
      <c r="N2138" s="13" t="n"/>
      <c r="O2138" s="8" t="inlineStr">
        <is>
          <t>1 theft / total loss claim</t>
        </is>
      </c>
    </row>
    <row r="2139">
      <c r="A2139" s="8" t="inlineStr">
        <is>
          <t>ced2bb64-050e-5380-a58d-172362175006</t>
        </is>
      </c>
      <c r="B2139" s="9" t="inlineStr">
        <is>
          <t>2025-10</t>
        </is>
      </c>
      <c r="C2139" s="10" t="n"/>
      <c r="D2139" s="9" t="inlineStr">
        <is>
          <t>Declined</t>
        </is>
      </c>
      <c r="E2139" s="8" t="inlineStr">
        <is>
          <t>Fenwick Chattopadhyay</t>
        </is>
      </c>
      <c r="F2139" s="11" t="n">
        <v>1991</v>
      </c>
      <c r="G2139" s="8" t="inlineStr">
        <is>
          <t>Porsche</t>
        </is>
      </c>
      <c r="H2139" s="8" t="inlineStr">
        <is>
          <t>911 Turbo S</t>
        </is>
      </c>
      <c r="I2139" s="8" t="inlineStr">
        <is>
          <t>P0RLZASAJPPRJD6H2</t>
        </is>
      </c>
      <c r="J2139" s="8" t="inlineStr">
        <is>
          <t>02 - Sports / GT</t>
        </is>
      </c>
      <c r="K2139" s="12" t="n">
        <v>540000</v>
      </c>
      <c r="L2139" s="8" t="inlineStr">
        <is>
          <t>Utah</t>
        </is>
      </c>
      <c r="M2139" s="13" t="n">
        <v>8940.57</v>
      </c>
      <c r="N2139" s="13" t="n"/>
      <c r="O2139" s="8" t="inlineStr">
        <is>
          <t>3 + at-fault claims - 5 yrs</t>
        </is>
      </c>
    </row>
    <row r="2140">
      <c r="A2140" s="8" t="inlineStr">
        <is>
          <t>d0071116-e14f-5a7c-b77a-de3156ef59af</t>
        </is>
      </c>
      <c r="B2140" s="9" t="inlineStr">
        <is>
          <t>2025-10</t>
        </is>
      </c>
      <c r="C2140" s="10" t="n"/>
      <c r="D2140" s="9" t="inlineStr">
        <is>
          <t>Referred</t>
        </is>
      </c>
      <c r="E2140" s="8" t="inlineStr">
        <is>
          <t>Everett Vasquez</t>
        </is>
      </c>
      <c r="F2140" s="11" t="n">
        <v>1997</v>
      </c>
      <c r="G2140" s="8" t="inlineStr">
        <is>
          <t>Lamborghini</t>
        </is>
      </c>
      <c r="H2140" s="8" t="inlineStr">
        <is>
          <t>Huracan EVO</t>
        </is>
      </c>
      <c r="I2140" s="8" t="inlineStr">
        <is>
          <t>KGP9RCL2AXNE3Y6Y8</t>
        </is>
      </c>
      <c r="J2140" s="8" t="inlineStr">
        <is>
          <t>03 - Supercar</t>
        </is>
      </c>
      <c r="K2140" s="12" t="n">
        <v>715000</v>
      </c>
      <c r="L2140" s="8" t="inlineStr">
        <is>
          <t>Missouri</t>
        </is>
      </c>
      <c r="M2140" s="13" t="n">
        <v>13585</v>
      </c>
      <c r="N2140" s="13" t="n"/>
      <c r="O2140" s="8" t="inlineStr">
        <is>
          <t>1 theft / total loss claim</t>
        </is>
      </c>
    </row>
    <row r="2141">
      <c r="A2141" s="8" t="inlineStr">
        <is>
          <t>d44af89a-6685-5513-902d-4f428d77ab0e</t>
        </is>
      </c>
      <c r="B2141" s="9" t="inlineStr">
        <is>
          <t>2025-10</t>
        </is>
      </c>
      <c r="C2141" s="10" t="n"/>
      <c r="D2141" s="9" t="inlineStr">
        <is>
          <t>Declined</t>
        </is>
      </c>
      <c r="E2141" s="8" t="inlineStr">
        <is>
          <t>Noor Thistlewood</t>
        </is>
      </c>
      <c r="F2141" s="11" t="n">
        <v>2015</v>
      </c>
      <c r="G2141" s="8" t="inlineStr">
        <is>
          <t>Mercedes-Benz</t>
        </is>
      </c>
      <c r="H2141" s="8" t="inlineStr">
        <is>
          <t>AMG GT</t>
        </is>
      </c>
      <c r="I2141" s="8" t="inlineStr">
        <is>
          <t>8FJF40MFRVS5J06TU</t>
        </is>
      </c>
      <c r="J2141" s="8" t="inlineStr">
        <is>
          <t>02 - Sports / GT</t>
        </is>
      </c>
      <c r="K2141" s="12" t="n">
        <v>140000</v>
      </c>
      <c r="L2141" s="8" t="inlineStr">
        <is>
          <t>Wyoming</t>
        </is>
      </c>
      <c r="M2141" s="13" t="n">
        <v>2600.3</v>
      </c>
      <c r="N2141" s="13" t="n"/>
      <c r="O2141" s="8" t="inlineStr">
        <is>
          <t>3 + at-fault claims - 5 yrs</t>
        </is>
      </c>
    </row>
    <row r="2142">
      <c r="A2142" s="8" t="inlineStr">
        <is>
          <t>d89b89ee-8f20-5695-83b8-1fef8ac4ffbc</t>
        </is>
      </c>
      <c r="B2142" s="9" t="inlineStr">
        <is>
          <t>2025-10</t>
        </is>
      </c>
      <c r="C2142" s="10" t="n"/>
      <c r="D2142" s="9" t="inlineStr">
        <is>
          <t>Declined</t>
        </is>
      </c>
      <c r="E2142" s="8" t="inlineStr">
        <is>
          <t>Beatrix Chattopadhyay</t>
        </is>
      </c>
      <c r="F2142" s="11" t="n">
        <v>2024</v>
      </c>
      <c r="G2142" s="8" t="inlineStr">
        <is>
          <t>Bentley</t>
        </is>
      </c>
      <c r="H2142" s="8" t="inlineStr">
        <is>
          <t>Continental GT</t>
        </is>
      </c>
      <c r="I2142" s="8" t="inlineStr">
        <is>
          <t>M4K0EUJUD6WBS7LFD</t>
        </is>
      </c>
      <c r="J2142" s="8" t="inlineStr">
        <is>
          <t>02 - Sports / GT</t>
        </is>
      </c>
      <c r="K2142" s="12" t="n">
        <v>275000</v>
      </c>
      <c r="L2142" s="8" t="inlineStr">
        <is>
          <t>Idaho</t>
        </is>
      </c>
      <c r="M2142" s="13" t="n">
        <v>3852.59</v>
      </c>
      <c r="N2142" s="13" t="n"/>
      <c r="O2142" s="8" t="inlineStr">
        <is>
          <t>3 + at-fault claims - 5 yrs</t>
        </is>
      </c>
    </row>
    <row r="2143">
      <c r="A2143" s="8" t="inlineStr">
        <is>
          <t>d9ac7048-3176-592a-b9e3-f3cbc837e3c5</t>
        </is>
      </c>
      <c r="B2143" s="9" t="inlineStr">
        <is>
          <t>2025-10</t>
        </is>
      </c>
      <c r="C2143" s="10" t="n"/>
      <c r="D2143" s="9" t="inlineStr">
        <is>
          <t>Declined</t>
        </is>
      </c>
      <c r="E2143" s="8" t="inlineStr">
        <is>
          <t>Saoirse Ashcombe</t>
        </is>
      </c>
      <c r="F2143" s="11" t="n">
        <v>1975</v>
      </c>
      <c r="G2143" s="8" t="inlineStr">
        <is>
          <t>Maserati</t>
        </is>
      </c>
      <c r="H2143" s="8" t="inlineStr">
        <is>
          <t>GranTurismo</t>
        </is>
      </c>
      <c r="I2143" s="8" t="inlineStr">
        <is>
          <t>AK7WZN1XSN8XMSW9N</t>
        </is>
      </c>
      <c r="J2143" s="8" t="inlineStr">
        <is>
          <t>02 - Sports / GT</t>
        </is>
      </c>
      <c r="K2143" s="12" t="n">
        <v>545000</v>
      </c>
      <c r="L2143" s="8" t="inlineStr">
        <is>
          <t>Florida</t>
        </is>
      </c>
      <c r="M2143" s="13" t="n">
        <v>9491.23</v>
      </c>
      <c r="N2143" s="13" t="n"/>
      <c r="O2143" s="8" t="inlineStr">
        <is>
          <t>3 + at-fault claims - 5 yrs</t>
        </is>
      </c>
    </row>
    <row r="2144">
      <c r="A2144" s="8" t="inlineStr">
        <is>
          <t>d9ece35c-67ca-5f79-a3b0-669ff79bcc58</t>
        </is>
      </c>
      <c r="B2144" s="9" t="inlineStr">
        <is>
          <t>2025-10</t>
        </is>
      </c>
      <c r="C2144" s="10" t="n"/>
      <c r="D2144" s="9" t="inlineStr">
        <is>
          <t>Referred</t>
        </is>
      </c>
      <c r="E2144" s="8" t="inlineStr">
        <is>
          <t>Everett Kingsford</t>
        </is>
      </c>
      <c r="F2144" s="11" t="n">
        <v>1997</v>
      </c>
      <c r="G2144" s="8" t="inlineStr">
        <is>
          <t>Mercedes-Benz</t>
        </is>
      </c>
      <c r="H2144" s="8" t="inlineStr">
        <is>
          <t>280SL Pagoda</t>
        </is>
      </c>
      <c r="I2144" s="8" t="inlineStr">
        <is>
          <t>WDUMBLCX1NJY7VPTU</t>
        </is>
      </c>
      <c r="J2144" s="8" t="inlineStr">
        <is>
          <t>07 - Post-War Classic (1946-1972)</t>
        </is>
      </c>
      <c r="K2144" s="12" t="n">
        <v>775000</v>
      </c>
      <c r="L2144" s="8" t="inlineStr">
        <is>
          <t>New York</t>
        </is>
      </c>
      <c r="M2144" s="13" t="n">
        <v>8048.3</v>
      </c>
      <c r="N2144" s="13" t="n"/>
      <c r="O2144" s="8" t="inlineStr">
        <is>
          <t>1 at-fault claim over $100k</t>
        </is>
      </c>
    </row>
    <row r="2145">
      <c r="A2145" s="8" t="inlineStr">
        <is>
          <t>da8bd6d6-2f00-523c-8677-accc1704ac9f</t>
        </is>
      </c>
      <c r="B2145" s="9" t="inlineStr">
        <is>
          <t>2025-10</t>
        </is>
      </c>
      <c r="C2145" s="10" t="n"/>
      <c r="D2145" s="9" t="inlineStr">
        <is>
          <t>Declined</t>
        </is>
      </c>
      <c r="E2145" s="8" t="inlineStr">
        <is>
          <t>Everett Fairweather</t>
        </is>
      </c>
      <c r="F2145" s="11" t="n">
        <v>2007</v>
      </c>
      <c r="G2145" s="8" t="inlineStr">
        <is>
          <t>Ferrari</t>
        </is>
      </c>
      <c r="H2145" s="8" t="inlineStr">
        <is>
          <t>SF90 Stradale</t>
        </is>
      </c>
      <c r="I2145" s="8" t="inlineStr">
        <is>
          <t>05MMR30JSFBR50TNW</t>
        </is>
      </c>
      <c r="J2145" s="8" t="inlineStr">
        <is>
          <t>03 - Supercar</t>
        </is>
      </c>
      <c r="K2145" s="12" t="n">
        <v>1335000</v>
      </c>
      <c r="L2145" s="8" t="inlineStr">
        <is>
          <t>Montana</t>
        </is>
      </c>
      <c r="M2145" s="13" t="n">
        <v>18740.38</v>
      </c>
      <c r="N2145" s="13" t="n"/>
      <c r="O2145" s="8" t="inlineStr">
        <is>
          <t>3 + at-fault claims - 5 yrs</t>
        </is>
      </c>
    </row>
    <row r="2146">
      <c r="A2146" s="8" t="inlineStr">
        <is>
          <t>dce373a4-9a74-52aa-9554-a58ab294ba52</t>
        </is>
      </c>
      <c r="B2146" s="9" t="inlineStr">
        <is>
          <t>2025-10</t>
        </is>
      </c>
      <c r="C2146" s="10" t="n"/>
      <c r="D2146" s="9" t="inlineStr">
        <is>
          <t>Declined</t>
        </is>
      </c>
      <c r="E2146" s="8" t="inlineStr">
        <is>
          <t>Callum Underwood</t>
        </is>
      </c>
      <c r="F2146" s="11" t="n">
        <v>1979</v>
      </c>
      <c r="G2146" s="8" t="inlineStr">
        <is>
          <t>Singer</t>
        </is>
      </c>
      <c r="H2146" s="8" t="inlineStr">
        <is>
          <t>911 Reimagined</t>
        </is>
      </c>
      <c r="I2146" s="8" t="inlineStr">
        <is>
          <t>YHEC3Z3749KLNN2M3</t>
        </is>
      </c>
      <c r="J2146" s="8" t="inlineStr">
        <is>
          <t>11 - Restomod / Coachbuilt / Bespoke</t>
        </is>
      </c>
      <c r="K2146" s="12" t="n">
        <v>805000</v>
      </c>
      <c r="L2146" s="8" t="inlineStr">
        <is>
          <t>Oklahoma</t>
        </is>
      </c>
      <c r="M2146" s="13" t="n">
        <v>14927.43</v>
      </c>
      <c r="N2146" s="13" t="n"/>
      <c r="O2146" s="8" t="inlineStr">
        <is>
          <t>3 + at-fault claims - 5 yrs</t>
        </is>
      </c>
    </row>
    <row r="2147">
      <c r="A2147" s="8" t="inlineStr">
        <is>
          <t>ddc6d7a9-0c70-5510-bc61-acad14d5ddb5</t>
        </is>
      </c>
      <c r="B2147" s="9" t="inlineStr">
        <is>
          <t>2025-10</t>
        </is>
      </c>
      <c r="C2147" s="10" t="n"/>
      <c r="D2147" s="9" t="inlineStr">
        <is>
          <t>Declined</t>
        </is>
      </c>
      <c r="E2147" s="8" t="inlineStr">
        <is>
          <t>Thaddeus Ashcombe</t>
        </is>
      </c>
      <c r="F2147" s="11" t="n">
        <v>2015</v>
      </c>
      <c r="G2147" s="8" t="inlineStr">
        <is>
          <t>Mercedes-Benz</t>
        </is>
      </c>
      <c r="H2147" s="8" t="inlineStr">
        <is>
          <t>280SL Pagoda</t>
        </is>
      </c>
      <c r="I2147" s="8" t="inlineStr">
        <is>
          <t>DCPE7VR2CTCKK0Y82</t>
        </is>
      </c>
      <c r="J2147" s="8" t="inlineStr">
        <is>
          <t>07 - Post-War Classic (1946-1972)</t>
        </is>
      </c>
      <c r="K2147" s="12" t="n">
        <v>730000</v>
      </c>
      <c r="L2147" s="8" t="inlineStr">
        <is>
          <t>New York</t>
        </is>
      </c>
      <c r="M2147" s="13" t="n">
        <v>7580.98</v>
      </c>
      <c r="N2147" s="13" t="n"/>
      <c r="O2147" s="8" t="inlineStr">
        <is>
          <t>3 + at-fault claims - 5 yrs</t>
        </is>
      </c>
    </row>
    <row r="2148">
      <c r="A2148" s="8" t="inlineStr">
        <is>
          <t>decfbf35-f9d8-558d-9234-e2bb73e480a0</t>
        </is>
      </c>
      <c r="B2148" s="9" t="inlineStr">
        <is>
          <t>2025-10</t>
        </is>
      </c>
      <c r="C2148" s="10" t="n"/>
      <c r="D2148" s="9" t="inlineStr">
        <is>
          <t>Referred</t>
        </is>
      </c>
      <c r="E2148" s="8" t="inlineStr">
        <is>
          <t>Anouk Kingsford</t>
        </is>
      </c>
      <c r="F2148" s="11" t="n">
        <v>1973</v>
      </c>
      <c r="G2148" s="8" t="inlineStr">
        <is>
          <t>Aston Martin</t>
        </is>
      </c>
      <c r="H2148" s="8" t="inlineStr">
        <is>
          <t>DB5</t>
        </is>
      </c>
      <c r="I2148" s="8" t="inlineStr">
        <is>
          <t>72J8G04M17JC6KH62</t>
        </is>
      </c>
      <c r="J2148" s="8" t="inlineStr">
        <is>
          <t>07 - Post-War Classic (1946-1972)</t>
        </is>
      </c>
      <c r="K2148" s="12" t="n">
        <v>280000</v>
      </c>
      <c r="L2148" s="8" t="inlineStr">
        <is>
          <t>Virginia</t>
        </is>
      </c>
      <c r="M2148" s="13" t="n">
        <v>2764.08</v>
      </c>
      <c r="N2148" s="13" t="n"/>
      <c r="O2148" s="8" t="inlineStr">
        <is>
          <t>1 theft / total loss claim</t>
        </is>
      </c>
    </row>
    <row r="2149">
      <c r="A2149" s="8" t="inlineStr">
        <is>
          <t>e04e0fa4-e1c4-5fe4-ab7c-6a2f51052435</t>
        </is>
      </c>
      <c r="B2149" s="9" t="inlineStr">
        <is>
          <t>2025-10</t>
        </is>
      </c>
      <c r="C2149" s="10" t="n"/>
      <c r="D2149" s="9" t="inlineStr">
        <is>
          <t>Declined</t>
        </is>
      </c>
      <c r="E2149" s="8" t="inlineStr">
        <is>
          <t>Desmond Delacroix</t>
        </is>
      </c>
      <c r="F2149" s="11" t="n">
        <v>2011</v>
      </c>
      <c r="G2149" s="8" t="inlineStr">
        <is>
          <t>Maserati</t>
        </is>
      </c>
      <c r="H2149" s="8" t="inlineStr">
        <is>
          <t>GranTurismo</t>
        </is>
      </c>
      <c r="I2149" s="8" t="inlineStr">
        <is>
          <t>EKK7D7481LGKXX4FM</t>
        </is>
      </c>
      <c r="J2149" s="8" t="inlineStr">
        <is>
          <t>02 - Sports / GT</t>
        </is>
      </c>
      <c r="K2149" s="12" t="n">
        <v>790000</v>
      </c>
      <c r="L2149" s="8" t="inlineStr">
        <is>
          <t>Wyoming</t>
        </is>
      </c>
      <c r="M2149" s="13" t="n">
        <v>10366.89</v>
      </c>
      <c r="N2149" s="13" t="n"/>
      <c r="O2149" s="8" t="inlineStr">
        <is>
          <t>3 + at-fault claims - 5 yrs</t>
        </is>
      </c>
    </row>
    <row r="2150">
      <c r="A2150" s="8" t="inlineStr">
        <is>
          <t>e1af44ba-bddd-5c4f-b364-8487dffe983f</t>
        </is>
      </c>
      <c r="B2150" s="9" t="inlineStr">
        <is>
          <t>2025-10</t>
        </is>
      </c>
      <c r="C2150" s="10" t="n"/>
      <c r="D2150" s="9" t="inlineStr">
        <is>
          <t>Declined</t>
        </is>
      </c>
      <c r="E2150" s="8" t="inlineStr">
        <is>
          <t>Fitzgerald Castellanos</t>
        </is>
      </c>
      <c r="F2150" s="11" t="n">
        <v>2014</v>
      </c>
      <c r="G2150" s="8" t="inlineStr">
        <is>
          <t>Porsche</t>
        </is>
      </c>
      <c r="H2150" s="8" t="inlineStr">
        <is>
          <t>911 Turbo S</t>
        </is>
      </c>
      <c r="I2150" s="8" t="inlineStr">
        <is>
          <t>FJHLDBG4DWA5KEDKE</t>
        </is>
      </c>
      <c r="J2150" s="8" t="inlineStr">
        <is>
          <t>02 - Sports / GT</t>
        </is>
      </c>
      <c r="K2150" s="12" t="n">
        <v>180000</v>
      </c>
      <c r="L2150" s="8" t="inlineStr">
        <is>
          <t>Washington</t>
        </is>
      </c>
      <c r="M2150" s="13" t="n">
        <v>2999.55</v>
      </c>
      <c r="N2150" s="13" t="n"/>
      <c r="O2150" s="8" t="inlineStr">
        <is>
          <t>3 + at-fault claims - 5 yrs</t>
        </is>
      </c>
    </row>
    <row r="2151">
      <c r="A2151" s="8" t="inlineStr">
        <is>
          <t>e26184f4-6b80-5338-b671-684fafa21cf7</t>
        </is>
      </c>
      <c r="B2151" s="9" t="inlineStr">
        <is>
          <t>2025-10</t>
        </is>
      </c>
      <c r="C2151" s="10" t="n"/>
      <c r="D2151" s="9" t="inlineStr">
        <is>
          <t>Declined</t>
        </is>
      </c>
      <c r="E2151" s="8" t="inlineStr">
        <is>
          <t>Beatrix Thistlewood</t>
        </is>
      </c>
      <c r="F2151" s="11" t="n">
        <v>1990</v>
      </c>
      <c r="G2151" s="8" t="inlineStr">
        <is>
          <t>Maserati</t>
        </is>
      </c>
      <c r="H2151" s="8" t="inlineStr">
        <is>
          <t>GranTurismo</t>
        </is>
      </c>
      <c r="I2151" s="8" t="inlineStr">
        <is>
          <t>6WKEV41FGXAAUTXTJ</t>
        </is>
      </c>
      <c r="J2151" s="8" t="inlineStr">
        <is>
          <t>02 - Sports / GT</t>
        </is>
      </c>
      <c r="K2151" s="12" t="n">
        <v>485000</v>
      </c>
      <c r="L2151" s="8" t="inlineStr">
        <is>
          <t>Oklahoma</t>
        </is>
      </c>
      <c r="M2151" s="13" t="n">
        <v>8647.639999999999</v>
      </c>
      <c r="N2151" s="13" t="n"/>
      <c r="O2151" s="8" t="inlineStr">
        <is>
          <t>3 + at-fault claims - 5 yrs</t>
        </is>
      </c>
    </row>
    <row r="2152">
      <c r="A2152" s="8" t="inlineStr">
        <is>
          <t>e3d5c8fa-f32a-5667-ab06-afacd73be30c</t>
        </is>
      </c>
      <c r="B2152" s="9" t="inlineStr">
        <is>
          <t>2025-10</t>
        </is>
      </c>
      <c r="C2152" s="10" t="n"/>
      <c r="D2152" s="9" t="inlineStr">
        <is>
          <t>Declined</t>
        </is>
      </c>
      <c r="E2152" s="8" t="inlineStr">
        <is>
          <t>Leopold Vandermeer</t>
        </is>
      </c>
      <c r="F2152" s="11" t="n">
        <v>1990</v>
      </c>
      <c r="G2152" s="8" t="inlineStr">
        <is>
          <t>Maserati</t>
        </is>
      </c>
      <c r="H2152" s="8" t="inlineStr">
        <is>
          <t>GranTurismo</t>
        </is>
      </c>
      <c r="I2152" s="8" t="inlineStr">
        <is>
          <t>XNCDKXW6URC18WDVP</t>
        </is>
      </c>
      <c r="J2152" s="8" t="inlineStr">
        <is>
          <t>02 - Sports / GT</t>
        </is>
      </c>
      <c r="K2152" s="12" t="n">
        <v>995000</v>
      </c>
      <c r="L2152" s="8" t="inlineStr">
        <is>
          <t>Vermont</t>
        </is>
      </c>
      <c r="M2152" s="13" t="n">
        <v>14887.45</v>
      </c>
      <c r="N2152" s="13" t="n"/>
      <c r="O2152" s="8" t="inlineStr">
        <is>
          <t>3 + at-fault claims - 5 yrs</t>
        </is>
      </c>
    </row>
    <row r="2153">
      <c r="A2153" s="8" t="inlineStr">
        <is>
          <t>e771b8e7-8e5a-5ccc-b71c-43fdceed66ec</t>
        </is>
      </c>
      <c r="B2153" s="9" t="inlineStr">
        <is>
          <t>2025-10</t>
        </is>
      </c>
      <c r="C2153" s="10" t="n"/>
      <c r="D2153" s="9" t="inlineStr">
        <is>
          <t>Declined</t>
        </is>
      </c>
      <c r="E2153" s="8" t="inlineStr">
        <is>
          <t>Fitzgerald Kingsford</t>
        </is>
      </c>
      <c r="F2153" s="11" t="n">
        <v>1977</v>
      </c>
      <c r="G2153" s="8" t="inlineStr">
        <is>
          <t>Jaguar</t>
        </is>
      </c>
      <c r="H2153" s="8" t="inlineStr">
        <is>
          <t>E-Type Series 1</t>
        </is>
      </c>
      <c r="I2153" s="8" t="inlineStr">
        <is>
          <t>S5PE6BKN0F2ZB4GE4</t>
        </is>
      </c>
      <c r="J2153" s="8" t="inlineStr">
        <is>
          <t>07 - Post-War Classic (1946-1972)</t>
        </is>
      </c>
      <c r="K2153" s="12" t="n">
        <v>955000</v>
      </c>
      <c r="L2153" s="8" t="inlineStr">
        <is>
          <t>North Dakota</t>
        </is>
      </c>
      <c r="M2153" s="13" t="n">
        <v>7903.08</v>
      </c>
      <c r="N2153" s="13" t="n"/>
      <c r="O2153" s="8" t="inlineStr">
        <is>
          <t>3 + at-fault claims - 5 yrs</t>
        </is>
      </c>
    </row>
    <row r="2154">
      <c r="A2154" s="8" t="inlineStr">
        <is>
          <t>e7e6ae1f-c150-529f-9581-4091d0275fbf</t>
        </is>
      </c>
      <c r="B2154" s="9" t="inlineStr">
        <is>
          <t>2025-10</t>
        </is>
      </c>
      <c r="C2154" s="10" t="n"/>
      <c r="D2154" s="9" t="inlineStr">
        <is>
          <t>Referred</t>
        </is>
      </c>
      <c r="E2154" s="8" t="inlineStr">
        <is>
          <t>Lorenzo Nakashima</t>
        </is>
      </c>
      <c r="F2154" s="11" t="n">
        <v>2024</v>
      </c>
      <c r="G2154" s="8" t="inlineStr">
        <is>
          <t>Maserati</t>
        </is>
      </c>
      <c r="H2154" s="8" t="inlineStr">
        <is>
          <t>GranTurismo</t>
        </is>
      </c>
      <c r="I2154" s="8" t="inlineStr">
        <is>
          <t>13Y0MABR4KDWB1KWH</t>
        </is>
      </c>
      <c r="J2154" s="8" t="inlineStr">
        <is>
          <t>02 - Sports / GT</t>
        </is>
      </c>
      <c r="K2154" s="12" t="n">
        <v>520000</v>
      </c>
      <c r="L2154" s="8" t="inlineStr">
        <is>
          <t>Pennsylvania</t>
        </is>
      </c>
      <c r="M2154" s="13" t="n">
        <v>6377.36</v>
      </c>
      <c r="N2154" s="13" t="n"/>
      <c r="O2154" s="8" t="inlineStr">
        <is>
          <t>Prior carrier non-renewal / cancellation</t>
        </is>
      </c>
    </row>
    <row r="2155">
      <c r="A2155" s="8" t="inlineStr">
        <is>
          <t>e851bf43-527a-54fc-a645-5a5b7bf232dc</t>
        </is>
      </c>
      <c r="B2155" s="9" t="inlineStr">
        <is>
          <t>2025-10</t>
        </is>
      </c>
      <c r="C2155" s="10" t="n"/>
      <c r="D2155" s="9" t="inlineStr">
        <is>
          <t>Declined</t>
        </is>
      </c>
      <c r="E2155" s="8" t="inlineStr">
        <is>
          <t>Saoirse Chattopadhyay</t>
        </is>
      </c>
      <c r="F2155" s="11" t="n">
        <v>1976</v>
      </c>
      <c r="G2155" s="8" t="inlineStr">
        <is>
          <t>Bentley</t>
        </is>
      </c>
      <c r="H2155" s="8" t="inlineStr">
        <is>
          <t>Continental GT</t>
        </is>
      </c>
      <c r="I2155" s="8" t="inlineStr">
        <is>
          <t>0XLSKEHXRW8R1S6GV</t>
        </is>
      </c>
      <c r="J2155" s="8" t="inlineStr">
        <is>
          <t>02 - Sports / GT</t>
        </is>
      </c>
      <c r="K2155" s="12" t="n">
        <v>1295000</v>
      </c>
      <c r="L2155" s="8" t="inlineStr">
        <is>
          <t>New Mexico</t>
        </is>
      </c>
      <c r="M2155" s="13" t="n">
        <v>17201.51</v>
      </c>
      <c r="N2155" s="13" t="n"/>
      <c r="O2155" s="8" t="inlineStr">
        <is>
          <t>3 + at-fault claims - 5 yrs</t>
        </is>
      </c>
    </row>
    <row r="2156">
      <c r="A2156" s="8" t="inlineStr">
        <is>
          <t>e93df5e5-edfb-5e51-9855-3f1a982f8485</t>
        </is>
      </c>
      <c r="B2156" s="9" t="inlineStr">
        <is>
          <t>2025-10</t>
        </is>
      </c>
      <c r="C2156" s="10" t="n"/>
      <c r="D2156" s="9" t="inlineStr">
        <is>
          <t>Declined</t>
        </is>
      </c>
      <c r="E2156" s="8" t="inlineStr">
        <is>
          <t>Saoirse Whitlock</t>
        </is>
      </c>
      <c r="F2156" s="11" t="n">
        <v>2003</v>
      </c>
      <c r="G2156" s="8" t="inlineStr">
        <is>
          <t>Maserati</t>
        </is>
      </c>
      <c r="H2156" s="8" t="inlineStr">
        <is>
          <t>GranTurismo</t>
        </is>
      </c>
      <c r="I2156" s="8" t="inlineStr">
        <is>
          <t>M6002NLF184LD25CW</t>
        </is>
      </c>
      <c r="J2156" s="8" t="inlineStr">
        <is>
          <t>02 - Sports / GT</t>
        </is>
      </c>
      <c r="K2156" s="12" t="n">
        <v>485000</v>
      </c>
      <c r="L2156" s="8" t="inlineStr">
        <is>
          <t>Delaware</t>
        </is>
      </c>
      <c r="M2156" s="13" t="n">
        <v>8579.01</v>
      </c>
      <c r="N2156" s="13" t="n"/>
      <c r="O2156" s="8" t="inlineStr">
        <is>
          <t>3 + at-fault claims - 5 yrs</t>
        </is>
      </c>
    </row>
    <row r="2157">
      <c r="A2157" s="8" t="inlineStr">
        <is>
          <t>ec26358e-2926-5843-b3bf-0ae870020762</t>
        </is>
      </c>
      <c r="B2157" s="9" t="inlineStr">
        <is>
          <t>2025-10</t>
        </is>
      </c>
      <c r="C2157" s="10" t="n"/>
      <c r="D2157" s="9" t="inlineStr">
        <is>
          <t>Referred</t>
        </is>
      </c>
      <c r="E2157" s="8" t="inlineStr">
        <is>
          <t>Cassius Rourke</t>
        </is>
      </c>
      <c r="F2157" s="11" t="n">
        <v>1965</v>
      </c>
      <c r="G2157" s="8" t="inlineStr">
        <is>
          <t>Lamborghini</t>
        </is>
      </c>
      <c r="H2157" s="8" t="inlineStr">
        <is>
          <t>Huracan EVO</t>
        </is>
      </c>
      <c r="I2157" s="8" t="inlineStr">
        <is>
          <t>STWCY126JUHU8RP5W</t>
        </is>
      </c>
      <c r="J2157" s="8" t="inlineStr">
        <is>
          <t>03 - Supercar</t>
        </is>
      </c>
      <c r="K2157" s="12" t="n">
        <v>1080000</v>
      </c>
      <c r="L2157" s="8" t="inlineStr">
        <is>
          <t>Kentucky</t>
        </is>
      </c>
      <c r="M2157" s="13" t="n">
        <v>21844.53</v>
      </c>
      <c r="N2157" s="13" t="n"/>
      <c r="O2157" s="8" t="inlineStr">
        <is>
          <t>1 theft / total loss claim</t>
        </is>
      </c>
    </row>
    <row r="2158">
      <c r="A2158" s="8" t="inlineStr">
        <is>
          <t>ed55ef02-854b-55cf-9f19-319381901688</t>
        </is>
      </c>
      <c r="B2158" s="9" t="inlineStr">
        <is>
          <t>2025-10</t>
        </is>
      </c>
      <c r="C2158" s="10" t="n"/>
      <c r="D2158" s="9" t="inlineStr">
        <is>
          <t>Referred</t>
        </is>
      </c>
      <c r="E2158" s="8" t="inlineStr">
        <is>
          <t>Lorenzo Kingsford</t>
        </is>
      </c>
      <c r="F2158" s="11" t="n">
        <v>1988</v>
      </c>
      <c r="G2158" s="8" t="inlineStr">
        <is>
          <t>BMW</t>
        </is>
      </c>
      <c r="H2158" s="8" t="inlineStr">
        <is>
          <t>M8 Competition</t>
        </is>
      </c>
      <c r="I2158" s="8" t="inlineStr">
        <is>
          <t>P382HNMKNNEF6NH2G</t>
        </is>
      </c>
      <c r="J2158" s="8" t="inlineStr">
        <is>
          <t>02 - Sports / GT</t>
        </is>
      </c>
      <c r="K2158" s="12" t="n">
        <v>480000</v>
      </c>
      <c r="L2158" s="8" t="inlineStr">
        <is>
          <t>Florida</t>
        </is>
      </c>
      <c r="M2158" s="13" t="n">
        <v>9645.280000000001</v>
      </c>
      <c r="N2158" s="13" t="n"/>
      <c r="O2158" s="8" t="inlineStr">
        <is>
          <t>1 at-fault claim over $100k</t>
        </is>
      </c>
    </row>
    <row r="2159">
      <c r="A2159" s="8" t="inlineStr">
        <is>
          <t>ee835889-1e17-518c-9535-cb0ef56c2b80</t>
        </is>
      </c>
      <c r="B2159" s="9" t="inlineStr">
        <is>
          <t>2025-10</t>
        </is>
      </c>
      <c r="C2159" s="10" t="n"/>
      <c r="D2159" s="9" t="inlineStr">
        <is>
          <t>Declined</t>
        </is>
      </c>
      <c r="E2159" s="8" t="inlineStr">
        <is>
          <t>Delphine Fairweather</t>
        </is>
      </c>
      <c r="F2159" s="11" t="n">
        <v>1993</v>
      </c>
      <c r="G2159" s="8" t="inlineStr">
        <is>
          <t>Maserati</t>
        </is>
      </c>
      <c r="H2159" s="8" t="inlineStr">
        <is>
          <t>GranTurismo</t>
        </is>
      </c>
      <c r="I2159" s="8" t="inlineStr">
        <is>
          <t>W95ZYRV2EB5G4AV2D</t>
        </is>
      </c>
      <c r="J2159" s="8" t="inlineStr">
        <is>
          <t>02 - Sports / GT</t>
        </is>
      </c>
      <c r="K2159" s="12" t="n">
        <v>510000</v>
      </c>
      <c r="L2159" s="8" t="inlineStr">
        <is>
          <t>New York</t>
        </is>
      </c>
      <c r="M2159" s="13" t="n">
        <v>8006.04</v>
      </c>
      <c r="N2159" s="13" t="n"/>
      <c r="O2159" s="8" t="inlineStr">
        <is>
          <t>3 + at-fault claims - 5 yrs</t>
        </is>
      </c>
    </row>
    <row r="2160">
      <c r="A2160" s="8" t="inlineStr">
        <is>
          <t>f265f8a6-6f04-588e-8ed8-2246d472d31b</t>
        </is>
      </c>
      <c r="B2160" s="9" t="inlineStr">
        <is>
          <t>2025-10</t>
        </is>
      </c>
      <c r="C2160" s="10" t="n"/>
      <c r="D2160" s="9" t="inlineStr">
        <is>
          <t>Declined</t>
        </is>
      </c>
      <c r="E2160" s="8" t="inlineStr">
        <is>
          <t>Ottilie Blackwood</t>
        </is>
      </c>
      <c r="F2160" s="11" t="n">
        <v>2019</v>
      </c>
      <c r="G2160" s="8" t="inlineStr">
        <is>
          <t>Bentley</t>
        </is>
      </c>
      <c r="H2160" s="8" t="inlineStr">
        <is>
          <t>Continental GT</t>
        </is>
      </c>
      <c r="I2160" s="8" t="inlineStr">
        <is>
          <t>128CRWPGW7JZHWUZ9</t>
        </is>
      </c>
      <c r="J2160" s="8" t="inlineStr">
        <is>
          <t>02 - Sports / GT</t>
        </is>
      </c>
      <c r="K2160" s="12" t="n">
        <v>775000</v>
      </c>
      <c r="L2160" s="8" t="inlineStr">
        <is>
          <t>California</t>
        </is>
      </c>
      <c r="M2160" s="13" t="n">
        <v>12831.37</v>
      </c>
      <c r="N2160" s="13" t="n"/>
      <c r="O2160" s="8" t="inlineStr">
        <is>
          <t>3 + at-fault claims - 5 yrs</t>
        </is>
      </c>
    </row>
    <row r="2161">
      <c r="A2161" s="8" t="inlineStr">
        <is>
          <t>f39a9eae-b575-5b80-8d34-d73e4f8cc8af</t>
        </is>
      </c>
      <c r="B2161" s="9" t="inlineStr">
        <is>
          <t>2025-10</t>
        </is>
      </c>
      <c r="C2161" s="10" t="n"/>
      <c r="D2161" s="9" t="inlineStr">
        <is>
          <t>Declined</t>
        </is>
      </c>
      <c r="E2161" s="8" t="inlineStr">
        <is>
          <t>Ramona Okonkwo</t>
        </is>
      </c>
      <c r="F2161" s="11" t="n">
        <v>1990</v>
      </c>
      <c r="G2161" s="8" t="inlineStr">
        <is>
          <t>Bentley</t>
        </is>
      </c>
      <c r="H2161" s="8" t="inlineStr">
        <is>
          <t>4.5 Litre</t>
        </is>
      </c>
      <c r="I2161" s="8" t="inlineStr">
        <is>
          <t>RNR3AHJMUJ4BTH306</t>
        </is>
      </c>
      <c r="J2161" s="8" t="inlineStr">
        <is>
          <t>06 - Vintage Pre-War (pre-1946)</t>
        </is>
      </c>
      <c r="K2161" s="12" t="n">
        <v>795000</v>
      </c>
      <c r="L2161" s="8" t="inlineStr">
        <is>
          <t>Washington</t>
        </is>
      </c>
      <c r="M2161" s="13" t="n">
        <v>5472</v>
      </c>
      <c r="N2161" s="13" t="n"/>
      <c r="O2161" s="8" t="inlineStr">
        <is>
          <t>3 + at-fault claims - 5 yrs</t>
        </is>
      </c>
    </row>
    <row r="2162">
      <c r="A2162" s="8" t="inlineStr">
        <is>
          <t>f5fb06f0-cbad-5fac-8713-ff5abf41b58a</t>
        </is>
      </c>
      <c r="B2162" s="9" t="inlineStr">
        <is>
          <t>2025-10</t>
        </is>
      </c>
      <c r="C2162" s="10" t="n"/>
      <c r="D2162" s="9" t="inlineStr">
        <is>
          <t>Referred</t>
        </is>
      </c>
      <c r="E2162" s="8" t="inlineStr">
        <is>
          <t>Cassius Nakashima</t>
        </is>
      </c>
      <c r="F2162" s="11" t="n">
        <v>1983</v>
      </c>
      <c r="G2162" s="8" t="inlineStr">
        <is>
          <t>Aston Martin</t>
        </is>
      </c>
      <c r="H2162" s="8" t="inlineStr">
        <is>
          <t>DB12</t>
        </is>
      </c>
      <c r="I2162" s="8" t="inlineStr">
        <is>
          <t>XT21EC05XPAAVGYBK</t>
        </is>
      </c>
      <c r="J2162" s="8" t="inlineStr">
        <is>
          <t>02 - Sports / GT</t>
        </is>
      </c>
      <c r="K2162" s="12" t="n">
        <v>330000</v>
      </c>
      <c r="L2162" s="8" t="inlineStr">
        <is>
          <t>Colorado</t>
        </is>
      </c>
      <c r="M2162" s="13" t="n">
        <v>5136.79</v>
      </c>
      <c r="N2162" s="13" t="n"/>
      <c r="O2162" s="8" t="inlineStr">
        <is>
          <t>Prior carrier non-renewal / cancellation</t>
        </is>
      </c>
    </row>
    <row r="2163">
      <c r="A2163" s="8" t="inlineStr">
        <is>
          <t>f846a5c7-13f0-5202-a18b-7ec48a925c9c</t>
        </is>
      </c>
      <c r="B2163" s="9" t="inlineStr">
        <is>
          <t>2025-10</t>
        </is>
      </c>
      <c r="C2163" s="10" t="n"/>
      <c r="D2163" s="9" t="inlineStr">
        <is>
          <t>Referred</t>
        </is>
      </c>
      <c r="E2163" s="8" t="inlineStr">
        <is>
          <t>Lorenzo Chattopadhyay</t>
        </is>
      </c>
      <c r="F2163" s="11" t="n">
        <v>1964</v>
      </c>
      <c r="G2163" s="8" t="inlineStr">
        <is>
          <t>Porsche</t>
        </is>
      </c>
      <c r="H2163" s="8" t="inlineStr">
        <is>
          <t>911 Turbo S</t>
        </is>
      </c>
      <c r="I2163" s="8" t="inlineStr">
        <is>
          <t>SYK4ZP0Y3ZMWXN3VZ</t>
        </is>
      </c>
      <c r="J2163" s="8" t="inlineStr">
        <is>
          <t>02 - Sports / GT</t>
        </is>
      </c>
      <c r="K2163" s="12" t="n">
        <v>510000</v>
      </c>
      <c r="L2163" s="8" t="inlineStr">
        <is>
          <t>Maryland</t>
        </is>
      </c>
      <c r="M2163" s="13" t="n">
        <v>5941.98</v>
      </c>
      <c r="N2163" s="13" t="n"/>
      <c r="O2163" s="8" t="inlineStr">
        <is>
          <t>Prior carrier non-renewal / cancellation</t>
        </is>
      </c>
    </row>
    <row r="2164">
      <c r="A2164" s="8" t="inlineStr">
        <is>
          <t>fa0c047d-03be-5b7d-9acd-f6488ecb4ba8</t>
        </is>
      </c>
      <c r="B2164" s="9" t="inlineStr">
        <is>
          <t>2025-10</t>
        </is>
      </c>
      <c r="C2164" s="10" t="n"/>
      <c r="D2164" s="9" t="inlineStr">
        <is>
          <t>Declined</t>
        </is>
      </c>
      <c r="E2164" s="8" t="inlineStr">
        <is>
          <t>Aurelio Harrington</t>
        </is>
      </c>
      <c r="F2164" s="11" t="n">
        <v>1966</v>
      </c>
      <c r="G2164" s="8" t="inlineStr">
        <is>
          <t>BMW</t>
        </is>
      </c>
      <c r="H2164" s="8" t="inlineStr">
        <is>
          <t>M8 Competition</t>
        </is>
      </c>
      <c r="I2164" s="8" t="inlineStr">
        <is>
          <t>C7HUJVZ60AJHHP077</t>
        </is>
      </c>
      <c r="J2164" s="8" t="inlineStr">
        <is>
          <t>02 - Sports / GT</t>
        </is>
      </c>
      <c r="K2164" s="12" t="n">
        <v>505000</v>
      </c>
      <c r="L2164" s="8" t="inlineStr">
        <is>
          <t>South Carolina</t>
        </is>
      </c>
      <c r="M2164" s="13" t="n">
        <v>7679.81</v>
      </c>
      <c r="N2164" s="13" t="n"/>
      <c r="O2164" s="8" t="inlineStr">
        <is>
          <t>3 + at-fault claims - 5 yrs</t>
        </is>
      </c>
    </row>
    <row r="2165">
      <c r="A2165" s="8" t="inlineStr">
        <is>
          <t>fb24b160-5a33-5cb8-b7f8-4328cfd9af9c</t>
        </is>
      </c>
      <c r="B2165" s="9" t="inlineStr">
        <is>
          <t>2025-10</t>
        </is>
      </c>
      <c r="C2165" s="10" t="n"/>
      <c r="D2165" s="9" t="inlineStr">
        <is>
          <t>Referred</t>
        </is>
      </c>
      <c r="E2165" s="8" t="inlineStr">
        <is>
          <t>Leopold Delacroix</t>
        </is>
      </c>
      <c r="F2165" s="11" t="n">
        <v>1992</v>
      </c>
      <c r="G2165" s="8" t="inlineStr">
        <is>
          <t>Aston Martin</t>
        </is>
      </c>
      <c r="H2165" s="8" t="inlineStr">
        <is>
          <t>DB5</t>
        </is>
      </c>
      <c r="I2165" s="8" t="inlineStr">
        <is>
          <t>DPSTSELMR040UN5FA</t>
        </is>
      </c>
      <c r="J2165" s="8" t="inlineStr">
        <is>
          <t>07 - Post-War Classic (1946-1972)</t>
        </is>
      </c>
      <c r="K2165" s="12" t="n">
        <v>960000</v>
      </c>
      <c r="L2165" s="8" t="inlineStr">
        <is>
          <t>Iowa</t>
        </is>
      </c>
      <c r="M2165" s="13" t="n">
        <v>8567.549999999999</v>
      </c>
      <c r="N2165" s="13" t="n"/>
      <c r="O2165" s="8" t="inlineStr">
        <is>
          <t>2 at-fault claims - 5 yrs</t>
        </is>
      </c>
    </row>
    <row r="2166">
      <c r="A2166" s="8" t="inlineStr">
        <is>
          <t>fc8339fe-59e5-541a-9790-825a8304c486</t>
        </is>
      </c>
      <c r="B2166" s="9" t="inlineStr">
        <is>
          <t>2025-10</t>
        </is>
      </c>
      <c r="C2166" s="10" t="n"/>
      <c r="D2166" s="9" t="inlineStr">
        <is>
          <t>Declined</t>
        </is>
      </c>
      <c r="E2166" s="8" t="inlineStr">
        <is>
          <t>Delphine Thistlewood</t>
        </is>
      </c>
      <c r="F2166" s="11" t="n">
        <v>1987</v>
      </c>
      <c r="G2166" s="8" t="inlineStr">
        <is>
          <t>Mercedes-Benz</t>
        </is>
      </c>
      <c r="H2166" s="8" t="inlineStr">
        <is>
          <t>AMG GT</t>
        </is>
      </c>
      <c r="I2166" s="8" t="inlineStr">
        <is>
          <t>ZMF4122TWU3CTW2S7</t>
        </is>
      </c>
      <c r="J2166" s="8" t="inlineStr">
        <is>
          <t>02 - Sports / GT</t>
        </is>
      </c>
      <c r="K2166" s="12" t="n">
        <v>360000</v>
      </c>
      <c r="L2166" s="8" t="inlineStr">
        <is>
          <t>Minnesota</t>
        </is>
      </c>
      <c r="M2166" s="13" t="n">
        <v>6724.53</v>
      </c>
      <c r="N2166" s="13" t="n"/>
      <c r="O2166" s="8" t="inlineStr">
        <is>
          <t>3 + at-fault claims - 5 yrs</t>
        </is>
      </c>
    </row>
    <row r="2167">
      <c r="A2167" s="8" t="inlineStr">
        <is>
          <t>fdc59eb0-feb9-5a5b-a3b6-5bc5cf35086e</t>
        </is>
      </c>
      <c r="B2167" s="9" t="inlineStr">
        <is>
          <t>2025-10</t>
        </is>
      </c>
      <c r="C2167" s="10" t="n"/>
      <c r="D2167" s="9" t="inlineStr">
        <is>
          <t>Referred</t>
        </is>
      </c>
      <c r="E2167" s="8" t="inlineStr">
        <is>
          <t>Anouk Vasquez</t>
        </is>
      </c>
      <c r="F2167" s="11" t="n">
        <v>1965</v>
      </c>
      <c r="G2167" s="8" t="inlineStr">
        <is>
          <t>BMW</t>
        </is>
      </c>
      <c r="H2167" s="8" t="inlineStr">
        <is>
          <t>M8 Competition</t>
        </is>
      </c>
      <c r="I2167" s="8" t="inlineStr">
        <is>
          <t>6J36LNRRAX5N94R4A</t>
        </is>
      </c>
      <c r="J2167" s="8" t="inlineStr">
        <is>
          <t>02 - Sports / GT</t>
        </is>
      </c>
      <c r="K2167" s="12" t="n">
        <v>550000</v>
      </c>
      <c r="L2167" s="8" t="inlineStr">
        <is>
          <t>Texas</t>
        </is>
      </c>
      <c r="M2167" s="13" t="n">
        <v>7757.08</v>
      </c>
      <c r="N2167" s="13" t="n"/>
      <c r="O2167" s="8" t="inlineStr">
        <is>
          <t>1 theft / total loss claim</t>
        </is>
      </c>
    </row>
    <row r="2168">
      <c r="A2168" s="8" t="inlineStr">
        <is>
          <t>00069834-3091-5f64-90bb-23eaec9d8a2e</t>
        </is>
      </c>
      <c r="B2168" s="9" t="inlineStr">
        <is>
          <t>2025-11</t>
        </is>
      </c>
      <c r="C2168" s="10" t="n"/>
      <c r="D2168" s="9" t="inlineStr">
        <is>
          <t>Declined</t>
        </is>
      </c>
      <c r="E2168" s="8" t="inlineStr">
        <is>
          <t>Anouk Kingsford</t>
        </is>
      </c>
      <c r="F2168" s="11" t="n">
        <v>1968</v>
      </c>
      <c r="G2168" s="8" t="inlineStr">
        <is>
          <t>McLaren</t>
        </is>
      </c>
      <c r="H2168" s="8" t="inlineStr">
        <is>
          <t>750S</t>
        </is>
      </c>
      <c r="I2168" s="8" t="inlineStr">
        <is>
          <t>6D87FHP4067NV5N9F</t>
        </is>
      </c>
      <c r="J2168" s="8" t="inlineStr">
        <is>
          <t>03 - Supercar</t>
        </is>
      </c>
      <c r="K2168" s="12" t="n">
        <v>835000</v>
      </c>
      <c r="L2168" s="8" t="inlineStr">
        <is>
          <t>Iowa</t>
        </is>
      </c>
      <c r="M2168" s="13" t="n">
        <v>16463.68</v>
      </c>
      <c r="N2168" s="13" t="n"/>
      <c r="O2168" s="8" t="inlineStr">
        <is>
          <t>3 + at-fault claims - 5 yrs</t>
        </is>
      </c>
    </row>
    <row r="2169">
      <c r="A2169" s="8" t="inlineStr">
        <is>
          <t>01653f31-556a-5333-97d3-e8ea9ea8be1b</t>
        </is>
      </c>
      <c r="B2169" s="9" t="inlineStr">
        <is>
          <t>2025-11</t>
        </is>
      </c>
      <c r="C2169" s="10" t="n"/>
      <c r="D2169" s="9" t="inlineStr">
        <is>
          <t>Referred</t>
        </is>
      </c>
      <c r="E2169" s="8" t="inlineStr">
        <is>
          <t>Delphine Chattopadhyay</t>
        </is>
      </c>
      <c r="F2169" s="11" t="n">
        <v>1979</v>
      </c>
      <c r="G2169" s="8" t="inlineStr">
        <is>
          <t>BMW</t>
        </is>
      </c>
      <c r="H2169" s="8" t="inlineStr">
        <is>
          <t>M8 Competition</t>
        </is>
      </c>
      <c r="I2169" s="8" t="inlineStr">
        <is>
          <t>VFNUA5P0CGFH1TLYB</t>
        </is>
      </c>
      <c r="J2169" s="8" t="inlineStr">
        <is>
          <t>02 - Sports / GT</t>
        </is>
      </c>
      <c r="K2169" s="12" t="n">
        <v>395000</v>
      </c>
      <c r="L2169" s="8" t="inlineStr">
        <is>
          <t>New Jersey</t>
        </is>
      </c>
      <c r="M2169" s="13" t="n">
        <v>5086.56</v>
      </c>
      <c r="N2169" s="13" t="n"/>
      <c r="O2169" s="8" t="inlineStr">
        <is>
          <t>2 at-fault claims - 5 yrs</t>
        </is>
      </c>
    </row>
    <row r="2170">
      <c r="A2170" s="8" t="inlineStr">
        <is>
          <t>01f3e4f2-e239-54ce-bb94-ccfd8238e2cb</t>
        </is>
      </c>
      <c r="B2170" s="9" t="inlineStr">
        <is>
          <t>2025-11</t>
        </is>
      </c>
      <c r="C2170" s="10" t="n"/>
      <c r="D2170" s="9" t="inlineStr">
        <is>
          <t>Declined</t>
        </is>
      </c>
      <c r="E2170" s="8" t="inlineStr">
        <is>
          <t>Ramona Delacroix</t>
        </is>
      </c>
      <c r="F2170" s="11" t="n">
        <v>1963</v>
      </c>
      <c r="G2170" s="8" t="inlineStr">
        <is>
          <t>Singer</t>
        </is>
      </c>
      <c r="H2170" s="8" t="inlineStr">
        <is>
          <t>911 Reimagined</t>
        </is>
      </c>
      <c r="I2170" s="8" t="inlineStr">
        <is>
          <t>RCNC0BB7B20YNE0AC</t>
        </is>
      </c>
      <c r="J2170" s="8" t="inlineStr">
        <is>
          <t>11 - Restomod / Coachbuilt / Bespoke</t>
        </is>
      </c>
      <c r="K2170" s="12" t="n">
        <v>600000</v>
      </c>
      <c r="L2170" s="8" t="inlineStr">
        <is>
          <t>Hawaii</t>
        </is>
      </c>
      <c r="M2170" s="13" t="n">
        <v>11479.25</v>
      </c>
      <c r="N2170" s="13" t="n"/>
      <c r="O2170" s="8" t="inlineStr">
        <is>
          <t>3 + at-fault claims - 5 yrs</t>
        </is>
      </c>
    </row>
    <row r="2171">
      <c r="A2171" s="8" t="inlineStr">
        <is>
          <t>0258b4d2-8faf-5b75-95e5-ae5a18b96f20</t>
        </is>
      </c>
      <c r="B2171" s="9" t="inlineStr">
        <is>
          <t>2025-11</t>
        </is>
      </c>
      <c r="C2171" s="10" t="n"/>
      <c r="D2171" s="9" t="inlineStr">
        <is>
          <t>Declined</t>
        </is>
      </c>
      <c r="E2171" s="8" t="inlineStr">
        <is>
          <t>Lorenzo Castellanos</t>
        </is>
      </c>
      <c r="F2171" s="11" t="n">
        <v>2003</v>
      </c>
      <c r="G2171" s="8" t="inlineStr">
        <is>
          <t>Alfa Romeo</t>
        </is>
      </c>
      <c r="H2171" s="8" t="inlineStr">
        <is>
          <t>8C 2900</t>
        </is>
      </c>
      <c r="I2171" s="8" t="inlineStr">
        <is>
          <t>XKZ5MR2DRMBAJJTGA</t>
        </is>
      </c>
      <c r="J2171" s="8" t="inlineStr">
        <is>
          <t>06 - Vintage Pre-War (pre-1946)</t>
        </is>
      </c>
      <c r="K2171" s="12" t="n">
        <v>985000</v>
      </c>
      <c r="L2171" s="8" t="inlineStr">
        <is>
          <t>Missouri</t>
        </is>
      </c>
      <c r="M2171" s="13" t="n">
        <v>7486</v>
      </c>
      <c r="N2171" s="13" t="n"/>
      <c r="O2171" s="8" t="inlineStr">
        <is>
          <t>3 + at-fault claims - 5 yrs</t>
        </is>
      </c>
    </row>
    <row r="2172">
      <c r="A2172" s="8" t="inlineStr">
        <is>
          <t>02c1c0f1-b389-5240-b488-d894c6051629</t>
        </is>
      </c>
      <c r="B2172" s="9" t="inlineStr">
        <is>
          <t>2025-11</t>
        </is>
      </c>
      <c r="C2172" s="10" t="n"/>
      <c r="D2172" s="9" t="inlineStr">
        <is>
          <t>Declined</t>
        </is>
      </c>
      <c r="E2172" s="8" t="inlineStr">
        <is>
          <t>Ramona Delacroix</t>
        </is>
      </c>
      <c r="F2172" s="11" t="n">
        <v>1967</v>
      </c>
      <c r="G2172" s="8" t="inlineStr">
        <is>
          <t>Maserati</t>
        </is>
      </c>
      <c r="H2172" s="8" t="inlineStr">
        <is>
          <t>GranTurismo</t>
        </is>
      </c>
      <c r="I2172" s="8" t="inlineStr">
        <is>
          <t>H068YZXH139V01PMA</t>
        </is>
      </c>
      <c r="J2172" s="8" t="inlineStr">
        <is>
          <t>02 - Sports / GT</t>
        </is>
      </c>
      <c r="K2172" s="12" t="n">
        <v>995000</v>
      </c>
      <c r="L2172" s="8" t="inlineStr">
        <is>
          <t>Idaho</t>
        </is>
      </c>
      <c r="M2172" s="13" t="n">
        <v>12080.8</v>
      </c>
      <c r="N2172" s="13" t="n"/>
      <c r="O2172" s="8" t="inlineStr">
        <is>
          <t>3 + at-fault claims - 5 yrs</t>
        </is>
      </c>
    </row>
    <row r="2173">
      <c r="A2173" s="8" t="inlineStr">
        <is>
          <t>0493439d-10cc-5ade-b9ea-4b9e617f54b0</t>
        </is>
      </c>
      <c r="B2173" s="9" t="inlineStr">
        <is>
          <t>2025-11</t>
        </is>
      </c>
      <c r="C2173" s="10" t="n"/>
      <c r="D2173" s="9" t="inlineStr">
        <is>
          <t>Declined</t>
        </is>
      </c>
      <c r="E2173" s="8" t="inlineStr">
        <is>
          <t>Fenwick Pennington</t>
        </is>
      </c>
      <c r="F2173" s="11" t="n">
        <v>2013</v>
      </c>
      <c r="G2173" s="8" t="inlineStr">
        <is>
          <t>Maserati</t>
        </is>
      </c>
      <c r="H2173" s="8" t="inlineStr">
        <is>
          <t>GranTurismo</t>
        </is>
      </c>
      <c r="I2173" s="8" t="inlineStr">
        <is>
          <t>U2KL9R6ZX5C3XB4C3</t>
        </is>
      </c>
      <c r="J2173" s="8" t="inlineStr">
        <is>
          <t>02 - Sports / GT</t>
        </is>
      </c>
      <c r="K2173" s="12" t="n">
        <v>515000</v>
      </c>
      <c r="L2173" s="8" t="inlineStr">
        <is>
          <t>Oklahoma</t>
        </is>
      </c>
      <c r="M2173" s="13" t="n">
        <v>7958.21</v>
      </c>
      <c r="N2173" s="13" t="n"/>
      <c r="O2173" s="8" t="inlineStr">
        <is>
          <t>3 + at-fault claims - 5 yrs</t>
        </is>
      </c>
    </row>
    <row r="2174">
      <c r="A2174" s="8" t="inlineStr">
        <is>
          <t>07806216-81ad-58e4-b09b-81fc25c548a5</t>
        </is>
      </c>
      <c r="B2174" s="9" t="inlineStr">
        <is>
          <t>2025-11</t>
        </is>
      </c>
      <c r="C2174" s="10" t="n"/>
      <c r="D2174" s="9" t="inlineStr">
        <is>
          <t>Declined</t>
        </is>
      </c>
      <c r="E2174" s="8" t="inlineStr">
        <is>
          <t>Ramona Delacroix</t>
        </is>
      </c>
      <c r="F2174" s="11" t="n">
        <v>1957</v>
      </c>
      <c r="G2174" s="8" t="inlineStr">
        <is>
          <t>Aston Martin</t>
        </is>
      </c>
      <c r="H2174" s="8" t="inlineStr">
        <is>
          <t>DB12</t>
        </is>
      </c>
      <c r="I2174" s="8" t="inlineStr">
        <is>
          <t>46KHPN3SELLAPH701</t>
        </is>
      </c>
      <c r="J2174" s="8" t="inlineStr">
        <is>
          <t>02 - Sports / GT</t>
        </is>
      </c>
      <c r="K2174" s="12" t="n">
        <v>720000</v>
      </c>
      <c r="L2174" s="8" t="inlineStr">
        <is>
          <t>Alabama</t>
        </is>
      </c>
      <c r="M2174" s="13" t="n">
        <v>11214.34</v>
      </c>
      <c r="N2174" s="13" t="n"/>
      <c r="O2174" s="8" t="inlineStr">
        <is>
          <t>3 + at-fault claims - 5 yrs</t>
        </is>
      </c>
    </row>
    <row r="2175">
      <c r="A2175" s="8" t="inlineStr">
        <is>
          <t>099c7ed2-ce1d-547f-aed6-588d7c2e08b8</t>
        </is>
      </c>
      <c r="B2175" s="9" t="inlineStr">
        <is>
          <t>2025-11</t>
        </is>
      </c>
      <c r="C2175" s="10" t="n"/>
      <c r="D2175" s="9" t="inlineStr">
        <is>
          <t>Declined</t>
        </is>
      </c>
      <c r="E2175" s="8" t="inlineStr">
        <is>
          <t>Lorenzo Bellandi</t>
        </is>
      </c>
      <c r="F2175" s="11" t="n">
        <v>1984</v>
      </c>
      <c r="G2175" s="8" t="inlineStr">
        <is>
          <t>Bugatti</t>
        </is>
      </c>
      <c r="H2175" s="8" t="inlineStr">
        <is>
          <t>Type 57</t>
        </is>
      </c>
      <c r="I2175" s="8" t="inlineStr">
        <is>
          <t>EAB81MY2EJX511AHH</t>
        </is>
      </c>
      <c r="J2175" s="8" t="inlineStr">
        <is>
          <t>06 - Vintage Pre-War (pre-1946)</t>
        </is>
      </c>
      <c r="K2175" s="12" t="n">
        <v>1130000</v>
      </c>
      <c r="L2175" s="8" t="inlineStr">
        <is>
          <t>Maine</t>
        </is>
      </c>
      <c r="M2175" s="13" t="n">
        <v>7828.98</v>
      </c>
      <c r="N2175" s="13" t="n"/>
      <c r="O2175" s="8" t="inlineStr">
        <is>
          <t>3 + at-fault claims - 5 yrs</t>
        </is>
      </c>
    </row>
    <row r="2176">
      <c r="A2176" s="8" t="inlineStr">
        <is>
          <t>0a0c4ad0-8aa6-505b-b16f-cab08df3bc07</t>
        </is>
      </c>
      <c r="B2176" s="9" t="inlineStr">
        <is>
          <t>2025-11</t>
        </is>
      </c>
      <c r="C2176" s="10" t="n"/>
      <c r="D2176" s="9" t="inlineStr">
        <is>
          <t>Declined</t>
        </is>
      </c>
      <c r="E2176" s="8" t="inlineStr">
        <is>
          <t>Horace Montoya</t>
        </is>
      </c>
      <c r="F2176" s="11" t="n">
        <v>2007</v>
      </c>
      <c r="G2176" s="8" t="inlineStr">
        <is>
          <t>Porsche</t>
        </is>
      </c>
      <c r="H2176" s="8" t="inlineStr">
        <is>
          <t>911 Turbo S</t>
        </is>
      </c>
      <c r="I2176" s="8" t="inlineStr">
        <is>
          <t>JX0JRHTRLMSMT49J6</t>
        </is>
      </c>
      <c r="J2176" s="8" t="inlineStr">
        <is>
          <t>02 - Sports / GT</t>
        </is>
      </c>
      <c r="K2176" s="12" t="n">
        <v>435000</v>
      </c>
      <c r="L2176" s="8" t="inlineStr">
        <is>
          <t>Maryland</t>
        </is>
      </c>
      <c r="M2176" s="13" t="n">
        <v>5847.88</v>
      </c>
      <c r="N2176" s="13" t="n"/>
      <c r="O2176" s="8" t="inlineStr">
        <is>
          <t>3 + at-fault claims - 5 yrs</t>
        </is>
      </c>
    </row>
    <row r="2177">
      <c r="A2177" s="8" t="inlineStr">
        <is>
          <t>0aec1029-dd32-5b96-8392-0dc0ad7a419e</t>
        </is>
      </c>
      <c r="B2177" s="9" t="inlineStr">
        <is>
          <t>2025-11</t>
        </is>
      </c>
      <c r="C2177" s="10" t="n"/>
      <c r="D2177" s="9" t="inlineStr">
        <is>
          <t>Declined</t>
        </is>
      </c>
      <c r="E2177" s="8" t="inlineStr">
        <is>
          <t>Everett Chattopadhyay</t>
        </is>
      </c>
      <c r="F2177" s="11" t="n">
        <v>1999</v>
      </c>
      <c r="G2177" s="8" t="inlineStr">
        <is>
          <t>Aston Martin</t>
        </is>
      </c>
      <c r="H2177" s="8" t="inlineStr">
        <is>
          <t>DB12</t>
        </is>
      </c>
      <c r="I2177" s="8" t="inlineStr">
        <is>
          <t>6YU3SB1L82EUN4E9K</t>
        </is>
      </c>
      <c r="J2177" s="8" t="inlineStr">
        <is>
          <t>02 - Sports / GT</t>
        </is>
      </c>
      <c r="K2177" s="12" t="n">
        <v>680000</v>
      </c>
      <c r="L2177" s="8" t="inlineStr">
        <is>
          <t>Michigan</t>
        </is>
      </c>
      <c r="M2177" s="13" t="n">
        <v>12926.42</v>
      </c>
      <c r="N2177" s="13" t="n"/>
      <c r="O2177" s="8" t="inlineStr">
        <is>
          <t>3 + at-fault claims - 5 yrs</t>
        </is>
      </c>
    </row>
    <row r="2178">
      <c r="A2178" s="8" t="inlineStr">
        <is>
          <t>0b0068cc-f598-5e8e-b5d2-2e891357af78</t>
        </is>
      </c>
      <c r="B2178" s="9" t="inlineStr">
        <is>
          <t>2025-11</t>
        </is>
      </c>
      <c r="C2178" s="10" t="n"/>
      <c r="D2178" s="9" t="inlineStr">
        <is>
          <t>Declined</t>
        </is>
      </c>
      <c r="E2178" s="8" t="inlineStr">
        <is>
          <t>Emiliano Vasquez</t>
        </is>
      </c>
      <c r="F2178" s="11" t="n">
        <v>1972</v>
      </c>
      <c r="G2178" s="8" t="inlineStr">
        <is>
          <t>Aston Martin</t>
        </is>
      </c>
      <c r="H2178" s="8" t="inlineStr">
        <is>
          <t>DB5</t>
        </is>
      </c>
      <c r="I2178" s="8" t="inlineStr">
        <is>
          <t>51J3WZC5W1BLUK8VR</t>
        </is>
      </c>
      <c r="J2178" s="8" t="inlineStr">
        <is>
          <t>07 - Post-War Classic (1946-1972)</t>
        </is>
      </c>
      <c r="K2178" s="12" t="n">
        <v>590000</v>
      </c>
      <c r="L2178" s="8" t="inlineStr">
        <is>
          <t>New Mexico</t>
        </is>
      </c>
      <c r="M2178" s="13" t="n">
        <v>6127.09</v>
      </c>
      <c r="N2178" s="13" t="n"/>
      <c r="O2178" s="8" t="inlineStr">
        <is>
          <t>3 + at-fault claims - 5 yrs</t>
        </is>
      </c>
    </row>
    <row r="2179">
      <c r="A2179" s="8" t="inlineStr">
        <is>
          <t>0b9fcf59-3a50-5444-ab54-5a7bf435d748</t>
        </is>
      </c>
      <c r="B2179" s="9" t="inlineStr">
        <is>
          <t>2025-11</t>
        </is>
      </c>
      <c r="C2179" s="10" t="n"/>
      <c r="D2179" s="9" t="inlineStr">
        <is>
          <t>Declined</t>
        </is>
      </c>
      <c r="E2179" s="8" t="inlineStr">
        <is>
          <t>Noor Okonkwo</t>
        </is>
      </c>
      <c r="F2179" s="11" t="n">
        <v>1978</v>
      </c>
      <c r="G2179" s="8" t="inlineStr">
        <is>
          <t>Ferrari</t>
        </is>
      </c>
      <c r="H2179" s="8" t="inlineStr">
        <is>
          <t>296 GTB</t>
        </is>
      </c>
      <c r="I2179" s="8" t="inlineStr">
        <is>
          <t>6KXF0DPSYE9T10G9T</t>
        </is>
      </c>
      <c r="J2179" s="8" t="inlineStr">
        <is>
          <t>03 - Supercar</t>
        </is>
      </c>
      <c r="K2179" s="12" t="n">
        <v>460000</v>
      </c>
      <c r="L2179" s="8" t="inlineStr">
        <is>
          <t>Colorado</t>
        </is>
      </c>
      <c r="M2179" s="13" t="n">
        <v>10979.25</v>
      </c>
      <c r="N2179" s="13" t="n"/>
      <c r="O2179" s="8" t="inlineStr">
        <is>
          <t>3 + at-fault claims - 5 yrs</t>
        </is>
      </c>
    </row>
    <row r="2180">
      <c r="A2180" s="8" t="inlineStr">
        <is>
          <t>0c3e24f3-5101-5f93-b4e0-39e2a322d864</t>
        </is>
      </c>
      <c r="B2180" s="9" t="inlineStr">
        <is>
          <t>2025-11</t>
        </is>
      </c>
      <c r="C2180" s="10" t="n"/>
      <c r="D2180" s="9" t="inlineStr">
        <is>
          <t>Declined</t>
        </is>
      </c>
      <c r="E2180" s="8" t="inlineStr">
        <is>
          <t>Anouk Pennington</t>
        </is>
      </c>
      <c r="F2180" s="11" t="n">
        <v>2004</v>
      </c>
      <c r="G2180" s="8" t="inlineStr">
        <is>
          <t>Icon</t>
        </is>
      </c>
      <c r="H2180" s="8" t="inlineStr">
        <is>
          <t>Derelict</t>
        </is>
      </c>
      <c r="I2180" s="8" t="inlineStr">
        <is>
          <t>FMUML29UYG0ANJYK8</t>
        </is>
      </c>
      <c r="J2180" s="8" t="inlineStr">
        <is>
          <t>11 - Restomod / Coachbuilt / Bespoke</t>
        </is>
      </c>
      <c r="K2180" s="12" t="n">
        <v>220000</v>
      </c>
      <c r="L2180" s="8" t="inlineStr">
        <is>
          <t>Louisiana</t>
        </is>
      </c>
      <c r="M2180" s="13" t="n">
        <v>5273.77</v>
      </c>
      <c r="N2180" s="13" t="n"/>
      <c r="O2180" s="8" t="inlineStr">
        <is>
          <t>3 + at-fault claims - 5 yrs</t>
        </is>
      </c>
    </row>
    <row r="2181">
      <c r="A2181" s="8" t="inlineStr">
        <is>
          <t>0cb44888-e860-5618-ad1e-64c454ee1475</t>
        </is>
      </c>
      <c r="B2181" s="9" t="inlineStr">
        <is>
          <t>2025-11</t>
        </is>
      </c>
      <c r="C2181" s="10" t="n"/>
      <c r="D2181" s="9" t="inlineStr">
        <is>
          <t>Declined</t>
        </is>
      </c>
      <c r="E2181" s="8" t="inlineStr">
        <is>
          <t>Callum Rourke</t>
        </is>
      </c>
      <c r="F2181" s="11" t="n">
        <v>1968</v>
      </c>
      <c r="G2181" s="8" t="inlineStr">
        <is>
          <t>Aston Martin</t>
        </is>
      </c>
      <c r="H2181" s="8" t="inlineStr">
        <is>
          <t>DB12</t>
        </is>
      </c>
      <c r="I2181" s="8" t="inlineStr">
        <is>
          <t>T1K74TR5701V9T1D2</t>
        </is>
      </c>
      <c r="J2181" s="8" t="inlineStr">
        <is>
          <t>02 - Sports / GT</t>
        </is>
      </c>
      <c r="K2181" s="12" t="n">
        <v>690000</v>
      </c>
      <c r="L2181" s="8" t="inlineStr">
        <is>
          <t>California</t>
        </is>
      </c>
      <c r="M2181" s="13" t="n">
        <v>11424.06</v>
      </c>
      <c r="N2181" s="13" t="n"/>
      <c r="O2181" s="8" t="inlineStr">
        <is>
          <t>3 + at-fault claims - 5 yrs</t>
        </is>
      </c>
    </row>
    <row r="2182">
      <c r="A2182" s="8" t="inlineStr">
        <is>
          <t>101900ff-34dd-5599-9c7d-eea7d1eb7098</t>
        </is>
      </c>
      <c r="B2182" s="9" t="inlineStr">
        <is>
          <t>2025-11</t>
        </is>
      </c>
      <c r="C2182" s="10" t="n"/>
      <c r="D2182" s="9" t="inlineStr">
        <is>
          <t>Declined</t>
        </is>
      </c>
      <c r="E2182" s="8" t="inlineStr">
        <is>
          <t>Lorenzo Thistlewood</t>
        </is>
      </c>
      <c r="F2182" s="11" t="n">
        <v>2006</v>
      </c>
      <c r="G2182" s="8" t="inlineStr">
        <is>
          <t>Mercedes-Benz</t>
        </is>
      </c>
      <c r="H2182" s="8" t="inlineStr">
        <is>
          <t>AMG GT</t>
        </is>
      </c>
      <c r="I2182" s="8" t="inlineStr">
        <is>
          <t>A82LNZK6ZMXM0CTWL</t>
        </is>
      </c>
      <c r="J2182" s="8" t="inlineStr">
        <is>
          <t>02 - Sports / GT</t>
        </is>
      </c>
      <c r="K2182" s="12" t="n">
        <v>405000</v>
      </c>
      <c r="L2182" s="8" t="inlineStr">
        <is>
          <t>Alaska</t>
        </is>
      </c>
      <c r="M2182" s="13" t="n">
        <v>6533.49</v>
      </c>
      <c r="N2182" s="13" t="n"/>
      <c r="O2182" s="8" t="inlineStr">
        <is>
          <t>3 + at-fault claims - 5 yrs</t>
        </is>
      </c>
    </row>
    <row r="2183">
      <c r="A2183" s="8" t="inlineStr">
        <is>
          <t>11b7f24b-5e66-5214-9d14-86f606d3f848</t>
        </is>
      </c>
      <c r="B2183" s="9" t="inlineStr">
        <is>
          <t>2025-11</t>
        </is>
      </c>
      <c r="C2183" s="10" t="n"/>
      <c r="D2183" s="9" t="inlineStr">
        <is>
          <t>Declined</t>
        </is>
      </c>
      <c r="E2183" s="8" t="inlineStr">
        <is>
          <t>Marisol Okonkwo</t>
        </is>
      </c>
      <c r="F2183" s="11" t="n">
        <v>1983</v>
      </c>
      <c r="G2183" s="8" t="inlineStr">
        <is>
          <t>Porsche</t>
        </is>
      </c>
      <c r="H2183" s="8" t="inlineStr">
        <is>
          <t>911 Turbo S</t>
        </is>
      </c>
      <c r="I2183" s="8" t="inlineStr">
        <is>
          <t>YWLZBL1STCM09XSGE</t>
        </is>
      </c>
      <c r="J2183" s="8" t="inlineStr">
        <is>
          <t>02 - Sports / GT</t>
        </is>
      </c>
      <c r="K2183" s="12" t="n">
        <v>825000</v>
      </c>
      <c r="L2183" s="8" t="inlineStr">
        <is>
          <t>Utah</t>
        </is>
      </c>
      <c r="M2183" s="13" t="n">
        <v>13659.2</v>
      </c>
      <c r="N2183" s="13" t="n"/>
      <c r="O2183" s="8" t="inlineStr">
        <is>
          <t>3 + at-fault claims - 5 yrs</t>
        </is>
      </c>
    </row>
    <row r="2184">
      <c r="A2184" s="8" t="inlineStr">
        <is>
          <t>1228c46c-3fc9-5baa-a3ca-7d1856cd684d</t>
        </is>
      </c>
      <c r="B2184" s="9" t="inlineStr">
        <is>
          <t>2025-11</t>
        </is>
      </c>
      <c r="C2184" s="10" t="n"/>
      <c r="D2184" s="9" t="inlineStr">
        <is>
          <t>Declined</t>
        </is>
      </c>
      <c r="E2184" s="8" t="inlineStr">
        <is>
          <t>Ottilie Vasquez</t>
        </is>
      </c>
      <c r="F2184" s="11" t="n">
        <v>2007</v>
      </c>
      <c r="G2184" s="8" t="inlineStr">
        <is>
          <t>Maserati</t>
        </is>
      </c>
      <c r="H2184" s="8" t="inlineStr">
        <is>
          <t>GranTurismo</t>
        </is>
      </c>
      <c r="I2184" s="8" t="inlineStr">
        <is>
          <t>SJCG4EEB85XUNGS2X</t>
        </is>
      </c>
      <c r="J2184" s="8" t="inlineStr">
        <is>
          <t>02 - Sports / GT</t>
        </is>
      </c>
      <c r="K2184" s="12" t="n">
        <v>510000</v>
      </c>
      <c r="L2184" s="8" t="inlineStr">
        <is>
          <t>Utah</t>
        </is>
      </c>
      <c r="M2184" s="13" t="n">
        <v>8443.870000000001</v>
      </c>
      <c r="N2184" s="13" t="n"/>
      <c r="O2184" s="8" t="inlineStr">
        <is>
          <t>3 + at-fault claims - 5 yrs</t>
        </is>
      </c>
    </row>
    <row r="2185">
      <c r="A2185" s="8" t="inlineStr">
        <is>
          <t>126fb50a-4e42-5580-8864-395ac496daf6</t>
        </is>
      </c>
      <c r="B2185" s="9" t="inlineStr">
        <is>
          <t>2025-11</t>
        </is>
      </c>
      <c r="C2185" s="10" t="n"/>
      <c r="D2185" s="9" t="inlineStr">
        <is>
          <t>Referred</t>
        </is>
      </c>
      <c r="E2185" s="8" t="inlineStr">
        <is>
          <t>Marisol Pennington</t>
        </is>
      </c>
      <c r="F2185" s="11" t="n">
        <v>2005</v>
      </c>
      <c r="G2185" s="8" t="inlineStr">
        <is>
          <t>BMW</t>
        </is>
      </c>
      <c r="H2185" s="8" t="inlineStr">
        <is>
          <t>M8 Competition</t>
        </is>
      </c>
      <c r="I2185" s="8" t="inlineStr">
        <is>
          <t>8EA2FRBNHUXGURGSN</t>
        </is>
      </c>
      <c r="J2185" s="8" t="inlineStr">
        <is>
          <t>02 - Sports / GT</t>
        </is>
      </c>
      <c r="K2185" s="12" t="n">
        <v>915000</v>
      </c>
      <c r="L2185" s="8" t="inlineStr">
        <is>
          <t>Delaware</t>
        </is>
      </c>
      <c r="M2185" s="13" t="n">
        <v>14027.12</v>
      </c>
      <c r="N2185" s="13" t="n"/>
      <c r="O2185" s="8" t="inlineStr">
        <is>
          <t>Prior carrier non-renewal / cancellation</t>
        </is>
      </c>
    </row>
    <row r="2186">
      <c r="A2186" s="8" t="inlineStr">
        <is>
          <t>13a71f98-77a1-51b4-9ab8-0b1b178c5984</t>
        </is>
      </c>
      <c r="B2186" s="9" t="inlineStr">
        <is>
          <t>2025-11</t>
        </is>
      </c>
      <c r="C2186" s="10" t="n"/>
      <c r="D2186" s="9" t="inlineStr">
        <is>
          <t>Declined</t>
        </is>
      </c>
      <c r="E2186" s="8" t="inlineStr">
        <is>
          <t>Lorenzo Castellanos</t>
        </is>
      </c>
      <c r="F2186" s="11" t="n">
        <v>1978</v>
      </c>
      <c r="G2186" s="8" t="inlineStr">
        <is>
          <t>Jaguar</t>
        </is>
      </c>
      <c r="H2186" s="8" t="inlineStr">
        <is>
          <t>E-Type Series 1</t>
        </is>
      </c>
      <c r="I2186" s="8" t="inlineStr">
        <is>
          <t>CJRLMRGRX1AHSNC41</t>
        </is>
      </c>
      <c r="J2186" s="8" t="inlineStr">
        <is>
          <t>07 - Post-War Classic (1946-1972)</t>
        </is>
      </c>
      <c r="K2186" s="12" t="n">
        <v>345000</v>
      </c>
      <c r="L2186" s="8" t="inlineStr">
        <is>
          <t>Arkansas</t>
        </is>
      </c>
      <c r="M2186" s="13" t="n">
        <v>4311.85</v>
      </c>
      <c r="N2186" s="13" t="n"/>
      <c r="O2186" s="8" t="inlineStr">
        <is>
          <t>3 + at-fault claims - 5 yrs</t>
        </is>
      </c>
    </row>
    <row r="2187">
      <c r="A2187" s="8" t="inlineStr">
        <is>
          <t>144bc1f8-147a-5114-8629-c06f62511706</t>
        </is>
      </c>
      <c r="B2187" s="9" t="inlineStr">
        <is>
          <t>2025-11</t>
        </is>
      </c>
      <c r="C2187" s="10" t="n"/>
      <c r="D2187" s="9" t="inlineStr">
        <is>
          <t>Declined</t>
        </is>
      </c>
      <c r="E2187" s="8" t="inlineStr">
        <is>
          <t>Fitzgerald Rourke</t>
        </is>
      </c>
      <c r="F2187" s="11" t="n">
        <v>1988</v>
      </c>
      <c r="G2187" s="8" t="inlineStr">
        <is>
          <t>Jaguar</t>
        </is>
      </c>
      <c r="H2187" s="8" t="inlineStr">
        <is>
          <t>E-Type Series 1</t>
        </is>
      </c>
      <c r="I2187" s="8" t="inlineStr">
        <is>
          <t>L9KF0TJ02PLS70ACS</t>
        </is>
      </c>
      <c r="J2187" s="8" t="inlineStr">
        <is>
          <t>07 - Post-War Classic (1946-1972)</t>
        </is>
      </c>
      <c r="K2187" s="12" t="n">
        <v>170000</v>
      </c>
      <c r="L2187" s="8" t="inlineStr">
        <is>
          <t>New York</t>
        </is>
      </c>
      <c r="M2187" s="13" t="n">
        <v>2340.23</v>
      </c>
      <c r="N2187" s="13" t="n"/>
      <c r="O2187" s="8" t="inlineStr">
        <is>
          <t>3 + at-fault claims - 5 yrs</t>
        </is>
      </c>
    </row>
    <row r="2188">
      <c r="A2188" s="8" t="inlineStr">
        <is>
          <t>1635948c-b237-5994-a950-79da800f0726</t>
        </is>
      </c>
      <c r="B2188" s="9" t="inlineStr">
        <is>
          <t>2025-11</t>
        </is>
      </c>
      <c r="C2188" s="10" t="n"/>
      <c r="D2188" s="9" t="inlineStr">
        <is>
          <t>Declined</t>
        </is>
      </c>
      <c r="E2188" s="8" t="inlineStr">
        <is>
          <t>Priya Pennington</t>
        </is>
      </c>
      <c r="F2188" s="11" t="n">
        <v>2023</v>
      </c>
      <c r="G2188" s="8" t="inlineStr">
        <is>
          <t>Lamborghini</t>
        </is>
      </c>
      <c r="H2188" s="8" t="inlineStr">
        <is>
          <t>Huracan EVO</t>
        </is>
      </c>
      <c r="I2188" s="8" t="inlineStr">
        <is>
          <t>JL83N6VX1YGEXJS64</t>
        </is>
      </c>
      <c r="J2188" s="8" t="inlineStr">
        <is>
          <t>03 - Supercar</t>
        </is>
      </c>
      <c r="K2188" s="12" t="n">
        <v>625000</v>
      </c>
      <c r="L2188" s="8" t="inlineStr">
        <is>
          <t>Michigan</t>
        </is>
      </c>
      <c r="M2188" s="13" t="n">
        <v>17364.39</v>
      </c>
      <c r="N2188" s="13" t="n"/>
      <c r="O2188" s="8" t="inlineStr">
        <is>
          <t>3 + at-fault claims - 5 yrs</t>
        </is>
      </c>
    </row>
    <row r="2189">
      <c r="A2189" s="8" t="inlineStr">
        <is>
          <t>17d42ce0-0b80-5db1-a8d6-fa39b0368edf</t>
        </is>
      </c>
      <c r="B2189" s="9" t="inlineStr">
        <is>
          <t>2025-11</t>
        </is>
      </c>
      <c r="C2189" s="10" t="n"/>
      <c r="D2189" s="9" t="inlineStr">
        <is>
          <t>Declined</t>
        </is>
      </c>
      <c r="E2189" s="8" t="inlineStr">
        <is>
          <t>Aurelio Okonkwo</t>
        </is>
      </c>
      <c r="F2189" s="11" t="n">
        <v>1991</v>
      </c>
      <c r="G2189" s="8" t="inlineStr">
        <is>
          <t>Ferrari</t>
        </is>
      </c>
      <c r="H2189" s="8" t="inlineStr">
        <is>
          <t>296 GTB</t>
        </is>
      </c>
      <c r="I2189" s="8" t="inlineStr">
        <is>
          <t>KDUK953E1HC1Z5CM9</t>
        </is>
      </c>
      <c r="J2189" s="8" t="inlineStr">
        <is>
          <t>03 - Supercar</t>
        </is>
      </c>
      <c r="K2189" s="12" t="n">
        <v>465000</v>
      </c>
      <c r="L2189" s="8" t="inlineStr">
        <is>
          <t>Oregon</t>
        </is>
      </c>
      <c r="M2189" s="13" t="n">
        <v>11401.27</v>
      </c>
      <c r="N2189" s="13" t="n"/>
      <c r="O2189" s="8" t="inlineStr">
        <is>
          <t>3 + at-fault claims - 5 yrs</t>
        </is>
      </c>
    </row>
    <row r="2190">
      <c r="A2190" s="8" t="inlineStr">
        <is>
          <t>17df9b94-8e03-55b6-a33c-5f57b11da539</t>
        </is>
      </c>
      <c r="B2190" s="9" t="inlineStr">
        <is>
          <t>2025-11</t>
        </is>
      </c>
      <c r="C2190" s="10" t="n"/>
      <c r="D2190" s="9" t="inlineStr">
        <is>
          <t>Declined</t>
        </is>
      </c>
      <c r="E2190" s="8" t="inlineStr">
        <is>
          <t>Wilhelmina Kingsford</t>
        </is>
      </c>
      <c r="F2190" s="11" t="n">
        <v>2019</v>
      </c>
      <c r="G2190" s="8" t="inlineStr">
        <is>
          <t>Maserati</t>
        </is>
      </c>
      <c r="H2190" s="8" t="inlineStr">
        <is>
          <t>GranTurismo</t>
        </is>
      </c>
      <c r="I2190" s="8" t="inlineStr">
        <is>
          <t>B5A0VJWUGHGKKCKY4</t>
        </is>
      </c>
      <c r="J2190" s="8" t="inlineStr">
        <is>
          <t>02 - Sports / GT</t>
        </is>
      </c>
      <c r="K2190" s="12" t="n">
        <v>1150000</v>
      </c>
      <c r="L2190" s="8" t="inlineStr">
        <is>
          <t>Florida</t>
        </is>
      </c>
      <c r="M2190" s="13" t="n">
        <v>16946.23</v>
      </c>
      <c r="N2190" s="13" t="n"/>
      <c r="O2190" s="8" t="inlineStr">
        <is>
          <t>3 + at-fault claims - 5 yrs</t>
        </is>
      </c>
    </row>
    <row r="2191">
      <c r="A2191" s="8" t="inlineStr">
        <is>
          <t>1b192e39-e483-50a1-a39e-0e9e0da516dc</t>
        </is>
      </c>
      <c r="B2191" s="9" t="inlineStr">
        <is>
          <t>2025-11</t>
        </is>
      </c>
      <c r="C2191" s="10" t="n"/>
      <c r="D2191" s="9" t="inlineStr">
        <is>
          <t>Declined</t>
        </is>
      </c>
      <c r="E2191" s="8" t="inlineStr">
        <is>
          <t>Callum Nakashima</t>
        </is>
      </c>
      <c r="F2191" s="11" t="n">
        <v>2009</v>
      </c>
      <c r="G2191" s="8" t="inlineStr">
        <is>
          <t>Bentley</t>
        </is>
      </c>
      <c r="H2191" s="8" t="inlineStr">
        <is>
          <t>Continental GT</t>
        </is>
      </c>
      <c r="I2191" s="8" t="inlineStr">
        <is>
          <t>JAKNRLG51BWEYW2E9</t>
        </is>
      </c>
      <c r="J2191" s="8" t="inlineStr">
        <is>
          <t>02 - Sports / GT</t>
        </is>
      </c>
      <c r="K2191" s="12" t="n">
        <v>360000</v>
      </c>
      <c r="L2191" s="8" t="inlineStr">
        <is>
          <t>California</t>
        </is>
      </c>
      <c r="M2191" s="13" t="n">
        <v>6877.36</v>
      </c>
      <c r="N2191" s="13" t="n"/>
      <c r="O2191" s="8" t="inlineStr">
        <is>
          <t>3 + at-fault claims - 5 yrs</t>
        </is>
      </c>
    </row>
    <row r="2192">
      <c r="A2192" s="8" t="inlineStr">
        <is>
          <t>1b53f379-7091-5eae-b79c-dd6b303511e2</t>
        </is>
      </c>
      <c r="B2192" s="9" t="inlineStr">
        <is>
          <t>2025-11</t>
        </is>
      </c>
      <c r="C2192" s="10" t="n"/>
      <c r="D2192" s="9" t="inlineStr">
        <is>
          <t>Referred</t>
        </is>
      </c>
      <c r="E2192" s="8" t="inlineStr">
        <is>
          <t>Horace Chattopadhyay</t>
        </is>
      </c>
      <c r="F2192" s="11" t="n">
        <v>1984</v>
      </c>
      <c r="G2192" s="8" t="inlineStr">
        <is>
          <t>Porsche</t>
        </is>
      </c>
      <c r="H2192" s="8" t="inlineStr">
        <is>
          <t>911 Turbo S</t>
        </is>
      </c>
      <c r="I2192" s="8" t="inlineStr">
        <is>
          <t>UMF1NVYVETWXBL988</t>
        </is>
      </c>
      <c r="J2192" s="8" t="inlineStr">
        <is>
          <t>02 - Sports / GT</t>
        </is>
      </c>
      <c r="K2192" s="12" t="n">
        <v>230000</v>
      </c>
      <c r="L2192" s="8" t="inlineStr">
        <is>
          <t>California</t>
        </is>
      </c>
      <c r="M2192" s="13" t="n">
        <v>5389.81</v>
      </c>
      <c r="N2192" s="13" t="n"/>
      <c r="O2192" s="8" t="inlineStr">
        <is>
          <t>2 at-fault claims - 5 yrs</t>
        </is>
      </c>
    </row>
    <row r="2193">
      <c r="A2193" s="8" t="inlineStr">
        <is>
          <t>1be6917b-8261-51c0-9a14-aa0830491f5f</t>
        </is>
      </c>
      <c r="B2193" s="9" t="inlineStr">
        <is>
          <t>2025-11</t>
        </is>
      </c>
      <c r="C2193" s="10" t="n"/>
      <c r="D2193" s="9" t="inlineStr">
        <is>
          <t>Declined</t>
        </is>
      </c>
      <c r="E2193" s="8" t="inlineStr">
        <is>
          <t>Noor Kingsford</t>
        </is>
      </c>
      <c r="F2193" s="11" t="n">
        <v>1982</v>
      </c>
      <c r="G2193" s="8" t="inlineStr">
        <is>
          <t>BMW</t>
        </is>
      </c>
      <c r="H2193" s="8" t="inlineStr">
        <is>
          <t>M8 Competition</t>
        </is>
      </c>
      <c r="I2193" s="8" t="inlineStr">
        <is>
          <t>E4XA2YL33V700N6FN</t>
        </is>
      </c>
      <c r="J2193" s="8" t="inlineStr">
        <is>
          <t>02 - Sports / GT</t>
        </is>
      </c>
      <c r="K2193" s="12" t="n">
        <v>300000</v>
      </c>
      <c r="L2193" s="8" t="inlineStr">
        <is>
          <t>Maryland</t>
        </is>
      </c>
      <c r="M2193" s="13" t="n">
        <v>4033.02</v>
      </c>
      <c r="N2193" s="13" t="n"/>
      <c r="O2193" s="8" t="inlineStr">
        <is>
          <t>3 + at-fault claims - 5 yrs</t>
        </is>
      </c>
    </row>
    <row r="2194">
      <c r="A2194" s="8" t="inlineStr">
        <is>
          <t>1c76d3cc-4e35-5af0-8c4a-deff3984bdeb</t>
        </is>
      </c>
      <c r="B2194" s="9" t="inlineStr">
        <is>
          <t>2025-11</t>
        </is>
      </c>
      <c r="C2194" s="10" t="n"/>
      <c r="D2194" s="9" t="inlineStr">
        <is>
          <t>Declined</t>
        </is>
      </c>
      <c r="E2194" s="8" t="inlineStr">
        <is>
          <t>Lorenzo Harrington</t>
        </is>
      </c>
      <c r="F2194" s="11" t="n">
        <v>1995</v>
      </c>
      <c r="G2194" s="8" t="inlineStr">
        <is>
          <t>Mercedes-Benz</t>
        </is>
      </c>
      <c r="H2194" s="8" t="inlineStr">
        <is>
          <t>AMG GT</t>
        </is>
      </c>
      <c r="I2194" s="8" t="inlineStr">
        <is>
          <t>3CA744N5SY09AM90B</t>
        </is>
      </c>
      <c r="J2194" s="8" t="inlineStr">
        <is>
          <t>02 - Sports / GT</t>
        </is>
      </c>
      <c r="K2194" s="12" t="n">
        <v>825000</v>
      </c>
      <c r="L2194" s="8" t="inlineStr">
        <is>
          <t>South Dakota</t>
        </is>
      </c>
      <c r="M2194" s="13" t="n">
        <v>11230.9</v>
      </c>
      <c r="N2194" s="13" t="n"/>
      <c r="O2194" s="8" t="inlineStr">
        <is>
          <t>3 + at-fault claims - 5 yrs</t>
        </is>
      </c>
    </row>
    <row r="2195">
      <c r="A2195" s="8" t="inlineStr">
        <is>
          <t>1da76401-6d9f-56f5-8f2f-4f69634c765b</t>
        </is>
      </c>
      <c r="B2195" s="9" t="inlineStr">
        <is>
          <t>2025-11</t>
        </is>
      </c>
      <c r="C2195" s="10" t="n"/>
      <c r="D2195" s="9" t="inlineStr">
        <is>
          <t>Referred</t>
        </is>
      </c>
      <c r="E2195" s="8" t="inlineStr">
        <is>
          <t>Mireille Rourke</t>
        </is>
      </c>
      <c r="F2195" s="11" t="n">
        <v>1981</v>
      </c>
      <c r="G2195" s="8" t="inlineStr">
        <is>
          <t>BMW</t>
        </is>
      </c>
      <c r="H2195" s="8" t="inlineStr">
        <is>
          <t>M8 Competition</t>
        </is>
      </c>
      <c r="I2195" s="8" t="inlineStr">
        <is>
          <t>JGERXBZ247WC6CKZ5</t>
        </is>
      </c>
      <c r="J2195" s="8" t="inlineStr">
        <is>
          <t>02 - Sports / GT</t>
        </is>
      </c>
      <c r="K2195" s="12" t="n">
        <v>820000</v>
      </c>
      <c r="L2195" s="8" t="inlineStr">
        <is>
          <t>Virginia</t>
        </is>
      </c>
      <c r="M2195" s="13" t="n">
        <v>10961.7</v>
      </c>
      <c r="N2195" s="13" t="n"/>
      <c r="O2195" s="8" t="inlineStr">
        <is>
          <t>1 at-fault claim over $100k</t>
        </is>
      </c>
    </row>
    <row r="2196">
      <c r="A2196" s="8" t="inlineStr">
        <is>
          <t>1ea55893-5951-5804-be81-1b5078611df0</t>
        </is>
      </c>
      <c r="B2196" s="9" t="inlineStr">
        <is>
          <t>2025-11</t>
        </is>
      </c>
      <c r="C2196" s="10" t="n"/>
      <c r="D2196" s="9" t="inlineStr">
        <is>
          <t>Declined</t>
        </is>
      </c>
      <c r="E2196" s="8" t="inlineStr">
        <is>
          <t>Saoirse Rourke</t>
        </is>
      </c>
      <c r="F2196" s="11" t="n">
        <v>1993</v>
      </c>
      <c r="G2196" s="8" t="inlineStr">
        <is>
          <t>BMW</t>
        </is>
      </c>
      <c r="H2196" s="8" t="inlineStr">
        <is>
          <t>M8 Competition</t>
        </is>
      </c>
      <c r="I2196" s="8" t="inlineStr">
        <is>
          <t>AP1UV0927KVWVP06U</t>
        </is>
      </c>
      <c r="J2196" s="8" t="inlineStr">
        <is>
          <t>02 - Sports / GT</t>
        </is>
      </c>
      <c r="K2196" s="12" t="n">
        <v>805000</v>
      </c>
      <c r="L2196" s="8" t="inlineStr">
        <is>
          <t>Virginia</t>
        </is>
      </c>
      <c r="M2196" s="13" t="n">
        <v>10761.18</v>
      </c>
      <c r="N2196" s="13" t="n"/>
      <c r="O2196" s="8" t="inlineStr">
        <is>
          <t>3 + at-fault claims - 5 yrs</t>
        </is>
      </c>
    </row>
    <row r="2197">
      <c r="A2197" s="8" t="inlineStr">
        <is>
          <t>1f053d3b-c606-52cf-b14c-e797db1dbc5d</t>
        </is>
      </c>
      <c r="B2197" s="9" t="inlineStr">
        <is>
          <t>2025-11</t>
        </is>
      </c>
      <c r="C2197" s="10" t="n"/>
      <c r="D2197" s="9" t="inlineStr">
        <is>
          <t>Declined</t>
        </is>
      </c>
      <c r="E2197" s="8" t="inlineStr">
        <is>
          <t>Lorenzo Castellanos</t>
        </is>
      </c>
      <c r="F2197" s="11" t="n">
        <v>1973</v>
      </c>
      <c r="G2197" s="8" t="inlineStr">
        <is>
          <t>Ferrari</t>
        </is>
      </c>
      <c r="H2197" s="8" t="inlineStr">
        <is>
          <t>296 GTB</t>
        </is>
      </c>
      <c r="I2197" s="8" t="inlineStr">
        <is>
          <t>YKNFGNBKY9JYH5GFD</t>
        </is>
      </c>
      <c r="J2197" s="8" t="inlineStr">
        <is>
          <t>03 - Supercar</t>
        </is>
      </c>
      <c r="K2197" s="12" t="n">
        <v>710000</v>
      </c>
      <c r="L2197" s="8" t="inlineStr">
        <is>
          <t>Texas</t>
        </is>
      </c>
      <c r="M2197" s="13" t="n">
        <v>14635.38</v>
      </c>
      <c r="N2197" s="13" t="n"/>
      <c r="O2197" s="8" t="inlineStr">
        <is>
          <t>3 + at-fault claims - 5 yrs</t>
        </is>
      </c>
    </row>
    <row r="2198">
      <c r="A2198" s="8" t="inlineStr">
        <is>
          <t>204ecf80-a0ed-5e54-8861-6a81760e6393</t>
        </is>
      </c>
      <c r="B2198" s="9" t="inlineStr">
        <is>
          <t>2025-11</t>
        </is>
      </c>
      <c r="C2198" s="10" t="n"/>
      <c r="D2198" s="9" t="inlineStr">
        <is>
          <t>Declined</t>
        </is>
      </c>
      <c r="E2198" s="8" t="inlineStr">
        <is>
          <t>Delphine Blackwood</t>
        </is>
      </c>
      <c r="F2198" s="11" t="n">
        <v>2004</v>
      </c>
      <c r="G2198" s="8" t="inlineStr">
        <is>
          <t>Ringbrothers</t>
        </is>
      </c>
      <c r="H2198" s="8" t="inlineStr">
        <is>
          <t>Mustang</t>
        </is>
      </c>
      <c r="I2198" s="8" t="inlineStr">
        <is>
          <t>HDJUT1U169RA3ANR6</t>
        </is>
      </c>
      <c r="J2198" s="8" t="inlineStr">
        <is>
          <t>11 - Restomod / Coachbuilt / Bespoke</t>
        </is>
      </c>
      <c r="K2198" s="12" t="n">
        <v>400000</v>
      </c>
      <c r="L2198" s="8" t="inlineStr">
        <is>
          <t>New York</t>
        </is>
      </c>
      <c r="M2198" s="13" t="n">
        <v>8501.129999999999</v>
      </c>
      <c r="N2198" s="13" t="n"/>
      <c r="O2198" s="8" t="inlineStr">
        <is>
          <t>3 + at-fault claims - 5 yrs</t>
        </is>
      </c>
    </row>
    <row r="2199">
      <c r="A2199" s="8" t="inlineStr">
        <is>
          <t>21269a54-6f13-5a38-a668-c3f489a7ae87</t>
        </is>
      </c>
      <c r="B2199" s="9" t="inlineStr">
        <is>
          <t>2025-11</t>
        </is>
      </c>
      <c r="C2199" s="10" t="n"/>
      <c r="D2199" s="9" t="inlineStr">
        <is>
          <t>Declined</t>
        </is>
      </c>
      <c r="E2199" s="8" t="inlineStr">
        <is>
          <t>Emiliano Pennington</t>
        </is>
      </c>
      <c r="F2199" s="11" t="n">
        <v>1955</v>
      </c>
      <c r="G2199" s="8" t="inlineStr">
        <is>
          <t>Porsche</t>
        </is>
      </c>
      <c r="H2199" s="8" t="inlineStr">
        <is>
          <t>911 Turbo S</t>
        </is>
      </c>
      <c r="I2199" s="8" t="inlineStr">
        <is>
          <t>40ZA8M6YU86CYL72J</t>
        </is>
      </c>
      <c r="J2199" s="8" t="inlineStr">
        <is>
          <t>02 - Sports / GT</t>
        </is>
      </c>
      <c r="K2199" s="12" t="n">
        <v>720000</v>
      </c>
      <c r="L2199" s="8" t="inlineStr">
        <is>
          <t>Idaho</t>
        </is>
      </c>
      <c r="M2199" s="13" t="n">
        <v>8741.889999999999</v>
      </c>
      <c r="N2199" s="13" t="n"/>
      <c r="O2199" s="8" t="inlineStr">
        <is>
          <t>3 + at-fault claims - 5 yrs</t>
        </is>
      </c>
    </row>
    <row r="2200">
      <c r="A2200" s="8" t="inlineStr">
        <is>
          <t>22015931-1d19-5a1f-b7d1-1234f7ce971a</t>
        </is>
      </c>
      <c r="B2200" s="9" t="inlineStr">
        <is>
          <t>2025-11</t>
        </is>
      </c>
      <c r="C2200" s="10" t="n"/>
      <c r="D2200" s="9" t="inlineStr">
        <is>
          <t>Declined</t>
        </is>
      </c>
      <c r="E2200" s="8" t="inlineStr">
        <is>
          <t>Saoirse Kingsford</t>
        </is>
      </c>
      <c r="F2200" s="11" t="n">
        <v>1960</v>
      </c>
      <c r="G2200" s="8" t="inlineStr">
        <is>
          <t>Jaguar</t>
        </is>
      </c>
      <c r="H2200" s="8" t="inlineStr">
        <is>
          <t>E-Type Series 1</t>
        </is>
      </c>
      <c r="I2200" s="8" t="inlineStr">
        <is>
          <t>FEH6PBTRZGLA9DFSY</t>
        </is>
      </c>
      <c r="J2200" s="8" t="inlineStr">
        <is>
          <t>07 - Post-War Classic (1946-1972)</t>
        </is>
      </c>
      <c r="K2200" s="12" t="n">
        <v>105000</v>
      </c>
      <c r="L2200" s="8" t="inlineStr">
        <is>
          <t>Maine</t>
        </is>
      </c>
      <c r="M2200" s="13" t="n">
        <v>1219.58</v>
      </c>
      <c r="N2200" s="13" t="n"/>
      <c r="O2200" s="8" t="inlineStr">
        <is>
          <t>3 + at-fault claims - 5 yrs</t>
        </is>
      </c>
    </row>
    <row r="2201">
      <c r="A2201" s="8" t="inlineStr">
        <is>
          <t>24d3aeef-8eac-524d-aa99-558d33157e45</t>
        </is>
      </c>
      <c r="B2201" s="9" t="inlineStr">
        <is>
          <t>2025-11</t>
        </is>
      </c>
      <c r="C2201" s="10" t="n"/>
      <c r="D2201" s="9" t="inlineStr">
        <is>
          <t>Referred</t>
        </is>
      </c>
      <c r="E2201" s="8" t="inlineStr">
        <is>
          <t>Delphine Harrington</t>
        </is>
      </c>
      <c r="F2201" s="11" t="n">
        <v>2016</v>
      </c>
      <c r="G2201" s="8" t="inlineStr">
        <is>
          <t>BMW</t>
        </is>
      </c>
      <c r="H2201" s="8" t="inlineStr">
        <is>
          <t>M8 Competition</t>
        </is>
      </c>
      <c r="I2201" s="8" t="inlineStr">
        <is>
          <t>FE7FE85M4YFR14U96</t>
        </is>
      </c>
      <c r="J2201" s="8" t="inlineStr">
        <is>
          <t>02 - Sports / GT</t>
        </is>
      </c>
      <c r="K2201" s="12" t="n">
        <v>525000</v>
      </c>
      <c r="L2201" s="8" t="inlineStr">
        <is>
          <t>Vermont</t>
        </is>
      </c>
      <c r="M2201" s="13" t="n">
        <v>7855.19</v>
      </c>
      <c r="N2201" s="13" t="n"/>
      <c r="O2201" s="8" t="inlineStr">
        <is>
          <t>1 theft / total loss claim</t>
        </is>
      </c>
    </row>
    <row r="2202">
      <c r="A2202" s="8" t="inlineStr">
        <is>
          <t>25f5310d-98c5-55db-8429-bf7185797f05</t>
        </is>
      </c>
      <c r="B2202" s="9" t="inlineStr">
        <is>
          <t>2025-11</t>
        </is>
      </c>
      <c r="C2202" s="10" t="n"/>
      <c r="D2202" s="9" t="inlineStr">
        <is>
          <t>Declined</t>
        </is>
      </c>
      <c r="E2202" s="8" t="inlineStr">
        <is>
          <t>Fenwick Ashcombe</t>
        </is>
      </c>
      <c r="F2202" s="11" t="n">
        <v>2010</v>
      </c>
      <c r="G2202" s="8" t="inlineStr">
        <is>
          <t>Lamborghini</t>
        </is>
      </c>
      <c r="H2202" s="8" t="inlineStr">
        <is>
          <t>Huracan EVO</t>
        </is>
      </c>
      <c r="I2202" s="8" t="inlineStr">
        <is>
          <t>DM0SJUH948VY98NLT</t>
        </is>
      </c>
      <c r="J2202" s="8" t="inlineStr">
        <is>
          <t>03 - Supercar</t>
        </is>
      </c>
      <c r="K2202" s="12" t="n">
        <v>890000</v>
      </c>
      <c r="L2202" s="8" t="inlineStr">
        <is>
          <t>Washington</t>
        </is>
      </c>
      <c r="M2202" s="13" t="n">
        <v>15314.72</v>
      </c>
      <c r="N2202" s="13" t="n"/>
      <c r="O2202" s="8" t="inlineStr">
        <is>
          <t>3 + at-fault claims - 5 yrs</t>
        </is>
      </c>
    </row>
    <row r="2203">
      <c r="A2203" s="8" t="inlineStr">
        <is>
          <t>27190c56-ee86-580c-a7f5-7bd0141db0e3</t>
        </is>
      </c>
      <c r="B2203" s="9" t="inlineStr">
        <is>
          <t>2025-11</t>
        </is>
      </c>
      <c r="C2203" s="10" t="n"/>
      <c r="D2203" s="9" t="inlineStr">
        <is>
          <t>Referred</t>
        </is>
      </c>
      <c r="E2203" s="8" t="inlineStr">
        <is>
          <t>Mireille Vasquez</t>
        </is>
      </c>
      <c r="F2203" s="11" t="n">
        <v>1993</v>
      </c>
      <c r="G2203" s="8" t="inlineStr">
        <is>
          <t>Mercedes-Benz</t>
        </is>
      </c>
      <c r="H2203" s="8" t="inlineStr">
        <is>
          <t>AMG GT</t>
        </is>
      </c>
      <c r="I2203" s="8" t="inlineStr">
        <is>
          <t>EWV7PYXK2EAJABJAN</t>
        </is>
      </c>
      <c r="J2203" s="8" t="inlineStr">
        <is>
          <t>02 - Sports / GT</t>
        </is>
      </c>
      <c r="K2203" s="12" t="n">
        <v>485000</v>
      </c>
      <c r="L2203" s="8" t="inlineStr">
        <is>
          <t>Mississippi</t>
        </is>
      </c>
      <c r="M2203" s="13" t="n">
        <v>8167.22</v>
      </c>
      <c r="N2203" s="13" t="n"/>
      <c r="O2203" s="8" t="inlineStr">
        <is>
          <t>1 at-fault claim over $100k</t>
        </is>
      </c>
    </row>
    <row r="2204">
      <c r="A2204" s="8" t="inlineStr">
        <is>
          <t>293ff6b3-4983-5e22-a378-e4fbe1b57023</t>
        </is>
      </c>
      <c r="B2204" s="9" t="inlineStr">
        <is>
          <t>2025-11</t>
        </is>
      </c>
      <c r="C2204" s="10" t="n"/>
      <c r="D2204" s="9" t="inlineStr">
        <is>
          <t>Declined</t>
        </is>
      </c>
      <c r="E2204" s="8" t="inlineStr">
        <is>
          <t>Leopold Chattopadhyay</t>
        </is>
      </c>
      <c r="F2204" s="11" t="n">
        <v>1967</v>
      </c>
      <c r="G2204" s="8" t="inlineStr">
        <is>
          <t>Aston Martin</t>
        </is>
      </c>
      <c r="H2204" s="8" t="inlineStr">
        <is>
          <t>DB12</t>
        </is>
      </c>
      <c r="I2204" s="8" t="inlineStr">
        <is>
          <t>T5KNR1GP0AAN9XPML</t>
        </is>
      </c>
      <c r="J2204" s="8" t="inlineStr">
        <is>
          <t>02 - Sports / GT</t>
        </is>
      </c>
      <c r="K2204" s="12" t="n">
        <v>530000</v>
      </c>
      <c r="L2204" s="8" t="inlineStr">
        <is>
          <t>Georgia</t>
        </is>
      </c>
      <c r="M2204" s="13" t="n">
        <v>7280</v>
      </c>
      <c r="N2204" s="13" t="n"/>
      <c r="O2204" s="8" t="inlineStr">
        <is>
          <t>3 + at-fault claims - 5 yrs</t>
        </is>
      </c>
    </row>
    <row r="2205">
      <c r="A2205" s="8" t="inlineStr">
        <is>
          <t>2cf1a9d6-a6f3-528b-843c-c9b243af9aa6</t>
        </is>
      </c>
      <c r="B2205" s="9" t="inlineStr">
        <is>
          <t>2025-11</t>
        </is>
      </c>
      <c r="C2205" s="10" t="n"/>
      <c r="D2205" s="9" t="inlineStr">
        <is>
          <t>Declined</t>
        </is>
      </c>
      <c r="E2205" s="8" t="inlineStr">
        <is>
          <t>Fenwick Larsson</t>
        </is>
      </c>
      <c r="F2205" s="11" t="n">
        <v>2002</v>
      </c>
      <c r="G2205" s="8" t="inlineStr">
        <is>
          <t>Ferrari</t>
        </is>
      </c>
      <c r="H2205" s="8" t="inlineStr">
        <is>
          <t>SF90 Stradale</t>
        </is>
      </c>
      <c r="I2205" s="8" t="inlineStr">
        <is>
          <t>UUDWU2KEMV3CWFKGL</t>
        </is>
      </c>
      <c r="J2205" s="8" t="inlineStr">
        <is>
          <t>03 - Supercar</t>
        </is>
      </c>
      <c r="K2205" s="12" t="n">
        <v>1085000</v>
      </c>
      <c r="L2205" s="8" t="inlineStr">
        <is>
          <t>Montana</t>
        </is>
      </c>
      <c r="M2205" s="13" t="n">
        <v>15230.94</v>
      </c>
      <c r="N2205" s="13" t="n"/>
      <c r="O2205" s="8" t="inlineStr">
        <is>
          <t>3 + at-fault claims - 5 yrs</t>
        </is>
      </c>
    </row>
    <row r="2206">
      <c r="A2206" s="8" t="inlineStr">
        <is>
          <t>2e632dee-0968-57cd-bb72-735d4648c21b</t>
        </is>
      </c>
      <c r="B2206" s="9" t="inlineStr">
        <is>
          <t>2025-11</t>
        </is>
      </c>
      <c r="C2206" s="10" t="n"/>
      <c r="D2206" s="9" t="inlineStr">
        <is>
          <t>Declined</t>
        </is>
      </c>
      <c r="E2206" s="8" t="inlineStr">
        <is>
          <t>Wilhelmina Whitlock</t>
        </is>
      </c>
      <c r="F2206" s="11" t="n">
        <v>1991</v>
      </c>
      <c r="G2206" s="8" t="inlineStr">
        <is>
          <t>Maserati</t>
        </is>
      </c>
      <c r="H2206" s="8" t="inlineStr">
        <is>
          <t>GranTurismo</t>
        </is>
      </c>
      <c r="I2206" s="8" t="inlineStr">
        <is>
          <t>HP8BHNW2B1XZXDFN4</t>
        </is>
      </c>
      <c r="J2206" s="8" t="inlineStr">
        <is>
          <t>02 - Sports / GT</t>
        </is>
      </c>
      <c r="K2206" s="12" t="n">
        <v>245000</v>
      </c>
      <c r="L2206" s="8" t="inlineStr">
        <is>
          <t>California</t>
        </is>
      </c>
      <c r="M2206" s="13" t="n">
        <v>5741.32</v>
      </c>
      <c r="N2206" s="13" t="n"/>
      <c r="O2206" s="8" t="inlineStr">
        <is>
          <t>3 + at-fault claims - 5 yrs</t>
        </is>
      </c>
    </row>
    <row r="2207">
      <c r="A2207" s="8" t="inlineStr">
        <is>
          <t>2ed0a817-2908-523a-a550-1c2171a99019</t>
        </is>
      </c>
      <c r="B2207" s="9" t="inlineStr">
        <is>
          <t>2025-11</t>
        </is>
      </c>
      <c r="C2207" s="10" t="n"/>
      <c r="D2207" s="9" t="inlineStr">
        <is>
          <t>Declined</t>
        </is>
      </c>
      <c r="E2207" s="8" t="inlineStr">
        <is>
          <t>Mireille Nakashima</t>
        </is>
      </c>
      <c r="F2207" s="11" t="n">
        <v>2004</v>
      </c>
      <c r="G2207" s="8" t="inlineStr">
        <is>
          <t>Aston Martin</t>
        </is>
      </c>
      <c r="H2207" s="8" t="inlineStr">
        <is>
          <t>DB5</t>
        </is>
      </c>
      <c r="I2207" s="8" t="inlineStr">
        <is>
          <t>V923LYFBVA9AAJGC0</t>
        </is>
      </c>
      <c r="J2207" s="8" t="inlineStr">
        <is>
          <t>07 - Post-War Classic (1946-1972)</t>
        </is>
      </c>
      <c r="K2207" s="12" t="n">
        <v>1145000</v>
      </c>
      <c r="L2207" s="8" t="inlineStr">
        <is>
          <t>California</t>
        </is>
      </c>
      <c r="M2207" s="13" t="n">
        <v>11082.74</v>
      </c>
      <c r="N2207" s="13" t="n"/>
      <c r="O2207" s="8" t="inlineStr">
        <is>
          <t>3 + at-fault claims - 5 yrs</t>
        </is>
      </c>
    </row>
    <row r="2208">
      <c r="A2208" s="8" t="inlineStr">
        <is>
          <t>3194df27-03ae-5b2f-a45d-c56a6c3b41d9</t>
        </is>
      </c>
      <c r="B2208" s="9" t="inlineStr">
        <is>
          <t>2025-11</t>
        </is>
      </c>
      <c r="C2208" s="10" t="n"/>
      <c r="D2208" s="9" t="inlineStr">
        <is>
          <t>Declined</t>
        </is>
      </c>
      <c r="E2208" s="8" t="inlineStr">
        <is>
          <t>Mireille Montoya</t>
        </is>
      </c>
      <c r="F2208" s="11" t="n">
        <v>2011</v>
      </c>
      <c r="G2208" s="8" t="inlineStr">
        <is>
          <t>Aston Martin</t>
        </is>
      </c>
      <c r="H2208" s="8" t="inlineStr">
        <is>
          <t>DB12</t>
        </is>
      </c>
      <c r="I2208" s="8" t="inlineStr">
        <is>
          <t>NUL3LP43T925V9P40</t>
        </is>
      </c>
      <c r="J2208" s="8" t="inlineStr">
        <is>
          <t>02 - Sports / GT</t>
        </is>
      </c>
      <c r="K2208" s="12" t="n">
        <v>1130000</v>
      </c>
      <c r="L2208" s="8" t="inlineStr">
        <is>
          <t>Arkansas</t>
        </is>
      </c>
      <c r="M2208" s="13" t="n">
        <v>16182.45</v>
      </c>
      <c r="N2208" s="13" t="n"/>
      <c r="O2208" s="8" t="inlineStr">
        <is>
          <t>3 + at-fault claims - 5 yrs</t>
        </is>
      </c>
    </row>
    <row r="2209">
      <c r="A2209" s="8" t="inlineStr">
        <is>
          <t>33f46fce-8cbe-5859-ad28-77317f29d523</t>
        </is>
      </c>
      <c r="B2209" s="9" t="inlineStr">
        <is>
          <t>2025-11</t>
        </is>
      </c>
      <c r="C2209" s="10" t="n"/>
      <c r="D2209" s="9" t="inlineStr">
        <is>
          <t>Declined</t>
        </is>
      </c>
      <c r="E2209" s="8" t="inlineStr">
        <is>
          <t>Saoirse Ashcombe</t>
        </is>
      </c>
      <c r="F2209" s="11" t="n">
        <v>1963</v>
      </c>
      <c r="G2209" s="8" t="inlineStr">
        <is>
          <t>McLaren</t>
        </is>
      </c>
      <c r="H2209" s="8" t="inlineStr">
        <is>
          <t>750S</t>
        </is>
      </c>
      <c r="I2209" s="8" t="inlineStr">
        <is>
          <t>K7CEHRVLEABCNYMZ1</t>
        </is>
      </c>
      <c r="J2209" s="8" t="inlineStr">
        <is>
          <t>03 - Supercar</t>
        </is>
      </c>
      <c r="K2209" s="12" t="n">
        <v>480000</v>
      </c>
      <c r="L2209" s="8" t="inlineStr">
        <is>
          <t>Washington</t>
        </is>
      </c>
      <c r="M2209" s="13" t="n">
        <v>9998.49</v>
      </c>
      <c r="N2209" s="13" t="n"/>
      <c r="O2209" s="8" t="inlineStr">
        <is>
          <t>3 + at-fault claims - 5 yrs</t>
        </is>
      </c>
    </row>
    <row r="2210">
      <c r="A2210" s="8" t="inlineStr">
        <is>
          <t>34f3d0b5-f4d1-5fe2-b6e0-e893c47b9a0a</t>
        </is>
      </c>
      <c r="B2210" s="9" t="inlineStr">
        <is>
          <t>2025-11</t>
        </is>
      </c>
      <c r="C2210" s="10" t="n"/>
      <c r="D2210" s="9" t="inlineStr">
        <is>
          <t>Referred</t>
        </is>
      </c>
      <c r="E2210" s="8" t="inlineStr">
        <is>
          <t>Callum Rourke</t>
        </is>
      </c>
      <c r="F2210" s="11" t="n">
        <v>2018</v>
      </c>
      <c r="G2210" s="8" t="inlineStr">
        <is>
          <t>Ferrari</t>
        </is>
      </c>
      <c r="H2210" s="8" t="inlineStr">
        <is>
          <t>296 GTB</t>
        </is>
      </c>
      <c r="I2210" s="8" t="inlineStr">
        <is>
          <t>PFEESHW5A39L9GSYF</t>
        </is>
      </c>
      <c r="J2210" s="8" t="inlineStr">
        <is>
          <t>03 - Supercar</t>
        </is>
      </c>
      <c r="K2210" s="12" t="n">
        <v>605000</v>
      </c>
      <c r="L2210" s="8" t="inlineStr">
        <is>
          <t>Hawaii</t>
        </is>
      </c>
      <c r="M2210" s="13" t="n">
        <v>14097.64</v>
      </c>
      <c r="N2210" s="13" t="n"/>
      <c r="O2210" s="8" t="inlineStr">
        <is>
          <t>Prior carrier non-renewal / cancellation</t>
        </is>
      </c>
    </row>
    <row r="2211">
      <c r="A2211" s="8" t="inlineStr">
        <is>
          <t>355d1065-2d48-59d7-8243-b09642e3d38c</t>
        </is>
      </c>
      <c r="B2211" s="9" t="inlineStr">
        <is>
          <t>2025-11</t>
        </is>
      </c>
      <c r="C2211" s="10" t="n"/>
      <c r="D2211" s="9" t="inlineStr">
        <is>
          <t>Declined</t>
        </is>
      </c>
      <c r="E2211" s="8" t="inlineStr">
        <is>
          <t>Desmond Blackwood</t>
        </is>
      </c>
      <c r="F2211" s="11" t="n">
        <v>1989</v>
      </c>
      <c r="G2211" s="8" t="inlineStr">
        <is>
          <t>Mercedes-Benz</t>
        </is>
      </c>
      <c r="H2211" s="8" t="inlineStr">
        <is>
          <t>AMG GT</t>
        </is>
      </c>
      <c r="I2211" s="8" t="inlineStr">
        <is>
          <t>D046KBNA133XT78NT</t>
        </is>
      </c>
      <c r="J2211" s="8" t="inlineStr">
        <is>
          <t>02 - Sports / GT</t>
        </is>
      </c>
      <c r="K2211" s="12" t="n">
        <v>500000</v>
      </c>
      <c r="L2211" s="8" t="inlineStr">
        <is>
          <t>Connecticut</t>
        </is>
      </c>
      <c r="M2211" s="13" t="n">
        <v>6867.92</v>
      </c>
      <c r="N2211" s="13" t="n"/>
      <c r="O2211" s="8" t="inlineStr">
        <is>
          <t>3 + at-fault claims - 5 yrs</t>
        </is>
      </c>
    </row>
    <row r="2212">
      <c r="A2212" s="8" t="inlineStr">
        <is>
          <t>35fe7d33-6bfe-5dc2-9be3-30dcdfe8ed7f</t>
        </is>
      </c>
      <c r="B2212" s="9" t="inlineStr">
        <is>
          <t>2025-11</t>
        </is>
      </c>
      <c r="C2212" s="10" t="n"/>
      <c r="D2212" s="9" t="inlineStr">
        <is>
          <t>Referred</t>
        </is>
      </c>
      <c r="E2212" s="8" t="inlineStr">
        <is>
          <t>Desmond Ashcombe</t>
        </is>
      </c>
      <c r="F2212" s="11" t="n">
        <v>2000</v>
      </c>
      <c r="G2212" s="8" t="inlineStr">
        <is>
          <t>Aston Martin</t>
        </is>
      </c>
      <c r="H2212" s="8" t="inlineStr">
        <is>
          <t>DB5</t>
        </is>
      </c>
      <c r="I2212" s="8" t="inlineStr">
        <is>
          <t>8BL5N8JP5P74ZVALN</t>
        </is>
      </c>
      <c r="J2212" s="8" t="inlineStr">
        <is>
          <t>07 - Post-War Classic (1946-1972)</t>
        </is>
      </c>
      <c r="K2212" s="12" t="n">
        <v>725000</v>
      </c>
      <c r="L2212" s="8" t="inlineStr">
        <is>
          <t>Mississippi</t>
        </is>
      </c>
      <c r="M2212" s="13" t="n">
        <v>6999.67</v>
      </c>
      <c r="N2212" s="13" t="n"/>
      <c r="O2212" s="8" t="inlineStr">
        <is>
          <t>1 theft / total loss claim</t>
        </is>
      </c>
    </row>
    <row r="2213">
      <c r="A2213" s="8" t="inlineStr">
        <is>
          <t>36df41dc-28f9-5152-988b-db480687c1e7</t>
        </is>
      </c>
      <c r="B2213" s="9" t="inlineStr">
        <is>
          <t>2025-11</t>
        </is>
      </c>
      <c r="C2213" s="10" t="n"/>
      <c r="D2213" s="9" t="inlineStr">
        <is>
          <t>Declined</t>
        </is>
      </c>
      <c r="E2213" s="8" t="inlineStr">
        <is>
          <t>Desmond Kingsford</t>
        </is>
      </c>
      <c r="F2213" s="11" t="n">
        <v>1980</v>
      </c>
      <c r="G2213" s="8" t="inlineStr">
        <is>
          <t>Aston Martin</t>
        </is>
      </c>
      <c r="H2213" s="8" t="inlineStr">
        <is>
          <t>DB12</t>
        </is>
      </c>
      <c r="I2213" s="8" t="inlineStr">
        <is>
          <t>YV57JE15R80ZZDRG2</t>
        </is>
      </c>
      <c r="J2213" s="8" t="inlineStr">
        <is>
          <t>02 - Sports / GT</t>
        </is>
      </c>
      <c r="K2213" s="12" t="n">
        <v>1190000</v>
      </c>
      <c r="L2213" s="8" t="inlineStr">
        <is>
          <t>Ohio</t>
        </is>
      </c>
      <c r="M2213" s="13" t="n">
        <v>17165.19</v>
      </c>
      <c r="N2213" s="13" t="n"/>
      <c r="O2213" s="8" t="inlineStr">
        <is>
          <t>3 + at-fault claims - 5 yrs</t>
        </is>
      </c>
    </row>
    <row r="2214">
      <c r="A2214" s="8" t="inlineStr">
        <is>
          <t>3761fe21-6ac1-50de-ad5d-9bd3e474b1ad</t>
        </is>
      </c>
      <c r="B2214" s="9" t="inlineStr">
        <is>
          <t>2025-11</t>
        </is>
      </c>
      <c r="C2214" s="10" t="n"/>
      <c r="D2214" s="9" t="inlineStr">
        <is>
          <t>Declined</t>
        </is>
      </c>
      <c r="E2214" s="8" t="inlineStr">
        <is>
          <t>Fitzgerald Vandermeer</t>
        </is>
      </c>
      <c r="F2214" s="11" t="n">
        <v>1987</v>
      </c>
      <c r="G2214" s="8" t="inlineStr">
        <is>
          <t>Mercedes-Benz</t>
        </is>
      </c>
      <c r="H2214" s="8" t="inlineStr">
        <is>
          <t>AMG GT</t>
        </is>
      </c>
      <c r="I2214" s="8" t="inlineStr">
        <is>
          <t>Y9WBSH14WL4X5EPHA</t>
        </is>
      </c>
      <c r="J2214" s="8" t="inlineStr">
        <is>
          <t>02 - Sports / GT</t>
        </is>
      </c>
      <c r="K2214" s="12" t="n">
        <v>250000</v>
      </c>
      <c r="L2214" s="8" t="inlineStr">
        <is>
          <t>Missouri</t>
        </is>
      </c>
      <c r="M2214" s="13" t="n">
        <v>3750</v>
      </c>
      <c r="N2214" s="13" t="n"/>
      <c r="O2214" s="8" t="inlineStr">
        <is>
          <t>3 + at-fault claims - 5 yrs</t>
        </is>
      </c>
    </row>
    <row r="2215">
      <c r="A2215" s="8" t="inlineStr">
        <is>
          <t>3822eb0f-224b-5d98-879c-dfc8a10b63a3</t>
        </is>
      </c>
      <c r="B2215" s="9" t="inlineStr">
        <is>
          <t>2025-11</t>
        </is>
      </c>
      <c r="C2215" s="10" t="n"/>
      <c r="D2215" s="9" t="inlineStr">
        <is>
          <t>Declined</t>
        </is>
      </c>
      <c r="E2215" s="8" t="inlineStr">
        <is>
          <t>Cassius Nakashima</t>
        </is>
      </c>
      <c r="F2215" s="11" t="n">
        <v>2003</v>
      </c>
      <c r="G2215" s="8" t="inlineStr">
        <is>
          <t>Bentley</t>
        </is>
      </c>
      <c r="H2215" s="8" t="inlineStr">
        <is>
          <t>Continental GT</t>
        </is>
      </c>
      <c r="I2215" s="8" t="inlineStr">
        <is>
          <t>SPYPPHXJSJPFG4DT0</t>
        </is>
      </c>
      <c r="J2215" s="8" t="inlineStr">
        <is>
          <t>02 - Sports / GT</t>
        </is>
      </c>
      <c r="K2215" s="12" t="n">
        <v>410000</v>
      </c>
      <c r="L2215" s="8" t="inlineStr">
        <is>
          <t>Ohio</t>
        </is>
      </c>
      <c r="M2215" s="13" t="n">
        <v>8064.62</v>
      </c>
      <c r="N2215" s="13" t="n"/>
      <c r="O2215" s="8" t="inlineStr">
        <is>
          <t>3 + at-fault claims - 5 yrs</t>
        </is>
      </c>
    </row>
    <row r="2216">
      <c r="A2216" s="8" t="inlineStr">
        <is>
          <t>387a326b-f6c2-591d-b488-63b59c4174e3</t>
        </is>
      </c>
      <c r="B2216" s="9" t="inlineStr">
        <is>
          <t>2025-11</t>
        </is>
      </c>
      <c r="C2216" s="10" t="n"/>
      <c r="D2216" s="9" t="inlineStr">
        <is>
          <t>Declined</t>
        </is>
      </c>
      <c r="E2216" s="8" t="inlineStr">
        <is>
          <t>Beatrix Okonkwo</t>
        </is>
      </c>
      <c r="F2216" s="11" t="n">
        <v>1983</v>
      </c>
      <c r="G2216" s="8" t="inlineStr">
        <is>
          <t>Bentley</t>
        </is>
      </c>
      <c r="H2216" s="8" t="inlineStr">
        <is>
          <t>Continental GT</t>
        </is>
      </c>
      <c r="I2216" s="8" t="inlineStr">
        <is>
          <t>L6E8AVYG09SKYH7KC</t>
        </is>
      </c>
      <c r="J2216" s="8" t="inlineStr">
        <is>
          <t>02 - Sports / GT</t>
        </is>
      </c>
      <c r="K2216" s="12" t="n">
        <v>300000</v>
      </c>
      <c r="L2216" s="8" t="inlineStr">
        <is>
          <t>Ohio</t>
        </is>
      </c>
      <c r="M2216" s="13" t="n">
        <v>5900.94</v>
      </c>
      <c r="N2216" s="13" t="n"/>
      <c r="O2216" s="8" t="inlineStr">
        <is>
          <t>3 + at-fault claims - 5 yrs</t>
        </is>
      </c>
    </row>
    <row r="2217">
      <c r="A2217" s="8" t="inlineStr">
        <is>
          <t>38d87911-d845-542a-aeb4-ba358bb9a4e2</t>
        </is>
      </c>
      <c r="B2217" s="9" t="inlineStr">
        <is>
          <t>2025-11</t>
        </is>
      </c>
      <c r="C2217" s="10" t="n"/>
      <c r="D2217" s="9" t="inlineStr">
        <is>
          <t>Declined</t>
        </is>
      </c>
      <c r="E2217" s="8" t="inlineStr">
        <is>
          <t>Wilhelmina Underwood</t>
        </is>
      </c>
      <c r="F2217" s="11" t="n">
        <v>2016</v>
      </c>
      <c r="G2217" s="8" t="inlineStr">
        <is>
          <t>Maserati</t>
        </is>
      </c>
      <c r="H2217" s="8" t="inlineStr">
        <is>
          <t>GranTurismo</t>
        </is>
      </c>
      <c r="I2217" s="8" t="inlineStr">
        <is>
          <t>WW1N32XVZ8X6ZHWF3</t>
        </is>
      </c>
      <c r="J2217" s="8" t="inlineStr">
        <is>
          <t>02 - Sports / GT</t>
        </is>
      </c>
      <c r="K2217" s="12" t="n">
        <v>490000</v>
      </c>
      <c r="L2217" s="8" t="inlineStr">
        <is>
          <t>Massachusetts</t>
        </is>
      </c>
      <c r="M2217" s="13" t="n">
        <v>8667.450000000001</v>
      </c>
      <c r="N2217" s="13" t="n"/>
      <c r="O2217" s="8" t="inlineStr">
        <is>
          <t>3 + at-fault claims - 5 yrs</t>
        </is>
      </c>
    </row>
    <row r="2218">
      <c r="A2218" s="8" t="inlineStr">
        <is>
          <t>3a1eaa28-e9fb-5c8a-964e-8d63622410da</t>
        </is>
      </c>
      <c r="B2218" s="9" t="inlineStr">
        <is>
          <t>2025-11</t>
        </is>
      </c>
      <c r="C2218" s="10" t="n"/>
      <c r="D2218" s="9" t="inlineStr">
        <is>
          <t>Referred</t>
        </is>
      </c>
      <c r="E2218" s="8" t="inlineStr">
        <is>
          <t>Sunniva Farkas</t>
        </is>
      </c>
      <c r="F2218" s="11" t="n">
        <v>1972</v>
      </c>
      <c r="G2218" s="8" t="inlineStr">
        <is>
          <t>Lamborghini</t>
        </is>
      </c>
      <c r="H2218" s="8" t="inlineStr">
        <is>
          <t>Huracan EVO</t>
        </is>
      </c>
      <c r="I2218" s="8" t="inlineStr">
        <is>
          <t>39N5Z3R59JH4JUXGF</t>
        </is>
      </c>
      <c r="J2218" s="8" t="inlineStr">
        <is>
          <t>03 - Supercar</t>
        </is>
      </c>
      <c r="K2218" s="12" t="n">
        <v>1325000</v>
      </c>
      <c r="L2218" s="8" t="inlineStr">
        <is>
          <t>Minnesota</t>
        </is>
      </c>
      <c r="M2218" s="13" t="n">
        <v>26400</v>
      </c>
      <c r="N2218" s="13" t="n"/>
      <c r="O2218" s="8" t="inlineStr">
        <is>
          <t>2 at-fault claims - 5 yrs</t>
        </is>
      </c>
    </row>
    <row r="2219">
      <c r="A2219" s="8" t="inlineStr">
        <is>
          <t>3b283b58-2e3b-52d4-b52a-112790dcd3b1</t>
        </is>
      </c>
      <c r="B2219" s="9" t="inlineStr">
        <is>
          <t>2025-11</t>
        </is>
      </c>
      <c r="C2219" s="10" t="n"/>
      <c r="D2219" s="9" t="inlineStr">
        <is>
          <t>Declined</t>
        </is>
      </c>
      <c r="E2219" s="8" t="inlineStr">
        <is>
          <t>Saoirse Harrington</t>
        </is>
      </c>
      <c r="F2219" s="11" t="n">
        <v>2010</v>
      </c>
      <c r="G2219" s="8" t="inlineStr">
        <is>
          <t>Singer</t>
        </is>
      </c>
      <c r="H2219" s="8" t="inlineStr">
        <is>
          <t>911 Reimagined</t>
        </is>
      </c>
      <c r="I2219" s="8" t="inlineStr">
        <is>
          <t>X00KS652P94K0EART</t>
        </is>
      </c>
      <c r="J2219" s="8" t="inlineStr">
        <is>
          <t>11 - Restomod / Coachbuilt / Bespoke</t>
        </is>
      </c>
      <c r="K2219" s="12" t="n">
        <v>1165000</v>
      </c>
      <c r="L2219" s="8" t="inlineStr">
        <is>
          <t>Nevada</t>
        </is>
      </c>
      <c r="M2219" s="13" t="n">
        <v>17488.19</v>
      </c>
      <c r="N2219" s="13" t="n"/>
      <c r="O2219" s="8" t="inlineStr">
        <is>
          <t>3 + at-fault claims - 5 yrs</t>
        </is>
      </c>
    </row>
    <row r="2220">
      <c r="A2220" s="8" t="inlineStr">
        <is>
          <t>3efb21ff-dd75-58c3-8c06-465fb3d99983</t>
        </is>
      </c>
      <c r="B2220" s="9" t="inlineStr">
        <is>
          <t>2025-11</t>
        </is>
      </c>
      <c r="C2220" s="10" t="n"/>
      <c r="D2220" s="9" t="inlineStr">
        <is>
          <t>Declined</t>
        </is>
      </c>
      <c r="E2220" s="8" t="inlineStr">
        <is>
          <t>Everett Rourke</t>
        </is>
      </c>
      <c r="F2220" s="11" t="n">
        <v>1989</v>
      </c>
      <c r="G2220" s="8" t="inlineStr">
        <is>
          <t>Aston Martin</t>
        </is>
      </c>
      <c r="H2220" s="8" t="inlineStr">
        <is>
          <t>DB12</t>
        </is>
      </c>
      <c r="I2220" s="8" t="inlineStr">
        <is>
          <t>ZLSF4N4ZX7J6EJ48C</t>
        </is>
      </c>
      <c r="J2220" s="8" t="inlineStr">
        <is>
          <t>02 - Sports / GT</t>
        </is>
      </c>
      <c r="K2220" s="12" t="n">
        <v>560000</v>
      </c>
      <c r="L2220" s="8" t="inlineStr">
        <is>
          <t>North Carolina</t>
        </is>
      </c>
      <c r="M2220" s="13" t="n">
        <v>7898.11</v>
      </c>
      <c r="N2220" s="13" t="n"/>
      <c r="O2220" s="8" t="inlineStr">
        <is>
          <t>3 + at-fault claims - 5 yrs</t>
        </is>
      </c>
    </row>
    <row r="2221">
      <c r="A2221" s="8" t="inlineStr">
        <is>
          <t>406dab48-0129-56e5-8432-eca07cf92809</t>
        </is>
      </c>
      <c r="B2221" s="9" t="inlineStr">
        <is>
          <t>2025-11</t>
        </is>
      </c>
      <c r="C2221" s="10" t="n"/>
      <c r="D2221" s="9" t="inlineStr">
        <is>
          <t>Declined</t>
        </is>
      </c>
      <c r="E2221" s="8" t="inlineStr">
        <is>
          <t>Ramona Ashcombe</t>
        </is>
      </c>
      <c r="F2221" s="11" t="n">
        <v>2009</v>
      </c>
      <c r="G2221" s="8" t="inlineStr">
        <is>
          <t>Maserati</t>
        </is>
      </c>
      <c r="H2221" s="8" t="inlineStr">
        <is>
          <t>GranTurismo</t>
        </is>
      </c>
      <c r="I2221" s="8" t="inlineStr">
        <is>
          <t>VUNRE2N8T8VBLZSHA</t>
        </is>
      </c>
      <c r="J2221" s="8" t="inlineStr">
        <is>
          <t>02 - Sports / GT</t>
        </is>
      </c>
      <c r="K2221" s="12" t="n">
        <v>265000</v>
      </c>
      <c r="L2221" s="8" t="inlineStr">
        <is>
          <t>Georgia</t>
        </is>
      </c>
      <c r="M2221" s="13" t="n">
        <v>4200</v>
      </c>
      <c r="N2221" s="13" t="n"/>
      <c r="O2221" s="8" t="inlineStr">
        <is>
          <t>3 + at-fault claims - 5 yrs</t>
        </is>
      </c>
    </row>
    <row r="2222">
      <c r="A2222" s="8" t="inlineStr">
        <is>
          <t>40f52772-bf0b-5bf4-9270-285ac3556467</t>
        </is>
      </c>
      <c r="B2222" s="9" t="inlineStr">
        <is>
          <t>2025-11</t>
        </is>
      </c>
      <c r="C2222" s="10" t="n"/>
      <c r="D2222" s="9" t="inlineStr">
        <is>
          <t>Declined</t>
        </is>
      </c>
      <c r="E2222" s="8" t="inlineStr">
        <is>
          <t>Lorenzo Vasquez</t>
        </is>
      </c>
      <c r="F2222" s="11" t="n">
        <v>1956</v>
      </c>
      <c r="G2222" s="8" t="inlineStr">
        <is>
          <t>Aston Martin</t>
        </is>
      </c>
      <c r="H2222" s="8" t="inlineStr">
        <is>
          <t>DB5</t>
        </is>
      </c>
      <c r="I2222" s="8" t="inlineStr">
        <is>
          <t>NM588BM6RD5CJDKKS</t>
        </is>
      </c>
      <c r="J2222" s="8" t="inlineStr">
        <is>
          <t>07 - Post-War Classic (1946-1972)</t>
        </is>
      </c>
      <c r="K2222" s="12" t="n">
        <v>705000</v>
      </c>
      <c r="L2222" s="8" t="inlineStr">
        <is>
          <t>Ohio</t>
        </is>
      </c>
      <c r="M2222" s="13" t="n">
        <v>7950.54</v>
      </c>
      <c r="N2222" s="13" t="n"/>
      <c r="O2222" s="8" t="inlineStr">
        <is>
          <t>3 + at-fault claims - 5 yrs</t>
        </is>
      </c>
    </row>
    <row r="2223">
      <c r="A2223" s="8" t="inlineStr">
        <is>
          <t>419cc11f-31bc-5662-b85a-44e32a550a87</t>
        </is>
      </c>
      <c r="B2223" s="9" t="inlineStr">
        <is>
          <t>2025-11</t>
        </is>
      </c>
      <c r="C2223" s="10" t="n"/>
      <c r="D2223" s="9" t="inlineStr">
        <is>
          <t>Referred</t>
        </is>
      </c>
      <c r="E2223" s="8" t="inlineStr">
        <is>
          <t>Aurelio Montoya</t>
        </is>
      </c>
      <c r="F2223" s="11" t="n">
        <v>2003</v>
      </c>
      <c r="G2223" s="8" t="inlineStr">
        <is>
          <t>Bentley</t>
        </is>
      </c>
      <c r="H2223" s="8" t="inlineStr">
        <is>
          <t>Continental GT</t>
        </is>
      </c>
      <c r="I2223" s="8" t="inlineStr">
        <is>
          <t>7NTHRX9V01D4WG7NB</t>
        </is>
      </c>
      <c r="J2223" s="8" t="inlineStr">
        <is>
          <t>02 - Sports / GT</t>
        </is>
      </c>
      <c r="K2223" s="12" t="n">
        <v>330000</v>
      </c>
      <c r="L2223" s="8" t="inlineStr">
        <is>
          <t>Kansas</t>
        </is>
      </c>
      <c r="M2223" s="13" t="n">
        <v>4529.72</v>
      </c>
      <c r="N2223" s="13" t="n"/>
      <c r="O2223" s="8" t="inlineStr">
        <is>
          <t>Prior carrier non-renewal / cancellation</t>
        </is>
      </c>
    </row>
    <row r="2224">
      <c r="A2224" s="8" t="inlineStr">
        <is>
          <t>428d090e-afc8-518f-a189-6edcb824f351</t>
        </is>
      </c>
      <c r="B2224" s="9" t="inlineStr">
        <is>
          <t>2025-11</t>
        </is>
      </c>
      <c r="C2224" s="10" t="n"/>
      <c r="D2224" s="9" t="inlineStr">
        <is>
          <t>Declined</t>
        </is>
      </c>
      <c r="E2224" s="8" t="inlineStr">
        <is>
          <t>Fitzgerald Okonkwo</t>
        </is>
      </c>
      <c r="F2224" s="11" t="n">
        <v>2004</v>
      </c>
      <c r="G2224" s="8" t="inlineStr">
        <is>
          <t>Ferrari</t>
        </is>
      </c>
      <c r="H2224" s="8" t="inlineStr">
        <is>
          <t>296 GTB</t>
        </is>
      </c>
      <c r="I2224" s="8" t="inlineStr">
        <is>
          <t>0H2D6Y55KH4ESL7EU</t>
        </is>
      </c>
      <c r="J2224" s="8" t="inlineStr">
        <is>
          <t>03 - Supercar</t>
        </is>
      </c>
      <c r="K2224" s="12" t="n">
        <v>975000</v>
      </c>
      <c r="L2224" s="8" t="inlineStr">
        <is>
          <t>Kansas</t>
        </is>
      </c>
      <c r="M2224" s="13" t="n">
        <v>16952.12</v>
      </c>
      <c r="N2224" s="13" t="n"/>
      <c r="O2224" s="8" t="inlineStr">
        <is>
          <t>3 + at-fault claims - 5 yrs</t>
        </is>
      </c>
    </row>
    <row r="2225">
      <c r="A2225" s="8" t="inlineStr">
        <is>
          <t>44515129-2f3d-562d-b895-24b9b80861c9</t>
        </is>
      </c>
      <c r="B2225" s="9" t="inlineStr">
        <is>
          <t>2025-11</t>
        </is>
      </c>
      <c r="C2225" s="10" t="n"/>
      <c r="D2225" s="9" t="inlineStr">
        <is>
          <t>Declined</t>
        </is>
      </c>
      <c r="E2225" s="8" t="inlineStr">
        <is>
          <t>Anouk Rourke</t>
        </is>
      </c>
      <c r="F2225" s="11" t="n">
        <v>1990</v>
      </c>
      <c r="G2225" s="8" t="inlineStr">
        <is>
          <t>Porsche</t>
        </is>
      </c>
      <c r="H2225" s="8" t="inlineStr">
        <is>
          <t>911 Turbo S</t>
        </is>
      </c>
      <c r="I2225" s="8" t="inlineStr">
        <is>
          <t>N0Y9N7CS1WNGXM4W4</t>
        </is>
      </c>
      <c r="J2225" s="8" t="inlineStr">
        <is>
          <t>02 - Sports / GT</t>
        </is>
      </c>
      <c r="K2225" s="12" t="n">
        <v>1950000</v>
      </c>
      <c r="L2225" s="8" t="inlineStr">
        <is>
          <t>Texas</t>
        </is>
      </c>
      <c r="M2225" s="13" t="n">
        <v>23271.23</v>
      </c>
      <c r="N2225" s="13" t="n"/>
      <c r="O2225" s="8" t="inlineStr">
        <is>
          <t>3 + at-fault claims - 5 yrs</t>
        </is>
      </c>
    </row>
    <row r="2226">
      <c r="A2226" s="8" t="inlineStr">
        <is>
          <t>44a235eb-0e0f-5551-92c0-531b0d5584fe</t>
        </is>
      </c>
      <c r="B2226" s="9" t="inlineStr">
        <is>
          <t>2025-11</t>
        </is>
      </c>
      <c r="C2226" s="10" t="n"/>
      <c r="D2226" s="9" t="inlineStr">
        <is>
          <t>Referred</t>
        </is>
      </c>
      <c r="E2226" s="8" t="inlineStr">
        <is>
          <t>Fenwick Ashcombe</t>
        </is>
      </c>
      <c r="F2226" s="11" t="n">
        <v>2002</v>
      </c>
      <c r="G2226" s="8" t="inlineStr">
        <is>
          <t>Mercedes-Benz</t>
        </is>
      </c>
      <c r="H2226" s="8" t="inlineStr">
        <is>
          <t>AMG GT</t>
        </is>
      </c>
      <c r="I2226" s="8" t="inlineStr">
        <is>
          <t>DB563CNPBD2W40S62</t>
        </is>
      </c>
      <c r="J2226" s="8" t="inlineStr">
        <is>
          <t>02 - Sports / GT</t>
        </is>
      </c>
      <c r="K2226" s="12" t="n">
        <v>385000</v>
      </c>
      <c r="L2226" s="8" t="inlineStr">
        <is>
          <t>Tennessee</t>
        </is>
      </c>
      <c r="M2226" s="13" t="n">
        <v>5339.15</v>
      </c>
      <c r="N2226" s="13" t="n"/>
      <c r="O2226" s="8" t="inlineStr">
        <is>
          <t>1 at-fault claim over $100k</t>
        </is>
      </c>
    </row>
    <row r="2227">
      <c r="A2227" s="8" t="inlineStr">
        <is>
          <t>44ddc4a2-5464-5025-aca6-85abab0151b7</t>
        </is>
      </c>
      <c r="B2227" s="9" t="inlineStr">
        <is>
          <t>2025-11</t>
        </is>
      </c>
      <c r="C2227" s="10" t="n"/>
      <c r="D2227" s="9" t="inlineStr">
        <is>
          <t>Declined</t>
        </is>
      </c>
      <c r="E2227" s="8" t="inlineStr">
        <is>
          <t>Everett Larsson</t>
        </is>
      </c>
      <c r="F2227" s="11" t="n">
        <v>1969</v>
      </c>
      <c r="G2227" s="8" t="inlineStr">
        <is>
          <t>BMW</t>
        </is>
      </c>
      <c r="H2227" s="8" t="inlineStr">
        <is>
          <t>M8 Competition</t>
        </is>
      </c>
      <c r="I2227" s="8" t="inlineStr">
        <is>
          <t>SD621S1BEHS9UE8WM</t>
        </is>
      </c>
      <c r="J2227" s="8" t="inlineStr">
        <is>
          <t>02 - Sports / GT</t>
        </is>
      </c>
      <c r="K2227" s="12" t="n">
        <v>1480000</v>
      </c>
      <c r="L2227" s="8" t="inlineStr">
        <is>
          <t>California</t>
        </is>
      </c>
      <c r="M2227" s="13" t="n">
        <v>20733.96</v>
      </c>
      <c r="N2227" s="13" t="n"/>
      <c r="O2227" s="8" t="inlineStr">
        <is>
          <t>3 + at-fault claims - 5 yrs</t>
        </is>
      </c>
    </row>
    <row r="2228">
      <c r="A2228" s="8" t="inlineStr">
        <is>
          <t>45952174-c036-52a6-9965-e6f4addbf3d0</t>
        </is>
      </c>
      <c r="B2228" s="9" t="inlineStr">
        <is>
          <t>2025-11</t>
        </is>
      </c>
      <c r="C2228" s="10" t="n"/>
      <c r="D2228" s="9" t="inlineStr">
        <is>
          <t>Declined</t>
        </is>
      </c>
      <c r="E2228" s="8" t="inlineStr">
        <is>
          <t>Leopold Okonkwo</t>
        </is>
      </c>
      <c r="F2228" s="11" t="n">
        <v>2008</v>
      </c>
      <c r="G2228" s="8" t="inlineStr">
        <is>
          <t>McLaren</t>
        </is>
      </c>
      <c r="H2228" s="8" t="inlineStr">
        <is>
          <t>750S</t>
        </is>
      </c>
      <c r="I2228" s="8" t="inlineStr">
        <is>
          <t>JS87AJ24JW3KMH4DP</t>
        </is>
      </c>
      <c r="J2228" s="8" t="inlineStr">
        <is>
          <t>03 - Supercar</t>
        </is>
      </c>
      <c r="K2228" s="12" t="n">
        <v>840000</v>
      </c>
      <c r="L2228" s="8" t="inlineStr">
        <is>
          <t>Minnesota</t>
        </is>
      </c>
      <c r="M2228" s="13" t="n">
        <v>19874.72</v>
      </c>
      <c r="N2228" s="13" t="n"/>
      <c r="O2228" s="8" t="inlineStr">
        <is>
          <t>3 + at-fault claims - 5 yrs</t>
        </is>
      </c>
    </row>
    <row r="2229">
      <c r="A2229" s="8" t="inlineStr">
        <is>
          <t>4c1e1563-be9f-5036-a535-028ed3ddce4d</t>
        </is>
      </c>
      <c r="B2229" s="9" t="inlineStr">
        <is>
          <t>2025-11</t>
        </is>
      </c>
      <c r="C2229" s="10" t="n"/>
      <c r="D2229" s="9" t="inlineStr">
        <is>
          <t>Referred</t>
        </is>
      </c>
      <c r="E2229" s="8" t="inlineStr">
        <is>
          <t>Mireille Pennington</t>
        </is>
      </c>
      <c r="F2229" s="11" t="n">
        <v>1955</v>
      </c>
      <c r="G2229" s="8" t="inlineStr">
        <is>
          <t>Bentley</t>
        </is>
      </c>
      <c r="H2229" s="8" t="inlineStr">
        <is>
          <t>Continental GT</t>
        </is>
      </c>
      <c r="I2229" s="8" t="inlineStr">
        <is>
          <t>2XG7UH39XZ0ZDNGZY</t>
        </is>
      </c>
      <c r="J2229" s="8" t="inlineStr">
        <is>
          <t>02 - Sports / GT</t>
        </is>
      </c>
      <c r="K2229" s="12" t="n">
        <v>305000</v>
      </c>
      <c r="L2229" s="8" t="inlineStr">
        <is>
          <t>Illinois</t>
        </is>
      </c>
      <c r="M2229" s="13" t="n">
        <v>5869.81</v>
      </c>
      <c r="N2229" s="13" t="n"/>
      <c r="O2229" s="8" t="inlineStr">
        <is>
          <t>Prior carrier non-renewal / cancellation</t>
        </is>
      </c>
    </row>
    <row r="2230">
      <c r="A2230" s="8" t="inlineStr">
        <is>
          <t>4eb3e399-ea2d-5ca8-984f-e3642e73f6e8</t>
        </is>
      </c>
      <c r="B2230" s="9" t="inlineStr">
        <is>
          <t>2025-11</t>
        </is>
      </c>
      <c r="C2230" s="10" t="n"/>
      <c r="D2230" s="9" t="inlineStr">
        <is>
          <t>Referred</t>
        </is>
      </c>
      <c r="E2230" s="8" t="inlineStr">
        <is>
          <t>Noor Harrington</t>
        </is>
      </c>
      <c r="F2230" s="11" t="n">
        <v>1999</v>
      </c>
      <c r="G2230" s="8" t="inlineStr">
        <is>
          <t>Icon</t>
        </is>
      </c>
      <c r="H2230" s="8" t="inlineStr">
        <is>
          <t>Derelict</t>
        </is>
      </c>
      <c r="I2230" s="8" t="inlineStr">
        <is>
          <t>D6442XDJ1Y1NESV58</t>
        </is>
      </c>
      <c r="J2230" s="8" t="inlineStr">
        <is>
          <t>11 - Restomod / Coachbuilt / Bespoke</t>
        </is>
      </c>
      <c r="K2230" s="12" t="n">
        <v>555000</v>
      </c>
      <c r="L2230" s="8" t="inlineStr">
        <is>
          <t>Texas</t>
        </is>
      </c>
      <c r="M2230" s="13" t="n">
        <v>9393.110000000001</v>
      </c>
      <c r="N2230" s="13" t="n"/>
      <c r="O2230" s="8" t="inlineStr">
        <is>
          <t>2 at-fault claims - 5 yrs</t>
        </is>
      </c>
    </row>
    <row r="2231">
      <c r="A2231" s="8" t="inlineStr">
        <is>
          <t>4f51727b-7ed9-5830-acaf-e0b3f6e1bd59</t>
        </is>
      </c>
      <c r="B2231" s="9" t="inlineStr">
        <is>
          <t>2025-11</t>
        </is>
      </c>
      <c r="C2231" s="10" t="n"/>
      <c r="D2231" s="9" t="inlineStr">
        <is>
          <t>Referred</t>
        </is>
      </c>
      <c r="E2231" s="8" t="inlineStr">
        <is>
          <t>Priya Rourke</t>
        </is>
      </c>
      <c r="F2231" s="11" t="n">
        <v>2023</v>
      </c>
      <c r="G2231" s="8" t="inlineStr">
        <is>
          <t>BMW</t>
        </is>
      </c>
      <c r="H2231" s="8" t="inlineStr">
        <is>
          <t>M8 Competition</t>
        </is>
      </c>
      <c r="I2231" s="8" t="inlineStr">
        <is>
          <t>53PHDLLACJYV6PCLC</t>
        </is>
      </c>
      <c r="J2231" s="8" t="inlineStr">
        <is>
          <t>02 - Sports / GT</t>
        </is>
      </c>
      <c r="K2231" s="12" t="n">
        <v>285000</v>
      </c>
      <c r="L2231" s="8" t="inlineStr">
        <is>
          <t>New Jersey</t>
        </is>
      </c>
      <c r="M2231" s="13" t="n">
        <v>3670.05</v>
      </c>
      <c r="N2231" s="13" t="n"/>
      <c r="O2231" s="8" t="inlineStr">
        <is>
          <t>Prior carrier non-renewal / cancellation</t>
        </is>
      </c>
    </row>
    <row r="2232">
      <c r="A2232" s="8" t="inlineStr">
        <is>
          <t>504614dc-d1ec-57f4-8f75-fa8e4e57e6f8</t>
        </is>
      </c>
      <c r="B2232" s="9" t="inlineStr">
        <is>
          <t>2025-11</t>
        </is>
      </c>
      <c r="C2232" s="10" t="n"/>
      <c r="D2232" s="9" t="inlineStr">
        <is>
          <t>Declined</t>
        </is>
      </c>
      <c r="E2232" s="8" t="inlineStr">
        <is>
          <t>Emiliano Thistlewood</t>
        </is>
      </c>
      <c r="F2232" s="11" t="n">
        <v>1967</v>
      </c>
      <c r="G2232" s="8" t="inlineStr">
        <is>
          <t>Mercedes-Benz</t>
        </is>
      </c>
      <c r="H2232" s="8" t="inlineStr">
        <is>
          <t>280SL Pagoda</t>
        </is>
      </c>
      <c r="I2232" s="8" t="inlineStr">
        <is>
          <t>FFR7TDY549X4B5DRT</t>
        </is>
      </c>
      <c r="J2232" s="8" t="inlineStr">
        <is>
          <t>07 - Post-War Classic (1946-1972)</t>
        </is>
      </c>
      <c r="K2232" s="12" t="n">
        <v>425000</v>
      </c>
      <c r="L2232" s="8" t="inlineStr">
        <is>
          <t>Virginia</t>
        </is>
      </c>
      <c r="M2232" s="13" t="n">
        <v>4195.47</v>
      </c>
      <c r="N2232" s="13" t="n"/>
      <c r="O2232" s="8" t="inlineStr">
        <is>
          <t>3 + at-fault claims - 5 yrs</t>
        </is>
      </c>
    </row>
    <row r="2233">
      <c r="A2233" s="8" t="inlineStr">
        <is>
          <t>50e88ea6-7bdf-59a7-9ee5-bb94c7a3365c</t>
        </is>
      </c>
      <c r="B2233" s="9" t="inlineStr">
        <is>
          <t>2025-11</t>
        </is>
      </c>
      <c r="C2233" s="10" t="n"/>
      <c r="D2233" s="9" t="inlineStr">
        <is>
          <t>Referred</t>
        </is>
      </c>
      <c r="E2233" s="8" t="inlineStr">
        <is>
          <t>Noor Nakashima</t>
        </is>
      </c>
      <c r="F2233" s="11" t="n">
        <v>1977</v>
      </c>
      <c r="G2233" s="8" t="inlineStr">
        <is>
          <t>Maserati</t>
        </is>
      </c>
      <c r="H2233" s="8" t="inlineStr">
        <is>
          <t>GranTurismo</t>
        </is>
      </c>
      <c r="I2233" s="8" t="inlineStr">
        <is>
          <t>7B0HPZSX4W2MDMXLK</t>
        </is>
      </c>
      <c r="J2233" s="8" t="inlineStr">
        <is>
          <t>02 - Sports / GT</t>
        </is>
      </c>
      <c r="K2233" s="12" t="n">
        <v>950000</v>
      </c>
      <c r="L2233" s="8" t="inlineStr">
        <is>
          <t>West Virginia</t>
        </is>
      </c>
      <c r="M2233" s="13" t="n">
        <v>15495.75</v>
      </c>
      <c r="N2233" s="13" t="n"/>
      <c r="O2233" s="8" t="inlineStr">
        <is>
          <t>1 theft / total loss claim</t>
        </is>
      </c>
    </row>
    <row r="2234">
      <c r="A2234" s="8" t="inlineStr">
        <is>
          <t>538ee295-e718-535b-ba5c-b35e6ab6242d</t>
        </is>
      </c>
      <c r="B2234" s="9" t="inlineStr">
        <is>
          <t>2025-11</t>
        </is>
      </c>
      <c r="C2234" s="10" t="n"/>
      <c r="D2234" s="9" t="inlineStr">
        <is>
          <t>Referred</t>
        </is>
      </c>
      <c r="E2234" s="8" t="inlineStr">
        <is>
          <t>Aurelio Fairweather</t>
        </is>
      </c>
      <c r="F2234" s="11" t="n">
        <v>1967</v>
      </c>
      <c r="G2234" s="8" t="inlineStr">
        <is>
          <t>Ferrari</t>
        </is>
      </c>
      <c r="H2234" s="8" t="inlineStr">
        <is>
          <t>SF90 Stradale</t>
        </is>
      </c>
      <c r="I2234" s="8" t="inlineStr">
        <is>
          <t>H143J1GSURBF0873Z</t>
        </is>
      </c>
      <c r="J2234" s="8" t="inlineStr">
        <is>
          <t>03 - Supercar</t>
        </is>
      </c>
      <c r="K2234" s="12" t="n">
        <v>1640000</v>
      </c>
      <c r="L2234" s="8" t="inlineStr">
        <is>
          <t>Florida</t>
        </is>
      </c>
      <c r="M2234" s="13" t="n">
        <v>35151.7</v>
      </c>
      <c r="N2234" s="13" t="n"/>
      <c r="O2234" s="8" t="inlineStr">
        <is>
          <t>2 at-fault claims - 5 yrs</t>
        </is>
      </c>
    </row>
    <row r="2235">
      <c r="A2235" s="8" t="inlineStr">
        <is>
          <t>53a0037f-690e-5de1-bacf-19f2906440f1</t>
        </is>
      </c>
      <c r="B2235" s="9" t="inlineStr">
        <is>
          <t>2025-11</t>
        </is>
      </c>
      <c r="C2235" s="10" t="n"/>
      <c r="D2235" s="9" t="inlineStr">
        <is>
          <t>Declined</t>
        </is>
      </c>
      <c r="E2235" s="8" t="inlineStr">
        <is>
          <t>Delphine Chattopadhyay</t>
        </is>
      </c>
      <c r="F2235" s="11" t="n">
        <v>2000</v>
      </c>
      <c r="G2235" s="8" t="inlineStr">
        <is>
          <t>Aston Martin</t>
        </is>
      </c>
      <c r="H2235" s="8" t="inlineStr">
        <is>
          <t>DB5</t>
        </is>
      </c>
      <c r="I2235" s="8" t="inlineStr">
        <is>
          <t>5CAZ48B74CY8LHFBF</t>
        </is>
      </c>
      <c r="J2235" s="8" t="inlineStr">
        <is>
          <t>07 - Post-War Classic (1946-1972)</t>
        </is>
      </c>
      <c r="K2235" s="12" t="n">
        <v>475000</v>
      </c>
      <c r="L2235" s="8" t="inlineStr">
        <is>
          <t>Illinois</t>
        </is>
      </c>
      <c r="M2235" s="13" t="n">
        <v>5850.57</v>
      </c>
      <c r="N2235" s="13" t="n"/>
      <c r="O2235" s="8" t="inlineStr">
        <is>
          <t>3 + at-fault claims - 5 yrs</t>
        </is>
      </c>
    </row>
    <row r="2236">
      <c r="A2236" s="8" t="inlineStr">
        <is>
          <t>54e30564-39b1-5887-a687-431b2e9b938d</t>
        </is>
      </c>
      <c r="B2236" s="9" t="inlineStr">
        <is>
          <t>2025-11</t>
        </is>
      </c>
      <c r="C2236" s="10" t="n"/>
      <c r="D2236" s="9" t="inlineStr">
        <is>
          <t>Declined</t>
        </is>
      </c>
      <c r="E2236" s="8" t="inlineStr">
        <is>
          <t>Callum Rourke</t>
        </is>
      </c>
      <c r="F2236" s="11" t="n">
        <v>1970</v>
      </c>
      <c r="G2236" s="8" t="inlineStr">
        <is>
          <t>Maserati</t>
        </is>
      </c>
      <c r="H2236" s="8" t="inlineStr">
        <is>
          <t>GranTurismo</t>
        </is>
      </c>
      <c r="I2236" s="8" t="inlineStr">
        <is>
          <t>X9UE9D4CTW1G7S5X5</t>
        </is>
      </c>
      <c r="J2236" s="8" t="inlineStr">
        <is>
          <t>02 - Sports / GT</t>
        </is>
      </c>
      <c r="K2236" s="12" t="n">
        <v>560000</v>
      </c>
      <c r="L2236" s="8" t="inlineStr">
        <is>
          <t>Illinois</t>
        </is>
      </c>
      <c r="M2236" s="13" t="n">
        <v>9340.379999999999</v>
      </c>
      <c r="N2236" s="13" t="n"/>
      <c r="O2236" s="8" t="inlineStr">
        <is>
          <t>3 + at-fault claims - 5 yrs</t>
        </is>
      </c>
    </row>
    <row r="2237">
      <c r="A2237" s="8" t="inlineStr">
        <is>
          <t>56a5cd0b-d1e4-5adf-a96c-cd7d5a77d651</t>
        </is>
      </c>
      <c r="B2237" s="9" t="inlineStr">
        <is>
          <t>2025-11</t>
        </is>
      </c>
      <c r="C2237" s="10" t="n"/>
      <c r="D2237" s="9" t="inlineStr">
        <is>
          <t>Declined</t>
        </is>
      </c>
      <c r="E2237" s="8" t="inlineStr">
        <is>
          <t>Thaddeus Rourke</t>
        </is>
      </c>
      <c r="F2237" s="11" t="n">
        <v>1993</v>
      </c>
      <c r="G2237" s="8" t="inlineStr">
        <is>
          <t>Porsche</t>
        </is>
      </c>
      <c r="H2237" s="8" t="inlineStr">
        <is>
          <t>911 Turbo S</t>
        </is>
      </c>
      <c r="I2237" s="8" t="inlineStr">
        <is>
          <t>D30R3B1DVH0E9T0WR</t>
        </is>
      </c>
      <c r="J2237" s="8" t="inlineStr">
        <is>
          <t>02 - Sports / GT</t>
        </is>
      </c>
      <c r="K2237" s="12" t="n">
        <v>1195000</v>
      </c>
      <c r="L2237" s="8" t="inlineStr">
        <is>
          <t>Indiana</t>
        </is>
      </c>
      <c r="M2237" s="13" t="n">
        <v>15253.16</v>
      </c>
      <c r="N2237" s="13" t="n"/>
      <c r="O2237" s="8" t="inlineStr">
        <is>
          <t>3 + at-fault claims - 5 yrs</t>
        </is>
      </c>
    </row>
    <row r="2238">
      <c r="A2238" s="8" t="inlineStr">
        <is>
          <t>56c19115-c8af-50bb-bd53-5e2ef64f6427</t>
        </is>
      </c>
      <c r="B2238" s="9" t="inlineStr">
        <is>
          <t>2025-11</t>
        </is>
      </c>
      <c r="C2238" s="10" t="n"/>
      <c r="D2238" s="9" t="inlineStr">
        <is>
          <t>Declined</t>
        </is>
      </c>
      <c r="E2238" s="8" t="inlineStr">
        <is>
          <t>Callum Fairweather</t>
        </is>
      </c>
      <c r="F2238" s="11" t="n">
        <v>1978</v>
      </c>
      <c r="G2238" s="8" t="inlineStr">
        <is>
          <t>Mercedes-Benz</t>
        </is>
      </c>
      <c r="H2238" s="8" t="inlineStr">
        <is>
          <t>280SL Pagoda</t>
        </is>
      </c>
      <c r="I2238" s="8" t="inlineStr">
        <is>
          <t>1UCY1UETYA1R0UXE8</t>
        </is>
      </c>
      <c r="J2238" s="8" t="inlineStr">
        <is>
          <t>07 - Post-War Classic (1946-1972)</t>
        </is>
      </c>
      <c r="K2238" s="12" t="n">
        <v>480000</v>
      </c>
      <c r="L2238" s="8" t="inlineStr">
        <is>
          <t>California</t>
        </is>
      </c>
      <c r="M2238" s="13" t="n">
        <v>5868.68</v>
      </c>
      <c r="N2238" s="13" t="n"/>
      <c r="O2238" s="8" t="inlineStr">
        <is>
          <t>3 + at-fault claims - 5 yrs</t>
        </is>
      </c>
    </row>
    <row r="2239">
      <c r="A2239" s="8" t="inlineStr">
        <is>
          <t>5773af8c-7136-54d8-8dcc-f6cc2b9ec3dd</t>
        </is>
      </c>
      <c r="B2239" s="9" t="inlineStr">
        <is>
          <t>2025-11</t>
        </is>
      </c>
      <c r="C2239" s="10" t="n"/>
      <c r="D2239" s="9" t="inlineStr">
        <is>
          <t>Declined</t>
        </is>
      </c>
      <c r="E2239" s="8" t="inlineStr">
        <is>
          <t>Ramona Thistlewood</t>
        </is>
      </c>
      <c r="F2239" s="11" t="n">
        <v>1974</v>
      </c>
      <c r="G2239" s="8" t="inlineStr">
        <is>
          <t>Porsche</t>
        </is>
      </c>
      <c r="H2239" s="8" t="inlineStr">
        <is>
          <t>911 Turbo S</t>
        </is>
      </c>
      <c r="I2239" s="8" t="inlineStr">
        <is>
          <t>7BZVUJZTXM76VAYK9</t>
        </is>
      </c>
      <c r="J2239" s="8" t="inlineStr">
        <is>
          <t>02 - Sports / GT</t>
        </is>
      </c>
      <c r="K2239" s="12" t="n">
        <v>1100000</v>
      </c>
      <c r="L2239" s="8" t="inlineStr">
        <is>
          <t>Utah</t>
        </is>
      </c>
      <c r="M2239" s="13" t="n">
        <v>15410.38</v>
      </c>
      <c r="N2239" s="13" t="n"/>
      <c r="O2239" s="8" t="inlineStr">
        <is>
          <t>3 + at-fault claims - 5 yrs</t>
        </is>
      </c>
    </row>
    <row r="2240">
      <c r="A2240" s="8" t="inlineStr">
        <is>
          <t>5a0f3ccf-c188-5a85-ac6c-a9b92a69b695</t>
        </is>
      </c>
      <c r="B2240" s="9" t="inlineStr">
        <is>
          <t>2025-11</t>
        </is>
      </c>
      <c r="C2240" s="10" t="n"/>
      <c r="D2240" s="9" t="inlineStr">
        <is>
          <t>Declined</t>
        </is>
      </c>
      <c r="E2240" s="8" t="inlineStr">
        <is>
          <t>Marisol Ashcombe</t>
        </is>
      </c>
      <c r="F2240" s="11" t="n">
        <v>1959</v>
      </c>
      <c r="G2240" s="8" t="inlineStr">
        <is>
          <t>Maserati</t>
        </is>
      </c>
      <c r="H2240" s="8" t="inlineStr">
        <is>
          <t>GranTurismo</t>
        </is>
      </c>
      <c r="I2240" s="8" t="inlineStr">
        <is>
          <t>SFAYSK2LAMBJHCGNT</t>
        </is>
      </c>
      <c r="J2240" s="8" t="inlineStr">
        <is>
          <t>02 - Sports / GT</t>
        </is>
      </c>
      <c r="K2240" s="12" t="n">
        <v>585000</v>
      </c>
      <c r="L2240" s="8" t="inlineStr">
        <is>
          <t>Hawaii</t>
        </is>
      </c>
      <c r="M2240" s="13" t="n">
        <v>9326.889999999999</v>
      </c>
      <c r="N2240" s="13" t="n"/>
      <c r="O2240" s="8" t="inlineStr">
        <is>
          <t>3 + at-fault claims - 5 yrs</t>
        </is>
      </c>
    </row>
    <row r="2241">
      <c r="A2241" s="8" t="inlineStr">
        <is>
          <t>5b762048-feb9-5e1b-a18d-a4bc7e334dbb</t>
        </is>
      </c>
      <c r="B2241" s="9" t="inlineStr">
        <is>
          <t>2025-11</t>
        </is>
      </c>
      <c r="C2241" s="10" t="n"/>
      <c r="D2241" s="9" t="inlineStr">
        <is>
          <t>Declined</t>
        </is>
      </c>
      <c r="E2241" s="8" t="inlineStr">
        <is>
          <t>Lorenzo Chattopadhyay</t>
        </is>
      </c>
      <c r="F2241" s="11" t="n">
        <v>1996</v>
      </c>
      <c r="G2241" s="8" t="inlineStr">
        <is>
          <t>Bentley</t>
        </is>
      </c>
      <c r="H2241" s="8" t="inlineStr">
        <is>
          <t>Continental GT</t>
        </is>
      </c>
      <c r="I2241" s="8" t="inlineStr">
        <is>
          <t>K0XGL225PU1N1U5NX</t>
        </is>
      </c>
      <c r="J2241" s="8" t="inlineStr">
        <is>
          <t>02 - Sports / GT</t>
        </is>
      </c>
      <c r="K2241" s="12" t="n">
        <v>635000</v>
      </c>
      <c r="L2241" s="8" t="inlineStr">
        <is>
          <t>West Virginia</t>
        </is>
      </c>
      <c r="M2241" s="13" t="n">
        <v>10357.69</v>
      </c>
      <c r="N2241" s="13" t="n"/>
      <c r="O2241" s="8" t="inlineStr">
        <is>
          <t>3 + at-fault claims - 5 yrs</t>
        </is>
      </c>
    </row>
    <row r="2242">
      <c r="A2242" s="8" t="inlineStr">
        <is>
          <t>5ba34b0a-7c1b-589a-89a1-a19bc907f601</t>
        </is>
      </c>
      <c r="B2242" s="9" t="inlineStr">
        <is>
          <t>2025-11</t>
        </is>
      </c>
      <c r="C2242" s="10" t="n"/>
      <c r="D2242" s="9" t="inlineStr">
        <is>
          <t>Referred</t>
        </is>
      </c>
      <c r="E2242" s="8" t="inlineStr">
        <is>
          <t>Marisol Whitlock</t>
        </is>
      </c>
      <c r="F2242" s="11" t="n">
        <v>2021</v>
      </c>
      <c r="G2242" s="8" t="inlineStr">
        <is>
          <t>Ferrari</t>
        </is>
      </c>
      <c r="H2242" s="8" t="inlineStr">
        <is>
          <t>296 GTB</t>
        </is>
      </c>
      <c r="I2242" s="8" t="inlineStr">
        <is>
          <t>HCVVUFCAADXWRJ7LH</t>
        </is>
      </c>
      <c r="J2242" s="8" t="inlineStr">
        <is>
          <t>03 - Supercar</t>
        </is>
      </c>
      <c r="K2242" s="12" t="n">
        <v>280000</v>
      </c>
      <c r="L2242" s="8" t="inlineStr">
        <is>
          <t>Ohio</t>
        </is>
      </c>
      <c r="M2242" s="13" t="n">
        <v>8444.91</v>
      </c>
      <c r="N2242" s="13" t="n"/>
      <c r="O2242" s="8" t="inlineStr">
        <is>
          <t>1 at-fault claim over $100k</t>
        </is>
      </c>
    </row>
    <row r="2243">
      <c r="A2243" s="8" t="inlineStr">
        <is>
          <t>5ce93345-20f6-55ca-9738-ba16e5c2d782</t>
        </is>
      </c>
      <c r="B2243" s="9" t="inlineStr">
        <is>
          <t>2025-11</t>
        </is>
      </c>
      <c r="C2243" s="10" t="n"/>
      <c r="D2243" s="9" t="inlineStr">
        <is>
          <t>Declined</t>
        </is>
      </c>
      <c r="E2243" s="8" t="inlineStr">
        <is>
          <t>Mireille Larsson</t>
        </is>
      </c>
      <c r="F2243" s="11" t="n">
        <v>2017</v>
      </c>
      <c r="G2243" s="8" t="inlineStr">
        <is>
          <t>Bentley</t>
        </is>
      </c>
      <c r="H2243" s="8" t="inlineStr">
        <is>
          <t>Continental GT</t>
        </is>
      </c>
      <c r="I2243" s="8" t="inlineStr">
        <is>
          <t>AT1E39241DBF8BGSR</t>
        </is>
      </c>
      <c r="J2243" s="8" t="inlineStr">
        <is>
          <t>02 - Sports / GT</t>
        </is>
      </c>
      <c r="K2243" s="12" t="n">
        <v>965000</v>
      </c>
      <c r="L2243" s="8" t="inlineStr">
        <is>
          <t>Arizona</t>
        </is>
      </c>
      <c r="M2243" s="13" t="n">
        <v>11953.25</v>
      </c>
      <c r="N2243" s="13" t="n"/>
      <c r="O2243" s="8" t="inlineStr">
        <is>
          <t>3 + at-fault claims - 5 yrs</t>
        </is>
      </c>
    </row>
    <row r="2244">
      <c r="A2244" s="8" t="inlineStr">
        <is>
          <t>5e80f756-7342-51e6-809b-49ca71d591fe</t>
        </is>
      </c>
      <c r="B2244" s="9" t="inlineStr">
        <is>
          <t>2025-11</t>
        </is>
      </c>
      <c r="C2244" s="10" t="n"/>
      <c r="D2244" s="9" t="inlineStr">
        <is>
          <t>Declined</t>
        </is>
      </c>
      <c r="E2244" s="8" t="inlineStr">
        <is>
          <t>Aurelio Okonkwo</t>
        </is>
      </c>
      <c r="F2244" s="11" t="n">
        <v>1987</v>
      </c>
      <c r="G2244" s="8" t="inlineStr">
        <is>
          <t>Ferrari</t>
        </is>
      </c>
      <c r="H2244" s="8" t="inlineStr">
        <is>
          <t>SF90 Stradale</t>
        </is>
      </c>
      <c r="I2244" s="8" t="inlineStr">
        <is>
          <t>UCZHGCHK5CJNFNWJT</t>
        </is>
      </c>
      <c r="J2244" s="8" t="inlineStr">
        <is>
          <t>03 - Supercar</t>
        </is>
      </c>
      <c r="K2244" s="12" t="n">
        <v>1950000</v>
      </c>
      <c r="L2244" s="8" t="inlineStr">
        <is>
          <t>Texas</t>
        </is>
      </c>
      <c r="M2244" s="13" t="n">
        <v>33849.06</v>
      </c>
      <c r="N2244" s="13" t="n"/>
      <c r="O2244" s="8" t="inlineStr">
        <is>
          <t>3 + at-fault claims - 5 yrs</t>
        </is>
      </c>
    </row>
    <row r="2245">
      <c r="A2245" s="8" t="inlineStr">
        <is>
          <t>5ea140a9-29f4-545c-9cef-7b3d9e477bb3</t>
        </is>
      </c>
      <c r="B2245" s="9" t="inlineStr">
        <is>
          <t>2025-11</t>
        </is>
      </c>
      <c r="C2245" s="10" t="n"/>
      <c r="D2245" s="9" t="inlineStr">
        <is>
          <t>Declined</t>
        </is>
      </c>
      <c r="E2245" s="8" t="inlineStr">
        <is>
          <t>Fenwick Underwood</t>
        </is>
      </c>
      <c r="F2245" s="11" t="n">
        <v>2004</v>
      </c>
      <c r="G2245" s="8" t="inlineStr">
        <is>
          <t>Ferrari</t>
        </is>
      </c>
      <c r="H2245" s="8" t="inlineStr">
        <is>
          <t>296 GTB</t>
        </is>
      </c>
      <c r="I2245" s="8" t="inlineStr">
        <is>
          <t>KEL104S57TLUUNPXS</t>
        </is>
      </c>
      <c r="J2245" s="8" t="inlineStr">
        <is>
          <t>03 - Supercar</t>
        </is>
      </c>
      <c r="K2245" s="12" t="n">
        <v>1285000</v>
      </c>
      <c r="L2245" s="8" t="inlineStr">
        <is>
          <t>California</t>
        </is>
      </c>
      <c r="M2245" s="13" t="n">
        <v>26184.91</v>
      </c>
      <c r="N2245" s="13" t="n"/>
      <c r="O2245" s="8" t="inlineStr">
        <is>
          <t>3 + at-fault claims - 5 yrs</t>
        </is>
      </c>
    </row>
    <row r="2246">
      <c r="A2246" s="8" t="inlineStr">
        <is>
          <t>5f031285-d618-51aa-af5a-05acb13bc10b</t>
        </is>
      </c>
      <c r="B2246" s="9" t="inlineStr">
        <is>
          <t>2025-11</t>
        </is>
      </c>
      <c r="C2246" s="10" t="n"/>
      <c r="D2246" s="9" t="inlineStr">
        <is>
          <t>Declined</t>
        </is>
      </c>
      <c r="E2246" s="8" t="inlineStr">
        <is>
          <t>Callum Castellanos</t>
        </is>
      </c>
      <c r="F2246" s="11" t="n">
        <v>2014</v>
      </c>
      <c r="G2246" s="8" t="inlineStr">
        <is>
          <t>Porsche</t>
        </is>
      </c>
      <c r="H2246" s="8" t="inlineStr">
        <is>
          <t>911 Turbo S</t>
        </is>
      </c>
      <c r="I2246" s="8" t="inlineStr">
        <is>
          <t>UHLUW9E9DE066YRWW</t>
        </is>
      </c>
      <c r="J2246" s="8" t="inlineStr">
        <is>
          <t>02 - Sports / GT</t>
        </is>
      </c>
      <c r="K2246" s="12" t="n">
        <v>475000</v>
      </c>
      <c r="L2246" s="8" t="inlineStr">
        <is>
          <t>Wisconsin</t>
        </is>
      </c>
      <c r="M2246" s="13" t="n">
        <v>8066.04</v>
      </c>
      <c r="N2246" s="13" t="n"/>
      <c r="O2246" s="8" t="inlineStr">
        <is>
          <t>3 + at-fault claims - 5 yrs</t>
        </is>
      </c>
    </row>
    <row r="2247">
      <c r="A2247" s="8" t="inlineStr">
        <is>
          <t>6123af97-e067-5f91-9137-b8f6ddfb8291</t>
        </is>
      </c>
      <c r="B2247" s="9" t="inlineStr">
        <is>
          <t>2025-11</t>
        </is>
      </c>
      <c r="C2247" s="10" t="n"/>
      <c r="D2247" s="9" t="inlineStr">
        <is>
          <t>Referred</t>
        </is>
      </c>
      <c r="E2247" s="8" t="inlineStr">
        <is>
          <t>Everett Chattopadhyay</t>
        </is>
      </c>
      <c r="F2247" s="11" t="n">
        <v>1996</v>
      </c>
      <c r="G2247" s="8" t="inlineStr">
        <is>
          <t>Lamborghini</t>
        </is>
      </c>
      <c r="H2247" s="8" t="inlineStr">
        <is>
          <t>Huracan EVO</t>
        </is>
      </c>
      <c r="I2247" s="8" t="inlineStr">
        <is>
          <t>8LDANUWWSJ1PV73VT</t>
        </is>
      </c>
      <c r="J2247" s="8" t="inlineStr">
        <is>
          <t>03 - Supercar</t>
        </is>
      </c>
      <c r="K2247" s="12" t="n">
        <v>1950000</v>
      </c>
      <c r="L2247" s="8" t="inlineStr">
        <is>
          <t>Oklahoma</t>
        </is>
      </c>
      <c r="M2247" s="13" t="n">
        <v>37086.79</v>
      </c>
      <c r="N2247" s="13" t="n"/>
      <c r="O2247" s="8" t="inlineStr">
        <is>
          <t>2 at-fault claims - 5 yrs</t>
        </is>
      </c>
    </row>
    <row r="2248">
      <c r="A2248" s="8" t="inlineStr">
        <is>
          <t>61f8d53d-cb11-5039-b8ec-b39cb1d1adce</t>
        </is>
      </c>
      <c r="B2248" s="9" t="inlineStr">
        <is>
          <t>2025-11</t>
        </is>
      </c>
      <c r="C2248" s="10" t="n"/>
      <c r="D2248" s="9" t="inlineStr">
        <is>
          <t>Referred</t>
        </is>
      </c>
      <c r="E2248" s="8" t="inlineStr">
        <is>
          <t>Priya Castellanos</t>
        </is>
      </c>
      <c r="F2248" s="11" t="n">
        <v>1985</v>
      </c>
      <c r="G2248" s="8" t="inlineStr">
        <is>
          <t>Bentley</t>
        </is>
      </c>
      <c r="H2248" s="8" t="inlineStr">
        <is>
          <t>Continental GT</t>
        </is>
      </c>
      <c r="I2248" s="8" t="inlineStr">
        <is>
          <t>3V747XBSFFWJ0W0J4</t>
        </is>
      </c>
      <c r="J2248" s="8" t="inlineStr">
        <is>
          <t>02 - Sports / GT</t>
        </is>
      </c>
      <c r="K2248" s="12" t="n">
        <v>545000</v>
      </c>
      <c r="L2248" s="8" t="inlineStr">
        <is>
          <t>Utah</t>
        </is>
      </c>
      <c r="M2248" s="13" t="n">
        <v>9023.35</v>
      </c>
      <c r="N2248" s="13" t="n"/>
      <c r="O2248" s="8" t="inlineStr">
        <is>
          <t>Prior carrier non-renewal / cancellation</t>
        </is>
      </c>
    </row>
    <row r="2249">
      <c r="A2249" s="8" t="inlineStr">
        <is>
          <t>61f91565-6ae8-557e-9cab-c9f8db97d8c9</t>
        </is>
      </c>
      <c r="B2249" s="9" t="inlineStr">
        <is>
          <t>2025-11</t>
        </is>
      </c>
      <c r="C2249" s="10" t="n"/>
      <c r="D2249" s="9" t="inlineStr">
        <is>
          <t>Declined</t>
        </is>
      </c>
      <c r="E2249" s="8" t="inlineStr">
        <is>
          <t>Beatrix Chattopadhyay</t>
        </is>
      </c>
      <c r="F2249" s="11" t="n">
        <v>2024</v>
      </c>
      <c r="G2249" s="8" t="inlineStr">
        <is>
          <t>Aston Martin</t>
        </is>
      </c>
      <c r="H2249" s="8" t="inlineStr">
        <is>
          <t>DB12</t>
        </is>
      </c>
      <c r="I2249" s="8" t="inlineStr">
        <is>
          <t>D0AHL26H9L1874TUH</t>
        </is>
      </c>
      <c r="J2249" s="8" t="inlineStr">
        <is>
          <t>02 - Sports / GT</t>
        </is>
      </c>
      <c r="K2249" s="12" t="n">
        <v>370000</v>
      </c>
      <c r="L2249" s="8" t="inlineStr">
        <is>
          <t>New York</t>
        </is>
      </c>
      <c r="M2249" s="13" t="n">
        <v>6701.89</v>
      </c>
      <c r="N2249" s="13" t="n"/>
      <c r="O2249" s="8" t="inlineStr">
        <is>
          <t>3 + at-fault claims - 5 yrs</t>
        </is>
      </c>
    </row>
    <row r="2250">
      <c r="A2250" s="8" t="inlineStr">
        <is>
          <t>62ac516e-b5ae-52f5-a2f9-7d638d2d8b3b</t>
        </is>
      </c>
      <c r="B2250" s="9" t="inlineStr">
        <is>
          <t>2025-11</t>
        </is>
      </c>
      <c r="C2250" s="10" t="n"/>
      <c r="D2250" s="9" t="inlineStr">
        <is>
          <t>Declined</t>
        </is>
      </c>
      <c r="E2250" s="8" t="inlineStr">
        <is>
          <t>Anouk Larsson</t>
        </is>
      </c>
      <c r="F2250" s="11" t="n">
        <v>2019</v>
      </c>
      <c r="G2250" s="8" t="inlineStr">
        <is>
          <t>Ferrari</t>
        </is>
      </c>
      <c r="H2250" s="8" t="inlineStr">
        <is>
          <t>SF90 Stradale</t>
        </is>
      </c>
      <c r="I2250" s="8" t="inlineStr">
        <is>
          <t>605B15MGZPA1403NR</t>
        </is>
      </c>
      <c r="J2250" s="8" t="inlineStr">
        <is>
          <t>03 - Supercar</t>
        </is>
      </c>
      <c r="K2250" s="12" t="n">
        <v>960000</v>
      </c>
      <c r="L2250" s="8" t="inlineStr">
        <is>
          <t>Texas</t>
        </is>
      </c>
      <c r="M2250" s="13" t="n">
        <v>19788.68</v>
      </c>
      <c r="N2250" s="13" t="n"/>
      <c r="O2250" s="8" t="inlineStr">
        <is>
          <t>3 + at-fault claims - 5 yrs</t>
        </is>
      </c>
    </row>
    <row r="2251">
      <c r="A2251" s="8" t="inlineStr">
        <is>
          <t>62f3b360-c0aa-534c-ade4-947f2f30543a</t>
        </is>
      </c>
      <c r="B2251" s="9" t="inlineStr">
        <is>
          <t>2025-11</t>
        </is>
      </c>
      <c r="C2251" s="10" t="n"/>
      <c r="D2251" s="9" t="inlineStr">
        <is>
          <t>Declined</t>
        </is>
      </c>
      <c r="E2251" s="8" t="inlineStr">
        <is>
          <t>Mireille Okonkwo</t>
        </is>
      </c>
      <c r="F2251" s="11" t="n">
        <v>1973</v>
      </c>
      <c r="G2251" s="8" t="inlineStr">
        <is>
          <t>Icon</t>
        </is>
      </c>
      <c r="H2251" s="8" t="inlineStr">
        <is>
          <t>Derelict</t>
        </is>
      </c>
      <c r="I2251" s="8" t="inlineStr">
        <is>
          <t>XAWHFM942FDDC2Z1T</t>
        </is>
      </c>
      <c r="J2251" s="8" t="inlineStr">
        <is>
          <t>11 - Restomod / Coachbuilt / Bespoke</t>
        </is>
      </c>
      <c r="K2251" s="12" t="n">
        <v>435000</v>
      </c>
      <c r="L2251" s="8" t="inlineStr">
        <is>
          <t>North Dakota</t>
        </is>
      </c>
      <c r="M2251" s="13" t="n">
        <v>7367.09</v>
      </c>
      <c r="N2251" s="13" t="n"/>
      <c r="O2251" s="8" t="inlineStr">
        <is>
          <t>3 + at-fault claims - 5 yrs</t>
        </is>
      </c>
    </row>
    <row r="2252">
      <c r="A2252" s="8" t="inlineStr">
        <is>
          <t>66f80f89-f3a5-5741-8896-f2c026ba99e6</t>
        </is>
      </c>
      <c r="B2252" s="9" t="inlineStr">
        <is>
          <t>2025-11</t>
        </is>
      </c>
      <c r="C2252" s="10" t="n"/>
      <c r="D2252" s="9" t="inlineStr">
        <is>
          <t>Declined</t>
        </is>
      </c>
      <c r="E2252" s="8" t="inlineStr">
        <is>
          <t>Ramona Montoya</t>
        </is>
      </c>
      <c r="F2252" s="11" t="n">
        <v>2011</v>
      </c>
      <c r="G2252" s="8" t="inlineStr">
        <is>
          <t>Icon</t>
        </is>
      </c>
      <c r="H2252" s="8" t="inlineStr">
        <is>
          <t>Derelict</t>
        </is>
      </c>
      <c r="I2252" s="8" t="inlineStr">
        <is>
          <t>C33SPSTRSKN6BLX95</t>
        </is>
      </c>
      <c r="J2252" s="8" t="inlineStr">
        <is>
          <t>11 - Restomod / Coachbuilt / Bespoke</t>
        </is>
      </c>
      <c r="K2252" s="12" t="n">
        <v>615000</v>
      </c>
      <c r="L2252" s="8" t="inlineStr">
        <is>
          <t>Florida</t>
        </is>
      </c>
      <c r="M2252" s="13" t="n">
        <v>12852.34</v>
      </c>
      <c r="N2252" s="13" t="n"/>
      <c r="O2252" s="8" t="inlineStr">
        <is>
          <t>3 + at-fault claims - 5 yrs</t>
        </is>
      </c>
    </row>
    <row r="2253">
      <c r="A2253" s="8" t="inlineStr">
        <is>
          <t>67f1a040-2b1d-5a74-b015-dafab0001b65</t>
        </is>
      </c>
      <c r="B2253" s="9" t="inlineStr">
        <is>
          <t>2025-11</t>
        </is>
      </c>
      <c r="C2253" s="10" t="n"/>
      <c r="D2253" s="9" t="inlineStr">
        <is>
          <t>Declined</t>
        </is>
      </c>
      <c r="E2253" s="8" t="inlineStr">
        <is>
          <t>Desmond Kingsford</t>
        </is>
      </c>
      <c r="F2253" s="11" t="n">
        <v>1987</v>
      </c>
      <c r="G2253" s="8" t="inlineStr">
        <is>
          <t>Mercedes-Benz</t>
        </is>
      </c>
      <c r="H2253" s="8" t="inlineStr">
        <is>
          <t>AMG GT</t>
        </is>
      </c>
      <c r="I2253" s="8" t="inlineStr">
        <is>
          <t>TL97G12W3TDJEWPN6</t>
        </is>
      </c>
      <c r="J2253" s="8" t="inlineStr">
        <is>
          <t>02 - Sports / GT</t>
        </is>
      </c>
      <c r="K2253" s="12" t="n">
        <v>260000</v>
      </c>
      <c r="L2253" s="8" t="inlineStr">
        <is>
          <t>Delaware</t>
        </is>
      </c>
      <c r="M2253" s="13" t="n">
        <v>4599.06</v>
      </c>
      <c r="N2253" s="13" t="n"/>
      <c r="O2253" s="8" t="inlineStr">
        <is>
          <t>3 + at-fault claims - 5 yrs</t>
        </is>
      </c>
    </row>
    <row r="2254">
      <c r="A2254" s="8" t="inlineStr">
        <is>
          <t>68244983-f1ca-5e61-9c2d-ada4dbf05086</t>
        </is>
      </c>
      <c r="B2254" s="9" t="inlineStr">
        <is>
          <t>2025-11</t>
        </is>
      </c>
      <c r="C2254" s="10" t="n"/>
      <c r="D2254" s="9" t="inlineStr">
        <is>
          <t>Referred</t>
        </is>
      </c>
      <c r="E2254" s="8" t="inlineStr">
        <is>
          <t>Beatrix Rourke</t>
        </is>
      </c>
      <c r="F2254" s="11" t="n">
        <v>1993</v>
      </c>
      <c r="G2254" s="8" t="inlineStr">
        <is>
          <t>BMW</t>
        </is>
      </c>
      <c r="H2254" s="8" t="inlineStr">
        <is>
          <t>M8 Competition</t>
        </is>
      </c>
      <c r="I2254" s="8" t="inlineStr">
        <is>
          <t>7U2R5YP61EVMDTEJ0</t>
        </is>
      </c>
      <c r="J2254" s="8" t="inlineStr">
        <is>
          <t>02 - Sports / GT</t>
        </is>
      </c>
      <c r="K2254" s="12" t="n">
        <v>445000</v>
      </c>
      <c r="L2254" s="8" t="inlineStr">
        <is>
          <t>Virginia</t>
        </is>
      </c>
      <c r="M2254" s="13" t="n">
        <v>6863.92</v>
      </c>
      <c r="N2254" s="13" t="n"/>
      <c r="O2254" s="8" t="inlineStr">
        <is>
          <t>2 at-fault claims - 5 yrs</t>
        </is>
      </c>
    </row>
    <row r="2255">
      <c r="A2255" s="8" t="inlineStr">
        <is>
          <t>6914c8b5-1f39-5a02-a0ec-d5facc55c277</t>
        </is>
      </c>
      <c r="B2255" s="9" t="inlineStr">
        <is>
          <t>2025-11</t>
        </is>
      </c>
      <c r="C2255" s="10" t="n"/>
      <c r="D2255" s="9" t="inlineStr">
        <is>
          <t>Declined</t>
        </is>
      </c>
      <c r="E2255" s="8" t="inlineStr">
        <is>
          <t>Priya Fairweather</t>
        </is>
      </c>
      <c r="F2255" s="11" t="n">
        <v>1961</v>
      </c>
      <c r="G2255" s="8" t="inlineStr">
        <is>
          <t>Maserati</t>
        </is>
      </c>
      <c r="H2255" s="8" t="inlineStr">
        <is>
          <t>GranTurismo</t>
        </is>
      </c>
      <c r="I2255" s="8" t="inlineStr">
        <is>
          <t>V720PP1MZYN7FRJT8</t>
        </is>
      </c>
      <c r="J2255" s="8" t="inlineStr">
        <is>
          <t>02 - Sports / GT</t>
        </is>
      </c>
      <c r="K2255" s="12" t="n">
        <v>1170000</v>
      </c>
      <c r="L2255" s="8" t="inlineStr">
        <is>
          <t>Pennsylvania</t>
        </is>
      </c>
      <c r="M2255" s="13" t="n">
        <v>12141.51</v>
      </c>
      <c r="N2255" s="13" t="n"/>
      <c r="O2255" s="8" t="inlineStr">
        <is>
          <t>3 + at-fault claims - 5 yrs</t>
        </is>
      </c>
    </row>
    <row r="2256">
      <c r="A2256" s="8" t="inlineStr">
        <is>
          <t>693ad44a-0049-55a1-b589-d13382b92d7b</t>
        </is>
      </c>
      <c r="B2256" s="9" t="inlineStr">
        <is>
          <t>2025-11</t>
        </is>
      </c>
      <c r="C2256" s="10" t="n"/>
      <c r="D2256" s="9" t="inlineStr">
        <is>
          <t>Declined</t>
        </is>
      </c>
      <c r="E2256" s="8" t="inlineStr">
        <is>
          <t>Delphine Thistlewood</t>
        </is>
      </c>
      <c r="F2256" s="11" t="n">
        <v>1998</v>
      </c>
      <c r="G2256" s="8" t="inlineStr">
        <is>
          <t>Porsche</t>
        </is>
      </c>
      <c r="H2256" s="8" t="inlineStr">
        <is>
          <t>911 Turbo S</t>
        </is>
      </c>
      <c r="I2256" s="8" t="inlineStr">
        <is>
          <t>4XY06NH3NNTP0ZSCA</t>
        </is>
      </c>
      <c r="J2256" s="8" t="inlineStr">
        <is>
          <t>02 - Sports / GT</t>
        </is>
      </c>
      <c r="K2256" s="12" t="n">
        <v>760000</v>
      </c>
      <c r="L2256" s="8" t="inlineStr">
        <is>
          <t>Indiana</t>
        </is>
      </c>
      <c r="M2256" s="13" t="n">
        <v>11464.53</v>
      </c>
      <c r="N2256" s="13" t="n"/>
      <c r="O2256" s="8" t="inlineStr">
        <is>
          <t>3 + at-fault claims - 5 yrs</t>
        </is>
      </c>
    </row>
    <row r="2257">
      <c r="A2257" s="8" t="inlineStr">
        <is>
          <t>6c1c8df7-eaca-5880-9531-ab0a912243fd</t>
        </is>
      </c>
      <c r="B2257" s="9" t="inlineStr">
        <is>
          <t>2025-11</t>
        </is>
      </c>
      <c r="C2257" s="10" t="n"/>
      <c r="D2257" s="9" t="inlineStr">
        <is>
          <t>Declined</t>
        </is>
      </c>
      <c r="E2257" s="8" t="inlineStr">
        <is>
          <t>Noor Farkas</t>
        </is>
      </c>
      <c r="F2257" s="11" t="n">
        <v>1969</v>
      </c>
      <c r="G2257" s="8" t="inlineStr">
        <is>
          <t>Mercedes-Benz</t>
        </is>
      </c>
      <c r="H2257" s="8" t="inlineStr">
        <is>
          <t>280SL Pagoda</t>
        </is>
      </c>
      <c r="I2257" s="8" t="inlineStr">
        <is>
          <t>474BY1AZGLCMCBNGG</t>
        </is>
      </c>
      <c r="J2257" s="8" t="inlineStr">
        <is>
          <t>07 - Post-War Classic (1946-1972)</t>
        </is>
      </c>
      <c r="K2257" s="12" t="n">
        <v>1950000</v>
      </c>
      <c r="L2257" s="8" t="inlineStr">
        <is>
          <t>Utah</t>
        </is>
      </c>
      <c r="M2257" s="13" t="n">
        <v>18874.53</v>
      </c>
      <c r="N2257" s="13" t="n"/>
      <c r="O2257" s="8" t="inlineStr">
        <is>
          <t>3 + at-fault claims - 5 yrs</t>
        </is>
      </c>
    </row>
    <row r="2258">
      <c r="A2258" s="8" t="inlineStr">
        <is>
          <t>6c82d179-ac04-5d19-a756-88bbdee2dc2e</t>
        </is>
      </c>
      <c r="B2258" s="9" t="inlineStr">
        <is>
          <t>2025-11</t>
        </is>
      </c>
      <c r="C2258" s="10" t="n"/>
      <c r="D2258" s="9" t="inlineStr">
        <is>
          <t>Referred</t>
        </is>
      </c>
      <c r="E2258" s="8" t="inlineStr">
        <is>
          <t>Lorenzo Vasquez</t>
        </is>
      </c>
      <c r="F2258" s="11" t="n">
        <v>2020</v>
      </c>
      <c r="G2258" s="8" t="inlineStr">
        <is>
          <t>Bentley</t>
        </is>
      </c>
      <c r="H2258" s="8" t="inlineStr">
        <is>
          <t>4.5 Litre</t>
        </is>
      </c>
      <c r="I2258" s="8" t="inlineStr">
        <is>
          <t>XJBDNSVFUK78ZFTLJ</t>
        </is>
      </c>
      <c r="J2258" s="8" t="inlineStr">
        <is>
          <t>06 - Vintage Pre-War (pre-1946)</t>
        </is>
      </c>
      <c r="K2258" s="12" t="n">
        <v>1950000</v>
      </c>
      <c r="L2258" s="8" t="inlineStr">
        <is>
          <t>Nevada</t>
        </is>
      </c>
      <c r="M2258" s="13" t="n">
        <v>14636.04</v>
      </c>
      <c r="N2258" s="13" t="n"/>
      <c r="O2258" s="8" t="inlineStr">
        <is>
          <t>Prior carrier non-renewal / cancellation</t>
        </is>
      </c>
    </row>
    <row r="2259">
      <c r="A2259" s="8" t="inlineStr">
        <is>
          <t>6e825df0-dda2-560a-b7f9-1648fcd9581a</t>
        </is>
      </c>
      <c r="B2259" s="9" t="inlineStr">
        <is>
          <t>2025-11</t>
        </is>
      </c>
      <c r="C2259" s="10" t="n"/>
      <c r="D2259" s="9" t="inlineStr">
        <is>
          <t>Declined</t>
        </is>
      </c>
      <c r="E2259" s="8" t="inlineStr">
        <is>
          <t>Lorenzo Merriweather</t>
        </is>
      </c>
      <c r="F2259" s="11" t="n">
        <v>1995</v>
      </c>
      <c r="G2259" s="8" t="inlineStr">
        <is>
          <t>Aston Martin</t>
        </is>
      </c>
      <c r="H2259" s="8" t="inlineStr">
        <is>
          <t>DB12</t>
        </is>
      </c>
      <c r="I2259" s="8" t="inlineStr">
        <is>
          <t>VAPHWYT2KHTVHL8J4</t>
        </is>
      </c>
      <c r="J2259" s="8" t="inlineStr">
        <is>
          <t>02 - Sports / GT</t>
        </is>
      </c>
      <c r="K2259" s="12" t="n">
        <v>655000</v>
      </c>
      <c r="L2259" s="8" t="inlineStr">
        <is>
          <t>Kansas</t>
        </is>
      </c>
      <c r="M2259" s="13" t="n">
        <v>7792.03</v>
      </c>
      <c r="N2259" s="13" t="n"/>
      <c r="O2259" s="8" t="inlineStr">
        <is>
          <t>3 + at-fault claims - 5 yrs</t>
        </is>
      </c>
    </row>
    <row r="2260">
      <c r="A2260" s="8" t="inlineStr">
        <is>
          <t>704d4350-de4c-5244-b4f0-93d5f7568bed</t>
        </is>
      </c>
      <c r="B2260" s="9" t="inlineStr">
        <is>
          <t>2025-11</t>
        </is>
      </c>
      <c r="C2260" s="10" t="n"/>
      <c r="D2260" s="9" t="inlineStr">
        <is>
          <t>Declined</t>
        </is>
      </c>
      <c r="E2260" s="8" t="inlineStr">
        <is>
          <t>Desmond Harrington</t>
        </is>
      </c>
      <c r="F2260" s="11" t="n">
        <v>2006</v>
      </c>
      <c r="G2260" s="8" t="inlineStr">
        <is>
          <t>Ferrari</t>
        </is>
      </c>
      <c r="H2260" s="8" t="inlineStr">
        <is>
          <t>275 GTB/4</t>
        </is>
      </c>
      <c r="I2260" s="8" t="inlineStr">
        <is>
          <t>0BTJ89WXXR6GL7WLG</t>
        </is>
      </c>
      <c r="J2260" s="8" t="inlineStr">
        <is>
          <t>07 - Post-War Classic (1946-1972)</t>
        </is>
      </c>
      <c r="K2260" s="12" t="n">
        <v>395000</v>
      </c>
      <c r="L2260" s="8" t="inlineStr">
        <is>
          <t>Florida</t>
        </is>
      </c>
      <c r="M2260" s="13" t="n">
        <v>5079.85</v>
      </c>
      <c r="N2260" s="13" t="n"/>
      <c r="O2260" s="8" t="inlineStr">
        <is>
          <t>3 + at-fault claims - 5 yrs</t>
        </is>
      </c>
    </row>
    <row r="2261">
      <c r="A2261" s="8" t="inlineStr">
        <is>
          <t>70731904-a49c-5551-80ba-9ae8853ee401</t>
        </is>
      </c>
      <c r="B2261" s="9" t="inlineStr">
        <is>
          <t>2025-11</t>
        </is>
      </c>
      <c r="C2261" s="10" t="n"/>
      <c r="D2261" s="9" t="inlineStr">
        <is>
          <t>Declined</t>
        </is>
      </c>
      <c r="E2261" s="8" t="inlineStr">
        <is>
          <t>Horace Castellanos</t>
        </is>
      </c>
      <c r="F2261" s="11" t="n">
        <v>1985</v>
      </c>
      <c r="G2261" s="8" t="inlineStr">
        <is>
          <t>Ferrari</t>
        </is>
      </c>
      <c r="H2261" s="8" t="inlineStr">
        <is>
          <t>275 GTB/4</t>
        </is>
      </c>
      <c r="I2261" s="8" t="inlineStr">
        <is>
          <t>U84ZZNHLYGJURH76G</t>
        </is>
      </c>
      <c r="J2261" s="8" t="inlineStr">
        <is>
          <t>07 - Post-War Classic (1946-1972)</t>
        </is>
      </c>
      <c r="K2261" s="12" t="n">
        <v>525000</v>
      </c>
      <c r="L2261" s="8" t="inlineStr">
        <is>
          <t>New Jersey</t>
        </is>
      </c>
      <c r="M2261" s="13" t="n">
        <v>3876.08</v>
      </c>
      <c r="N2261" s="13" t="n"/>
      <c r="O2261" s="8" t="inlineStr">
        <is>
          <t>3 + at-fault claims - 5 yrs</t>
        </is>
      </c>
    </row>
    <row r="2262">
      <c r="A2262" s="8" t="inlineStr">
        <is>
          <t>7270fe66-d8e1-59e5-b492-6a28c595ffce</t>
        </is>
      </c>
      <c r="B2262" s="9" t="inlineStr">
        <is>
          <t>2025-11</t>
        </is>
      </c>
      <c r="C2262" s="10" t="n"/>
      <c r="D2262" s="9" t="inlineStr">
        <is>
          <t>Referred</t>
        </is>
      </c>
      <c r="E2262" s="8" t="inlineStr">
        <is>
          <t>Leopold Farkas</t>
        </is>
      </c>
      <c r="F2262" s="11" t="n">
        <v>1985</v>
      </c>
      <c r="G2262" s="8" t="inlineStr">
        <is>
          <t>McLaren</t>
        </is>
      </c>
      <c r="H2262" s="8" t="inlineStr">
        <is>
          <t>750S</t>
        </is>
      </c>
      <c r="I2262" s="8" t="inlineStr">
        <is>
          <t>T3X1ZSK9FLX9E7N70</t>
        </is>
      </c>
      <c r="J2262" s="8" t="inlineStr">
        <is>
          <t>03 - Supercar</t>
        </is>
      </c>
      <c r="K2262" s="12" t="n">
        <v>830000</v>
      </c>
      <c r="L2262" s="8" t="inlineStr">
        <is>
          <t>Louisiana</t>
        </is>
      </c>
      <c r="M2262" s="13" t="n">
        <v>18001.6</v>
      </c>
      <c r="N2262" s="13" t="n"/>
      <c r="O2262" s="8" t="inlineStr">
        <is>
          <t>1 at-fault claim over $100k</t>
        </is>
      </c>
    </row>
    <row r="2263">
      <c r="A2263" s="8" t="inlineStr">
        <is>
          <t>730a5b5a-4d1a-5812-81cc-e72c2c3180b0</t>
        </is>
      </c>
      <c r="B2263" s="9" t="inlineStr">
        <is>
          <t>2025-11</t>
        </is>
      </c>
      <c r="C2263" s="10" t="n"/>
      <c r="D2263" s="9" t="inlineStr">
        <is>
          <t>Declined</t>
        </is>
      </c>
      <c r="E2263" s="8" t="inlineStr">
        <is>
          <t>Horace Chattopadhyay</t>
        </is>
      </c>
      <c r="F2263" s="11" t="n">
        <v>2018</v>
      </c>
      <c r="G2263" s="8" t="inlineStr">
        <is>
          <t>Porsche</t>
        </is>
      </c>
      <c r="H2263" s="8" t="inlineStr">
        <is>
          <t>911 Turbo S</t>
        </is>
      </c>
      <c r="I2263" s="8" t="inlineStr">
        <is>
          <t>WL69K9CXDD6439XDT</t>
        </is>
      </c>
      <c r="J2263" s="8" t="inlineStr">
        <is>
          <t>02 - Sports / GT</t>
        </is>
      </c>
      <c r="K2263" s="12" t="n">
        <v>240000</v>
      </c>
      <c r="L2263" s="8" t="inlineStr">
        <is>
          <t>New York</t>
        </is>
      </c>
      <c r="M2263" s="13" t="n">
        <v>5332.53</v>
      </c>
      <c r="N2263" s="13" t="n"/>
      <c r="O2263" s="8" t="inlineStr">
        <is>
          <t>3 + at-fault claims - 5 yrs</t>
        </is>
      </c>
    </row>
    <row r="2264">
      <c r="A2264" s="8" t="inlineStr">
        <is>
          <t>732813bb-dfc2-507b-962a-cd223ae83422</t>
        </is>
      </c>
      <c r="B2264" s="9" t="inlineStr">
        <is>
          <t>2025-11</t>
        </is>
      </c>
      <c r="C2264" s="10" t="n"/>
      <c r="D2264" s="9" t="inlineStr">
        <is>
          <t>Declined</t>
        </is>
      </c>
      <c r="E2264" s="8" t="inlineStr">
        <is>
          <t>Wilhelmina Bellandi</t>
        </is>
      </c>
      <c r="F2264" s="11" t="n">
        <v>1972</v>
      </c>
      <c r="G2264" s="8" t="inlineStr">
        <is>
          <t>Mercedes-Benz</t>
        </is>
      </c>
      <c r="H2264" s="8" t="inlineStr">
        <is>
          <t>AMG GT</t>
        </is>
      </c>
      <c r="I2264" s="8" t="inlineStr">
        <is>
          <t>SPPJ1MJR9WX3CNB7Y</t>
        </is>
      </c>
      <c r="J2264" s="8" t="inlineStr">
        <is>
          <t>02 - Sports / GT</t>
        </is>
      </c>
      <c r="K2264" s="12" t="n">
        <v>250000</v>
      </c>
      <c r="L2264" s="8" t="inlineStr">
        <is>
          <t>Virginia</t>
        </is>
      </c>
      <c r="M2264" s="13" t="n">
        <v>3856.13</v>
      </c>
      <c r="N2264" s="13" t="n"/>
      <c r="O2264" s="8" t="inlineStr">
        <is>
          <t>3 + at-fault claims - 5 yrs</t>
        </is>
      </c>
    </row>
    <row r="2265">
      <c r="A2265" s="8" t="inlineStr">
        <is>
          <t>7804d08e-7a4b-55dc-bbc2-fdcd954d40a0</t>
        </is>
      </c>
      <c r="B2265" s="9" t="inlineStr">
        <is>
          <t>2025-11</t>
        </is>
      </c>
      <c r="C2265" s="10" t="n"/>
      <c r="D2265" s="9" t="inlineStr">
        <is>
          <t>Declined</t>
        </is>
      </c>
      <c r="E2265" s="8" t="inlineStr">
        <is>
          <t>Fenwick Rourke</t>
        </is>
      </c>
      <c r="F2265" s="11" t="n">
        <v>1963</v>
      </c>
      <c r="G2265" s="8" t="inlineStr">
        <is>
          <t>BMW</t>
        </is>
      </c>
      <c r="H2265" s="8" t="inlineStr">
        <is>
          <t>M8 Competition</t>
        </is>
      </c>
      <c r="I2265" s="8" t="inlineStr">
        <is>
          <t>DVKRKWLUGFFG0JD6J</t>
        </is>
      </c>
      <c r="J2265" s="8" t="inlineStr">
        <is>
          <t>02 - Sports / GT</t>
        </is>
      </c>
      <c r="K2265" s="12" t="n">
        <v>285000</v>
      </c>
      <c r="L2265" s="8" t="inlineStr">
        <is>
          <t>Nebraska</t>
        </is>
      </c>
      <c r="M2265" s="13" t="n">
        <v>5242.92</v>
      </c>
      <c r="N2265" s="13" t="n"/>
      <c r="O2265" s="8" t="inlineStr">
        <is>
          <t>3 + at-fault claims - 5 yrs</t>
        </is>
      </c>
    </row>
    <row r="2266">
      <c r="A2266" s="8" t="inlineStr">
        <is>
          <t>79fc53b5-69d8-5457-b552-27e1b4764784</t>
        </is>
      </c>
      <c r="B2266" s="9" t="inlineStr">
        <is>
          <t>2025-11</t>
        </is>
      </c>
      <c r="C2266" s="10" t="n"/>
      <c r="D2266" s="9" t="inlineStr">
        <is>
          <t>Referred</t>
        </is>
      </c>
      <c r="E2266" s="8" t="inlineStr">
        <is>
          <t>Marisol Thistlewood</t>
        </is>
      </c>
      <c r="F2266" s="11" t="n">
        <v>1999</v>
      </c>
      <c r="G2266" s="8" t="inlineStr">
        <is>
          <t>Aston Martin</t>
        </is>
      </c>
      <c r="H2266" s="8" t="inlineStr">
        <is>
          <t>DB12</t>
        </is>
      </c>
      <c r="I2266" s="8" t="inlineStr">
        <is>
          <t>SLR43R13T8ND6Z230</t>
        </is>
      </c>
      <c r="J2266" s="8" t="inlineStr">
        <is>
          <t>02 - Sports / GT</t>
        </is>
      </c>
      <c r="K2266" s="12" t="n">
        <v>570000</v>
      </c>
      <c r="L2266" s="8" t="inlineStr">
        <is>
          <t>New Hampshire</t>
        </is>
      </c>
      <c r="M2266" s="13" t="n">
        <v>7270.19</v>
      </c>
      <c r="N2266" s="13" t="n"/>
      <c r="O2266" s="8" t="inlineStr">
        <is>
          <t>2 at-fault claims - 5 yrs</t>
        </is>
      </c>
    </row>
    <row r="2267">
      <c r="A2267" s="8" t="inlineStr">
        <is>
          <t>7b095d5f-b94d-5a3c-8958-91a45172f920</t>
        </is>
      </c>
      <c r="B2267" s="9" t="inlineStr">
        <is>
          <t>2025-11</t>
        </is>
      </c>
      <c r="C2267" s="10" t="n"/>
      <c r="D2267" s="9" t="inlineStr">
        <is>
          <t>Declined</t>
        </is>
      </c>
      <c r="E2267" s="8" t="inlineStr">
        <is>
          <t>Beatrix Castellanos</t>
        </is>
      </c>
      <c r="F2267" s="11" t="n">
        <v>2017</v>
      </c>
      <c r="G2267" s="8" t="inlineStr">
        <is>
          <t>Porsche</t>
        </is>
      </c>
      <c r="H2267" s="8" t="inlineStr">
        <is>
          <t>911 Turbo S</t>
        </is>
      </c>
      <c r="I2267" s="8" t="inlineStr">
        <is>
          <t>JMDSB5FD9MG3L8C8M</t>
        </is>
      </c>
      <c r="J2267" s="8" t="inlineStr">
        <is>
          <t>02 - Sports / GT</t>
        </is>
      </c>
      <c r="K2267" s="12" t="n">
        <v>735000</v>
      </c>
      <c r="L2267" s="8" t="inlineStr">
        <is>
          <t>Alaska</t>
        </is>
      </c>
      <c r="M2267" s="13" t="n">
        <v>10276.13</v>
      </c>
      <c r="N2267" s="13" t="n"/>
      <c r="O2267" s="8" t="inlineStr">
        <is>
          <t>3 + at-fault claims - 5 yrs</t>
        </is>
      </c>
    </row>
    <row r="2268">
      <c r="A2268" s="8" t="inlineStr">
        <is>
          <t>7c59fa19-ae45-5126-a1e5-c9b047670b55</t>
        </is>
      </c>
      <c r="B2268" s="9" t="inlineStr">
        <is>
          <t>2025-11</t>
        </is>
      </c>
      <c r="C2268" s="10" t="n"/>
      <c r="D2268" s="9" t="inlineStr">
        <is>
          <t>Referred</t>
        </is>
      </c>
      <c r="E2268" s="8" t="inlineStr">
        <is>
          <t>Everett Larsson</t>
        </is>
      </c>
      <c r="F2268" s="11" t="n">
        <v>2008</v>
      </c>
      <c r="G2268" s="8" t="inlineStr">
        <is>
          <t>Maserati</t>
        </is>
      </c>
      <c r="H2268" s="8" t="inlineStr">
        <is>
          <t>GranTurismo</t>
        </is>
      </c>
      <c r="I2268" s="8" t="inlineStr">
        <is>
          <t>UWZR371F7DXXKX0EU</t>
        </is>
      </c>
      <c r="J2268" s="8" t="inlineStr">
        <is>
          <t>02 - Sports / GT</t>
        </is>
      </c>
      <c r="K2268" s="12" t="n">
        <v>795000</v>
      </c>
      <c r="L2268" s="8" t="inlineStr">
        <is>
          <t>Georgia</t>
        </is>
      </c>
      <c r="M2268" s="13" t="n">
        <v>10920</v>
      </c>
      <c r="N2268" s="13" t="n"/>
      <c r="O2268" s="8" t="inlineStr">
        <is>
          <t>1 theft / total loss claim</t>
        </is>
      </c>
    </row>
    <row r="2269">
      <c r="A2269" s="8" t="inlineStr">
        <is>
          <t>7d6825a6-b1b0-57df-a4c9-3818a34699a1</t>
        </is>
      </c>
      <c r="B2269" s="9" t="inlineStr">
        <is>
          <t>2025-11</t>
        </is>
      </c>
      <c r="C2269" s="10" t="n"/>
      <c r="D2269" s="9" t="inlineStr">
        <is>
          <t>Referred</t>
        </is>
      </c>
      <c r="E2269" s="8" t="inlineStr">
        <is>
          <t>Fenwick Harrington</t>
        </is>
      </c>
      <c r="F2269" s="11" t="n">
        <v>1998</v>
      </c>
      <c r="G2269" s="8" t="inlineStr">
        <is>
          <t>Ferrari</t>
        </is>
      </c>
      <c r="H2269" s="8" t="inlineStr">
        <is>
          <t>SF90 Stradale</t>
        </is>
      </c>
      <c r="I2269" s="8" t="inlineStr">
        <is>
          <t>36DHJ4R9AE0PG5MEG</t>
        </is>
      </c>
      <c r="J2269" s="8" t="inlineStr">
        <is>
          <t>03 - Supercar</t>
        </is>
      </c>
      <c r="K2269" s="12" t="n">
        <v>415000</v>
      </c>
      <c r="L2269" s="8" t="inlineStr">
        <is>
          <t>Nebraska</t>
        </is>
      </c>
      <c r="M2269" s="13" t="n">
        <v>11706.13</v>
      </c>
      <c r="N2269" s="13" t="n"/>
      <c r="O2269" s="8" t="inlineStr">
        <is>
          <t>2 at-fault claims - 5 yrs</t>
        </is>
      </c>
    </row>
    <row r="2270">
      <c r="A2270" s="8" t="inlineStr">
        <is>
          <t>7fe06ddb-7c85-575c-942f-0557f505bde2</t>
        </is>
      </c>
      <c r="B2270" s="9" t="inlineStr">
        <is>
          <t>2025-11</t>
        </is>
      </c>
      <c r="C2270" s="10" t="n"/>
      <c r="D2270" s="9" t="inlineStr">
        <is>
          <t>Declined</t>
        </is>
      </c>
      <c r="E2270" s="8" t="inlineStr">
        <is>
          <t>Delphine Delacroix</t>
        </is>
      </c>
      <c r="F2270" s="11" t="n">
        <v>1976</v>
      </c>
      <c r="G2270" s="8" t="inlineStr">
        <is>
          <t>Mercedes-Benz</t>
        </is>
      </c>
      <c r="H2270" s="8" t="inlineStr">
        <is>
          <t>AMG GT</t>
        </is>
      </c>
      <c r="I2270" s="8" t="inlineStr">
        <is>
          <t>J8ARTHEYF8L1CA5E8</t>
        </is>
      </c>
      <c r="J2270" s="8" t="inlineStr">
        <is>
          <t>02 - Sports / GT</t>
        </is>
      </c>
      <c r="K2270" s="12" t="n">
        <v>755000</v>
      </c>
      <c r="L2270" s="8" t="inlineStr">
        <is>
          <t>Kansas</t>
        </is>
      </c>
      <c r="M2270" s="13" t="n">
        <v>8981.65</v>
      </c>
      <c r="N2270" s="13" t="n"/>
      <c r="O2270" s="8" t="inlineStr">
        <is>
          <t>3 + at-fault claims - 5 yrs</t>
        </is>
      </c>
    </row>
    <row r="2271">
      <c r="A2271" s="8" t="inlineStr">
        <is>
          <t>805e8e98-9355-5391-96f1-e2d15aa55d4c</t>
        </is>
      </c>
      <c r="B2271" s="9" t="inlineStr">
        <is>
          <t>2025-11</t>
        </is>
      </c>
      <c r="C2271" s="10" t="n"/>
      <c r="D2271" s="9" t="inlineStr">
        <is>
          <t>Referred</t>
        </is>
      </c>
      <c r="E2271" s="8" t="inlineStr">
        <is>
          <t>Lorenzo Blackwood</t>
        </is>
      </c>
      <c r="F2271" s="11" t="n">
        <v>1961</v>
      </c>
      <c r="G2271" s="8" t="inlineStr">
        <is>
          <t>BMW</t>
        </is>
      </c>
      <c r="H2271" s="8" t="inlineStr">
        <is>
          <t>M8 Competition</t>
        </is>
      </c>
      <c r="I2271" s="8" t="inlineStr">
        <is>
          <t>Z0C0GX0B9ZFV46SBY</t>
        </is>
      </c>
      <c r="J2271" s="8" t="inlineStr">
        <is>
          <t>02 - Sports / GT</t>
        </is>
      </c>
      <c r="K2271" s="12" t="n">
        <v>1950000</v>
      </c>
      <c r="L2271" s="8" t="inlineStr">
        <is>
          <t>Alabama</t>
        </is>
      </c>
      <c r="M2271" s="13" t="n">
        <v>25699.53</v>
      </c>
      <c r="N2271" s="13" t="n"/>
      <c r="O2271" s="8" t="inlineStr">
        <is>
          <t>2 at-fault claims - 5 yrs</t>
        </is>
      </c>
    </row>
    <row r="2272">
      <c r="A2272" s="8" t="inlineStr">
        <is>
          <t>828b7ecb-abcb-5216-afec-2b12e9a6f5d2</t>
        </is>
      </c>
      <c r="B2272" s="9" t="inlineStr">
        <is>
          <t>2025-11</t>
        </is>
      </c>
      <c r="C2272" s="10" t="n"/>
      <c r="D2272" s="9" t="inlineStr">
        <is>
          <t>Declined</t>
        </is>
      </c>
      <c r="E2272" s="8" t="inlineStr">
        <is>
          <t>Callum Nakashima</t>
        </is>
      </c>
      <c r="F2272" s="11" t="n">
        <v>2017</v>
      </c>
      <c r="G2272" s="8" t="inlineStr">
        <is>
          <t>Mercedes-Benz</t>
        </is>
      </c>
      <c r="H2272" s="8" t="inlineStr">
        <is>
          <t>AMG GT</t>
        </is>
      </c>
      <c r="I2272" s="8" t="inlineStr">
        <is>
          <t>VYRJ0TR7UBD5JMK5B</t>
        </is>
      </c>
      <c r="J2272" s="8" t="inlineStr">
        <is>
          <t>02 - Sports / GT</t>
        </is>
      </c>
      <c r="K2272" s="12" t="n">
        <v>485000</v>
      </c>
      <c r="L2272" s="8" t="inlineStr">
        <is>
          <t>Illinois</t>
        </is>
      </c>
      <c r="M2272" s="13" t="n">
        <v>9333.959999999999</v>
      </c>
      <c r="N2272" s="13" t="n"/>
      <c r="O2272" s="8" t="inlineStr">
        <is>
          <t>3 + at-fault claims - 5 yrs</t>
        </is>
      </c>
    </row>
    <row r="2273">
      <c r="A2273" s="8" t="inlineStr">
        <is>
          <t>83a085c9-9015-5ac0-8587-703dfec02691</t>
        </is>
      </c>
      <c r="B2273" s="9" t="inlineStr">
        <is>
          <t>2025-11</t>
        </is>
      </c>
      <c r="C2273" s="10" t="n"/>
      <c r="D2273" s="9" t="inlineStr">
        <is>
          <t>Declined</t>
        </is>
      </c>
      <c r="E2273" s="8" t="inlineStr">
        <is>
          <t>Sunniva Montoya</t>
        </is>
      </c>
      <c r="F2273" s="11" t="n">
        <v>1973</v>
      </c>
      <c r="G2273" s="8" t="inlineStr">
        <is>
          <t>Lamborghini</t>
        </is>
      </c>
      <c r="H2273" s="8" t="inlineStr">
        <is>
          <t>Huracan EVO</t>
        </is>
      </c>
      <c r="I2273" s="8" t="inlineStr">
        <is>
          <t>W60TRKUWK82BNNE2U</t>
        </is>
      </c>
      <c r="J2273" s="8" t="inlineStr">
        <is>
          <t>03 - Supercar</t>
        </is>
      </c>
      <c r="K2273" s="12" t="n">
        <v>760000</v>
      </c>
      <c r="L2273" s="8" t="inlineStr">
        <is>
          <t>Indiana</t>
        </is>
      </c>
      <c r="M2273" s="13" t="n">
        <v>16755.85</v>
      </c>
      <c r="N2273" s="13" t="n"/>
      <c r="O2273" s="8" t="inlineStr">
        <is>
          <t>3 + at-fault claims - 5 yrs</t>
        </is>
      </c>
    </row>
    <row r="2274">
      <c r="A2274" s="8" t="inlineStr">
        <is>
          <t>84b69d3d-033d-51a4-b41d-8a913199695d</t>
        </is>
      </c>
      <c r="B2274" s="9" t="inlineStr">
        <is>
          <t>2025-11</t>
        </is>
      </c>
      <c r="C2274" s="10" t="n"/>
      <c r="D2274" s="9" t="inlineStr">
        <is>
          <t>Referred</t>
        </is>
      </c>
      <c r="E2274" s="8" t="inlineStr">
        <is>
          <t>Beatrix Chattopadhyay</t>
        </is>
      </c>
      <c r="F2274" s="11" t="n">
        <v>1971</v>
      </c>
      <c r="G2274" s="8" t="inlineStr">
        <is>
          <t>BMW</t>
        </is>
      </c>
      <c r="H2274" s="8" t="inlineStr">
        <is>
          <t>M8 Competition</t>
        </is>
      </c>
      <c r="I2274" s="8" t="inlineStr">
        <is>
          <t>7LVW8SHXXBPBTR0PX</t>
        </is>
      </c>
      <c r="J2274" s="8" t="inlineStr">
        <is>
          <t>02 - Sports / GT</t>
        </is>
      </c>
      <c r="K2274" s="12" t="n">
        <v>850000</v>
      </c>
      <c r="L2274" s="8" t="inlineStr">
        <is>
          <t>Wisconsin</t>
        </is>
      </c>
      <c r="M2274" s="13" t="n">
        <v>12509.43</v>
      </c>
      <c r="N2274" s="13" t="n"/>
      <c r="O2274" s="8" t="inlineStr">
        <is>
          <t>1 at-fault claim over $100k</t>
        </is>
      </c>
    </row>
    <row r="2275">
      <c r="A2275" s="8" t="inlineStr">
        <is>
          <t>84e6253c-97d4-5893-922e-57371cf22d81</t>
        </is>
      </c>
      <c r="B2275" s="9" t="inlineStr">
        <is>
          <t>2025-11</t>
        </is>
      </c>
      <c r="C2275" s="10" t="n"/>
      <c r="D2275" s="9" t="inlineStr">
        <is>
          <t>Declined</t>
        </is>
      </c>
      <c r="E2275" s="8" t="inlineStr">
        <is>
          <t>Emiliano Fairweather</t>
        </is>
      </c>
      <c r="F2275" s="11" t="n">
        <v>1980</v>
      </c>
      <c r="G2275" s="8" t="inlineStr">
        <is>
          <t>Ferrari</t>
        </is>
      </c>
      <c r="H2275" s="8" t="inlineStr">
        <is>
          <t>296 GTB</t>
        </is>
      </c>
      <c r="I2275" s="8" t="inlineStr">
        <is>
          <t>6SG6GETJHYGLRFLGM</t>
        </is>
      </c>
      <c r="J2275" s="8" t="inlineStr">
        <is>
          <t>03 - Supercar</t>
        </is>
      </c>
      <c r="K2275" s="12" t="n">
        <v>300000</v>
      </c>
      <c r="L2275" s="8" t="inlineStr">
        <is>
          <t>Wyoming</t>
        </is>
      </c>
      <c r="M2275" s="13" t="n">
        <v>6965.09</v>
      </c>
      <c r="N2275" s="13" t="n"/>
      <c r="O2275" s="8" t="inlineStr">
        <is>
          <t>3 + at-fault claims - 5 yrs</t>
        </is>
      </c>
    </row>
    <row r="2276">
      <c r="A2276" s="8" t="inlineStr">
        <is>
          <t>85d3434f-9d02-5048-9d7f-226642c74c5a</t>
        </is>
      </c>
      <c r="B2276" s="9" t="inlineStr">
        <is>
          <t>2025-11</t>
        </is>
      </c>
      <c r="C2276" s="10" t="n"/>
      <c r="D2276" s="9" t="inlineStr">
        <is>
          <t>Declined</t>
        </is>
      </c>
      <c r="E2276" s="8" t="inlineStr">
        <is>
          <t>Delphine Chattopadhyay</t>
        </is>
      </c>
      <c r="F2276" s="11" t="n">
        <v>1973</v>
      </c>
      <c r="G2276" s="8" t="inlineStr">
        <is>
          <t>Mercedes-Benz</t>
        </is>
      </c>
      <c r="H2276" s="8" t="inlineStr">
        <is>
          <t>AMG GT</t>
        </is>
      </c>
      <c r="I2276" s="8" t="inlineStr">
        <is>
          <t>VGWW73GA4SY0XZBPD</t>
        </is>
      </c>
      <c r="J2276" s="8" t="inlineStr">
        <is>
          <t>02 - Sports / GT</t>
        </is>
      </c>
      <c r="K2276" s="12" t="n">
        <v>270000</v>
      </c>
      <c r="L2276" s="8" t="inlineStr">
        <is>
          <t>Kansas</t>
        </is>
      </c>
      <c r="M2276" s="13" t="n">
        <v>3706.13</v>
      </c>
      <c r="N2276" s="13" t="n"/>
      <c r="O2276" s="8" t="inlineStr">
        <is>
          <t>3 + at-fault claims - 5 yrs</t>
        </is>
      </c>
    </row>
    <row r="2277">
      <c r="A2277" s="8" t="inlineStr">
        <is>
          <t>87659cfa-e650-56b0-89f1-68e704af70fd</t>
        </is>
      </c>
      <c r="B2277" s="9" t="inlineStr">
        <is>
          <t>2025-11</t>
        </is>
      </c>
      <c r="C2277" s="10" t="n"/>
      <c r="D2277" s="9" t="inlineStr">
        <is>
          <t>Declined</t>
        </is>
      </c>
      <c r="E2277" s="8" t="inlineStr">
        <is>
          <t>Ramona Bellandi</t>
        </is>
      </c>
      <c r="F2277" s="11" t="n">
        <v>2012</v>
      </c>
      <c r="G2277" s="8" t="inlineStr">
        <is>
          <t>Mercedes-Benz</t>
        </is>
      </c>
      <c r="H2277" s="8" t="inlineStr">
        <is>
          <t>280SL Pagoda</t>
        </is>
      </c>
      <c r="I2277" s="8" t="inlineStr">
        <is>
          <t>HC0BJDYZLFXN7Z1CU</t>
        </is>
      </c>
      <c r="J2277" s="8" t="inlineStr">
        <is>
          <t>07 - Post-War Classic (1946-1972)</t>
        </is>
      </c>
      <c r="K2277" s="12" t="n">
        <v>730000</v>
      </c>
      <c r="L2277" s="8" t="inlineStr">
        <is>
          <t>California</t>
        </is>
      </c>
      <c r="M2277" s="13" t="n">
        <v>7995.57</v>
      </c>
      <c r="N2277" s="13" t="n"/>
      <c r="O2277" s="8" t="inlineStr">
        <is>
          <t>3 + at-fault claims - 5 yrs</t>
        </is>
      </c>
    </row>
    <row r="2278">
      <c r="A2278" s="8" t="inlineStr">
        <is>
          <t>885e1407-7242-550e-bb94-c23e34b5b1dd</t>
        </is>
      </c>
      <c r="B2278" s="9" t="inlineStr">
        <is>
          <t>2025-11</t>
        </is>
      </c>
      <c r="C2278" s="10" t="n"/>
      <c r="D2278" s="9" t="inlineStr">
        <is>
          <t>Declined</t>
        </is>
      </c>
      <c r="E2278" s="8" t="inlineStr">
        <is>
          <t>Ottilie Bellandi</t>
        </is>
      </c>
      <c r="F2278" s="11" t="n">
        <v>2012</v>
      </c>
      <c r="G2278" s="8" t="inlineStr">
        <is>
          <t>Bentley</t>
        </is>
      </c>
      <c r="H2278" s="8" t="inlineStr">
        <is>
          <t>Continental GT</t>
        </is>
      </c>
      <c r="I2278" s="8" t="inlineStr">
        <is>
          <t>XAMR8P5D2891VAKTJ</t>
        </is>
      </c>
      <c r="J2278" s="8" t="inlineStr">
        <is>
          <t>02 - Sports / GT</t>
        </is>
      </c>
      <c r="K2278" s="12" t="n">
        <v>840000</v>
      </c>
      <c r="L2278" s="8" t="inlineStr">
        <is>
          <t>Louisiana</t>
        </is>
      </c>
      <c r="M2278" s="13" t="n">
        <v>12465.28</v>
      </c>
      <c r="N2278" s="13" t="n"/>
      <c r="O2278" s="8" t="inlineStr">
        <is>
          <t>3 + at-fault claims - 5 yrs</t>
        </is>
      </c>
    </row>
    <row r="2279">
      <c r="A2279" s="8" t="inlineStr">
        <is>
          <t>89eb52eb-9bff-5f81-9e13-6bbf055fb24f</t>
        </is>
      </c>
      <c r="B2279" s="9" t="inlineStr">
        <is>
          <t>2025-11</t>
        </is>
      </c>
      <c r="C2279" s="10" t="n"/>
      <c r="D2279" s="9" t="inlineStr">
        <is>
          <t>Declined</t>
        </is>
      </c>
      <c r="E2279" s="8" t="inlineStr">
        <is>
          <t>Wilhelmina Montoya</t>
        </is>
      </c>
      <c r="F2279" s="11" t="n">
        <v>1978</v>
      </c>
      <c r="G2279" s="8" t="inlineStr">
        <is>
          <t>Bentley</t>
        </is>
      </c>
      <c r="H2279" s="8" t="inlineStr">
        <is>
          <t>Continental GT</t>
        </is>
      </c>
      <c r="I2279" s="8" t="inlineStr">
        <is>
          <t>1GYFPA8ZF7SZ0G33R</t>
        </is>
      </c>
      <c r="J2279" s="8" t="inlineStr">
        <is>
          <t>02 - Sports / GT</t>
        </is>
      </c>
      <c r="K2279" s="12" t="n">
        <v>470000</v>
      </c>
      <c r="L2279" s="8" t="inlineStr">
        <is>
          <t>Texas</t>
        </is>
      </c>
      <c r="M2279" s="13" t="n">
        <v>7648.58</v>
      </c>
      <c r="N2279" s="13" t="n"/>
      <c r="O2279" s="8" t="inlineStr">
        <is>
          <t>3 + at-fault claims - 5 yrs</t>
        </is>
      </c>
    </row>
    <row r="2280">
      <c r="A2280" s="8" t="inlineStr">
        <is>
          <t>8a4b98e2-d801-581a-bd1a-35b682a78f73</t>
        </is>
      </c>
      <c r="B2280" s="9" t="inlineStr">
        <is>
          <t>2025-11</t>
        </is>
      </c>
      <c r="C2280" s="10" t="n"/>
      <c r="D2280" s="9" t="inlineStr">
        <is>
          <t>Declined</t>
        </is>
      </c>
      <c r="E2280" s="8" t="inlineStr">
        <is>
          <t>Ramona Vandermeer</t>
        </is>
      </c>
      <c r="F2280" s="11" t="n">
        <v>1990</v>
      </c>
      <c r="G2280" s="8" t="inlineStr">
        <is>
          <t>Bentley</t>
        </is>
      </c>
      <c r="H2280" s="8" t="inlineStr">
        <is>
          <t>Continental GT</t>
        </is>
      </c>
      <c r="I2280" s="8" t="inlineStr">
        <is>
          <t>0WZS8MG0PUTTDHDJP</t>
        </is>
      </c>
      <c r="J2280" s="8" t="inlineStr">
        <is>
          <t>02 - Sports / GT</t>
        </is>
      </c>
      <c r="K2280" s="12" t="n">
        <v>860000</v>
      </c>
      <c r="L2280" s="8" t="inlineStr">
        <is>
          <t>Texas</t>
        </is>
      </c>
      <c r="M2280" s="13" t="n">
        <v>12129.25</v>
      </c>
      <c r="N2280" s="13" t="n"/>
      <c r="O2280" s="8" t="inlineStr">
        <is>
          <t>3 + at-fault claims - 5 yrs</t>
        </is>
      </c>
    </row>
    <row r="2281">
      <c r="A2281" s="8" t="inlineStr">
        <is>
          <t>8a8bf0b5-91de-5f3c-a42a-b45f8e5b282c</t>
        </is>
      </c>
      <c r="B2281" s="9" t="inlineStr">
        <is>
          <t>2025-11</t>
        </is>
      </c>
      <c r="C2281" s="10" t="n"/>
      <c r="D2281" s="9" t="inlineStr">
        <is>
          <t>Referred</t>
        </is>
      </c>
      <c r="E2281" s="8" t="inlineStr">
        <is>
          <t>Lorenzo Nakashima</t>
        </is>
      </c>
      <c r="F2281" s="11" t="n">
        <v>2021</v>
      </c>
      <c r="G2281" s="8" t="inlineStr">
        <is>
          <t>BMW</t>
        </is>
      </c>
      <c r="H2281" s="8" t="inlineStr">
        <is>
          <t>M8 Competition</t>
        </is>
      </c>
      <c r="I2281" s="8" t="inlineStr">
        <is>
          <t>5EYRB108LGWVA5BW2</t>
        </is>
      </c>
      <c r="J2281" s="8" t="inlineStr">
        <is>
          <t>02 - Sports / GT</t>
        </is>
      </c>
      <c r="K2281" s="12" t="n">
        <v>775000</v>
      </c>
      <c r="L2281" s="8" t="inlineStr">
        <is>
          <t>New Hampshire</t>
        </is>
      </c>
      <c r="M2281" s="13" t="n">
        <v>9884.91</v>
      </c>
      <c r="N2281" s="13" t="n"/>
      <c r="O2281" s="8" t="inlineStr">
        <is>
          <t>1 theft / total loss claim</t>
        </is>
      </c>
    </row>
    <row r="2282">
      <c r="A2282" s="8" t="inlineStr">
        <is>
          <t>8cda420c-3191-5fe8-aaad-52d028fd9f2e</t>
        </is>
      </c>
      <c r="B2282" s="9" t="inlineStr">
        <is>
          <t>2025-11</t>
        </is>
      </c>
      <c r="C2282" s="10" t="n"/>
      <c r="D2282" s="9" t="inlineStr">
        <is>
          <t>Declined</t>
        </is>
      </c>
      <c r="E2282" s="8" t="inlineStr">
        <is>
          <t>Callum Vasquez</t>
        </is>
      </c>
      <c r="F2282" s="11" t="n">
        <v>1997</v>
      </c>
      <c r="G2282" s="8" t="inlineStr">
        <is>
          <t>Bentley</t>
        </is>
      </c>
      <c r="H2282" s="8" t="inlineStr">
        <is>
          <t>Continental GT</t>
        </is>
      </c>
      <c r="I2282" s="8" t="inlineStr">
        <is>
          <t>Y8890YY9UK6S2PN89</t>
        </is>
      </c>
      <c r="J2282" s="8" t="inlineStr">
        <is>
          <t>02 - Sports / GT</t>
        </is>
      </c>
      <c r="K2282" s="12" t="n">
        <v>830000</v>
      </c>
      <c r="L2282" s="8" t="inlineStr">
        <is>
          <t>Nevada</t>
        </is>
      </c>
      <c r="M2282" s="13" t="n">
        <v>11909.72</v>
      </c>
      <c r="N2282" s="13" t="n"/>
      <c r="O2282" s="8" t="inlineStr">
        <is>
          <t>3 + at-fault claims - 5 yrs</t>
        </is>
      </c>
    </row>
    <row r="2283">
      <c r="A2283" s="8" t="inlineStr">
        <is>
          <t>906b4bda-9c1d-501b-bb66-d3527ef2ef9a</t>
        </is>
      </c>
      <c r="B2283" s="9" t="inlineStr">
        <is>
          <t>2025-11</t>
        </is>
      </c>
      <c r="C2283" s="10" t="n"/>
      <c r="D2283" s="9" t="inlineStr">
        <is>
          <t>Referred</t>
        </is>
      </c>
      <c r="E2283" s="8" t="inlineStr">
        <is>
          <t>Marisol Larsson</t>
        </is>
      </c>
      <c r="F2283" s="11" t="n">
        <v>2001</v>
      </c>
      <c r="G2283" s="8" t="inlineStr">
        <is>
          <t>Mercedes-Benz</t>
        </is>
      </c>
      <c r="H2283" s="8" t="inlineStr">
        <is>
          <t>AMG GT</t>
        </is>
      </c>
      <c r="I2283" s="8" t="inlineStr">
        <is>
          <t>K38JSV835614SYNBK</t>
        </is>
      </c>
      <c r="J2283" s="8" t="inlineStr">
        <is>
          <t>02 - Sports / GT</t>
        </is>
      </c>
      <c r="K2283" s="12" t="n">
        <v>760000</v>
      </c>
      <c r="L2283" s="8" t="inlineStr">
        <is>
          <t>Wisconsin</t>
        </is>
      </c>
      <c r="M2283" s="13" t="n">
        <v>11184.91</v>
      </c>
      <c r="N2283" s="13" t="n"/>
      <c r="O2283" s="8" t="inlineStr">
        <is>
          <t>1 theft / total loss claim</t>
        </is>
      </c>
    </row>
    <row r="2284">
      <c r="A2284" s="8" t="inlineStr">
        <is>
          <t>907d83d7-cf4f-5b78-b32c-6163c9da40f6</t>
        </is>
      </c>
      <c r="B2284" s="9" t="inlineStr">
        <is>
          <t>2025-11</t>
        </is>
      </c>
      <c r="C2284" s="10" t="n"/>
      <c r="D2284" s="9" t="inlineStr">
        <is>
          <t>Declined</t>
        </is>
      </c>
      <c r="E2284" s="8" t="inlineStr">
        <is>
          <t>Fitzgerald Farkas</t>
        </is>
      </c>
      <c r="F2284" s="11" t="n">
        <v>2011</v>
      </c>
      <c r="G2284" s="8" t="inlineStr">
        <is>
          <t>Ferrari</t>
        </is>
      </c>
      <c r="H2284" s="8" t="inlineStr">
        <is>
          <t>275 GTB/4</t>
        </is>
      </c>
      <c r="I2284" s="8" t="inlineStr">
        <is>
          <t>T4YL37E1LE1E8VMN7</t>
        </is>
      </c>
      <c r="J2284" s="8" t="inlineStr">
        <is>
          <t>07 - Post-War Classic (1946-1972)</t>
        </is>
      </c>
      <c r="K2284" s="12" t="n">
        <v>510000</v>
      </c>
      <c r="L2284" s="8" t="inlineStr">
        <is>
          <t>Kentucky</t>
        </is>
      </c>
      <c r="M2284" s="13" t="n">
        <v>5544.57</v>
      </c>
      <c r="N2284" s="13" t="n"/>
      <c r="O2284" s="8" t="inlineStr">
        <is>
          <t>3 + at-fault claims - 5 yrs</t>
        </is>
      </c>
    </row>
    <row r="2285">
      <c r="A2285" s="8" t="inlineStr">
        <is>
          <t>9124bf3a-f811-50d5-ad7b-33148f68a3b2</t>
        </is>
      </c>
      <c r="B2285" s="9" t="inlineStr">
        <is>
          <t>2025-11</t>
        </is>
      </c>
      <c r="C2285" s="10" t="n"/>
      <c r="D2285" s="9" t="inlineStr">
        <is>
          <t>Declined</t>
        </is>
      </c>
      <c r="E2285" s="8" t="inlineStr">
        <is>
          <t>Delphine Fairweather</t>
        </is>
      </c>
      <c r="F2285" s="11" t="n">
        <v>1990</v>
      </c>
      <c r="G2285" s="8" t="inlineStr">
        <is>
          <t>Ringbrothers</t>
        </is>
      </c>
      <c r="H2285" s="8" t="inlineStr">
        <is>
          <t>Mustang</t>
        </is>
      </c>
      <c r="I2285" s="8" t="inlineStr">
        <is>
          <t>VYT71XVDGGXBSLG0R</t>
        </is>
      </c>
      <c r="J2285" s="8" t="inlineStr">
        <is>
          <t>11 - Restomod / Coachbuilt / Bespoke</t>
        </is>
      </c>
      <c r="K2285" s="12" t="n">
        <v>430000</v>
      </c>
      <c r="L2285" s="8" t="inlineStr">
        <is>
          <t>Ohio</t>
        </is>
      </c>
      <c r="M2285" s="13" t="n">
        <v>9924.08</v>
      </c>
      <c r="N2285" s="13" t="n"/>
      <c r="O2285" s="8" t="inlineStr">
        <is>
          <t>3 + at-fault claims - 5 yrs</t>
        </is>
      </c>
    </row>
    <row r="2286">
      <c r="A2286" s="8" t="inlineStr">
        <is>
          <t>917685cc-7916-58d6-b77d-e86176f125fa</t>
        </is>
      </c>
      <c r="B2286" s="9" t="inlineStr">
        <is>
          <t>2025-11</t>
        </is>
      </c>
      <c r="C2286" s="10" t="n"/>
      <c r="D2286" s="9" t="inlineStr">
        <is>
          <t>Declined</t>
        </is>
      </c>
      <c r="E2286" s="8" t="inlineStr">
        <is>
          <t>Ottilie Chattopadhyay</t>
        </is>
      </c>
      <c r="F2286" s="11" t="n">
        <v>2015</v>
      </c>
      <c r="G2286" s="8" t="inlineStr">
        <is>
          <t>Porsche</t>
        </is>
      </c>
      <c r="H2286" s="8" t="inlineStr">
        <is>
          <t>911 Turbo S</t>
        </is>
      </c>
      <c r="I2286" s="8" t="inlineStr">
        <is>
          <t>7DG1VK0AZZENB8GN9</t>
        </is>
      </c>
      <c r="J2286" s="8" t="inlineStr">
        <is>
          <t>02 - Sports / GT</t>
        </is>
      </c>
      <c r="K2286" s="12" t="n">
        <v>590000</v>
      </c>
      <c r="L2286" s="8" t="inlineStr">
        <is>
          <t>North Dakota</t>
        </is>
      </c>
      <c r="M2286" s="13" t="n">
        <v>7380.57</v>
      </c>
      <c r="N2286" s="13" t="n"/>
      <c r="O2286" s="8" t="inlineStr">
        <is>
          <t>3 + at-fault claims - 5 yrs</t>
        </is>
      </c>
    </row>
    <row r="2287">
      <c r="A2287" s="8" t="inlineStr">
        <is>
          <t>9230a720-5d70-5216-bbb4-0747ac9fe41e</t>
        </is>
      </c>
      <c r="B2287" s="9" t="inlineStr">
        <is>
          <t>2025-11</t>
        </is>
      </c>
      <c r="C2287" s="10" t="n"/>
      <c r="D2287" s="9" t="inlineStr">
        <is>
          <t>Referred</t>
        </is>
      </c>
      <c r="E2287" s="8" t="inlineStr">
        <is>
          <t>Lorenzo Pennington</t>
        </is>
      </c>
      <c r="F2287" s="11" t="n">
        <v>1967</v>
      </c>
      <c r="G2287" s="8" t="inlineStr">
        <is>
          <t>Alfa Romeo</t>
        </is>
      </c>
      <c r="H2287" s="8" t="inlineStr">
        <is>
          <t>8C 2900</t>
        </is>
      </c>
      <c r="I2287" s="8" t="inlineStr">
        <is>
          <t>1YBU9EG0HCV0T0AN7</t>
        </is>
      </c>
      <c r="J2287" s="8" t="inlineStr">
        <is>
          <t>06 - Vintage Pre-War (pre-1946)</t>
        </is>
      </c>
      <c r="K2287" s="12" t="n">
        <v>1435000</v>
      </c>
      <c r="L2287" s="8" t="inlineStr">
        <is>
          <t>New Jersey</t>
        </is>
      </c>
      <c r="M2287" s="13" t="n">
        <v>8377.15</v>
      </c>
      <c r="N2287" s="13" t="n"/>
      <c r="O2287" s="8" t="inlineStr">
        <is>
          <t>Prior carrier non-renewal / cancellation</t>
        </is>
      </c>
    </row>
    <row r="2288">
      <c r="A2288" s="8" t="inlineStr">
        <is>
          <t>95f56bf7-2f6a-5d1c-bd48-535ed62bbe76</t>
        </is>
      </c>
      <c r="B2288" s="9" t="inlineStr">
        <is>
          <t>2025-11</t>
        </is>
      </c>
      <c r="C2288" s="10" t="n"/>
      <c r="D2288" s="9" t="inlineStr">
        <is>
          <t>Declined</t>
        </is>
      </c>
      <c r="E2288" s="8" t="inlineStr">
        <is>
          <t>Saoirse Pennington</t>
        </is>
      </c>
      <c r="F2288" s="11" t="n">
        <v>1962</v>
      </c>
      <c r="G2288" s="8" t="inlineStr">
        <is>
          <t>Ferrari</t>
        </is>
      </c>
      <c r="H2288" s="8" t="inlineStr">
        <is>
          <t>SF90 Stradale</t>
        </is>
      </c>
      <c r="I2288" s="8" t="inlineStr">
        <is>
          <t>4XA5WXHSY74SHMBLV</t>
        </is>
      </c>
      <c r="J2288" s="8" t="inlineStr">
        <is>
          <t>03 - Supercar</t>
        </is>
      </c>
      <c r="K2288" s="12" t="n">
        <v>385000</v>
      </c>
      <c r="L2288" s="8" t="inlineStr">
        <is>
          <t>Texas</t>
        </is>
      </c>
      <c r="M2288" s="13" t="n">
        <v>9606.84</v>
      </c>
      <c r="N2288" s="13" t="n"/>
      <c r="O2288" s="8" t="inlineStr">
        <is>
          <t>3 + at-fault claims - 5 yrs</t>
        </is>
      </c>
    </row>
    <row r="2289">
      <c r="A2289" s="8" t="inlineStr">
        <is>
          <t>968732ad-af8b-5d27-8ebc-b6fd01958267</t>
        </is>
      </c>
      <c r="B2289" s="9" t="inlineStr">
        <is>
          <t>2025-11</t>
        </is>
      </c>
      <c r="C2289" s="10" t="n"/>
      <c r="D2289" s="9" t="inlineStr">
        <is>
          <t>Declined</t>
        </is>
      </c>
      <c r="E2289" s="8" t="inlineStr">
        <is>
          <t>Beatrix Underwood</t>
        </is>
      </c>
      <c r="F2289" s="11" t="n">
        <v>1985</v>
      </c>
      <c r="G2289" s="8" t="inlineStr">
        <is>
          <t>Porsche</t>
        </is>
      </c>
      <c r="H2289" s="8" t="inlineStr">
        <is>
          <t>911 Turbo S</t>
        </is>
      </c>
      <c r="I2289" s="8" t="inlineStr">
        <is>
          <t>EJH5B8H2ZC44JRJ4R</t>
        </is>
      </c>
      <c r="J2289" s="8" t="inlineStr">
        <is>
          <t>02 - Sports / GT</t>
        </is>
      </c>
      <c r="K2289" s="12" t="n">
        <v>570000</v>
      </c>
      <c r="L2289" s="8" t="inlineStr">
        <is>
          <t>New Mexico</t>
        </is>
      </c>
      <c r="M2289" s="13" t="n">
        <v>8947.92</v>
      </c>
      <c r="N2289" s="13" t="n"/>
      <c r="O2289" s="8" t="inlineStr">
        <is>
          <t>3 + at-fault claims - 5 yrs</t>
        </is>
      </c>
    </row>
    <row r="2290">
      <c r="A2290" s="8" t="inlineStr">
        <is>
          <t>9717c96c-2709-51fe-b31a-2979bc59117e</t>
        </is>
      </c>
      <c r="B2290" s="9" t="inlineStr">
        <is>
          <t>2025-11</t>
        </is>
      </c>
      <c r="C2290" s="10" t="n"/>
      <c r="D2290" s="9" t="inlineStr">
        <is>
          <t>Declined</t>
        </is>
      </c>
      <c r="E2290" s="8" t="inlineStr">
        <is>
          <t>Beatrix Fairweather</t>
        </is>
      </c>
      <c r="F2290" s="11" t="n">
        <v>1972</v>
      </c>
      <c r="G2290" s="8" t="inlineStr">
        <is>
          <t>Porsche</t>
        </is>
      </c>
      <c r="H2290" s="8" t="inlineStr">
        <is>
          <t>911 Turbo S</t>
        </is>
      </c>
      <c r="I2290" s="8" t="inlineStr">
        <is>
          <t>VR324572Z15VZBCAJ</t>
        </is>
      </c>
      <c r="J2290" s="8" t="inlineStr">
        <is>
          <t>02 - Sports / GT</t>
        </is>
      </c>
      <c r="K2290" s="12" t="n">
        <v>360000</v>
      </c>
      <c r="L2290" s="8" t="inlineStr">
        <is>
          <t>South Dakota</t>
        </is>
      </c>
      <c r="M2290" s="13" t="n">
        <v>5654.72</v>
      </c>
      <c r="N2290" s="13" t="n"/>
      <c r="O2290" s="8" t="inlineStr">
        <is>
          <t>3 + at-fault claims - 5 yrs</t>
        </is>
      </c>
    </row>
    <row r="2291">
      <c r="A2291" s="8" t="inlineStr">
        <is>
          <t>984afd4a-3841-5b1e-975d-e698f504df65</t>
        </is>
      </c>
      <c r="B2291" s="9" t="inlineStr">
        <is>
          <t>2025-11</t>
        </is>
      </c>
      <c r="C2291" s="10" t="n"/>
      <c r="D2291" s="9" t="inlineStr">
        <is>
          <t>Declined</t>
        </is>
      </c>
      <c r="E2291" s="8" t="inlineStr">
        <is>
          <t>Lorenzo Larsson</t>
        </is>
      </c>
      <c r="F2291" s="11" t="n">
        <v>1956</v>
      </c>
      <c r="G2291" s="8" t="inlineStr">
        <is>
          <t>Mercedes-Benz</t>
        </is>
      </c>
      <c r="H2291" s="8" t="inlineStr">
        <is>
          <t>280SL Pagoda</t>
        </is>
      </c>
      <c r="I2291" s="8" t="inlineStr">
        <is>
          <t>BHAZCXTA84AUJPSFM</t>
        </is>
      </c>
      <c r="J2291" s="8" t="inlineStr">
        <is>
          <t>07 - Post-War Classic (1946-1972)</t>
        </is>
      </c>
      <c r="K2291" s="12" t="n">
        <v>535000</v>
      </c>
      <c r="L2291" s="8" t="inlineStr">
        <is>
          <t>North Dakota</t>
        </is>
      </c>
      <c r="M2291" s="13" t="n">
        <v>4427.38</v>
      </c>
      <c r="N2291" s="13" t="n"/>
      <c r="O2291" s="8" t="inlineStr">
        <is>
          <t>3 + at-fault claims - 5 yrs</t>
        </is>
      </c>
    </row>
    <row r="2292">
      <c r="A2292" s="8" t="inlineStr">
        <is>
          <t>98bfafd8-9684-58bf-9777-4d3713bc966e</t>
        </is>
      </c>
      <c r="B2292" s="9" t="inlineStr">
        <is>
          <t>2025-11</t>
        </is>
      </c>
      <c r="C2292" s="10" t="n"/>
      <c r="D2292" s="9" t="inlineStr">
        <is>
          <t>Declined</t>
        </is>
      </c>
      <c r="E2292" s="8" t="inlineStr">
        <is>
          <t>Mireille Rourke</t>
        </is>
      </c>
      <c r="F2292" s="11" t="n">
        <v>2013</v>
      </c>
      <c r="G2292" s="8" t="inlineStr">
        <is>
          <t>Mercedes-Benz</t>
        </is>
      </c>
      <c r="H2292" s="8" t="inlineStr">
        <is>
          <t>280SL Pagoda</t>
        </is>
      </c>
      <c r="I2292" s="8" t="inlineStr">
        <is>
          <t>ZS2L17D3UA1HBBV6J</t>
        </is>
      </c>
      <c r="J2292" s="8" t="inlineStr">
        <is>
          <t>07 - Post-War Classic (1946-1972)</t>
        </is>
      </c>
      <c r="K2292" s="12" t="n">
        <v>250000</v>
      </c>
      <c r="L2292" s="8" t="inlineStr">
        <is>
          <t>Illinois</t>
        </is>
      </c>
      <c r="M2292" s="13" t="n">
        <v>3079.25</v>
      </c>
      <c r="N2292" s="13" t="n"/>
      <c r="O2292" s="8" t="inlineStr">
        <is>
          <t>3 + at-fault claims - 5 yrs</t>
        </is>
      </c>
    </row>
    <row r="2293">
      <c r="A2293" s="8" t="inlineStr">
        <is>
          <t>99357988-5930-5a5f-b5c8-86ff55de14a4</t>
        </is>
      </c>
      <c r="B2293" s="9" t="inlineStr">
        <is>
          <t>2025-11</t>
        </is>
      </c>
      <c r="C2293" s="10" t="n"/>
      <c r="D2293" s="9" t="inlineStr">
        <is>
          <t>Referred</t>
        </is>
      </c>
      <c r="E2293" s="8" t="inlineStr">
        <is>
          <t>Thaddeus Underwood</t>
        </is>
      </c>
      <c r="F2293" s="11" t="n">
        <v>2024</v>
      </c>
      <c r="G2293" s="8" t="inlineStr">
        <is>
          <t>Aston Martin</t>
        </is>
      </c>
      <c r="H2293" s="8" t="inlineStr">
        <is>
          <t>DB12</t>
        </is>
      </c>
      <c r="I2293" s="8" t="inlineStr">
        <is>
          <t>G0BYE0PEFXS5GAFWX</t>
        </is>
      </c>
      <c r="J2293" s="8" t="inlineStr">
        <is>
          <t>02 - Sports / GT</t>
        </is>
      </c>
      <c r="K2293" s="12" t="n">
        <v>480000</v>
      </c>
      <c r="L2293" s="8" t="inlineStr">
        <is>
          <t>Alaska</t>
        </is>
      </c>
      <c r="M2293" s="13" t="n">
        <v>7743.4</v>
      </c>
      <c r="N2293" s="13" t="n"/>
      <c r="O2293" s="8" t="inlineStr">
        <is>
          <t>1 theft / total loss claim</t>
        </is>
      </c>
    </row>
    <row r="2294">
      <c r="A2294" s="8" t="inlineStr">
        <is>
          <t>9b178bf7-ce13-5f2e-981a-c1ebf5b3a72a</t>
        </is>
      </c>
      <c r="B2294" s="9" t="inlineStr">
        <is>
          <t>2025-11</t>
        </is>
      </c>
      <c r="C2294" s="10" t="n"/>
      <c r="D2294" s="9" t="inlineStr">
        <is>
          <t>Declined</t>
        </is>
      </c>
      <c r="E2294" s="8" t="inlineStr">
        <is>
          <t>Delphine Nakashima</t>
        </is>
      </c>
      <c r="F2294" s="11" t="n">
        <v>1994</v>
      </c>
      <c r="G2294" s="8" t="inlineStr">
        <is>
          <t>BMW</t>
        </is>
      </c>
      <c r="H2294" s="8" t="inlineStr">
        <is>
          <t>M8 Competition</t>
        </is>
      </c>
      <c r="I2294" s="8" t="inlineStr">
        <is>
          <t>WY7DV4H6FP25HL9WX</t>
        </is>
      </c>
      <c r="J2294" s="8" t="inlineStr">
        <is>
          <t>02 - Sports / GT</t>
        </is>
      </c>
      <c r="K2294" s="12" t="n">
        <v>555000</v>
      </c>
      <c r="L2294" s="8" t="inlineStr">
        <is>
          <t>Colorado</t>
        </is>
      </c>
      <c r="M2294" s="13" t="n">
        <v>7487.26</v>
      </c>
      <c r="N2294" s="13" t="n"/>
      <c r="O2294" s="8" t="inlineStr">
        <is>
          <t>3 + at-fault claims - 5 yrs</t>
        </is>
      </c>
    </row>
    <row r="2295">
      <c r="A2295" s="8" t="inlineStr">
        <is>
          <t>9cce3ed8-0746-531e-945b-c427f16ffd15</t>
        </is>
      </c>
      <c r="B2295" s="9" t="inlineStr">
        <is>
          <t>2025-11</t>
        </is>
      </c>
      <c r="C2295" s="10" t="n"/>
      <c r="D2295" s="9" t="inlineStr">
        <is>
          <t>Declined</t>
        </is>
      </c>
      <c r="E2295" s="8" t="inlineStr">
        <is>
          <t>Fenwick Whitlock</t>
        </is>
      </c>
      <c r="F2295" s="11" t="n">
        <v>1956</v>
      </c>
      <c r="G2295" s="8" t="inlineStr">
        <is>
          <t>Jaguar</t>
        </is>
      </c>
      <c r="H2295" s="8" t="inlineStr">
        <is>
          <t>E-Type Series 1</t>
        </is>
      </c>
      <c r="I2295" s="8" t="inlineStr">
        <is>
          <t>85MB3GUPGM504H2JH</t>
        </is>
      </c>
      <c r="J2295" s="8" t="inlineStr">
        <is>
          <t>07 - Post-War Classic (1946-1972)</t>
        </is>
      </c>
      <c r="K2295" s="12" t="n">
        <v>485000</v>
      </c>
      <c r="L2295" s="8" t="inlineStr">
        <is>
          <t>New York</t>
        </is>
      </c>
      <c r="M2295" s="13" t="n">
        <v>5622.34</v>
      </c>
      <c r="N2295" s="13" t="n"/>
      <c r="O2295" s="8" t="inlineStr">
        <is>
          <t>3 + at-fault claims - 5 yrs</t>
        </is>
      </c>
    </row>
    <row r="2296">
      <c r="A2296" s="8" t="inlineStr">
        <is>
          <t>9d669eb7-c42a-5eaa-892f-d73b54d12eb9</t>
        </is>
      </c>
      <c r="B2296" s="9" t="inlineStr">
        <is>
          <t>2025-11</t>
        </is>
      </c>
      <c r="C2296" s="10" t="n"/>
      <c r="D2296" s="9" t="inlineStr">
        <is>
          <t>Referred</t>
        </is>
      </c>
      <c r="E2296" s="8" t="inlineStr">
        <is>
          <t>Ramona Ashcombe</t>
        </is>
      </c>
      <c r="F2296" s="11" t="n">
        <v>1970</v>
      </c>
      <c r="G2296" s="8" t="inlineStr">
        <is>
          <t>Ferrari</t>
        </is>
      </c>
      <c r="H2296" s="8" t="inlineStr">
        <is>
          <t>SF90 Stradale</t>
        </is>
      </c>
      <c r="I2296" s="8" t="inlineStr">
        <is>
          <t>MFG9U62V61NYGBEE6</t>
        </is>
      </c>
      <c r="J2296" s="8" t="inlineStr">
        <is>
          <t>03 - Supercar</t>
        </is>
      </c>
      <c r="K2296" s="12" t="n">
        <v>1910000</v>
      </c>
      <c r="L2296" s="8" t="inlineStr">
        <is>
          <t>California</t>
        </is>
      </c>
      <c r="M2296" s="13" t="n">
        <v>38920.75</v>
      </c>
      <c r="N2296" s="13" t="n"/>
      <c r="O2296" s="8" t="inlineStr">
        <is>
          <t>Prior carrier non-renewal / cancellation</t>
        </is>
      </c>
    </row>
    <row r="2297">
      <c r="A2297" s="8" t="inlineStr">
        <is>
          <t>9ec2b120-7c64-5bad-b106-14a518d9b31b</t>
        </is>
      </c>
      <c r="B2297" s="9" t="inlineStr">
        <is>
          <t>2025-11</t>
        </is>
      </c>
      <c r="C2297" s="10" t="n"/>
      <c r="D2297" s="9" t="inlineStr">
        <is>
          <t>Declined</t>
        </is>
      </c>
      <c r="E2297" s="8" t="inlineStr">
        <is>
          <t>Everett Larsson</t>
        </is>
      </c>
      <c r="F2297" s="11" t="n">
        <v>2001</v>
      </c>
      <c r="G2297" s="8" t="inlineStr">
        <is>
          <t>Ferrari</t>
        </is>
      </c>
      <c r="H2297" s="8" t="inlineStr">
        <is>
          <t>275 GTB/4</t>
        </is>
      </c>
      <c r="I2297" s="8" t="inlineStr">
        <is>
          <t>1SSW38P6Z0Y1T775R</t>
        </is>
      </c>
      <c r="J2297" s="8" t="inlineStr">
        <is>
          <t>07 - Post-War Classic (1946-1972)</t>
        </is>
      </c>
      <c r="K2297" s="12" t="n">
        <v>430000</v>
      </c>
      <c r="L2297" s="8" t="inlineStr">
        <is>
          <t>Tennessee</t>
        </is>
      </c>
      <c r="M2297" s="13" t="n">
        <v>3816.45</v>
      </c>
      <c r="N2297" s="13" t="n"/>
      <c r="O2297" s="8" t="inlineStr">
        <is>
          <t>3 + at-fault claims - 5 yrs</t>
        </is>
      </c>
    </row>
    <row r="2298">
      <c r="A2298" s="8" t="inlineStr">
        <is>
          <t>CANON-202511-002166</t>
        </is>
      </c>
      <c r="B2298" s="9" t="inlineStr">
        <is>
          <t>2025-11</t>
        </is>
      </c>
      <c r="C2298" s="10" t="n">
        <v>45982</v>
      </c>
      <c r="D2298" s="9" t="inlineStr">
        <is>
          <t>Bound</t>
        </is>
      </c>
      <c r="E2298" s="8" t="inlineStr">
        <is>
          <t>Ottilie Ashcombe</t>
        </is>
      </c>
      <c r="F2298" s="11" t="n">
        <v>1976</v>
      </c>
      <c r="G2298" s="8" t="inlineStr">
        <is>
          <t>Aston Martin</t>
        </is>
      </c>
      <c r="H2298" s="8" t="inlineStr">
        <is>
          <t>DB12</t>
        </is>
      </c>
      <c r="I2298" s="8" t="inlineStr">
        <is>
          <t>H8PLZC9K6423FTSJV</t>
        </is>
      </c>
      <c r="J2298" s="8" t="inlineStr">
        <is>
          <t>02 - Sports / GT</t>
        </is>
      </c>
      <c r="K2298" s="12" t="n">
        <v>690000</v>
      </c>
      <c r="L2298" s="8" t="inlineStr">
        <is>
          <t>Florida</t>
        </is>
      </c>
      <c r="M2298" s="13" t="n">
        <v>12016.42</v>
      </c>
      <c r="N2298" s="13" t="n">
        <v>11047.9</v>
      </c>
      <c r="O2298" s="8" t="n"/>
    </row>
    <row r="2299">
      <c r="A2299" s="8" t="inlineStr">
        <is>
          <t>CANON-202511-002168</t>
        </is>
      </c>
      <c r="B2299" s="9" t="inlineStr">
        <is>
          <t>2025-11</t>
        </is>
      </c>
      <c r="C2299" s="10" t="n">
        <v>45962</v>
      </c>
      <c r="D2299" s="9" t="inlineStr">
        <is>
          <t>Bound</t>
        </is>
      </c>
      <c r="E2299" s="8" t="inlineStr">
        <is>
          <t>Ingrid Nakashima</t>
        </is>
      </c>
      <c r="F2299" s="11" t="n">
        <v>2006</v>
      </c>
      <c r="G2299" s="8" t="inlineStr">
        <is>
          <t>BMW</t>
        </is>
      </c>
      <c r="H2299" s="8" t="inlineStr">
        <is>
          <t>M8 Competition</t>
        </is>
      </c>
      <c r="I2299" s="8" t="inlineStr">
        <is>
          <t>NDVLYVED756ZZ7WGW</t>
        </is>
      </c>
      <c r="J2299" s="8" t="inlineStr">
        <is>
          <t>02 - Sports / GT</t>
        </is>
      </c>
      <c r="K2299" s="12" t="n">
        <v>285000</v>
      </c>
      <c r="L2299" s="8" t="inlineStr">
        <is>
          <t>Ohio</t>
        </is>
      </c>
      <c r="M2299" s="13" t="n">
        <v>5605.9</v>
      </c>
      <c r="N2299" s="13" t="n">
        <v>5154.06</v>
      </c>
      <c r="O2299" s="8" t="n"/>
    </row>
    <row r="2300">
      <c r="A2300" s="8" t="inlineStr">
        <is>
          <t>CANON-202511-002169</t>
        </is>
      </c>
      <c r="B2300" s="9" t="inlineStr">
        <is>
          <t>2025-11</t>
        </is>
      </c>
      <c r="C2300" s="10" t="n">
        <v>45977</v>
      </c>
      <c r="D2300" s="9" t="inlineStr">
        <is>
          <t>Bound</t>
        </is>
      </c>
      <c r="E2300" s="8" t="inlineStr">
        <is>
          <t>Horace Delacroix</t>
        </is>
      </c>
      <c r="F2300" s="11" t="n">
        <v>1995</v>
      </c>
      <c r="G2300" s="8" t="inlineStr">
        <is>
          <t>Bentley</t>
        </is>
      </c>
      <c r="H2300" s="8" t="inlineStr">
        <is>
          <t>Continental GT</t>
        </is>
      </c>
      <c r="I2300" s="8" t="inlineStr">
        <is>
          <t>HWDPC1U9TJT0EJUGY</t>
        </is>
      </c>
      <c r="J2300" s="8" t="inlineStr">
        <is>
          <t>02 - Sports / GT</t>
        </is>
      </c>
      <c r="K2300" s="12" t="n">
        <v>385000</v>
      </c>
      <c r="L2300" s="8" t="inlineStr">
        <is>
          <t>West Virginia</t>
        </is>
      </c>
      <c r="M2300" s="13" t="n">
        <v>7245.99</v>
      </c>
      <c r="N2300" s="13" t="n">
        <v>6661.96</v>
      </c>
      <c r="O2300" s="8" t="n"/>
    </row>
    <row r="2301">
      <c r="A2301" s="8" t="inlineStr">
        <is>
          <t>CANON-202511-002171</t>
        </is>
      </c>
      <c r="B2301" s="9" t="inlineStr">
        <is>
          <t>2025-11</t>
        </is>
      </c>
      <c r="C2301" s="10" t="n">
        <v>45973</v>
      </c>
      <c r="D2301" s="9" t="inlineStr">
        <is>
          <t>Bound</t>
        </is>
      </c>
      <c r="E2301" s="8" t="inlineStr">
        <is>
          <t>Leopold Delacroix</t>
        </is>
      </c>
      <c r="F2301" s="11" t="n">
        <v>1964</v>
      </c>
      <c r="G2301" s="8" t="inlineStr">
        <is>
          <t>Aston Martin</t>
        </is>
      </c>
      <c r="H2301" s="8" t="inlineStr">
        <is>
          <t>DB5</t>
        </is>
      </c>
      <c r="I2301" s="8" t="inlineStr">
        <is>
          <t>YK816H56L9M3M4DN5</t>
        </is>
      </c>
      <c r="J2301" s="8" t="inlineStr">
        <is>
          <t>07 - Post-War Classic (1946-1972)</t>
        </is>
      </c>
      <c r="K2301" s="12" t="n">
        <v>760000</v>
      </c>
      <c r="L2301" s="8" t="inlineStr">
        <is>
          <t>Minnesota</t>
        </is>
      </c>
      <c r="M2301" s="13" t="n">
        <v>8139.17</v>
      </c>
      <c r="N2301" s="13" t="n">
        <v>7483.15</v>
      </c>
      <c r="O2301" s="8" t="n"/>
    </row>
    <row r="2302">
      <c r="A2302" s="8" t="inlineStr">
        <is>
          <t>CANON-202511-002173</t>
        </is>
      </c>
      <c r="B2302" s="9" t="inlineStr">
        <is>
          <t>2025-11</t>
        </is>
      </c>
      <c r="C2302" s="10" t="n">
        <v>45978</v>
      </c>
      <c r="D2302" s="9" t="inlineStr">
        <is>
          <t>Bound</t>
        </is>
      </c>
      <c r="E2302" s="8" t="inlineStr">
        <is>
          <t>Lorenzo Rourke</t>
        </is>
      </c>
      <c r="F2302" s="11" t="n">
        <v>1997</v>
      </c>
      <c r="G2302" s="8" t="inlineStr">
        <is>
          <t>BMW</t>
        </is>
      </c>
      <c r="H2302" s="8" t="inlineStr">
        <is>
          <t>M8 Competition</t>
        </is>
      </c>
      <c r="I2302" s="8" t="inlineStr">
        <is>
          <t>LFS8NTB00JUKH0HNU</t>
        </is>
      </c>
      <c r="J2302" s="8" t="inlineStr">
        <is>
          <t>02 - Sports / GT</t>
        </is>
      </c>
      <c r="K2302" s="12" t="n">
        <v>705000</v>
      </c>
      <c r="L2302" s="8" t="inlineStr">
        <is>
          <t>North Carolina</t>
        </is>
      </c>
      <c r="M2302" s="13" t="n">
        <v>9943.16</v>
      </c>
      <c r="N2302" s="13" t="n">
        <v>9141.74</v>
      </c>
      <c r="O2302" s="8" t="n"/>
    </row>
    <row r="2303">
      <c r="A2303" s="8" t="inlineStr">
        <is>
          <t>CANON-202511-002176</t>
        </is>
      </c>
      <c r="B2303" s="9" t="inlineStr">
        <is>
          <t>2025-11</t>
        </is>
      </c>
      <c r="C2303" s="10" t="n">
        <v>45978</v>
      </c>
      <c r="D2303" s="9" t="inlineStr">
        <is>
          <t>Bound</t>
        </is>
      </c>
      <c r="E2303" s="8" t="inlineStr">
        <is>
          <t>Fenwick Larsson</t>
        </is>
      </c>
      <c r="F2303" s="11" t="n">
        <v>2001</v>
      </c>
      <c r="G2303" s="8" t="inlineStr">
        <is>
          <t>Lamborghini</t>
        </is>
      </c>
      <c r="H2303" s="8" t="inlineStr">
        <is>
          <t>Huracan EVO</t>
        </is>
      </c>
      <c r="I2303" s="8" t="inlineStr">
        <is>
          <t>ARB439WEDNKPUAA7D</t>
        </is>
      </c>
      <c r="J2303" s="8" t="inlineStr">
        <is>
          <t>03 - Supercar</t>
        </is>
      </c>
      <c r="K2303" s="12" t="n">
        <v>505000</v>
      </c>
      <c r="L2303" s="8" t="inlineStr">
        <is>
          <t>Maine</t>
        </is>
      </c>
      <c r="M2303" s="13" t="n">
        <v>9776.040000000001</v>
      </c>
      <c r="N2303" s="13" t="n">
        <v>8988.09</v>
      </c>
      <c r="O2303" s="8" t="n"/>
    </row>
    <row r="2304">
      <c r="A2304" s="8" t="inlineStr">
        <is>
          <t>CANON-202511-002177</t>
        </is>
      </c>
      <c r="B2304" s="9" t="inlineStr">
        <is>
          <t>2025-11</t>
        </is>
      </c>
      <c r="C2304" s="10" t="n">
        <v>45985</v>
      </c>
      <c r="D2304" s="9" t="inlineStr">
        <is>
          <t>Bound</t>
        </is>
      </c>
      <c r="E2304" s="8" t="inlineStr">
        <is>
          <t>Ramona Harrington</t>
        </is>
      </c>
      <c r="F2304" s="11" t="n">
        <v>1977</v>
      </c>
      <c r="G2304" s="8" t="inlineStr">
        <is>
          <t>Lamborghini</t>
        </is>
      </c>
      <c r="H2304" s="8" t="inlineStr">
        <is>
          <t>Huracan EVO</t>
        </is>
      </c>
      <c r="I2304" s="8" t="inlineStr">
        <is>
          <t>U0A8DAYD7FBJGMH2J</t>
        </is>
      </c>
      <c r="J2304" s="8" t="inlineStr">
        <is>
          <t>03 - Supercar</t>
        </is>
      </c>
      <c r="K2304" s="12" t="n">
        <v>905000</v>
      </c>
      <c r="L2304" s="8" t="inlineStr">
        <is>
          <t>Ohio</t>
        </is>
      </c>
      <c r="M2304" s="13" t="n">
        <v>22548.16</v>
      </c>
      <c r="N2304" s="13" t="n">
        <v>20730.78</v>
      </c>
      <c r="O2304" s="8" t="n"/>
    </row>
    <row r="2305">
      <c r="A2305" s="8" t="inlineStr">
        <is>
          <t>CANON-202511-002178</t>
        </is>
      </c>
      <c r="B2305" s="9" t="inlineStr">
        <is>
          <t>2025-11</t>
        </is>
      </c>
      <c r="C2305" s="10" t="n">
        <v>45991</v>
      </c>
      <c r="D2305" s="9" t="inlineStr">
        <is>
          <t>Bound</t>
        </is>
      </c>
      <c r="E2305" s="8" t="inlineStr">
        <is>
          <t>Marisol Larsson</t>
        </is>
      </c>
      <c r="F2305" s="11" t="n">
        <v>1965</v>
      </c>
      <c r="G2305" s="8" t="inlineStr">
        <is>
          <t>Jaguar</t>
        </is>
      </c>
      <c r="H2305" s="8" t="inlineStr">
        <is>
          <t>E-Type Series 1</t>
        </is>
      </c>
      <c r="I2305" s="8" t="inlineStr">
        <is>
          <t>FL5KUK3PW72UFFS7L</t>
        </is>
      </c>
      <c r="J2305" s="8" t="inlineStr">
        <is>
          <t>07 - Post-War Classic (1946-1972)</t>
        </is>
      </c>
      <c r="K2305" s="12" t="n">
        <v>1950000</v>
      </c>
      <c r="L2305" s="8" t="inlineStr">
        <is>
          <t>Maine</t>
        </is>
      </c>
      <c r="M2305" s="13" t="n">
        <v>15099.62</v>
      </c>
      <c r="N2305" s="13" t="n">
        <v>13882.59</v>
      </c>
      <c r="O2305" s="8" t="n"/>
    </row>
    <row r="2306">
      <c r="A2306" s="8" t="inlineStr">
        <is>
          <t>CANON-202511-002180</t>
        </is>
      </c>
      <c r="B2306" s="9" t="inlineStr">
        <is>
          <t>2025-11</t>
        </is>
      </c>
      <c r="C2306" s="10" t="n">
        <v>45984</v>
      </c>
      <c r="D2306" s="9" t="inlineStr">
        <is>
          <t>Bound</t>
        </is>
      </c>
      <c r="E2306" s="8" t="inlineStr">
        <is>
          <t>Wilhelmina Harrington</t>
        </is>
      </c>
      <c r="F2306" s="11" t="n">
        <v>2014</v>
      </c>
      <c r="G2306" s="8" t="inlineStr">
        <is>
          <t>Ferrari</t>
        </is>
      </c>
      <c r="H2306" s="8" t="inlineStr">
        <is>
          <t>296 GTB</t>
        </is>
      </c>
      <c r="I2306" s="8" t="inlineStr">
        <is>
          <t>RU2T2X0GMSKNS19AK</t>
        </is>
      </c>
      <c r="J2306" s="8" t="inlineStr">
        <is>
          <t>03 - Supercar</t>
        </is>
      </c>
      <c r="K2306" s="12" t="n">
        <v>380000</v>
      </c>
      <c r="L2306" s="8" t="inlineStr">
        <is>
          <t>Colorado</t>
        </is>
      </c>
      <c r="M2306" s="13" t="n">
        <v>9069.809999999999</v>
      </c>
      <c r="N2306" s="13" t="n">
        <v>8338.780000000001</v>
      </c>
      <c r="O2306" s="8" t="n"/>
    </row>
    <row r="2307">
      <c r="A2307" s="8" t="inlineStr">
        <is>
          <t>CANON-202511-002182</t>
        </is>
      </c>
      <c r="B2307" s="9" t="inlineStr">
        <is>
          <t>2025-11</t>
        </is>
      </c>
      <c r="C2307" s="10" t="n">
        <v>45985</v>
      </c>
      <c r="D2307" s="9" t="inlineStr">
        <is>
          <t>Bound</t>
        </is>
      </c>
      <c r="E2307" s="8" t="inlineStr">
        <is>
          <t>Horace Blackwood</t>
        </is>
      </c>
      <c r="F2307" s="11" t="n">
        <v>1969</v>
      </c>
      <c r="G2307" s="8" t="inlineStr">
        <is>
          <t>Porsche</t>
        </is>
      </c>
      <c r="H2307" s="8" t="inlineStr">
        <is>
          <t>911 Turbo S</t>
        </is>
      </c>
      <c r="I2307" s="8" t="inlineStr">
        <is>
          <t>55G1MV799GB2X4BXG</t>
        </is>
      </c>
      <c r="J2307" s="8" t="inlineStr">
        <is>
          <t>02 - Sports / GT</t>
        </is>
      </c>
      <c r="K2307" s="12" t="n">
        <v>950000</v>
      </c>
      <c r="L2307" s="8" t="inlineStr">
        <is>
          <t>Nevada</t>
        </is>
      </c>
      <c r="M2307" s="13" t="n">
        <v>13631.6</v>
      </c>
      <c r="N2307" s="13" t="n">
        <v>12532.89</v>
      </c>
      <c r="O2307" s="8" t="n"/>
    </row>
    <row r="2308">
      <c r="A2308" s="8" t="inlineStr">
        <is>
          <t>CANON-202511-002183</t>
        </is>
      </c>
      <c r="B2308" s="9" t="inlineStr">
        <is>
          <t>2025-11</t>
        </is>
      </c>
      <c r="C2308" s="10" t="n">
        <v>45975</v>
      </c>
      <c r="D2308" s="9" t="inlineStr">
        <is>
          <t>Bound</t>
        </is>
      </c>
      <c r="E2308" s="8" t="inlineStr">
        <is>
          <t>Fenwick Thistlewood</t>
        </is>
      </c>
      <c r="F2308" s="11" t="n">
        <v>2000</v>
      </c>
      <c r="G2308" s="8" t="inlineStr">
        <is>
          <t>Maserati</t>
        </is>
      </c>
      <c r="H2308" s="8" t="inlineStr">
        <is>
          <t>GranTurismo</t>
        </is>
      </c>
      <c r="I2308" s="8" t="inlineStr">
        <is>
          <t>S4RHNS145VXUXGFV1</t>
        </is>
      </c>
      <c r="J2308" s="8" t="inlineStr">
        <is>
          <t>02 - Sports / GT</t>
        </is>
      </c>
      <c r="K2308" s="12" t="n">
        <v>485000</v>
      </c>
      <c r="L2308" s="8" t="inlineStr">
        <is>
          <t>Hawaii</t>
        </is>
      </c>
      <c r="M2308" s="13" t="n">
        <v>8922.17</v>
      </c>
      <c r="N2308" s="13" t="n">
        <v>8203.040000000001</v>
      </c>
      <c r="O2308" s="8" t="n"/>
    </row>
    <row r="2309">
      <c r="A2309" s="8" t="inlineStr">
        <is>
          <t>CANON-202511-002184</t>
        </is>
      </c>
      <c r="B2309" s="9" t="inlineStr">
        <is>
          <t>2025-11</t>
        </is>
      </c>
      <c r="C2309" s="10" t="n">
        <v>45975</v>
      </c>
      <c r="D2309" s="9" t="inlineStr">
        <is>
          <t>Bound</t>
        </is>
      </c>
      <c r="E2309" s="8" t="inlineStr">
        <is>
          <t>Ottilie Montoya</t>
        </is>
      </c>
      <c r="F2309" s="11" t="n">
        <v>2023</v>
      </c>
      <c r="G2309" s="8" t="inlineStr">
        <is>
          <t>Mercedes-Benz</t>
        </is>
      </c>
      <c r="H2309" s="8" t="inlineStr">
        <is>
          <t>AMG GT</t>
        </is>
      </c>
      <c r="I2309" s="8" t="inlineStr">
        <is>
          <t>UYAVP9E7E5M7G23M6</t>
        </is>
      </c>
      <c r="J2309" s="8" t="inlineStr">
        <is>
          <t>02 - Sports / GT</t>
        </is>
      </c>
      <c r="K2309" s="12" t="n">
        <v>640000</v>
      </c>
      <c r="L2309" s="8" t="inlineStr">
        <is>
          <t>Hawaii</t>
        </is>
      </c>
      <c r="M2309" s="13" t="n">
        <v>10203.77</v>
      </c>
      <c r="N2309" s="13" t="n">
        <v>9381.35</v>
      </c>
      <c r="O2309" s="8" t="n"/>
    </row>
    <row r="2310">
      <c r="A2310" s="8" t="inlineStr">
        <is>
          <t>CANON-202511-002185</t>
        </is>
      </c>
      <c r="B2310" s="9" t="inlineStr">
        <is>
          <t>2025-11</t>
        </is>
      </c>
      <c r="C2310" s="10" t="n">
        <v>45978</v>
      </c>
      <c r="D2310" s="9" t="inlineStr">
        <is>
          <t>Bound</t>
        </is>
      </c>
      <c r="E2310" s="8" t="inlineStr">
        <is>
          <t>Fenwick Rourke</t>
        </is>
      </c>
      <c r="F2310" s="11" t="n">
        <v>1959</v>
      </c>
      <c r="G2310" s="8" t="inlineStr">
        <is>
          <t>BMW</t>
        </is>
      </c>
      <c r="H2310" s="8" t="inlineStr">
        <is>
          <t>M8 Competition</t>
        </is>
      </c>
      <c r="I2310" s="8" t="inlineStr">
        <is>
          <t>ZU9AMHFJ36JLEJKE9</t>
        </is>
      </c>
      <c r="J2310" s="8" t="inlineStr">
        <is>
          <t>02 - Sports / GT</t>
        </is>
      </c>
      <c r="K2310" s="12" t="n">
        <v>890000</v>
      </c>
      <c r="L2310" s="8" t="inlineStr">
        <is>
          <t>Michigan</t>
        </is>
      </c>
      <c r="M2310" s="13" t="n">
        <v>16918.4</v>
      </c>
      <c r="N2310" s="13" t="n">
        <v>15554.78</v>
      </c>
      <c r="O2310" s="8" t="n"/>
    </row>
    <row r="2311">
      <c r="A2311" s="8" t="inlineStr">
        <is>
          <t>CANON-202511-002187</t>
        </is>
      </c>
      <c r="B2311" s="9" t="inlineStr">
        <is>
          <t>2025-11</t>
        </is>
      </c>
      <c r="C2311" s="10" t="n">
        <v>45985</v>
      </c>
      <c r="D2311" s="9" t="inlineStr">
        <is>
          <t>Bound</t>
        </is>
      </c>
      <c r="E2311" s="8" t="inlineStr">
        <is>
          <t>Aurelio Vasquez</t>
        </is>
      </c>
      <c r="F2311" s="11" t="n">
        <v>1999</v>
      </c>
      <c r="G2311" s="8" t="inlineStr">
        <is>
          <t>Aston Martin</t>
        </is>
      </c>
      <c r="H2311" s="8" t="inlineStr">
        <is>
          <t>DB12</t>
        </is>
      </c>
      <c r="I2311" s="8" t="inlineStr">
        <is>
          <t>35M0GWBMDHNZXAF4X</t>
        </is>
      </c>
      <c r="J2311" s="8" t="inlineStr">
        <is>
          <t>02 - Sports / GT</t>
        </is>
      </c>
      <c r="K2311" s="12" t="n">
        <v>710000</v>
      </c>
      <c r="L2311" s="8" t="inlineStr">
        <is>
          <t>Georgia</t>
        </is>
      </c>
      <c r="M2311" s="13" t="n">
        <v>9752.450000000001</v>
      </c>
      <c r="N2311" s="13" t="n">
        <v>8966.4</v>
      </c>
      <c r="O2311" s="8" t="n"/>
    </row>
    <row r="2312">
      <c r="A2312" s="8" t="inlineStr">
        <is>
          <t>CANON-202511-002188</t>
        </is>
      </c>
      <c r="B2312" s="9" t="inlineStr">
        <is>
          <t>2025-11</t>
        </is>
      </c>
      <c r="C2312" s="10" t="n">
        <v>45972</v>
      </c>
      <c r="D2312" s="9" t="inlineStr">
        <is>
          <t>Bound</t>
        </is>
      </c>
      <c r="E2312" s="8" t="inlineStr">
        <is>
          <t>Noor Farkas</t>
        </is>
      </c>
      <c r="F2312" s="11" t="n">
        <v>1968</v>
      </c>
      <c r="G2312" s="8" t="inlineStr">
        <is>
          <t>Maserati</t>
        </is>
      </c>
      <c r="H2312" s="8" t="inlineStr">
        <is>
          <t>GranTurismo</t>
        </is>
      </c>
      <c r="I2312" s="8" t="inlineStr">
        <is>
          <t>WK7UVBW4DARZ36SZ2</t>
        </is>
      </c>
      <c r="J2312" s="8" t="inlineStr">
        <is>
          <t>02 - Sports / GT</t>
        </is>
      </c>
      <c r="K2312" s="12" t="n">
        <v>875000</v>
      </c>
      <c r="L2312" s="8" t="inlineStr">
        <is>
          <t>Louisiana</t>
        </is>
      </c>
      <c r="M2312" s="13" t="n">
        <v>12984.67</v>
      </c>
      <c r="N2312" s="13" t="n">
        <v>11938.11</v>
      </c>
      <c r="O2312" s="8" t="n"/>
    </row>
    <row r="2313">
      <c r="A2313" s="8" t="inlineStr">
        <is>
          <t>CANON-202511-002189</t>
        </is>
      </c>
      <c r="B2313" s="9" t="inlineStr">
        <is>
          <t>2025-11</t>
        </is>
      </c>
      <c r="C2313" s="10" t="n">
        <v>45970</v>
      </c>
      <c r="D2313" s="9" t="inlineStr">
        <is>
          <t>Bound</t>
        </is>
      </c>
      <c r="E2313" s="8" t="inlineStr">
        <is>
          <t>Emiliano Castellanos</t>
        </is>
      </c>
      <c r="F2313" s="11" t="n">
        <v>2009</v>
      </c>
      <c r="G2313" s="8" t="inlineStr">
        <is>
          <t>Aston Martin</t>
        </is>
      </c>
      <c r="H2313" s="8" t="inlineStr">
        <is>
          <t>DB5</t>
        </is>
      </c>
      <c r="I2313" s="8" t="inlineStr">
        <is>
          <t>H1XG384P5ZMUDXCP1</t>
        </is>
      </c>
      <c r="J2313" s="8" t="inlineStr">
        <is>
          <t>07 - Post-War Classic (1946-1972)</t>
        </is>
      </c>
      <c r="K2313" s="12" t="n">
        <v>1015000</v>
      </c>
      <c r="L2313" s="8" t="inlineStr">
        <is>
          <t>Louisiana</t>
        </is>
      </c>
      <c r="M2313" s="13" t="n">
        <v>8805.6</v>
      </c>
      <c r="N2313" s="13" t="n">
        <v>8095.87</v>
      </c>
      <c r="O2313" s="8" t="n"/>
    </row>
    <row r="2314">
      <c r="A2314" s="8" t="inlineStr">
        <is>
          <t>CANON-202511-002190</t>
        </is>
      </c>
      <c r="B2314" s="9" t="inlineStr">
        <is>
          <t>2025-11</t>
        </is>
      </c>
      <c r="C2314" s="10" t="n">
        <v>45982</v>
      </c>
      <c r="D2314" s="9" t="inlineStr">
        <is>
          <t>Bound</t>
        </is>
      </c>
      <c r="E2314" s="8" t="inlineStr">
        <is>
          <t>Ramona Farkas</t>
        </is>
      </c>
      <c r="F2314" s="11" t="n">
        <v>2023</v>
      </c>
      <c r="G2314" s="8" t="inlineStr">
        <is>
          <t>BMW</t>
        </is>
      </c>
      <c r="H2314" s="8" t="inlineStr">
        <is>
          <t>M8 Competition</t>
        </is>
      </c>
      <c r="I2314" s="8" t="inlineStr">
        <is>
          <t>NZEBNEP1692T1DK1V</t>
        </is>
      </c>
      <c r="J2314" s="8" t="inlineStr">
        <is>
          <t>02 - Sports / GT</t>
        </is>
      </c>
      <c r="K2314" s="12" t="n">
        <v>805000</v>
      </c>
      <c r="L2314" s="8" t="inlineStr">
        <is>
          <t>New Jersey</t>
        </is>
      </c>
      <c r="M2314" s="13" t="n">
        <v>8984.1</v>
      </c>
      <c r="N2314" s="13" t="n">
        <v>8259.98</v>
      </c>
      <c r="O2314" s="8" t="n"/>
    </row>
    <row r="2315">
      <c r="A2315" s="8" t="inlineStr">
        <is>
          <t>CANON-202511-002191</t>
        </is>
      </c>
      <c r="B2315" s="9" t="inlineStr">
        <is>
          <t>2025-11</t>
        </is>
      </c>
      <c r="C2315" s="10" t="n">
        <v>45966</v>
      </c>
      <c r="D2315" s="9" t="inlineStr">
        <is>
          <t>Bound</t>
        </is>
      </c>
      <c r="E2315" s="8" t="inlineStr">
        <is>
          <t>Leopold Merriweather</t>
        </is>
      </c>
      <c r="F2315" s="11" t="n">
        <v>1966</v>
      </c>
      <c r="G2315" s="8" t="inlineStr">
        <is>
          <t>Mercedes-Benz</t>
        </is>
      </c>
      <c r="H2315" s="8" t="inlineStr">
        <is>
          <t>AMG GT</t>
        </is>
      </c>
      <c r="I2315" s="8" t="inlineStr">
        <is>
          <t>RJM3Y691PZ4N5LL5B</t>
        </is>
      </c>
      <c r="J2315" s="8" t="inlineStr">
        <is>
          <t>02 - Sports / GT</t>
        </is>
      </c>
      <c r="K2315" s="12" t="n">
        <v>805000</v>
      </c>
      <c r="L2315" s="8" t="inlineStr">
        <is>
          <t>North Dakota</t>
        </is>
      </c>
      <c r="M2315" s="13" t="n">
        <v>10070.09</v>
      </c>
      <c r="N2315" s="13" t="n">
        <v>9258.440000000001</v>
      </c>
      <c r="O2315" s="8" t="n"/>
    </row>
    <row r="2316">
      <c r="A2316" s="8" t="inlineStr">
        <is>
          <t>CANON-202511-002192</t>
        </is>
      </c>
      <c r="B2316" s="9" t="inlineStr">
        <is>
          <t>2025-11</t>
        </is>
      </c>
      <c r="C2316" s="10" t="n">
        <v>45976</v>
      </c>
      <c r="D2316" s="9" t="inlineStr">
        <is>
          <t>Bound</t>
        </is>
      </c>
      <c r="E2316" s="8" t="inlineStr">
        <is>
          <t>Wilhelmina Farkas</t>
        </is>
      </c>
      <c r="F2316" s="11" t="n">
        <v>2019</v>
      </c>
      <c r="G2316" s="8" t="inlineStr">
        <is>
          <t>Aston Martin</t>
        </is>
      </c>
      <c r="H2316" s="8" t="inlineStr">
        <is>
          <t>DB12</t>
        </is>
      </c>
      <c r="I2316" s="8" t="inlineStr">
        <is>
          <t>3W8AWH1UTXBZV8W4G</t>
        </is>
      </c>
      <c r="J2316" s="8" t="inlineStr">
        <is>
          <t>02 - Sports / GT</t>
        </is>
      </c>
      <c r="K2316" s="12" t="n">
        <v>850000</v>
      </c>
      <c r="L2316" s="8" t="inlineStr">
        <is>
          <t>Texas</t>
        </is>
      </c>
      <c r="M2316" s="13" t="n">
        <v>11988.21</v>
      </c>
      <c r="N2316" s="13" t="n">
        <v>11021.96</v>
      </c>
      <c r="O2316" s="8" t="n"/>
    </row>
    <row r="2317">
      <c r="A2317" s="8" t="inlineStr">
        <is>
          <t>CANON-202511-002193</t>
        </is>
      </c>
      <c r="B2317" s="9" t="inlineStr">
        <is>
          <t>2025-11</t>
        </is>
      </c>
      <c r="C2317" s="10" t="n">
        <v>45980</v>
      </c>
      <c r="D2317" s="9" t="inlineStr">
        <is>
          <t>Bound</t>
        </is>
      </c>
      <c r="E2317" s="8" t="inlineStr">
        <is>
          <t>Leopold Fairweather</t>
        </is>
      </c>
      <c r="F2317" s="11" t="n">
        <v>1983</v>
      </c>
      <c r="G2317" s="8" t="inlineStr">
        <is>
          <t>Mercedes-Benz</t>
        </is>
      </c>
      <c r="H2317" s="8" t="inlineStr">
        <is>
          <t>AMG GT</t>
        </is>
      </c>
      <c r="I2317" s="8" t="inlineStr">
        <is>
          <t>BAAZZCEDXPVJNEYX5</t>
        </is>
      </c>
      <c r="J2317" s="8" t="inlineStr">
        <is>
          <t>02 - Sports / GT</t>
        </is>
      </c>
      <c r="K2317" s="12" t="n">
        <v>340000</v>
      </c>
      <c r="L2317" s="8" t="inlineStr">
        <is>
          <t>Texas</t>
        </is>
      </c>
      <c r="M2317" s="13" t="n">
        <v>5533.02</v>
      </c>
      <c r="N2317" s="13" t="n">
        <v>5087.06</v>
      </c>
      <c r="O2317" s="8" t="n"/>
    </row>
    <row r="2318">
      <c r="A2318" s="8" t="inlineStr">
        <is>
          <t>CANON-202511-002194</t>
        </is>
      </c>
      <c r="B2318" s="9" t="inlineStr">
        <is>
          <t>2025-11</t>
        </is>
      </c>
      <c r="C2318" s="10" t="n">
        <v>45975</v>
      </c>
      <c r="D2318" s="9" t="inlineStr">
        <is>
          <t>Bound</t>
        </is>
      </c>
      <c r="E2318" s="8" t="inlineStr">
        <is>
          <t>Aurelio Larsson</t>
        </is>
      </c>
      <c r="F2318" s="11" t="n">
        <v>2005</v>
      </c>
      <c r="G2318" s="8" t="inlineStr">
        <is>
          <t>Lamborghini</t>
        </is>
      </c>
      <c r="H2318" s="8" t="inlineStr">
        <is>
          <t>Huracan EVO</t>
        </is>
      </c>
      <c r="I2318" s="8" t="inlineStr">
        <is>
          <t>VWWW47XR2AFZHZA6E</t>
        </is>
      </c>
      <c r="J2318" s="8" t="inlineStr">
        <is>
          <t>03 - Supercar</t>
        </is>
      </c>
      <c r="K2318" s="12" t="n">
        <v>1210000</v>
      </c>
      <c r="L2318" s="8" t="inlineStr">
        <is>
          <t>Maine</t>
        </is>
      </c>
      <c r="M2318" s="13" t="n">
        <v>19725.28</v>
      </c>
      <c r="N2318" s="13" t="n">
        <v>18135.42</v>
      </c>
      <c r="O2318" s="8" t="n"/>
    </row>
    <row r="2319">
      <c r="A2319" s="8" t="inlineStr">
        <is>
          <t>CANON-202511-002195</t>
        </is>
      </c>
      <c r="B2319" s="9" t="inlineStr">
        <is>
          <t>2025-11</t>
        </is>
      </c>
      <c r="C2319" s="10" t="n">
        <v>45975</v>
      </c>
      <c r="D2319" s="9" t="inlineStr">
        <is>
          <t>Bound</t>
        </is>
      </c>
      <c r="E2319" s="8" t="inlineStr">
        <is>
          <t>Emiliano Vasquez</t>
        </is>
      </c>
      <c r="F2319" s="11" t="n">
        <v>1996</v>
      </c>
      <c r="G2319" s="8" t="inlineStr">
        <is>
          <t>Mercedes-Benz</t>
        </is>
      </c>
      <c r="H2319" s="8" t="inlineStr">
        <is>
          <t>AMG GT</t>
        </is>
      </c>
      <c r="I2319" s="8" t="inlineStr">
        <is>
          <t>H10C014HEZPW78W9D</t>
        </is>
      </c>
      <c r="J2319" s="8" t="inlineStr">
        <is>
          <t>02 - Sports / GT</t>
        </is>
      </c>
      <c r="K2319" s="12" t="n">
        <v>305000</v>
      </c>
      <c r="L2319" s="8" t="inlineStr">
        <is>
          <t>Indiana</t>
        </is>
      </c>
      <c r="M2319" s="13" t="n">
        <v>5308.73</v>
      </c>
      <c r="N2319" s="13" t="n">
        <v>4880.85</v>
      </c>
      <c r="O2319" s="8" t="n"/>
    </row>
    <row r="2320">
      <c r="A2320" s="8" t="inlineStr">
        <is>
          <t>CANON-202511-002196</t>
        </is>
      </c>
      <c r="B2320" s="9" t="inlineStr">
        <is>
          <t>2025-11</t>
        </is>
      </c>
      <c r="C2320" s="10" t="n">
        <v>45968</v>
      </c>
      <c r="D2320" s="9" t="inlineStr">
        <is>
          <t>Bound</t>
        </is>
      </c>
      <c r="E2320" s="8" t="inlineStr">
        <is>
          <t>Marisol Montoya</t>
        </is>
      </c>
      <c r="F2320" s="11" t="n">
        <v>1985</v>
      </c>
      <c r="G2320" s="8" t="inlineStr">
        <is>
          <t>Maserati</t>
        </is>
      </c>
      <c r="H2320" s="8" t="inlineStr">
        <is>
          <t>GranTurismo</t>
        </is>
      </c>
      <c r="I2320" s="8" t="inlineStr">
        <is>
          <t>LWHKBMN8ZZNADAEKB</t>
        </is>
      </c>
      <c r="J2320" s="8" t="inlineStr">
        <is>
          <t>02 - Sports / GT</t>
        </is>
      </c>
      <c r="K2320" s="12" t="n">
        <v>195000</v>
      </c>
      <c r="L2320" s="8" t="inlineStr">
        <is>
          <t>Colorado</t>
        </is>
      </c>
      <c r="M2320" s="13" t="n">
        <v>3723.4</v>
      </c>
      <c r="N2320" s="13" t="n">
        <v>3423.29</v>
      </c>
      <c r="O2320" s="8" t="n"/>
    </row>
    <row r="2321">
      <c r="A2321" s="8" t="inlineStr">
        <is>
          <t>CANON-202511-002197</t>
        </is>
      </c>
      <c r="B2321" s="9" t="inlineStr">
        <is>
          <t>2025-11</t>
        </is>
      </c>
      <c r="C2321" s="10" t="n">
        <v>45980</v>
      </c>
      <c r="D2321" s="9" t="inlineStr">
        <is>
          <t>Bound</t>
        </is>
      </c>
      <c r="E2321" s="8" t="inlineStr">
        <is>
          <t>Horace Delacroix</t>
        </is>
      </c>
      <c r="F2321" s="11" t="n">
        <v>1983</v>
      </c>
      <c r="G2321" s="8" t="inlineStr">
        <is>
          <t>Bentley</t>
        </is>
      </c>
      <c r="H2321" s="8" t="inlineStr">
        <is>
          <t>Continental GT</t>
        </is>
      </c>
      <c r="I2321" s="8" t="inlineStr">
        <is>
          <t>D0AG4ZVM3FLJ39B0Y</t>
        </is>
      </c>
      <c r="J2321" s="8" t="inlineStr">
        <is>
          <t>02 - Sports / GT</t>
        </is>
      </c>
      <c r="K2321" s="12" t="n">
        <v>310000</v>
      </c>
      <c r="L2321" s="8" t="inlineStr">
        <is>
          <t>Iowa</t>
        </is>
      </c>
      <c r="M2321" s="13" t="n">
        <v>4825.47</v>
      </c>
      <c r="N2321" s="13" t="n">
        <v>4436.54</v>
      </c>
      <c r="O2321" s="8" t="n"/>
    </row>
    <row r="2322">
      <c r="A2322" s="8" t="inlineStr">
        <is>
          <t>CANON-202511-002198</t>
        </is>
      </c>
      <c r="B2322" s="9" t="inlineStr">
        <is>
          <t>2025-11</t>
        </is>
      </c>
      <c r="C2322" s="10" t="n">
        <v>45969</v>
      </c>
      <c r="D2322" s="9" t="inlineStr">
        <is>
          <t>Bound</t>
        </is>
      </c>
      <c r="E2322" s="8" t="inlineStr">
        <is>
          <t>Callum Vandermeer</t>
        </is>
      </c>
      <c r="F2322" s="11" t="n">
        <v>2008</v>
      </c>
      <c r="G2322" s="8" t="inlineStr">
        <is>
          <t>Aston Martin</t>
        </is>
      </c>
      <c r="H2322" s="8" t="inlineStr">
        <is>
          <t>DB12</t>
        </is>
      </c>
      <c r="I2322" s="8" t="inlineStr">
        <is>
          <t>5LZ5NFTRNPE031JR7</t>
        </is>
      </c>
      <c r="J2322" s="8" t="inlineStr">
        <is>
          <t>02 - Sports / GT</t>
        </is>
      </c>
      <c r="K2322" s="12" t="n">
        <v>1025000</v>
      </c>
      <c r="L2322" s="8" t="inlineStr">
        <is>
          <t>Texas</t>
        </is>
      </c>
      <c r="M2322" s="13" t="n">
        <v>12232.31</v>
      </c>
      <c r="N2322" s="13" t="n">
        <v>11246.39</v>
      </c>
      <c r="O2322" s="8" t="n"/>
    </row>
    <row r="2323">
      <c r="A2323" s="8" t="inlineStr">
        <is>
          <t>CANON-202511-002199</t>
        </is>
      </c>
      <c r="B2323" s="9" t="inlineStr">
        <is>
          <t>2025-11</t>
        </is>
      </c>
      <c r="C2323" s="10" t="n">
        <v>45977</v>
      </c>
      <c r="D2323" s="9" t="inlineStr">
        <is>
          <t>Bound</t>
        </is>
      </c>
      <c r="E2323" s="8" t="inlineStr">
        <is>
          <t>Fitzgerald Chattopadhyay</t>
        </is>
      </c>
      <c r="F2323" s="11" t="n">
        <v>1994</v>
      </c>
      <c r="G2323" s="8" t="inlineStr">
        <is>
          <t>Mercedes-Benz</t>
        </is>
      </c>
      <c r="H2323" s="8" t="inlineStr">
        <is>
          <t>AMG GT</t>
        </is>
      </c>
      <c r="I2323" s="8" t="inlineStr">
        <is>
          <t>JA0GKHYY2TGAGVK9U</t>
        </is>
      </c>
      <c r="J2323" s="8" t="inlineStr">
        <is>
          <t>02 - Sports / GT</t>
        </is>
      </c>
      <c r="K2323" s="12" t="n">
        <v>720000</v>
      </c>
      <c r="L2323" s="8" t="inlineStr">
        <is>
          <t>California</t>
        </is>
      </c>
      <c r="M2323" s="13" t="n">
        <v>11920.75</v>
      </c>
      <c r="N2323" s="13" t="n">
        <v>10959.94</v>
      </c>
      <c r="O2323" s="8" t="n"/>
    </row>
    <row r="2324">
      <c r="A2324" s="8" t="inlineStr">
        <is>
          <t>CANON-202511-002203</t>
        </is>
      </c>
      <c r="B2324" s="9" t="inlineStr">
        <is>
          <t>2025-11</t>
        </is>
      </c>
      <c r="C2324" s="10" t="n">
        <v>45983</v>
      </c>
      <c r="D2324" s="9" t="inlineStr">
        <is>
          <t>Bound</t>
        </is>
      </c>
      <c r="E2324" s="8" t="inlineStr">
        <is>
          <t>Leopold Kingsford</t>
        </is>
      </c>
      <c r="F2324" s="11" t="n">
        <v>1972</v>
      </c>
      <c r="G2324" s="8" t="inlineStr">
        <is>
          <t>Bentley</t>
        </is>
      </c>
      <c r="H2324" s="8" t="inlineStr">
        <is>
          <t>Continental GT</t>
        </is>
      </c>
      <c r="I2324" s="8" t="inlineStr">
        <is>
          <t>N64XHD9SYFPU7DEYV</t>
        </is>
      </c>
      <c r="J2324" s="8" t="inlineStr">
        <is>
          <t>02 - Sports / GT</t>
        </is>
      </c>
      <c r="K2324" s="12" t="n">
        <v>350000</v>
      </c>
      <c r="L2324" s="8" t="inlineStr">
        <is>
          <t>Georgia</t>
        </is>
      </c>
      <c r="M2324" s="13" t="n">
        <v>5547.17</v>
      </c>
      <c r="N2324" s="13" t="n">
        <v>5100.07</v>
      </c>
      <c r="O2324" s="8" t="n"/>
    </row>
    <row r="2325">
      <c r="A2325" s="8" t="inlineStr">
        <is>
          <t>CANON-202511-002204</t>
        </is>
      </c>
      <c r="B2325" s="9" t="inlineStr">
        <is>
          <t>2025-11</t>
        </is>
      </c>
      <c r="C2325" s="10" t="n">
        <v>45989</v>
      </c>
      <c r="D2325" s="9" t="inlineStr">
        <is>
          <t>Bound</t>
        </is>
      </c>
      <c r="E2325" s="8" t="inlineStr">
        <is>
          <t>Marisol Underwood</t>
        </is>
      </c>
      <c r="F2325" s="11" t="n">
        <v>2012</v>
      </c>
      <c r="G2325" s="8" t="inlineStr">
        <is>
          <t>Aston Martin</t>
        </is>
      </c>
      <c r="H2325" s="8" t="inlineStr">
        <is>
          <t>DB5</t>
        </is>
      </c>
      <c r="I2325" s="8" t="inlineStr">
        <is>
          <t>YWTU9044M7EJPYX0J</t>
        </is>
      </c>
      <c r="J2325" s="8" t="inlineStr">
        <is>
          <t>07 - Post-War Classic (1946-1972)</t>
        </is>
      </c>
      <c r="K2325" s="12" t="n">
        <v>390000</v>
      </c>
      <c r="L2325" s="8" t="inlineStr">
        <is>
          <t>California</t>
        </is>
      </c>
      <c r="M2325" s="13" t="n">
        <v>4768.3</v>
      </c>
      <c r="N2325" s="13" t="n">
        <v>4383.98</v>
      </c>
      <c r="O2325" s="8" t="n"/>
    </row>
    <row r="2326">
      <c r="A2326" s="8" t="inlineStr">
        <is>
          <t>CANON-202511-002205</t>
        </is>
      </c>
      <c r="B2326" s="9" t="inlineStr">
        <is>
          <t>2025-11</t>
        </is>
      </c>
      <c r="C2326" s="10" t="n">
        <v>45977</v>
      </c>
      <c r="D2326" s="9" t="inlineStr">
        <is>
          <t>Bound</t>
        </is>
      </c>
      <c r="E2326" s="8" t="inlineStr">
        <is>
          <t>Ottilie Castellanos</t>
        </is>
      </c>
      <c r="F2326" s="11" t="n">
        <v>1963</v>
      </c>
      <c r="G2326" s="8" t="inlineStr">
        <is>
          <t>Porsche</t>
        </is>
      </c>
      <c r="H2326" s="8" t="inlineStr">
        <is>
          <t>911 Turbo S</t>
        </is>
      </c>
      <c r="I2326" s="8" t="inlineStr">
        <is>
          <t>LN8MGM47BD2WMT4X9</t>
        </is>
      </c>
      <c r="J2326" s="8" t="inlineStr">
        <is>
          <t>02 - Sports / GT</t>
        </is>
      </c>
      <c r="K2326" s="12" t="n">
        <v>1500000</v>
      </c>
      <c r="L2326" s="8" t="inlineStr">
        <is>
          <t>New York</t>
        </is>
      </c>
      <c r="M2326" s="13" t="n">
        <v>19924.53</v>
      </c>
      <c r="N2326" s="13" t="n">
        <v>18318.61</v>
      </c>
      <c r="O2326" s="8" t="n"/>
    </row>
    <row r="2327">
      <c r="A2327" s="8" t="inlineStr">
        <is>
          <t>CANON-202511-002206</t>
        </is>
      </c>
      <c r="B2327" s="9" t="inlineStr">
        <is>
          <t>2025-11</t>
        </is>
      </c>
      <c r="C2327" s="10" t="n">
        <v>45980</v>
      </c>
      <c r="D2327" s="9" t="inlineStr">
        <is>
          <t>Bound</t>
        </is>
      </c>
      <c r="E2327" s="8" t="inlineStr">
        <is>
          <t>Saoirse Fairweather</t>
        </is>
      </c>
      <c r="F2327" s="11" t="n">
        <v>1982</v>
      </c>
      <c r="G2327" s="8" t="inlineStr">
        <is>
          <t>Ferrari</t>
        </is>
      </c>
      <c r="H2327" s="8" t="inlineStr">
        <is>
          <t>275 GTB/4</t>
        </is>
      </c>
      <c r="I2327" s="8" t="inlineStr">
        <is>
          <t>BE0YPPHNDYDBLDZFA</t>
        </is>
      </c>
      <c r="J2327" s="8" t="inlineStr">
        <is>
          <t>07 - Post-War Classic (1946-1972)</t>
        </is>
      </c>
      <c r="K2327" s="12" t="n">
        <v>560000</v>
      </c>
      <c r="L2327" s="8" t="inlineStr">
        <is>
          <t>South Dakota</t>
        </is>
      </c>
      <c r="M2327" s="13" t="n">
        <v>5043.17</v>
      </c>
      <c r="N2327" s="13" t="n">
        <v>4636.69</v>
      </c>
      <c r="O2327" s="8" t="n"/>
    </row>
    <row r="2328">
      <c r="A2328" s="8" t="inlineStr">
        <is>
          <t>CANON-202511-002207</t>
        </is>
      </c>
      <c r="B2328" s="9" t="inlineStr">
        <is>
          <t>2025-11</t>
        </is>
      </c>
      <c r="C2328" s="10" t="n">
        <v>45972</v>
      </c>
      <c r="D2328" s="9" t="inlineStr">
        <is>
          <t>Bound</t>
        </is>
      </c>
      <c r="E2328" s="8" t="inlineStr">
        <is>
          <t>Anouk Ashcombe</t>
        </is>
      </c>
      <c r="F2328" s="11" t="n">
        <v>2015</v>
      </c>
      <c r="G2328" s="8" t="inlineStr">
        <is>
          <t>Bentley</t>
        </is>
      </c>
      <c r="H2328" s="8" t="inlineStr">
        <is>
          <t>Continental GT</t>
        </is>
      </c>
      <c r="I2328" s="8" t="inlineStr">
        <is>
          <t>PSBNK80D0PC23Z48T</t>
        </is>
      </c>
      <c r="J2328" s="8" t="inlineStr">
        <is>
          <t>02 - Sports / GT</t>
        </is>
      </c>
      <c r="K2328" s="12" t="n">
        <v>445000</v>
      </c>
      <c r="L2328" s="8" t="inlineStr">
        <is>
          <t>Kansas</t>
        </is>
      </c>
      <c r="M2328" s="13" t="n">
        <v>6108.25</v>
      </c>
      <c r="N2328" s="13" t="n">
        <v>5615.93</v>
      </c>
      <c r="O2328" s="8" t="n"/>
    </row>
    <row r="2329">
      <c r="A2329" s="8" t="inlineStr">
        <is>
          <t>CANON-202511-002208</t>
        </is>
      </c>
      <c r="B2329" s="9" t="inlineStr">
        <is>
          <t>2025-11</t>
        </is>
      </c>
      <c r="C2329" s="10" t="n">
        <v>45986</v>
      </c>
      <c r="D2329" s="9" t="inlineStr">
        <is>
          <t>Bound</t>
        </is>
      </c>
      <c r="E2329" s="8" t="inlineStr">
        <is>
          <t>Mireille Fairweather</t>
        </is>
      </c>
      <c r="F2329" s="11" t="n">
        <v>1977</v>
      </c>
      <c r="G2329" s="8" t="inlineStr">
        <is>
          <t>McLaren</t>
        </is>
      </c>
      <c r="H2329" s="8" t="inlineStr">
        <is>
          <t>750S</t>
        </is>
      </c>
      <c r="I2329" s="8" t="inlineStr">
        <is>
          <t>VUVULD49UHX8PK1A5</t>
        </is>
      </c>
      <c r="J2329" s="8" t="inlineStr">
        <is>
          <t>03 - Supercar</t>
        </is>
      </c>
      <c r="K2329" s="12" t="n">
        <v>1045000</v>
      </c>
      <c r="L2329" s="8" t="inlineStr">
        <is>
          <t>South Dakota</t>
        </is>
      </c>
      <c r="M2329" s="13" t="n">
        <v>17508.68</v>
      </c>
      <c r="N2329" s="13" t="n">
        <v>16097.48</v>
      </c>
      <c r="O2329" s="8" t="n"/>
    </row>
    <row r="2330">
      <c r="A2330" s="8" t="inlineStr">
        <is>
          <t>CANON-202511-002209</t>
        </is>
      </c>
      <c r="B2330" s="9" t="inlineStr">
        <is>
          <t>2025-11</t>
        </is>
      </c>
      <c r="C2330" s="10" t="n">
        <v>45977</v>
      </c>
      <c r="D2330" s="9" t="inlineStr">
        <is>
          <t>Bound</t>
        </is>
      </c>
      <c r="E2330" s="8" t="inlineStr">
        <is>
          <t>Aurelio Merriweather</t>
        </is>
      </c>
      <c r="F2330" s="11" t="n">
        <v>1975</v>
      </c>
      <c r="G2330" s="8" t="inlineStr">
        <is>
          <t>Lamborghini</t>
        </is>
      </c>
      <c r="H2330" s="8" t="inlineStr">
        <is>
          <t>Huracan EVO</t>
        </is>
      </c>
      <c r="I2330" s="8" t="inlineStr">
        <is>
          <t>DMMF9TLSG429TA9SD</t>
        </is>
      </c>
      <c r="J2330" s="8" t="inlineStr">
        <is>
          <t>03 - Supercar</t>
        </is>
      </c>
      <c r="K2330" s="12" t="n">
        <v>585000</v>
      </c>
      <c r="L2330" s="8" t="inlineStr">
        <is>
          <t>New Jersey</t>
        </is>
      </c>
      <c r="M2330" s="13" t="n">
        <v>9542.120000000001</v>
      </c>
      <c r="N2330" s="13" t="n">
        <v>8773.030000000001</v>
      </c>
      <c r="O2330" s="8" t="n"/>
    </row>
    <row r="2331">
      <c r="A2331" s="8" t="inlineStr">
        <is>
          <t>CANON-202511-002210</t>
        </is>
      </c>
      <c r="B2331" s="9" t="inlineStr">
        <is>
          <t>2025-11</t>
        </is>
      </c>
      <c r="C2331" s="10" t="n">
        <v>45984</v>
      </c>
      <c r="D2331" s="9" t="inlineStr">
        <is>
          <t>Bound</t>
        </is>
      </c>
      <c r="E2331" s="8" t="inlineStr">
        <is>
          <t>Aurelio Fairweather</t>
        </is>
      </c>
      <c r="F2331" s="11" t="n">
        <v>1993</v>
      </c>
      <c r="G2331" s="8" t="inlineStr">
        <is>
          <t>BMW</t>
        </is>
      </c>
      <c r="H2331" s="8" t="inlineStr">
        <is>
          <t>M8 Competition</t>
        </is>
      </c>
      <c r="I2331" s="8" t="inlineStr">
        <is>
          <t>29KV8U39MZJ50NEBD</t>
        </is>
      </c>
      <c r="J2331" s="8" t="inlineStr">
        <is>
          <t>02 - Sports / GT</t>
        </is>
      </c>
      <c r="K2331" s="12" t="n">
        <v>455000</v>
      </c>
      <c r="L2331" s="8" t="inlineStr">
        <is>
          <t>Tennessee</t>
        </is>
      </c>
      <c r="M2331" s="13" t="n">
        <v>6309.91</v>
      </c>
      <c r="N2331" s="13" t="n">
        <v>5801.33</v>
      </c>
      <c r="O2331" s="8" t="n"/>
    </row>
    <row r="2332">
      <c r="A2332" s="8" t="inlineStr">
        <is>
          <t>CANON-202511-002211</t>
        </is>
      </c>
      <c r="B2332" s="9" t="inlineStr">
        <is>
          <t>2025-11</t>
        </is>
      </c>
      <c r="C2332" s="10" t="n">
        <v>45963</v>
      </c>
      <c r="D2332" s="9" t="inlineStr">
        <is>
          <t>Bound</t>
        </is>
      </c>
      <c r="E2332" s="8" t="inlineStr">
        <is>
          <t>Ottilie Vasquez</t>
        </is>
      </c>
      <c r="F2332" s="11" t="n">
        <v>1992</v>
      </c>
      <c r="G2332" s="8" t="inlineStr">
        <is>
          <t>Porsche</t>
        </is>
      </c>
      <c r="H2332" s="8" t="inlineStr">
        <is>
          <t>911 Turbo S</t>
        </is>
      </c>
      <c r="I2332" s="8" t="inlineStr">
        <is>
          <t>XJYY4F9CVWKFG8GCP</t>
        </is>
      </c>
      <c r="J2332" s="8" t="inlineStr">
        <is>
          <t>02 - Sports / GT</t>
        </is>
      </c>
      <c r="K2332" s="12" t="n">
        <v>545000</v>
      </c>
      <c r="L2332" s="8" t="inlineStr">
        <is>
          <t>Mississippi</t>
        </is>
      </c>
      <c r="M2332" s="13" t="n">
        <v>7953.92</v>
      </c>
      <c r="N2332" s="13" t="n">
        <v>7312.83</v>
      </c>
      <c r="O2332" s="8" t="n"/>
    </row>
    <row r="2333">
      <c r="A2333" s="8" t="inlineStr">
        <is>
          <t>CANON-202511-002213</t>
        </is>
      </c>
      <c r="B2333" s="9" t="inlineStr">
        <is>
          <t>2025-11</t>
        </is>
      </c>
      <c r="C2333" s="10" t="n">
        <v>45964</v>
      </c>
      <c r="D2333" s="9" t="inlineStr">
        <is>
          <t>Bound</t>
        </is>
      </c>
      <c r="E2333" s="8" t="inlineStr">
        <is>
          <t>Thaddeus Blackwood</t>
        </is>
      </c>
      <c r="F2333" s="11" t="n">
        <v>2011</v>
      </c>
      <c r="G2333" s="8" t="inlineStr">
        <is>
          <t>Aston Martin</t>
        </is>
      </c>
      <c r="H2333" s="8" t="inlineStr">
        <is>
          <t>DB12</t>
        </is>
      </c>
      <c r="I2333" s="8" t="inlineStr">
        <is>
          <t>E24H9N9R0DH8CAVW1</t>
        </is>
      </c>
      <c r="J2333" s="8" t="inlineStr">
        <is>
          <t>02 - Sports / GT</t>
        </is>
      </c>
      <c r="K2333" s="12" t="n">
        <v>355000</v>
      </c>
      <c r="L2333" s="8" t="inlineStr">
        <is>
          <t>Wisconsin</t>
        </is>
      </c>
      <c r="M2333" s="13" t="n">
        <v>6028.3</v>
      </c>
      <c r="N2333" s="13" t="n">
        <v>5542.42</v>
      </c>
      <c r="O2333" s="8" t="n"/>
    </row>
    <row r="2334">
      <c r="A2334" s="8" t="inlineStr">
        <is>
          <t>CANON-202511-002214</t>
        </is>
      </c>
      <c r="B2334" s="9" t="inlineStr">
        <is>
          <t>2025-11</t>
        </is>
      </c>
      <c r="C2334" s="10" t="n">
        <v>45983</v>
      </c>
      <c r="D2334" s="9" t="inlineStr">
        <is>
          <t>Bound</t>
        </is>
      </c>
      <c r="E2334" s="8" t="inlineStr">
        <is>
          <t>Marisol Delacroix</t>
        </is>
      </c>
      <c r="F2334" s="11" t="n">
        <v>2000</v>
      </c>
      <c r="G2334" s="8" t="inlineStr">
        <is>
          <t>Aston Martin</t>
        </is>
      </c>
      <c r="H2334" s="8" t="inlineStr">
        <is>
          <t>DB12</t>
        </is>
      </c>
      <c r="I2334" s="8" t="inlineStr">
        <is>
          <t>G05LFAMH6H5KUMKWW</t>
        </is>
      </c>
      <c r="J2334" s="8" t="inlineStr">
        <is>
          <t>02 - Sports / GT</t>
        </is>
      </c>
      <c r="K2334" s="12" t="n">
        <v>610000</v>
      </c>
      <c r="L2334" s="8" t="inlineStr">
        <is>
          <t>Montana</t>
        </is>
      </c>
      <c r="M2334" s="13" t="n">
        <v>6957.45</v>
      </c>
      <c r="N2334" s="13" t="n">
        <v>6396.68</v>
      </c>
      <c r="O2334" s="8" t="n"/>
    </row>
    <row r="2335">
      <c r="A2335" s="8" t="inlineStr">
        <is>
          <t>CANON-202511-002215</t>
        </is>
      </c>
      <c r="B2335" s="9" t="inlineStr">
        <is>
          <t>2025-11</t>
        </is>
      </c>
      <c r="C2335" s="10" t="n">
        <v>45977</v>
      </c>
      <c r="D2335" s="9" t="inlineStr">
        <is>
          <t>Bound</t>
        </is>
      </c>
      <c r="E2335" s="8" t="inlineStr">
        <is>
          <t>Emiliano Fairweather</t>
        </is>
      </c>
      <c r="F2335" s="11" t="n">
        <v>1959</v>
      </c>
      <c r="G2335" s="8" t="inlineStr">
        <is>
          <t>McLaren</t>
        </is>
      </c>
      <c r="H2335" s="8" t="inlineStr">
        <is>
          <t>750S</t>
        </is>
      </c>
      <c r="I2335" s="8" t="inlineStr">
        <is>
          <t>VZW6K9XKG5LWH69EV</t>
        </is>
      </c>
      <c r="J2335" s="8" t="inlineStr">
        <is>
          <t>03 - Supercar</t>
        </is>
      </c>
      <c r="K2335" s="12" t="n">
        <v>1305000</v>
      </c>
      <c r="L2335" s="8" t="inlineStr">
        <is>
          <t>Kansas</t>
        </is>
      </c>
      <c r="M2335" s="13" t="n">
        <v>19107.17</v>
      </c>
      <c r="N2335" s="13" t="n">
        <v>17567.13</v>
      </c>
      <c r="O2335" s="8" t="n"/>
    </row>
    <row r="2336">
      <c r="A2336" s="8" t="inlineStr">
        <is>
          <t>CANON-202511-002216</t>
        </is>
      </c>
      <c r="B2336" s="9" t="inlineStr">
        <is>
          <t>2025-11</t>
        </is>
      </c>
      <c r="C2336" s="10" t="n">
        <v>45974</v>
      </c>
      <c r="D2336" s="9" t="inlineStr">
        <is>
          <t>Bound</t>
        </is>
      </c>
      <c r="E2336" s="8" t="inlineStr">
        <is>
          <t>Delphine Okonkwo</t>
        </is>
      </c>
      <c r="F2336" s="11" t="n">
        <v>2000</v>
      </c>
      <c r="G2336" s="8" t="inlineStr">
        <is>
          <t>Ferrari</t>
        </is>
      </c>
      <c r="H2336" s="8" t="inlineStr">
        <is>
          <t>296 GTB</t>
        </is>
      </c>
      <c r="I2336" s="8" t="inlineStr">
        <is>
          <t>V6G7BX689USAH72EG</t>
        </is>
      </c>
      <c r="J2336" s="8" t="inlineStr">
        <is>
          <t>03 - Supercar</t>
        </is>
      </c>
      <c r="K2336" s="12" t="n">
        <v>520000</v>
      </c>
      <c r="L2336" s="8" t="inlineStr">
        <is>
          <t>Vermont</t>
        </is>
      </c>
      <c r="M2336" s="13" t="n">
        <v>11371.32</v>
      </c>
      <c r="N2336" s="13" t="n">
        <v>10454.79</v>
      </c>
      <c r="O2336" s="8" t="n"/>
    </row>
    <row r="2337">
      <c r="A2337" s="8" t="inlineStr">
        <is>
          <t>CANON-202511-002217</t>
        </is>
      </c>
      <c r="B2337" s="9" t="inlineStr">
        <is>
          <t>2025-11</t>
        </is>
      </c>
      <c r="C2337" s="10" t="n">
        <v>45981</v>
      </c>
      <c r="D2337" s="9" t="inlineStr">
        <is>
          <t>Bound</t>
        </is>
      </c>
      <c r="E2337" s="8" t="inlineStr">
        <is>
          <t>Beatrix Ashcombe</t>
        </is>
      </c>
      <c r="F2337" s="11" t="n">
        <v>1957</v>
      </c>
      <c r="G2337" s="8" t="inlineStr">
        <is>
          <t>Mercedes-Benz</t>
        </is>
      </c>
      <c r="H2337" s="8" t="inlineStr">
        <is>
          <t>AMG GT</t>
        </is>
      </c>
      <c r="I2337" s="8" t="inlineStr">
        <is>
          <t>ZTDZX1MVZM201T13X</t>
        </is>
      </c>
      <c r="J2337" s="8" t="inlineStr">
        <is>
          <t>02 - Sports / GT</t>
        </is>
      </c>
      <c r="K2337" s="12" t="n">
        <v>350000</v>
      </c>
      <c r="L2337" s="8" t="inlineStr">
        <is>
          <t>Arizona</t>
        </is>
      </c>
      <c r="M2337" s="13" t="n">
        <v>5002.36</v>
      </c>
      <c r="N2337" s="13" t="n">
        <v>4599.17</v>
      </c>
      <c r="O2337" s="8" t="n"/>
    </row>
    <row r="2338">
      <c r="A2338" s="8" t="inlineStr">
        <is>
          <t>CANON-202511-002218</t>
        </is>
      </c>
      <c r="B2338" s="9" t="inlineStr">
        <is>
          <t>2025-11</t>
        </is>
      </c>
      <c r="C2338" s="10" t="n">
        <v>45968</v>
      </c>
      <c r="D2338" s="9" t="inlineStr">
        <is>
          <t>Bound</t>
        </is>
      </c>
      <c r="E2338" s="8" t="inlineStr">
        <is>
          <t>Noor Castellanos</t>
        </is>
      </c>
      <c r="F2338" s="11" t="n">
        <v>1979</v>
      </c>
      <c r="G2338" s="8" t="inlineStr">
        <is>
          <t>BMW</t>
        </is>
      </c>
      <c r="H2338" s="8" t="inlineStr">
        <is>
          <t>M8 Competition</t>
        </is>
      </c>
      <c r="I2338" s="8" t="inlineStr">
        <is>
          <t>5CVD9R6C01FU5UL0X</t>
        </is>
      </c>
      <c r="J2338" s="8" t="inlineStr">
        <is>
          <t>02 - Sports / GT</t>
        </is>
      </c>
      <c r="K2338" s="12" t="n">
        <v>410000</v>
      </c>
      <c r="L2338" s="8" t="inlineStr">
        <is>
          <t>California</t>
        </is>
      </c>
      <c r="M2338" s="13" t="n">
        <v>7832.55</v>
      </c>
      <c r="N2338" s="13" t="n">
        <v>7201.25</v>
      </c>
      <c r="O2338" s="8" t="n"/>
    </row>
    <row r="2339">
      <c r="A2339" s="8" t="inlineStr">
        <is>
          <t>CANON-202511-002219</t>
        </is>
      </c>
      <c r="B2339" s="9" t="inlineStr">
        <is>
          <t>2025-11</t>
        </is>
      </c>
      <c r="C2339" s="10" t="n">
        <v>45962</v>
      </c>
      <c r="D2339" s="9" t="inlineStr">
        <is>
          <t>Bound</t>
        </is>
      </c>
      <c r="E2339" s="8" t="inlineStr">
        <is>
          <t>Ingrid Chattopadhyay</t>
        </is>
      </c>
      <c r="F2339" s="11" t="n">
        <v>2008</v>
      </c>
      <c r="G2339" s="8" t="inlineStr">
        <is>
          <t>Bentley</t>
        </is>
      </c>
      <c r="H2339" s="8" t="inlineStr">
        <is>
          <t>Continental GT</t>
        </is>
      </c>
      <c r="I2339" s="8" t="inlineStr">
        <is>
          <t>HK4NBAPJ1XJVKATFU</t>
        </is>
      </c>
      <c r="J2339" s="8" t="inlineStr">
        <is>
          <t>02 - Sports / GT</t>
        </is>
      </c>
      <c r="K2339" s="12" t="n">
        <v>255000</v>
      </c>
      <c r="L2339" s="8" t="inlineStr">
        <is>
          <t>Wyoming</t>
        </is>
      </c>
      <c r="M2339" s="13" t="n">
        <v>3861.08</v>
      </c>
      <c r="N2339" s="13" t="n">
        <v>3549.88</v>
      </c>
      <c r="O2339" s="8" t="n"/>
    </row>
    <row r="2340">
      <c r="A2340" s="8" t="inlineStr">
        <is>
          <t>CANON-202511-002220</t>
        </is>
      </c>
      <c r="B2340" s="9" t="inlineStr">
        <is>
          <t>2025-11</t>
        </is>
      </c>
      <c r="C2340" s="10" t="n">
        <v>45991</v>
      </c>
      <c r="D2340" s="9" t="inlineStr">
        <is>
          <t>Bound</t>
        </is>
      </c>
      <c r="E2340" s="8" t="inlineStr">
        <is>
          <t>Beatrix Underwood</t>
        </is>
      </c>
      <c r="F2340" s="11" t="n">
        <v>1958</v>
      </c>
      <c r="G2340" s="8" t="inlineStr">
        <is>
          <t>BMW</t>
        </is>
      </c>
      <c r="H2340" s="8" t="inlineStr">
        <is>
          <t>M8 Competition</t>
        </is>
      </c>
      <c r="I2340" s="8" t="inlineStr">
        <is>
          <t>0AAN2VKCGM64REBRP</t>
        </is>
      </c>
      <c r="J2340" s="8" t="inlineStr">
        <is>
          <t>02 - Sports / GT</t>
        </is>
      </c>
      <c r="K2340" s="12" t="n">
        <v>485000</v>
      </c>
      <c r="L2340" s="8" t="inlineStr">
        <is>
          <t>Colorado</t>
        </is>
      </c>
      <c r="M2340" s="13" t="n">
        <v>7549.53</v>
      </c>
      <c r="N2340" s="13" t="n">
        <v>6941.04</v>
      </c>
      <c r="O2340" s="8" t="n"/>
    </row>
    <row r="2341">
      <c r="A2341" s="8" t="inlineStr">
        <is>
          <t>CANON-202511-002221</t>
        </is>
      </c>
      <c r="B2341" s="9" t="inlineStr">
        <is>
          <t>2025-11</t>
        </is>
      </c>
      <c r="C2341" s="10" t="n">
        <v>45962</v>
      </c>
      <c r="D2341" s="9" t="inlineStr">
        <is>
          <t>Bound</t>
        </is>
      </c>
      <c r="E2341" s="8" t="inlineStr">
        <is>
          <t>Fenwick Delacroix</t>
        </is>
      </c>
      <c r="F2341" s="11" t="n">
        <v>1979</v>
      </c>
      <c r="G2341" s="8" t="inlineStr">
        <is>
          <t>BMW</t>
        </is>
      </c>
      <c r="H2341" s="8" t="inlineStr">
        <is>
          <t>M8 Competition</t>
        </is>
      </c>
      <c r="I2341" s="8" t="inlineStr">
        <is>
          <t>RMLJ6SE9J1AL9NRLP</t>
        </is>
      </c>
      <c r="J2341" s="8" t="inlineStr">
        <is>
          <t>02 - Sports / GT</t>
        </is>
      </c>
      <c r="K2341" s="12" t="n">
        <v>1950000</v>
      </c>
      <c r="L2341" s="8" t="inlineStr">
        <is>
          <t>Tennessee</t>
        </is>
      </c>
      <c r="M2341" s="13" t="n">
        <v>19831.13</v>
      </c>
      <c r="N2341" s="13" t="n">
        <v>18232.74</v>
      </c>
      <c r="O2341" s="8" t="n"/>
    </row>
    <row r="2342">
      <c r="A2342" s="8" t="inlineStr">
        <is>
          <t>CANON-202511-002222</t>
        </is>
      </c>
      <c r="B2342" s="9" t="inlineStr">
        <is>
          <t>2025-11</t>
        </is>
      </c>
      <c r="C2342" s="10" t="n">
        <v>45976</v>
      </c>
      <c r="D2342" s="9" t="inlineStr">
        <is>
          <t>Bound</t>
        </is>
      </c>
      <c r="E2342" s="8" t="inlineStr">
        <is>
          <t>Lorenzo Blackwood</t>
        </is>
      </c>
      <c r="F2342" s="11" t="n">
        <v>2018</v>
      </c>
      <c r="G2342" s="8" t="inlineStr">
        <is>
          <t>Jaguar</t>
        </is>
      </c>
      <c r="H2342" s="8" t="inlineStr">
        <is>
          <t>E-Type Series 1</t>
        </is>
      </c>
      <c r="I2342" s="8" t="inlineStr">
        <is>
          <t>TGWUAXEP2Y7MWUSFM</t>
        </is>
      </c>
      <c r="J2342" s="8" t="inlineStr">
        <is>
          <t>07 - Post-War Classic (1946-1972)</t>
        </is>
      </c>
      <c r="K2342" s="12" t="n">
        <v>1120000</v>
      </c>
      <c r="L2342" s="8" t="inlineStr">
        <is>
          <t>Oregon</t>
        </is>
      </c>
      <c r="M2342" s="13" t="n">
        <v>9074.110000000001</v>
      </c>
      <c r="N2342" s="13" t="n">
        <v>8342.74</v>
      </c>
      <c r="O2342" s="8" t="n"/>
    </row>
    <row r="2343">
      <c r="A2343" s="8" t="inlineStr">
        <is>
          <t>CANON-202511-002223</t>
        </is>
      </c>
      <c r="B2343" s="9" t="inlineStr">
        <is>
          <t>2025-11</t>
        </is>
      </c>
      <c r="C2343" s="10" t="n">
        <v>45991</v>
      </c>
      <c r="D2343" s="9" t="inlineStr">
        <is>
          <t>Bound</t>
        </is>
      </c>
      <c r="E2343" s="8" t="inlineStr">
        <is>
          <t>Fenwick Harrington</t>
        </is>
      </c>
      <c r="F2343" s="11" t="n">
        <v>1996</v>
      </c>
      <c r="G2343" s="8" t="inlineStr">
        <is>
          <t>Ferrari</t>
        </is>
      </c>
      <c r="H2343" s="8" t="inlineStr">
        <is>
          <t>275 GTB/4</t>
        </is>
      </c>
      <c r="I2343" s="8" t="inlineStr">
        <is>
          <t>M2K6G00FZ8KCET1A4</t>
        </is>
      </c>
      <c r="J2343" s="8" t="inlineStr">
        <is>
          <t>07 - Post-War Classic (1946-1972)</t>
        </is>
      </c>
      <c r="K2343" s="12" t="n">
        <v>350000</v>
      </c>
      <c r="L2343" s="8" t="inlineStr">
        <is>
          <t>South Dakota</t>
        </is>
      </c>
      <c r="M2343" s="13" t="n">
        <v>3518.49</v>
      </c>
      <c r="N2343" s="13" t="n">
        <v>3234.9</v>
      </c>
      <c r="O2343" s="8" t="n"/>
    </row>
    <row r="2344">
      <c r="A2344" s="8" t="inlineStr">
        <is>
          <t>CANON-202511-002224</t>
        </is>
      </c>
      <c r="B2344" s="9" t="inlineStr">
        <is>
          <t>2025-11</t>
        </is>
      </c>
      <c r="C2344" s="10" t="n">
        <v>45976</v>
      </c>
      <c r="D2344" s="9" t="inlineStr">
        <is>
          <t>Bound</t>
        </is>
      </c>
      <c r="E2344" s="8" t="inlineStr">
        <is>
          <t>Ramona Montoya</t>
        </is>
      </c>
      <c r="F2344" s="11" t="n">
        <v>2020</v>
      </c>
      <c r="G2344" s="8" t="inlineStr">
        <is>
          <t>Maserati</t>
        </is>
      </c>
      <c r="H2344" s="8" t="inlineStr">
        <is>
          <t>GranTurismo</t>
        </is>
      </c>
      <c r="I2344" s="8" t="inlineStr">
        <is>
          <t>ELAVHVYWX2B54SZTZ</t>
        </is>
      </c>
      <c r="J2344" s="8" t="inlineStr">
        <is>
          <t>02 - Sports / GT</t>
        </is>
      </c>
      <c r="K2344" s="12" t="n">
        <v>460000</v>
      </c>
      <c r="L2344" s="8" t="inlineStr">
        <is>
          <t>Pennsylvania</t>
        </is>
      </c>
      <c r="M2344" s="13" t="n">
        <v>6509.43</v>
      </c>
      <c r="N2344" s="13" t="n">
        <v>5984.77</v>
      </c>
      <c r="O2344" s="8" t="n"/>
    </row>
    <row r="2345">
      <c r="A2345" s="8" t="inlineStr">
        <is>
          <t>CANON-202511-002225</t>
        </is>
      </c>
      <c r="B2345" s="9" t="inlineStr">
        <is>
          <t>2025-11</t>
        </is>
      </c>
      <c r="C2345" s="10" t="n">
        <v>45990</v>
      </c>
      <c r="D2345" s="9" t="inlineStr">
        <is>
          <t>Bound</t>
        </is>
      </c>
      <c r="E2345" s="8" t="inlineStr">
        <is>
          <t>Wilhelmina Whitlock</t>
        </is>
      </c>
      <c r="F2345" s="11" t="n">
        <v>2007</v>
      </c>
      <c r="G2345" s="8" t="inlineStr">
        <is>
          <t>Mercedes-Benz</t>
        </is>
      </c>
      <c r="H2345" s="8" t="inlineStr">
        <is>
          <t>AMG GT</t>
        </is>
      </c>
      <c r="I2345" s="8" t="inlineStr">
        <is>
          <t>C46HNVM82P8L4AW8J</t>
        </is>
      </c>
      <c r="J2345" s="8" t="inlineStr">
        <is>
          <t>02 - Sports / GT</t>
        </is>
      </c>
      <c r="K2345" s="12" t="n">
        <v>330000</v>
      </c>
      <c r="L2345" s="8" t="inlineStr">
        <is>
          <t>North Dakota</t>
        </is>
      </c>
      <c r="M2345" s="13" t="n">
        <v>4763.21</v>
      </c>
      <c r="N2345" s="13" t="n">
        <v>4379.3</v>
      </c>
      <c r="O2345" s="8" t="n"/>
    </row>
    <row r="2346">
      <c r="A2346" s="8" t="inlineStr">
        <is>
          <t>CANON-202511-002227</t>
        </is>
      </c>
      <c r="B2346" s="9" t="inlineStr">
        <is>
          <t>2025-11</t>
        </is>
      </c>
      <c r="C2346" s="10" t="n">
        <v>45988</v>
      </c>
      <c r="D2346" s="9" t="inlineStr">
        <is>
          <t>Bound</t>
        </is>
      </c>
      <c r="E2346" s="8" t="inlineStr">
        <is>
          <t>Saoirse Blackwood</t>
        </is>
      </c>
      <c r="F2346" s="11" t="n">
        <v>1958</v>
      </c>
      <c r="G2346" s="8" t="inlineStr">
        <is>
          <t>Ferrari</t>
        </is>
      </c>
      <c r="H2346" s="8" t="inlineStr">
        <is>
          <t>275 GTB/4</t>
        </is>
      </c>
      <c r="I2346" s="8" t="inlineStr">
        <is>
          <t>NX3BR6Y8AZGXSP3JL</t>
        </is>
      </c>
      <c r="J2346" s="8" t="inlineStr">
        <is>
          <t>07 - Post-War Classic (1946-1972)</t>
        </is>
      </c>
      <c r="K2346" s="12" t="n">
        <v>470000</v>
      </c>
      <c r="L2346" s="8" t="inlineStr">
        <is>
          <t>New Jersey</t>
        </is>
      </c>
      <c r="M2346" s="13" t="n">
        <v>3873.51</v>
      </c>
      <c r="N2346" s="13" t="n">
        <v>3561.31</v>
      </c>
      <c r="O2346" s="8" t="n"/>
    </row>
    <row r="2347">
      <c r="A2347" s="8" t="inlineStr">
        <is>
          <t>CANON-202511-002229</t>
        </is>
      </c>
      <c r="B2347" s="9" t="inlineStr">
        <is>
          <t>2025-11</t>
        </is>
      </c>
      <c r="C2347" s="10" t="n">
        <v>45963</v>
      </c>
      <c r="D2347" s="9" t="inlineStr">
        <is>
          <t>Bound</t>
        </is>
      </c>
      <c r="E2347" s="8" t="inlineStr">
        <is>
          <t>Delphine Kingsford</t>
        </is>
      </c>
      <c r="F2347" s="11" t="n">
        <v>2016</v>
      </c>
      <c r="G2347" s="8" t="inlineStr">
        <is>
          <t>Aston Martin</t>
        </is>
      </c>
      <c r="H2347" s="8" t="inlineStr">
        <is>
          <t>DB12</t>
        </is>
      </c>
      <c r="I2347" s="8" t="inlineStr">
        <is>
          <t>TAEAVH41J4GEEY3Z9</t>
        </is>
      </c>
      <c r="J2347" s="8" t="inlineStr">
        <is>
          <t>02 - Sports / GT</t>
        </is>
      </c>
      <c r="K2347" s="12" t="n">
        <v>710000</v>
      </c>
      <c r="L2347" s="8" t="inlineStr">
        <is>
          <t>Texas</t>
        </is>
      </c>
      <c r="M2347" s="13" t="n">
        <v>10013.68</v>
      </c>
      <c r="N2347" s="13" t="n">
        <v>9206.58</v>
      </c>
      <c r="O2347" s="8" t="n"/>
    </row>
    <row r="2348">
      <c r="A2348" s="8" t="inlineStr">
        <is>
          <t>CANON-202511-002230</t>
        </is>
      </c>
      <c r="B2348" s="9" t="inlineStr">
        <is>
          <t>2025-11</t>
        </is>
      </c>
      <c r="C2348" s="10" t="n">
        <v>45991</v>
      </c>
      <c r="D2348" s="9" t="inlineStr">
        <is>
          <t>Bound</t>
        </is>
      </c>
      <c r="E2348" s="8" t="inlineStr">
        <is>
          <t>Fitzgerald Ashcombe</t>
        </is>
      </c>
      <c r="F2348" s="11" t="n">
        <v>1997</v>
      </c>
      <c r="G2348" s="8" t="inlineStr">
        <is>
          <t>Porsche</t>
        </is>
      </c>
      <c r="H2348" s="8" t="inlineStr">
        <is>
          <t>911 Turbo S</t>
        </is>
      </c>
      <c r="I2348" s="8" t="inlineStr">
        <is>
          <t>XJJ3TXMVKLC4506XB</t>
        </is>
      </c>
      <c r="J2348" s="8" t="inlineStr">
        <is>
          <t>02 - Sports / GT</t>
        </is>
      </c>
      <c r="K2348" s="12" t="n">
        <v>195000</v>
      </c>
      <c r="L2348" s="8" t="inlineStr">
        <is>
          <t>New Jersey</t>
        </is>
      </c>
      <c r="M2348" s="13" t="n">
        <v>3080.26</v>
      </c>
      <c r="N2348" s="13" t="n">
        <v>2831.99</v>
      </c>
      <c r="O2348" s="8" t="n"/>
    </row>
    <row r="2349">
      <c r="A2349" s="8" t="inlineStr">
        <is>
          <t>CANON-202511-002231</t>
        </is>
      </c>
      <c r="B2349" s="9" t="inlineStr">
        <is>
          <t>2025-11</t>
        </is>
      </c>
      <c r="C2349" s="10" t="n">
        <v>45981</v>
      </c>
      <c r="D2349" s="9" t="inlineStr">
        <is>
          <t>Bound</t>
        </is>
      </c>
      <c r="E2349" s="8" t="inlineStr">
        <is>
          <t>Wilhelmina Vasquez</t>
        </is>
      </c>
      <c r="F2349" s="11" t="n">
        <v>1991</v>
      </c>
      <c r="G2349" s="8" t="inlineStr">
        <is>
          <t>Bentley</t>
        </is>
      </c>
      <c r="H2349" s="8" t="inlineStr">
        <is>
          <t>Continental GT</t>
        </is>
      </c>
      <c r="I2349" s="8" t="inlineStr">
        <is>
          <t>8KRG78LTYSY4S62VC</t>
        </is>
      </c>
      <c r="J2349" s="8" t="inlineStr">
        <is>
          <t>02 - Sports / GT</t>
        </is>
      </c>
      <c r="K2349" s="12" t="n">
        <v>230000</v>
      </c>
      <c r="L2349" s="8" t="inlineStr">
        <is>
          <t>Oklahoma</t>
        </is>
      </c>
      <c r="M2349" s="13" t="n">
        <v>5030.49</v>
      </c>
      <c r="N2349" s="13" t="n">
        <v>4625.03</v>
      </c>
      <c r="O2349" s="8" t="n"/>
    </row>
    <row r="2350">
      <c r="A2350" s="8" t="inlineStr">
        <is>
          <t>CANON-202511-002232</t>
        </is>
      </c>
      <c r="B2350" s="9" t="inlineStr">
        <is>
          <t>2025-11</t>
        </is>
      </c>
      <c r="C2350" s="10" t="n">
        <v>45974</v>
      </c>
      <c r="D2350" s="9" t="inlineStr">
        <is>
          <t>Bound</t>
        </is>
      </c>
      <c r="E2350" s="8" t="inlineStr">
        <is>
          <t>Sunniva Farkas</t>
        </is>
      </c>
      <c r="F2350" s="11" t="n">
        <v>1957</v>
      </c>
      <c r="G2350" s="8" t="inlineStr">
        <is>
          <t>Maserati</t>
        </is>
      </c>
      <c r="H2350" s="8" t="inlineStr">
        <is>
          <t>GranTurismo</t>
        </is>
      </c>
      <c r="I2350" s="8" t="inlineStr">
        <is>
          <t>MBJXYX9NNSDM32CSK</t>
        </is>
      </c>
      <c r="J2350" s="8" t="inlineStr">
        <is>
          <t>02 - Sports / GT</t>
        </is>
      </c>
      <c r="K2350" s="12" t="n">
        <v>555000</v>
      </c>
      <c r="L2350" s="8" t="inlineStr">
        <is>
          <t>Hawaii</t>
        </is>
      </c>
      <c r="M2350" s="13" t="n">
        <v>8848.58</v>
      </c>
      <c r="N2350" s="13" t="n">
        <v>8135.38</v>
      </c>
      <c r="O2350" s="8" t="n"/>
    </row>
    <row r="2351">
      <c r="A2351" s="8" t="inlineStr">
        <is>
          <t>CANON-202511-002234</t>
        </is>
      </c>
      <c r="B2351" s="9" t="inlineStr">
        <is>
          <t>2025-11</t>
        </is>
      </c>
      <c r="C2351" s="10" t="n">
        <v>45970</v>
      </c>
      <c r="D2351" s="9" t="inlineStr">
        <is>
          <t>Bound</t>
        </is>
      </c>
      <c r="E2351" s="8" t="inlineStr">
        <is>
          <t>Thaddeus Kingsford</t>
        </is>
      </c>
      <c r="F2351" s="11" t="n">
        <v>1981</v>
      </c>
      <c r="G2351" s="8" t="inlineStr">
        <is>
          <t>Porsche</t>
        </is>
      </c>
      <c r="H2351" s="8" t="inlineStr">
        <is>
          <t>911 Turbo S</t>
        </is>
      </c>
      <c r="I2351" s="8" t="inlineStr">
        <is>
          <t>7X9ZV7A2MHXT4Z09P</t>
        </is>
      </c>
      <c r="J2351" s="8" t="inlineStr">
        <is>
          <t>02 - Sports / GT</t>
        </is>
      </c>
      <c r="K2351" s="12" t="n">
        <v>470000</v>
      </c>
      <c r="L2351" s="8" t="inlineStr">
        <is>
          <t>North Dakota</t>
        </is>
      </c>
      <c r="M2351" s="13" t="n">
        <v>6783.96</v>
      </c>
      <c r="N2351" s="13" t="n">
        <v>6237.17</v>
      </c>
      <c r="O2351" s="8" t="n"/>
    </row>
    <row r="2352">
      <c r="A2352" s="8" t="inlineStr">
        <is>
          <t>CANON-202511-002237</t>
        </is>
      </c>
      <c r="B2352" s="9" t="inlineStr">
        <is>
          <t>2025-11</t>
        </is>
      </c>
      <c r="C2352" s="10" t="n">
        <v>45978</v>
      </c>
      <c r="D2352" s="9" t="inlineStr">
        <is>
          <t>Bound</t>
        </is>
      </c>
      <c r="E2352" s="8" t="inlineStr">
        <is>
          <t>Ottilie Delacroix</t>
        </is>
      </c>
      <c r="F2352" s="11" t="n">
        <v>1980</v>
      </c>
      <c r="G2352" s="8" t="inlineStr">
        <is>
          <t>Bugatti</t>
        </is>
      </c>
      <c r="H2352" s="8" t="inlineStr">
        <is>
          <t>Type 57</t>
        </is>
      </c>
      <c r="I2352" s="8" t="inlineStr">
        <is>
          <t>1JVC842BZ4HHBY5CY</t>
        </is>
      </c>
      <c r="J2352" s="8" t="inlineStr">
        <is>
          <t>06 - Vintage Pre-War (pre-1946)</t>
        </is>
      </c>
      <c r="K2352" s="12" t="n">
        <v>415000</v>
      </c>
      <c r="L2352" s="8" t="inlineStr">
        <is>
          <t>New York</t>
        </is>
      </c>
      <c r="M2352" s="13" t="n">
        <v>4209.51</v>
      </c>
      <c r="N2352" s="13" t="n">
        <v>3870.22</v>
      </c>
      <c r="O2352" s="8" t="n"/>
    </row>
    <row r="2353">
      <c r="A2353" s="8" t="inlineStr">
        <is>
          <t>CANON-202511-002238</t>
        </is>
      </c>
      <c r="B2353" s="9" t="inlineStr">
        <is>
          <t>2025-11</t>
        </is>
      </c>
      <c r="C2353" s="10" t="n">
        <v>45971</v>
      </c>
      <c r="D2353" s="9" t="inlineStr">
        <is>
          <t>Bound</t>
        </is>
      </c>
      <c r="E2353" s="8" t="inlineStr">
        <is>
          <t>Marisol Ashcombe</t>
        </is>
      </c>
      <c r="F2353" s="11" t="n">
        <v>1965</v>
      </c>
      <c r="G2353" s="8" t="inlineStr">
        <is>
          <t>Jaguar</t>
        </is>
      </c>
      <c r="H2353" s="8" t="inlineStr">
        <is>
          <t>E-Type Series 1</t>
        </is>
      </c>
      <c r="I2353" s="8" t="inlineStr">
        <is>
          <t>5D5TM9WV34V62T3UP</t>
        </is>
      </c>
      <c r="J2353" s="8" t="inlineStr">
        <is>
          <t>07 - Post-War Classic (1946-1972)</t>
        </is>
      </c>
      <c r="K2353" s="12" t="n">
        <v>515000</v>
      </c>
      <c r="L2353" s="8" t="inlineStr">
        <is>
          <t>New York</t>
        </is>
      </c>
      <c r="M2353" s="13" t="n">
        <v>5348.23</v>
      </c>
      <c r="N2353" s="13" t="n">
        <v>4917.16</v>
      </c>
      <c r="O2353" s="8" t="n"/>
    </row>
    <row r="2354">
      <c r="A2354" s="8" t="inlineStr">
        <is>
          <t>CANON-202511-002239</t>
        </is>
      </c>
      <c r="B2354" s="9" t="inlineStr">
        <is>
          <t>2025-11</t>
        </is>
      </c>
      <c r="C2354" s="10" t="n">
        <v>45981</v>
      </c>
      <c r="D2354" s="9" t="inlineStr">
        <is>
          <t>Bound</t>
        </is>
      </c>
      <c r="E2354" s="8" t="inlineStr">
        <is>
          <t>Fitzgerald Larsson</t>
        </is>
      </c>
      <c r="F2354" s="11" t="n">
        <v>1981</v>
      </c>
      <c r="G2354" s="8" t="inlineStr">
        <is>
          <t>Mercedes-Benz</t>
        </is>
      </c>
      <c r="H2354" s="8" t="inlineStr">
        <is>
          <t>AMG GT</t>
        </is>
      </c>
      <c r="I2354" s="8" t="inlineStr">
        <is>
          <t>NYZLXZ3EUPPBW4F2N</t>
        </is>
      </c>
      <c r="J2354" s="8" t="inlineStr">
        <is>
          <t>02 - Sports / GT</t>
        </is>
      </c>
      <c r="K2354" s="12" t="n">
        <v>715000</v>
      </c>
      <c r="L2354" s="8" t="inlineStr">
        <is>
          <t>Iowa</t>
        </is>
      </c>
      <c r="M2354" s="13" t="n">
        <v>9645.75</v>
      </c>
      <c r="N2354" s="13" t="n">
        <v>8868.299999999999</v>
      </c>
      <c r="O2354" s="8" t="n"/>
    </row>
    <row r="2355">
      <c r="A2355" s="8" t="inlineStr">
        <is>
          <t>CANON-202511-002240</t>
        </is>
      </c>
      <c r="B2355" s="9" t="inlineStr">
        <is>
          <t>2025-11</t>
        </is>
      </c>
      <c r="C2355" s="10" t="n">
        <v>45973</v>
      </c>
      <c r="D2355" s="9" t="inlineStr">
        <is>
          <t>Bound</t>
        </is>
      </c>
      <c r="E2355" s="8" t="inlineStr">
        <is>
          <t>Mireille Nakashima</t>
        </is>
      </c>
      <c r="F2355" s="11" t="n">
        <v>1958</v>
      </c>
      <c r="G2355" s="8" t="inlineStr">
        <is>
          <t>Ferrari</t>
        </is>
      </c>
      <c r="H2355" s="8" t="inlineStr">
        <is>
          <t>296 GTB</t>
        </is>
      </c>
      <c r="I2355" s="8" t="inlineStr">
        <is>
          <t>SDJPZ95B9DL48XF0V</t>
        </is>
      </c>
      <c r="J2355" s="8" t="inlineStr">
        <is>
          <t>03 - Supercar</t>
        </is>
      </c>
      <c r="K2355" s="12" t="n">
        <v>520000</v>
      </c>
      <c r="L2355" s="8" t="inlineStr">
        <is>
          <t>Colorado</t>
        </is>
      </c>
      <c r="M2355" s="13" t="n">
        <v>10252.83</v>
      </c>
      <c r="N2355" s="13" t="n">
        <v>9426.450000000001</v>
      </c>
      <c r="O2355" s="8" t="n"/>
    </row>
    <row r="2356">
      <c r="A2356" s="8" t="inlineStr">
        <is>
          <t>CANON-202511-002241</t>
        </is>
      </c>
      <c r="B2356" s="9" t="inlineStr">
        <is>
          <t>2025-11</t>
        </is>
      </c>
      <c r="C2356" s="10" t="n">
        <v>45978</v>
      </c>
      <c r="D2356" s="9" t="inlineStr">
        <is>
          <t>Bound</t>
        </is>
      </c>
      <c r="E2356" s="8" t="inlineStr">
        <is>
          <t>Priya Chattopadhyay</t>
        </is>
      </c>
      <c r="F2356" s="11" t="n">
        <v>2018</v>
      </c>
      <c r="G2356" s="8" t="inlineStr">
        <is>
          <t>BMW</t>
        </is>
      </c>
      <c r="H2356" s="8" t="inlineStr">
        <is>
          <t>M8 Competition</t>
        </is>
      </c>
      <c r="I2356" s="8" t="inlineStr">
        <is>
          <t>053S5J0V9GR0G2XTH</t>
        </is>
      </c>
      <c r="J2356" s="8" t="inlineStr">
        <is>
          <t>02 - Sports / GT</t>
        </is>
      </c>
      <c r="K2356" s="12" t="n">
        <v>300000</v>
      </c>
      <c r="L2356" s="8" t="inlineStr">
        <is>
          <t>Colorado</t>
        </is>
      </c>
      <c r="M2356" s="13" t="n">
        <v>4669.81</v>
      </c>
      <c r="N2356" s="13" t="n">
        <v>4293.42</v>
      </c>
      <c r="O2356" s="8" t="n"/>
    </row>
    <row r="2357">
      <c r="A2357" s="8" t="inlineStr">
        <is>
          <t>CANON-202511-002244</t>
        </is>
      </c>
      <c r="B2357" s="9" t="inlineStr">
        <is>
          <t>2025-11</t>
        </is>
      </c>
      <c r="C2357" s="10" t="n">
        <v>45966</v>
      </c>
      <c r="D2357" s="9" t="inlineStr">
        <is>
          <t>Bound</t>
        </is>
      </c>
      <c r="E2357" s="8" t="inlineStr">
        <is>
          <t>Thaddeus Harrington</t>
        </is>
      </c>
      <c r="F2357" s="11" t="n">
        <v>1987</v>
      </c>
      <c r="G2357" s="8" t="inlineStr">
        <is>
          <t>Jaguar</t>
        </is>
      </c>
      <c r="H2357" s="8" t="inlineStr">
        <is>
          <t>E-Type Series 1</t>
        </is>
      </c>
      <c r="I2357" s="8" t="inlineStr">
        <is>
          <t>6D4U8XTYXB2GUJP6S</t>
        </is>
      </c>
      <c r="J2357" s="8" t="inlineStr">
        <is>
          <t>07 - Post-War Classic (1946-1972)</t>
        </is>
      </c>
      <c r="K2357" s="12" t="n">
        <v>295000</v>
      </c>
      <c r="L2357" s="8" t="inlineStr">
        <is>
          <t>Iowa</t>
        </is>
      </c>
      <c r="M2357" s="13" t="n">
        <v>2938.87</v>
      </c>
      <c r="N2357" s="13" t="n">
        <v>2702</v>
      </c>
      <c r="O2357" s="8" t="n"/>
    </row>
    <row r="2358">
      <c r="A2358" s="8" t="inlineStr">
        <is>
          <t>CANON-202511-002245</t>
        </is>
      </c>
      <c r="B2358" s="9" t="inlineStr">
        <is>
          <t>2025-11</t>
        </is>
      </c>
      <c r="C2358" s="10" t="n">
        <v>45983</v>
      </c>
      <c r="D2358" s="9" t="inlineStr">
        <is>
          <t>Bound</t>
        </is>
      </c>
      <c r="E2358" s="8" t="inlineStr">
        <is>
          <t>Wilhelmina Thistlewood</t>
        </is>
      </c>
      <c r="F2358" s="11" t="n">
        <v>2014</v>
      </c>
      <c r="G2358" s="8" t="inlineStr">
        <is>
          <t>Aston Martin</t>
        </is>
      </c>
      <c r="H2358" s="8" t="inlineStr">
        <is>
          <t>DB12</t>
        </is>
      </c>
      <c r="I2358" s="8" t="inlineStr">
        <is>
          <t>GZUA7KSWYJZHARMNX</t>
        </is>
      </c>
      <c r="J2358" s="8" t="inlineStr">
        <is>
          <t>02 - Sports / GT</t>
        </is>
      </c>
      <c r="K2358" s="12" t="n">
        <v>265000</v>
      </c>
      <c r="L2358" s="8" t="inlineStr">
        <is>
          <t>Texas</t>
        </is>
      </c>
      <c r="M2358" s="13" t="n">
        <v>4312.5</v>
      </c>
      <c r="N2358" s="13" t="n">
        <v>3964.91</v>
      </c>
      <c r="O2358" s="8" t="n"/>
    </row>
    <row r="2359">
      <c r="A2359" s="8" t="inlineStr">
        <is>
          <t>CANON-202511-002246</t>
        </is>
      </c>
      <c r="B2359" s="9" t="inlineStr">
        <is>
          <t>2025-11</t>
        </is>
      </c>
      <c r="C2359" s="10" t="n">
        <v>45974</v>
      </c>
      <c r="D2359" s="9" t="inlineStr">
        <is>
          <t>Bound</t>
        </is>
      </c>
      <c r="E2359" s="8" t="inlineStr">
        <is>
          <t>Priya Kingsford</t>
        </is>
      </c>
      <c r="F2359" s="11" t="n">
        <v>1978</v>
      </c>
      <c r="G2359" s="8" t="inlineStr">
        <is>
          <t>Mercedes-Benz</t>
        </is>
      </c>
      <c r="H2359" s="8" t="inlineStr">
        <is>
          <t>AMG GT</t>
        </is>
      </c>
      <c r="I2359" s="8" t="inlineStr">
        <is>
          <t>XFKUT5EF91LPS5PW6</t>
        </is>
      </c>
      <c r="J2359" s="8" t="inlineStr">
        <is>
          <t>02 - Sports / GT</t>
        </is>
      </c>
      <c r="K2359" s="12" t="n">
        <v>540000</v>
      </c>
      <c r="L2359" s="8" t="inlineStr">
        <is>
          <t>Delaware</t>
        </is>
      </c>
      <c r="M2359" s="13" t="n">
        <v>8278.299999999999</v>
      </c>
      <c r="N2359" s="13" t="n">
        <v>7611.07</v>
      </c>
      <c r="O2359" s="8" t="n"/>
    </row>
    <row r="2360">
      <c r="A2360" s="8" t="inlineStr">
        <is>
          <t>CANON-202511-002248</t>
        </is>
      </c>
      <c r="B2360" s="9" t="inlineStr">
        <is>
          <t>2025-11</t>
        </is>
      </c>
      <c r="C2360" s="10" t="n">
        <v>45967</v>
      </c>
      <c r="D2360" s="9" t="inlineStr">
        <is>
          <t>Bound</t>
        </is>
      </c>
      <c r="E2360" s="8" t="inlineStr">
        <is>
          <t>Cassius Ashcombe</t>
        </is>
      </c>
      <c r="F2360" s="11" t="n">
        <v>2022</v>
      </c>
      <c r="G2360" s="8" t="inlineStr">
        <is>
          <t>Lamborghini</t>
        </is>
      </c>
      <c r="H2360" s="8" t="inlineStr">
        <is>
          <t>Huracan EVO</t>
        </is>
      </c>
      <c r="I2360" s="8" t="inlineStr">
        <is>
          <t>R4JMDXFDCUER9XNLD</t>
        </is>
      </c>
      <c r="J2360" s="8" t="inlineStr">
        <is>
          <t>03 - Supercar</t>
        </is>
      </c>
      <c r="K2360" s="12" t="n">
        <v>720000</v>
      </c>
      <c r="L2360" s="8" t="inlineStr">
        <is>
          <t>Texas</t>
        </is>
      </c>
      <c r="M2360" s="13" t="n">
        <v>14841.51</v>
      </c>
      <c r="N2360" s="13" t="n">
        <v>13645.28</v>
      </c>
      <c r="O2360" s="8" t="n"/>
    </row>
    <row r="2361">
      <c r="A2361" s="8" t="inlineStr">
        <is>
          <t>CANON-202511-002249</t>
        </is>
      </c>
      <c r="B2361" s="9" t="inlineStr">
        <is>
          <t>2025-11</t>
        </is>
      </c>
      <c r="C2361" s="10" t="n">
        <v>45986</v>
      </c>
      <c r="D2361" s="9" t="inlineStr">
        <is>
          <t>Bound</t>
        </is>
      </c>
      <c r="E2361" s="8" t="inlineStr">
        <is>
          <t>Sunniva Thistlewood</t>
        </is>
      </c>
      <c r="F2361" s="11" t="n">
        <v>2004</v>
      </c>
      <c r="G2361" s="8" t="inlineStr">
        <is>
          <t>Porsche</t>
        </is>
      </c>
      <c r="H2361" s="8" t="inlineStr">
        <is>
          <t>911 Turbo S</t>
        </is>
      </c>
      <c r="I2361" s="8" t="inlineStr">
        <is>
          <t>7DVHXSN53BYGCBVYG</t>
        </is>
      </c>
      <c r="J2361" s="8" t="inlineStr">
        <is>
          <t>02 - Sports / GT</t>
        </is>
      </c>
      <c r="K2361" s="12" t="n">
        <v>925000</v>
      </c>
      <c r="L2361" s="8" t="inlineStr">
        <is>
          <t>Nebraska</t>
        </is>
      </c>
      <c r="M2361" s="13" t="n">
        <v>14747.64</v>
      </c>
      <c r="N2361" s="13" t="n">
        <v>13558.98</v>
      </c>
      <c r="O2361" s="8" t="n"/>
    </row>
    <row r="2362">
      <c r="A2362" s="8" t="inlineStr">
        <is>
          <t>CANON-202511-002251</t>
        </is>
      </c>
      <c r="B2362" s="9" t="inlineStr">
        <is>
          <t>2025-11</t>
        </is>
      </c>
      <c r="C2362" s="10" t="n">
        <v>45965</v>
      </c>
      <c r="D2362" s="9" t="inlineStr">
        <is>
          <t>Bound</t>
        </is>
      </c>
      <c r="E2362" s="8" t="inlineStr">
        <is>
          <t>Aurelio Chattopadhyay</t>
        </is>
      </c>
      <c r="F2362" s="11" t="n">
        <v>1983</v>
      </c>
      <c r="G2362" s="8" t="inlineStr">
        <is>
          <t>Porsche</t>
        </is>
      </c>
      <c r="H2362" s="8" t="inlineStr">
        <is>
          <t>911 Turbo S</t>
        </is>
      </c>
      <c r="I2362" s="8" t="inlineStr">
        <is>
          <t>8W9TYVNHCP4WJWYEF</t>
        </is>
      </c>
      <c r="J2362" s="8" t="inlineStr">
        <is>
          <t>02 - Sports / GT</t>
        </is>
      </c>
      <c r="K2362" s="12" t="n">
        <v>895000</v>
      </c>
      <c r="L2362" s="8" t="inlineStr">
        <is>
          <t>California</t>
        </is>
      </c>
      <c r="M2362" s="13" t="n">
        <v>14818.16</v>
      </c>
      <c r="N2362" s="13" t="n">
        <v>13623.82</v>
      </c>
      <c r="O2362" s="8" t="n"/>
    </row>
    <row r="2363">
      <c r="A2363" s="8" t="inlineStr">
        <is>
          <t>CANON-202511-002252</t>
        </is>
      </c>
      <c r="B2363" s="9" t="inlineStr">
        <is>
          <t>2025-11</t>
        </is>
      </c>
      <c r="C2363" s="10" t="n">
        <v>45990</v>
      </c>
      <c r="D2363" s="9" t="inlineStr">
        <is>
          <t>Bound</t>
        </is>
      </c>
      <c r="E2363" s="8" t="inlineStr">
        <is>
          <t>Fenwick Vandermeer</t>
        </is>
      </c>
      <c r="F2363" s="11" t="n">
        <v>1995</v>
      </c>
      <c r="G2363" s="8" t="inlineStr">
        <is>
          <t>Bentley</t>
        </is>
      </c>
      <c r="H2363" s="8" t="inlineStr">
        <is>
          <t>4.5 Litre</t>
        </is>
      </c>
      <c r="I2363" s="8" t="inlineStr">
        <is>
          <t>RXR6B4C86X223X22J</t>
        </is>
      </c>
      <c r="J2363" s="8" t="inlineStr">
        <is>
          <t>06 - Vintage Pre-War (pre-1946)</t>
        </is>
      </c>
      <c r="K2363" s="12" t="n">
        <v>525000</v>
      </c>
      <c r="L2363" s="8" t="inlineStr">
        <is>
          <t>Maine</t>
        </is>
      </c>
      <c r="M2363" s="13" t="n">
        <v>4065.28</v>
      </c>
      <c r="N2363" s="13" t="n">
        <v>3737.62</v>
      </c>
      <c r="O2363" s="8" t="n"/>
    </row>
    <row r="2364">
      <c r="A2364" s="8" t="inlineStr">
        <is>
          <t>CANON-202511-002253</t>
        </is>
      </c>
      <c r="B2364" s="9" t="inlineStr">
        <is>
          <t>2025-11</t>
        </is>
      </c>
      <c r="C2364" s="10" t="n">
        <v>45985</v>
      </c>
      <c r="D2364" s="9" t="inlineStr">
        <is>
          <t>Bound</t>
        </is>
      </c>
      <c r="E2364" s="8" t="inlineStr">
        <is>
          <t>Priya Kingsford</t>
        </is>
      </c>
      <c r="F2364" s="11" t="n">
        <v>1967</v>
      </c>
      <c r="G2364" s="8" t="inlineStr">
        <is>
          <t>Icon</t>
        </is>
      </c>
      <c r="H2364" s="8" t="inlineStr">
        <is>
          <t>Derelict</t>
        </is>
      </c>
      <c r="I2364" s="8" t="inlineStr">
        <is>
          <t>8DX9TJ2DE9Y7J1TCG</t>
        </is>
      </c>
      <c r="J2364" s="8" t="inlineStr">
        <is>
          <t>11 - Restomod / Coachbuilt / Bespoke</t>
        </is>
      </c>
      <c r="K2364" s="12" t="n">
        <v>560000</v>
      </c>
      <c r="L2364" s="8" t="inlineStr">
        <is>
          <t>Idaho</t>
        </is>
      </c>
      <c r="M2364" s="13" t="n">
        <v>8159.09</v>
      </c>
      <c r="N2364" s="13" t="n">
        <v>7501.47</v>
      </c>
      <c r="O2364" s="8" t="n"/>
    </row>
    <row r="2365">
      <c r="A2365" s="8" t="inlineStr">
        <is>
          <t>CANON-202511-002254</t>
        </is>
      </c>
      <c r="B2365" s="9" t="inlineStr">
        <is>
          <t>2025-11</t>
        </is>
      </c>
      <c r="C2365" s="10" t="n">
        <v>45972</v>
      </c>
      <c r="D2365" s="9" t="inlineStr">
        <is>
          <t>Bound</t>
        </is>
      </c>
      <c r="E2365" s="8" t="inlineStr">
        <is>
          <t>Lorenzo Rourke</t>
        </is>
      </c>
      <c r="F2365" s="11" t="n">
        <v>1992</v>
      </c>
      <c r="G2365" s="8" t="inlineStr">
        <is>
          <t>Mercedes-Benz</t>
        </is>
      </c>
      <c r="H2365" s="8" t="inlineStr">
        <is>
          <t>280SL Pagoda</t>
        </is>
      </c>
      <c r="I2365" s="8" t="inlineStr">
        <is>
          <t>07XCBGH126VBF5GGE</t>
        </is>
      </c>
      <c r="J2365" s="8" t="inlineStr">
        <is>
          <t>07 - Post-War Classic (1946-1972)</t>
        </is>
      </c>
      <c r="K2365" s="12" t="n">
        <v>730000</v>
      </c>
      <c r="L2365" s="8" t="inlineStr">
        <is>
          <t>Hawaii</t>
        </is>
      </c>
      <c r="M2365" s="13" t="n">
        <v>7699.43</v>
      </c>
      <c r="N2365" s="13" t="n">
        <v>7078.86</v>
      </c>
      <c r="O2365" s="8" t="n"/>
    </row>
    <row r="2366">
      <c r="A2366" s="8" t="inlineStr">
        <is>
          <t>CANON-202511-002255</t>
        </is>
      </c>
      <c r="B2366" s="9" t="inlineStr">
        <is>
          <t>2025-11</t>
        </is>
      </c>
      <c r="C2366" s="10" t="n">
        <v>45982</v>
      </c>
      <c r="D2366" s="9" t="inlineStr">
        <is>
          <t>Bound</t>
        </is>
      </c>
      <c r="E2366" s="8" t="inlineStr">
        <is>
          <t>Ramona Whitlock</t>
        </is>
      </c>
      <c r="F2366" s="11" t="n">
        <v>1998</v>
      </c>
      <c r="G2366" s="8" t="inlineStr">
        <is>
          <t>Ferrari</t>
        </is>
      </c>
      <c r="H2366" s="8" t="inlineStr">
        <is>
          <t>296 GTB</t>
        </is>
      </c>
      <c r="I2366" s="8" t="inlineStr">
        <is>
          <t>359F78KFME0JBZ5K3</t>
        </is>
      </c>
      <c r="J2366" s="8" t="inlineStr">
        <is>
          <t>03 - Supercar</t>
        </is>
      </c>
      <c r="K2366" s="12" t="n">
        <v>730000</v>
      </c>
      <c r="L2366" s="8" t="inlineStr">
        <is>
          <t>Utah</t>
        </is>
      </c>
      <c r="M2366" s="13" t="n">
        <v>17664.62</v>
      </c>
      <c r="N2366" s="13" t="n">
        <v>16240.85</v>
      </c>
      <c r="O2366" s="8" t="n"/>
    </row>
    <row r="2367">
      <c r="A2367" s="8" t="inlineStr">
        <is>
          <t>CANON-202511-002258</t>
        </is>
      </c>
      <c r="B2367" s="9" t="inlineStr">
        <is>
          <t>2025-11</t>
        </is>
      </c>
      <c r="C2367" s="10" t="n">
        <v>45975</v>
      </c>
      <c r="D2367" s="9" t="inlineStr">
        <is>
          <t>Bound</t>
        </is>
      </c>
      <c r="E2367" s="8" t="inlineStr">
        <is>
          <t>Desmond Vandermeer</t>
        </is>
      </c>
      <c r="F2367" s="11" t="n">
        <v>2014</v>
      </c>
      <c r="G2367" s="8" t="inlineStr">
        <is>
          <t>Porsche</t>
        </is>
      </c>
      <c r="H2367" s="8" t="inlineStr">
        <is>
          <t>911 Turbo S</t>
        </is>
      </c>
      <c r="I2367" s="8" t="inlineStr">
        <is>
          <t>PVLFRPNWHLFZ4BUDC</t>
        </is>
      </c>
      <c r="J2367" s="8" t="inlineStr">
        <is>
          <t>02 - Sports / GT</t>
        </is>
      </c>
      <c r="K2367" s="12" t="n">
        <v>245000</v>
      </c>
      <c r="L2367" s="8" t="inlineStr">
        <is>
          <t>North Carolina</t>
        </is>
      </c>
      <c r="M2367" s="13" t="n">
        <v>4890.75</v>
      </c>
      <c r="N2367" s="13" t="n">
        <v>4496.56</v>
      </c>
      <c r="O2367" s="8" t="n"/>
    </row>
    <row r="2368">
      <c r="A2368" s="8" t="inlineStr">
        <is>
          <t>CANON-202511-002259</t>
        </is>
      </c>
      <c r="B2368" s="9" t="inlineStr">
        <is>
          <t>2025-11</t>
        </is>
      </c>
      <c r="C2368" s="10" t="n">
        <v>45976</v>
      </c>
      <c r="D2368" s="9" t="inlineStr">
        <is>
          <t>Bound</t>
        </is>
      </c>
      <c r="E2368" s="8" t="inlineStr">
        <is>
          <t>Fitzgerald Vandermeer</t>
        </is>
      </c>
      <c r="F2368" s="11" t="n">
        <v>2016</v>
      </c>
      <c r="G2368" s="8" t="inlineStr">
        <is>
          <t>Maserati</t>
        </is>
      </c>
      <c r="H2368" s="8" t="inlineStr">
        <is>
          <t>GranTurismo</t>
        </is>
      </c>
      <c r="I2368" s="8" t="inlineStr">
        <is>
          <t>ZXVG0RVPF68TE741F</t>
        </is>
      </c>
      <c r="J2368" s="8" t="inlineStr">
        <is>
          <t>02 - Sports / GT</t>
        </is>
      </c>
      <c r="K2368" s="12" t="n">
        <v>330000</v>
      </c>
      <c r="L2368" s="8" t="inlineStr">
        <is>
          <t>California</t>
        </is>
      </c>
      <c r="M2368" s="13" t="n">
        <v>6304.25</v>
      </c>
      <c r="N2368" s="13" t="n">
        <v>5796.13</v>
      </c>
      <c r="O2368" s="8" t="n"/>
    </row>
    <row r="2369">
      <c r="A2369" s="8" t="inlineStr">
        <is>
          <t>CANON-202511-002262</t>
        </is>
      </c>
      <c r="B2369" s="9" t="inlineStr">
        <is>
          <t>2025-11</t>
        </is>
      </c>
      <c r="C2369" s="10" t="n">
        <v>45965</v>
      </c>
      <c r="D2369" s="9" t="inlineStr">
        <is>
          <t>Bound</t>
        </is>
      </c>
      <c r="E2369" s="8" t="inlineStr">
        <is>
          <t>Mireille Thistlewood</t>
        </is>
      </c>
      <c r="F2369" s="11" t="n">
        <v>2004</v>
      </c>
      <c r="G2369" s="8" t="inlineStr">
        <is>
          <t>McLaren</t>
        </is>
      </c>
      <c r="H2369" s="8" t="inlineStr">
        <is>
          <t>750S</t>
        </is>
      </c>
      <c r="I2369" s="8" t="inlineStr">
        <is>
          <t>75L6V920EUU2NMBLN</t>
        </is>
      </c>
      <c r="J2369" s="8" t="inlineStr">
        <is>
          <t>03 - Supercar</t>
        </is>
      </c>
      <c r="K2369" s="12" t="n">
        <v>1040000</v>
      </c>
      <c r="L2369" s="8" t="inlineStr">
        <is>
          <t>Connecticut</t>
        </is>
      </c>
      <c r="M2369" s="13" t="n">
        <v>17581.89</v>
      </c>
      <c r="N2369" s="13" t="n">
        <v>16164.79</v>
      </c>
      <c r="O2369" s="8" t="n"/>
    </row>
    <row r="2370">
      <c r="A2370" s="8" t="inlineStr">
        <is>
          <t>CANON-202511-002263</t>
        </is>
      </c>
      <c r="B2370" s="9" t="inlineStr">
        <is>
          <t>2025-11</t>
        </is>
      </c>
      <c r="C2370" s="10" t="n">
        <v>45988</v>
      </c>
      <c r="D2370" s="9" t="inlineStr">
        <is>
          <t>Bound</t>
        </is>
      </c>
      <c r="E2370" s="8" t="inlineStr">
        <is>
          <t>Priya Merriweather</t>
        </is>
      </c>
      <c r="F2370" s="11" t="n">
        <v>2011</v>
      </c>
      <c r="G2370" s="8" t="inlineStr">
        <is>
          <t>Porsche</t>
        </is>
      </c>
      <c r="H2370" s="8" t="inlineStr">
        <is>
          <t>911 Turbo S</t>
        </is>
      </c>
      <c r="I2370" s="8" t="inlineStr">
        <is>
          <t>2BSJGTU173B3WXUSJ</t>
        </is>
      </c>
      <c r="J2370" s="8" t="inlineStr">
        <is>
          <t>02 - Sports / GT</t>
        </is>
      </c>
      <c r="K2370" s="12" t="n">
        <v>360000</v>
      </c>
      <c r="L2370" s="8" t="inlineStr">
        <is>
          <t>New Jersey</t>
        </is>
      </c>
      <c r="M2370" s="13" t="n">
        <v>4635.85</v>
      </c>
      <c r="N2370" s="13" t="n">
        <v>4262.2</v>
      </c>
      <c r="O2370" s="8" t="n"/>
    </row>
    <row r="2371">
      <c r="A2371" s="8" t="inlineStr">
        <is>
          <t>CANON-202511-002264</t>
        </is>
      </c>
      <c r="B2371" s="9" t="inlineStr">
        <is>
          <t>2025-11</t>
        </is>
      </c>
      <c r="C2371" s="10" t="n">
        <v>45972</v>
      </c>
      <c r="D2371" s="9" t="inlineStr">
        <is>
          <t>Bound</t>
        </is>
      </c>
      <c r="E2371" s="8" t="inlineStr">
        <is>
          <t>Thaddeus Farkas</t>
        </is>
      </c>
      <c r="F2371" s="11" t="n">
        <v>2002</v>
      </c>
      <c r="G2371" s="8" t="inlineStr">
        <is>
          <t>Lamborghini</t>
        </is>
      </c>
      <c r="H2371" s="8" t="inlineStr">
        <is>
          <t>Huracan EVO</t>
        </is>
      </c>
      <c r="I2371" s="8" t="inlineStr">
        <is>
          <t>4Y4K1T4VCR2G7PZAU</t>
        </is>
      </c>
      <c r="J2371" s="8" t="inlineStr">
        <is>
          <t>03 - Supercar</t>
        </is>
      </c>
      <c r="K2371" s="12" t="n">
        <v>305000</v>
      </c>
      <c r="L2371" s="8" t="inlineStr">
        <is>
          <t>Illinois</t>
        </is>
      </c>
      <c r="M2371" s="13" t="n">
        <v>9000.379999999999</v>
      </c>
      <c r="N2371" s="13" t="n">
        <v>8274.950000000001</v>
      </c>
      <c r="O2371" s="8" t="n"/>
    </row>
    <row r="2372">
      <c r="A2372" s="8" t="inlineStr">
        <is>
          <t>CANON-202511-002265</t>
        </is>
      </c>
      <c r="B2372" s="9" t="inlineStr">
        <is>
          <t>2025-11</t>
        </is>
      </c>
      <c r="C2372" s="10" t="n">
        <v>45988</v>
      </c>
      <c r="D2372" s="9" t="inlineStr">
        <is>
          <t>Bound</t>
        </is>
      </c>
      <c r="E2372" s="8" t="inlineStr">
        <is>
          <t>Emiliano Farkas</t>
        </is>
      </c>
      <c r="F2372" s="11" t="n">
        <v>2007</v>
      </c>
      <c r="G2372" s="8" t="inlineStr">
        <is>
          <t>Porsche</t>
        </is>
      </c>
      <c r="H2372" s="8" t="inlineStr">
        <is>
          <t>911 Turbo S</t>
        </is>
      </c>
      <c r="I2372" s="8" t="inlineStr">
        <is>
          <t>YP4CASZPM50EV6300</t>
        </is>
      </c>
      <c r="J2372" s="8" t="inlineStr">
        <is>
          <t>02 - Sports / GT</t>
        </is>
      </c>
      <c r="K2372" s="12" t="n">
        <v>1120000</v>
      </c>
      <c r="L2372" s="8" t="inlineStr">
        <is>
          <t>Oregon</t>
        </is>
      </c>
      <c r="M2372" s="13" t="n">
        <v>13133.58</v>
      </c>
      <c r="N2372" s="13" t="n">
        <v>12075.01</v>
      </c>
      <c r="O2372" s="8" t="n"/>
    </row>
    <row r="2373">
      <c r="A2373" s="8" t="inlineStr">
        <is>
          <t>CANON-202511-002266</t>
        </is>
      </c>
      <c r="B2373" s="9" t="inlineStr">
        <is>
          <t>2025-11</t>
        </is>
      </c>
      <c r="C2373" s="10" t="n">
        <v>45990</v>
      </c>
      <c r="D2373" s="9" t="inlineStr">
        <is>
          <t>Bound</t>
        </is>
      </c>
      <c r="E2373" s="8" t="inlineStr">
        <is>
          <t>Marisol Farkas</t>
        </is>
      </c>
      <c r="F2373" s="11" t="n">
        <v>1984</v>
      </c>
      <c r="G2373" s="8" t="inlineStr">
        <is>
          <t>Mercedes-Benz</t>
        </is>
      </c>
      <c r="H2373" s="8" t="inlineStr">
        <is>
          <t>AMG GT</t>
        </is>
      </c>
      <c r="I2373" s="8" t="inlineStr">
        <is>
          <t>J5TYM2RGSKZBBN382</t>
        </is>
      </c>
      <c r="J2373" s="8" t="inlineStr">
        <is>
          <t>02 - Sports / GT</t>
        </is>
      </c>
      <c r="K2373" s="12" t="n">
        <v>895000</v>
      </c>
      <c r="L2373" s="8" t="inlineStr">
        <is>
          <t>West Virginia</t>
        </is>
      </c>
      <c r="M2373" s="13" t="n">
        <v>14598.63</v>
      </c>
      <c r="N2373" s="13" t="n">
        <v>13421.98</v>
      </c>
      <c r="O2373" s="8" t="n"/>
    </row>
    <row r="2374">
      <c r="A2374" s="8" t="inlineStr">
        <is>
          <t>CANON-202511-002267</t>
        </is>
      </c>
      <c r="B2374" s="9" t="inlineStr">
        <is>
          <t>2025-11</t>
        </is>
      </c>
      <c r="C2374" s="10" t="n">
        <v>45978</v>
      </c>
      <c r="D2374" s="9" t="inlineStr">
        <is>
          <t>Bound</t>
        </is>
      </c>
      <c r="E2374" s="8" t="inlineStr">
        <is>
          <t>Noor Pennington</t>
        </is>
      </c>
      <c r="F2374" s="11" t="n">
        <v>1963</v>
      </c>
      <c r="G2374" s="8" t="inlineStr">
        <is>
          <t>Mercedes-Benz</t>
        </is>
      </c>
      <c r="H2374" s="8" t="inlineStr">
        <is>
          <t>AMG GT</t>
        </is>
      </c>
      <c r="I2374" s="8" t="inlineStr">
        <is>
          <t>AUF0GDM5ZN98U3WPS</t>
        </is>
      </c>
      <c r="J2374" s="8" t="inlineStr">
        <is>
          <t>02 - Sports / GT</t>
        </is>
      </c>
      <c r="K2374" s="12" t="n">
        <v>175000</v>
      </c>
      <c r="L2374" s="8" t="inlineStr">
        <is>
          <t>Michigan</t>
        </is>
      </c>
      <c r="M2374" s="13" t="n">
        <v>4708.49</v>
      </c>
      <c r="N2374" s="13" t="n">
        <v>4328.99</v>
      </c>
      <c r="O2374" s="8" t="n"/>
    </row>
    <row r="2375">
      <c r="A2375" s="8" t="inlineStr">
        <is>
          <t>CANON-202511-002268</t>
        </is>
      </c>
      <c r="B2375" s="9" t="inlineStr">
        <is>
          <t>2025-11</t>
        </is>
      </c>
      <c r="C2375" s="10" t="n">
        <v>45988</v>
      </c>
      <c r="D2375" s="9" t="inlineStr">
        <is>
          <t>Bound</t>
        </is>
      </c>
      <c r="E2375" s="8" t="inlineStr">
        <is>
          <t>Priya Okonkwo</t>
        </is>
      </c>
      <c r="F2375" s="11" t="n">
        <v>2006</v>
      </c>
      <c r="G2375" s="8" t="inlineStr">
        <is>
          <t>Aston Martin</t>
        </is>
      </c>
      <c r="H2375" s="8" t="inlineStr">
        <is>
          <t>DB12</t>
        </is>
      </c>
      <c r="I2375" s="8" t="inlineStr">
        <is>
          <t>TPVZ5CEHTKGNTS1EB</t>
        </is>
      </c>
      <c r="J2375" s="8" t="inlineStr">
        <is>
          <t>02 - Sports / GT</t>
        </is>
      </c>
      <c r="K2375" s="12" t="n">
        <v>1635000</v>
      </c>
      <c r="L2375" s="8" t="inlineStr">
        <is>
          <t>Michigan</t>
        </is>
      </c>
      <c r="M2375" s="13" t="n">
        <v>26298.82</v>
      </c>
      <c r="N2375" s="13" t="n">
        <v>24179.14</v>
      </c>
      <c r="O2375" s="8" t="n"/>
    </row>
    <row r="2376">
      <c r="A2376" s="8" t="inlineStr">
        <is>
          <t>CANON-202511-002269</t>
        </is>
      </c>
      <c r="B2376" s="9" t="inlineStr">
        <is>
          <t>2025-11</t>
        </is>
      </c>
      <c r="C2376" s="10" t="n">
        <v>45988</v>
      </c>
      <c r="D2376" s="9" t="inlineStr">
        <is>
          <t>Bound</t>
        </is>
      </c>
      <c r="E2376" s="8" t="inlineStr">
        <is>
          <t>Ottilie Castellanos</t>
        </is>
      </c>
      <c r="F2376" s="11" t="n">
        <v>1991</v>
      </c>
      <c r="G2376" s="8" t="inlineStr">
        <is>
          <t>Ferrari</t>
        </is>
      </c>
      <c r="H2376" s="8" t="inlineStr">
        <is>
          <t>SF90 Stradale</t>
        </is>
      </c>
      <c r="I2376" s="8" t="inlineStr">
        <is>
          <t>5LH5DSDPBG0FF3GF9</t>
        </is>
      </c>
      <c r="J2376" s="8" t="inlineStr">
        <is>
          <t>03 - Supercar</t>
        </is>
      </c>
      <c r="K2376" s="12" t="n">
        <v>430000</v>
      </c>
      <c r="L2376" s="8" t="inlineStr">
        <is>
          <t>New Jersey</t>
        </is>
      </c>
      <c r="M2376" s="13" t="n">
        <v>8490.469999999999</v>
      </c>
      <c r="N2376" s="13" t="n">
        <v>7806.14</v>
      </c>
      <c r="O2376" s="8" t="n"/>
    </row>
    <row r="2377">
      <c r="A2377" s="8" t="inlineStr">
        <is>
          <t>CANON-202511-002270</t>
        </is>
      </c>
      <c r="B2377" s="9" t="inlineStr">
        <is>
          <t>2025-11</t>
        </is>
      </c>
      <c r="C2377" s="10" t="n">
        <v>45987</v>
      </c>
      <c r="D2377" s="9" t="inlineStr">
        <is>
          <t>Bound</t>
        </is>
      </c>
      <c r="E2377" s="8" t="inlineStr">
        <is>
          <t>Mireille Nakashima</t>
        </is>
      </c>
      <c r="F2377" s="11" t="n">
        <v>1965</v>
      </c>
      <c r="G2377" s="8" t="inlineStr">
        <is>
          <t>Lamborghini</t>
        </is>
      </c>
      <c r="H2377" s="8" t="inlineStr">
        <is>
          <t>Huracan EVO</t>
        </is>
      </c>
      <c r="I2377" s="8" t="inlineStr">
        <is>
          <t>VACJM87KZFRVRK9T3</t>
        </is>
      </c>
      <c r="J2377" s="8" t="inlineStr">
        <is>
          <t>03 - Supercar</t>
        </is>
      </c>
      <c r="K2377" s="12" t="n">
        <v>1205000</v>
      </c>
      <c r="L2377" s="8" t="inlineStr">
        <is>
          <t>North Dakota</t>
        </is>
      </c>
      <c r="M2377" s="13" t="n">
        <v>18552.45</v>
      </c>
      <c r="N2377" s="13" t="n">
        <v>17057.12</v>
      </c>
      <c r="O2377" s="8" t="n"/>
    </row>
    <row r="2378">
      <c r="A2378" s="8" t="inlineStr">
        <is>
          <t>CANON-202511-002272</t>
        </is>
      </c>
      <c r="B2378" s="9" t="inlineStr">
        <is>
          <t>2025-11</t>
        </is>
      </c>
      <c r="C2378" s="10" t="n">
        <v>45972</v>
      </c>
      <c r="D2378" s="9" t="inlineStr">
        <is>
          <t>Bound</t>
        </is>
      </c>
      <c r="E2378" s="8" t="inlineStr">
        <is>
          <t>Lorenzo Rourke</t>
        </is>
      </c>
      <c r="F2378" s="11" t="n">
        <v>2009</v>
      </c>
      <c r="G2378" s="8" t="inlineStr">
        <is>
          <t>BMW</t>
        </is>
      </c>
      <c r="H2378" s="8" t="inlineStr">
        <is>
          <t>M8 Competition</t>
        </is>
      </c>
      <c r="I2378" s="8" t="inlineStr">
        <is>
          <t>JEMBW904ZEV5JH5SM</t>
        </is>
      </c>
      <c r="J2378" s="8" t="inlineStr">
        <is>
          <t>02 - Sports / GT</t>
        </is>
      </c>
      <c r="K2378" s="12" t="n">
        <v>875000</v>
      </c>
      <c r="L2378" s="8" t="inlineStr">
        <is>
          <t>Arkansas</t>
        </is>
      </c>
      <c r="M2378" s="13" t="n">
        <v>14808.96</v>
      </c>
      <c r="N2378" s="13" t="n">
        <v>13615.36</v>
      </c>
      <c r="O2378" s="8" t="n"/>
    </row>
    <row r="2379">
      <c r="A2379" s="8" t="inlineStr">
        <is>
          <t>CANON-202511-002273</t>
        </is>
      </c>
      <c r="B2379" s="9" t="inlineStr">
        <is>
          <t>2025-11</t>
        </is>
      </c>
      <c r="C2379" s="10" t="n">
        <v>45980</v>
      </c>
      <c r="D2379" s="9" t="inlineStr">
        <is>
          <t>Bound</t>
        </is>
      </c>
      <c r="E2379" s="8" t="inlineStr">
        <is>
          <t>Ingrid Chattopadhyay</t>
        </is>
      </c>
      <c r="F2379" s="11" t="n">
        <v>1988</v>
      </c>
      <c r="G2379" s="8" t="inlineStr">
        <is>
          <t>Maserati</t>
        </is>
      </c>
      <c r="H2379" s="8" t="inlineStr">
        <is>
          <t>GranTurismo</t>
        </is>
      </c>
      <c r="I2379" s="8" t="inlineStr">
        <is>
          <t>3F5946U1U4UXKU6NV</t>
        </is>
      </c>
      <c r="J2379" s="8" t="inlineStr">
        <is>
          <t>02 - Sports / GT</t>
        </is>
      </c>
      <c r="K2379" s="12" t="n">
        <v>620000</v>
      </c>
      <c r="L2379" s="8" t="inlineStr">
        <is>
          <t>Wisconsin</t>
        </is>
      </c>
      <c r="M2379" s="13" t="n">
        <v>9124.530000000001</v>
      </c>
      <c r="N2379" s="13" t="n">
        <v>8389.09</v>
      </c>
      <c r="O2379" s="8" t="n"/>
    </row>
    <row r="2380">
      <c r="A2380" s="8" t="inlineStr">
        <is>
          <t>CANON-202511-002274</t>
        </is>
      </c>
      <c r="B2380" s="9" t="inlineStr">
        <is>
          <t>2025-11</t>
        </is>
      </c>
      <c r="C2380" s="10" t="n">
        <v>45972</v>
      </c>
      <c r="D2380" s="9" t="inlineStr">
        <is>
          <t>Bound</t>
        </is>
      </c>
      <c r="E2380" s="8" t="inlineStr">
        <is>
          <t>Noor Fairweather</t>
        </is>
      </c>
      <c r="F2380" s="11" t="n">
        <v>1995</v>
      </c>
      <c r="G2380" s="8" t="inlineStr">
        <is>
          <t>Singer</t>
        </is>
      </c>
      <c r="H2380" s="8" t="inlineStr">
        <is>
          <t>911 Reimagined</t>
        </is>
      </c>
      <c r="I2380" s="8" t="inlineStr">
        <is>
          <t>XMGA98SPMPY0R066U</t>
        </is>
      </c>
      <c r="J2380" s="8" t="inlineStr">
        <is>
          <t>11 - Restomod / Coachbuilt / Bespoke</t>
        </is>
      </c>
      <c r="K2380" s="12" t="n">
        <v>1120000</v>
      </c>
      <c r="L2380" s="8" t="inlineStr">
        <is>
          <t>Louisiana</t>
        </is>
      </c>
      <c r="M2380" s="13" t="n">
        <v>17387.47</v>
      </c>
      <c r="N2380" s="13" t="n">
        <v>15986.04</v>
      </c>
      <c r="O2380" s="8" t="n"/>
    </row>
    <row r="2381">
      <c r="A2381" s="8" t="inlineStr">
        <is>
          <t>CANON-202511-002276</t>
        </is>
      </c>
      <c r="B2381" s="9" t="inlineStr">
        <is>
          <t>2025-11</t>
        </is>
      </c>
      <c r="C2381" s="10" t="n">
        <v>45988</v>
      </c>
      <c r="D2381" s="9" t="inlineStr">
        <is>
          <t>Bound</t>
        </is>
      </c>
      <c r="E2381" s="8" t="inlineStr">
        <is>
          <t>Desmond Delacroix</t>
        </is>
      </c>
      <c r="F2381" s="11" t="n">
        <v>1976</v>
      </c>
      <c r="G2381" s="8" t="inlineStr">
        <is>
          <t>Porsche</t>
        </is>
      </c>
      <c r="H2381" s="8" t="inlineStr">
        <is>
          <t>911 Turbo S</t>
        </is>
      </c>
      <c r="I2381" s="8" t="inlineStr">
        <is>
          <t>YE9U04YMXMPZDKF42</t>
        </is>
      </c>
      <c r="J2381" s="8" t="inlineStr">
        <is>
          <t>02 - Sports / GT</t>
        </is>
      </c>
      <c r="K2381" s="12" t="n">
        <v>1345000</v>
      </c>
      <c r="L2381" s="8" t="inlineStr">
        <is>
          <t>North Dakota</t>
        </is>
      </c>
      <c r="M2381" s="13" t="n">
        <v>14236.7</v>
      </c>
      <c r="N2381" s="13" t="n">
        <v>13089.22</v>
      </c>
      <c r="O2381" s="8" t="n"/>
    </row>
    <row r="2382">
      <c r="A2382" s="8" t="inlineStr">
        <is>
          <t>CANON-202511-002277</t>
        </is>
      </c>
      <c r="B2382" s="9" t="inlineStr">
        <is>
          <t>2025-11</t>
        </is>
      </c>
      <c r="C2382" s="10" t="n">
        <v>45964</v>
      </c>
      <c r="D2382" s="9" t="inlineStr">
        <is>
          <t>Bound</t>
        </is>
      </c>
      <c r="E2382" s="8" t="inlineStr">
        <is>
          <t>Fitzgerald Underwood</t>
        </is>
      </c>
      <c r="F2382" s="11" t="n">
        <v>1960</v>
      </c>
      <c r="G2382" s="8" t="inlineStr">
        <is>
          <t>Bentley</t>
        </is>
      </c>
      <c r="H2382" s="8" t="inlineStr">
        <is>
          <t>4.5 Litre</t>
        </is>
      </c>
      <c r="I2382" s="8" t="inlineStr">
        <is>
          <t>E49N384KFTLN5ALNY</t>
        </is>
      </c>
      <c r="J2382" s="8" t="inlineStr">
        <is>
          <t>06 - Vintage Pre-War (pre-1946)</t>
        </is>
      </c>
      <c r="K2382" s="12" t="n">
        <v>645000</v>
      </c>
      <c r="L2382" s="8" t="inlineStr">
        <is>
          <t>Oklahoma</t>
        </is>
      </c>
      <c r="M2382" s="13" t="n">
        <v>5826.91</v>
      </c>
      <c r="N2382" s="13" t="n">
        <v>5357.26</v>
      </c>
      <c r="O2382" s="8" t="n"/>
    </row>
    <row r="2383">
      <c r="A2383" s="8" t="inlineStr">
        <is>
          <t>CANON-202511-002279</t>
        </is>
      </c>
      <c r="B2383" s="9" t="inlineStr">
        <is>
          <t>2025-11</t>
        </is>
      </c>
      <c r="C2383" s="10" t="n">
        <v>45991</v>
      </c>
      <c r="D2383" s="9" t="inlineStr">
        <is>
          <t>Bound</t>
        </is>
      </c>
      <c r="E2383" s="8" t="inlineStr">
        <is>
          <t>Fenwick Underwood</t>
        </is>
      </c>
      <c r="F2383" s="11" t="n">
        <v>1961</v>
      </c>
      <c r="G2383" s="8" t="inlineStr">
        <is>
          <t>Aston Martin</t>
        </is>
      </c>
      <c r="H2383" s="8" t="inlineStr">
        <is>
          <t>DB5</t>
        </is>
      </c>
      <c r="I2383" s="8" t="inlineStr">
        <is>
          <t>T7KXMM9GPXNE8LTB0</t>
        </is>
      </c>
      <c r="J2383" s="8" t="inlineStr">
        <is>
          <t>07 - Post-War Classic (1946-1972)</t>
        </is>
      </c>
      <c r="K2383" s="12" t="n">
        <v>665000</v>
      </c>
      <c r="L2383" s="8" t="inlineStr">
        <is>
          <t>New Jersey</t>
        </is>
      </c>
      <c r="M2383" s="13" t="n">
        <v>4909.71</v>
      </c>
      <c r="N2383" s="13" t="n">
        <v>4513.99</v>
      </c>
      <c r="O2383" s="8" t="n"/>
    </row>
    <row r="2384">
      <c r="A2384" s="8" t="inlineStr">
        <is>
          <t>CANON-202511-002280</t>
        </is>
      </c>
      <c r="B2384" s="9" t="inlineStr">
        <is>
          <t>2025-11</t>
        </is>
      </c>
      <c r="C2384" s="10" t="n">
        <v>45962</v>
      </c>
      <c r="D2384" s="9" t="inlineStr">
        <is>
          <t>Bound</t>
        </is>
      </c>
      <c r="E2384" s="8" t="inlineStr">
        <is>
          <t>Ottilie Fairweather</t>
        </is>
      </c>
      <c r="F2384" s="11" t="n">
        <v>2012</v>
      </c>
      <c r="G2384" s="8" t="inlineStr">
        <is>
          <t>Bentley</t>
        </is>
      </c>
      <c r="H2384" s="8" t="inlineStr">
        <is>
          <t>Continental GT</t>
        </is>
      </c>
      <c r="I2384" s="8" t="inlineStr">
        <is>
          <t>1L3TWU6NJ8Y13HD52</t>
        </is>
      </c>
      <c r="J2384" s="8" t="inlineStr">
        <is>
          <t>02 - Sports / GT</t>
        </is>
      </c>
      <c r="K2384" s="12" t="n">
        <v>300000</v>
      </c>
      <c r="L2384" s="8" t="inlineStr">
        <is>
          <t>Alabama</t>
        </is>
      </c>
      <c r="M2384" s="13" t="n">
        <v>5391.51</v>
      </c>
      <c r="N2384" s="13" t="n">
        <v>4956.95</v>
      </c>
      <c r="O2384" s="8" t="n"/>
    </row>
    <row r="2385">
      <c r="A2385" s="8" t="inlineStr">
        <is>
          <t>CANON-202511-002281</t>
        </is>
      </c>
      <c r="B2385" s="9" t="inlineStr">
        <is>
          <t>2025-11</t>
        </is>
      </c>
      <c r="C2385" s="10" t="n">
        <v>45969</v>
      </c>
      <c r="D2385" s="9" t="inlineStr">
        <is>
          <t>Bound</t>
        </is>
      </c>
      <c r="E2385" s="8" t="inlineStr">
        <is>
          <t>Marisol Merriweather</t>
        </is>
      </c>
      <c r="F2385" s="11" t="n">
        <v>1958</v>
      </c>
      <c r="G2385" s="8" t="inlineStr">
        <is>
          <t>Mercedes-Benz</t>
        </is>
      </c>
      <c r="H2385" s="8" t="inlineStr">
        <is>
          <t>AMG GT</t>
        </is>
      </c>
      <c r="I2385" s="8" t="inlineStr">
        <is>
          <t>A8SKBF8BB9TPVG01F</t>
        </is>
      </c>
      <c r="J2385" s="8" t="inlineStr">
        <is>
          <t>02 - Sports / GT</t>
        </is>
      </c>
      <c r="K2385" s="12" t="n">
        <v>385000</v>
      </c>
      <c r="L2385" s="8" t="inlineStr">
        <is>
          <t>Massachusetts</t>
        </is>
      </c>
      <c r="M2385" s="13" t="n">
        <v>6810.14</v>
      </c>
      <c r="N2385" s="13" t="n">
        <v>6261.24</v>
      </c>
      <c r="O2385" s="8" t="n"/>
    </row>
    <row r="2386">
      <c r="A2386" s="8" t="inlineStr">
        <is>
          <t>CANON-202511-002282</t>
        </is>
      </c>
      <c r="B2386" s="9" t="inlineStr">
        <is>
          <t>2025-11</t>
        </is>
      </c>
      <c r="C2386" s="10" t="n">
        <v>45982</v>
      </c>
      <c r="D2386" s="9" t="inlineStr">
        <is>
          <t>Bound</t>
        </is>
      </c>
      <c r="E2386" s="8" t="inlineStr">
        <is>
          <t>Ramona Vandermeer</t>
        </is>
      </c>
      <c r="F2386" s="11" t="n">
        <v>2004</v>
      </c>
      <c r="G2386" s="8" t="inlineStr">
        <is>
          <t>Maserati</t>
        </is>
      </c>
      <c r="H2386" s="8" t="inlineStr">
        <is>
          <t>GranTurismo</t>
        </is>
      </c>
      <c r="I2386" s="8" t="inlineStr">
        <is>
          <t>4DJN3CYBF09NFC74B</t>
        </is>
      </c>
      <c r="J2386" s="8" t="inlineStr">
        <is>
          <t>02 - Sports / GT</t>
        </is>
      </c>
      <c r="K2386" s="12" t="n">
        <v>205000</v>
      </c>
      <c r="L2386" s="8" t="inlineStr">
        <is>
          <t>Ohio</t>
        </is>
      </c>
      <c r="M2386" s="13" t="n">
        <v>4946.3</v>
      </c>
      <c r="N2386" s="13" t="n">
        <v>4547.63</v>
      </c>
      <c r="O2386" s="8" t="n"/>
    </row>
    <row r="2387">
      <c r="A2387" s="8" t="inlineStr">
        <is>
          <t>CANON-202511-002283</t>
        </is>
      </c>
      <c r="B2387" s="9" t="inlineStr">
        <is>
          <t>2025-11</t>
        </is>
      </c>
      <c r="C2387" s="10" t="n">
        <v>45981</v>
      </c>
      <c r="D2387" s="9" t="inlineStr">
        <is>
          <t>Bound</t>
        </is>
      </c>
      <c r="E2387" s="8" t="inlineStr">
        <is>
          <t>Mireille Castellanos</t>
        </is>
      </c>
      <c r="F2387" s="11" t="n">
        <v>1958</v>
      </c>
      <c r="G2387" s="8" t="inlineStr">
        <is>
          <t>Ferrari</t>
        </is>
      </c>
      <c r="H2387" s="8" t="inlineStr">
        <is>
          <t>SF90 Stradale</t>
        </is>
      </c>
      <c r="I2387" s="8" t="inlineStr">
        <is>
          <t>XMFHXH015VXEJ7HZR</t>
        </is>
      </c>
      <c r="J2387" s="8" t="inlineStr">
        <is>
          <t>03 - Supercar</t>
        </is>
      </c>
      <c r="K2387" s="12" t="n">
        <v>640000</v>
      </c>
      <c r="L2387" s="8" t="inlineStr">
        <is>
          <t>Michigan</t>
        </is>
      </c>
      <c r="M2387" s="13" t="n">
        <v>17781.13</v>
      </c>
      <c r="N2387" s="13" t="n">
        <v>16347.97</v>
      </c>
      <c r="O2387" s="8" t="n"/>
    </row>
    <row r="2388">
      <c r="A2388" s="8" t="inlineStr">
        <is>
          <t>CANON-202511-002284</t>
        </is>
      </c>
      <c r="B2388" s="9" t="inlineStr">
        <is>
          <t>2025-11</t>
        </is>
      </c>
      <c r="C2388" s="10" t="n">
        <v>45989</v>
      </c>
      <c r="D2388" s="9" t="inlineStr">
        <is>
          <t>Bound</t>
        </is>
      </c>
      <c r="E2388" s="8" t="inlineStr">
        <is>
          <t>Marisol Castellanos</t>
        </is>
      </c>
      <c r="F2388" s="11" t="n">
        <v>1985</v>
      </c>
      <c r="G2388" s="8" t="inlineStr">
        <is>
          <t>Aston Martin</t>
        </is>
      </c>
      <c r="H2388" s="8" t="inlineStr">
        <is>
          <t>DB5</t>
        </is>
      </c>
      <c r="I2388" s="8" t="inlineStr">
        <is>
          <t>GXPNBBX7CWY9B7845</t>
        </is>
      </c>
      <c r="J2388" s="8" t="inlineStr">
        <is>
          <t>07 - Post-War Classic (1946-1972)</t>
        </is>
      </c>
      <c r="K2388" s="12" t="n">
        <v>215000</v>
      </c>
      <c r="L2388" s="8" t="inlineStr">
        <is>
          <t>Florida</t>
        </is>
      </c>
      <c r="M2388" s="13" t="n">
        <v>3283.42</v>
      </c>
      <c r="N2388" s="13" t="n">
        <v>3018.78</v>
      </c>
      <c r="O2388" s="8" t="n"/>
    </row>
    <row r="2389">
      <c r="A2389" s="8" t="inlineStr">
        <is>
          <t>CANON-202511-002285</t>
        </is>
      </c>
      <c r="B2389" s="9" t="inlineStr">
        <is>
          <t>2025-11</t>
        </is>
      </c>
      <c r="C2389" s="10" t="n">
        <v>45985</v>
      </c>
      <c r="D2389" s="9" t="inlineStr">
        <is>
          <t>Bound</t>
        </is>
      </c>
      <c r="E2389" s="8" t="inlineStr">
        <is>
          <t>Lorenzo Blackwood</t>
        </is>
      </c>
      <c r="F2389" s="11" t="n">
        <v>2004</v>
      </c>
      <c r="G2389" s="8" t="inlineStr">
        <is>
          <t>Alfa Romeo</t>
        </is>
      </c>
      <c r="H2389" s="8" t="inlineStr">
        <is>
          <t>8C 2900</t>
        </is>
      </c>
      <c r="I2389" s="8" t="inlineStr">
        <is>
          <t>T6HLLKECFG1NKV3FD</t>
        </is>
      </c>
      <c r="J2389" s="8" t="inlineStr">
        <is>
          <t>06 - Vintage Pre-War (pre-1946)</t>
        </is>
      </c>
      <c r="K2389" s="12" t="n">
        <v>1010000</v>
      </c>
      <c r="L2389" s="8" t="inlineStr">
        <is>
          <t>New Jersey</t>
        </is>
      </c>
      <c r="M2389" s="13" t="n">
        <v>5896.11</v>
      </c>
      <c r="N2389" s="13" t="n">
        <v>5420.88</v>
      </c>
      <c r="O2389" s="8" t="n"/>
    </row>
    <row r="2390">
      <c r="A2390" s="8" t="inlineStr">
        <is>
          <t>CANON-202511-002287</t>
        </is>
      </c>
      <c r="B2390" s="9" t="inlineStr">
        <is>
          <t>2025-11</t>
        </is>
      </c>
      <c r="C2390" s="10" t="n">
        <v>45981</v>
      </c>
      <c r="D2390" s="9" t="inlineStr">
        <is>
          <t>Bound</t>
        </is>
      </c>
      <c r="E2390" s="8" t="inlineStr">
        <is>
          <t>Fitzgerald Harrington</t>
        </is>
      </c>
      <c r="F2390" s="11" t="n">
        <v>1962</v>
      </c>
      <c r="G2390" s="8" t="inlineStr">
        <is>
          <t>Icon</t>
        </is>
      </c>
      <c r="H2390" s="8" t="inlineStr">
        <is>
          <t>Derelict</t>
        </is>
      </c>
      <c r="I2390" s="8" t="inlineStr">
        <is>
          <t>H7FWHPEFB5APEFCSH</t>
        </is>
      </c>
      <c r="J2390" s="8" t="inlineStr">
        <is>
          <t>11 - Restomod / Coachbuilt / Bespoke</t>
        </is>
      </c>
      <c r="K2390" s="12" t="n">
        <v>1045000</v>
      </c>
      <c r="L2390" s="8" t="inlineStr">
        <is>
          <t>West Virginia</t>
        </is>
      </c>
      <c r="M2390" s="13" t="n">
        <v>17832.04</v>
      </c>
      <c r="N2390" s="13" t="n">
        <v>16394.78</v>
      </c>
      <c r="O2390" s="8" t="n"/>
    </row>
    <row r="2391">
      <c r="A2391" s="8" t="inlineStr">
        <is>
          <t>CANON-202511-002288</t>
        </is>
      </c>
      <c r="B2391" s="9" t="inlineStr">
        <is>
          <t>2025-11</t>
        </is>
      </c>
      <c r="C2391" s="10" t="n">
        <v>45987</v>
      </c>
      <c r="D2391" s="9" t="inlineStr">
        <is>
          <t>Bound</t>
        </is>
      </c>
      <c r="E2391" s="8" t="inlineStr">
        <is>
          <t>Beatrix Nakashima</t>
        </is>
      </c>
      <c r="F2391" s="11" t="n">
        <v>2006</v>
      </c>
      <c r="G2391" s="8" t="inlineStr">
        <is>
          <t>Porsche</t>
        </is>
      </c>
      <c r="H2391" s="8" t="inlineStr">
        <is>
          <t>911 Turbo S</t>
        </is>
      </c>
      <c r="I2391" s="8" t="inlineStr">
        <is>
          <t>TE1PU4WTM49TKMNE1</t>
        </is>
      </c>
      <c r="J2391" s="8" t="inlineStr">
        <is>
          <t>02 - Sports / GT</t>
        </is>
      </c>
      <c r="K2391" s="12" t="n">
        <v>860000</v>
      </c>
      <c r="L2391" s="8" t="inlineStr">
        <is>
          <t>South Dakota</t>
        </is>
      </c>
      <c r="M2391" s="13" t="n">
        <v>11707.36</v>
      </c>
      <c r="N2391" s="13" t="n">
        <v>10763.75</v>
      </c>
      <c r="O2391" s="8" t="n"/>
    </row>
    <row r="2392">
      <c r="A2392" s="8" t="inlineStr">
        <is>
          <t>CANON-202511-002289</t>
        </is>
      </c>
      <c r="B2392" s="9" t="inlineStr">
        <is>
          <t>2025-11</t>
        </is>
      </c>
      <c r="C2392" s="10" t="n">
        <v>45988</v>
      </c>
      <c r="D2392" s="9" t="inlineStr">
        <is>
          <t>Bound</t>
        </is>
      </c>
      <c r="E2392" s="8" t="inlineStr">
        <is>
          <t>Fenwick Ashcombe</t>
        </is>
      </c>
      <c r="F2392" s="11" t="n">
        <v>2006</v>
      </c>
      <c r="G2392" s="8" t="inlineStr">
        <is>
          <t>Lamborghini</t>
        </is>
      </c>
      <c r="H2392" s="8" t="inlineStr">
        <is>
          <t>Huracan EVO</t>
        </is>
      </c>
      <c r="I2392" s="8" t="inlineStr">
        <is>
          <t>CPVKGTBPFTB2FTK5G</t>
        </is>
      </c>
      <c r="J2392" s="8" t="inlineStr">
        <is>
          <t>03 - Supercar</t>
        </is>
      </c>
      <c r="K2392" s="12" t="n">
        <v>1440000</v>
      </c>
      <c r="L2392" s="8" t="inlineStr">
        <is>
          <t>South Dakota</t>
        </is>
      </c>
      <c r="M2392" s="13" t="n">
        <v>24126.79</v>
      </c>
      <c r="N2392" s="13" t="n">
        <v>22182.17</v>
      </c>
      <c r="O2392" s="8" t="n"/>
    </row>
    <row r="2393">
      <c r="A2393" s="8" t="inlineStr">
        <is>
          <t>CANON-202511-002290</t>
        </is>
      </c>
      <c r="B2393" s="9" t="inlineStr">
        <is>
          <t>2025-11</t>
        </is>
      </c>
      <c r="C2393" s="10" t="n">
        <v>45969</v>
      </c>
      <c r="D2393" s="9" t="inlineStr">
        <is>
          <t>Bound</t>
        </is>
      </c>
      <c r="E2393" s="8" t="inlineStr">
        <is>
          <t>Marisol Underwood</t>
        </is>
      </c>
      <c r="F2393" s="11" t="n">
        <v>2020</v>
      </c>
      <c r="G2393" s="8" t="inlineStr">
        <is>
          <t>Ferrari</t>
        </is>
      </c>
      <c r="H2393" s="8" t="inlineStr">
        <is>
          <t>296 GTB</t>
        </is>
      </c>
      <c r="I2393" s="8" t="inlineStr">
        <is>
          <t>DNKTWADH408X8Y40N</t>
        </is>
      </c>
      <c r="J2393" s="8" t="inlineStr">
        <is>
          <t>03 - Supercar</t>
        </is>
      </c>
      <c r="K2393" s="12" t="n">
        <v>375000</v>
      </c>
      <c r="L2393" s="8" t="inlineStr">
        <is>
          <t>North Carolina</t>
        </is>
      </c>
      <c r="M2393" s="13" t="n">
        <v>9357.309999999999</v>
      </c>
      <c r="N2393" s="13" t="n">
        <v>8603.110000000001</v>
      </c>
      <c r="O2393" s="8" t="n"/>
    </row>
    <row r="2394">
      <c r="A2394" s="8" t="inlineStr">
        <is>
          <t>CANON-202511-002291</t>
        </is>
      </c>
      <c r="B2394" s="9" t="inlineStr">
        <is>
          <t>2025-11</t>
        </is>
      </c>
      <c r="C2394" s="10" t="n">
        <v>45966</v>
      </c>
      <c r="D2394" s="9" t="inlineStr">
        <is>
          <t>Bound</t>
        </is>
      </c>
      <c r="E2394" s="8" t="inlineStr">
        <is>
          <t>Beatrix Larsson</t>
        </is>
      </c>
      <c r="F2394" s="11" t="n">
        <v>1971</v>
      </c>
      <c r="G2394" s="8" t="inlineStr">
        <is>
          <t>Bentley</t>
        </is>
      </c>
      <c r="H2394" s="8" t="inlineStr">
        <is>
          <t>Continental GT</t>
        </is>
      </c>
      <c r="I2394" s="8" t="inlineStr">
        <is>
          <t>R42PES5S9Z1WN94FS</t>
        </is>
      </c>
      <c r="J2394" s="8" t="inlineStr">
        <is>
          <t>02 - Sports / GT</t>
        </is>
      </c>
      <c r="K2394" s="12" t="n">
        <v>505000</v>
      </c>
      <c r="L2394" s="8" t="inlineStr">
        <is>
          <t>Illinois</t>
        </is>
      </c>
      <c r="M2394" s="13" t="n">
        <v>8423.02</v>
      </c>
      <c r="N2394" s="13" t="n">
        <v>7744.12</v>
      </c>
      <c r="O2394" s="8" t="n"/>
    </row>
    <row r="2395">
      <c r="A2395" s="8" t="inlineStr">
        <is>
          <t>CANON-202511-002292</t>
        </is>
      </c>
      <c r="B2395" s="9" t="inlineStr">
        <is>
          <t>2025-11</t>
        </is>
      </c>
      <c r="C2395" s="10" t="n">
        <v>45973</v>
      </c>
      <c r="D2395" s="9" t="inlineStr">
        <is>
          <t>Bound</t>
        </is>
      </c>
      <c r="E2395" s="8" t="inlineStr">
        <is>
          <t>Marisol Farkas</t>
        </is>
      </c>
      <c r="F2395" s="11" t="n">
        <v>2024</v>
      </c>
      <c r="G2395" s="8" t="inlineStr">
        <is>
          <t>Aston Martin</t>
        </is>
      </c>
      <c r="H2395" s="8" t="inlineStr">
        <is>
          <t>DB12</t>
        </is>
      </c>
      <c r="I2395" s="8" t="inlineStr">
        <is>
          <t>RW1KB1S5C3S02XWHP</t>
        </is>
      </c>
      <c r="J2395" s="8" t="inlineStr">
        <is>
          <t>02 - Sports / GT</t>
        </is>
      </c>
      <c r="K2395" s="12" t="n">
        <v>445000</v>
      </c>
      <c r="L2395" s="8" t="inlineStr">
        <is>
          <t>Wyoming</t>
        </is>
      </c>
      <c r="M2395" s="13" t="n">
        <v>6737.97</v>
      </c>
      <c r="N2395" s="13" t="n">
        <v>6194.89</v>
      </c>
      <c r="O2395" s="8" t="n"/>
    </row>
    <row r="2396">
      <c r="A2396" s="8" t="inlineStr">
        <is>
          <t>CANON-202511-002293</t>
        </is>
      </c>
      <c r="B2396" s="9" t="inlineStr">
        <is>
          <t>2025-11</t>
        </is>
      </c>
      <c r="C2396" s="10" t="n">
        <v>45968</v>
      </c>
      <c r="D2396" s="9" t="inlineStr">
        <is>
          <t>Bound</t>
        </is>
      </c>
      <c r="E2396" s="8" t="inlineStr">
        <is>
          <t>Lorenzo Thistlewood</t>
        </is>
      </c>
      <c r="F2396" s="11" t="n">
        <v>2015</v>
      </c>
      <c r="G2396" s="8" t="inlineStr">
        <is>
          <t>Aston Martin</t>
        </is>
      </c>
      <c r="H2396" s="8" t="inlineStr">
        <is>
          <t>DB12</t>
        </is>
      </c>
      <c r="I2396" s="8" t="inlineStr">
        <is>
          <t>CR6SEC5625XS07P38</t>
        </is>
      </c>
      <c r="J2396" s="8" t="inlineStr">
        <is>
          <t>02 - Sports / GT</t>
        </is>
      </c>
      <c r="K2396" s="12" t="n">
        <v>625000</v>
      </c>
      <c r="L2396" s="8" t="inlineStr">
        <is>
          <t>Massachusetts</t>
        </is>
      </c>
      <c r="M2396" s="13" t="n">
        <v>9581.370000000001</v>
      </c>
      <c r="N2396" s="13" t="n">
        <v>8809.110000000001</v>
      </c>
      <c r="O2396" s="8" t="n"/>
    </row>
    <row r="2397">
      <c r="A2397" s="8" t="inlineStr">
        <is>
          <t>CANON-202511-002294</t>
        </is>
      </c>
      <c r="B2397" s="9" t="inlineStr">
        <is>
          <t>2025-11</t>
        </is>
      </c>
      <c r="C2397" s="10" t="n">
        <v>45981</v>
      </c>
      <c r="D2397" s="9" t="inlineStr">
        <is>
          <t>Bound</t>
        </is>
      </c>
      <c r="E2397" s="8" t="inlineStr">
        <is>
          <t>Marisol Kingsford</t>
        </is>
      </c>
      <c r="F2397" s="11" t="n">
        <v>1961</v>
      </c>
      <c r="G2397" s="8" t="inlineStr">
        <is>
          <t>Ringbrothers</t>
        </is>
      </c>
      <c r="H2397" s="8" t="inlineStr">
        <is>
          <t>Mustang</t>
        </is>
      </c>
      <c r="I2397" s="8" t="inlineStr">
        <is>
          <t>F5SBE24CNLZ0YAEU9</t>
        </is>
      </c>
      <c r="J2397" s="8" t="inlineStr">
        <is>
          <t>11 - Restomod / Coachbuilt / Bespoke</t>
        </is>
      </c>
      <c r="K2397" s="12" t="n">
        <v>1200000</v>
      </c>
      <c r="L2397" s="8" t="inlineStr">
        <is>
          <t>New York</t>
        </is>
      </c>
      <c r="M2397" s="13" t="n">
        <v>19707.17</v>
      </c>
      <c r="N2397" s="13" t="n">
        <v>18118.77</v>
      </c>
      <c r="O2397" s="8" t="n"/>
    </row>
    <row r="2398">
      <c r="A2398" s="8" t="inlineStr">
        <is>
          <t>CANON-202511-002295</t>
        </is>
      </c>
      <c r="B2398" s="9" t="inlineStr">
        <is>
          <t>2025-11</t>
        </is>
      </c>
      <c r="C2398" s="10" t="n">
        <v>45981</v>
      </c>
      <c r="D2398" s="9" t="inlineStr">
        <is>
          <t>Bound</t>
        </is>
      </c>
      <c r="E2398" s="8" t="inlineStr">
        <is>
          <t>Leopold Blackwood</t>
        </is>
      </c>
      <c r="F2398" s="11" t="n">
        <v>2009</v>
      </c>
      <c r="G2398" s="8" t="inlineStr">
        <is>
          <t>Singer</t>
        </is>
      </c>
      <c r="H2398" s="8" t="inlineStr">
        <is>
          <t>911 Reimagined</t>
        </is>
      </c>
      <c r="I2398" s="8" t="inlineStr">
        <is>
          <t>HUZ3KSV0ZM9YJV1NR</t>
        </is>
      </c>
      <c r="J2398" s="8" t="inlineStr">
        <is>
          <t>11 - Restomod / Coachbuilt / Bespoke</t>
        </is>
      </c>
      <c r="K2398" s="12" t="n">
        <v>465000</v>
      </c>
      <c r="L2398" s="8" t="inlineStr">
        <is>
          <t>Missouri</t>
        </is>
      </c>
      <c r="M2398" s="13" t="n">
        <v>8184</v>
      </c>
      <c r="N2398" s="13" t="n">
        <v>7524.37</v>
      </c>
      <c r="O2398" s="8" t="n"/>
    </row>
    <row r="2399">
      <c r="A2399" s="8" t="inlineStr">
        <is>
          <t>CANON-202511-002299</t>
        </is>
      </c>
      <c r="B2399" s="9" t="inlineStr">
        <is>
          <t>2025-11</t>
        </is>
      </c>
      <c r="C2399" s="10" t="n">
        <v>45969</v>
      </c>
      <c r="D2399" s="9" t="inlineStr">
        <is>
          <t>Bound</t>
        </is>
      </c>
      <c r="E2399" s="8" t="inlineStr">
        <is>
          <t>Aurelio Castellanos</t>
        </is>
      </c>
      <c r="F2399" s="11" t="n">
        <v>1960</v>
      </c>
      <c r="G2399" s="8" t="inlineStr">
        <is>
          <t>Ferrari</t>
        </is>
      </c>
      <c r="H2399" s="8" t="inlineStr">
        <is>
          <t>SF90 Stradale</t>
        </is>
      </c>
      <c r="I2399" s="8" t="inlineStr">
        <is>
          <t>6222ZFNKM6W7M9YBJ</t>
        </is>
      </c>
      <c r="J2399" s="8" t="inlineStr">
        <is>
          <t>03 - Supercar</t>
        </is>
      </c>
      <c r="K2399" s="12" t="n">
        <v>1445000</v>
      </c>
      <c r="L2399" s="8" t="inlineStr">
        <is>
          <t>Louisiana</t>
        </is>
      </c>
      <c r="M2399" s="13" t="n">
        <v>26391.7</v>
      </c>
      <c r="N2399" s="13" t="n">
        <v>24264.53</v>
      </c>
      <c r="O2399" s="8" t="n"/>
    </row>
    <row r="2400">
      <c r="A2400" s="8" t="inlineStr">
        <is>
          <t>CANON-202511-002300</t>
        </is>
      </c>
      <c r="B2400" s="9" t="inlineStr">
        <is>
          <t>2025-11</t>
        </is>
      </c>
      <c r="C2400" s="10" t="n">
        <v>45976</v>
      </c>
      <c r="D2400" s="9" t="inlineStr">
        <is>
          <t>Bound</t>
        </is>
      </c>
      <c r="E2400" s="8" t="inlineStr">
        <is>
          <t>Horace Fairweather</t>
        </is>
      </c>
      <c r="F2400" s="11" t="n">
        <v>1991</v>
      </c>
      <c r="G2400" s="8" t="inlineStr">
        <is>
          <t>BMW</t>
        </is>
      </c>
      <c r="H2400" s="8" t="inlineStr">
        <is>
          <t>M8 Competition</t>
        </is>
      </c>
      <c r="I2400" s="8" t="inlineStr">
        <is>
          <t>KLCJ9VDJG6262T5CM</t>
        </is>
      </c>
      <c r="J2400" s="8" t="inlineStr">
        <is>
          <t>02 - Sports / GT</t>
        </is>
      </c>
      <c r="K2400" s="12" t="n">
        <v>645000</v>
      </c>
      <c r="L2400" s="8" t="inlineStr">
        <is>
          <t>Hawaii</t>
        </is>
      </c>
      <c r="M2400" s="13" t="n">
        <v>10283.49</v>
      </c>
      <c r="N2400" s="13" t="n">
        <v>9454.639999999999</v>
      </c>
      <c r="O2400" s="8" t="n"/>
    </row>
    <row r="2401">
      <c r="A2401" s="8" t="inlineStr">
        <is>
          <t>CANON-202511-002302</t>
        </is>
      </c>
      <c r="B2401" s="9" t="inlineStr">
        <is>
          <t>2025-11</t>
        </is>
      </c>
      <c r="C2401" s="10" t="n">
        <v>45962</v>
      </c>
      <c r="D2401" s="9" t="inlineStr">
        <is>
          <t>Bound</t>
        </is>
      </c>
      <c r="E2401" s="8" t="inlineStr">
        <is>
          <t>Marisol Underwood</t>
        </is>
      </c>
      <c r="F2401" s="11" t="n">
        <v>2008</v>
      </c>
      <c r="G2401" s="8" t="inlineStr">
        <is>
          <t>Aston Martin</t>
        </is>
      </c>
      <c r="H2401" s="8" t="inlineStr">
        <is>
          <t>DB12</t>
        </is>
      </c>
      <c r="I2401" s="8" t="inlineStr">
        <is>
          <t>RSN6K7A3V53JW7ZZ4</t>
        </is>
      </c>
      <c r="J2401" s="8" t="inlineStr">
        <is>
          <t>02 - Sports / GT</t>
        </is>
      </c>
      <c r="K2401" s="12" t="n">
        <v>410000</v>
      </c>
      <c r="L2401" s="8" t="inlineStr">
        <is>
          <t>Arkansas</t>
        </is>
      </c>
      <c r="M2401" s="13" t="n">
        <v>8006.6</v>
      </c>
      <c r="N2401" s="13" t="n">
        <v>7361.27</v>
      </c>
      <c r="O2401" s="8" t="n"/>
    </row>
    <row r="2402">
      <c r="A2402" s="8" t="inlineStr">
        <is>
          <t>CANON-202511-002303</t>
        </is>
      </c>
      <c r="B2402" s="9" t="inlineStr">
        <is>
          <t>2025-11</t>
        </is>
      </c>
      <c r="C2402" s="10" t="n">
        <v>45963</v>
      </c>
      <c r="D2402" s="9" t="inlineStr">
        <is>
          <t>Bound</t>
        </is>
      </c>
      <c r="E2402" s="8" t="inlineStr">
        <is>
          <t>Beatrix Delacroix</t>
        </is>
      </c>
      <c r="F2402" s="11" t="n">
        <v>1969</v>
      </c>
      <c r="G2402" s="8" t="inlineStr">
        <is>
          <t>Maserati</t>
        </is>
      </c>
      <c r="H2402" s="8" t="inlineStr">
        <is>
          <t>GranTurismo</t>
        </is>
      </c>
      <c r="I2402" s="8" t="inlineStr">
        <is>
          <t>THSW5BUTA3299SHCY</t>
        </is>
      </c>
      <c r="J2402" s="8" t="inlineStr">
        <is>
          <t>02 - Sports / GT</t>
        </is>
      </c>
      <c r="K2402" s="12" t="n">
        <v>810000</v>
      </c>
      <c r="L2402" s="8" t="inlineStr">
        <is>
          <t>Montana</t>
        </is>
      </c>
      <c r="M2402" s="13" t="n">
        <v>9238.58</v>
      </c>
      <c r="N2402" s="13" t="n">
        <v>8493.950000000001</v>
      </c>
      <c r="O2402" s="8" t="n"/>
    </row>
    <row r="2403">
      <c r="A2403" s="8" t="inlineStr">
        <is>
          <t>CANON-202511-002305</t>
        </is>
      </c>
      <c r="B2403" s="9" t="inlineStr">
        <is>
          <t>2025-11</t>
        </is>
      </c>
      <c r="C2403" s="10" t="n">
        <v>45975</v>
      </c>
      <c r="D2403" s="9" t="inlineStr">
        <is>
          <t>Bound</t>
        </is>
      </c>
      <c r="E2403" s="8" t="inlineStr">
        <is>
          <t>Sunniva Whitlock</t>
        </is>
      </c>
      <c r="F2403" s="11" t="n">
        <v>1961</v>
      </c>
      <c r="G2403" s="8" t="inlineStr">
        <is>
          <t>Ferrari</t>
        </is>
      </c>
      <c r="H2403" s="8" t="inlineStr">
        <is>
          <t>296 GTB</t>
        </is>
      </c>
      <c r="I2403" s="8" t="inlineStr">
        <is>
          <t>KATZ4N9UCA7B81PY5</t>
        </is>
      </c>
      <c r="J2403" s="8" t="inlineStr">
        <is>
          <t>03 - Supercar</t>
        </is>
      </c>
      <c r="K2403" s="12" t="n">
        <v>1950000</v>
      </c>
      <c r="L2403" s="8" t="inlineStr">
        <is>
          <t>New Jersey</t>
        </is>
      </c>
      <c r="M2403" s="13" t="n">
        <v>26784.91</v>
      </c>
      <c r="N2403" s="13" t="n">
        <v>24626.05</v>
      </c>
      <c r="O2403" s="8" t="n"/>
    </row>
    <row r="2404">
      <c r="A2404" s="8" t="inlineStr">
        <is>
          <t>CANON-202511-002306</t>
        </is>
      </c>
      <c r="B2404" s="9" t="inlineStr">
        <is>
          <t>2025-11</t>
        </is>
      </c>
      <c r="C2404" s="10" t="n">
        <v>45987</v>
      </c>
      <c r="D2404" s="9" t="inlineStr">
        <is>
          <t>Bound</t>
        </is>
      </c>
      <c r="E2404" s="8" t="inlineStr">
        <is>
          <t>Anouk Montoya</t>
        </is>
      </c>
      <c r="F2404" s="11" t="n">
        <v>2008</v>
      </c>
      <c r="G2404" s="8" t="inlineStr">
        <is>
          <t>Jaguar</t>
        </is>
      </c>
      <c r="H2404" s="8" t="inlineStr">
        <is>
          <t>E-Type Series 1</t>
        </is>
      </c>
      <c r="I2404" s="8" t="inlineStr">
        <is>
          <t>GGEZ5520HTNAL2KJ0</t>
        </is>
      </c>
      <c r="J2404" s="8" t="inlineStr">
        <is>
          <t>07 - Post-War Classic (1946-1972)</t>
        </is>
      </c>
      <c r="K2404" s="12" t="n">
        <v>885000</v>
      </c>
      <c r="L2404" s="8" t="inlineStr">
        <is>
          <t>Pennsylvania</t>
        </is>
      </c>
      <c r="M2404" s="13" t="n">
        <v>7180.19</v>
      </c>
      <c r="N2404" s="13" t="n">
        <v>6601.47</v>
      </c>
      <c r="O2404" s="8" t="n"/>
    </row>
    <row r="2405">
      <c r="A2405" s="8" t="inlineStr">
        <is>
          <t>CANON-202511-002307</t>
        </is>
      </c>
      <c r="B2405" s="9" t="inlineStr">
        <is>
          <t>2025-11</t>
        </is>
      </c>
      <c r="C2405" s="10" t="n">
        <v>45964</v>
      </c>
      <c r="D2405" s="9" t="inlineStr">
        <is>
          <t>Bound</t>
        </is>
      </c>
      <c r="E2405" s="8" t="inlineStr">
        <is>
          <t>Aurelio Vandermeer</t>
        </is>
      </c>
      <c r="F2405" s="11" t="n">
        <v>2019</v>
      </c>
      <c r="G2405" s="8" t="inlineStr">
        <is>
          <t>BMW</t>
        </is>
      </c>
      <c r="H2405" s="8" t="inlineStr">
        <is>
          <t>M8 Competition</t>
        </is>
      </c>
      <c r="I2405" s="8" t="inlineStr">
        <is>
          <t>TLP6VYHXGV0A3HCZ0</t>
        </is>
      </c>
      <c r="J2405" s="8" t="inlineStr">
        <is>
          <t>02 - Sports / GT</t>
        </is>
      </c>
      <c r="K2405" s="12" t="n">
        <v>1195000</v>
      </c>
      <c r="L2405" s="8" t="inlineStr">
        <is>
          <t>South Dakota</t>
        </is>
      </c>
      <c r="M2405" s="13" t="n">
        <v>13765.05</v>
      </c>
      <c r="N2405" s="13" t="n">
        <v>12655.59</v>
      </c>
      <c r="O2405" s="8" t="n"/>
    </row>
    <row r="2406">
      <c r="A2406" s="8" t="inlineStr">
        <is>
          <t>CANON-202511-002308</t>
        </is>
      </c>
      <c r="B2406" s="9" t="inlineStr">
        <is>
          <t>2025-11</t>
        </is>
      </c>
      <c r="C2406" s="10" t="n">
        <v>45972</v>
      </c>
      <c r="D2406" s="9" t="inlineStr">
        <is>
          <t>Bound</t>
        </is>
      </c>
      <c r="E2406" s="8" t="inlineStr">
        <is>
          <t>Lorenzo Bellandi</t>
        </is>
      </c>
      <c r="F2406" s="11" t="n">
        <v>1992</v>
      </c>
      <c r="G2406" s="8" t="inlineStr">
        <is>
          <t>McLaren</t>
        </is>
      </c>
      <c r="H2406" s="8" t="inlineStr">
        <is>
          <t>750S</t>
        </is>
      </c>
      <c r="I2406" s="8" t="inlineStr">
        <is>
          <t>CNB4SUZV0V77L60F5</t>
        </is>
      </c>
      <c r="J2406" s="8" t="inlineStr">
        <is>
          <t>03 - Supercar</t>
        </is>
      </c>
      <c r="K2406" s="12" t="n">
        <v>1025000</v>
      </c>
      <c r="L2406" s="8" t="inlineStr">
        <is>
          <t>Illinois</t>
        </is>
      </c>
      <c r="M2406" s="13" t="n">
        <v>21041.51</v>
      </c>
      <c r="N2406" s="13" t="n">
        <v>19345.56</v>
      </c>
      <c r="O2406" s="8" t="n"/>
    </row>
    <row r="2407">
      <c r="A2407" s="8" t="inlineStr">
        <is>
          <t>CANON-202511-002309</t>
        </is>
      </c>
      <c r="B2407" s="9" t="inlineStr">
        <is>
          <t>2025-11</t>
        </is>
      </c>
      <c r="C2407" s="10" t="n">
        <v>45964</v>
      </c>
      <c r="D2407" s="9" t="inlineStr">
        <is>
          <t>Bound</t>
        </is>
      </c>
      <c r="E2407" s="8" t="inlineStr">
        <is>
          <t>Everett Rourke</t>
        </is>
      </c>
      <c r="F2407" s="11" t="n">
        <v>1973</v>
      </c>
      <c r="G2407" s="8" t="inlineStr">
        <is>
          <t>BMW</t>
        </is>
      </c>
      <c r="H2407" s="8" t="inlineStr">
        <is>
          <t>M8 Competition</t>
        </is>
      </c>
      <c r="I2407" s="8" t="inlineStr">
        <is>
          <t>VZV5Z9R1BXLSKRW5D</t>
        </is>
      </c>
      <c r="J2407" s="8" t="inlineStr">
        <is>
          <t>02 - Sports / GT</t>
        </is>
      </c>
      <c r="K2407" s="12" t="n">
        <v>350000</v>
      </c>
      <c r="L2407" s="8" t="inlineStr">
        <is>
          <t>West Virginia</t>
        </is>
      </c>
      <c r="M2407" s="13" t="n">
        <v>6587.26</v>
      </c>
      <c r="N2407" s="13" t="n">
        <v>6056.33</v>
      </c>
      <c r="O2407" s="8" t="n"/>
    </row>
    <row r="2408">
      <c r="A2408" s="8" t="inlineStr">
        <is>
          <t>CANON-202511-002310</t>
        </is>
      </c>
      <c r="B2408" s="9" t="inlineStr">
        <is>
          <t>2025-11</t>
        </is>
      </c>
      <c r="C2408" s="10" t="n">
        <v>45988</v>
      </c>
      <c r="D2408" s="9" t="inlineStr">
        <is>
          <t>Bound</t>
        </is>
      </c>
      <c r="E2408" s="8" t="inlineStr">
        <is>
          <t>Priya Castellanos</t>
        </is>
      </c>
      <c r="F2408" s="11" t="n">
        <v>2021</v>
      </c>
      <c r="G2408" s="8" t="inlineStr">
        <is>
          <t>Porsche</t>
        </is>
      </c>
      <c r="H2408" s="8" t="inlineStr">
        <is>
          <t>911 Turbo S</t>
        </is>
      </c>
      <c r="I2408" s="8" t="inlineStr">
        <is>
          <t>1AMADHB2Z8EPMYBZS</t>
        </is>
      </c>
      <c r="J2408" s="8" t="inlineStr">
        <is>
          <t>02 - Sports / GT</t>
        </is>
      </c>
      <c r="K2408" s="12" t="n">
        <v>410000</v>
      </c>
      <c r="L2408" s="8" t="inlineStr">
        <is>
          <t>Wisconsin</t>
        </is>
      </c>
      <c r="M2408" s="13" t="n">
        <v>6962.26</v>
      </c>
      <c r="N2408" s="13" t="n">
        <v>6401.1</v>
      </c>
      <c r="O2408" s="8" t="n"/>
    </row>
    <row r="2409">
      <c r="A2409" s="8" t="inlineStr">
        <is>
          <t>CANON-202511-002311</t>
        </is>
      </c>
      <c r="B2409" s="9" t="inlineStr">
        <is>
          <t>2025-11</t>
        </is>
      </c>
      <c r="C2409" s="10" t="n">
        <v>45974</v>
      </c>
      <c r="D2409" s="9" t="inlineStr">
        <is>
          <t>Bound</t>
        </is>
      </c>
      <c r="E2409" s="8" t="inlineStr">
        <is>
          <t>Ottilie Chattopadhyay</t>
        </is>
      </c>
      <c r="F2409" s="11" t="n">
        <v>1964</v>
      </c>
      <c r="G2409" s="8" t="inlineStr">
        <is>
          <t>BMW</t>
        </is>
      </c>
      <c r="H2409" s="8" t="inlineStr">
        <is>
          <t>M8 Competition</t>
        </is>
      </c>
      <c r="I2409" s="8" t="inlineStr">
        <is>
          <t>KER40R92AZ2HW8TSU</t>
        </is>
      </c>
      <c r="J2409" s="8" t="inlineStr">
        <is>
          <t>02 - Sports / GT</t>
        </is>
      </c>
      <c r="K2409" s="12" t="n">
        <v>1950000</v>
      </c>
      <c r="L2409" s="8" t="inlineStr">
        <is>
          <t>Wisconsin</t>
        </is>
      </c>
      <c r="M2409" s="13" t="n">
        <v>24283.02</v>
      </c>
      <c r="N2409" s="13" t="n">
        <v>22325.81</v>
      </c>
      <c r="O2409" s="8" t="n"/>
    </row>
    <row r="2410">
      <c r="A2410" s="8" t="inlineStr">
        <is>
          <t>CANON-202511-002313</t>
        </is>
      </c>
      <c r="B2410" s="9" t="inlineStr">
        <is>
          <t>2025-11</t>
        </is>
      </c>
      <c r="C2410" s="10" t="n">
        <v>45963</v>
      </c>
      <c r="D2410" s="9" t="inlineStr">
        <is>
          <t>Bound</t>
        </is>
      </c>
      <c r="E2410" s="8" t="inlineStr">
        <is>
          <t>Cassius Okonkwo</t>
        </is>
      </c>
      <c r="F2410" s="11" t="n">
        <v>2018</v>
      </c>
      <c r="G2410" s="8" t="inlineStr">
        <is>
          <t>BMW</t>
        </is>
      </c>
      <c r="H2410" s="8" t="inlineStr">
        <is>
          <t>M8 Competition</t>
        </is>
      </c>
      <c r="I2410" s="8" t="inlineStr">
        <is>
          <t>LGHSMAKH5YD4EF870</t>
        </is>
      </c>
      <c r="J2410" s="8" t="inlineStr">
        <is>
          <t>02 - Sports / GT</t>
        </is>
      </c>
      <c r="K2410" s="12" t="n">
        <v>1405000</v>
      </c>
      <c r="L2410" s="8" t="inlineStr">
        <is>
          <t>Colorado</t>
        </is>
      </c>
      <c r="M2410" s="13" t="n">
        <v>16038.21</v>
      </c>
      <c r="N2410" s="13" t="n">
        <v>14745.53</v>
      </c>
      <c r="O2410" s="8" t="n"/>
    </row>
    <row r="2411">
      <c r="A2411" s="8" t="inlineStr">
        <is>
          <t>CANON-202511-002314</t>
        </is>
      </c>
      <c r="B2411" s="9" t="inlineStr">
        <is>
          <t>2025-11</t>
        </is>
      </c>
      <c r="C2411" s="10" t="n">
        <v>45987</v>
      </c>
      <c r="D2411" s="9" t="inlineStr">
        <is>
          <t>Bound</t>
        </is>
      </c>
      <c r="E2411" s="8" t="inlineStr">
        <is>
          <t>Wilhelmina Rourke</t>
        </is>
      </c>
      <c r="F2411" s="11" t="n">
        <v>2000</v>
      </c>
      <c r="G2411" s="8" t="inlineStr">
        <is>
          <t>Aston Martin</t>
        </is>
      </c>
      <c r="H2411" s="8" t="inlineStr">
        <is>
          <t>DB12</t>
        </is>
      </c>
      <c r="I2411" s="8" t="inlineStr">
        <is>
          <t>22PZBVXPFY77EBK5X</t>
        </is>
      </c>
      <c r="J2411" s="8" t="inlineStr">
        <is>
          <t>02 - Sports / GT</t>
        </is>
      </c>
      <c r="K2411" s="12" t="n">
        <v>1675000</v>
      </c>
      <c r="L2411" s="8" t="inlineStr">
        <is>
          <t>Washington</t>
        </is>
      </c>
      <c r="M2411" s="13" t="n">
        <v>16686.79</v>
      </c>
      <c r="N2411" s="13" t="n">
        <v>15341.83</v>
      </c>
      <c r="O2411" s="8" t="n"/>
    </row>
    <row r="2412">
      <c r="A2412" s="8" t="inlineStr">
        <is>
          <t>CANON-202511-002315</t>
        </is>
      </c>
      <c r="B2412" s="9" t="inlineStr">
        <is>
          <t>2025-11</t>
        </is>
      </c>
      <c r="C2412" s="10" t="n">
        <v>45971</v>
      </c>
      <c r="D2412" s="9" t="inlineStr">
        <is>
          <t>Bound</t>
        </is>
      </c>
      <c r="E2412" s="8" t="inlineStr">
        <is>
          <t>Anouk Underwood</t>
        </is>
      </c>
      <c r="F2412" s="11" t="n">
        <v>1992</v>
      </c>
      <c r="G2412" s="8" t="inlineStr">
        <is>
          <t>Maserati</t>
        </is>
      </c>
      <c r="H2412" s="8" t="inlineStr">
        <is>
          <t>GranTurismo</t>
        </is>
      </c>
      <c r="I2412" s="8" t="inlineStr">
        <is>
          <t>9XT1CE6F7HBBDDDZS</t>
        </is>
      </c>
      <c r="J2412" s="8" t="inlineStr">
        <is>
          <t>02 - Sports / GT</t>
        </is>
      </c>
      <c r="K2412" s="12" t="n">
        <v>450000</v>
      </c>
      <c r="L2412" s="8" t="inlineStr">
        <is>
          <t>Illinois</t>
        </is>
      </c>
      <c r="M2412" s="13" t="n">
        <v>8660.379999999999</v>
      </c>
      <c r="N2412" s="13" t="n">
        <v>7962.35</v>
      </c>
      <c r="O2412" s="8" t="n"/>
    </row>
    <row r="2413">
      <c r="A2413" s="8" t="inlineStr">
        <is>
          <t>CANON-202511-002316</t>
        </is>
      </c>
      <c r="B2413" s="9" t="inlineStr">
        <is>
          <t>2025-11</t>
        </is>
      </c>
      <c r="C2413" s="10" t="n">
        <v>45987</v>
      </c>
      <c r="D2413" s="9" t="inlineStr">
        <is>
          <t>Bound</t>
        </is>
      </c>
      <c r="E2413" s="8" t="inlineStr">
        <is>
          <t>Beatrix Farkas</t>
        </is>
      </c>
      <c r="F2413" s="11" t="n">
        <v>2000</v>
      </c>
      <c r="G2413" s="8" t="inlineStr">
        <is>
          <t>Jaguar</t>
        </is>
      </c>
      <c r="H2413" s="8" t="inlineStr">
        <is>
          <t>E-Type Series 1</t>
        </is>
      </c>
      <c r="I2413" s="8" t="inlineStr">
        <is>
          <t>F8YTKPGXSUC35XWEB</t>
        </is>
      </c>
      <c r="J2413" s="8" t="inlineStr">
        <is>
          <t>07 - Post-War Classic (1946-1972)</t>
        </is>
      </c>
      <c r="K2413" s="12" t="n">
        <v>660000</v>
      </c>
      <c r="L2413" s="8" t="inlineStr">
        <is>
          <t>Arkansas</t>
        </is>
      </c>
      <c r="M2413" s="13" t="n">
        <v>7389.51</v>
      </c>
      <c r="N2413" s="13" t="n">
        <v>6793.92</v>
      </c>
      <c r="O2413" s="8" t="n"/>
    </row>
    <row r="2414">
      <c r="A2414" s="8" t="inlineStr">
        <is>
          <t>CANON-202511-002318</t>
        </is>
      </c>
      <c r="B2414" s="9" t="inlineStr">
        <is>
          <t>2025-11</t>
        </is>
      </c>
      <c r="C2414" s="10" t="n">
        <v>45962</v>
      </c>
      <c r="D2414" s="9" t="inlineStr">
        <is>
          <t>Bound</t>
        </is>
      </c>
      <c r="E2414" s="8" t="inlineStr">
        <is>
          <t>Thaddeus Delacroix</t>
        </is>
      </c>
      <c r="F2414" s="11" t="n">
        <v>1956</v>
      </c>
      <c r="G2414" s="8" t="inlineStr">
        <is>
          <t>Maserati</t>
        </is>
      </c>
      <c r="H2414" s="8" t="inlineStr">
        <is>
          <t>GranTurismo</t>
        </is>
      </c>
      <c r="I2414" s="8" t="inlineStr">
        <is>
          <t>RKMS6L5NE4AT94371</t>
        </is>
      </c>
      <c r="J2414" s="8" t="inlineStr">
        <is>
          <t>02 - Sports / GT</t>
        </is>
      </c>
      <c r="K2414" s="12" t="n">
        <v>400000</v>
      </c>
      <c r="L2414" s="8" t="inlineStr">
        <is>
          <t>Wyoming</t>
        </is>
      </c>
      <c r="M2414" s="13" t="n">
        <v>6056.6</v>
      </c>
      <c r="N2414" s="13" t="n">
        <v>5568.44</v>
      </c>
      <c r="O2414" s="8" t="n"/>
    </row>
    <row r="2415">
      <c r="A2415" s="8" t="inlineStr">
        <is>
          <t>CANON-202511-002319</t>
        </is>
      </c>
      <c r="B2415" s="9" t="inlineStr">
        <is>
          <t>2025-11</t>
        </is>
      </c>
      <c r="C2415" s="10" t="n">
        <v>45988</v>
      </c>
      <c r="D2415" s="9" t="inlineStr">
        <is>
          <t>Bound</t>
        </is>
      </c>
      <c r="E2415" s="8" t="inlineStr">
        <is>
          <t>Ingrid Blackwood</t>
        </is>
      </c>
      <c r="F2415" s="11" t="n">
        <v>1965</v>
      </c>
      <c r="G2415" s="8" t="inlineStr">
        <is>
          <t>Lamborghini</t>
        </is>
      </c>
      <c r="H2415" s="8" t="inlineStr">
        <is>
          <t>Huracan EVO</t>
        </is>
      </c>
      <c r="I2415" s="8" t="inlineStr">
        <is>
          <t>G2615W8RMW4S715PX</t>
        </is>
      </c>
      <c r="J2415" s="8" t="inlineStr">
        <is>
          <t>03 - Supercar</t>
        </is>
      </c>
      <c r="K2415" s="12" t="n">
        <v>780000</v>
      </c>
      <c r="L2415" s="8" t="inlineStr">
        <is>
          <t>Florida</t>
        </is>
      </c>
      <c r="M2415" s="13" t="n">
        <v>19853.21</v>
      </c>
      <c r="N2415" s="13" t="n">
        <v>18253.04</v>
      </c>
      <c r="O2415" s="8" t="n"/>
    </row>
    <row r="2416">
      <c r="A2416" s="8" t="inlineStr">
        <is>
          <t>CANON-202511-002320</t>
        </is>
      </c>
      <c r="B2416" s="9" t="inlineStr">
        <is>
          <t>2025-11</t>
        </is>
      </c>
      <c r="C2416" s="10" t="n">
        <v>45972</v>
      </c>
      <c r="D2416" s="9" t="inlineStr">
        <is>
          <t>Bound</t>
        </is>
      </c>
      <c r="E2416" s="8" t="inlineStr">
        <is>
          <t>Ingrid Larsson</t>
        </is>
      </c>
      <c r="F2416" s="11" t="n">
        <v>1984</v>
      </c>
      <c r="G2416" s="8" t="inlineStr">
        <is>
          <t>Aston Martin</t>
        </is>
      </c>
      <c r="H2416" s="8" t="inlineStr">
        <is>
          <t>DB12</t>
        </is>
      </c>
      <c r="I2416" s="8" t="inlineStr">
        <is>
          <t>YM98SSRHHDK20M939</t>
        </is>
      </c>
      <c r="J2416" s="8" t="inlineStr">
        <is>
          <t>02 - Sports / GT</t>
        </is>
      </c>
      <c r="K2416" s="12" t="n">
        <v>370000</v>
      </c>
      <c r="L2416" s="8" t="inlineStr">
        <is>
          <t>Oregon</t>
        </is>
      </c>
      <c r="M2416" s="13" t="n">
        <v>5916.51</v>
      </c>
      <c r="N2416" s="13" t="n">
        <v>5439.64</v>
      </c>
      <c r="O2416" s="8" t="n"/>
    </row>
    <row r="2417">
      <c r="A2417" s="8" t="inlineStr">
        <is>
          <t>CANON-202511-002321</t>
        </is>
      </c>
      <c r="B2417" s="9" t="inlineStr">
        <is>
          <t>2025-11</t>
        </is>
      </c>
      <c r="C2417" s="10" t="n">
        <v>45970</v>
      </c>
      <c r="D2417" s="9" t="inlineStr">
        <is>
          <t>Bound</t>
        </is>
      </c>
      <c r="E2417" s="8" t="inlineStr">
        <is>
          <t>Anouk Pennington</t>
        </is>
      </c>
      <c r="F2417" s="11" t="n">
        <v>1978</v>
      </c>
      <c r="G2417" s="8" t="inlineStr">
        <is>
          <t>Aston Martin</t>
        </is>
      </c>
      <c r="H2417" s="8" t="inlineStr">
        <is>
          <t>DB12</t>
        </is>
      </c>
      <c r="I2417" s="8" t="inlineStr">
        <is>
          <t>9WXSR2SCWAXNVUUUT</t>
        </is>
      </c>
      <c r="J2417" s="8" t="inlineStr">
        <is>
          <t>02 - Sports / GT</t>
        </is>
      </c>
      <c r="K2417" s="12" t="n">
        <v>620000</v>
      </c>
      <c r="L2417" s="8" t="inlineStr">
        <is>
          <t>North Dakota</t>
        </is>
      </c>
      <c r="M2417" s="13" t="n">
        <v>7755.85</v>
      </c>
      <c r="N2417" s="13" t="n">
        <v>7130.73</v>
      </c>
      <c r="O2417" s="8" t="n"/>
    </row>
    <row r="2418">
      <c r="A2418" s="8" t="inlineStr">
        <is>
          <t>CANON-202511-002322</t>
        </is>
      </c>
      <c r="B2418" s="9" t="inlineStr">
        <is>
          <t>2025-11</t>
        </is>
      </c>
      <c r="C2418" s="10" t="n">
        <v>45963</v>
      </c>
      <c r="D2418" s="9" t="inlineStr">
        <is>
          <t>Bound</t>
        </is>
      </c>
      <c r="E2418" s="8" t="inlineStr">
        <is>
          <t>Aurelio Kingsford</t>
        </is>
      </c>
      <c r="F2418" s="11" t="n">
        <v>2001</v>
      </c>
      <c r="G2418" s="8" t="inlineStr">
        <is>
          <t>Mercedes-Benz</t>
        </is>
      </c>
      <c r="H2418" s="8" t="inlineStr">
        <is>
          <t>AMG GT</t>
        </is>
      </c>
      <c r="I2418" s="8" t="inlineStr">
        <is>
          <t>RWELK8LZCHM1MGSK5</t>
        </is>
      </c>
      <c r="J2418" s="8" t="inlineStr">
        <is>
          <t>02 - Sports / GT</t>
        </is>
      </c>
      <c r="K2418" s="12" t="n">
        <v>1200000</v>
      </c>
      <c r="L2418" s="8" t="inlineStr">
        <is>
          <t>Arkansas</t>
        </is>
      </c>
      <c r="M2418" s="13" t="n">
        <v>17184.91</v>
      </c>
      <c r="N2418" s="13" t="n">
        <v>15799.81</v>
      </c>
      <c r="O2418" s="8" t="n"/>
    </row>
    <row r="2419">
      <c r="A2419" s="8" t="inlineStr">
        <is>
          <t>CANON-202511-002323</t>
        </is>
      </c>
      <c r="B2419" s="9" t="inlineStr">
        <is>
          <t>2025-11</t>
        </is>
      </c>
      <c r="C2419" s="10" t="n">
        <v>45988</v>
      </c>
      <c r="D2419" s="9" t="inlineStr">
        <is>
          <t>Bound</t>
        </is>
      </c>
      <c r="E2419" s="8" t="inlineStr">
        <is>
          <t>Emiliano Whitlock</t>
        </is>
      </c>
      <c r="F2419" s="11" t="n">
        <v>2019</v>
      </c>
      <c r="G2419" s="8" t="inlineStr">
        <is>
          <t>McLaren</t>
        </is>
      </c>
      <c r="H2419" s="8" t="inlineStr">
        <is>
          <t>750S</t>
        </is>
      </c>
      <c r="I2419" s="8" t="inlineStr">
        <is>
          <t>RFFDCXH3XAMRV6BE4</t>
        </is>
      </c>
      <c r="J2419" s="8" t="inlineStr">
        <is>
          <t>03 - Supercar</t>
        </is>
      </c>
      <c r="K2419" s="12" t="n">
        <v>455000</v>
      </c>
      <c r="L2419" s="8" t="inlineStr">
        <is>
          <t>Arizona</t>
        </is>
      </c>
      <c r="M2419" s="13" t="n">
        <v>9971.370000000001</v>
      </c>
      <c r="N2419" s="13" t="n">
        <v>9167.68</v>
      </c>
      <c r="O2419" s="8" t="n"/>
    </row>
    <row r="2420">
      <c r="A2420" s="8" t="inlineStr">
        <is>
          <t>CANON-202511-002325</t>
        </is>
      </c>
      <c r="B2420" s="9" t="inlineStr">
        <is>
          <t>2025-11</t>
        </is>
      </c>
      <c r="C2420" s="10" t="n">
        <v>45989</v>
      </c>
      <c r="D2420" s="9" t="inlineStr">
        <is>
          <t>Bound</t>
        </is>
      </c>
      <c r="E2420" s="8" t="inlineStr">
        <is>
          <t>Desmond Pennington</t>
        </is>
      </c>
      <c r="F2420" s="11" t="n">
        <v>2013</v>
      </c>
      <c r="G2420" s="8" t="inlineStr">
        <is>
          <t>Mercedes-Benz</t>
        </is>
      </c>
      <c r="H2420" s="8" t="inlineStr">
        <is>
          <t>280SL Pagoda</t>
        </is>
      </c>
      <c r="I2420" s="8" t="inlineStr">
        <is>
          <t>6PPG1V06M7JKBG8Z5</t>
        </is>
      </c>
      <c r="J2420" s="8" t="inlineStr">
        <is>
          <t>07 - Post-War Classic (1946-1972)</t>
        </is>
      </c>
      <c r="K2420" s="12" t="n">
        <v>1180000</v>
      </c>
      <c r="L2420" s="8" t="inlineStr">
        <is>
          <t>Louisiana</t>
        </is>
      </c>
      <c r="M2420" s="13" t="n">
        <v>10237.06</v>
      </c>
      <c r="N2420" s="13" t="n">
        <v>9411.950000000001</v>
      </c>
      <c r="O2420" s="8" t="n"/>
    </row>
    <row r="2421">
      <c r="A2421" s="8" t="inlineStr">
        <is>
          <t>CANON-202511-002326</t>
        </is>
      </c>
      <c r="B2421" s="9" t="inlineStr">
        <is>
          <t>2025-11</t>
        </is>
      </c>
      <c r="C2421" s="10" t="n">
        <v>45989</v>
      </c>
      <c r="D2421" s="9" t="inlineStr">
        <is>
          <t>Bound</t>
        </is>
      </c>
      <c r="E2421" s="8" t="inlineStr">
        <is>
          <t>Callum Castellanos</t>
        </is>
      </c>
      <c r="F2421" s="11" t="n">
        <v>1993</v>
      </c>
      <c r="G2421" s="8" t="inlineStr">
        <is>
          <t>BMW</t>
        </is>
      </c>
      <c r="H2421" s="8" t="inlineStr">
        <is>
          <t>M8 Competition</t>
        </is>
      </c>
      <c r="I2421" s="8" t="inlineStr">
        <is>
          <t>FYF9CVV8ZD9ZX1NME</t>
        </is>
      </c>
      <c r="J2421" s="8" t="inlineStr">
        <is>
          <t>02 - Sports / GT</t>
        </is>
      </c>
      <c r="K2421" s="12" t="n">
        <v>940000</v>
      </c>
      <c r="L2421" s="8" t="inlineStr">
        <is>
          <t>North Carolina</t>
        </is>
      </c>
      <c r="M2421" s="13" t="n">
        <v>13257.55</v>
      </c>
      <c r="N2421" s="13" t="n">
        <v>12188.99</v>
      </c>
      <c r="O2421" s="8" t="n"/>
    </row>
    <row r="2422">
      <c r="A2422" s="8" t="inlineStr">
        <is>
          <t>CANON-202511-002327</t>
        </is>
      </c>
      <c r="B2422" s="9" t="inlineStr">
        <is>
          <t>2025-11</t>
        </is>
      </c>
      <c r="C2422" s="10" t="n">
        <v>45976</v>
      </c>
      <c r="D2422" s="9" t="inlineStr">
        <is>
          <t>Bound</t>
        </is>
      </c>
      <c r="E2422" s="8" t="inlineStr">
        <is>
          <t>Fitzgerald Whitlock</t>
        </is>
      </c>
      <c r="F2422" s="11" t="n">
        <v>1971</v>
      </c>
      <c r="G2422" s="8" t="inlineStr">
        <is>
          <t>Ferrari</t>
        </is>
      </c>
      <c r="H2422" s="8" t="inlineStr">
        <is>
          <t>275 GTB/4</t>
        </is>
      </c>
      <c r="I2422" s="8" t="inlineStr">
        <is>
          <t>GKKZ518EJCCA8D5C3</t>
        </is>
      </c>
      <c r="J2422" s="8" t="inlineStr">
        <is>
          <t>07 - Post-War Classic (1946-1972)</t>
        </is>
      </c>
      <c r="K2422" s="12" t="n">
        <v>440000</v>
      </c>
      <c r="L2422" s="8" t="inlineStr">
        <is>
          <t>Illinois</t>
        </is>
      </c>
      <c r="M2422" s="13" t="n">
        <v>5419.47</v>
      </c>
      <c r="N2422" s="13" t="n">
        <v>4982.66</v>
      </c>
      <c r="O2422" s="8" t="n"/>
    </row>
    <row r="2423">
      <c r="A2423" s="8" t="inlineStr">
        <is>
          <t>CANON-202511-002328</t>
        </is>
      </c>
      <c r="B2423" s="9" t="inlineStr">
        <is>
          <t>2025-11</t>
        </is>
      </c>
      <c r="C2423" s="10" t="n">
        <v>45966</v>
      </c>
      <c r="D2423" s="9" t="inlineStr">
        <is>
          <t>Bound</t>
        </is>
      </c>
      <c r="E2423" s="8" t="inlineStr">
        <is>
          <t>Leopold Rourke</t>
        </is>
      </c>
      <c r="F2423" s="11" t="n">
        <v>1975</v>
      </c>
      <c r="G2423" s="8" t="inlineStr">
        <is>
          <t>Maserati</t>
        </is>
      </c>
      <c r="H2423" s="8" t="inlineStr">
        <is>
          <t>GranTurismo</t>
        </is>
      </c>
      <c r="I2423" s="8" t="inlineStr">
        <is>
          <t>ENPZMUEFZH0YG8XAH</t>
        </is>
      </c>
      <c r="J2423" s="8" t="inlineStr">
        <is>
          <t>02 - Sports / GT</t>
        </is>
      </c>
      <c r="K2423" s="12" t="n">
        <v>885000</v>
      </c>
      <c r="L2423" s="8" t="inlineStr">
        <is>
          <t>North Dakota</t>
        </is>
      </c>
      <c r="M2423" s="13" t="n">
        <v>11070.85</v>
      </c>
      <c r="N2423" s="13" t="n">
        <v>10178.54</v>
      </c>
      <c r="O2423" s="8" t="n"/>
    </row>
    <row r="2424">
      <c r="A2424" s="8" t="inlineStr">
        <is>
          <t>CANON-202511-002330</t>
        </is>
      </c>
      <c r="B2424" s="9" t="inlineStr">
        <is>
          <t>2025-11</t>
        </is>
      </c>
      <c r="C2424" s="10" t="n">
        <v>45962</v>
      </c>
      <c r="D2424" s="9" t="inlineStr">
        <is>
          <t>Bound</t>
        </is>
      </c>
      <c r="E2424" s="8" t="inlineStr">
        <is>
          <t>Delphine Nakashima</t>
        </is>
      </c>
      <c r="F2424" s="11" t="n">
        <v>1971</v>
      </c>
      <c r="G2424" s="8" t="inlineStr">
        <is>
          <t>Bentley</t>
        </is>
      </c>
      <c r="H2424" s="8" t="inlineStr">
        <is>
          <t>Continental GT</t>
        </is>
      </c>
      <c r="I2424" s="8" t="inlineStr">
        <is>
          <t>5FWB02TWNN8FS0MHD</t>
        </is>
      </c>
      <c r="J2424" s="8" t="inlineStr">
        <is>
          <t>02 - Sports / GT</t>
        </is>
      </c>
      <c r="K2424" s="12" t="n">
        <v>490000</v>
      </c>
      <c r="L2424" s="8" t="inlineStr">
        <is>
          <t>West Virginia</t>
        </is>
      </c>
      <c r="M2424" s="13" t="n">
        <v>9222.17</v>
      </c>
      <c r="N2424" s="13" t="n">
        <v>8478.860000000001</v>
      </c>
      <c r="O2424" s="8" t="n"/>
    </row>
    <row r="2425">
      <c r="A2425" s="8" t="inlineStr">
        <is>
          <t>CANON-202511-002331</t>
        </is>
      </c>
      <c r="B2425" s="9" t="inlineStr">
        <is>
          <t>2025-11</t>
        </is>
      </c>
      <c r="C2425" s="10" t="n">
        <v>45963</v>
      </c>
      <c r="D2425" s="9" t="inlineStr">
        <is>
          <t>Bound</t>
        </is>
      </c>
      <c r="E2425" s="8" t="inlineStr">
        <is>
          <t>Mireille Castellanos</t>
        </is>
      </c>
      <c r="F2425" s="11" t="n">
        <v>1994</v>
      </c>
      <c r="G2425" s="8" t="inlineStr">
        <is>
          <t>Aston Martin</t>
        </is>
      </c>
      <c r="H2425" s="8" t="inlineStr">
        <is>
          <t>DB5</t>
        </is>
      </c>
      <c r="I2425" s="8" t="inlineStr">
        <is>
          <t>5CFJJH880MYYP9MHG</t>
        </is>
      </c>
      <c r="J2425" s="8" t="inlineStr">
        <is>
          <t>07 - Post-War Classic (1946-1972)</t>
        </is>
      </c>
      <c r="K2425" s="12" t="n">
        <v>200000</v>
      </c>
      <c r="L2425" s="8" t="inlineStr">
        <is>
          <t>Nebraska</t>
        </is>
      </c>
      <c r="M2425" s="13" t="n">
        <v>2796.23</v>
      </c>
      <c r="N2425" s="13" t="n">
        <v>2570.85</v>
      </c>
      <c r="O2425" s="8" t="n"/>
    </row>
    <row r="2426">
      <c r="A2426" s="8" t="inlineStr">
        <is>
          <t>CANON-202511-002335</t>
        </is>
      </c>
      <c r="B2426" s="9" t="inlineStr">
        <is>
          <t>2025-11</t>
        </is>
      </c>
      <c r="C2426" s="10" t="n">
        <v>45967</v>
      </c>
      <c r="D2426" s="9" t="inlineStr">
        <is>
          <t>Bound</t>
        </is>
      </c>
      <c r="E2426" s="8" t="inlineStr">
        <is>
          <t>Cassius Ashcombe</t>
        </is>
      </c>
      <c r="F2426" s="11" t="n">
        <v>2005</v>
      </c>
      <c r="G2426" s="8" t="inlineStr">
        <is>
          <t>Ferrari</t>
        </is>
      </c>
      <c r="H2426" s="8" t="inlineStr">
        <is>
          <t>296 GTB</t>
        </is>
      </c>
      <c r="I2426" s="8" t="inlineStr">
        <is>
          <t>RDK4WWY93W6MP77L7</t>
        </is>
      </c>
      <c r="J2426" s="8" t="inlineStr">
        <is>
          <t>03 - Supercar</t>
        </is>
      </c>
      <c r="K2426" s="12" t="n">
        <v>790000</v>
      </c>
      <c r="L2426" s="8" t="inlineStr">
        <is>
          <t>Maine</t>
        </is>
      </c>
      <c r="M2426" s="13" t="n">
        <v>15293.21</v>
      </c>
      <c r="N2426" s="13" t="n">
        <v>14060.58</v>
      </c>
      <c r="O2426" s="8" t="n"/>
    </row>
    <row r="2427">
      <c r="A2427" s="8" t="inlineStr">
        <is>
          <t>CANON-202511-002337</t>
        </is>
      </c>
      <c r="B2427" s="9" t="inlineStr">
        <is>
          <t>2025-11</t>
        </is>
      </c>
      <c r="C2427" s="10" t="n">
        <v>45983</v>
      </c>
      <c r="D2427" s="9" t="inlineStr">
        <is>
          <t>Bound</t>
        </is>
      </c>
      <c r="E2427" s="8" t="inlineStr">
        <is>
          <t>Ottilie Nakashima</t>
        </is>
      </c>
      <c r="F2427" s="11" t="n">
        <v>2003</v>
      </c>
      <c r="G2427" s="8" t="inlineStr">
        <is>
          <t>Ringbrothers</t>
        </is>
      </c>
      <c r="H2427" s="8" t="inlineStr">
        <is>
          <t>Mustang</t>
        </is>
      </c>
      <c r="I2427" s="8" t="inlineStr">
        <is>
          <t>45P6FH2ZBHKMW8L58</t>
        </is>
      </c>
      <c r="J2427" s="8" t="inlineStr">
        <is>
          <t>11 - Restomod / Coachbuilt / Bespoke</t>
        </is>
      </c>
      <c r="K2427" s="12" t="n">
        <v>690000</v>
      </c>
      <c r="L2427" s="8" t="inlineStr">
        <is>
          <t>Hawaii</t>
        </is>
      </c>
      <c r="M2427" s="13" t="n">
        <v>13201.13</v>
      </c>
      <c r="N2427" s="13" t="n">
        <v>12137.12</v>
      </c>
      <c r="O2427" s="8" t="n"/>
    </row>
    <row r="2428">
      <c r="A2428" s="8" t="inlineStr">
        <is>
          <t>CANON-202511-002338</t>
        </is>
      </c>
      <c r="B2428" s="9" t="inlineStr">
        <is>
          <t>2025-11</t>
        </is>
      </c>
      <c r="C2428" s="10" t="n">
        <v>45973</v>
      </c>
      <c r="D2428" s="9" t="inlineStr">
        <is>
          <t>Bound</t>
        </is>
      </c>
      <c r="E2428" s="8" t="inlineStr">
        <is>
          <t>Delphine Bellandi</t>
        </is>
      </c>
      <c r="F2428" s="11" t="n">
        <v>2016</v>
      </c>
      <c r="G2428" s="8" t="inlineStr">
        <is>
          <t>Lamborghini</t>
        </is>
      </c>
      <c r="H2428" s="8" t="inlineStr">
        <is>
          <t>Huracan EVO</t>
        </is>
      </c>
      <c r="I2428" s="8" t="inlineStr">
        <is>
          <t>C8MCKXKW9WAMDE3XU</t>
        </is>
      </c>
      <c r="J2428" s="8" t="inlineStr">
        <is>
          <t>03 - Supercar</t>
        </is>
      </c>
      <c r="K2428" s="12" t="n">
        <v>1950000</v>
      </c>
      <c r="L2428" s="8" t="inlineStr">
        <is>
          <t>Kansas</t>
        </is>
      </c>
      <c r="M2428" s="13" t="n">
        <v>28550.94</v>
      </c>
      <c r="N2428" s="13" t="n">
        <v>26249.73</v>
      </c>
      <c r="O2428" s="8" t="n"/>
    </row>
    <row r="2429">
      <c r="A2429" s="8" t="inlineStr">
        <is>
          <t>CANON-202511-002341</t>
        </is>
      </c>
      <c r="B2429" s="9" t="inlineStr">
        <is>
          <t>2025-11</t>
        </is>
      </c>
      <c r="C2429" s="10" t="n">
        <v>45969</v>
      </c>
      <c r="D2429" s="9" t="inlineStr">
        <is>
          <t>Bound</t>
        </is>
      </c>
      <c r="E2429" s="8" t="inlineStr">
        <is>
          <t>Sunniva Okonkwo</t>
        </is>
      </c>
      <c r="F2429" s="11" t="n">
        <v>2004</v>
      </c>
      <c r="G2429" s="8" t="inlineStr">
        <is>
          <t>Mercedes-Benz</t>
        </is>
      </c>
      <c r="H2429" s="8" t="inlineStr">
        <is>
          <t>AMG GT</t>
        </is>
      </c>
      <c r="I2429" s="8" t="inlineStr">
        <is>
          <t>3PK8GGRA10A02RPEF</t>
        </is>
      </c>
      <c r="J2429" s="8" t="inlineStr">
        <is>
          <t>02 - Sports / GT</t>
        </is>
      </c>
      <c r="K2429" s="12" t="n">
        <v>595000</v>
      </c>
      <c r="L2429" s="8" t="inlineStr">
        <is>
          <t>California</t>
        </is>
      </c>
      <c r="M2429" s="13" t="n">
        <v>9851.18</v>
      </c>
      <c r="N2429" s="13" t="n">
        <v>9057.17</v>
      </c>
      <c r="O2429" s="8" t="n"/>
    </row>
    <row r="2430">
      <c r="A2430" s="8" t="inlineStr">
        <is>
          <t>CANON-202511-002342</t>
        </is>
      </c>
      <c r="B2430" s="9" t="inlineStr">
        <is>
          <t>2025-11</t>
        </is>
      </c>
      <c r="C2430" s="10" t="n">
        <v>45974</v>
      </c>
      <c r="D2430" s="9" t="inlineStr">
        <is>
          <t>Bound</t>
        </is>
      </c>
      <c r="E2430" s="8" t="inlineStr">
        <is>
          <t>Callum Pennington</t>
        </is>
      </c>
      <c r="F2430" s="11" t="n">
        <v>1999</v>
      </c>
      <c r="G2430" s="8" t="inlineStr">
        <is>
          <t>Aston Martin</t>
        </is>
      </c>
      <c r="H2430" s="8" t="inlineStr">
        <is>
          <t>DB12</t>
        </is>
      </c>
      <c r="I2430" s="8" t="inlineStr">
        <is>
          <t>J6YA6R41X2A7TRZYS</t>
        </is>
      </c>
      <c r="J2430" s="8" t="inlineStr">
        <is>
          <t>02 - Sports / GT</t>
        </is>
      </c>
      <c r="K2430" s="12" t="n">
        <v>465000</v>
      </c>
      <c r="L2430" s="8" t="inlineStr">
        <is>
          <t>Nebraska</t>
        </is>
      </c>
      <c r="M2430" s="13" t="n">
        <v>8554.25</v>
      </c>
      <c r="N2430" s="13" t="n">
        <v>7864.78</v>
      </c>
      <c r="O2430" s="8" t="n"/>
    </row>
    <row r="2431">
      <c r="A2431" s="8" t="inlineStr">
        <is>
          <t>CANON-202511-002343</t>
        </is>
      </c>
      <c r="B2431" s="9" t="inlineStr">
        <is>
          <t>2025-11</t>
        </is>
      </c>
      <c r="C2431" s="10" t="n">
        <v>45973</v>
      </c>
      <c r="D2431" s="9" t="inlineStr">
        <is>
          <t>Bound</t>
        </is>
      </c>
      <c r="E2431" s="8" t="inlineStr">
        <is>
          <t>Anouk Thistlewood</t>
        </is>
      </c>
      <c r="F2431" s="11" t="n">
        <v>1962</v>
      </c>
      <c r="G2431" s="8" t="inlineStr">
        <is>
          <t>Bentley</t>
        </is>
      </c>
      <c r="H2431" s="8" t="inlineStr">
        <is>
          <t>4.5 Litre</t>
        </is>
      </c>
      <c r="I2431" s="8" t="inlineStr">
        <is>
          <t>MC0SHMWP6LNXFPTR4</t>
        </is>
      </c>
      <c r="J2431" s="8" t="inlineStr">
        <is>
          <t>06 - Vintage Pre-War (pre-1946)</t>
        </is>
      </c>
      <c r="K2431" s="12" t="n">
        <v>1050000</v>
      </c>
      <c r="L2431" s="8" t="inlineStr">
        <is>
          <t>Washington</t>
        </is>
      </c>
      <c r="M2431" s="13" t="n">
        <v>6466.42</v>
      </c>
      <c r="N2431" s="13" t="n">
        <v>5945.23</v>
      </c>
      <c r="O2431" s="8" t="n"/>
    </row>
    <row r="2432">
      <c r="A2432" s="8" t="inlineStr">
        <is>
          <t>CANON-202511-002344</t>
        </is>
      </c>
      <c r="B2432" s="9" t="inlineStr">
        <is>
          <t>2025-11</t>
        </is>
      </c>
      <c r="C2432" s="10" t="n">
        <v>45968</v>
      </c>
      <c r="D2432" s="9" t="inlineStr">
        <is>
          <t>Bound</t>
        </is>
      </c>
      <c r="E2432" s="8" t="inlineStr">
        <is>
          <t>Callum Vandermeer</t>
        </is>
      </c>
      <c r="F2432" s="11" t="n">
        <v>1975</v>
      </c>
      <c r="G2432" s="8" t="inlineStr">
        <is>
          <t>Jaguar</t>
        </is>
      </c>
      <c r="H2432" s="8" t="inlineStr">
        <is>
          <t>E-Type Series 1</t>
        </is>
      </c>
      <c r="I2432" s="8" t="inlineStr">
        <is>
          <t>PCYT4P86L6TYGRC19</t>
        </is>
      </c>
      <c r="J2432" s="8" t="inlineStr">
        <is>
          <t>07 - Post-War Classic (1946-1972)</t>
        </is>
      </c>
      <c r="K2432" s="12" t="n">
        <v>740000</v>
      </c>
      <c r="L2432" s="8" t="inlineStr">
        <is>
          <t>Wyoming</t>
        </is>
      </c>
      <c r="M2432" s="13" t="n">
        <v>6424.04</v>
      </c>
      <c r="N2432" s="13" t="n">
        <v>5906.26</v>
      </c>
      <c r="O2432" s="8" t="n"/>
    </row>
    <row r="2433">
      <c r="A2433" s="8" t="inlineStr">
        <is>
          <t>CANON-202511-002345</t>
        </is>
      </c>
      <c r="B2433" s="9" t="inlineStr">
        <is>
          <t>2025-11</t>
        </is>
      </c>
      <c r="C2433" s="10" t="n">
        <v>45976</v>
      </c>
      <c r="D2433" s="9" t="inlineStr">
        <is>
          <t>Bound</t>
        </is>
      </c>
      <c r="E2433" s="8" t="inlineStr">
        <is>
          <t>Fenwick Bellandi</t>
        </is>
      </c>
      <c r="F2433" s="11" t="n">
        <v>1994</v>
      </c>
      <c r="G2433" s="8" t="inlineStr">
        <is>
          <t>Porsche</t>
        </is>
      </c>
      <c r="H2433" s="8" t="inlineStr">
        <is>
          <t>911 Turbo S</t>
        </is>
      </c>
      <c r="I2433" s="8" t="inlineStr">
        <is>
          <t>H3CBMZVVSDYWA2LLH</t>
        </is>
      </c>
      <c r="J2433" s="8" t="inlineStr">
        <is>
          <t>02 - Sports / GT</t>
        </is>
      </c>
      <c r="K2433" s="12" t="n">
        <v>1605000</v>
      </c>
      <c r="L2433" s="8" t="inlineStr">
        <is>
          <t>Massachusetts</t>
        </is>
      </c>
      <c r="M2433" s="13" t="n">
        <v>20819.58</v>
      </c>
      <c r="N2433" s="13" t="n">
        <v>19141.52</v>
      </c>
      <c r="O2433" s="8" t="n"/>
    </row>
    <row r="2434">
      <c r="A2434" s="8" t="inlineStr">
        <is>
          <t>CANON-202511-002346</t>
        </is>
      </c>
      <c r="B2434" s="9" t="inlineStr">
        <is>
          <t>2025-11</t>
        </is>
      </c>
      <c r="C2434" s="10" t="n">
        <v>45965</v>
      </c>
      <c r="D2434" s="9" t="inlineStr">
        <is>
          <t>Bound</t>
        </is>
      </c>
      <c r="E2434" s="8" t="inlineStr">
        <is>
          <t>Wilhelmina Harrington</t>
        </is>
      </c>
      <c r="F2434" s="11" t="n">
        <v>1977</v>
      </c>
      <c r="G2434" s="8" t="inlineStr">
        <is>
          <t>Bentley</t>
        </is>
      </c>
      <c r="H2434" s="8" t="inlineStr">
        <is>
          <t>Continental GT</t>
        </is>
      </c>
      <c r="I2434" s="8" t="inlineStr">
        <is>
          <t>DFLZ4FZUX7BH425WW</t>
        </is>
      </c>
      <c r="J2434" s="8" t="inlineStr">
        <is>
          <t>02 - Sports / GT</t>
        </is>
      </c>
      <c r="K2434" s="12" t="n">
        <v>290000</v>
      </c>
      <c r="L2434" s="8" t="inlineStr">
        <is>
          <t>Wyoming</t>
        </is>
      </c>
      <c r="M2434" s="13" t="n">
        <v>4391.04</v>
      </c>
      <c r="N2434" s="13" t="n">
        <v>4037.12</v>
      </c>
      <c r="O2434" s="8" t="n"/>
    </row>
    <row r="2435">
      <c r="A2435" s="8" t="inlineStr">
        <is>
          <t>CANON-202511-002347</t>
        </is>
      </c>
      <c r="B2435" s="9" t="inlineStr">
        <is>
          <t>2025-11</t>
        </is>
      </c>
      <c r="C2435" s="10" t="n">
        <v>45969</v>
      </c>
      <c r="D2435" s="9" t="inlineStr">
        <is>
          <t>Bound</t>
        </is>
      </c>
      <c r="E2435" s="8" t="inlineStr">
        <is>
          <t>Beatrix Delacroix</t>
        </is>
      </c>
      <c r="F2435" s="11" t="n">
        <v>1975</v>
      </c>
      <c r="G2435" s="8" t="inlineStr">
        <is>
          <t>Bentley</t>
        </is>
      </c>
      <c r="H2435" s="8" t="inlineStr">
        <is>
          <t>Continental GT</t>
        </is>
      </c>
      <c r="I2435" s="8" t="inlineStr">
        <is>
          <t>KC19YPA9C5K2TRANK</t>
        </is>
      </c>
      <c r="J2435" s="8" t="inlineStr">
        <is>
          <t>02 - Sports / GT</t>
        </is>
      </c>
      <c r="K2435" s="12" t="n">
        <v>450000</v>
      </c>
      <c r="L2435" s="8" t="inlineStr">
        <is>
          <t>Utah</t>
        </is>
      </c>
      <c r="M2435" s="13" t="n">
        <v>8596.700000000001</v>
      </c>
      <c r="N2435" s="13" t="n">
        <v>7903.81</v>
      </c>
      <c r="O2435" s="8" t="n"/>
    </row>
    <row r="2436">
      <c r="A2436" s="8" t="inlineStr">
        <is>
          <t>CANON-202511-002348</t>
        </is>
      </c>
      <c r="B2436" s="9" t="inlineStr">
        <is>
          <t>2025-11</t>
        </is>
      </c>
      <c r="C2436" s="10" t="n">
        <v>45965</v>
      </c>
      <c r="D2436" s="9" t="inlineStr">
        <is>
          <t>Bound</t>
        </is>
      </c>
      <c r="E2436" s="8" t="inlineStr">
        <is>
          <t>Saoirse Farkas</t>
        </is>
      </c>
      <c r="F2436" s="11" t="n">
        <v>1968</v>
      </c>
      <c r="G2436" s="8" t="inlineStr">
        <is>
          <t>Aston Martin</t>
        </is>
      </c>
      <c r="H2436" s="8" t="inlineStr">
        <is>
          <t>DB12</t>
        </is>
      </c>
      <c r="I2436" s="8" t="inlineStr">
        <is>
          <t>0354C6S24CAWA8HM9</t>
        </is>
      </c>
      <c r="J2436" s="8" t="inlineStr">
        <is>
          <t>02 - Sports / GT</t>
        </is>
      </c>
      <c r="K2436" s="12" t="n">
        <v>490000</v>
      </c>
      <c r="L2436" s="8" t="inlineStr">
        <is>
          <t>Missouri</t>
        </is>
      </c>
      <c r="M2436" s="13" t="n">
        <v>7350</v>
      </c>
      <c r="N2436" s="13" t="n">
        <v>6757.59</v>
      </c>
      <c r="O2436" s="8" t="n"/>
    </row>
    <row r="2437">
      <c r="A2437" s="8" t="inlineStr">
        <is>
          <t>CANON-202511-002350</t>
        </is>
      </c>
      <c r="B2437" s="9" t="inlineStr">
        <is>
          <t>2025-11</t>
        </is>
      </c>
      <c r="C2437" s="10" t="n">
        <v>45989</v>
      </c>
      <c r="D2437" s="9" t="inlineStr">
        <is>
          <t>Bound</t>
        </is>
      </c>
      <c r="E2437" s="8" t="inlineStr">
        <is>
          <t>Fitzgerald Nakashima</t>
        </is>
      </c>
      <c r="F2437" s="11" t="n">
        <v>1967</v>
      </c>
      <c r="G2437" s="8" t="inlineStr">
        <is>
          <t>Mercedes-Benz</t>
        </is>
      </c>
      <c r="H2437" s="8" t="inlineStr">
        <is>
          <t>AMG GT</t>
        </is>
      </c>
      <c r="I2437" s="8" t="inlineStr">
        <is>
          <t>F58J3BW0XZF685NSA</t>
        </is>
      </c>
      <c r="J2437" s="8" t="inlineStr">
        <is>
          <t>02 - Sports / GT</t>
        </is>
      </c>
      <c r="K2437" s="12" t="n">
        <v>145000</v>
      </c>
      <c r="L2437" s="8" t="inlineStr">
        <is>
          <t>Minnesota</t>
        </is>
      </c>
      <c r="M2437" s="13" t="n">
        <v>3322.42</v>
      </c>
      <c r="N2437" s="13" t="n">
        <v>3054.63</v>
      </c>
      <c r="O2437" s="8" t="n"/>
    </row>
    <row r="2438">
      <c r="A2438" s="8" t="inlineStr">
        <is>
          <t>CANON-202511-002351</t>
        </is>
      </c>
      <c r="B2438" s="9" t="inlineStr">
        <is>
          <t>2025-11</t>
        </is>
      </c>
      <c r="C2438" s="10" t="n">
        <v>45985</v>
      </c>
      <c r="D2438" s="9" t="inlineStr">
        <is>
          <t>Bound</t>
        </is>
      </c>
      <c r="E2438" s="8" t="inlineStr">
        <is>
          <t>Lorenzo Thistlewood</t>
        </is>
      </c>
      <c r="F2438" s="11" t="n">
        <v>2022</v>
      </c>
      <c r="G2438" s="8" t="inlineStr">
        <is>
          <t>Bentley</t>
        </is>
      </c>
      <c r="H2438" s="8" t="inlineStr">
        <is>
          <t>Continental GT</t>
        </is>
      </c>
      <c r="I2438" s="8" t="inlineStr">
        <is>
          <t>72ZY4PXDFETL10C73</t>
        </is>
      </c>
      <c r="J2438" s="8" t="inlineStr">
        <is>
          <t>02 - Sports / GT</t>
        </is>
      </c>
      <c r="K2438" s="12" t="n">
        <v>345000</v>
      </c>
      <c r="L2438" s="8" t="inlineStr">
        <is>
          <t>New York</t>
        </is>
      </c>
      <c r="M2438" s="13" t="n">
        <v>6249.06</v>
      </c>
      <c r="N2438" s="13" t="n">
        <v>5745.39</v>
      </c>
      <c r="O2438" s="8" t="n"/>
    </row>
    <row r="2439">
      <c r="A2439" s="8" t="inlineStr">
        <is>
          <t>CANON-202511-002352</t>
        </is>
      </c>
      <c r="B2439" s="9" t="inlineStr">
        <is>
          <t>2025-11</t>
        </is>
      </c>
      <c r="C2439" s="10" t="n">
        <v>45970</v>
      </c>
      <c r="D2439" s="9" t="inlineStr">
        <is>
          <t>Bound</t>
        </is>
      </c>
      <c r="E2439" s="8" t="inlineStr">
        <is>
          <t>Thaddeus Castellanos</t>
        </is>
      </c>
      <c r="F2439" s="11" t="n">
        <v>1993</v>
      </c>
      <c r="G2439" s="8" t="inlineStr">
        <is>
          <t>Ferrari</t>
        </is>
      </c>
      <c r="H2439" s="8" t="inlineStr">
        <is>
          <t>296 GTB</t>
        </is>
      </c>
      <c r="I2439" s="8" t="inlineStr">
        <is>
          <t>1SARH3LM9EK7945DG</t>
        </is>
      </c>
      <c r="J2439" s="8" t="inlineStr">
        <is>
          <t>03 - Supercar</t>
        </is>
      </c>
      <c r="K2439" s="12" t="n">
        <v>580000</v>
      </c>
      <c r="L2439" s="8" t="inlineStr">
        <is>
          <t>California</t>
        </is>
      </c>
      <c r="M2439" s="13" t="n">
        <v>14034.91</v>
      </c>
      <c r="N2439" s="13" t="n">
        <v>12903.7</v>
      </c>
      <c r="O2439" s="8" t="n"/>
    </row>
    <row r="2440">
      <c r="A2440" s="8" t="inlineStr">
        <is>
          <t>CANON-202511-002355</t>
        </is>
      </c>
      <c r="B2440" s="9" t="inlineStr">
        <is>
          <t>2025-11</t>
        </is>
      </c>
      <c r="C2440" s="10" t="n">
        <v>45964</v>
      </c>
      <c r="D2440" s="9" t="inlineStr">
        <is>
          <t>Bound</t>
        </is>
      </c>
      <c r="E2440" s="8" t="inlineStr">
        <is>
          <t>Leopold Thistlewood</t>
        </is>
      </c>
      <c r="F2440" s="11" t="n">
        <v>1985</v>
      </c>
      <c r="G2440" s="8" t="inlineStr">
        <is>
          <t>Mercedes-Benz</t>
        </is>
      </c>
      <c r="H2440" s="8" t="inlineStr">
        <is>
          <t>AMG GT</t>
        </is>
      </c>
      <c r="I2440" s="8" t="inlineStr">
        <is>
          <t>AT0HKTBY9Z2ASPPGS</t>
        </is>
      </c>
      <c r="J2440" s="8" t="inlineStr">
        <is>
          <t>02 - Sports / GT</t>
        </is>
      </c>
      <c r="K2440" s="12" t="n">
        <v>515000</v>
      </c>
      <c r="L2440" s="8" t="inlineStr">
        <is>
          <t>Pennsylvania</t>
        </is>
      </c>
      <c r="M2440" s="13" t="n">
        <v>6316.04</v>
      </c>
      <c r="N2440" s="13" t="n">
        <v>5806.97</v>
      </c>
      <c r="O2440" s="8" t="n"/>
    </row>
    <row r="2441">
      <c r="A2441" s="8" t="inlineStr">
        <is>
          <t>CANON-202511-002358</t>
        </is>
      </c>
      <c r="B2441" s="9" t="inlineStr">
        <is>
          <t>2025-11</t>
        </is>
      </c>
      <c r="C2441" s="10" t="n">
        <v>45984</v>
      </c>
      <c r="D2441" s="9" t="inlineStr">
        <is>
          <t>Bound</t>
        </is>
      </c>
      <c r="E2441" s="8" t="inlineStr">
        <is>
          <t>Wilhelmina Montoya</t>
        </is>
      </c>
      <c r="F2441" s="11" t="n">
        <v>1993</v>
      </c>
      <c r="G2441" s="8" t="inlineStr">
        <is>
          <t>Maserati</t>
        </is>
      </c>
      <c r="H2441" s="8" t="inlineStr">
        <is>
          <t>GranTurismo</t>
        </is>
      </c>
      <c r="I2441" s="8" t="inlineStr">
        <is>
          <t>BCRF5RHV4X0EV81FH</t>
        </is>
      </c>
      <c r="J2441" s="8" t="inlineStr">
        <is>
          <t>02 - Sports / GT</t>
        </is>
      </c>
      <c r="K2441" s="12" t="n">
        <v>415000</v>
      </c>
      <c r="L2441" s="8" t="inlineStr">
        <is>
          <t>California</t>
        </is>
      </c>
      <c r="M2441" s="13" t="n">
        <v>7928.07</v>
      </c>
      <c r="N2441" s="13" t="n">
        <v>7289.07</v>
      </c>
      <c r="O2441" s="8" t="n"/>
    </row>
    <row r="2442">
      <c r="A2442" s="8" t="inlineStr">
        <is>
          <t>CANON-202511-002359</t>
        </is>
      </c>
      <c r="B2442" s="9" t="inlineStr">
        <is>
          <t>2025-11</t>
        </is>
      </c>
      <c r="C2442" s="10" t="n">
        <v>45987</v>
      </c>
      <c r="D2442" s="9" t="inlineStr">
        <is>
          <t>Bound</t>
        </is>
      </c>
      <c r="E2442" s="8" t="inlineStr">
        <is>
          <t>Beatrix Okonkwo</t>
        </is>
      </c>
      <c r="F2442" s="11" t="n">
        <v>1956</v>
      </c>
      <c r="G2442" s="8" t="inlineStr">
        <is>
          <t>Alfa Romeo</t>
        </is>
      </c>
      <c r="H2442" s="8" t="inlineStr">
        <is>
          <t>8C 2900</t>
        </is>
      </c>
      <c r="I2442" s="8" t="inlineStr">
        <is>
          <t>JPWBPY97H42LFUMS5</t>
        </is>
      </c>
      <c r="J2442" s="8" t="inlineStr">
        <is>
          <t>06 - Vintage Pre-War (pre-1946)</t>
        </is>
      </c>
      <c r="K2442" s="12" t="n">
        <v>1950000</v>
      </c>
      <c r="L2442" s="8" t="inlineStr">
        <is>
          <t>Maryland</t>
        </is>
      </c>
      <c r="M2442" s="13" t="n">
        <v>11883.96</v>
      </c>
      <c r="N2442" s="13" t="n">
        <v>10926.11</v>
      </c>
      <c r="O2442" s="8" t="n"/>
    </row>
    <row r="2443">
      <c r="A2443" s="8" t="inlineStr">
        <is>
          <t>CANON-202511-002362</t>
        </is>
      </c>
      <c r="B2443" s="9" t="inlineStr">
        <is>
          <t>2025-11</t>
        </is>
      </c>
      <c r="C2443" s="10" t="n">
        <v>45983</v>
      </c>
      <c r="D2443" s="9" t="inlineStr">
        <is>
          <t>Bound</t>
        </is>
      </c>
      <c r="E2443" s="8" t="inlineStr">
        <is>
          <t>Lorenzo Ashcombe</t>
        </is>
      </c>
      <c r="F2443" s="11" t="n">
        <v>2002</v>
      </c>
      <c r="G2443" s="8" t="inlineStr">
        <is>
          <t>Bentley</t>
        </is>
      </c>
      <c r="H2443" s="8" t="inlineStr">
        <is>
          <t>Continental GT</t>
        </is>
      </c>
      <c r="I2443" s="8" t="inlineStr">
        <is>
          <t>LK66U93U1Z2LL9FST</t>
        </is>
      </c>
      <c r="J2443" s="8" t="inlineStr">
        <is>
          <t>02 - Sports / GT</t>
        </is>
      </c>
      <c r="K2443" s="12" t="n">
        <v>855000</v>
      </c>
      <c r="L2443" s="8" t="inlineStr">
        <is>
          <t>Pennsylvania</t>
        </is>
      </c>
      <c r="M2443" s="13" t="n">
        <v>10485.85</v>
      </c>
      <c r="N2443" s="13" t="n">
        <v>9640.690000000001</v>
      </c>
      <c r="O2443" s="8" t="n"/>
    </row>
    <row r="2444">
      <c r="A2444" s="8" t="inlineStr">
        <is>
          <t>CANON-202511-002363</t>
        </is>
      </c>
      <c r="B2444" s="9" t="inlineStr">
        <is>
          <t>2025-11</t>
        </is>
      </c>
      <c r="C2444" s="10" t="n">
        <v>45983</v>
      </c>
      <c r="D2444" s="9" t="inlineStr">
        <is>
          <t>Bound</t>
        </is>
      </c>
      <c r="E2444" s="8" t="inlineStr">
        <is>
          <t>Saoirse Vasquez</t>
        </is>
      </c>
      <c r="F2444" s="11" t="n">
        <v>2023</v>
      </c>
      <c r="G2444" s="8" t="inlineStr">
        <is>
          <t>Maserati</t>
        </is>
      </c>
      <c r="H2444" s="8" t="inlineStr">
        <is>
          <t>GranTurismo</t>
        </is>
      </c>
      <c r="I2444" s="8" t="inlineStr">
        <is>
          <t>HML579URS7LDG7YGP</t>
        </is>
      </c>
      <c r="J2444" s="8" t="inlineStr">
        <is>
          <t>02 - Sports / GT</t>
        </is>
      </c>
      <c r="K2444" s="12" t="n">
        <v>800000</v>
      </c>
      <c r="L2444" s="8" t="inlineStr">
        <is>
          <t>Nevada</t>
        </is>
      </c>
      <c r="M2444" s="13" t="n">
        <v>11479.25</v>
      </c>
      <c r="N2444" s="13" t="n">
        <v>10554.02</v>
      </c>
      <c r="O2444" s="8" t="n"/>
    </row>
    <row r="2445">
      <c r="A2445" s="8" t="inlineStr">
        <is>
          <t>CANON-202511-002364</t>
        </is>
      </c>
      <c r="B2445" s="9" t="inlineStr">
        <is>
          <t>2025-11</t>
        </is>
      </c>
      <c r="C2445" s="10" t="n">
        <v>45978</v>
      </c>
      <c r="D2445" s="9" t="inlineStr">
        <is>
          <t>Bound</t>
        </is>
      </c>
      <c r="E2445" s="8" t="inlineStr">
        <is>
          <t>Thaddeus Harrington</t>
        </is>
      </c>
      <c r="F2445" s="11" t="n">
        <v>1957</v>
      </c>
      <c r="G2445" s="8" t="inlineStr">
        <is>
          <t>Porsche</t>
        </is>
      </c>
      <c r="H2445" s="8" t="inlineStr">
        <is>
          <t>911 Turbo S</t>
        </is>
      </c>
      <c r="I2445" s="8" t="inlineStr">
        <is>
          <t>VTREMUUCBLH3T03YG</t>
        </is>
      </c>
      <c r="J2445" s="8" t="inlineStr">
        <is>
          <t>02 - Sports / GT</t>
        </is>
      </c>
      <c r="K2445" s="12" t="n">
        <v>1115000</v>
      </c>
      <c r="L2445" s="8" t="inlineStr">
        <is>
          <t>Nebraska</t>
        </is>
      </c>
      <c r="M2445" s="13" t="n">
        <v>15041.98</v>
      </c>
      <c r="N2445" s="13" t="n">
        <v>13829.6</v>
      </c>
      <c r="O2445" s="8" t="n"/>
    </row>
    <row r="2446">
      <c r="A2446" s="8" t="inlineStr">
        <is>
          <t>CANON-202511-002365</t>
        </is>
      </c>
      <c r="B2446" s="9" t="inlineStr">
        <is>
          <t>2025-11</t>
        </is>
      </c>
      <c r="C2446" s="10" t="n">
        <v>45967</v>
      </c>
      <c r="D2446" s="9" t="inlineStr">
        <is>
          <t>Bound</t>
        </is>
      </c>
      <c r="E2446" s="8" t="inlineStr">
        <is>
          <t>Noor Thistlewood</t>
        </is>
      </c>
      <c r="F2446" s="11" t="n">
        <v>1976</v>
      </c>
      <c r="G2446" s="8" t="inlineStr">
        <is>
          <t>Mercedes-Benz</t>
        </is>
      </c>
      <c r="H2446" s="8" t="inlineStr">
        <is>
          <t>AMG GT</t>
        </is>
      </c>
      <c r="I2446" s="8" t="inlineStr">
        <is>
          <t>WMEMAJVHNSFWJEYL2</t>
        </is>
      </c>
      <c r="J2446" s="8" t="inlineStr">
        <is>
          <t>02 - Sports / GT</t>
        </is>
      </c>
      <c r="K2446" s="12" t="n">
        <v>450000</v>
      </c>
      <c r="L2446" s="8" t="inlineStr">
        <is>
          <t>Kansas</t>
        </is>
      </c>
      <c r="M2446" s="13" t="n">
        <v>6176.89</v>
      </c>
      <c r="N2446" s="13" t="n">
        <v>5679.03</v>
      </c>
      <c r="O2446" s="8" t="n"/>
    </row>
    <row r="2447">
      <c r="A2447" s="8" t="inlineStr">
        <is>
          <t>CANON-202511-002366</t>
        </is>
      </c>
      <c r="B2447" s="9" t="inlineStr">
        <is>
          <t>2025-11</t>
        </is>
      </c>
      <c r="C2447" s="10" t="n">
        <v>45988</v>
      </c>
      <c r="D2447" s="9" t="inlineStr">
        <is>
          <t>Bound</t>
        </is>
      </c>
      <c r="E2447" s="8" t="inlineStr">
        <is>
          <t>Marisol Delacroix</t>
        </is>
      </c>
      <c r="F2447" s="11" t="n">
        <v>1979</v>
      </c>
      <c r="G2447" s="8" t="inlineStr">
        <is>
          <t>Jaguar</t>
        </is>
      </c>
      <c r="H2447" s="8" t="inlineStr">
        <is>
          <t>E-Type Series 1</t>
        </is>
      </c>
      <c r="I2447" s="8" t="inlineStr">
        <is>
          <t>NKUAVG21XL9MELZU1</t>
        </is>
      </c>
      <c r="J2447" s="8" t="inlineStr">
        <is>
          <t>07 - Post-War Classic (1946-1972)</t>
        </is>
      </c>
      <c r="K2447" s="12" t="n">
        <v>1950000</v>
      </c>
      <c r="L2447" s="8" t="inlineStr">
        <is>
          <t>Texas</t>
        </is>
      </c>
      <c r="M2447" s="13" t="n">
        <v>16078.3</v>
      </c>
      <c r="N2447" s="13" t="n">
        <v>14782.39</v>
      </c>
      <c r="O2447" s="8" t="n"/>
    </row>
    <row r="2448">
      <c r="A2448" s="8" t="inlineStr">
        <is>
          <t>CANON-202511-002369</t>
        </is>
      </c>
      <c r="B2448" s="9" t="inlineStr">
        <is>
          <t>2025-11</t>
        </is>
      </c>
      <c r="C2448" s="10" t="n">
        <v>45978</v>
      </c>
      <c r="D2448" s="9" t="inlineStr">
        <is>
          <t>Bound</t>
        </is>
      </c>
      <c r="E2448" s="8" t="inlineStr">
        <is>
          <t>Noor Merriweather</t>
        </is>
      </c>
      <c r="F2448" s="11" t="n">
        <v>1966</v>
      </c>
      <c r="G2448" s="8" t="inlineStr">
        <is>
          <t>Lamborghini</t>
        </is>
      </c>
      <c r="H2448" s="8" t="inlineStr">
        <is>
          <t>Huracan EVO</t>
        </is>
      </c>
      <c r="I2448" s="8" t="inlineStr">
        <is>
          <t>HS32R3RFFXREAK0WP</t>
        </is>
      </c>
      <c r="J2448" s="8" t="inlineStr">
        <is>
          <t>03 - Supercar</t>
        </is>
      </c>
      <c r="K2448" s="12" t="n">
        <v>205000</v>
      </c>
      <c r="L2448" s="8" t="inlineStr">
        <is>
          <t>Texas</t>
        </is>
      </c>
      <c r="M2448" s="13" t="n">
        <v>6316.32</v>
      </c>
      <c r="N2448" s="13" t="n">
        <v>5807.22</v>
      </c>
      <c r="O2448" s="8" t="n"/>
    </row>
    <row r="2449">
      <c r="A2449" s="8" t="inlineStr">
        <is>
          <t>CANON-202511-002370</t>
        </is>
      </c>
      <c r="B2449" s="9" t="inlineStr">
        <is>
          <t>2025-11</t>
        </is>
      </c>
      <c r="C2449" s="10" t="n">
        <v>45973</v>
      </c>
      <c r="D2449" s="9" t="inlineStr">
        <is>
          <t>Bound</t>
        </is>
      </c>
      <c r="E2449" s="8" t="inlineStr">
        <is>
          <t>Everett Whitlock</t>
        </is>
      </c>
      <c r="F2449" s="11" t="n">
        <v>1955</v>
      </c>
      <c r="G2449" s="8" t="inlineStr">
        <is>
          <t>Bentley</t>
        </is>
      </c>
      <c r="H2449" s="8" t="inlineStr">
        <is>
          <t>Continental GT</t>
        </is>
      </c>
      <c r="I2449" s="8" t="inlineStr">
        <is>
          <t>J8D52NAXNM6PEDE02</t>
        </is>
      </c>
      <c r="J2449" s="8" t="inlineStr">
        <is>
          <t>02 - Sports / GT</t>
        </is>
      </c>
      <c r="K2449" s="12" t="n">
        <v>805000</v>
      </c>
      <c r="L2449" s="8" t="inlineStr">
        <is>
          <t>Rhode Island</t>
        </is>
      </c>
      <c r="M2449" s="13" t="n">
        <v>13525.52</v>
      </c>
      <c r="N2449" s="13" t="n">
        <v>12435.36</v>
      </c>
      <c r="O2449" s="8" t="n"/>
    </row>
    <row r="2450">
      <c r="A2450" s="8" t="inlineStr">
        <is>
          <t>CANON-202511-002372</t>
        </is>
      </c>
      <c r="B2450" s="9" t="inlineStr">
        <is>
          <t>2025-11</t>
        </is>
      </c>
      <c r="C2450" s="10" t="n">
        <v>45980</v>
      </c>
      <c r="D2450" s="9" t="inlineStr">
        <is>
          <t>Bound</t>
        </is>
      </c>
      <c r="E2450" s="8" t="inlineStr">
        <is>
          <t>Horace Farkas</t>
        </is>
      </c>
      <c r="F2450" s="11" t="n">
        <v>1970</v>
      </c>
      <c r="G2450" s="8" t="inlineStr">
        <is>
          <t>Jaguar</t>
        </is>
      </c>
      <c r="H2450" s="8" t="inlineStr">
        <is>
          <t>E-Type Series 1</t>
        </is>
      </c>
      <c r="I2450" s="8" t="inlineStr">
        <is>
          <t>K7RLH29LAJ4P2T8C0</t>
        </is>
      </c>
      <c r="J2450" s="8" t="inlineStr">
        <is>
          <t>07 - Post-War Classic (1946-1972)</t>
        </is>
      </c>
      <c r="K2450" s="12" t="n">
        <v>910000</v>
      </c>
      <c r="L2450" s="8" t="inlineStr">
        <is>
          <t>Nebraska</t>
        </is>
      </c>
      <c r="M2450" s="13" t="n">
        <v>9597.92</v>
      </c>
      <c r="N2450" s="13" t="n">
        <v>8824.33</v>
      </c>
      <c r="O2450" s="8" t="n"/>
    </row>
    <row r="2451">
      <c r="A2451" s="8" t="inlineStr">
        <is>
          <t>CANON-202511-002374</t>
        </is>
      </c>
      <c r="B2451" s="9" t="inlineStr">
        <is>
          <t>2025-11</t>
        </is>
      </c>
      <c r="C2451" s="10" t="n">
        <v>45968</v>
      </c>
      <c r="D2451" s="9" t="inlineStr">
        <is>
          <t>Bound</t>
        </is>
      </c>
      <c r="E2451" s="8" t="inlineStr">
        <is>
          <t>Ottilie Larsson</t>
        </is>
      </c>
      <c r="F2451" s="11" t="n">
        <v>2014</v>
      </c>
      <c r="G2451" s="8" t="inlineStr">
        <is>
          <t>Mercedes-Benz</t>
        </is>
      </c>
      <c r="H2451" s="8" t="inlineStr">
        <is>
          <t>AMG GT</t>
        </is>
      </c>
      <c r="I2451" s="8" t="inlineStr">
        <is>
          <t>SE76A0BBUDX6S28L4</t>
        </is>
      </c>
      <c r="J2451" s="8" t="inlineStr">
        <is>
          <t>02 - Sports / GT</t>
        </is>
      </c>
      <c r="K2451" s="12" t="n">
        <v>440000</v>
      </c>
      <c r="L2451" s="8" t="inlineStr">
        <is>
          <t>Alabama</t>
        </is>
      </c>
      <c r="M2451" s="13" t="n">
        <v>7907.55</v>
      </c>
      <c r="N2451" s="13" t="n">
        <v>7270.2</v>
      </c>
      <c r="O2451" s="8" t="n"/>
    </row>
    <row r="2452">
      <c r="A2452" s="8" t="inlineStr">
        <is>
          <t>CANON-202511-002377</t>
        </is>
      </c>
      <c r="B2452" s="9" t="inlineStr">
        <is>
          <t>2025-11</t>
        </is>
      </c>
      <c r="C2452" s="10" t="n">
        <v>45964</v>
      </c>
      <c r="D2452" s="9" t="inlineStr">
        <is>
          <t>Bound</t>
        </is>
      </c>
      <c r="E2452" s="8" t="inlineStr">
        <is>
          <t>Everett Chattopadhyay</t>
        </is>
      </c>
      <c r="F2452" s="11" t="n">
        <v>2018</v>
      </c>
      <c r="G2452" s="8" t="inlineStr">
        <is>
          <t>BMW</t>
        </is>
      </c>
      <c r="H2452" s="8" t="inlineStr">
        <is>
          <t>M8 Competition</t>
        </is>
      </c>
      <c r="I2452" s="8" t="inlineStr">
        <is>
          <t>2D4J4V2DGAUP6VHVF</t>
        </is>
      </c>
      <c r="J2452" s="8" t="inlineStr">
        <is>
          <t>02 - Sports / GT</t>
        </is>
      </c>
      <c r="K2452" s="12" t="n">
        <v>445000</v>
      </c>
      <c r="L2452" s="8" t="inlineStr">
        <is>
          <t>Washington</t>
        </is>
      </c>
      <c r="M2452" s="13" t="n">
        <v>6045.28</v>
      </c>
      <c r="N2452" s="13" t="n">
        <v>5558.03</v>
      </c>
      <c r="O2452" s="8" t="n"/>
    </row>
    <row r="2453">
      <c r="A2453" s="8" t="inlineStr">
        <is>
          <t>CANON-202511-002378</t>
        </is>
      </c>
      <c r="B2453" s="9" t="inlineStr">
        <is>
          <t>2025-11</t>
        </is>
      </c>
      <c r="C2453" s="10" t="n">
        <v>45968</v>
      </c>
      <c r="D2453" s="9" t="inlineStr">
        <is>
          <t>Bound</t>
        </is>
      </c>
      <c r="E2453" s="8" t="inlineStr">
        <is>
          <t>Priya Okonkwo</t>
        </is>
      </c>
      <c r="F2453" s="11" t="n">
        <v>2000</v>
      </c>
      <c r="G2453" s="8" t="inlineStr">
        <is>
          <t>Ferrari</t>
        </is>
      </c>
      <c r="H2453" s="8" t="inlineStr">
        <is>
          <t>296 GTB</t>
        </is>
      </c>
      <c r="I2453" s="8" t="inlineStr">
        <is>
          <t>4ZWN7XR2SS2TFBUJT</t>
        </is>
      </c>
      <c r="J2453" s="8" t="inlineStr">
        <is>
          <t>03 - Supercar</t>
        </is>
      </c>
      <c r="K2453" s="12" t="n">
        <v>320000</v>
      </c>
      <c r="L2453" s="8" t="inlineStr">
        <is>
          <t>South Dakota</t>
        </is>
      </c>
      <c r="M2453" s="13" t="n">
        <v>7707.17</v>
      </c>
      <c r="N2453" s="13" t="n">
        <v>7085.97</v>
      </c>
      <c r="O2453" s="8" t="n"/>
    </row>
    <row r="2454">
      <c r="A2454" s="8" t="inlineStr">
        <is>
          <t>CANON-202511-002384</t>
        </is>
      </c>
      <c r="B2454" s="9" t="inlineStr">
        <is>
          <t>2025-11</t>
        </is>
      </c>
      <c r="C2454" s="10" t="n">
        <v>45986</v>
      </c>
      <c r="D2454" s="9" t="inlineStr">
        <is>
          <t>Bound</t>
        </is>
      </c>
      <c r="E2454" s="8" t="inlineStr">
        <is>
          <t>Horace Chattopadhyay</t>
        </is>
      </c>
      <c r="F2454" s="11" t="n">
        <v>1981</v>
      </c>
      <c r="G2454" s="8" t="inlineStr">
        <is>
          <t>Mercedes-Benz</t>
        </is>
      </c>
      <c r="H2454" s="8" t="inlineStr">
        <is>
          <t>AMG GT</t>
        </is>
      </c>
      <c r="I2454" s="8" t="inlineStr">
        <is>
          <t>MUSYKG3TYBZP8YYL0</t>
        </is>
      </c>
      <c r="J2454" s="8" t="inlineStr">
        <is>
          <t>02 - Sports / GT</t>
        </is>
      </c>
      <c r="K2454" s="12" t="n">
        <v>600000</v>
      </c>
      <c r="L2454" s="8" t="inlineStr">
        <is>
          <t>New Mexico</t>
        </is>
      </c>
      <c r="M2454" s="13" t="n">
        <v>9418.870000000001</v>
      </c>
      <c r="N2454" s="13" t="n">
        <v>8659.709999999999</v>
      </c>
      <c r="O2454" s="8" t="n"/>
    </row>
    <row r="2455">
      <c r="A2455" s="8" t="inlineStr">
        <is>
          <t>CANON-202511-002385</t>
        </is>
      </c>
      <c r="B2455" s="9" t="inlineStr">
        <is>
          <t>2025-11</t>
        </is>
      </c>
      <c r="C2455" s="10" t="n">
        <v>45987</v>
      </c>
      <c r="D2455" s="9" t="inlineStr">
        <is>
          <t>Bound</t>
        </is>
      </c>
      <c r="E2455" s="8" t="inlineStr">
        <is>
          <t>Aurelio Fairweather</t>
        </is>
      </c>
      <c r="F2455" s="11" t="n">
        <v>1975</v>
      </c>
      <c r="G2455" s="8" t="inlineStr">
        <is>
          <t>Bugatti</t>
        </is>
      </c>
      <c r="H2455" s="8" t="inlineStr">
        <is>
          <t>Type 57</t>
        </is>
      </c>
      <c r="I2455" s="8" t="inlineStr">
        <is>
          <t>0EZX072TSJB4YMN01</t>
        </is>
      </c>
      <c r="J2455" s="8" t="inlineStr">
        <is>
          <t>06 - Vintage Pre-War (pre-1946)</t>
        </is>
      </c>
      <c r="K2455" s="12" t="n">
        <v>600000</v>
      </c>
      <c r="L2455" s="8" t="inlineStr">
        <is>
          <t>New York</t>
        </is>
      </c>
      <c r="M2455" s="13" t="n">
        <v>5506.42</v>
      </c>
      <c r="N2455" s="13" t="n">
        <v>5062.6</v>
      </c>
      <c r="O2455" s="8" t="n"/>
    </row>
    <row r="2456">
      <c r="A2456" s="8" t="inlineStr">
        <is>
          <t>CANON-202511-002386</t>
        </is>
      </c>
      <c r="B2456" s="9" t="inlineStr">
        <is>
          <t>2025-11</t>
        </is>
      </c>
      <c r="C2456" s="10" t="n">
        <v>45985</v>
      </c>
      <c r="D2456" s="9" t="inlineStr">
        <is>
          <t>Bound</t>
        </is>
      </c>
      <c r="E2456" s="8" t="inlineStr">
        <is>
          <t>Mireille Blackwood</t>
        </is>
      </c>
      <c r="F2456" s="11" t="n">
        <v>1995</v>
      </c>
      <c r="G2456" s="8" t="inlineStr">
        <is>
          <t>Maserati</t>
        </is>
      </c>
      <c r="H2456" s="8" t="inlineStr">
        <is>
          <t>GranTurismo</t>
        </is>
      </c>
      <c r="I2456" s="8" t="inlineStr">
        <is>
          <t>WDXBZ3L2WA86TWC6C</t>
        </is>
      </c>
      <c r="J2456" s="8" t="inlineStr">
        <is>
          <t>02 - Sports / GT</t>
        </is>
      </c>
      <c r="K2456" s="12" t="n">
        <v>315000</v>
      </c>
      <c r="L2456" s="8" t="inlineStr">
        <is>
          <t>Wyoming</t>
        </is>
      </c>
      <c r="M2456" s="13" t="n">
        <v>4769.58</v>
      </c>
      <c r="N2456" s="13" t="n">
        <v>4385.15</v>
      </c>
      <c r="O2456" s="8" t="n"/>
    </row>
    <row r="2457">
      <c r="A2457" s="8" t="inlineStr">
        <is>
          <t>CANON-202511-002387</t>
        </is>
      </c>
      <c r="B2457" s="9" t="inlineStr">
        <is>
          <t>2025-11</t>
        </is>
      </c>
      <c r="C2457" s="10" t="n">
        <v>45979</v>
      </c>
      <c r="D2457" s="9" t="inlineStr">
        <is>
          <t>Bound</t>
        </is>
      </c>
      <c r="E2457" s="8" t="inlineStr">
        <is>
          <t>Noor Vasquez</t>
        </is>
      </c>
      <c r="F2457" s="11" t="n">
        <v>1969</v>
      </c>
      <c r="G2457" s="8" t="inlineStr">
        <is>
          <t>Porsche</t>
        </is>
      </c>
      <c r="H2457" s="8" t="inlineStr">
        <is>
          <t>911 Turbo S</t>
        </is>
      </c>
      <c r="I2457" s="8" t="inlineStr">
        <is>
          <t>S5UAXR2NUAMWRYPCV</t>
        </is>
      </c>
      <c r="J2457" s="8" t="inlineStr">
        <is>
          <t>02 - Sports / GT</t>
        </is>
      </c>
      <c r="K2457" s="12" t="n">
        <v>1090000</v>
      </c>
      <c r="L2457" s="8" t="inlineStr">
        <is>
          <t>Wyoming</t>
        </is>
      </c>
      <c r="M2457" s="13" t="n">
        <v>12103.11</v>
      </c>
      <c r="N2457" s="13" t="n">
        <v>11127.6</v>
      </c>
      <c r="O2457" s="8" t="n"/>
    </row>
    <row r="2458">
      <c r="A2458" s="8" t="inlineStr">
        <is>
          <t>CANON-202511-002389</t>
        </is>
      </c>
      <c r="B2458" s="9" t="inlineStr">
        <is>
          <t>2025-11</t>
        </is>
      </c>
      <c r="C2458" s="10" t="n">
        <v>45966</v>
      </c>
      <c r="D2458" s="9" t="inlineStr">
        <is>
          <t>Bound</t>
        </is>
      </c>
      <c r="E2458" s="8" t="inlineStr">
        <is>
          <t>Fenwick Farkas</t>
        </is>
      </c>
      <c r="F2458" s="11" t="n">
        <v>2005</v>
      </c>
      <c r="G2458" s="8" t="inlineStr">
        <is>
          <t>Aston Martin</t>
        </is>
      </c>
      <c r="H2458" s="8" t="inlineStr">
        <is>
          <t>DB12</t>
        </is>
      </c>
      <c r="I2458" s="8" t="inlineStr">
        <is>
          <t>XZ4GS4EKSTSZG2621</t>
        </is>
      </c>
      <c r="J2458" s="8" t="inlineStr">
        <is>
          <t>02 - Sports / GT</t>
        </is>
      </c>
      <c r="K2458" s="12" t="n">
        <v>220000</v>
      </c>
      <c r="L2458" s="8" t="inlineStr">
        <is>
          <t>Arkansas</t>
        </is>
      </c>
      <c r="M2458" s="13" t="n">
        <v>5270.04</v>
      </c>
      <c r="N2458" s="13" t="n">
        <v>4845.27</v>
      </c>
      <c r="O2458" s="8" t="n"/>
    </row>
    <row r="2459">
      <c r="A2459" s="8" t="inlineStr">
        <is>
          <t>CANON-202511-002391</t>
        </is>
      </c>
      <c r="B2459" s="9" t="inlineStr">
        <is>
          <t>2025-11</t>
        </is>
      </c>
      <c r="C2459" s="10" t="n">
        <v>45965</v>
      </c>
      <c r="D2459" s="9" t="inlineStr">
        <is>
          <t>Bound</t>
        </is>
      </c>
      <c r="E2459" s="8" t="inlineStr">
        <is>
          <t>Callum Underwood</t>
        </is>
      </c>
      <c r="F2459" s="11" t="n">
        <v>1970</v>
      </c>
      <c r="G2459" s="8" t="inlineStr">
        <is>
          <t>Ringbrothers</t>
        </is>
      </c>
      <c r="H2459" s="8" t="inlineStr">
        <is>
          <t>Mustang</t>
        </is>
      </c>
      <c r="I2459" s="8" t="inlineStr">
        <is>
          <t>3Y59E9S7W21R395GN</t>
        </is>
      </c>
      <c r="J2459" s="8" t="inlineStr">
        <is>
          <t>11 - Restomod / Coachbuilt / Bespoke</t>
        </is>
      </c>
      <c r="K2459" s="12" t="n">
        <v>480000</v>
      </c>
      <c r="L2459" s="8" t="inlineStr">
        <is>
          <t>Pennsylvania</t>
        </is>
      </c>
      <c r="M2459" s="13" t="n">
        <v>7969.81</v>
      </c>
      <c r="N2459" s="13" t="n">
        <v>7327.44</v>
      </c>
      <c r="O2459" s="8" t="n"/>
    </row>
    <row r="2460">
      <c r="A2460" s="8" t="inlineStr">
        <is>
          <t>CANON-202511-002392</t>
        </is>
      </c>
      <c r="B2460" s="9" t="inlineStr">
        <is>
          <t>2025-11</t>
        </is>
      </c>
      <c r="C2460" s="10" t="n">
        <v>45991</v>
      </c>
      <c r="D2460" s="9" t="inlineStr">
        <is>
          <t>Bound</t>
        </is>
      </c>
      <c r="E2460" s="8" t="inlineStr">
        <is>
          <t>Everett Bellandi</t>
        </is>
      </c>
      <c r="F2460" s="11" t="n">
        <v>1974</v>
      </c>
      <c r="G2460" s="8" t="inlineStr">
        <is>
          <t>Mercedes-Benz</t>
        </is>
      </c>
      <c r="H2460" s="8" t="inlineStr">
        <is>
          <t>280SL Pagoda</t>
        </is>
      </c>
      <c r="I2460" s="8" t="inlineStr">
        <is>
          <t>L572KTMXMXHV6EL3A</t>
        </is>
      </c>
      <c r="J2460" s="8" t="inlineStr">
        <is>
          <t>07 - Post-War Classic (1946-1972)</t>
        </is>
      </c>
      <c r="K2460" s="12" t="n">
        <v>1070000</v>
      </c>
      <c r="L2460" s="8" t="inlineStr">
        <is>
          <t>North Dakota</t>
        </is>
      </c>
      <c r="M2460" s="13" t="n">
        <v>7825.13</v>
      </c>
      <c r="N2460" s="13" t="n">
        <v>7194.42</v>
      </c>
      <c r="O2460" s="8" t="n"/>
    </row>
    <row r="2461">
      <c r="A2461" s="8" t="inlineStr">
        <is>
          <t>CANON-202511-002393</t>
        </is>
      </c>
      <c r="B2461" s="9" t="inlineStr">
        <is>
          <t>2025-11</t>
        </is>
      </c>
      <c r="C2461" s="10" t="n">
        <v>45975</v>
      </c>
      <c r="D2461" s="9" t="inlineStr">
        <is>
          <t>Bound</t>
        </is>
      </c>
      <c r="E2461" s="8" t="inlineStr">
        <is>
          <t>Delphine Thistlewood</t>
        </is>
      </c>
      <c r="F2461" s="11" t="n">
        <v>1979</v>
      </c>
      <c r="G2461" s="8" t="inlineStr">
        <is>
          <t>Bentley</t>
        </is>
      </c>
      <c r="H2461" s="8" t="inlineStr">
        <is>
          <t>Continental GT</t>
        </is>
      </c>
      <c r="I2461" s="8" t="inlineStr">
        <is>
          <t>YT0WR6NU7HPZKEN34</t>
        </is>
      </c>
      <c r="J2461" s="8" t="inlineStr">
        <is>
          <t>02 - Sports / GT</t>
        </is>
      </c>
      <c r="K2461" s="12" t="n">
        <v>1060000</v>
      </c>
      <c r="L2461" s="8" t="inlineStr">
        <is>
          <t>California</t>
        </is>
      </c>
      <c r="M2461" s="13" t="n">
        <v>14850</v>
      </c>
      <c r="N2461" s="13" t="n">
        <v>13653.09</v>
      </c>
      <c r="O2461" s="8" t="n"/>
    </row>
    <row r="2462">
      <c r="A2462" s="8" t="inlineStr">
        <is>
          <t>CANON-202511-002394</t>
        </is>
      </c>
      <c r="B2462" s="9" t="inlineStr">
        <is>
          <t>2025-11</t>
        </is>
      </c>
      <c r="C2462" s="10" t="n">
        <v>45987</v>
      </c>
      <c r="D2462" s="9" t="inlineStr">
        <is>
          <t>Bound</t>
        </is>
      </c>
      <c r="E2462" s="8" t="inlineStr">
        <is>
          <t>Thaddeus Pennington</t>
        </is>
      </c>
      <c r="F2462" s="11" t="n">
        <v>1980</v>
      </c>
      <c r="G2462" s="8" t="inlineStr">
        <is>
          <t>Alfa Romeo</t>
        </is>
      </c>
      <c r="H2462" s="8" t="inlineStr">
        <is>
          <t>8C 2900</t>
        </is>
      </c>
      <c r="I2462" s="8" t="inlineStr">
        <is>
          <t>5RDFCV64ECD51YVF4</t>
        </is>
      </c>
      <c r="J2462" s="8" t="inlineStr">
        <is>
          <t>06 - Vintage Pre-War (pre-1946)</t>
        </is>
      </c>
      <c r="K2462" s="12" t="n">
        <v>1950000</v>
      </c>
      <c r="L2462" s="8" t="inlineStr">
        <is>
          <t>Texas</t>
        </is>
      </c>
      <c r="M2462" s="13" t="n">
        <v>14385.85</v>
      </c>
      <c r="N2462" s="13" t="n">
        <v>13226.35</v>
      </c>
      <c r="O2462" s="8" t="n"/>
    </row>
    <row r="2463">
      <c r="A2463" s="8" t="inlineStr">
        <is>
          <t>CANON-202511-002395</t>
        </is>
      </c>
      <c r="B2463" s="9" t="inlineStr">
        <is>
          <t>2025-11</t>
        </is>
      </c>
      <c r="C2463" s="10" t="n">
        <v>45982</v>
      </c>
      <c r="D2463" s="9" t="inlineStr">
        <is>
          <t>Bound</t>
        </is>
      </c>
      <c r="E2463" s="8" t="inlineStr">
        <is>
          <t>Ingrid Harrington</t>
        </is>
      </c>
      <c r="F2463" s="11" t="n">
        <v>2013</v>
      </c>
      <c r="G2463" s="8" t="inlineStr">
        <is>
          <t>BMW</t>
        </is>
      </c>
      <c r="H2463" s="8" t="inlineStr">
        <is>
          <t>M8 Competition</t>
        </is>
      </c>
      <c r="I2463" s="8" t="inlineStr">
        <is>
          <t>LAUW3HEA082TBKT1K</t>
        </is>
      </c>
      <c r="J2463" s="8" t="inlineStr">
        <is>
          <t>02 - Sports / GT</t>
        </is>
      </c>
      <c r="K2463" s="12" t="n">
        <v>1070000</v>
      </c>
      <c r="L2463" s="8" t="inlineStr">
        <is>
          <t>California</t>
        </is>
      </c>
      <c r="M2463" s="13" t="n">
        <v>14990.09</v>
      </c>
      <c r="N2463" s="13" t="n">
        <v>13781.89</v>
      </c>
      <c r="O2463" s="8" t="n"/>
    </row>
    <row r="2464">
      <c r="A2464" s="8" t="inlineStr">
        <is>
          <t>CANON-202511-002397</t>
        </is>
      </c>
      <c r="B2464" s="9" t="inlineStr">
        <is>
          <t>2025-11</t>
        </is>
      </c>
      <c r="C2464" s="10" t="n">
        <v>45981</v>
      </c>
      <c r="D2464" s="9" t="inlineStr">
        <is>
          <t>Bound</t>
        </is>
      </c>
      <c r="E2464" s="8" t="inlineStr">
        <is>
          <t>Cassius Nakashima</t>
        </is>
      </c>
      <c r="F2464" s="11" t="n">
        <v>2009</v>
      </c>
      <c r="G2464" s="8" t="inlineStr">
        <is>
          <t>BMW</t>
        </is>
      </c>
      <c r="H2464" s="8" t="inlineStr">
        <is>
          <t>M8 Competition</t>
        </is>
      </c>
      <c r="I2464" s="8" t="inlineStr">
        <is>
          <t>FC49207P6CRYZXLJE</t>
        </is>
      </c>
      <c r="J2464" s="8" t="inlineStr">
        <is>
          <t>02 - Sports / GT</t>
        </is>
      </c>
      <c r="K2464" s="12" t="n">
        <v>355000</v>
      </c>
      <c r="L2464" s="8" t="inlineStr">
        <is>
          <t>California</t>
        </is>
      </c>
      <c r="M2464" s="13" t="n">
        <v>6781.84</v>
      </c>
      <c r="N2464" s="13" t="n">
        <v>6235.22</v>
      </c>
      <c r="O2464" s="8" t="n"/>
    </row>
    <row r="2465">
      <c r="A2465" s="8" t="inlineStr">
        <is>
          <t>CANON-202511-002398</t>
        </is>
      </c>
      <c r="B2465" s="9" t="inlineStr">
        <is>
          <t>2025-11</t>
        </is>
      </c>
      <c r="C2465" s="10" t="n">
        <v>45969</v>
      </c>
      <c r="D2465" s="9" t="inlineStr">
        <is>
          <t>Bound</t>
        </is>
      </c>
      <c r="E2465" s="8" t="inlineStr">
        <is>
          <t>Lorenzo Thistlewood</t>
        </is>
      </c>
      <c r="F2465" s="11" t="n">
        <v>1977</v>
      </c>
      <c r="G2465" s="8" t="inlineStr">
        <is>
          <t>McLaren</t>
        </is>
      </c>
      <c r="H2465" s="8" t="inlineStr">
        <is>
          <t>750S</t>
        </is>
      </c>
      <c r="I2465" s="8" t="inlineStr">
        <is>
          <t>YJ1PAHXPSJ00T00BN</t>
        </is>
      </c>
      <c r="J2465" s="8" t="inlineStr">
        <is>
          <t>03 - Supercar</t>
        </is>
      </c>
      <c r="K2465" s="12" t="n">
        <v>1150000</v>
      </c>
      <c r="L2465" s="8" t="inlineStr">
        <is>
          <t>New Mexico</t>
        </is>
      </c>
      <c r="M2465" s="13" t="n">
        <v>22218.87</v>
      </c>
      <c r="N2465" s="13" t="n">
        <v>20428.03</v>
      </c>
      <c r="O2465" s="8" t="n"/>
    </row>
    <row r="2466">
      <c r="A2466" s="8" t="inlineStr">
        <is>
          <t>CANON-202511-002399</t>
        </is>
      </c>
      <c r="B2466" s="9" t="inlineStr">
        <is>
          <t>2025-11</t>
        </is>
      </c>
      <c r="C2466" s="10" t="n">
        <v>45985</v>
      </c>
      <c r="D2466" s="9" t="inlineStr">
        <is>
          <t>Bound</t>
        </is>
      </c>
      <c r="E2466" s="8" t="inlineStr">
        <is>
          <t>Ottilie Larsson</t>
        </is>
      </c>
      <c r="F2466" s="11" t="n">
        <v>1994</v>
      </c>
      <c r="G2466" s="8" t="inlineStr">
        <is>
          <t>Bentley</t>
        </is>
      </c>
      <c r="H2466" s="8" t="inlineStr">
        <is>
          <t>Continental GT</t>
        </is>
      </c>
      <c r="I2466" s="8" t="inlineStr">
        <is>
          <t>42CSD95S7Z3M0D814</t>
        </is>
      </c>
      <c r="J2466" s="8" t="inlineStr">
        <is>
          <t>02 - Sports / GT</t>
        </is>
      </c>
      <c r="K2466" s="12" t="n">
        <v>205000</v>
      </c>
      <c r="L2466" s="8" t="inlineStr">
        <is>
          <t>Maryland</t>
        </is>
      </c>
      <c r="M2466" s="13" t="n">
        <v>3380.57</v>
      </c>
      <c r="N2466" s="13" t="n">
        <v>3108.1</v>
      </c>
      <c r="O2466" s="8" t="n"/>
    </row>
    <row r="2467">
      <c r="A2467" s="8" t="inlineStr">
        <is>
          <t>CANON-202511-002401</t>
        </is>
      </c>
      <c r="B2467" s="9" t="inlineStr">
        <is>
          <t>2025-11</t>
        </is>
      </c>
      <c r="C2467" s="10" t="n">
        <v>45968</v>
      </c>
      <c r="D2467" s="9" t="inlineStr">
        <is>
          <t>Bound</t>
        </is>
      </c>
      <c r="E2467" s="8" t="inlineStr">
        <is>
          <t>Everett Montoya</t>
        </is>
      </c>
      <c r="F2467" s="11" t="n">
        <v>1960</v>
      </c>
      <c r="G2467" s="8" t="inlineStr">
        <is>
          <t>Ferrari</t>
        </is>
      </c>
      <c r="H2467" s="8" t="inlineStr">
        <is>
          <t>296 GTB</t>
        </is>
      </c>
      <c r="I2467" s="8" t="inlineStr">
        <is>
          <t>ZJPP91WMT90WNNLMC</t>
        </is>
      </c>
      <c r="J2467" s="8" t="inlineStr">
        <is>
          <t>03 - Supercar</t>
        </is>
      </c>
      <c r="K2467" s="12" t="n">
        <v>650000</v>
      </c>
      <c r="L2467" s="8" t="inlineStr">
        <is>
          <t>Ohio</t>
        </is>
      </c>
      <c r="M2467" s="13" t="n">
        <v>16194.81</v>
      </c>
      <c r="N2467" s="13" t="n">
        <v>14889.51</v>
      </c>
      <c r="O2467" s="8" t="n"/>
    </row>
    <row r="2468">
      <c r="A2468" s="8" t="inlineStr">
        <is>
          <t>CANON-202511-002402</t>
        </is>
      </c>
      <c r="B2468" s="9" t="inlineStr">
        <is>
          <t>2025-11</t>
        </is>
      </c>
      <c r="C2468" s="10" t="n">
        <v>45986</v>
      </c>
      <c r="D2468" s="9" t="inlineStr">
        <is>
          <t>Bound</t>
        </is>
      </c>
      <c r="E2468" s="8" t="inlineStr">
        <is>
          <t>Emiliano Vandermeer</t>
        </is>
      </c>
      <c r="F2468" s="11" t="n">
        <v>2019</v>
      </c>
      <c r="G2468" s="8" t="inlineStr">
        <is>
          <t>Mercedes-Benz</t>
        </is>
      </c>
      <c r="H2468" s="8" t="inlineStr">
        <is>
          <t>AMG GT</t>
        </is>
      </c>
      <c r="I2468" s="8" t="inlineStr">
        <is>
          <t>10LZA2YS0D78ENAZA</t>
        </is>
      </c>
      <c r="J2468" s="8" t="inlineStr">
        <is>
          <t>02 - Sports / GT</t>
        </is>
      </c>
      <c r="K2468" s="12" t="n">
        <v>240000</v>
      </c>
      <c r="L2468" s="8" t="inlineStr">
        <is>
          <t>Wyoming</t>
        </is>
      </c>
      <c r="M2468" s="13" t="n">
        <v>4457.66</v>
      </c>
      <c r="N2468" s="13" t="n">
        <v>4098.37</v>
      </c>
      <c r="O2468" s="8" t="n"/>
    </row>
    <row r="2469">
      <c r="A2469" s="8" t="inlineStr">
        <is>
          <t>CANON-202511-002403</t>
        </is>
      </c>
      <c r="B2469" s="9" t="inlineStr">
        <is>
          <t>2025-11</t>
        </is>
      </c>
      <c r="C2469" s="10" t="n">
        <v>45965</v>
      </c>
      <c r="D2469" s="9" t="inlineStr">
        <is>
          <t>Bound</t>
        </is>
      </c>
      <c r="E2469" s="8" t="inlineStr">
        <is>
          <t>Fenwick Pennington</t>
        </is>
      </c>
      <c r="F2469" s="11" t="n">
        <v>1976</v>
      </c>
      <c r="G2469" s="8" t="inlineStr">
        <is>
          <t>Mercedes-Benz</t>
        </is>
      </c>
      <c r="H2469" s="8" t="inlineStr">
        <is>
          <t>AMG GT</t>
        </is>
      </c>
      <c r="I2469" s="8" t="inlineStr">
        <is>
          <t>D7PNXX59NE1VK3T34</t>
        </is>
      </c>
      <c r="J2469" s="8" t="inlineStr">
        <is>
          <t>02 - Sports / GT</t>
        </is>
      </c>
      <c r="K2469" s="12" t="n">
        <v>220000</v>
      </c>
      <c r="L2469" s="8" t="inlineStr">
        <is>
          <t>New York</t>
        </is>
      </c>
      <c r="M2469" s="13" t="n">
        <v>4888.15</v>
      </c>
      <c r="N2469" s="13" t="n">
        <v>4494.17</v>
      </c>
      <c r="O2469" s="8" t="n"/>
    </row>
    <row r="2470">
      <c r="A2470" s="8" t="inlineStr">
        <is>
          <t>CANON-202511-002405</t>
        </is>
      </c>
      <c r="B2470" s="9" t="inlineStr">
        <is>
          <t>2025-11</t>
        </is>
      </c>
      <c r="C2470" s="10" t="n">
        <v>45982</v>
      </c>
      <c r="D2470" s="9" t="inlineStr">
        <is>
          <t>Bound</t>
        </is>
      </c>
      <c r="E2470" s="8" t="inlineStr">
        <is>
          <t>Wilhelmina Underwood</t>
        </is>
      </c>
      <c r="F2470" s="11" t="n">
        <v>2011</v>
      </c>
      <c r="G2470" s="8" t="inlineStr">
        <is>
          <t>Maserati</t>
        </is>
      </c>
      <c r="H2470" s="8" t="inlineStr">
        <is>
          <t>GranTurismo</t>
        </is>
      </c>
      <c r="I2470" s="8" t="inlineStr">
        <is>
          <t>8KFHWX04HJMKJTJ0X</t>
        </is>
      </c>
      <c r="J2470" s="8" t="inlineStr">
        <is>
          <t>02 - Sports / GT</t>
        </is>
      </c>
      <c r="K2470" s="12" t="n">
        <v>520000</v>
      </c>
      <c r="L2470" s="8" t="inlineStr">
        <is>
          <t>Pennsylvania</t>
        </is>
      </c>
      <c r="M2470" s="13" t="n">
        <v>6377.36</v>
      </c>
      <c r="N2470" s="13" t="n">
        <v>5863.34</v>
      </c>
      <c r="O2470" s="8" t="n"/>
    </row>
    <row r="2471">
      <c r="A2471" s="8" t="inlineStr">
        <is>
          <t>CANON-202511-002407</t>
        </is>
      </c>
      <c r="B2471" s="9" t="inlineStr">
        <is>
          <t>2025-11</t>
        </is>
      </c>
      <c r="C2471" s="10" t="n">
        <v>45975</v>
      </c>
      <c r="D2471" s="9" t="inlineStr">
        <is>
          <t>Bound</t>
        </is>
      </c>
      <c r="E2471" s="8" t="inlineStr">
        <is>
          <t>Saoirse Blackwood</t>
        </is>
      </c>
      <c r="F2471" s="11" t="n">
        <v>1994</v>
      </c>
      <c r="G2471" s="8" t="inlineStr">
        <is>
          <t>Ringbrothers</t>
        </is>
      </c>
      <c r="H2471" s="8" t="inlineStr">
        <is>
          <t>Mustang</t>
        </is>
      </c>
      <c r="I2471" s="8" t="inlineStr">
        <is>
          <t>3GGF1RA3UP0EK6XVH</t>
        </is>
      </c>
      <c r="J2471" s="8" t="inlineStr">
        <is>
          <t>11 - Restomod / Coachbuilt / Bespoke</t>
        </is>
      </c>
      <c r="K2471" s="12" t="n">
        <v>280000</v>
      </c>
      <c r="L2471" s="8" t="inlineStr">
        <is>
          <t>Rhode Island</t>
        </is>
      </c>
      <c r="M2471" s="13" t="n">
        <v>6369.21</v>
      </c>
      <c r="N2471" s="13" t="n">
        <v>5855.85</v>
      </c>
      <c r="O2471" s="8" t="n"/>
    </row>
    <row r="2472">
      <c r="A2472" s="8" t="inlineStr">
        <is>
          <t>CANON-202511-002408</t>
        </is>
      </c>
      <c r="B2472" s="9" t="inlineStr">
        <is>
          <t>2025-11</t>
        </is>
      </c>
      <c r="C2472" s="10" t="n">
        <v>45990</v>
      </c>
      <c r="D2472" s="9" t="inlineStr">
        <is>
          <t>Bound</t>
        </is>
      </c>
      <c r="E2472" s="8" t="inlineStr">
        <is>
          <t>Delphine Nakashima</t>
        </is>
      </c>
      <c r="F2472" s="11" t="n">
        <v>2004</v>
      </c>
      <c r="G2472" s="8" t="inlineStr">
        <is>
          <t>Bentley</t>
        </is>
      </c>
      <c r="H2472" s="8" t="inlineStr">
        <is>
          <t>Continental GT</t>
        </is>
      </c>
      <c r="I2472" s="8" t="inlineStr">
        <is>
          <t>VVX96M1400XRU3HY9</t>
        </is>
      </c>
      <c r="J2472" s="8" t="inlineStr">
        <is>
          <t>02 - Sports / GT</t>
        </is>
      </c>
      <c r="K2472" s="12" t="n">
        <v>750000</v>
      </c>
      <c r="L2472" s="8" t="inlineStr">
        <is>
          <t>Kentucky</t>
        </is>
      </c>
      <c r="M2472" s="13" t="n">
        <v>12325.47</v>
      </c>
      <c r="N2472" s="13" t="n">
        <v>11332.04</v>
      </c>
      <c r="O2472" s="8" t="n"/>
    </row>
    <row r="2473">
      <c r="A2473" s="8" t="inlineStr">
        <is>
          <t>CANON-202511-002409</t>
        </is>
      </c>
      <c r="B2473" s="9" t="inlineStr">
        <is>
          <t>2025-11</t>
        </is>
      </c>
      <c r="C2473" s="10" t="n">
        <v>45983</v>
      </c>
      <c r="D2473" s="9" t="inlineStr">
        <is>
          <t>Bound</t>
        </is>
      </c>
      <c r="E2473" s="8" t="inlineStr">
        <is>
          <t>Fitzgerald Ashcombe</t>
        </is>
      </c>
      <c r="F2473" s="11" t="n">
        <v>2011</v>
      </c>
      <c r="G2473" s="8" t="inlineStr">
        <is>
          <t>Bentley</t>
        </is>
      </c>
      <c r="H2473" s="8" t="inlineStr">
        <is>
          <t>Continental GT</t>
        </is>
      </c>
      <c r="I2473" s="8" t="inlineStr">
        <is>
          <t>LU032YM1E0JLA8FKE</t>
        </is>
      </c>
      <c r="J2473" s="8" t="inlineStr">
        <is>
          <t>02 - Sports / GT</t>
        </is>
      </c>
      <c r="K2473" s="12" t="n">
        <v>215000</v>
      </c>
      <c r="L2473" s="8" t="inlineStr">
        <is>
          <t>Louisiana</t>
        </is>
      </c>
      <c r="M2473" s="13" t="n">
        <v>4515.81</v>
      </c>
      <c r="N2473" s="13" t="n">
        <v>4151.84</v>
      </c>
      <c r="O2473" s="8" t="n"/>
    </row>
    <row r="2474">
      <c r="A2474" s="8" t="inlineStr">
        <is>
          <t>CANON-202511-002410</t>
        </is>
      </c>
      <c r="B2474" s="9" t="inlineStr">
        <is>
          <t>2025-11</t>
        </is>
      </c>
      <c r="C2474" s="10" t="n">
        <v>45983</v>
      </c>
      <c r="D2474" s="9" t="inlineStr">
        <is>
          <t>Bound</t>
        </is>
      </c>
      <c r="E2474" s="8" t="inlineStr">
        <is>
          <t>Wilhelmina Fairweather</t>
        </is>
      </c>
      <c r="F2474" s="11" t="n">
        <v>2010</v>
      </c>
      <c r="G2474" s="8" t="inlineStr">
        <is>
          <t>Ferrari</t>
        </is>
      </c>
      <c r="H2474" s="8" t="inlineStr">
        <is>
          <t>275 GTB/4</t>
        </is>
      </c>
      <c r="I2474" s="8" t="inlineStr">
        <is>
          <t>5U4EK4BCDH1HPTAVH</t>
        </is>
      </c>
      <c r="J2474" s="8" t="inlineStr">
        <is>
          <t>07 - Post-War Classic (1946-1972)</t>
        </is>
      </c>
      <c r="K2474" s="12" t="n">
        <v>380000</v>
      </c>
      <c r="L2474" s="8" t="inlineStr">
        <is>
          <t>Georgia</t>
        </is>
      </c>
      <c r="M2474" s="13" t="n">
        <v>3854.49</v>
      </c>
      <c r="N2474" s="13" t="n">
        <v>3543.82</v>
      </c>
      <c r="O2474" s="8" t="n"/>
    </row>
    <row r="2475">
      <c r="A2475" s="8" t="inlineStr">
        <is>
          <t>CANON-202511-002411</t>
        </is>
      </c>
      <c r="B2475" s="9" t="inlineStr">
        <is>
          <t>2025-11</t>
        </is>
      </c>
      <c r="C2475" s="10" t="n">
        <v>45974</v>
      </c>
      <c r="D2475" s="9" t="inlineStr">
        <is>
          <t>Bound</t>
        </is>
      </c>
      <c r="E2475" s="8" t="inlineStr">
        <is>
          <t>Ottilie Merriweather</t>
        </is>
      </c>
      <c r="F2475" s="11" t="n">
        <v>2007</v>
      </c>
      <c r="G2475" s="8" t="inlineStr">
        <is>
          <t>Maserati</t>
        </is>
      </c>
      <c r="H2475" s="8" t="inlineStr">
        <is>
          <t>GranTurismo</t>
        </is>
      </c>
      <c r="I2475" s="8" t="inlineStr">
        <is>
          <t>34AL6SEK091X99MXB</t>
        </is>
      </c>
      <c r="J2475" s="8" t="inlineStr">
        <is>
          <t>02 - Sports / GT</t>
        </is>
      </c>
      <c r="K2475" s="12" t="n">
        <v>250000</v>
      </c>
      <c r="L2475" s="8" t="inlineStr">
        <is>
          <t>Texas</t>
        </is>
      </c>
      <c r="M2475" s="13" t="n">
        <v>4068.4</v>
      </c>
      <c r="N2475" s="13" t="n">
        <v>3740.49</v>
      </c>
      <c r="O2475" s="8" t="n"/>
    </row>
    <row r="2476">
      <c r="A2476" s="8" t="inlineStr">
        <is>
          <t>CANON-202511-002414</t>
        </is>
      </c>
      <c r="B2476" s="9" t="inlineStr">
        <is>
          <t>2025-11</t>
        </is>
      </c>
      <c r="C2476" s="10" t="n">
        <v>45964</v>
      </c>
      <c r="D2476" s="9" t="inlineStr">
        <is>
          <t>Bound</t>
        </is>
      </c>
      <c r="E2476" s="8" t="inlineStr">
        <is>
          <t>Leopold Blackwood</t>
        </is>
      </c>
      <c r="F2476" s="11" t="n">
        <v>1976</v>
      </c>
      <c r="G2476" s="8" t="inlineStr">
        <is>
          <t>Maserati</t>
        </is>
      </c>
      <c r="H2476" s="8" t="inlineStr">
        <is>
          <t>GranTurismo</t>
        </is>
      </c>
      <c r="I2476" s="8" t="inlineStr">
        <is>
          <t>52V031KLYG6ESJGX9</t>
        </is>
      </c>
      <c r="J2476" s="8" t="inlineStr">
        <is>
          <t>02 - Sports / GT</t>
        </is>
      </c>
      <c r="K2476" s="12" t="n">
        <v>810000</v>
      </c>
      <c r="L2476" s="8" t="inlineStr">
        <is>
          <t>Colorado</t>
        </is>
      </c>
      <c r="M2476" s="13" t="n">
        <v>10927.36</v>
      </c>
      <c r="N2476" s="13" t="n">
        <v>10046.61</v>
      </c>
      <c r="O2476" s="8" t="n"/>
    </row>
    <row r="2477">
      <c r="A2477" s="8" t="inlineStr">
        <is>
          <t>CANON-202511-002415</t>
        </is>
      </c>
      <c r="B2477" s="9" t="inlineStr">
        <is>
          <t>2025-11</t>
        </is>
      </c>
      <c r="C2477" s="10" t="n">
        <v>45991</v>
      </c>
      <c r="D2477" s="9" t="inlineStr">
        <is>
          <t>Bound</t>
        </is>
      </c>
      <c r="E2477" s="8" t="inlineStr">
        <is>
          <t>Wilhelmina Vandermeer</t>
        </is>
      </c>
      <c r="F2477" s="11" t="n">
        <v>1980</v>
      </c>
      <c r="G2477" s="8" t="inlineStr">
        <is>
          <t>BMW</t>
        </is>
      </c>
      <c r="H2477" s="8" t="inlineStr">
        <is>
          <t>M8 Competition</t>
        </is>
      </c>
      <c r="I2477" s="8" t="inlineStr">
        <is>
          <t>RF1939U2F2N014Y2M</t>
        </is>
      </c>
      <c r="J2477" s="8" t="inlineStr">
        <is>
          <t>02 - Sports / GT</t>
        </is>
      </c>
      <c r="K2477" s="12" t="n">
        <v>545000</v>
      </c>
      <c r="L2477" s="8" t="inlineStr">
        <is>
          <t>Alaska</t>
        </is>
      </c>
      <c r="M2477" s="13" t="n">
        <v>7619.72</v>
      </c>
      <c r="N2477" s="13" t="n">
        <v>7005.57</v>
      </c>
      <c r="O2477" s="8" t="n"/>
    </row>
    <row r="2478">
      <c r="A2478" s="8" t="inlineStr">
        <is>
          <t>CANON-202511-002418</t>
        </is>
      </c>
      <c r="B2478" s="9" t="inlineStr">
        <is>
          <t>2025-11</t>
        </is>
      </c>
      <c r="C2478" s="10" t="n">
        <v>45984</v>
      </c>
      <c r="D2478" s="9" t="inlineStr">
        <is>
          <t>Bound</t>
        </is>
      </c>
      <c r="E2478" s="8" t="inlineStr">
        <is>
          <t>Wilhelmina Underwood</t>
        </is>
      </c>
      <c r="F2478" s="11" t="n">
        <v>1982</v>
      </c>
      <c r="G2478" s="8" t="inlineStr">
        <is>
          <t>McLaren</t>
        </is>
      </c>
      <c r="H2478" s="8" t="inlineStr">
        <is>
          <t>750S</t>
        </is>
      </c>
      <c r="I2478" s="8" t="inlineStr">
        <is>
          <t>5EGEG8EBGYWGLNBWK</t>
        </is>
      </c>
      <c r="J2478" s="8" t="inlineStr">
        <is>
          <t>03 - Supercar</t>
        </is>
      </c>
      <c r="K2478" s="12" t="n">
        <v>1135000</v>
      </c>
      <c r="L2478" s="8" t="inlineStr">
        <is>
          <t>Virginia</t>
        </is>
      </c>
      <c r="M2478" s="13" t="n">
        <v>18673.96</v>
      </c>
      <c r="N2478" s="13" t="n">
        <v>17168.84</v>
      </c>
      <c r="O2478" s="8" t="n"/>
    </row>
    <row r="2479">
      <c r="A2479" s="8" t="inlineStr">
        <is>
          <t>CANON-202511-002421</t>
        </is>
      </c>
      <c r="B2479" s="9" t="inlineStr">
        <is>
          <t>2025-11</t>
        </is>
      </c>
      <c r="C2479" s="10" t="n">
        <v>45987</v>
      </c>
      <c r="D2479" s="9" t="inlineStr">
        <is>
          <t>Bound</t>
        </is>
      </c>
      <c r="E2479" s="8" t="inlineStr">
        <is>
          <t>Thaddeus Larsson</t>
        </is>
      </c>
      <c r="F2479" s="11" t="n">
        <v>2002</v>
      </c>
      <c r="G2479" s="8" t="inlineStr">
        <is>
          <t>BMW</t>
        </is>
      </c>
      <c r="H2479" s="8" t="inlineStr">
        <is>
          <t>M8 Competition</t>
        </is>
      </c>
      <c r="I2479" s="8" t="inlineStr">
        <is>
          <t>117U0AVA22XKMVCUW</t>
        </is>
      </c>
      <c r="J2479" s="8" t="inlineStr">
        <is>
          <t>02 - Sports / GT</t>
        </is>
      </c>
      <c r="K2479" s="12" t="n">
        <v>425000</v>
      </c>
      <c r="L2479" s="8" t="inlineStr">
        <is>
          <t>Florida</t>
        </is>
      </c>
      <c r="M2479" s="13" t="n">
        <v>8540.09</v>
      </c>
      <c r="N2479" s="13" t="n">
        <v>7851.76</v>
      </c>
      <c r="O2479" s="8" t="n"/>
    </row>
    <row r="2480">
      <c r="A2480" s="8" t="inlineStr">
        <is>
          <t>CANON-202511-002422</t>
        </is>
      </c>
      <c r="B2480" s="9" t="inlineStr">
        <is>
          <t>2025-11</t>
        </is>
      </c>
      <c r="C2480" s="10" t="n">
        <v>45977</v>
      </c>
      <c r="D2480" s="9" t="inlineStr">
        <is>
          <t>Bound</t>
        </is>
      </c>
      <c r="E2480" s="8" t="inlineStr">
        <is>
          <t>Everett Vandermeer</t>
        </is>
      </c>
      <c r="F2480" s="11" t="n">
        <v>1979</v>
      </c>
      <c r="G2480" s="8" t="inlineStr">
        <is>
          <t>Mercedes-Benz</t>
        </is>
      </c>
      <c r="H2480" s="8" t="inlineStr">
        <is>
          <t>AMG GT</t>
        </is>
      </c>
      <c r="I2480" s="8" t="inlineStr">
        <is>
          <t>1HNE434VXMJKE6UB8</t>
        </is>
      </c>
      <c r="J2480" s="8" t="inlineStr">
        <is>
          <t>02 - Sports / GT</t>
        </is>
      </c>
      <c r="K2480" s="12" t="n">
        <v>635000</v>
      </c>
      <c r="L2480" s="8" t="inlineStr">
        <is>
          <t>Nebraska</t>
        </is>
      </c>
      <c r="M2480" s="13" t="n">
        <v>10124.06</v>
      </c>
      <c r="N2480" s="13" t="n">
        <v>9308.059999999999</v>
      </c>
      <c r="O2480" s="8" t="n"/>
    </row>
    <row r="2481">
      <c r="A2481" s="8" t="inlineStr">
        <is>
          <t>CANON-202511-002423</t>
        </is>
      </c>
      <c r="B2481" s="9" t="inlineStr">
        <is>
          <t>2025-11</t>
        </is>
      </c>
      <c r="C2481" s="10" t="n">
        <v>45966</v>
      </c>
      <c r="D2481" s="9" t="inlineStr">
        <is>
          <t>Bound</t>
        </is>
      </c>
      <c r="E2481" s="8" t="inlineStr">
        <is>
          <t>Lorenzo Pennington</t>
        </is>
      </c>
      <c r="F2481" s="11" t="n">
        <v>1973</v>
      </c>
      <c r="G2481" s="8" t="inlineStr">
        <is>
          <t>Aston Martin</t>
        </is>
      </c>
      <c r="H2481" s="8" t="inlineStr">
        <is>
          <t>DB12</t>
        </is>
      </c>
      <c r="I2481" s="8" t="inlineStr">
        <is>
          <t>S10U15K8FTE5H0F4U</t>
        </is>
      </c>
      <c r="J2481" s="8" t="inlineStr">
        <is>
          <t>02 - Sports / GT</t>
        </is>
      </c>
      <c r="K2481" s="12" t="n">
        <v>515000</v>
      </c>
      <c r="L2481" s="8" t="inlineStr">
        <is>
          <t>Florida</t>
        </is>
      </c>
      <c r="M2481" s="13" t="n">
        <v>8968.77</v>
      </c>
      <c r="N2481" s="13" t="n">
        <v>8245.889999999999</v>
      </c>
      <c r="O2481" s="8" t="n"/>
    </row>
    <row r="2482">
      <c r="A2482" s="8" t="inlineStr">
        <is>
          <t>CANON-202511-002424</t>
        </is>
      </c>
      <c r="B2482" s="9" t="inlineStr">
        <is>
          <t>2025-11</t>
        </is>
      </c>
      <c r="C2482" s="10" t="n">
        <v>45971</v>
      </c>
      <c r="D2482" s="9" t="inlineStr">
        <is>
          <t>Bound</t>
        </is>
      </c>
      <c r="E2482" s="8" t="inlineStr">
        <is>
          <t>Beatrix Vandermeer</t>
        </is>
      </c>
      <c r="F2482" s="11" t="n">
        <v>1970</v>
      </c>
      <c r="G2482" s="8" t="inlineStr">
        <is>
          <t>Bentley</t>
        </is>
      </c>
      <c r="H2482" s="8" t="inlineStr">
        <is>
          <t>Continental GT</t>
        </is>
      </c>
      <c r="I2482" s="8" t="inlineStr">
        <is>
          <t>N67EJLG6MW5SBKBED</t>
        </is>
      </c>
      <c r="J2482" s="8" t="inlineStr">
        <is>
          <t>02 - Sports / GT</t>
        </is>
      </c>
      <c r="K2482" s="12" t="n">
        <v>380000</v>
      </c>
      <c r="L2482" s="8" t="inlineStr">
        <is>
          <t>Florida</t>
        </is>
      </c>
      <c r="M2482" s="13" t="n">
        <v>7635.85</v>
      </c>
      <c r="N2482" s="13" t="n">
        <v>7020.4</v>
      </c>
      <c r="O2482" s="8" t="n"/>
    </row>
    <row r="2483">
      <c r="A2483" s="8" t="inlineStr">
        <is>
          <t>CANON-202511-002425</t>
        </is>
      </c>
      <c r="B2483" s="9" t="inlineStr">
        <is>
          <t>2025-11</t>
        </is>
      </c>
      <c r="C2483" s="10" t="n">
        <v>45977</v>
      </c>
      <c r="D2483" s="9" t="inlineStr">
        <is>
          <t>Bound</t>
        </is>
      </c>
      <c r="E2483" s="8" t="inlineStr">
        <is>
          <t>Anouk Fairweather</t>
        </is>
      </c>
      <c r="F2483" s="11" t="n">
        <v>1963</v>
      </c>
      <c r="G2483" s="8" t="inlineStr">
        <is>
          <t>BMW</t>
        </is>
      </c>
      <c r="H2483" s="8" t="inlineStr">
        <is>
          <t>M8 Competition</t>
        </is>
      </c>
      <c r="I2483" s="8" t="inlineStr">
        <is>
          <t>4MSKEK5KCNP7BVMUB</t>
        </is>
      </c>
      <c r="J2483" s="8" t="inlineStr">
        <is>
          <t>02 - Sports / GT</t>
        </is>
      </c>
      <c r="K2483" s="12" t="n">
        <v>710000</v>
      </c>
      <c r="L2483" s="8" t="inlineStr">
        <is>
          <t>Indiana</t>
        </is>
      </c>
      <c r="M2483" s="13" t="n">
        <v>10710.28</v>
      </c>
      <c r="N2483" s="13" t="n">
        <v>9847.030000000001</v>
      </c>
      <c r="O2483" s="8" t="n"/>
    </row>
    <row r="2484">
      <c r="A2484" s="8" t="inlineStr">
        <is>
          <t>CANON-202511-002426</t>
        </is>
      </c>
      <c r="B2484" s="9" t="inlineStr">
        <is>
          <t>2025-11</t>
        </is>
      </c>
      <c r="C2484" s="10" t="n">
        <v>45964</v>
      </c>
      <c r="D2484" s="9" t="inlineStr">
        <is>
          <t>Bound</t>
        </is>
      </c>
      <c r="E2484" s="8" t="inlineStr">
        <is>
          <t>Marisol Okonkwo</t>
        </is>
      </c>
      <c r="F2484" s="11" t="n">
        <v>1965</v>
      </c>
      <c r="G2484" s="8" t="inlineStr">
        <is>
          <t>Aston Martin</t>
        </is>
      </c>
      <c r="H2484" s="8" t="inlineStr">
        <is>
          <t>DB12</t>
        </is>
      </c>
      <c r="I2484" s="8" t="inlineStr">
        <is>
          <t>J7LLP04R0ZVG8ACRJ</t>
        </is>
      </c>
      <c r="J2484" s="8" t="inlineStr">
        <is>
          <t>02 - Sports / GT</t>
        </is>
      </c>
      <c r="K2484" s="12" t="n">
        <v>375000</v>
      </c>
      <c r="L2484" s="8" t="inlineStr">
        <is>
          <t>Massachusetts</t>
        </is>
      </c>
      <c r="M2484" s="13" t="n">
        <v>6633.25</v>
      </c>
      <c r="N2484" s="13" t="n">
        <v>6098.61</v>
      </c>
      <c r="O2484" s="8" t="n"/>
    </row>
    <row r="2485">
      <c r="A2485" s="8" t="inlineStr">
        <is>
          <t>CANON-202511-002428</t>
        </is>
      </c>
      <c r="B2485" s="9" t="inlineStr">
        <is>
          <t>2025-11</t>
        </is>
      </c>
      <c r="C2485" s="10" t="n">
        <v>45966</v>
      </c>
      <c r="D2485" s="9" t="inlineStr">
        <is>
          <t>Bound</t>
        </is>
      </c>
      <c r="E2485" s="8" t="inlineStr">
        <is>
          <t>Beatrix Vandermeer</t>
        </is>
      </c>
      <c r="F2485" s="11" t="n">
        <v>1989</v>
      </c>
      <c r="G2485" s="8" t="inlineStr">
        <is>
          <t>Porsche</t>
        </is>
      </c>
      <c r="H2485" s="8" t="inlineStr">
        <is>
          <t>911 Turbo S</t>
        </is>
      </c>
      <c r="I2485" s="8" t="inlineStr">
        <is>
          <t>04VEHNYXUD9N12B20</t>
        </is>
      </c>
      <c r="J2485" s="8" t="inlineStr">
        <is>
          <t>02 - Sports / GT</t>
        </is>
      </c>
      <c r="K2485" s="12" t="n">
        <v>350000</v>
      </c>
      <c r="L2485" s="8" t="inlineStr">
        <is>
          <t>Texas</t>
        </is>
      </c>
      <c r="M2485" s="13" t="n">
        <v>5695.75</v>
      </c>
      <c r="N2485" s="13" t="n">
        <v>5236.67</v>
      </c>
      <c r="O2485" s="8" t="n"/>
    </row>
    <row r="2486">
      <c r="A2486" s="8" t="inlineStr">
        <is>
          <t>CANON-202511-002429</t>
        </is>
      </c>
      <c r="B2486" s="9" t="inlineStr">
        <is>
          <t>2025-11</t>
        </is>
      </c>
      <c r="C2486" s="10" t="n">
        <v>45965</v>
      </c>
      <c r="D2486" s="9" t="inlineStr">
        <is>
          <t>Bound</t>
        </is>
      </c>
      <c r="E2486" s="8" t="inlineStr">
        <is>
          <t>Aurelio Fairweather</t>
        </is>
      </c>
      <c r="F2486" s="11" t="n">
        <v>1969</v>
      </c>
      <c r="G2486" s="8" t="inlineStr">
        <is>
          <t>Jaguar</t>
        </is>
      </c>
      <c r="H2486" s="8" t="inlineStr">
        <is>
          <t>E-Type Series 1</t>
        </is>
      </c>
      <c r="I2486" s="8" t="inlineStr">
        <is>
          <t>W14HNJGZNX29TSPJR</t>
        </is>
      </c>
      <c r="J2486" s="8" t="inlineStr">
        <is>
          <t>07 - Post-War Classic (1946-1972)</t>
        </is>
      </c>
      <c r="K2486" s="12" t="n">
        <v>660000</v>
      </c>
      <c r="L2486" s="8" t="inlineStr">
        <is>
          <t>Arizona</t>
        </is>
      </c>
      <c r="M2486" s="13" t="n">
        <v>5408.26</v>
      </c>
      <c r="N2486" s="13" t="n">
        <v>4972.35</v>
      </c>
      <c r="O2486" s="8" t="n"/>
    </row>
    <row r="2487">
      <c r="A2487" s="8" t="inlineStr">
        <is>
          <t>CANON-202511-002430</t>
        </is>
      </c>
      <c r="B2487" s="9" t="inlineStr">
        <is>
          <t>2025-11</t>
        </is>
      </c>
      <c r="C2487" s="10" t="n">
        <v>45977</v>
      </c>
      <c r="D2487" s="9" t="inlineStr">
        <is>
          <t>Bound</t>
        </is>
      </c>
      <c r="E2487" s="8" t="inlineStr">
        <is>
          <t>Priya Larsson</t>
        </is>
      </c>
      <c r="F2487" s="11" t="n">
        <v>1963</v>
      </c>
      <c r="G2487" s="8" t="inlineStr">
        <is>
          <t>Bentley</t>
        </is>
      </c>
      <c r="H2487" s="8" t="inlineStr">
        <is>
          <t>Continental GT</t>
        </is>
      </c>
      <c r="I2487" s="8" t="inlineStr">
        <is>
          <t>K2EYWMU4RZFHDXW1F</t>
        </is>
      </c>
      <c r="J2487" s="8" t="inlineStr">
        <is>
          <t>02 - Sports / GT</t>
        </is>
      </c>
      <c r="K2487" s="12" t="n">
        <v>230000</v>
      </c>
      <c r="L2487" s="8" t="inlineStr">
        <is>
          <t>Louisiana</t>
        </is>
      </c>
      <c r="M2487" s="13" t="n">
        <v>4830.87</v>
      </c>
      <c r="N2487" s="13" t="n">
        <v>4441.5</v>
      </c>
      <c r="O2487" s="8" t="n"/>
    </row>
    <row r="2488">
      <c r="A2488" s="8" t="inlineStr">
        <is>
          <t>CANON-202511-002432</t>
        </is>
      </c>
      <c r="B2488" s="9" t="inlineStr">
        <is>
          <t>2025-11</t>
        </is>
      </c>
      <c r="C2488" s="10" t="n">
        <v>45974</v>
      </c>
      <c r="D2488" s="9" t="inlineStr">
        <is>
          <t>Bound</t>
        </is>
      </c>
      <c r="E2488" s="8" t="inlineStr">
        <is>
          <t>Aurelio Blackwood</t>
        </is>
      </c>
      <c r="F2488" s="11" t="n">
        <v>1986</v>
      </c>
      <c r="G2488" s="8" t="inlineStr">
        <is>
          <t>Lamborghini</t>
        </is>
      </c>
      <c r="H2488" s="8" t="inlineStr">
        <is>
          <t>Huracan EVO</t>
        </is>
      </c>
      <c r="I2488" s="8" t="inlineStr">
        <is>
          <t>KD9WTR466HZ7HJ7AD</t>
        </is>
      </c>
      <c r="J2488" s="8" t="inlineStr">
        <is>
          <t>03 - Supercar</t>
        </is>
      </c>
      <c r="K2488" s="12" t="n">
        <v>555000</v>
      </c>
      <c r="L2488" s="8" t="inlineStr">
        <is>
          <t>Indiana</t>
        </is>
      </c>
      <c r="M2488" s="13" t="n">
        <v>12236.18</v>
      </c>
      <c r="N2488" s="13" t="n">
        <v>11249.94</v>
      </c>
      <c r="O2488" s="8" t="n"/>
    </row>
    <row r="2489">
      <c r="A2489" s="8" t="inlineStr">
        <is>
          <t>CANON-202511-002433</t>
        </is>
      </c>
      <c r="B2489" s="9" t="inlineStr">
        <is>
          <t>2025-11</t>
        </is>
      </c>
      <c r="C2489" s="10" t="n">
        <v>45985</v>
      </c>
      <c r="D2489" s="9" t="inlineStr">
        <is>
          <t>Bound</t>
        </is>
      </c>
      <c r="E2489" s="8" t="inlineStr">
        <is>
          <t>Noor Nakashima</t>
        </is>
      </c>
      <c r="F2489" s="11" t="n">
        <v>2005</v>
      </c>
      <c r="G2489" s="8" t="inlineStr">
        <is>
          <t>Bentley</t>
        </is>
      </c>
      <c r="H2489" s="8" t="inlineStr">
        <is>
          <t>Continental GT</t>
        </is>
      </c>
      <c r="I2489" s="8" t="inlineStr">
        <is>
          <t>1YZ6MUDF20MDRP6SV</t>
        </is>
      </c>
      <c r="J2489" s="8" t="inlineStr">
        <is>
          <t>02 - Sports / GT</t>
        </is>
      </c>
      <c r="K2489" s="12" t="n">
        <v>395000</v>
      </c>
      <c r="L2489" s="8" t="inlineStr">
        <is>
          <t>Virginia</t>
        </is>
      </c>
      <c r="M2489" s="13" t="n">
        <v>6092.69</v>
      </c>
      <c r="N2489" s="13" t="n">
        <v>5601.62</v>
      </c>
      <c r="O2489" s="8" t="n"/>
    </row>
    <row r="2490">
      <c r="A2490" s="8" t="inlineStr">
        <is>
          <t>CANON-202511-002435</t>
        </is>
      </c>
      <c r="B2490" s="9" t="inlineStr">
        <is>
          <t>2025-11</t>
        </is>
      </c>
      <c r="C2490" s="10" t="n">
        <v>45988</v>
      </c>
      <c r="D2490" s="9" t="inlineStr">
        <is>
          <t>Bound</t>
        </is>
      </c>
      <c r="E2490" s="8" t="inlineStr">
        <is>
          <t>Fitzgerald Larsson</t>
        </is>
      </c>
      <c r="F2490" s="11" t="n">
        <v>2015</v>
      </c>
      <c r="G2490" s="8" t="inlineStr">
        <is>
          <t>Jaguar</t>
        </is>
      </c>
      <c r="H2490" s="8" t="inlineStr">
        <is>
          <t>E-Type Series 1</t>
        </is>
      </c>
      <c r="I2490" s="8" t="inlineStr">
        <is>
          <t>M8JKTMJZEPUGG2PMF</t>
        </is>
      </c>
      <c r="J2490" s="8" t="inlineStr">
        <is>
          <t>07 - Post-War Classic (1946-1972)</t>
        </is>
      </c>
      <c r="K2490" s="12" t="n">
        <v>870000</v>
      </c>
      <c r="L2490" s="8" t="inlineStr">
        <is>
          <t>California</t>
        </is>
      </c>
      <c r="M2490" s="13" t="n">
        <v>9528.959999999999</v>
      </c>
      <c r="N2490" s="13" t="n">
        <v>8760.93</v>
      </c>
      <c r="O2490" s="8" t="n"/>
    </row>
    <row r="2491">
      <c r="A2491" s="8" t="inlineStr">
        <is>
          <t>CANON-202511-002436</t>
        </is>
      </c>
      <c r="B2491" s="9" t="inlineStr">
        <is>
          <t>2025-11</t>
        </is>
      </c>
      <c r="C2491" s="10" t="n">
        <v>45977</v>
      </c>
      <c r="D2491" s="9" t="inlineStr">
        <is>
          <t>Bound</t>
        </is>
      </c>
      <c r="E2491" s="8" t="inlineStr">
        <is>
          <t>Callum Farkas</t>
        </is>
      </c>
      <c r="F2491" s="11" t="n">
        <v>1956</v>
      </c>
      <c r="G2491" s="8" t="inlineStr">
        <is>
          <t>Mercedes-Benz</t>
        </is>
      </c>
      <c r="H2491" s="8" t="inlineStr">
        <is>
          <t>280SL Pagoda</t>
        </is>
      </c>
      <c r="I2491" s="8" t="inlineStr">
        <is>
          <t>8X1780AZDM3YUPWTJ</t>
        </is>
      </c>
      <c r="J2491" s="8" t="inlineStr">
        <is>
          <t>07 - Post-War Classic (1946-1972)</t>
        </is>
      </c>
      <c r="K2491" s="12" t="n">
        <v>995000</v>
      </c>
      <c r="L2491" s="8" t="inlineStr">
        <is>
          <t>Oklahoma</t>
        </is>
      </c>
      <c r="M2491" s="13" t="n">
        <v>10171.53</v>
      </c>
      <c r="N2491" s="13" t="n">
        <v>9351.700000000001</v>
      </c>
      <c r="O2491" s="8" t="n"/>
    </row>
    <row r="2492">
      <c r="A2492" s="8" t="inlineStr">
        <is>
          <t>CANON-202511-002437</t>
        </is>
      </c>
      <c r="B2492" s="9" t="inlineStr">
        <is>
          <t>2025-11</t>
        </is>
      </c>
      <c r="C2492" s="10" t="n">
        <v>45978</v>
      </c>
      <c r="D2492" s="9" t="inlineStr">
        <is>
          <t>Bound</t>
        </is>
      </c>
      <c r="E2492" s="8" t="inlineStr">
        <is>
          <t>Saoirse Thistlewood</t>
        </is>
      </c>
      <c r="F2492" s="11" t="n">
        <v>1962</v>
      </c>
      <c r="G2492" s="8" t="inlineStr">
        <is>
          <t>Aston Martin</t>
        </is>
      </c>
      <c r="H2492" s="8" t="inlineStr">
        <is>
          <t>DB12</t>
        </is>
      </c>
      <c r="I2492" s="8" t="inlineStr">
        <is>
          <t>MC86W79GC9JBT37D3</t>
        </is>
      </c>
      <c r="J2492" s="8" t="inlineStr">
        <is>
          <t>02 - Sports / GT</t>
        </is>
      </c>
      <c r="K2492" s="12" t="n">
        <v>635000</v>
      </c>
      <c r="L2492" s="8" t="inlineStr">
        <is>
          <t>Nebraska</t>
        </is>
      </c>
      <c r="M2492" s="13" t="n">
        <v>10124.06</v>
      </c>
      <c r="N2492" s="13" t="n">
        <v>9308.059999999999</v>
      </c>
      <c r="O2492" s="8" t="n"/>
    </row>
    <row r="2493">
      <c r="A2493" s="8" t="inlineStr">
        <is>
          <t>CANON-202511-002438</t>
        </is>
      </c>
      <c r="B2493" s="9" t="inlineStr">
        <is>
          <t>2025-11</t>
        </is>
      </c>
      <c r="C2493" s="10" t="n">
        <v>45977</v>
      </c>
      <c r="D2493" s="9" t="inlineStr">
        <is>
          <t>Bound</t>
        </is>
      </c>
      <c r="E2493" s="8" t="inlineStr">
        <is>
          <t>Everett Fairweather</t>
        </is>
      </c>
      <c r="F2493" s="11" t="n">
        <v>1991</v>
      </c>
      <c r="G2493" s="8" t="inlineStr">
        <is>
          <t>Aston Martin</t>
        </is>
      </c>
      <c r="H2493" s="8" t="inlineStr">
        <is>
          <t>DB5</t>
        </is>
      </c>
      <c r="I2493" s="8" t="inlineStr">
        <is>
          <t>JPVUED7MCCNMN9G1M</t>
        </is>
      </c>
      <c r="J2493" s="8" t="inlineStr">
        <is>
          <t>07 - Post-War Classic (1946-1972)</t>
        </is>
      </c>
      <c r="K2493" s="12" t="n">
        <v>610000</v>
      </c>
      <c r="L2493" s="8" t="inlineStr">
        <is>
          <t>Missouri</t>
        </is>
      </c>
      <c r="M2493" s="13" t="n">
        <v>5246</v>
      </c>
      <c r="N2493" s="13" t="n">
        <v>4823.17</v>
      </c>
      <c r="O2493" s="8" t="n"/>
    </row>
    <row r="2494">
      <c r="A2494" s="8" t="inlineStr">
        <is>
          <t>CANON-202511-002439</t>
        </is>
      </c>
      <c r="B2494" s="9" t="inlineStr">
        <is>
          <t>2025-11</t>
        </is>
      </c>
      <c r="C2494" s="10" t="n">
        <v>45974</v>
      </c>
      <c r="D2494" s="9" t="inlineStr">
        <is>
          <t>Bound</t>
        </is>
      </c>
      <c r="E2494" s="8" t="inlineStr">
        <is>
          <t>Lorenzo Chattopadhyay</t>
        </is>
      </c>
      <c r="F2494" s="11" t="n">
        <v>1965</v>
      </c>
      <c r="G2494" s="8" t="inlineStr">
        <is>
          <t>Bentley</t>
        </is>
      </c>
      <c r="H2494" s="8" t="inlineStr">
        <is>
          <t>Continental GT</t>
        </is>
      </c>
      <c r="I2494" s="8" t="inlineStr">
        <is>
          <t>7BY0GEZNVA3L0EJJF</t>
        </is>
      </c>
      <c r="J2494" s="8" t="inlineStr">
        <is>
          <t>02 - Sports / GT</t>
        </is>
      </c>
      <c r="K2494" s="12" t="n">
        <v>400000</v>
      </c>
      <c r="L2494" s="8" t="inlineStr">
        <is>
          <t>Colorado</t>
        </is>
      </c>
      <c r="M2494" s="13" t="n">
        <v>6226.42</v>
      </c>
      <c r="N2494" s="13" t="n">
        <v>5724.57</v>
      </c>
      <c r="O2494" s="8" t="n"/>
    </row>
    <row r="2495">
      <c r="A2495" s="8" t="inlineStr">
        <is>
          <t>CANON-202511-002444</t>
        </is>
      </c>
      <c r="B2495" s="9" t="inlineStr">
        <is>
          <t>2025-11</t>
        </is>
      </c>
      <c r="C2495" s="10" t="n">
        <v>45972</v>
      </c>
      <c r="D2495" s="9" t="inlineStr">
        <is>
          <t>Bound</t>
        </is>
      </c>
      <c r="E2495" s="8" t="inlineStr">
        <is>
          <t>Fitzgerald Blackwood</t>
        </is>
      </c>
      <c r="F2495" s="11" t="n">
        <v>2004</v>
      </c>
      <c r="G2495" s="8" t="inlineStr">
        <is>
          <t>Bentley</t>
        </is>
      </c>
      <c r="H2495" s="8" t="inlineStr">
        <is>
          <t>4.5 Litre</t>
        </is>
      </c>
      <c r="I2495" s="8" t="inlineStr">
        <is>
          <t>RKUYM7H93V03CG1EP</t>
        </is>
      </c>
      <c r="J2495" s="8" t="inlineStr">
        <is>
          <t>06 - Vintage Pre-War (pre-1946)</t>
        </is>
      </c>
      <c r="K2495" s="12" t="n">
        <v>1250000</v>
      </c>
      <c r="L2495" s="8" t="inlineStr">
        <is>
          <t>Pennsylvania</t>
        </is>
      </c>
      <c r="M2495" s="13" t="n">
        <v>8018.87</v>
      </c>
      <c r="N2495" s="13" t="n">
        <v>7372.55</v>
      </c>
      <c r="O2495" s="8" t="n"/>
    </row>
    <row r="2496">
      <c r="A2496" s="8" t="inlineStr">
        <is>
          <t>CANON-202511-002445</t>
        </is>
      </c>
      <c r="B2496" s="9" t="inlineStr">
        <is>
          <t>2025-11</t>
        </is>
      </c>
      <c r="C2496" s="10" t="n">
        <v>45963</v>
      </c>
      <c r="D2496" s="9" t="inlineStr">
        <is>
          <t>Bound</t>
        </is>
      </c>
      <c r="E2496" s="8" t="inlineStr">
        <is>
          <t>Leopold Kingsford</t>
        </is>
      </c>
      <c r="F2496" s="11" t="n">
        <v>1979</v>
      </c>
      <c r="G2496" s="8" t="inlineStr">
        <is>
          <t>Jaguar</t>
        </is>
      </c>
      <c r="H2496" s="8" t="inlineStr">
        <is>
          <t>E-Type Series 1</t>
        </is>
      </c>
      <c r="I2496" s="8" t="inlineStr">
        <is>
          <t>CNYJBJ0WV5TKTNURD</t>
        </is>
      </c>
      <c r="J2496" s="8" t="inlineStr">
        <is>
          <t>07 - Post-War Classic (1946-1972)</t>
        </is>
      </c>
      <c r="K2496" s="12" t="n">
        <v>560000</v>
      </c>
      <c r="L2496" s="8" t="inlineStr">
        <is>
          <t>Alaska</t>
        </is>
      </c>
      <c r="M2496" s="13" t="n">
        <v>5179.47</v>
      </c>
      <c r="N2496" s="13" t="n">
        <v>4762</v>
      </c>
      <c r="O2496" s="8" t="n"/>
    </row>
    <row r="2497">
      <c r="A2497" s="8" t="inlineStr">
        <is>
          <t>CANON-202511-002446</t>
        </is>
      </c>
      <c r="B2497" s="9" t="inlineStr">
        <is>
          <t>2025-11</t>
        </is>
      </c>
      <c r="C2497" s="10" t="n">
        <v>45978</v>
      </c>
      <c r="D2497" s="9" t="inlineStr">
        <is>
          <t>Bound</t>
        </is>
      </c>
      <c r="E2497" s="8" t="inlineStr">
        <is>
          <t>Cassius Larsson</t>
        </is>
      </c>
      <c r="F2497" s="11" t="n">
        <v>2000</v>
      </c>
      <c r="G2497" s="8" t="inlineStr">
        <is>
          <t>Porsche</t>
        </is>
      </c>
      <c r="H2497" s="8" t="inlineStr">
        <is>
          <t>911 Turbo S</t>
        </is>
      </c>
      <c r="I2497" s="8" t="inlineStr">
        <is>
          <t>0Y52UCZS5RDVGJEFW</t>
        </is>
      </c>
      <c r="J2497" s="8" t="inlineStr">
        <is>
          <t>02 - Sports / GT</t>
        </is>
      </c>
      <c r="K2497" s="12" t="n">
        <v>625000</v>
      </c>
      <c r="L2497" s="8" t="inlineStr">
        <is>
          <t>Ohio</t>
        </is>
      </c>
      <c r="M2497" s="13" t="n">
        <v>10654.48</v>
      </c>
      <c r="N2497" s="13" t="n">
        <v>9795.73</v>
      </c>
      <c r="O2497" s="8" t="n"/>
    </row>
    <row r="2498">
      <c r="A2498" s="8" t="inlineStr">
        <is>
          <t>CANON-202511-002447</t>
        </is>
      </c>
      <c r="B2498" s="9" t="inlineStr">
        <is>
          <t>2025-11</t>
        </is>
      </c>
      <c r="C2498" s="10" t="n">
        <v>45978</v>
      </c>
      <c r="D2498" s="9" t="inlineStr">
        <is>
          <t>Bound</t>
        </is>
      </c>
      <c r="E2498" s="8" t="inlineStr">
        <is>
          <t>Fenwick Vandermeer</t>
        </is>
      </c>
      <c r="F2498" s="11" t="n">
        <v>2004</v>
      </c>
      <c r="G2498" s="8" t="inlineStr">
        <is>
          <t>Mercedes-Benz</t>
        </is>
      </c>
      <c r="H2498" s="8" t="inlineStr">
        <is>
          <t>AMG GT</t>
        </is>
      </c>
      <c r="I2498" s="8" t="inlineStr">
        <is>
          <t>X6CKX2X063LTZNUW4</t>
        </is>
      </c>
      <c r="J2498" s="8" t="inlineStr">
        <is>
          <t>02 - Sports / GT</t>
        </is>
      </c>
      <c r="K2498" s="12" t="n">
        <v>835000</v>
      </c>
      <c r="L2498" s="8" t="inlineStr">
        <is>
          <t>Mississippi</t>
        </is>
      </c>
      <c r="M2498" s="13" t="n">
        <v>12186.27</v>
      </c>
      <c r="N2498" s="13" t="n">
        <v>11204.06</v>
      </c>
      <c r="O2498" s="8" t="n"/>
    </row>
    <row r="2499">
      <c r="A2499" s="8" t="inlineStr">
        <is>
          <t>CANON-202511-002448</t>
        </is>
      </c>
      <c r="B2499" s="9" t="inlineStr">
        <is>
          <t>2025-11</t>
        </is>
      </c>
      <c r="C2499" s="10" t="n">
        <v>45977</v>
      </c>
      <c r="D2499" s="9" t="inlineStr">
        <is>
          <t>Bound</t>
        </is>
      </c>
      <c r="E2499" s="8" t="inlineStr">
        <is>
          <t>Ingrid Whitlock</t>
        </is>
      </c>
      <c r="F2499" s="11" t="n">
        <v>1966</v>
      </c>
      <c r="G2499" s="8" t="inlineStr">
        <is>
          <t>Mercedes-Benz</t>
        </is>
      </c>
      <c r="H2499" s="8" t="inlineStr">
        <is>
          <t>AMG GT</t>
        </is>
      </c>
      <c r="I2499" s="8" t="inlineStr">
        <is>
          <t>8YKR1JDPJ9YWD9R4C</t>
        </is>
      </c>
      <c r="J2499" s="8" t="inlineStr">
        <is>
          <t>02 - Sports / GT</t>
        </is>
      </c>
      <c r="K2499" s="12" t="n">
        <v>465000</v>
      </c>
      <c r="L2499" s="8" t="inlineStr">
        <is>
          <t>Georgia</t>
        </is>
      </c>
      <c r="M2499" s="13" t="n">
        <v>7369.81</v>
      </c>
      <c r="N2499" s="13" t="n">
        <v>6775.8</v>
      </c>
      <c r="O2499" s="8" t="n"/>
    </row>
    <row r="2500">
      <c r="A2500" s="8" t="inlineStr">
        <is>
          <t>CANON-202511-002449</t>
        </is>
      </c>
      <c r="B2500" s="9" t="inlineStr">
        <is>
          <t>2025-11</t>
        </is>
      </c>
      <c r="C2500" s="10" t="n">
        <v>45978</v>
      </c>
      <c r="D2500" s="9" t="inlineStr">
        <is>
          <t>Bound</t>
        </is>
      </c>
      <c r="E2500" s="8" t="inlineStr">
        <is>
          <t>Emiliano Nakashima</t>
        </is>
      </c>
      <c r="F2500" s="11" t="n">
        <v>2016</v>
      </c>
      <c r="G2500" s="8" t="inlineStr">
        <is>
          <t>Bentley</t>
        </is>
      </c>
      <c r="H2500" s="8" t="inlineStr">
        <is>
          <t>Continental GT</t>
        </is>
      </c>
      <c r="I2500" s="8" t="inlineStr">
        <is>
          <t>AH5LFE9M0NFJ28JCS</t>
        </is>
      </c>
      <c r="J2500" s="8" t="inlineStr">
        <is>
          <t>02 - Sports / GT</t>
        </is>
      </c>
      <c r="K2500" s="12" t="n">
        <v>360000</v>
      </c>
      <c r="L2500" s="8" t="inlineStr">
        <is>
          <t>Iowa</t>
        </is>
      </c>
      <c r="M2500" s="13" t="n">
        <v>5603.77</v>
      </c>
      <c r="N2500" s="13" t="n">
        <v>5152.11</v>
      </c>
      <c r="O2500" s="8" t="n"/>
    </row>
    <row r="2501">
      <c r="A2501" s="8" t="inlineStr">
        <is>
          <t>CANON-202511-002450</t>
        </is>
      </c>
      <c r="B2501" s="9" t="inlineStr">
        <is>
          <t>2025-11</t>
        </is>
      </c>
      <c r="C2501" s="10" t="n">
        <v>45976</v>
      </c>
      <c r="D2501" s="9" t="inlineStr">
        <is>
          <t>Bound</t>
        </is>
      </c>
      <c r="E2501" s="8" t="inlineStr">
        <is>
          <t>Emiliano Montoya</t>
        </is>
      </c>
      <c r="F2501" s="11" t="n">
        <v>1988</v>
      </c>
      <c r="G2501" s="8" t="inlineStr">
        <is>
          <t>Icon</t>
        </is>
      </c>
      <c r="H2501" s="8" t="inlineStr">
        <is>
          <t>Derelict</t>
        </is>
      </c>
      <c r="I2501" s="8" t="inlineStr">
        <is>
          <t>5S06PTH1VAW4XX9SC</t>
        </is>
      </c>
      <c r="J2501" s="8" t="inlineStr">
        <is>
          <t>11 - Restomod / Coachbuilt / Bespoke</t>
        </is>
      </c>
      <c r="K2501" s="12" t="n">
        <v>675000</v>
      </c>
      <c r="L2501" s="8" t="inlineStr">
        <is>
          <t>Maine</t>
        </is>
      </c>
      <c r="M2501" s="13" t="n">
        <v>10728.68</v>
      </c>
      <c r="N2501" s="13" t="n">
        <v>9863.950000000001</v>
      </c>
      <c r="O2501" s="8" t="n"/>
    </row>
    <row r="2502">
      <c r="A2502" s="8" t="inlineStr">
        <is>
          <t>CANON-202511-002451</t>
        </is>
      </c>
      <c r="B2502" s="9" t="inlineStr">
        <is>
          <t>2025-11</t>
        </is>
      </c>
      <c r="C2502" s="10" t="n">
        <v>45962</v>
      </c>
      <c r="D2502" s="9" t="inlineStr">
        <is>
          <t>Bound</t>
        </is>
      </c>
      <c r="E2502" s="8" t="inlineStr">
        <is>
          <t>Emiliano Thistlewood</t>
        </is>
      </c>
      <c r="F2502" s="11" t="n">
        <v>1980</v>
      </c>
      <c r="G2502" s="8" t="inlineStr">
        <is>
          <t>Maserati</t>
        </is>
      </c>
      <c r="H2502" s="8" t="inlineStr">
        <is>
          <t>GranTurismo</t>
        </is>
      </c>
      <c r="I2502" s="8" t="inlineStr">
        <is>
          <t>EP413R3RS88EBUJ5B</t>
        </is>
      </c>
      <c r="J2502" s="8" t="inlineStr">
        <is>
          <t>02 - Sports / GT</t>
        </is>
      </c>
      <c r="K2502" s="12" t="n">
        <v>205000</v>
      </c>
      <c r="L2502" s="8" t="inlineStr">
        <is>
          <t>Washington</t>
        </is>
      </c>
      <c r="M2502" s="13" t="n">
        <v>3416.15</v>
      </c>
      <c r="N2502" s="13" t="n">
        <v>3140.81</v>
      </c>
      <c r="O2502" s="8" t="n"/>
    </row>
    <row r="2503">
      <c r="A2503" s="8" t="inlineStr">
        <is>
          <t>CANON-202511-002452</t>
        </is>
      </c>
      <c r="B2503" s="9" t="inlineStr">
        <is>
          <t>2025-11</t>
        </is>
      </c>
      <c r="C2503" s="10" t="n">
        <v>45978</v>
      </c>
      <c r="D2503" s="9" t="inlineStr">
        <is>
          <t>Bound</t>
        </is>
      </c>
      <c r="E2503" s="8" t="inlineStr">
        <is>
          <t>Everett Okonkwo</t>
        </is>
      </c>
      <c r="F2503" s="11" t="n">
        <v>1964</v>
      </c>
      <c r="G2503" s="8" t="inlineStr">
        <is>
          <t>Bentley</t>
        </is>
      </c>
      <c r="H2503" s="8" t="inlineStr">
        <is>
          <t>Continental GT</t>
        </is>
      </c>
      <c r="I2503" s="8" t="inlineStr">
        <is>
          <t>H35GRL370B1M06NT9</t>
        </is>
      </c>
      <c r="J2503" s="8" t="inlineStr">
        <is>
          <t>02 - Sports / GT</t>
        </is>
      </c>
      <c r="K2503" s="12" t="n">
        <v>245000</v>
      </c>
      <c r="L2503" s="8" t="inlineStr">
        <is>
          <t>New Jersey</t>
        </is>
      </c>
      <c r="M2503" s="13" t="n">
        <v>3870.08</v>
      </c>
      <c r="N2503" s="13" t="n">
        <v>3558.15</v>
      </c>
      <c r="O2503" s="8" t="n"/>
    </row>
    <row r="2504">
      <c r="A2504" s="8" t="inlineStr">
        <is>
          <t>CANON-202511-002453</t>
        </is>
      </c>
      <c r="B2504" s="9" t="inlineStr">
        <is>
          <t>2025-11</t>
        </is>
      </c>
      <c r="C2504" s="10" t="n">
        <v>45976</v>
      </c>
      <c r="D2504" s="9" t="inlineStr">
        <is>
          <t>Bound</t>
        </is>
      </c>
      <c r="E2504" s="8" t="inlineStr">
        <is>
          <t>Wilhelmina Rourke</t>
        </is>
      </c>
      <c r="F2504" s="11" t="n">
        <v>1972</v>
      </c>
      <c r="G2504" s="8" t="inlineStr">
        <is>
          <t>Mercedes-Benz</t>
        </is>
      </c>
      <c r="H2504" s="8" t="inlineStr">
        <is>
          <t>AMG GT</t>
        </is>
      </c>
      <c r="I2504" s="8" t="inlineStr">
        <is>
          <t>9JGTED2THTTBA03DG</t>
        </is>
      </c>
      <c r="J2504" s="8" t="inlineStr">
        <is>
          <t>02 - Sports / GT</t>
        </is>
      </c>
      <c r="K2504" s="12" t="n">
        <v>550000</v>
      </c>
      <c r="L2504" s="8" t="inlineStr">
        <is>
          <t>Nevada</t>
        </is>
      </c>
      <c r="M2504" s="13" t="n">
        <v>7891.98</v>
      </c>
      <c r="N2504" s="13" t="n">
        <v>7255.89</v>
      </c>
      <c r="O2504" s="8" t="n"/>
    </row>
    <row r="2505">
      <c r="A2505" s="8" t="inlineStr">
        <is>
          <t>CANON-202511-002454</t>
        </is>
      </c>
      <c r="B2505" s="9" t="inlineStr">
        <is>
          <t>2025-11</t>
        </is>
      </c>
      <c r="C2505" s="10" t="n">
        <v>45968</v>
      </c>
      <c r="D2505" s="9" t="inlineStr">
        <is>
          <t>Bound</t>
        </is>
      </c>
      <c r="E2505" s="8" t="inlineStr">
        <is>
          <t>Thaddeus Underwood</t>
        </is>
      </c>
      <c r="F2505" s="11" t="n">
        <v>1963</v>
      </c>
      <c r="G2505" s="8" t="inlineStr">
        <is>
          <t>BMW</t>
        </is>
      </c>
      <c r="H2505" s="8" t="inlineStr">
        <is>
          <t>M8 Competition</t>
        </is>
      </c>
      <c r="I2505" s="8" t="inlineStr">
        <is>
          <t>JAAWESPUW9Y1LZYTR</t>
        </is>
      </c>
      <c r="J2505" s="8" t="inlineStr">
        <is>
          <t>02 - Sports / GT</t>
        </is>
      </c>
      <c r="K2505" s="12" t="n">
        <v>340000</v>
      </c>
      <c r="L2505" s="8" t="inlineStr">
        <is>
          <t>New York</t>
        </is>
      </c>
      <c r="M2505" s="13" t="n">
        <v>6158.49</v>
      </c>
      <c r="N2505" s="13" t="n">
        <v>5662.12</v>
      </c>
      <c r="O2505" s="8" t="n"/>
    </row>
    <row r="2506">
      <c r="A2506" s="8" t="inlineStr">
        <is>
          <t>CANON-202511-002455</t>
        </is>
      </c>
      <c r="B2506" s="9" t="inlineStr">
        <is>
          <t>2025-11</t>
        </is>
      </c>
      <c r="C2506" s="10" t="n">
        <v>45963</v>
      </c>
      <c r="D2506" s="9" t="inlineStr">
        <is>
          <t>Bound</t>
        </is>
      </c>
      <c r="E2506" s="8" t="inlineStr">
        <is>
          <t>Ottilie Montoya</t>
        </is>
      </c>
      <c r="F2506" s="11" t="n">
        <v>1985</v>
      </c>
      <c r="G2506" s="8" t="inlineStr">
        <is>
          <t>Porsche</t>
        </is>
      </c>
      <c r="H2506" s="8" t="inlineStr">
        <is>
          <t>911 Turbo S</t>
        </is>
      </c>
      <c r="I2506" s="8" t="inlineStr">
        <is>
          <t>R31MU28VUMJP6GTA9</t>
        </is>
      </c>
      <c r="J2506" s="8" t="inlineStr">
        <is>
          <t>02 - Sports / GT</t>
        </is>
      </c>
      <c r="K2506" s="12" t="n">
        <v>845000</v>
      </c>
      <c r="L2506" s="8" t="inlineStr">
        <is>
          <t>Alabama</t>
        </is>
      </c>
      <c r="M2506" s="13" t="n">
        <v>13161.27</v>
      </c>
      <c r="N2506" s="13" t="n">
        <v>12100.47</v>
      </c>
      <c r="O2506" s="8" t="n"/>
    </row>
    <row r="2507">
      <c r="A2507" s="8" t="inlineStr">
        <is>
          <t>CANON-202511-002457</t>
        </is>
      </c>
      <c r="B2507" s="9" t="inlineStr">
        <is>
          <t>2025-11</t>
        </is>
      </c>
      <c r="C2507" s="10" t="n">
        <v>45977</v>
      </c>
      <c r="D2507" s="9" t="inlineStr">
        <is>
          <t>Bound</t>
        </is>
      </c>
      <c r="E2507" s="8" t="inlineStr">
        <is>
          <t>Everett Merriweather</t>
        </is>
      </c>
      <c r="F2507" s="11" t="n">
        <v>1962</v>
      </c>
      <c r="G2507" s="8" t="inlineStr">
        <is>
          <t>Lamborghini</t>
        </is>
      </c>
      <c r="H2507" s="8" t="inlineStr">
        <is>
          <t>Huracan EVO</t>
        </is>
      </c>
      <c r="I2507" s="8" t="inlineStr">
        <is>
          <t>SB7X5GVZ95D1LYV2C</t>
        </is>
      </c>
      <c r="J2507" s="8" t="inlineStr">
        <is>
          <t>03 - Supercar</t>
        </is>
      </c>
      <c r="K2507" s="12" t="n">
        <v>610000</v>
      </c>
      <c r="L2507" s="8" t="inlineStr">
        <is>
          <t>Utah</t>
        </is>
      </c>
      <c r="M2507" s="13" t="n">
        <v>14760.85</v>
      </c>
      <c r="N2507" s="13" t="n">
        <v>13571.13</v>
      </c>
      <c r="O2507" s="8" t="n"/>
    </row>
    <row r="2508">
      <c r="A2508" s="8" t="inlineStr">
        <is>
          <t>CANON-202511-002458</t>
        </is>
      </c>
      <c r="B2508" s="9" t="inlineStr">
        <is>
          <t>2025-11</t>
        </is>
      </c>
      <c r="C2508" s="10" t="n">
        <v>45969</v>
      </c>
      <c r="D2508" s="9" t="inlineStr">
        <is>
          <t>Bound</t>
        </is>
      </c>
      <c r="E2508" s="8" t="inlineStr">
        <is>
          <t>Lorenzo Blackwood</t>
        </is>
      </c>
      <c r="F2508" s="11" t="n">
        <v>2022</v>
      </c>
      <c r="G2508" s="8" t="inlineStr">
        <is>
          <t>Singer</t>
        </is>
      </c>
      <c r="H2508" s="8" t="inlineStr">
        <is>
          <t>911 Reimagined</t>
        </is>
      </c>
      <c r="I2508" s="8" t="inlineStr">
        <is>
          <t>T0JD3Y0TGPVUSEUC9</t>
        </is>
      </c>
      <c r="J2508" s="8" t="inlineStr">
        <is>
          <t>11 - Restomod / Coachbuilt / Bespoke</t>
        </is>
      </c>
      <c r="K2508" s="12" t="n">
        <v>605000</v>
      </c>
      <c r="L2508" s="8" t="inlineStr">
        <is>
          <t>Arizona</t>
        </is>
      </c>
      <c r="M2508" s="13" t="n">
        <v>8992.809999999999</v>
      </c>
      <c r="N2508" s="13" t="n">
        <v>8267.99</v>
      </c>
      <c r="O2508" s="8" t="n"/>
    </row>
    <row r="2509">
      <c r="A2509" s="8" t="inlineStr">
        <is>
          <t>CANON-202511-002459</t>
        </is>
      </c>
      <c r="B2509" s="9" t="inlineStr">
        <is>
          <t>2025-11</t>
        </is>
      </c>
      <c r="C2509" s="10" t="n">
        <v>45977</v>
      </c>
      <c r="D2509" s="9" t="inlineStr">
        <is>
          <t>Bound</t>
        </is>
      </c>
      <c r="E2509" s="8" t="inlineStr">
        <is>
          <t>Aurelio Thistlewood</t>
        </is>
      </c>
      <c r="F2509" s="11" t="n">
        <v>1999</v>
      </c>
      <c r="G2509" s="8" t="inlineStr">
        <is>
          <t>Aston Martin</t>
        </is>
      </c>
      <c r="H2509" s="8" t="inlineStr">
        <is>
          <t>DB5</t>
        </is>
      </c>
      <c r="I2509" s="8" t="inlineStr">
        <is>
          <t>HYVUN9RY8628BG54W</t>
        </is>
      </c>
      <c r="J2509" s="8" t="inlineStr">
        <is>
          <t>07 - Post-War Classic (1946-1972)</t>
        </is>
      </c>
      <c r="K2509" s="12" t="n">
        <v>1205000</v>
      </c>
      <c r="L2509" s="8" t="inlineStr">
        <is>
          <t>Arkansas</t>
        </is>
      </c>
      <c r="M2509" s="13" t="n">
        <v>11922.68</v>
      </c>
      <c r="N2509" s="13" t="n">
        <v>10961.71</v>
      </c>
      <c r="O2509" s="8" t="n"/>
    </row>
    <row r="2510">
      <c r="A2510" s="8" t="inlineStr">
        <is>
          <t>CANON-202511-002460</t>
        </is>
      </c>
      <c r="B2510" s="9" t="inlineStr">
        <is>
          <t>2025-11</t>
        </is>
      </c>
      <c r="C2510" s="10" t="n">
        <v>45987</v>
      </c>
      <c r="D2510" s="9" t="inlineStr">
        <is>
          <t>Bound</t>
        </is>
      </c>
      <c r="E2510" s="8" t="inlineStr">
        <is>
          <t>Callum Vandermeer</t>
        </is>
      </c>
      <c r="F2510" s="11" t="n">
        <v>2012</v>
      </c>
      <c r="G2510" s="8" t="inlineStr">
        <is>
          <t>Icon</t>
        </is>
      </c>
      <c r="H2510" s="8" t="inlineStr">
        <is>
          <t>Derelict</t>
        </is>
      </c>
      <c r="I2510" s="8" t="inlineStr">
        <is>
          <t>DCYZYN2YNDZW2YXWK</t>
        </is>
      </c>
      <c r="J2510" s="8" t="inlineStr">
        <is>
          <t>11 - Restomod / Coachbuilt / Bespoke</t>
        </is>
      </c>
      <c r="K2510" s="12" t="n">
        <v>195000</v>
      </c>
      <c r="L2510" s="8" t="inlineStr">
        <is>
          <t>Arkansas</t>
        </is>
      </c>
      <c r="M2510" s="13" t="n">
        <v>5331.23</v>
      </c>
      <c r="N2510" s="13" t="n">
        <v>4901.53</v>
      </c>
      <c r="O2510" s="8" t="n"/>
    </row>
    <row r="2511">
      <c r="A2511" s="8" t="inlineStr">
        <is>
          <t>CANON-202511-002461</t>
        </is>
      </c>
      <c r="B2511" s="9" t="inlineStr">
        <is>
          <t>2025-11</t>
        </is>
      </c>
      <c r="C2511" s="10" t="n">
        <v>45963</v>
      </c>
      <c r="D2511" s="9" t="inlineStr">
        <is>
          <t>Bound</t>
        </is>
      </c>
      <c r="E2511" s="8" t="inlineStr">
        <is>
          <t>Noor Fairweather</t>
        </is>
      </c>
      <c r="F2511" s="11" t="n">
        <v>1986</v>
      </c>
      <c r="G2511" s="8" t="inlineStr">
        <is>
          <t>Lamborghini</t>
        </is>
      </c>
      <c r="H2511" s="8" t="inlineStr">
        <is>
          <t>Huracan EVO</t>
        </is>
      </c>
      <c r="I2511" s="8" t="inlineStr">
        <is>
          <t>JGVCUXLSJ240BWXV9</t>
        </is>
      </c>
      <c r="J2511" s="8" t="inlineStr">
        <is>
          <t>03 - Supercar</t>
        </is>
      </c>
      <c r="K2511" s="12" t="n">
        <v>355000</v>
      </c>
      <c r="L2511" s="8" t="inlineStr">
        <is>
          <t>New York</t>
        </is>
      </c>
      <c r="M2511" s="13" t="n">
        <v>9859.620000000001</v>
      </c>
      <c r="N2511" s="13" t="n">
        <v>9064.93</v>
      </c>
      <c r="O2511" s="8" t="n"/>
    </row>
    <row r="2512">
      <c r="A2512" s="8" t="inlineStr">
        <is>
          <t>CANON-202511-002462</t>
        </is>
      </c>
      <c r="B2512" s="9" t="inlineStr">
        <is>
          <t>2025-11</t>
        </is>
      </c>
      <c r="C2512" s="10" t="n">
        <v>45972</v>
      </c>
      <c r="D2512" s="9" t="inlineStr">
        <is>
          <t>Bound</t>
        </is>
      </c>
      <c r="E2512" s="8" t="inlineStr">
        <is>
          <t>Ottilie Nakashima</t>
        </is>
      </c>
      <c r="F2512" s="11" t="n">
        <v>1961</v>
      </c>
      <c r="G2512" s="8" t="inlineStr">
        <is>
          <t>Mercedes-Benz</t>
        </is>
      </c>
      <c r="H2512" s="8" t="inlineStr">
        <is>
          <t>280SL Pagoda</t>
        </is>
      </c>
      <c r="I2512" s="8" t="inlineStr">
        <is>
          <t>3DCE8AS490W7SE3T8</t>
        </is>
      </c>
      <c r="J2512" s="8" t="inlineStr">
        <is>
          <t>07 - Post-War Classic (1946-1972)</t>
        </is>
      </c>
      <c r="K2512" s="12" t="n">
        <v>935000</v>
      </c>
      <c r="L2512" s="8" t="inlineStr">
        <is>
          <t>New Hampshire</t>
        </is>
      </c>
      <c r="M2512" s="13" t="n">
        <v>7889.28</v>
      </c>
      <c r="N2512" s="13" t="n">
        <v>7253.4</v>
      </c>
      <c r="O2512" s="8" t="n"/>
    </row>
    <row r="2513">
      <c r="A2513" s="8" t="inlineStr">
        <is>
          <t>CANON-202511-002463</t>
        </is>
      </c>
      <c r="B2513" s="9" t="inlineStr">
        <is>
          <t>2025-11</t>
        </is>
      </c>
      <c r="C2513" s="10" t="n">
        <v>45964</v>
      </c>
      <c r="D2513" s="9" t="inlineStr">
        <is>
          <t>Bound</t>
        </is>
      </c>
      <c r="E2513" s="8" t="inlineStr">
        <is>
          <t>Desmond Montoya</t>
        </is>
      </c>
      <c r="F2513" s="11" t="n">
        <v>1991</v>
      </c>
      <c r="G2513" s="8" t="inlineStr">
        <is>
          <t>Maserati</t>
        </is>
      </c>
      <c r="H2513" s="8" t="inlineStr">
        <is>
          <t>GranTurismo</t>
        </is>
      </c>
      <c r="I2513" s="8" t="inlineStr">
        <is>
          <t>S1D20ETRJVRAMA9SM</t>
        </is>
      </c>
      <c r="J2513" s="8" t="inlineStr">
        <is>
          <t>02 - Sports / GT</t>
        </is>
      </c>
      <c r="K2513" s="12" t="n">
        <v>230000</v>
      </c>
      <c r="L2513" s="8" t="inlineStr">
        <is>
          <t>Minnesota</t>
        </is>
      </c>
      <c r="M2513" s="13" t="n">
        <v>5270.04</v>
      </c>
      <c r="N2513" s="13" t="n">
        <v>4845.27</v>
      </c>
      <c r="O2513" s="8" t="n"/>
    </row>
    <row r="2514">
      <c r="A2514" s="8" t="inlineStr">
        <is>
          <t>CANON-202511-002465</t>
        </is>
      </c>
      <c r="B2514" s="9" t="inlineStr">
        <is>
          <t>2025-11</t>
        </is>
      </c>
      <c r="C2514" s="10" t="n">
        <v>45971</v>
      </c>
      <c r="D2514" s="9" t="inlineStr">
        <is>
          <t>Bound</t>
        </is>
      </c>
      <c r="E2514" s="8" t="inlineStr">
        <is>
          <t>Wilhelmina Underwood</t>
        </is>
      </c>
      <c r="F2514" s="11" t="n">
        <v>1991</v>
      </c>
      <c r="G2514" s="8" t="inlineStr">
        <is>
          <t>Aston Martin</t>
        </is>
      </c>
      <c r="H2514" s="8" t="inlineStr">
        <is>
          <t>DB12</t>
        </is>
      </c>
      <c r="I2514" s="8" t="inlineStr">
        <is>
          <t>GRYSZ888Y201A4GBM</t>
        </is>
      </c>
      <c r="J2514" s="8" t="inlineStr">
        <is>
          <t>02 - Sports / GT</t>
        </is>
      </c>
      <c r="K2514" s="12" t="n">
        <v>460000</v>
      </c>
      <c r="L2514" s="8" t="inlineStr">
        <is>
          <t>South Dakota</t>
        </is>
      </c>
      <c r="M2514" s="13" t="n">
        <v>7225.47</v>
      </c>
      <c r="N2514" s="13" t="n">
        <v>6643.1</v>
      </c>
      <c r="O2514" s="8" t="n"/>
    </row>
    <row r="2515">
      <c r="A2515" s="8" t="inlineStr">
        <is>
          <t>CANON-202511-002468</t>
        </is>
      </c>
      <c r="B2515" s="9" t="inlineStr">
        <is>
          <t>2025-11</t>
        </is>
      </c>
      <c r="C2515" s="10" t="n">
        <v>45978</v>
      </c>
      <c r="D2515" s="9" t="inlineStr">
        <is>
          <t>Bound</t>
        </is>
      </c>
      <c r="E2515" s="8" t="inlineStr">
        <is>
          <t>Aurelio Delacroix</t>
        </is>
      </c>
      <c r="F2515" s="11" t="n">
        <v>2007</v>
      </c>
      <c r="G2515" s="8" t="inlineStr">
        <is>
          <t>Ferrari</t>
        </is>
      </c>
      <c r="H2515" s="8" t="inlineStr">
        <is>
          <t>SF90 Stradale</t>
        </is>
      </c>
      <c r="I2515" s="8" t="inlineStr">
        <is>
          <t>CXSL4L6V2Y3FGPB1H</t>
        </is>
      </c>
      <c r="J2515" s="8" t="inlineStr">
        <is>
          <t>03 - Supercar</t>
        </is>
      </c>
      <c r="K2515" s="12" t="n">
        <v>1100000</v>
      </c>
      <c r="L2515" s="8" t="inlineStr">
        <is>
          <t>California</t>
        </is>
      </c>
      <c r="M2515" s="13" t="n">
        <v>22415.09</v>
      </c>
      <c r="N2515" s="13" t="n">
        <v>20608.43</v>
      </c>
      <c r="O2515" s="8" t="n"/>
    </row>
    <row r="2516">
      <c r="A2516" s="8" t="inlineStr">
        <is>
          <t>CANON-202511-002469</t>
        </is>
      </c>
      <c r="B2516" s="9" t="inlineStr">
        <is>
          <t>2025-11</t>
        </is>
      </c>
      <c r="C2516" s="10" t="n">
        <v>45972</v>
      </c>
      <c r="D2516" s="9" t="inlineStr">
        <is>
          <t>Bound</t>
        </is>
      </c>
      <c r="E2516" s="8" t="inlineStr">
        <is>
          <t>Ramona Montoya</t>
        </is>
      </c>
      <c r="F2516" s="11" t="n">
        <v>1989</v>
      </c>
      <c r="G2516" s="8" t="inlineStr">
        <is>
          <t>Mercedes-Benz</t>
        </is>
      </c>
      <c r="H2516" s="8" t="inlineStr">
        <is>
          <t>AMG GT</t>
        </is>
      </c>
      <c r="I2516" s="8" t="inlineStr">
        <is>
          <t>SAYCYPVV4ZJUGPUBX</t>
        </is>
      </c>
      <c r="J2516" s="8" t="inlineStr">
        <is>
          <t>02 - Sports / GT</t>
        </is>
      </c>
      <c r="K2516" s="12" t="n">
        <v>900000</v>
      </c>
      <c r="L2516" s="8" t="inlineStr">
        <is>
          <t>Oklahoma</t>
        </is>
      </c>
      <c r="M2516" s="13" t="n">
        <v>13907.55</v>
      </c>
      <c r="N2516" s="13" t="n">
        <v>12786.6</v>
      </c>
      <c r="O2516" s="8" t="n"/>
    </row>
    <row r="2517">
      <c r="A2517" s="8" t="inlineStr">
        <is>
          <t>CANON-202511-002470</t>
        </is>
      </c>
      <c r="B2517" s="9" t="inlineStr">
        <is>
          <t>2025-11</t>
        </is>
      </c>
      <c r="C2517" s="10" t="n">
        <v>45981</v>
      </c>
      <c r="D2517" s="9" t="inlineStr">
        <is>
          <t>Bound</t>
        </is>
      </c>
      <c r="E2517" s="8" t="inlineStr">
        <is>
          <t>Wilhelmina Harrington</t>
        </is>
      </c>
      <c r="F2517" s="11" t="n">
        <v>1998</v>
      </c>
      <c r="G2517" s="8" t="inlineStr">
        <is>
          <t>Maserati</t>
        </is>
      </c>
      <c r="H2517" s="8" t="inlineStr">
        <is>
          <t>GranTurismo</t>
        </is>
      </c>
      <c r="I2517" s="8" t="inlineStr">
        <is>
          <t>Y58ZGZ43CVCUZXHA2</t>
        </is>
      </c>
      <c r="J2517" s="8" t="inlineStr">
        <is>
          <t>02 - Sports / GT</t>
        </is>
      </c>
      <c r="K2517" s="12" t="n">
        <v>260000</v>
      </c>
      <c r="L2517" s="8" t="inlineStr">
        <is>
          <t>Wyoming</t>
        </is>
      </c>
      <c r="M2517" s="13" t="n">
        <v>3936.79</v>
      </c>
      <c r="N2517" s="13" t="n">
        <v>3619.48</v>
      </c>
      <c r="O2517" s="8" t="n"/>
    </row>
    <row r="2518">
      <c r="A2518" s="8" t="inlineStr">
        <is>
          <t>CANON-202511-002471</t>
        </is>
      </c>
      <c r="B2518" s="9" t="inlineStr">
        <is>
          <t>2025-11</t>
        </is>
      </c>
      <c r="C2518" s="10" t="n">
        <v>45987</v>
      </c>
      <c r="D2518" s="9" t="inlineStr">
        <is>
          <t>Bound</t>
        </is>
      </c>
      <c r="E2518" s="8" t="inlineStr">
        <is>
          <t>Lorenzo Merriweather</t>
        </is>
      </c>
      <c r="F2518" s="11" t="n">
        <v>2013</v>
      </c>
      <c r="G2518" s="8" t="inlineStr">
        <is>
          <t>Ferrari</t>
        </is>
      </c>
      <c r="H2518" s="8" t="inlineStr">
        <is>
          <t>296 GTB</t>
        </is>
      </c>
      <c r="I2518" s="8" t="inlineStr">
        <is>
          <t>AX8MYGN6TBJL318ZV</t>
        </is>
      </c>
      <c r="J2518" s="8" t="inlineStr">
        <is>
          <t>03 - Supercar</t>
        </is>
      </c>
      <c r="K2518" s="12" t="n">
        <v>1950000</v>
      </c>
      <c r="L2518" s="8" t="inlineStr">
        <is>
          <t>Kansas</t>
        </is>
      </c>
      <c r="M2518" s="13" t="n">
        <v>28550.94</v>
      </c>
      <c r="N2518" s="13" t="n">
        <v>26249.73</v>
      </c>
      <c r="O2518" s="8" t="n"/>
    </row>
    <row r="2519">
      <c r="A2519" s="8" t="inlineStr">
        <is>
          <t>CANON-202511-002473</t>
        </is>
      </c>
      <c r="B2519" s="9" t="inlineStr">
        <is>
          <t>2025-11</t>
        </is>
      </c>
      <c r="C2519" s="10" t="n">
        <v>45963</v>
      </c>
      <c r="D2519" s="9" t="inlineStr">
        <is>
          <t>Bound</t>
        </is>
      </c>
      <c r="E2519" s="8" t="inlineStr">
        <is>
          <t>Mireille Harrington</t>
        </is>
      </c>
      <c r="F2519" s="11" t="n">
        <v>1999</v>
      </c>
      <c r="G2519" s="8" t="inlineStr">
        <is>
          <t>Maserati</t>
        </is>
      </c>
      <c r="H2519" s="8" t="inlineStr">
        <is>
          <t>GranTurismo</t>
        </is>
      </c>
      <c r="I2519" s="8" t="inlineStr">
        <is>
          <t>A60ENZC74T42ZRTUF</t>
        </is>
      </c>
      <c r="J2519" s="8" t="inlineStr">
        <is>
          <t>02 - Sports / GT</t>
        </is>
      </c>
      <c r="K2519" s="12" t="n">
        <v>320000</v>
      </c>
      <c r="L2519" s="8" t="inlineStr">
        <is>
          <t>New York</t>
        </is>
      </c>
      <c r="M2519" s="13" t="n">
        <v>5796.23</v>
      </c>
      <c r="N2519" s="13" t="n">
        <v>5329.05</v>
      </c>
      <c r="O2519" s="8" t="n"/>
    </row>
    <row r="2520">
      <c r="A2520" s="8" t="inlineStr">
        <is>
          <t>CANON-202511-002474</t>
        </is>
      </c>
      <c r="B2520" s="9" t="inlineStr">
        <is>
          <t>2025-11</t>
        </is>
      </c>
      <c r="C2520" s="10" t="n">
        <v>45966</v>
      </c>
      <c r="D2520" s="9" t="inlineStr">
        <is>
          <t>Bound</t>
        </is>
      </c>
      <c r="E2520" s="8" t="inlineStr">
        <is>
          <t>Ottilie Nakashima</t>
        </is>
      </c>
      <c r="F2520" s="11" t="n">
        <v>1962</v>
      </c>
      <c r="G2520" s="8" t="inlineStr">
        <is>
          <t>Bentley</t>
        </is>
      </c>
      <c r="H2520" s="8" t="inlineStr">
        <is>
          <t>Continental GT</t>
        </is>
      </c>
      <c r="I2520" s="8" t="inlineStr">
        <is>
          <t>7AU7BC5N403Z8S2GS</t>
        </is>
      </c>
      <c r="J2520" s="8" t="inlineStr">
        <is>
          <t>02 - Sports / GT</t>
        </is>
      </c>
      <c r="K2520" s="12" t="n">
        <v>1050000</v>
      </c>
      <c r="L2520" s="8" t="inlineStr">
        <is>
          <t>Georgia</t>
        </is>
      </c>
      <c r="M2520" s="13" t="n">
        <v>12203.77</v>
      </c>
      <c r="N2520" s="13" t="n">
        <v>11220.15</v>
      </c>
      <c r="O2520" s="8" t="n"/>
    </row>
    <row r="2521">
      <c r="A2521" s="8" t="inlineStr">
        <is>
          <t>CANON-202511-002475</t>
        </is>
      </c>
      <c r="B2521" s="9" t="inlineStr">
        <is>
          <t>2025-11</t>
        </is>
      </c>
      <c r="C2521" s="10" t="n">
        <v>45970</v>
      </c>
      <c r="D2521" s="9" t="inlineStr">
        <is>
          <t>Bound</t>
        </is>
      </c>
      <c r="E2521" s="8" t="inlineStr">
        <is>
          <t>Delphine Larsson</t>
        </is>
      </c>
      <c r="F2521" s="11" t="n">
        <v>1987</v>
      </c>
      <c r="G2521" s="8" t="inlineStr">
        <is>
          <t>Maserati</t>
        </is>
      </c>
      <c r="H2521" s="8" t="inlineStr">
        <is>
          <t>GranTurismo</t>
        </is>
      </c>
      <c r="I2521" s="8" t="inlineStr">
        <is>
          <t>TSKNJGVGU284ZLHM0</t>
        </is>
      </c>
      <c r="J2521" s="8" t="inlineStr">
        <is>
          <t>02 - Sports / GT</t>
        </is>
      </c>
      <c r="K2521" s="12" t="n">
        <v>205000</v>
      </c>
      <c r="L2521" s="8" t="inlineStr">
        <is>
          <t>West Virginia</t>
        </is>
      </c>
      <c r="M2521" s="13" t="n">
        <v>4732.79</v>
      </c>
      <c r="N2521" s="13" t="n">
        <v>4351.33</v>
      </c>
      <c r="O2521" s="8" t="n"/>
    </row>
    <row r="2522">
      <c r="A2522" s="8" t="inlineStr">
        <is>
          <t>CANON-202511-002476</t>
        </is>
      </c>
      <c r="B2522" s="9" t="inlineStr">
        <is>
          <t>2025-11</t>
        </is>
      </c>
      <c r="C2522" s="10" t="n">
        <v>45991</v>
      </c>
      <c r="D2522" s="9" t="inlineStr">
        <is>
          <t>Bound</t>
        </is>
      </c>
      <c r="E2522" s="8" t="inlineStr">
        <is>
          <t>Anouk Larsson</t>
        </is>
      </c>
      <c r="F2522" s="11" t="n">
        <v>2017</v>
      </c>
      <c r="G2522" s="8" t="inlineStr">
        <is>
          <t>Ferrari</t>
        </is>
      </c>
      <c r="H2522" s="8" t="inlineStr">
        <is>
          <t>275 GTB/4</t>
        </is>
      </c>
      <c r="I2522" s="8" t="inlineStr">
        <is>
          <t>YCEKHLRNGNDKZSDU2</t>
        </is>
      </c>
      <c r="J2522" s="8" t="inlineStr">
        <is>
          <t>07 - Post-War Classic (1946-1972)</t>
        </is>
      </c>
      <c r="K2522" s="12" t="n">
        <v>1180000</v>
      </c>
      <c r="L2522" s="8" t="inlineStr">
        <is>
          <t>Illinois</t>
        </is>
      </c>
      <c r="M2522" s="13" t="n">
        <v>11506.11</v>
      </c>
      <c r="N2522" s="13" t="n">
        <v>10578.72</v>
      </c>
      <c r="O2522" s="8" t="n"/>
    </row>
    <row r="2523">
      <c r="A2523" s="8" t="inlineStr">
        <is>
          <t>CANON-202511-002477</t>
        </is>
      </c>
      <c r="B2523" s="9" t="inlineStr">
        <is>
          <t>2025-11</t>
        </is>
      </c>
      <c r="C2523" s="10" t="n">
        <v>45979</v>
      </c>
      <c r="D2523" s="9" t="inlineStr">
        <is>
          <t>Bound</t>
        </is>
      </c>
      <c r="E2523" s="8" t="inlineStr">
        <is>
          <t>Wilhelmina Nakashima</t>
        </is>
      </c>
      <c r="F2523" s="11" t="n">
        <v>2019</v>
      </c>
      <c r="G2523" s="8" t="inlineStr">
        <is>
          <t>Porsche</t>
        </is>
      </c>
      <c r="H2523" s="8" t="inlineStr">
        <is>
          <t>911 Turbo S</t>
        </is>
      </c>
      <c r="I2523" s="8" t="inlineStr">
        <is>
          <t>U623EM3A8LG0P973K</t>
        </is>
      </c>
      <c r="J2523" s="8" t="inlineStr">
        <is>
          <t>02 - Sports / GT</t>
        </is>
      </c>
      <c r="K2523" s="12" t="n">
        <v>310000</v>
      </c>
      <c r="L2523" s="8" t="inlineStr">
        <is>
          <t>Pennsylvania</t>
        </is>
      </c>
      <c r="M2523" s="13" t="n">
        <v>4386.79</v>
      </c>
      <c r="N2523" s="13" t="n">
        <v>4033.21</v>
      </c>
      <c r="O2523" s="8" t="n"/>
    </row>
    <row r="2524">
      <c r="A2524" s="8" t="inlineStr">
        <is>
          <t>CANON-202511-002478</t>
        </is>
      </c>
      <c r="B2524" s="9" t="inlineStr">
        <is>
          <t>2025-11</t>
        </is>
      </c>
      <c r="C2524" s="10" t="n">
        <v>45983</v>
      </c>
      <c r="D2524" s="9" t="inlineStr">
        <is>
          <t>Bound</t>
        </is>
      </c>
      <c r="E2524" s="8" t="inlineStr">
        <is>
          <t>Everett Whitlock</t>
        </is>
      </c>
      <c r="F2524" s="11" t="n">
        <v>1967</v>
      </c>
      <c r="G2524" s="8" t="inlineStr">
        <is>
          <t>Aston Martin</t>
        </is>
      </c>
      <c r="H2524" s="8" t="inlineStr">
        <is>
          <t>DB12</t>
        </is>
      </c>
      <c r="I2524" s="8" t="inlineStr">
        <is>
          <t>BGLF853KRWSW9NLPC</t>
        </is>
      </c>
      <c r="J2524" s="8" t="inlineStr">
        <is>
          <t>02 - Sports / GT</t>
        </is>
      </c>
      <c r="K2524" s="12" t="n">
        <v>320000</v>
      </c>
      <c r="L2524" s="8" t="inlineStr">
        <is>
          <t>Tennessee</t>
        </is>
      </c>
      <c r="M2524" s="13" t="n">
        <v>4437.74</v>
      </c>
      <c r="N2524" s="13" t="n">
        <v>4080.06</v>
      </c>
      <c r="O2524" s="8" t="n"/>
    </row>
    <row r="2525">
      <c r="A2525" s="8" t="inlineStr">
        <is>
          <t>CANON-202511-002479</t>
        </is>
      </c>
      <c r="B2525" s="9" t="inlineStr">
        <is>
          <t>2025-11</t>
        </is>
      </c>
      <c r="C2525" s="10" t="n">
        <v>45986</v>
      </c>
      <c r="D2525" s="9" t="inlineStr">
        <is>
          <t>Bound</t>
        </is>
      </c>
      <c r="E2525" s="8" t="inlineStr">
        <is>
          <t>Thaddeus Castellanos</t>
        </is>
      </c>
      <c r="F2525" s="11" t="n">
        <v>1969</v>
      </c>
      <c r="G2525" s="8" t="inlineStr">
        <is>
          <t>Mercedes-Benz</t>
        </is>
      </c>
      <c r="H2525" s="8" t="inlineStr">
        <is>
          <t>AMG GT</t>
        </is>
      </c>
      <c r="I2525" s="8" t="inlineStr">
        <is>
          <t>VACGZ64TD6VS95TTR</t>
        </is>
      </c>
      <c r="J2525" s="8" t="inlineStr">
        <is>
          <t>02 - Sports / GT</t>
        </is>
      </c>
      <c r="K2525" s="12" t="n">
        <v>390000</v>
      </c>
      <c r="L2525" s="8" t="inlineStr">
        <is>
          <t>New Jersey</t>
        </is>
      </c>
      <c r="M2525" s="13" t="n">
        <v>5022.17</v>
      </c>
      <c r="N2525" s="13" t="n">
        <v>4617.38</v>
      </c>
      <c r="O2525" s="8" t="n"/>
    </row>
    <row r="2526">
      <c r="A2526" s="8" t="inlineStr">
        <is>
          <t>CANON-202511-002480</t>
        </is>
      </c>
      <c r="B2526" s="9" t="inlineStr">
        <is>
          <t>2025-11</t>
        </is>
      </c>
      <c r="C2526" s="10" t="n">
        <v>45988</v>
      </c>
      <c r="D2526" s="9" t="inlineStr">
        <is>
          <t>Bound</t>
        </is>
      </c>
      <c r="E2526" s="8" t="inlineStr">
        <is>
          <t>Ottilie Fairweather</t>
        </is>
      </c>
      <c r="F2526" s="11" t="n">
        <v>2005</v>
      </c>
      <c r="G2526" s="8" t="inlineStr">
        <is>
          <t>Bentley</t>
        </is>
      </c>
      <c r="H2526" s="8" t="inlineStr">
        <is>
          <t>Continental GT</t>
        </is>
      </c>
      <c r="I2526" s="8" t="inlineStr">
        <is>
          <t>CYRU14PM44Z4PCKXA</t>
        </is>
      </c>
      <c r="J2526" s="8" t="inlineStr">
        <is>
          <t>02 - Sports / GT</t>
        </is>
      </c>
      <c r="K2526" s="12" t="n">
        <v>555000</v>
      </c>
      <c r="L2526" s="8" t="inlineStr">
        <is>
          <t>Wyoming</t>
        </is>
      </c>
      <c r="M2526" s="13" t="n">
        <v>7283.07</v>
      </c>
      <c r="N2526" s="13" t="n">
        <v>6696.05</v>
      </c>
      <c r="O2526" s="8" t="n"/>
    </row>
    <row r="2527">
      <c r="A2527" s="8" t="inlineStr">
        <is>
          <t>CANON-202511-002481</t>
        </is>
      </c>
      <c r="B2527" s="9" t="inlineStr">
        <is>
          <t>2025-11</t>
        </is>
      </c>
      <c r="C2527" s="10" t="n">
        <v>45976</v>
      </c>
      <c r="D2527" s="9" t="inlineStr">
        <is>
          <t>Bound</t>
        </is>
      </c>
      <c r="E2527" s="8" t="inlineStr">
        <is>
          <t>Marisol Delacroix</t>
        </is>
      </c>
      <c r="F2527" s="11" t="n">
        <v>1996</v>
      </c>
      <c r="G2527" s="8" t="inlineStr">
        <is>
          <t>Jaguar</t>
        </is>
      </c>
      <c r="H2527" s="8" t="inlineStr">
        <is>
          <t>E-Type Series 1</t>
        </is>
      </c>
      <c r="I2527" s="8" t="inlineStr">
        <is>
          <t>BNYTR7PZSPKLZBRLE</t>
        </is>
      </c>
      <c r="J2527" s="8" t="inlineStr">
        <is>
          <t>07 - Post-War Classic (1946-1972)</t>
        </is>
      </c>
      <c r="K2527" s="12" t="n">
        <v>255000</v>
      </c>
      <c r="L2527" s="8" t="inlineStr">
        <is>
          <t>Texas</t>
        </is>
      </c>
      <c r="M2527" s="13" t="n">
        <v>2655.85</v>
      </c>
      <c r="N2527" s="13" t="n">
        <v>2441.79</v>
      </c>
      <c r="O2527" s="8" t="n"/>
    </row>
    <row r="2528">
      <c r="A2528" s="8" t="inlineStr">
        <is>
          <t>CANON-202511-002482</t>
        </is>
      </c>
      <c r="B2528" s="9" t="inlineStr">
        <is>
          <t>2025-11</t>
        </is>
      </c>
      <c r="C2528" s="10" t="n">
        <v>45963</v>
      </c>
      <c r="D2528" s="9" t="inlineStr">
        <is>
          <t>Bound</t>
        </is>
      </c>
      <c r="E2528" s="8" t="inlineStr">
        <is>
          <t>Leopold Thistlewood</t>
        </is>
      </c>
      <c r="F2528" s="11" t="n">
        <v>1977</v>
      </c>
      <c r="G2528" s="8" t="inlineStr">
        <is>
          <t>Ferrari</t>
        </is>
      </c>
      <c r="H2528" s="8" t="inlineStr">
        <is>
          <t>SF90 Stradale</t>
        </is>
      </c>
      <c r="I2528" s="8" t="inlineStr">
        <is>
          <t>DSKL3EEN8P6SE50JY</t>
        </is>
      </c>
      <c r="J2528" s="8" t="inlineStr">
        <is>
          <t>03 - Supercar</t>
        </is>
      </c>
      <c r="K2528" s="12" t="n">
        <v>230000</v>
      </c>
      <c r="L2528" s="8" t="inlineStr">
        <is>
          <t>New Mexico</t>
        </is>
      </c>
      <c r="M2528" s="13" t="n">
        <v>7887.7</v>
      </c>
      <c r="N2528" s="13" t="n">
        <v>7251.95</v>
      </c>
      <c r="O2528" s="8" t="n"/>
    </row>
    <row r="2529">
      <c r="A2529" s="8" t="inlineStr">
        <is>
          <t>CANON-202511-002483</t>
        </is>
      </c>
      <c r="B2529" s="9" t="inlineStr">
        <is>
          <t>2025-11</t>
        </is>
      </c>
      <c r="C2529" s="10" t="n">
        <v>45973</v>
      </c>
      <c r="D2529" s="9" t="inlineStr">
        <is>
          <t>Bound</t>
        </is>
      </c>
      <c r="E2529" s="8" t="inlineStr">
        <is>
          <t>Lorenzo Rourke</t>
        </is>
      </c>
      <c r="F2529" s="11" t="n">
        <v>1997</v>
      </c>
      <c r="G2529" s="8" t="inlineStr">
        <is>
          <t>Bentley</t>
        </is>
      </c>
      <c r="H2529" s="8" t="inlineStr">
        <is>
          <t>Continental GT</t>
        </is>
      </c>
      <c r="I2529" s="8" t="inlineStr">
        <is>
          <t>870WGGV4JN3GCTHN5</t>
        </is>
      </c>
      <c r="J2529" s="8" t="inlineStr">
        <is>
          <t>02 - Sports / GT</t>
        </is>
      </c>
      <c r="K2529" s="12" t="n">
        <v>345000</v>
      </c>
      <c r="L2529" s="8" t="inlineStr">
        <is>
          <t>Maryland</t>
        </is>
      </c>
      <c r="M2529" s="13" t="n">
        <v>4637.97</v>
      </c>
      <c r="N2529" s="13" t="n">
        <v>4264.15</v>
      </c>
      <c r="O2529" s="8" t="n"/>
    </row>
    <row r="2530">
      <c r="A2530" s="8" t="inlineStr">
        <is>
          <t>CANON-202511-002484</t>
        </is>
      </c>
      <c r="B2530" s="9" t="inlineStr">
        <is>
          <t>2025-11</t>
        </is>
      </c>
      <c r="C2530" s="10" t="n">
        <v>45973</v>
      </c>
      <c r="D2530" s="9" t="inlineStr">
        <is>
          <t>Bound</t>
        </is>
      </c>
      <c r="E2530" s="8" t="inlineStr">
        <is>
          <t>Fitzgerald Pennington</t>
        </is>
      </c>
      <c r="F2530" s="11" t="n">
        <v>2010</v>
      </c>
      <c r="G2530" s="8" t="inlineStr">
        <is>
          <t>Aston Martin</t>
        </is>
      </c>
      <c r="H2530" s="8" t="inlineStr">
        <is>
          <t>DB12</t>
        </is>
      </c>
      <c r="I2530" s="8" t="inlineStr">
        <is>
          <t>70F1UCGLP74FMJHEZ</t>
        </is>
      </c>
      <c r="J2530" s="8" t="inlineStr">
        <is>
          <t>02 - Sports / GT</t>
        </is>
      </c>
      <c r="K2530" s="12" t="n">
        <v>1290000</v>
      </c>
      <c r="L2530" s="8" t="inlineStr">
        <is>
          <t>Wisconsin</t>
        </is>
      </c>
      <c r="M2530" s="13" t="n">
        <v>16064.15</v>
      </c>
      <c r="N2530" s="13" t="n">
        <v>14769.38</v>
      </c>
      <c r="O2530" s="8" t="n"/>
    </row>
    <row r="2531">
      <c r="A2531" s="8" t="inlineStr">
        <is>
          <t>CANON-202511-002486</t>
        </is>
      </c>
      <c r="B2531" s="9" t="inlineStr">
        <is>
          <t>2025-11</t>
        </is>
      </c>
      <c r="C2531" s="10" t="n">
        <v>45983</v>
      </c>
      <c r="D2531" s="9" t="inlineStr">
        <is>
          <t>Bound</t>
        </is>
      </c>
      <c r="E2531" s="8" t="inlineStr">
        <is>
          <t>Ramona Merriweather</t>
        </is>
      </c>
      <c r="F2531" s="11" t="n">
        <v>1962</v>
      </c>
      <c r="G2531" s="8" t="inlineStr">
        <is>
          <t>Lamborghini</t>
        </is>
      </c>
      <c r="H2531" s="8" t="inlineStr">
        <is>
          <t>Huracan EVO</t>
        </is>
      </c>
      <c r="I2531" s="8" t="inlineStr">
        <is>
          <t>8PFCP2ANY6YUMMUF8</t>
        </is>
      </c>
      <c r="J2531" s="8" t="inlineStr">
        <is>
          <t>03 - Supercar</t>
        </is>
      </c>
      <c r="K2531" s="12" t="n">
        <v>1415000</v>
      </c>
      <c r="L2531" s="8" t="inlineStr">
        <is>
          <t>New Hampshire</t>
        </is>
      </c>
      <c r="M2531" s="13" t="n">
        <v>22212.83</v>
      </c>
      <c r="N2531" s="13" t="n">
        <v>20422.48</v>
      </c>
      <c r="O2531" s="8" t="n"/>
    </row>
    <row r="2532">
      <c r="A2532" s="8" t="inlineStr">
        <is>
          <t>CANON-202511-002488</t>
        </is>
      </c>
      <c r="B2532" s="9" t="inlineStr">
        <is>
          <t>2025-11</t>
        </is>
      </c>
      <c r="C2532" s="10" t="n">
        <v>45986</v>
      </c>
      <c r="D2532" s="9" t="inlineStr">
        <is>
          <t>Bound</t>
        </is>
      </c>
      <c r="E2532" s="8" t="inlineStr">
        <is>
          <t>Leopold Blackwood</t>
        </is>
      </c>
      <c r="F2532" s="11" t="n">
        <v>1966</v>
      </c>
      <c r="G2532" s="8" t="inlineStr">
        <is>
          <t>Maserati</t>
        </is>
      </c>
      <c r="H2532" s="8" t="inlineStr">
        <is>
          <t>GranTurismo</t>
        </is>
      </c>
      <c r="I2532" s="8" t="inlineStr">
        <is>
          <t>MAYJ5N0XJNRLEWGTE</t>
        </is>
      </c>
      <c r="J2532" s="8" t="inlineStr">
        <is>
          <t>02 - Sports / GT</t>
        </is>
      </c>
      <c r="K2532" s="12" t="n">
        <v>750000</v>
      </c>
      <c r="L2532" s="8" t="inlineStr">
        <is>
          <t>Oklahoma</t>
        </is>
      </c>
      <c r="M2532" s="13" t="n">
        <v>11589.62</v>
      </c>
      <c r="N2532" s="13" t="n">
        <v>10655.5</v>
      </c>
      <c r="O2532" s="8" t="n"/>
    </row>
    <row r="2533">
      <c r="A2533" s="8" t="inlineStr">
        <is>
          <t>CANON-202511-002489</t>
        </is>
      </c>
      <c r="B2533" s="9" t="inlineStr">
        <is>
          <t>2025-11</t>
        </is>
      </c>
      <c r="C2533" s="10" t="n">
        <v>45977</v>
      </c>
      <c r="D2533" s="9" t="inlineStr">
        <is>
          <t>Bound</t>
        </is>
      </c>
      <c r="E2533" s="8" t="inlineStr">
        <is>
          <t>Noor Farkas</t>
        </is>
      </c>
      <c r="F2533" s="11" t="n">
        <v>1962</v>
      </c>
      <c r="G2533" s="8" t="inlineStr">
        <is>
          <t>Bentley</t>
        </is>
      </c>
      <c r="H2533" s="8" t="inlineStr">
        <is>
          <t>Continental GT</t>
        </is>
      </c>
      <c r="I2533" s="8" t="inlineStr">
        <is>
          <t>XASLPV6U0J00A9RZS</t>
        </is>
      </c>
      <c r="J2533" s="8" t="inlineStr">
        <is>
          <t>02 - Sports / GT</t>
        </is>
      </c>
      <c r="K2533" s="12" t="n">
        <v>455000</v>
      </c>
      <c r="L2533" s="8" t="inlineStr">
        <is>
          <t>New Hampshire</t>
        </is>
      </c>
      <c r="M2533" s="13" t="n">
        <v>6696.23</v>
      </c>
      <c r="N2533" s="13" t="n">
        <v>6156.51</v>
      </c>
      <c r="O2533" s="8" t="n"/>
    </row>
    <row r="2534">
      <c r="A2534" s="8" t="inlineStr">
        <is>
          <t>CANON-202511-002490</t>
        </is>
      </c>
      <c r="B2534" s="9" t="inlineStr">
        <is>
          <t>2025-11</t>
        </is>
      </c>
      <c r="C2534" s="10" t="n">
        <v>45980</v>
      </c>
      <c r="D2534" s="9" t="inlineStr">
        <is>
          <t>Bound</t>
        </is>
      </c>
      <c r="E2534" s="8" t="inlineStr">
        <is>
          <t>Ramona Harrington</t>
        </is>
      </c>
      <c r="F2534" s="11" t="n">
        <v>2015</v>
      </c>
      <c r="G2534" s="8" t="inlineStr">
        <is>
          <t>Ferrari</t>
        </is>
      </c>
      <c r="H2534" s="8" t="inlineStr">
        <is>
          <t>SF90 Stradale</t>
        </is>
      </c>
      <c r="I2534" s="8" t="inlineStr">
        <is>
          <t>DDFJ477Z37E0JHFR6</t>
        </is>
      </c>
      <c r="J2534" s="8" t="inlineStr">
        <is>
          <t>03 - Supercar</t>
        </is>
      </c>
      <c r="K2534" s="12" t="n">
        <v>1020000</v>
      </c>
      <c r="L2534" s="8" t="inlineStr">
        <is>
          <t>Florida</t>
        </is>
      </c>
      <c r="M2534" s="13" t="n">
        <v>21862.64</v>
      </c>
      <c r="N2534" s="13" t="n">
        <v>20100.51</v>
      </c>
      <c r="O2534" s="8" t="n"/>
    </row>
    <row r="2535">
      <c r="A2535" s="8" t="inlineStr">
        <is>
          <t>CANON-202511-002491</t>
        </is>
      </c>
      <c r="B2535" s="9" t="inlineStr">
        <is>
          <t>2025-11</t>
        </is>
      </c>
      <c r="C2535" s="10" t="n">
        <v>45981</v>
      </c>
      <c r="D2535" s="9" t="inlineStr">
        <is>
          <t>Bound</t>
        </is>
      </c>
      <c r="E2535" s="8" t="inlineStr">
        <is>
          <t>Leopold Bellandi</t>
        </is>
      </c>
      <c r="F2535" s="11" t="n">
        <v>2019</v>
      </c>
      <c r="G2535" s="8" t="inlineStr">
        <is>
          <t>Aston Martin</t>
        </is>
      </c>
      <c r="H2535" s="8" t="inlineStr">
        <is>
          <t>DB12</t>
        </is>
      </c>
      <c r="I2535" s="8" t="inlineStr">
        <is>
          <t>JBYEU0STZUA5NB5G3</t>
        </is>
      </c>
      <c r="J2535" s="8" t="inlineStr">
        <is>
          <t>02 - Sports / GT</t>
        </is>
      </c>
      <c r="K2535" s="12" t="n">
        <v>325000</v>
      </c>
      <c r="L2535" s="8" t="inlineStr">
        <is>
          <t>Connecticut</t>
        </is>
      </c>
      <c r="M2535" s="13" t="n">
        <v>5150.94</v>
      </c>
      <c r="N2535" s="13" t="n">
        <v>4735.77</v>
      </c>
      <c r="O2535" s="8" t="n"/>
    </row>
    <row r="2536">
      <c r="A2536" s="8" t="inlineStr">
        <is>
          <t>CANON-202511-002492</t>
        </is>
      </c>
      <c r="B2536" s="9" t="inlineStr">
        <is>
          <t>2025-11</t>
        </is>
      </c>
      <c r="C2536" s="10" t="n">
        <v>45990</v>
      </c>
      <c r="D2536" s="9" t="inlineStr">
        <is>
          <t>Bound</t>
        </is>
      </c>
      <c r="E2536" s="8" t="inlineStr">
        <is>
          <t>Lorenzo Okonkwo</t>
        </is>
      </c>
      <c r="F2536" s="11" t="n">
        <v>1961</v>
      </c>
      <c r="G2536" s="8" t="inlineStr">
        <is>
          <t>Mercedes-Benz</t>
        </is>
      </c>
      <c r="H2536" s="8" t="inlineStr">
        <is>
          <t>AMG GT</t>
        </is>
      </c>
      <c r="I2536" s="8" t="inlineStr">
        <is>
          <t>W36KWC6NJE4FYTJR5</t>
        </is>
      </c>
      <c r="J2536" s="8" t="inlineStr">
        <is>
          <t>02 - Sports / GT</t>
        </is>
      </c>
      <c r="K2536" s="12" t="n">
        <v>905000</v>
      </c>
      <c r="L2536" s="8" t="inlineStr">
        <is>
          <t>Arkansas</t>
        </is>
      </c>
      <c r="M2536" s="13" t="n">
        <v>15316.7</v>
      </c>
      <c r="N2536" s="13" t="n">
        <v>14082.17</v>
      </c>
      <c r="O2536" s="8" t="n"/>
    </row>
    <row r="2537">
      <c r="A2537" s="8" t="inlineStr">
        <is>
          <t>CANON-202511-002493</t>
        </is>
      </c>
      <c r="B2537" s="9" t="inlineStr">
        <is>
          <t>2025-11</t>
        </is>
      </c>
      <c r="C2537" s="10" t="n">
        <v>45974</v>
      </c>
      <c r="D2537" s="9" t="inlineStr">
        <is>
          <t>Bound</t>
        </is>
      </c>
      <c r="E2537" s="8" t="inlineStr">
        <is>
          <t>Ottilie Vasquez</t>
        </is>
      </c>
      <c r="F2537" s="11" t="n">
        <v>1956</v>
      </c>
      <c r="G2537" s="8" t="inlineStr">
        <is>
          <t>McLaren</t>
        </is>
      </c>
      <c r="H2537" s="8" t="inlineStr">
        <is>
          <t>750S</t>
        </is>
      </c>
      <c r="I2537" s="8" t="inlineStr">
        <is>
          <t>6ZUV5PC98A77KKTTU</t>
        </is>
      </c>
      <c r="J2537" s="8" t="inlineStr">
        <is>
          <t>03 - Supercar</t>
        </is>
      </c>
      <c r="K2537" s="12" t="n">
        <v>1950000</v>
      </c>
      <c r="L2537" s="8" t="inlineStr">
        <is>
          <t>Louisiana</t>
        </is>
      </c>
      <c r="M2537" s="13" t="n">
        <v>35615.09</v>
      </c>
      <c r="N2537" s="13" t="n">
        <v>32744.51</v>
      </c>
      <c r="O2537" s="8" t="n"/>
    </row>
    <row r="2538">
      <c r="A2538" s="8" t="inlineStr">
        <is>
          <t>CANON-202511-002494</t>
        </is>
      </c>
      <c r="B2538" s="9" t="inlineStr">
        <is>
          <t>2025-11</t>
        </is>
      </c>
      <c r="C2538" s="10" t="n">
        <v>45963</v>
      </c>
      <c r="D2538" s="9" t="inlineStr">
        <is>
          <t>Bound</t>
        </is>
      </c>
      <c r="E2538" s="8" t="inlineStr">
        <is>
          <t>Ottilie Harrington</t>
        </is>
      </c>
      <c r="F2538" s="11" t="n">
        <v>1972</v>
      </c>
      <c r="G2538" s="8" t="inlineStr">
        <is>
          <t>McLaren</t>
        </is>
      </c>
      <c r="H2538" s="8" t="inlineStr">
        <is>
          <t>750S</t>
        </is>
      </c>
      <c r="I2538" s="8" t="inlineStr">
        <is>
          <t>NBA4H3BT4EFBHD7E0</t>
        </is>
      </c>
      <c r="J2538" s="8" t="inlineStr">
        <is>
          <t>03 - Supercar</t>
        </is>
      </c>
      <c r="K2538" s="12" t="n">
        <v>835000</v>
      </c>
      <c r="L2538" s="8" t="inlineStr">
        <is>
          <t>New York</t>
        </is>
      </c>
      <c r="M2538" s="13" t="n">
        <v>19157.74</v>
      </c>
      <c r="N2538" s="13" t="n">
        <v>17613.63</v>
      </c>
      <c r="O2538" s="8" t="n"/>
    </row>
    <row r="2539">
      <c r="A2539" s="8" t="inlineStr">
        <is>
          <t>CANON-202511-002495</t>
        </is>
      </c>
      <c r="B2539" s="9" t="inlineStr">
        <is>
          <t>2025-11</t>
        </is>
      </c>
      <c r="C2539" s="10" t="n">
        <v>45969</v>
      </c>
      <c r="D2539" s="9" t="inlineStr">
        <is>
          <t>Bound</t>
        </is>
      </c>
      <c r="E2539" s="8" t="inlineStr">
        <is>
          <t>Noor Whitlock</t>
        </is>
      </c>
      <c r="F2539" s="11" t="n">
        <v>1963</v>
      </c>
      <c r="G2539" s="8" t="inlineStr">
        <is>
          <t>Jaguar</t>
        </is>
      </c>
      <c r="H2539" s="8" t="inlineStr">
        <is>
          <t>E-Type Series 1</t>
        </is>
      </c>
      <c r="I2539" s="8" t="inlineStr">
        <is>
          <t>H7HAZ3AVW29XZ6WSS</t>
        </is>
      </c>
      <c r="J2539" s="8" t="inlineStr">
        <is>
          <t>07 - Post-War Classic (1946-1972)</t>
        </is>
      </c>
      <c r="K2539" s="12" t="n">
        <v>820000</v>
      </c>
      <c r="L2539" s="8" t="inlineStr">
        <is>
          <t>Iowa</t>
        </is>
      </c>
      <c r="M2539" s="13" t="n">
        <v>7318.11</v>
      </c>
      <c r="N2539" s="13" t="n">
        <v>6728.27</v>
      </c>
      <c r="O2539" s="8" t="n"/>
    </row>
    <row r="2540">
      <c r="A2540" s="8" t="inlineStr">
        <is>
          <t>CANON-202511-002496</t>
        </is>
      </c>
      <c r="B2540" s="9" t="inlineStr">
        <is>
          <t>2025-11</t>
        </is>
      </c>
      <c r="C2540" s="10" t="n">
        <v>45964</v>
      </c>
      <c r="D2540" s="9" t="inlineStr">
        <is>
          <t>Bound</t>
        </is>
      </c>
      <c r="E2540" s="8" t="inlineStr">
        <is>
          <t>Marisol Pennington</t>
        </is>
      </c>
      <c r="F2540" s="11" t="n">
        <v>1973</v>
      </c>
      <c r="G2540" s="8" t="inlineStr">
        <is>
          <t>Porsche</t>
        </is>
      </c>
      <c r="H2540" s="8" t="inlineStr">
        <is>
          <t>911 Turbo S</t>
        </is>
      </c>
      <c r="I2540" s="8" t="inlineStr">
        <is>
          <t>UJ4WH7MRZY05058M8</t>
        </is>
      </c>
      <c r="J2540" s="8" t="inlineStr">
        <is>
          <t>02 - Sports / GT</t>
        </is>
      </c>
      <c r="K2540" s="12" t="n">
        <v>495000</v>
      </c>
      <c r="L2540" s="8" t="inlineStr">
        <is>
          <t>Maine</t>
        </is>
      </c>
      <c r="M2540" s="13" t="n">
        <v>7565.09</v>
      </c>
      <c r="N2540" s="13" t="n">
        <v>6955.34</v>
      </c>
      <c r="O2540" s="8" t="n"/>
    </row>
    <row r="2541">
      <c r="A2541" s="8" t="inlineStr">
        <is>
          <t>CANON-202511-002497</t>
        </is>
      </c>
      <c r="B2541" s="9" t="inlineStr">
        <is>
          <t>2025-11</t>
        </is>
      </c>
      <c r="C2541" s="10" t="n">
        <v>45975</v>
      </c>
      <c r="D2541" s="9" t="inlineStr">
        <is>
          <t>Bound</t>
        </is>
      </c>
      <c r="E2541" s="8" t="inlineStr">
        <is>
          <t>Anouk Castellanos</t>
        </is>
      </c>
      <c r="F2541" s="11" t="n">
        <v>2006</v>
      </c>
      <c r="G2541" s="8" t="inlineStr">
        <is>
          <t>Mercedes-Benz</t>
        </is>
      </c>
      <c r="H2541" s="8" t="inlineStr">
        <is>
          <t>280SL Pagoda</t>
        </is>
      </c>
      <c r="I2541" s="8" t="inlineStr">
        <is>
          <t>H95YRY6X7ENKGKUW6</t>
        </is>
      </c>
      <c r="J2541" s="8" t="inlineStr">
        <is>
          <t>07 - Post-War Classic (1946-1972)</t>
        </is>
      </c>
      <c r="K2541" s="12" t="n">
        <v>535000</v>
      </c>
      <c r="L2541" s="8" t="inlineStr">
        <is>
          <t>Colorado</t>
        </is>
      </c>
      <c r="M2541" s="13" t="n">
        <v>4774.62</v>
      </c>
      <c r="N2541" s="13" t="n">
        <v>4389.79</v>
      </c>
      <c r="O2541" s="8" t="n"/>
    </row>
    <row r="2542">
      <c r="A2542" s="8" t="inlineStr">
        <is>
          <t>CANON-202511-002499</t>
        </is>
      </c>
      <c r="B2542" s="9" t="inlineStr">
        <is>
          <t>2025-11</t>
        </is>
      </c>
      <c r="C2542" s="10" t="n">
        <v>45962</v>
      </c>
      <c r="D2542" s="9" t="inlineStr">
        <is>
          <t>Bound</t>
        </is>
      </c>
      <c r="E2542" s="8" t="inlineStr">
        <is>
          <t>Fenwick Nakashima</t>
        </is>
      </c>
      <c r="F2542" s="11" t="n">
        <v>1965</v>
      </c>
      <c r="G2542" s="8" t="inlineStr">
        <is>
          <t>Aston Martin</t>
        </is>
      </c>
      <c r="H2542" s="8" t="inlineStr">
        <is>
          <t>DB12</t>
        </is>
      </c>
      <c r="I2542" s="8" t="inlineStr">
        <is>
          <t>NU7TKL50GLSJPCAC2</t>
        </is>
      </c>
      <c r="J2542" s="8" t="inlineStr">
        <is>
          <t>02 - Sports / GT</t>
        </is>
      </c>
      <c r="K2542" s="12" t="n">
        <v>410000</v>
      </c>
      <c r="L2542" s="8" t="inlineStr">
        <is>
          <t>Delaware</t>
        </is>
      </c>
      <c r="M2542" s="13" t="n">
        <v>7252.36</v>
      </c>
      <c r="N2542" s="13" t="n">
        <v>6667.82</v>
      </c>
      <c r="O2542" s="8" t="n"/>
    </row>
    <row r="2543">
      <c r="A2543" s="8" t="inlineStr">
        <is>
          <t>CANON-202511-002500</t>
        </is>
      </c>
      <c r="B2543" s="9" t="inlineStr">
        <is>
          <t>2025-11</t>
        </is>
      </c>
      <c r="C2543" s="10" t="n">
        <v>45987</v>
      </c>
      <c r="D2543" s="9" t="inlineStr">
        <is>
          <t>Bound</t>
        </is>
      </c>
      <c r="E2543" s="8" t="inlineStr">
        <is>
          <t>Cassius Harrington</t>
        </is>
      </c>
      <c r="F2543" s="11" t="n">
        <v>1988</v>
      </c>
      <c r="G2543" s="8" t="inlineStr">
        <is>
          <t>Ferrari</t>
        </is>
      </c>
      <c r="H2543" s="8" t="inlineStr">
        <is>
          <t>SF90 Stradale</t>
        </is>
      </c>
      <c r="I2543" s="8" t="inlineStr">
        <is>
          <t>3NDZYZV9HE999LF1T</t>
        </is>
      </c>
      <c r="J2543" s="8" t="inlineStr">
        <is>
          <t>03 - Supercar</t>
        </is>
      </c>
      <c r="K2543" s="12" t="n">
        <v>475000</v>
      </c>
      <c r="L2543" s="8" t="inlineStr">
        <is>
          <t>Ohio</t>
        </is>
      </c>
      <c r="M2543" s="13" t="n">
        <v>14326.18</v>
      </c>
      <c r="N2543" s="13" t="n">
        <v>13171.49</v>
      </c>
      <c r="O2543" s="8" t="n"/>
    </row>
    <row r="2544">
      <c r="A2544" s="8" t="inlineStr">
        <is>
          <t>CANON-202511-002501</t>
        </is>
      </c>
      <c r="B2544" s="9" t="inlineStr">
        <is>
          <t>2025-11</t>
        </is>
      </c>
      <c r="C2544" s="10" t="n">
        <v>45982</v>
      </c>
      <c r="D2544" s="9" t="inlineStr">
        <is>
          <t>Bound</t>
        </is>
      </c>
      <c r="E2544" s="8" t="inlineStr">
        <is>
          <t>Sunniva Fairweather</t>
        </is>
      </c>
      <c r="F2544" s="11" t="n">
        <v>2017</v>
      </c>
      <c r="G2544" s="8" t="inlineStr">
        <is>
          <t>BMW</t>
        </is>
      </c>
      <c r="H2544" s="8" t="inlineStr">
        <is>
          <t>M8 Competition</t>
        </is>
      </c>
      <c r="I2544" s="8" t="inlineStr">
        <is>
          <t>HWGTNGR9Z9LXMMVPS</t>
        </is>
      </c>
      <c r="J2544" s="8" t="inlineStr">
        <is>
          <t>02 - Sports / GT</t>
        </is>
      </c>
      <c r="K2544" s="12" t="n">
        <v>310000</v>
      </c>
      <c r="L2544" s="8" t="inlineStr">
        <is>
          <t>Washington</t>
        </is>
      </c>
      <c r="M2544" s="13" t="n">
        <v>4211.32</v>
      </c>
      <c r="N2544" s="13" t="n">
        <v>3871.89</v>
      </c>
      <c r="O2544" s="8" t="n"/>
    </row>
    <row r="2545">
      <c r="A2545" s="8" t="inlineStr">
        <is>
          <t>CANON-202511-002502</t>
        </is>
      </c>
      <c r="B2545" s="9" t="inlineStr">
        <is>
          <t>2025-11</t>
        </is>
      </c>
      <c r="C2545" s="10" t="n">
        <v>45970</v>
      </c>
      <c r="D2545" s="9" t="inlineStr">
        <is>
          <t>Bound</t>
        </is>
      </c>
      <c r="E2545" s="8" t="inlineStr">
        <is>
          <t>Beatrix Larsson</t>
        </is>
      </c>
      <c r="F2545" s="11" t="n">
        <v>2017</v>
      </c>
      <c r="G2545" s="8" t="inlineStr">
        <is>
          <t>BMW</t>
        </is>
      </c>
      <c r="H2545" s="8" t="inlineStr">
        <is>
          <t>M8 Competition</t>
        </is>
      </c>
      <c r="I2545" s="8" t="inlineStr">
        <is>
          <t>8K26EGK95X241Z77B</t>
        </is>
      </c>
      <c r="J2545" s="8" t="inlineStr">
        <is>
          <t>02 - Sports / GT</t>
        </is>
      </c>
      <c r="K2545" s="12" t="n">
        <v>425000</v>
      </c>
      <c r="L2545" s="8" t="inlineStr">
        <is>
          <t>Delaware</t>
        </is>
      </c>
      <c r="M2545" s="13" t="n">
        <v>7517.69</v>
      </c>
      <c r="N2545" s="13" t="n">
        <v>6911.76</v>
      </c>
      <c r="O2545" s="8" t="n"/>
    </row>
    <row r="2546">
      <c r="A2546" s="8" t="inlineStr">
        <is>
          <t>CANON-202511-002503</t>
        </is>
      </c>
      <c r="B2546" s="9" t="inlineStr">
        <is>
          <t>2025-11</t>
        </is>
      </c>
      <c r="C2546" s="10" t="n">
        <v>45982</v>
      </c>
      <c r="D2546" s="9" t="inlineStr">
        <is>
          <t>Bound</t>
        </is>
      </c>
      <c r="E2546" s="8" t="inlineStr">
        <is>
          <t>Leopold Ashcombe</t>
        </is>
      </c>
      <c r="F2546" s="11" t="n">
        <v>1989</v>
      </c>
      <c r="G2546" s="8" t="inlineStr">
        <is>
          <t>Ferrari</t>
        </is>
      </c>
      <c r="H2546" s="8" t="inlineStr">
        <is>
          <t>296 GTB</t>
        </is>
      </c>
      <c r="I2546" s="8" t="inlineStr">
        <is>
          <t>Y1WDT6UYX89HLPPWM</t>
        </is>
      </c>
      <c r="J2546" s="8" t="inlineStr">
        <is>
          <t>03 - Supercar</t>
        </is>
      </c>
      <c r="K2546" s="12" t="n">
        <v>1105000</v>
      </c>
      <c r="L2546" s="8" t="inlineStr">
        <is>
          <t>Massachusetts</t>
        </is>
      </c>
      <c r="M2546" s="13" t="n">
        <v>20849.06</v>
      </c>
      <c r="N2546" s="13" t="n">
        <v>19168.63</v>
      </c>
      <c r="O2546" s="8" t="n"/>
    </row>
    <row r="2547">
      <c r="A2547" s="8" t="inlineStr">
        <is>
          <t>CANON-202511-002506</t>
        </is>
      </c>
      <c r="B2547" s="9" t="inlineStr">
        <is>
          <t>2025-11</t>
        </is>
      </c>
      <c r="C2547" s="10" t="n">
        <v>45983</v>
      </c>
      <c r="D2547" s="9" t="inlineStr">
        <is>
          <t>Bound</t>
        </is>
      </c>
      <c r="E2547" s="8" t="inlineStr">
        <is>
          <t>Mireille Bellandi</t>
        </is>
      </c>
      <c r="F2547" s="11" t="n">
        <v>1994</v>
      </c>
      <c r="G2547" s="8" t="inlineStr">
        <is>
          <t>Ferrari</t>
        </is>
      </c>
      <c r="H2547" s="8" t="inlineStr">
        <is>
          <t>SF90 Stradale</t>
        </is>
      </c>
      <c r="I2547" s="8" t="inlineStr">
        <is>
          <t>CDLSHXY3S4700EAJX</t>
        </is>
      </c>
      <c r="J2547" s="8" t="inlineStr">
        <is>
          <t>03 - Supercar</t>
        </is>
      </c>
      <c r="K2547" s="12" t="n">
        <v>1200000</v>
      </c>
      <c r="L2547" s="8" t="inlineStr">
        <is>
          <t>South Carolina</t>
        </is>
      </c>
      <c r="M2547" s="13" t="n">
        <v>22460.38</v>
      </c>
      <c r="N2547" s="13" t="n">
        <v>20650.07</v>
      </c>
      <c r="O2547" s="8" t="n"/>
    </row>
    <row r="2548">
      <c r="A2548" s="8" t="inlineStr">
        <is>
          <t>CANON-202511-002507</t>
        </is>
      </c>
      <c r="B2548" s="9" t="inlineStr">
        <is>
          <t>2025-11</t>
        </is>
      </c>
      <c r="C2548" s="10" t="n">
        <v>45980</v>
      </c>
      <c r="D2548" s="9" t="inlineStr">
        <is>
          <t>Bound</t>
        </is>
      </c>
      <c r="E2548" s="8" t="inlineStr">
        <is>
          <t>Horace Castellanos</t>
        </is>
      </c>
      <c r="F2548" s="11" t="n">
        <v>1984</v>
      </c>
      <c r="G2548" s="8" t="inlineStr">
        <is>
          <t>Alfa Romeo</t>
        </is>
      </c>
      <c r="H2548" s="8" t="inlineStr">
        <is>
          <t>8C 2900</t>
        </is>
      </c>
      <c r="I2548" s="8" t="inlineStr">
        <is>
          <t>6A2A5SNC8LR3F13JJ</t>
        </is>
      </c>
      <c r="J2548" s="8" t="inlineStr">
        <is>
          <t>06 - Vintage Pre-War (pre-1946)</t>
        </is>
      </c>
      <c r="K2548" s="12" t="n">
        <v>1950000</v>
      </c>
      <c r="L2548" s="8" t="inlineStr">
        <is>
          <t>Arizona</t>
        </is>
      </c>
      <c r="M2548" s="13" t="n">
        <v>12634.53</v>
      </c>
      <c r="N2548" s="13" t="n">
        <v>11616.19</v>
      </c>
      <c r="O2548" s="8" t="n"/>
    </row>
    <row r="2549">
      <c r="A2549" s="8" t="inlineStr">
        <is>
          <t>CANON-202511-002509</t>
        </is>
      </c>
      <c r="B2549" s="9" t="inlineStr">
        <is>
          <t>2025-11</t>
        </is>
      </c>
      <c r="C2549" s="10" t="n">
        <v>45983</v>
      </c>
      <c r="D2549" s="9" t="inlineStr">
        <is>
          <t>Bound</t>
        </is>
      </c>
      <c r="E2549" s="8" t="inlineStr">
        <is>
          <t>Beatrix Castellanos</t>
        </is>
      </c>
      <c r="F2549" s="11" t="n">
        <v>1988</v>
      </c>
      <c r="G2549" s="8" t="inlineStr">
        <is>
          <t>Bentley</t>
        </is>
      </c>
      <c r="H2549" s="8" t="inlineStr">
        <is>
          <t>Continental GT</t>
        </is>
      </c>
      <c r="I2549" s="8" t="inlineStr">
        <is>
          <t>MLCZP891ZM558VX2T</t>
        </is>
      </c>
      <c r="J2549" s="8" t="inlineStr">
        <is>
          <t>02 - Sports / GT</t>
        </is>
      </c>
      <c r="K2549" s="12" t="n">
        <v>1215000</v>
      </c>
      <c r="L2549" s="8" t="inlineStr">
        <is>
          <t>Florida</t>
        </is>
      </c>
      <c r="M2549" s="13" t="n">
        <v>17904.06</v>
      </c>
      <c r="N2549" s="13" t="n">
        <v>16460.99</v>
      </c>
      <c r="O2549" s="8" t="n"/>
    </row>
    <row r="2550">
      <c r="A2550" s="8" t="inlineStr">
        <is>
          <t>CANON-202511-002510</t>
        </is>
      </c>
      <c r="B2550" s="9" t="inlineStr">
        <is>
          <t>2025-11</t>
        </is>
      </c>
      <c r="C2550" s="10" t="n">
        <v>45979</v>
      </c>
      <c r="D2550" s="9" t="inlineStr">
        <is>
          <t>Bound</t>
        </is>
      </c>
      <c r="E2550" s="8" t="inlineStr">
        <is>
          <t>Cassius Merriweather</t>
        </is>
      </c>
      <c r="F2550" s="11" t="n">
        <v>2016</v>
      </c>
      <c r="G2550" s="8" t="inlineStr">
        <is>
          <t>Lamborghini</t>
        </is>
      </c>
      <c r="H2550" s="8" t="inlineStr">
        <is>
          <t>Huracan EVO</t>
        </is>
      </c>
      <c r="I2550" s="8" t="inlineStr">
        <is>
          <t>ASGDHRMNB7SNABXET</t>
        </is>
      </c>
      <c r="J2550" s="8" t="inlineStr">
        <is>
          <t>03 - Supercar</t>
        </is>
      </c>
      <c r="K2550" s="12" t="n">
        <v>520000</v>
      </c>
      <c r="L2550" s="8" t="inlineStr">
        <is>
          <t>California</t>
        </is>
      </c>
      <c r="M2550" s="13" t="n">
        <v>12583.02</v>
      </c>
      <c r="N2550" s="13" t="n">
        <v>11568.83</v>
      </c>
      <c r="O2550" s="8" t="n"/>
    </row>
    <row r="2551">
      <c r="A2551" s="8" t="inlineStr">
        <is>
          <t>CANON-202511-002511</t>
        </is>
      </c>
      <c r="B2551" s="9" t="inlineStr">
        <is>
          <t>2025-11</t>
        </is>
      </c>
      <c r="C2551" s="10" t="n">
        <v>45977</v>
      </c>
      <c r="D2551" s="9" t="inlineStr">
        <is>
          <t>Bound</t>
        </is>
      </c>
      <c r="E2551" s="8" t="inlineStr">
        <is>
          <t>Anouk Okonkwo</t>
        </is>
      </c>
      <c r="F2551" s="11" t="n">
        <v>1989</v>
      </c>
      <c r="G2551" s="8" t="inlineStr">
        <is>
          <t>Mercedes-Benz</t>
        </is>
      </c>
      <c r="H2551" s="8" t="inlineStr">
        <is>
          <t>AMG GT</t>
        </is>
      </c>
      <c r="I2551" s="8" t="inlineStr">
        <is>
          <t>Y3NNRX75B4S40PAP2</t>
        </is>
      </c>
      <c r="J2551" s="8" t="inlineStr">
        <is>
          <t>02 - Sports / GT</t>
        </is>
      </c>
      <c r="K2551" s="12" t="n">
        <v>950000</v>
      </c>
      <c r="L2551" s="8" t="inlineStr">
        <is>
          <t>Oklahoma</t>
        </is>
      </c>
      <c r="M2551" s="13" t="n">
        <v>14680.19</v>
      </c>
      <c r="N2551" s="13" t="n">
        <v>13496.97</v>
      </c>
      <c r="O2551" s="8" t="n"/>
    </row>
    <row r="2552">
      <c r="A2552" s="8" t="inlineStr">
        <is>
          <t>CANON-202511-002513</t>
        </is>
      </c>
      <c r="B2552" s="9" t="inlineStr">
        <is>
          <t>2025-11</t>
        </is>
      </c>
      <c r="C2552" s="10" t="n">
        <v>45986</v>
      </c>
      <c r="D2552" s="9" t="inlineStr">
        <is>
          <t>Bound</t>
        </is>
      </c>
      <c r="E2552" s="8" t="inlineStr">
        <is>
          <t>Ottilie Whitlock</t>
        </is>
      </c>
      <c r="F2552" s="11" t="n">
        <v>1976</v>
      </c>
      <c r="G2552" s="8" t="inlineStr">
        <is>
          <t>Porsche</t>
        </is>
      </c>
      <c r="H2552" s="8" t="inlineStr">
        <is>
          <t>911 Turbo S</t>
        </is>
      </c>
      <c r="I2552" s="8" t="inlineStr">
        <is>
          <t>4U26X4ZE7TPHT613L</t>
        </is>
      </c>
      <c r="J2552" s="8" t="inlineStr">
        <is>
          <t>02 - Sports / GT</t>
        </is>
      </c>
      <c r="K2552" s="12" t="n">
        <v>190000</v>
      </c>
      <c r="L2552" s="8" t="inlineStr">
        <is>
          <t>Maine</t>
        </is>
      </c>
      <c r="M2552" s="13" t="n">
        <v>3561.96</v>
      </c>
      <c r="N2552" s="13" t="n">
        <v>3274.87</v>
      </c>
      <c r="O2552" s="8" t="n"/>
    </row>
    <row r="2553">
      <c r="A2553" s="8" t="inlineStr">
        <is>
          <t>CANON-202511-002514</t>
        </is>
      </c>
      <c r="B2553" s="9" t="inlineStr">
        <is>
          <t>2025-11</t>
        </is>
      </c>
      <c r="C2553" s="10" t="n">
        <v>45963</v>
      </c>
      <c r="D2553" s="9" t="inlineStr">
        <is>
          <t>Bound</t>
        </is>
      </c>
      <c r="E2553" s="8" t="inlineStr">
        <is>
          <t>Mireille Underwood</t>
        </is>
      </c>
      <c r="F2553" s="11" t="n">
        <v>1977</v>
      </c>
      <c r="G2553" s="8" t="inlineStr">
        <is>
          <t>Ferrari</t>
        </is>
      </c>
      <c r="H2553" s="8" t="inlineStr">
        <is>
          <t>275 GTB/4</t>
        </is>
      </c>
      <c r="I2553" s="8" t="inlineStr">
        <is>
          <t>WA4VJN6MD2HWBZTBG</t>
        </is>
      </c>
      <c r="J2553" s="8" t="inlineStr">
        <is>
          <t>07 - Post-War Classic (1946-1972)</t>
        </is>
      </c>
      <c r="K2553" s="12" t="n">
        <v>415000</v>
      </c>
      <c r="L2553" s="8" t="inlineStr">
        <is>
          <t>West Virginia</t>
        </is>
      </c>
      <c r="M2553" s="13" t="n">
        <v>4998.79</v>
      </c>
      <c r="N2553" s="13" t="n">
        <v>4595.89</v>
      </c>
      <c r="O2553" s="8" t="n"/>
    </row>
    <row r="2554">
      <c r="A2554" s="8" t="inlineStr">
        <is>
          <t>CANON-202511-002515</t>
        </is>
      </c>
      <c r="B2554" s="9" t="inlineStr">
        <is>
          <t>2025-11</t>
        </is>
      </c>
      <c r="C2554" s="10" t="n">
        <v>45966</v>
      </c>
      <c r="D2554" s="9" t="inlineStr">
        <is>
          <t>Bound</t>
        </is>
      </c>
      <c r="E2554" s="8" t="inlineStr">
        <is>
          <t>Cassius Bellandi</t>
        </is>
      </c>
      <c r="F2554" s="11" t="n">
        <v>2012</v>
      </c>
      <c r="G2554" s="8" t="inlineStr">
        <is>
          <t>Bentley</t>
        </is>
      </c>
      <c r="H2554" s="8" t="inlineStr">
        <is>
          <t>Continental GT</t>
        </is>
      </c>
      <c r="I2554" s="8" t="inlineStr">
        <is>
          <t>M514RXGRP3UB6XBA6</t>
        </is>
      </c>
      <c r="J2554" s="8" t="inlineStr">
        <is>
          <t>02 - Sports / GT</t>
        </is>
      </c>
      <c r="K2554" s="12" t="n">
        <v>645000</v>
      </c>
      <c r="L2554" s="8" t="inlineStr">
        <is>
          <t>Pennsylvania</t>
        </is>
      </c>
      <c r="M2554" s="13" t="n">
        <v>7910.38</v>
      </c>
      <c r="N2554" s="13" t="n">
        <v>7272.8</v>
      </c>
      <c r="O2554" s="8" t="n"/>
    </row>
    <row r="2555">
      <c r="A2555" s="8" t="inlineStr">
        <is>
          <t>CANON-202511-002516</t>
        </is>
      </c>
      <c r="B2555" s="9" t="inlineStr">
        <is>
          <t>2025-11</t>
        </is>
      </c>
      <c r="C2555" s="10" t="n">
        <v>45989</v>
      </c>
      <c r="D2555" s="9" t="inlineStr">
        <is>
          <t>Bound</t>
        </is>
      </c>
      <c r="E2555" s="8" t="inlineStr">
        <is>
          <t>Fenwick Underwood</t>
        </is>
      </c>
      <c r="F2555" s="11" t="n">
        <v>2024</v>
      </c>
      <c r="G2555" s="8" t="inlineStr">
        <is>
          <t>Mercedes-Benz</t>
        </is>
      </c>
      <c r="H2555" s="8" t="inlineStr">
        <is>
          <t>AMG GT</t>
        </is>
      </c>
      <c r="I2555" s="8" t="inlineStr">
        <is>
          <t>TGMP1DVGWPK308964</t>
        </is>
      </c>
      <c r="J2555" s="8" t="inlineStr">
        <is>
          <t>02 - Sports / GT</t>
        </is>
      </c>
      <c r="K2555" s="12" t="n">
        <v>440000</v>
      </c>
      <c r="L2555" s="8" t="inlineStr">
        <is>
          <t>Montana</t>
        </is>
      </c>
      <c r="M2555" s="13" t="n">
        <v>5790.57</v>
      </c>
      <c r="N2555" s="13" t="n">
        <v>5323.85</v>
      </c>
      <c r="O2555" s="8" t="n"/>
    </row>
    <row r="2556">
      <c r="A2556" s="8" t="inlineStr">
        <is>
          <t>CANON-202511-002517</t>
        </is>
      </c>
      <c r="B2556" s="9" t="inlineStr">
        <is>
          <t>2025-11</t>
        </is>
      </c>
      <c r="C2556" s="10" t="n">
        <v>45972</v>
      </c>
      <c r="D2556" s="9" t="inlineStr">
        <is>
          <t>Bound</t>
        </is>
      </c>
      <c r="E2556" s="8" t="inlineStr">
        <is>
          <t>Everett Farkas</t>
        </is>
      </c>
      <c r="F2556" s="11" t="n">
        <v>2004</v>
      </c>
      <c r="G2556" s="8" t="inlineStr">
        <is>
          <t>Icon</t>
        </is>
      </c>
      <c r="H2556" s="8" t="inlineStr">
        <is>
          <t>Derelict</t>
        </is>
      </c>
      <c r="I2556" s="8" t="inlineStr">
        <is>
          <t>WKD60C282T6G2ATYM</t>
        </is>
      </c>
      <c r="J2556" s="8" t="inlineStr">
        <is>
          <t>11 - Restomod / Coachbuilt / Bespoke</t>
        </is>
      </c>
      <c r="K2556" s="12" t="n">
        <v>475000</v>
      </c>
      <c r="L2556" s="8" t="inlineStr">
        <is>
          <t>Texas</t>
        </is>
      </c>
      <c r="M2556" s="13" t="n">
        <v>9069.809999999999</v>
      </c>
      <c r="N2556" s="13" t="n">
        <v>8338.780000000001</v>
      </c>
      <c r="O2556" s="8" t="n"/>
    </row>
    <row r="2557">
      <c r="A2557" s="8" t="inlineStr">
        <is>
          <t>CANON-202511-002521</t>
        </is>
      </c>
      <c r="B2557" s="9" t="inlineStr">
        <is>
          <t>2025-11</t>
        </is>
      </c>
      <c r="C2557" s="10" t="n">
        <v>45981</v>
      </c>
      <c r="D2557" s="9" t="inlineStr">
        <is>
          <t>Bound</t>
        </is>
      </c>
      <c r="E2557" s="8" t="inlineStr">
        <is>
          <t>Fitzgerald Vasquez</t>
        </is>
      </c>
      <c r="F2557" s="11" t="n">
        <v>1970</v>
      </c>
      <c r="G2557" s="8" t="inlineStr">
        <is>
          <t>Lamborghini</t>
        </is>
      </c>
      <c r="H2557" s="8" t="inlineStr">
        <is>
          <t>Huracan EVO</t>
        </is>
      </c>
      <c r="I2557" s="8" t="inlineStr">
        <is>
          <t>B3ZC0NF69NAV9KYEL</t>
        </is>
      </c>
      <c r="J2557" s="8" t="inlineStr">
        <is>
          <t>03 - Supercar</t>
        </is>
      </c>
      <c r="K2557" s="12" t="n">
        <v>1950000</v>
      </c>
      <c r="L2557" s="8" t="inlineStr">
        <is>
          <t>Washington</t>
        </is>
      </c>
      <c r="M2557" s="13" t="n">
        <v>28256.6</v>
      </c>
      <c r="N2557" s="13" t="n">
        <v>25979.12</v>
      </c>
      <c r="O2557" s="8" t="n"/>
    </row>
    <row r="2558">
      <c r="A2558" s="8" t="inlineStr">
        <is>
          <t>CANON-202511-002522</t>
        </is>
      </c>
      <c r="B2558" s="9" t="inlineStr">
        <is>
          <t>2025-11</t>
        </is>
      </c>
      <c r="C2558" s="10" t="n">
        <v>45964</v>
      </c>
      <c r="D2558" s="9" t="inlineStr">
        <is>
          <t>Bound</t>
        </is>
      </c>
      <c r="E2558" s="8" t="inlineStr">
        <is>
          <t>Mireille Chattopadhyay</t>
        </is>
      </c>
      <c r="F2558" s="11" t="n">
        <v>1960</v>
      </c>
      <c r="G2558" s="8" t="inlineStr">
        <is>
          <t>Aston Martin</t>
        </is>
      </c>
      <c r="H2558" s="8" t="inlineStr">
        <is>
          <t>DB12</t>
        </is>
      </c>
      <c r="I2558" s="8" t="inlineStr">
        <is>
          <t>72S0D22FYA076K977</t>
        </is>
      </c>
      <c r="J2558" s="8" t="inlineStr">
        <is>
          <t>02 - Sports / GT</t>
        </is>
      </c>
      <c r="K2558" s="12" t="n">
        <v>275000</v>
      </c>
      <c r="L2558" s="8" t="inlineStr">
        <is>
          <t>Mississippi</t>
        </is>
      </c>
      <c r="M2558" s="13" t="n">
        <v>4630.9</v>
      </c>
      <c r="N2558" s="13" t="n">
        <v>4257.65</v>
      </c>
      <c r="O2558" s="8" t="n"/>
    </row>
    <row r="2559">
      <c r="A2559" s="8" t="inlineStr">
        <is>
          <t>CANON-202511-002523</t>
        </is>
      </c>
      <c r="B2559" s="9" t="inlineStr">
        <is>
          <t>2025-11</t>
        </is>
      </c>
      <c r="C2559" s="10" t="n">
        <v>45989</v>
      </c>
      <c r="D2559" s="9" t="inlineStr">
        <is>
          <t>Bound</t>
        </is>
      </c>
      <c r="E2559" s="8" t="inlineStr">
        <is>
          <t>Ingrid Okonkwo</t>
        </is>
      </c>
      <c r="F2559" s="11" t="n">
        <v>1993</v>
      </c>
      <c r="G2559" s="8" t="inlineStr">
        <is>
          <t>BMW</t>
        </is>
      </c>
      <c r="H2559" s="8" t="inlineStr">
        <is>
          <t>M8 Competition</t>
        </is>
      </c>
      <c r="I2559" s="8" t="inlineStr">
        <is>
          <t>8DR4LB84VPF28RUVG</t>
        </is>
      </c>
      <c r="J2559" s="8" t="inlineStr">
        <is>
          <t>02 - Sports / GT</t>
        </is>
      </c>
      <c r="K2559" s="12" t="n">
        <v>645000</v>
      </c>
      <c r="L2559" s="8" t="inlineStr">
        <is>
          <t>Tennessee</t>
        </is>
      </c>
      <c r="M2559" s="13" t="n">
        <v>7752.17</v>
      </c>
      <c r="N2559" s="13" t="n">
        <v>7127.35</v>
      </c>
      <c r="O2559" s="8" t="n"/>
    </row>
    <row r="2560">
      <c r="A2560" s="8" t="inlineStr">
        <is>
          <t>CANON-202511-002525</t>
        </is>
      </c>
      <c r="B2560" s="9" t="inlineStr">
        <is>
          <t>2025-11</t>
        </is>
      </c>
      <c r="C2560" s="10" t="n">
        <v>45964</v>
      </c>
      <c r="D2560" s="9" t="inlineStr">
        <is>
          <t>Bound</t>
        </is>
      </c>
      <c r="E2560" s="8" t="inlineStr">
        <is>
          <t>Wilhelmina Underwood</t>
        </is>
      </c>
      <c r="F2560" s="11" t="n">
        <v>1985</v>
      </c>
      <c r="G2560" s="8" t="inlineStr">
        <is>
          <t>Ferrari</t>
        </is>
      </c>
      <c r="H2560" s="8" t="inlineStr">
        <is>
          <t>275 GTB/4</t>
        </is>
      </c>
      <c r="I2560" s="8" t="inlineStr">
        <is>
          <t>KBDEBWSZ8D87VXLZM</t>
        </is>
      </c>
      <c r="J2560" s="8" t="inlineStr">
        <is>
          <t>07 - Post-War Classic (1946-1972)</t>
        </is>
      </c>
      <c r="K2560" s="12" t="n">
        <v>470000</v>
      </c>
      <c r="L2560" s="8" t="inlineStr">
        <is>
          <t>New Jersey</t>
        </is>
      </c>
      <c r="M2560" s="13" t="n">
        <v>3873.51</v>
      </c>
      <c r="N2560" s="13" t="n">
        <v>3561.31</v>
      </c>
      <c r="O2560" s="8" t="n"/>
    </row>
    <row r="2561">
      <c r="A2561" s="8" t="inlineStr">
        <is>
          <t>CANON-202511-002526</t>
        </is>
      </c>
      <c r="B2561" s="9" t="inlineStr">
        <is>
          <t>2025-11</t>
        </is>
      </c>
      <c r="C2561" s="10" t="n">
        <v>45974</v>
      </c>
      <c r="D2561" s="9" t="inlineStr">
        <is>
          <t>Bound</t>
        </is>
      </c>
      <c r="E2561" s="8" t="inlineStr">
        <is>
          <t>Saoirse Okonkwo</t>
        </is>
      </c>
      <c r="F2561" s="11" t="n">
        <v>1963</v>
      </c>
      <c r="G2561" s="8" t="inlineStr">
        <is>
          <t>Porsche</t>
        </is>
      </c>
      <c r="H2561" s="8" t="inlineStr">
        <is>
          <t>911 Turbo S</t>
        </is>
      </c>
      <c r="I2561" s="8" t="inlineStr">
        <is>
          <t>20UKPGLJS201CK4N9</t>
        </is>
      </c>
      <c r="J2561" s="8" t="inlineStr">
        <is>
          <t>02 - Sports / GT</t>
        </is>
      </c>
      <c r="K2561" s="12" t="n">
        <v>490000</v>
      </c>
      <c r="L2561" s="8" t="inlineStr">
        <is>
          <t>Colorado</t>
        </is>
      </c>
      <c r="M2561" s="13" t="n">
        <v>7627.36</v>
      </c>
      <c r="N2561" s="13" t="n">
        <v>7012.59</v>
      </c>
      <c r="O2561" s="8" t="n"/>
    </row>
    <row r="2562">
      <c r="A2562" s="8" t="inlineStr">
        <is>
          <t>CANON-202511-002528</t>
        </is>
      </c>
      <c r="B2562" s="9" t="inlineStr">
        <is>
          <t>2025-11</t>
        </is>
      </c>
      <c r="C2562" s="10" t="n">
        <v>45991</v>
      </c>
      <c r="D2562" s="9" t="inlineStr">
        <is>
          <t>Bound</t>
        </is>
      </c>
      <c r="E2562" s="8" t="inlineStr">
        <is>
          <t>Saoirse Kingsford</t>
        </is>
      </c>
      <c r="F2562" s="11" t="n">
        <v>2008</v>
      </c>
      <c r="G2562" s="8" t="inlineStr">
        <is>
          <t>Ferrari</t>
        </is>
      </c>
      <c r="H2562" s="8" t="inlineStr">
        <is>
          <t>275 GTB/4</t>
        </is>
      </c>
      <c r="I2562" s="8" t="inlineStr">
        <is>
          <t>YVZHH0YC2GYFE2MRT</t>
        </is>
      </c>
      <c r="J2562" s="8" t="inlineStr">
        <is>
          <t>07 - Post-War Classic (1946-1972)</t>
        </is>
      </c>
      <c r="K2562" s="12" t="n">
        <v>1260000</v>
      </c>
      <c r="L2562" s="8" t="inlineStr">
        <is>
          <t>Alaska</t>
        </is>
      </c>
      <c r="M2562" s="13" t="n">
        <v>10298.72</v>
      </c>
      <c r="N2562" s="13" t="n">
        <v>9468.639999999999</v>
      </c>
      <c r="O2562" s="8" t="n"/>
    </row>
    <row r="2563">
      <c r="A2563" s="8" t="inlineStr">
        <is>
          <t>CANON-202511-002529</t>
        </is>
      </c>
      <c r="B2563" s="9" t="inlineStr">
        <is>
          <t>2025-11</t>
        </is>
      </c>
      <c r="C2563" s="10" t="n">
        <v>45962</v>
      </c>
      <c r="D2563" s="9" t="inlineStr">
        <is>
          <t>Bound</t>
        </is>
      </c>
      <c r="E2563" s="8" t="inlineStr">
        <is>
          <t>Ottilie Delacroix</t>
        </is>
      </c>
      <c r="F2563" s="11" t="n">
        <v>1991</v>
      </c>
      <c r="G2563" s="8" t="inlineStr">
        <is>
          <t>Aston Martin</t>
        </is>
      </c>
      <c r="H2563" s="8" t="inlineStr">
        <is>
          <t>DB12</t>
        </is>
      </c>
      <c r="I2563" s="8" t="inlineStr">
        <is>
          <t>AKY42G27U2B8V6ZFJ</t>
        </is>
      </c>
      <c r="J2563" s="8" t="inlineStr">
        <is>
          <t>02 - Sports / GT</t>
        </is>
      </c>
      <c r="K2563" s="12" t="n">
        <v>290000</v>
      </c>
      <c r="L2563" s="8" t="inlineStr">
        <is>
          <t>Indiana</t>
        </is>
      </c>
      <c r="M2563" s="13" t="n">
        <v>5047.64</v>
      </c>
      <c r="N2563" s="13" t="n">
        <v>4640.8</v>
      </c>
      <c r="O2563" s="8" t="n"/>
    </row>
    <row r="2564">
      <c r="A2564" s="8" t="inlineStr">
        <is>
          <t>CANON-202511-002530</t>
        </is>
      </c>
      <c r="B2564" s="9" t="inlineStr">
        <is>
          <t>2025-11</t>
        </is>
      </c>
      <c r="C2564" s="10" t="n">
        <v>45965</v>
      </c>
      <c r="D2564" s="9" t="inlineStr">
        <is>
          <t>Bound</t>
        </is>
      </c>
      <c r="E2564" s="8" t="inlineStr">
        <is>
          <t>Sunniva Pennington</t>
        </is>
      </c>
      <c r="F2564" s="11" t="n">
        <v>1968</v>
      </c>
      <c r="G2564" s="8" t="inlineStr">
        <is>
          <t>Aston Martin</t>
        </is>
      </c>
      <c r="H2564" s="8" t="inlineStr">
        <is>
          <t>DB12</t>
        </is>
      </c>
      <c r="I2564" s="8" t="inlineStr">
        <is>
          <t>DB4FAP0X33BSBVECB</t>
        </is>
      </c>
      <c r="J2564" s="8" t="inlineStr">
        <is>
          <t>02 - Sports / GT</t>
        </is>
      </c>
      <c r="K2564" s="12" t="n">
        <v>740000</v>
      </c>
      <c r="L2564" s="8" t="inlineStr">
        <is>
          <t>New York</t>
        </is>
      </c>
      <c r="M2564" s="13" t="n">
        <v>11616.6</v>
      </c>
      <c r="N2564" s="13" t="n">
        <v>10680.3</v>
      </c>
      <c r="O2564" s="8" t="n"/>
    </row>
    <row r="2565">
      <c r="A2565" s="8" t="inlineStr">
        <is>
          <t>CANON-202511-002531</t>
        </is>
      </c>
      <c r="B2565" s="9" t="inlineStr">
        <is>
          <t>2025-11</t>
        </is>
      </c>
      <c r="C2565" s="10" t="n">
        <v>45978</v>
      </c>
      <c r="D2565" s="9" t="inlineStr">
        <is>
          <t>Bound</t>
        </is>
      </c>
      <c r="E2565" s="8" t="inlineStr">
        <is>
          <t>Marisol Kingsford</t>
        </is>
      </c>
      <c r="F2565" s="11" t="n">
        <v>2005</v>
      </c>
      <c r="G2565" s="8" t="inlineStr">
        <is>
          <t>Bentley</t>
        </is>
      </c>
      <c r="H2565" s="8" t="inlineStr">
        <is>
          <t>Continental GT</t>
        </is>
      </c>
      <c r="I2565" s="8" t="inlineStr">
        <is>
          <t>LH73KTGF7H3B1JFU3</t>
        </is>
      </c>
      <c r="J2565" s="8" t="inlineStr">
        <is>
          <t>02 - Sports / GT</t>
        </is>
      </c>
      <c r="K2565" s="12" t="n">
        <v>240000</v>
      </c>
      <c r="L2565" s="8" t="inlineStr">
        <is>
          <t>Virginia</t>
        </is>
      </c>
      <c r="M2565" s="13" t="n">
        <v>4540.98</v>
      </c>
      <c r="N2565" s="13" t="n">
        <v>4174.98</v>
      </c>
      <c r="O2565" s="8" t="n"/>
    </row>
    <row r="2566">
      <c r="A2566" s="8" t="inlineStr">
        <is>
          <t>CANON-202511-002533</t>
        </is>
      </c>
      <c r="B2566" s="9" t="inlineStr">
        <is>
          <t>2025-11</t>
        </is>
      </c>
      <c r="C2566" s="10" t="n">
        <v>45978</v>
      </c>
      <c r="D2566" s="9" t="inlineStr">
        <is>
          <t>Bound</t>
        </is>
      </c>
      <c r="E2566" s="8" t="inlineStr">
        <is>
          <t>Beatrix Chattopadhyay</t>
        </is>
      </c>
      <c r="F2566" s="11" t="n">
        <v>1971</v>
      </c>
      <c r="G2566" s="8" t="inlineStr">
        <is>
          <t>Aston Martin</t>
        </is>
      </c>
      <c r="H2566" s="8" t="inlineStr">
        <is>
          <t>DB12</t>
        </is>
      </c>
      <c r="I2566" s="8" t="inlineStr">
        <is>
          <t>XJ0CAUNN6U90TZNAZ</t>
        </is>
      </c>
      <c r="J2566" s="8" t="inlineStr">
        <is>
          <t>02 - Sports / GT</t>
        </is>
      </c>
      <c r="K2566" s="12" t="n">
        <v>290000</v>
      </c>
      <c r="L2566" s="8" t="inlineStr">
        <is>
          <t>Washington</t>
        </is>
      </c>
      <c r="M2566" s="13" t="n">
        <v>3939.62</v>
      </c>
      <c r="N2566" s="13" t="n">
        <v>3622.09</v>
      </c>
      <c r="O2566" s="8" t="n"/>
    </row>
    <row r="2567">
      <c r="A2567" s="8" t="inlineStr">
        <is>
          <t>CANON-202511-002534</t>
        </is>
      </c>
      <c r="B2567" s="9" t="inlineStr">
        <is>
          <t>2025-11</t>
        </is>
      </c>
      <c r="C2567" s="10" t="n">
        <v>45982</v>
      </c>
      <c r="D2567" s="9" t="inlineStr">
        <is>
          <t>Bound</t>
        </is>
      </c>
      <c r="E2567" s="8" t="inlineStr">
        <is>
          <t>Ottilie Nakashima</t>
        </is>
      </c>
      <c r="F2567" s="11" t="n">
        <v>2005</v>
      </c>
      <c r="G2567" s="8" t="inlineStr">
        <is>
          <t>Ferrari</t>
        </is>
      </c>
      <c r="H2567" s="8" t="inlineStr">
        <is>
          <t>296 GTB</t>
        </is>
      </c>
      <c r="I2567" s="8" t="inlineStr">
        <is>
          <t>HL9B9C1ES34N94HLU</t>
        </is>
      </c>
      <c r="J2567" s="8" t="inlineStr">
        <is>
          <t>03 - Supercar</t>
        </is>
      </c>
      <c r="K2567" s="12" t="n">
        <v>500000</v>
      </c>
      <c r="L2567" s="8" t="inlineStr">
        <is>
          <t>Washington</t>
        </is>
      </c>
      <c r="M2567" s="13" t="n">
        <v>8603.77</v>
      </c>
      <c r="N2567" s="13" t="n">
        <v>7910.31</v>
      </c>
      <c r="O2567" s="8" t="n"/>
    </row>
    <row r="2568">
      <c r="A2568" s="8" t="inlineStr">
        <is>
          <t>CANON-202511-002538</t>
        </is>
      </c>
      <c r="B2568" s="9" t="inlineStr">
        <is>
          <t>2025-11</t>
        </is>
      </c>
      <c r="C2568" s="10" t="n">
        <v>45969</v>
      </c>
      <c r="D2568" s="9" t="inlineStr">
        <is>
          <t>Bound</t>
        </is>
      </c>
      <c r="E2568" s="8" t="inlineStr">
        <is>
          <t>Horace Montoya</t>
        </is>
      </c>
      <c r="F2568" s="11" t="n">
        <v>1965</v>
      </c>
      <c r="G2568" s="8" t="inlineStr">
        <is>
          <t>BMW</t>
        </is>
      </c>
      <c r="H2568" s="8" t="inlineStr">
        <is>
          <t>M8 Competition</t>
        </is>
      </c>
      <c r="I2568" s="8" t="inlineStr">
        <is>
          <t>T2MK1NUHESEKU2N2F</t>
        </is>
      </c>
      <c r="J2568" s="8" t="inlineStr">
        <is>
          <t>02 - Sports / GT</t>
        </is>
      </c>
      <c r="K2568" s="12" t="n">
        <v>1530000</v>
      </c>
      <c r="L2568" s="8" t="inlineStr">
        <is>
          <t>Kansas</t>
        </is>
      </c>
      <c r="M2568" s="13" t="n">
        <v>15401.04</v>
      </c>
      <c r="N2568" s="13" t="n">
        <v>14159.72</v>
      </c>
      <c r="O2568" s="8" t="n"/>
    </row>
    <row r="2569">
      <c r="A2569" s="8" t="inlineStr">
        <is>
          <t>CANON-202511-002539</t>
        </is>
      </c>
      <c r="B2569" s="9" t="inlineStr">
        <is>
          <t>2025-11</t>
        </is>
      </c>
      <c r="C2569" s="10" t="n">
        <v>45991</v>
      </c>
      <c r="D2569" s="9" t="inlineStr">
        <is>
          <t>Bound</t>
        </is>
      </c>
      <c r="E2569" s="8" t="inlineStr">
        <is>
          <t>Desmond Bellandi</t>
        </is>
      </c>
      <c r="F2569" s="11" t="n">
        <v>1968</v>
      </c>
      <c r="G2569" s="8" t="inlineStr">
        <is>
          <t>Aston Martin</t>
        </is>
      </c>
      <c r="H2569" s="8" t="inlineStr">
        <is>
          <t>DB12</t>
        </is>
      </c>
      <c r="I2569" s="8" t="inlineStr">
        <is>
          <t>CEH4CM4S1U0XJGVNX</t>
        </is>
      </c>
      <c r="J2569" s="8" t="inlineStr">
        <is>
          <t>02 - Sports / GT</t>
        </is>
      </c>
      <c r="K2569" s="12" t="n">
        <v>235000</v>
      </c>
      <c r="L2569" s="8" t="inlineStr">
        <is>
          <t>Minnesota</t>
        </is>
      </c>
      <c r="M2569" s="13" t="n">
        <v>5384.6</v>
      </c>
      <c r="N2569" s="13" t="n">
        <v>4950.6</v>
      </c>
      <c r="O2569" s="8" t="n"/>
    </row>
    <row r="2570">
      <c r="A2570" s="8" t="inlineStr">
        <is>
          <t>CANON-202511-002540</t>
        </is>
      </c>
      <c r="B2570" s="9" t="inlineStr">
        <is>
          <t>2025-11</t>
        </is>
      </c>
      <c r="C2570" s="10" t="n">
        <v>45981</v>
      </c>
      <c r="D2570" s="9" t="inlineStr">
        <is>
          <t>Bound</t>
        </is>
      </c>
      <c r="E2570" s="8" t="inlineStr">
        <is>
          <t>Fitzgerald Vandermeer</t>
        </is>
      </c>
      <c r="F2570" s="11" t="n">
        <v>2001</v>
      </c>
      <c r="G2570" s="8" t="inlineStr">
        <is>
          <t>Aston Martin</t>
        </is>
      </c>
      <c r="H2570" s="8" t="inlineStr">
        <is>
          <t>DB12</t>
        </is>
      </c>
      <c r="I2570" s="8" t="inlineStr">
        <is>
          <t>JMPKHMSMRFXY73H42</t>
        </is>
      </c>
      <c r="J2570" s="8" t="inlineStr">
        <is>
          <t>02 - Sports / GT</t>
        </is>
      </c>
      <c r="K2570" s="12" t="n">
        <v>410000</v>
      </c>
      <c r="L2570" s="8" t="inlineStr">
        <is>
          <t>New Jersey</t>
        </is>
      </c>
      <c r="M2570" s="13" t="n">
        <v>5279.72</v>
      </c>
      <c r="N2570" s="13" t="n">
        <v>4854.17</v>
      </c>
      <c r="O2570" s="8" t="n"/>
    </row>
    <row r="2571">
      <c r="A2571" s="8" t="inlineStr">
        <is>
          <t>CANON-202511-002541</t>
        </is>
      </c>
      <c r="B2571" s="9" t="inlineStr">
        <is>
          <t>2025-11</t>
        </is>
      </c>
      <c r="C2571" s="10" t="n">
        <v>45969</v>
      </c>
      <c r="D2571" s="9" t="inlineStr">
        <is>
          <t>Bound</t>
        </is>
      </c>
      <c r="E2571" s="8" t="inlineStr">
        <is>
          <t>Beatrix Nakashima</t>
        </is>
      </c>
      <c r="F2571" s="11" t="n">
        <v>1982</v>
      </c>
      <c r="G2571" s="8" t="inlineStr">
        <is>
          <t>Mercedes-Benz</t>
        </is>
      </c>
      <c r="H2571" s="8" t="inlineStr">
        <is>
          <t>AMG GT</t>
        </is>
      </c>
      <c r="I2571" s="8" t="inlineStr">
        <is>
          <t>ETP8EPZ31X9WNLBEU</t>
        </is>
      </c>
      <c r="J2571" s="8" t="inlineStr">
        <is>
          <t>02 - Sports / GT</t>
        </is>
      </c>
      <c r="K2571" s="12" t="n">
        <v>970000</v>
      </c>
      <c r="L2571" s="8" t="inlineStr">
        <is>
          <t>Massachusetts</t>
        </is>
      </c>
      <c r="M2571" s="13" t="n">
        <v>14870.28</v>
      </c>
      <c r="N2571" s="13" t="n">
        <v>13671.74</v>
      </c>
      <c r="O2571" s="8" t="n"/>
    </row>
    <row r="2572">
      <c r="A2572" s="8" t="inlineStr">
        <is>
          <t>CANON-202511-002542</t>
        </is>
      </c>
      <c r="B2572" s="9" t="inlineStr">
        <is>
          <t>2025-11</t>
        </is>
      </c>
      <c r="C2572" s="10" t="n">
        <v>45980</v>
      </c>
      <c r="D2572" s="9" t="inlineStr">
        <is>
          <t>Bound</t>
        </is>
      </c>
      <c r="E2572" s="8" t="inlineStr">
        <is>
          <t>Saoirse Chattopadhyay</t>
        </is>
      </c>
      <c r="F2572" s="11" t="n">
        <v>1991</v>
      </c>
      <c r="G2572" s="8" t="inlineStr">
        <is>
          <t>Maserati</t>
        </is>
      </c>
      <c r="H2572" s="8" t="inlineStr">
        <is>
          <t>GranTurismo</t>
        </is>
      </c>
      <c r="I2572" s="8" t="inlineStr">
        <is>
          <t>1XW7GAH15FAC5HPYD</t>
        </is>
      </c>
      <c r="J2572" s="8" t="inlineStr">
        <is>
          <t>02 - Sports / GT</t>
        </is>
      </c>
      <c r="K2572" s="12" t="n">
        <v>265000</v>
      </c>
      <c r="L2572" s="8" t="inlineStr">
        <is>
          <t>Vermont</t>
        </is>
      </c>
      <c r="M2572" s="13" t="n">
        <v>4575</v>
      </c>
      <c r="N2572" s="13" t="n">
        <v>4206.26</v>
      </c>
      <c r="O2572" s="8" t="n"/>
    </row>
    <row r="2573">
      <c r="A2573" s="8" t="inlineStr">
        <is>
          <t>CANON-202511-002546</t>
        </is>
      </c>
      <c r="B2573" s="9" t="inlineStr">
        <is>
          <t>2025-11</t>
        </is>
      </c>
      <c r="C2573" s="10" t="n">
        <v>45987</v>
      </c>
      <c r="D2573" s="9" t="inlineStr">
        <is>
          <t>Bound</t>
        </is>
      </c>
      <c r="E2573" s="8" t="inlineStr">
        <is>
          <t>Ramona Delacroix</t>
        </is>
      </c>
      <c r="F2573" s="11" t="n">
        <v>2023</v>
      </c>
      <c r="G2573" s="8" t="inlineStr">
        <is>
          <t>Maserati</t>
        </is>
      </c>
      <c r="H2573" s="8" t="inlineStr">
        <is>
          <t>GranTurismo</t>
        </is>
      </c>
      <c r="I2573" s="8" t="inlineStr">
        <is>
          <t>MMFMSVMYLK117LTST</t>
        </is>
      </c>
      <c r="J2573" s="8" t="inlineStr">
        <is>
          <t>02 - Sports / GT</t>
        </is>
      </c>
      <c r="K2573" s="12" t="n">
        <v>805000</v>
      </c>
      <c r="L2573" s="8" t="inlineStr">
        <is>
          <t>Maryland</t>
        </is>
      </c>
      <c r="M2573" s="13" t="n">
        <v>9379.01</v>
      </c>
      <c r="N2573" s="13" t="n">
        <v>8623.059999999999</v>
      </c>
      <c r="O2573" s="8" t="n"/>
    </row>
    <row r="2574">
      <c r="A2574" s="8" t="inlineStr">
        <is>
          <t>CANON-202511-002547</t>
        </is>
      </c>
      <c r="B2574" s="9" t="inlineStr">
        <is>
          <t>2025-11</t>
        </is>
      </c>
      <c r="C2574" s="10" t="n">
        <v>45980</v>
      </c>
      <c r="D2574" s="9" t="inlineStr">
        <is>
          <t>Bound</t>
        </is>
      </c>
      <c r="E2574" s="8" t="inlineStr">
        <is>
          <t>Ottilie Ashcombe</t>
        </is>
      </c>
      <c r="F2574" s="11" t="n">
        <v>2006</v>
      </c>
      <c r="G2574" s="8" t="inlineStr">
        <is>
          <t>Ferrari</t>
        </is>
      </c>
      <c r="H2574" s="8" t="inlineStr">
        <is>
          <t>SF90 Stradale</t>
        </is>
      </c>
      <c r="I2574" s="8" t="inlineStr">
        <is>
          <t>JS238RYWVSFVZK632</t>
        </is>
      </c>
      <c r="J2574" s="8" t="inlineStr">
        <is>
          <t>03 - Supercar</t>
        </is>
      </c>
      <c r="K2574" s="12" t="n">
        <v>1215000</v>
      </c>
      <c r="L2574" s="8" t="inlineStr">
        <is>
          <t>West Virginia</t>
        </is>
      </c>
      <c r="M2574" s="13" t="n">
        <v>24391.7</v>
      </c>
      <c r="N2574" s="13" t="n">
        <v>22425.73</v>
      </c>
      <c r="O2574" s="8" t="n"/>
    </row>
    <row r="2575">
      <c r="A2575" s="8" t="inlineStr">
        <is>
          <t>CANON-202511-002549</t>
        </is>
      </c>
      <c r="B2575" s="9" t="inlineStr">
        <is>
          <t>2025-11</t>
        </is>
      </c>
      <c r="C2575" s="10" t="n">
        <v>45975</v>
      </c>
      <c r="D2575" s="9" t="inlineStr">
        <is>
          <t>Bound</t>
        </is>
      </c>
      <c r="E2575" s="8" t="inlineStr">
        <is>
          <t>Noor Vandermeer</t>
        </is>
      </c>
      <c r="F2575" s="11" t="n">
        <v>1971</v>
      </c>
      <c r="G2575" s="8" t="inlineStr">
        <is>
          <t>BMW</t>
        </is>
      </c>
      <c r="H2575" s="8" t="inlineStr">
        <is>
          <t>M8 Competition</t>
        </is>
      </c>
      <c r="I2575" s="8" t="inlineStr">
        <is>
          <t>B7CADAU5N7TLLBYT7</t>
        </is>
      </c>
      <c r="J2575" s="8" t="inlineStr">
        <is>
          <t>02 - Sports / GT</t>
        </is>
      </c>
      <c r="K2575" s="12" t="n">
        <v>490000</v>
      </c>
      <c r="L2575" s="8" t="inlineStr">
        <is>
          <t>Pennsylvania</t>
        </is>
      </c>
      <c r="M2575" s="13" t="n">
        <v>6933.96</v>
      </c>
      <c r="N2575" s="13" t="n">
        <v>6375.08</v>
      </c>
      <c r="O2575" s="8" t="n"/>
    </row>
    <row r="2576">
      <c r="A2576" s="8" t="inlineStr">
        <is>
          <t>CANON-202511-002550</t>
        </is>
      </c>
      <c r="B2576" s="9" t="inlineStr">
        <is>
          <t>2025-11</t>
        </is>
      </c>
      <c r="C2576" s="10" t="n">
        <v>45963</v>
      </c>
      <c r="D2576" s="9" t="inlineStr">
        <is>
          <t>Bound</t>
        </is>
      </c>
      <c r="E2576" s="8" t="inlineStr">
        <is>
          <t>Ramona Nakashima</t>
        </is>
      </c>
      <c r="F2576" s="11" t="n">
        <v>1981</v>
      </c>
      <c r="G2576" s="8" t="inlineStr">
        <is>
          <t>Porsche</t>
        </is>
      </c>
      <c r="H2576" s="8" t="inlineStr">
        <is>
          <t>911 Turbo S</t>
        </is>
      </c>
      <c r="I2576" s="8" t="inlineStr">
        <is>
          <t>6D0ED6DBRZUXN13VE</t>
        </is>
      </c>
      <c r="J2576" s="8" t="inlineStr">
        <is>
          <t>02 - Sports / GT</t>
        </is>
      </c>
      <c r="K2576" s="12" t="n">
        <v>390000</v>
      </c>
      <c r="L2576" s="8" t="inlineStr">
        <is>
          <t>Massachusetts</t>
        </is>
      </c>
      <c r="M2576" s="13" t="n">
        <v>6898.58</v>
      </c>
      <c r="N2576" s="13" t="n">
        <v>6342.55</v>
      </c>
      <c r="O2576" s="8" t="n"/>
    </row>
    <row r="2577">
      <c r="A2577" s="8" t="inlineStr">
        <is>
          <t>CANON-202511-002553</t>
        </is>
      </c>
      <c r="B2577" s="9" t="inlineStr">
        <is>
          <t>2025-11</t>
        </is>
      </c>
      <c r="C2577" s="10" t="n">
        <v>45987</v>
      </c>
      <c r="D2577" s="9" t="inlineStr">
        <is>
          <t>Bound</t>
        </is>
      </c>
      <c r="E2577" s="8" t="inlineStr">
        <is>
          <t>Everett Fairweather</t>
        </is>
      </c>
      <c r="F2577" s="11" t="n">
        <v>1998</v>
      </c>
      <c r="G2577" s="8" t="inlineStr">
        <is>
          <t>Maserati</t>
        </is>
      </c>
      <c r="H2577" s="8" t="inlineStr">
        <is>
          <t>GranTurismo</t>
        </is>
      </c>
      <c r="I2577" s="8" t="inlineStr">
        <is>
          <t>P5XR75ZV5TWU6F98P</t>
        </is>
      </c>
      <c r="J2577" s="8" t="inlineStr">
        <is>
          <t>02 - Sports / GT</t>
        </is>
      </c>
      <c r="K2577" s="12" t="n">
        <v>715000</v>
      </c>
      <c r="L2577" s="8" t="inlineStr">
        <is>
          <t>Alabama</t>
        </is>
      </c>
      <c r="M2577" s="13" t="n">
        <v>11136.46</v>
      </c>
      <c r="N2577" s="13" t="n">
        <v>10238.86</v>
      </c>
      <c r="O2577" s="8" t="n"/>
    </row>
    <row r="2578">
      <c r="A2578" s="8" t="inlineStr">
        <is>
          <t>CANON-202511-002554</t>
        </is>
      </c>
      <c r="B2578" s="9" t="inlineStr">
        <is>
          <t>2025-11</t>
        </is>
      </c>
      <c r="C2578" s="10" t="n">
        <v>45981</v>
      </c>
      <c r="D2578" s="9" t="inlineStr">
        <is>
          <t>Bound</t>
        </is>
      </c>
      <c r="E2578" s="8" t="inlineStr">
        <is>
          <t>Anouk Pennington</t>
        </is>
      </c>
      <c r="F2578" s="11" t="n">
        <v>2023</v>
      </c>
      <c r="G2578" s="8" t="inlineStr">
        <is>
          <t>Bentley</t>
        </is>
      </c>
      <c r="H2578" s="8" t="inlineStr">
        <is>
          <t>Continental GT</t>
        </is>
      </c>
      <c r="I2578" s="8" t="inlineStr">
        <is>
          <t>VBR4W8XMPN64GSVTN</t>
        </is>
      </c>
      <c r="J2578" s="8" t="inlineStr">
        <is>
          <t>02 - Sports / GT</t>
        </is>
      </c>
      <c r="K2578" s="12" t="n">
        <v>365000</v>
      </c>
      <c r="L2578" s="8" t="inlineStr">
        <is>
          <t>Idaho</t>
        </is>
      </c>
      <c r="M2578" s="13" t="n">
        <v>5113.44</v>
      </c>
      <c r="N2578" s="13" t="n">
        <v>4701.3</v>
      </c>
      <c r="O2578" s="8" t="n"/>
    </row>
    <row r="2579">
      <c r="A2579" s="8" t="inlineStr">
        <is>
          <t>CANON-202511-002556</t>
        </is>
      </c>
      <c r="B2579" s="9" t="inlineStr">
        <is>
          <t>2025-11</t>
        </is>
      </c>
      <c r="C2579" s="10" t="n">
        <v>45991</v>
      </c>
      <c r="D2579" s="9" t="inlineStr">
        <is>
          <t>Bound</t>
        </is>
      </c>
      <c r="E2579" s="8" t="inlineStr">
        <is>
          <t>Ingrid Kingsford</t>
        </is>
      </c>
      <c r="F2579" s="11" t="n">
        <v>1989</v>
      </c>
      <c r="G2579" s="8" t="inlineStr">
        <is>
          <t>Bentley</t>
        </is>
      </c>
      <c r="H2579" s="8" t="inlineStr">
        <is>
          <t>Continental GT</t>
        </is>
      </c>
      <c r="I2579" s="8" t="inlineStr">
        <is>
          <t>UD4T86X1HNGUKYA60</t>
        </is>
      </c>
      <c r="J2579" s="8" t="inlineStr">
        <is>
          <t>02 - Sports / GT</t>
        </is>
      </c>
      <c r="K2579" s="12" t="n">
        <v>460000</v>
      </c>
      <c r="L2579" s="8" t="inlineStr">
        <is>
          <t>Illinois</t>
        </is>
      </c>
      <c r="M2579" s="13" t="n">
        <v>8852.83</v>
      </c>
      <c r="N2579" s="13" t="n">
        <v>8139.29</v>
      </c>
      <c r="O2579" s="8" t="n"/>
    </row>
    <row r="2580">
      <c r="A2580" s="8" t="inlineStr">
        <is>
          <t>CANON-202511-002557</t>
        </is>
      </c>
      <c r="B2580" s="9" t="inlineStr">
        <is>
          <t>2025-11</t>
        </is>
      </c>
      <c r="C2580" s="10" t="n">
        <v>45991</v>
      </c>
      <c r="D2580" s="9" t="inlineStr">
        <is>
          <t>Bound</t>
        </is>
      </c>
      <c r="E2580" s="8" t="inlineStr">
        <is>
          <t>Lorenzo Chattopadhyay</t>
        </is>
      </c>
      <c r="F2580" s="11" t="n">
        <v>1997</v>
      </c>
      <c r="G2580" s="8" t="inlineStr">
        <is>
          <t>Maserati</t>
        </is>
      </c>
      <c r="H2580" s="8" t="inlineStr">
        <is>
          <t>GranTurismo</t>
        </is>
      </c>
      <c r="I2580" s="8" t="inlineStr">
        <is>
          <t>WZLVV4XEPGHED4D6R</t>
        </is>
      </c>
      <c r="J2580" s="8" t="inlineStr">
        <is>
          <t>02 - Sports / GT</t>
        </is>
      </c>
      <c r="K2580" s="12" t="n">
        <v>480000</v>
      </c>
      <c r="L2580" s="8" t="inlineStr">
        <is>
          <t>North Carolina</t>
        </is>
      </c>
      <c r="M2580" s="13" t="n">
        <v>7811.32</v>
      </c>
      <c r="N2580" s="13" t="n">
        <v>7181.73</v>
      </c>
      <c r="O2580" s="8" t="n"/>
    </row>
    <row r="2581">
      <c r="A2581" s="8" t="inlineStr">
        <is>
          <t>CANON-202511-002559</t>
        </is>
      </c>
      <c r="B2581" s="9" t="inlineStr">
        <is>
          <t>2025-11</t>
        </is>
      </c>
      <c r="C2581" s="10" t="n">
        <v>45974</v>
      </c>
      <c r="D2581" s="9" t="inlineStr">
        <is>
          <t>Bound</t>
        </is>
      </c>
      <c r="E2581" s="8" t="inlineStr">
        <is>
          <t>Delphine Fairweather</t>
        </is>
      </c>
      <c r="F2581" s="11" t="n">
        <v>1968</v>
      </c>
      <c r="G2581" s="8" t="inlineStr">
        <is>
          <t>Aston Martin</t>
        </is>
      </c>
      <c r="H2581" s="8" t="inlineStr">
        <is>
          <t>DB12</t>
        </is>
      </c>
      <c r="I2581" s="8" t="inlineStr">
        <is>
          <t>CP8ABWFNS81T4ZUDL</t>
        </is>
      </c>
      <c r="J2581" s="8" t="inlineStr">
        <is>
          <t>02 - Sports / GT</t>
        </is>
      </c>
      <c r="K2581" s="12" t="n">
        <v>365000</v>
      </c>
      <c r="L2581" s="8" t="inlineStr">
        <is>
          <t>Missouri</t>
        </is>
      </c>
      <c r="M2581" s="13" t="n">
        <v>5475</v>
      </c>
      <c r="N2581" s="13" t="n">
        <v>5033.72</v>
      </c>
      <c r="O2581" s="8" t="n"/>
    </row>
    <row r="2582">
      <c r="A2582" s="8" t="inlineStr">
        <is>
          <t>CANON-202511-002560</t>
        </is>
      </c>
      <c r="B2582" s="9" t="inlineStr">
        <is>
          <t>2025-11</t>
        </is>
      </c>
      <c r="C2582" s="10" t="n">
        <v>45978</v>
      </c>
      <c r="D2582" s="9" t="inlineStr">
        <is>
          <t>Bound</t>
        </is>
      </c>
      <c r="E2582" s="8" t="inlineStr">
        <is>
          <t>Fenwick Chattopadhyay</t>
        </is>
      </c>
      <c r="F2582" s="11" t="n">
        <v>1961</v>
      </c>
      <c r="G2582" s="8" t="inlineStr">
        <is>
          <t>Mercedes-Benz</t>
        </is>
      </c>
      <c r="H2582" s="8" t="inlineStr">
        <is>
          <t>AMG GT</t>
        </is>
      </c>
      <c r="I2582" s="8" t="inlineStr">
        <is>
          <t>Y4RKC6J8PRVVW11MA</t>
        </is>
      </c>
      <c r="J2582" s="8" t="inlineStr">
        <is>
          <t>02 - Sports / GT</t>
        </is>
      </c>
      <c r="K2582" s="12" t="n">
        <v>190000</v>
      </c>
      <c r="L2582" s="8" t="inlineStr">
        <is>
          <t>Massachusetts</t>
        </is>
      </c>
      <c r="M2582" s="13" t="n">
        <v>4122.64</v>
      </c>
      <c r="N2582" s="13" t="n">
        <v>3790.36</v>
      </c>
      <c r="O2582" s="8" t="n"/>
    </row>
    <row r="2583">
      <c r="A2583" s="8" t="inlineStr">
        <is>
          <t>CANON-202511-002562</t>
        </is>
      </c>
      <c r="B2583" s="9" t="inlineStr">
        <is>
          <t>2025-11</t>
        </is>
      </c>
      <c r="C2583" s="10" t="n">
        <v>45969</v>
      </c>
      <c r="D2583" s="9" t="inlineStr">
        <is>
          <t>Bound</t>
        </is>
      </c>
      <c r="E2583" s="8" t="inlineStr">
        <is>
          <t>Cassius Blackwood</t>
        </is>
      </c>
      <c r="F2583" s="11" t="n">
        <v>1985</v>
      </c>
      <c r="G2583" s="8" t="inlineStr">
        <is>
          <t>Bentley</t>
        </is>
      </c>
      <c r="H2583" s="8" t="inlineStr">
        <is>
          <t>Continental GT</t>
        </is>
      </c>
      <c r="I2583" s="8" t="inlineStr">
        <is>
          <t>UZ5AU59WDTAL1GLRG</t>
        </is>
      </c>
      <c r="J2583" s="8" t="inlineStr">
        <is>
          <t>02 - Sports / GT</t>
        </is>
      </c>
      <c r="K2583" s="12" t="n">
        <v>1385000</v>
      </c>
      <c r="L2583" s="8" t="inlineStr">
        <is>
          <t>Michigan</t>
        </is>
      </c>
      <c r="M2583" s="13" t="n">
        <v>22277.59</v>
      </c>
      <c r="N2583" s="13" t="n">
        <v>20482.02</v>
      </c>
      <c r="O2583" s="8" t="n"/>
    </row>
    <row r="2584">
      <c r="A2584" s="8" t="inlineStr">
        <is>
          <t>CANON-202511-002564</t>
        </is>
      </c>
      <c r="B2584" s="9" t="inlineStr">
        <is>
          <t>2025-11</t>
        </is>
      </c>
      <c r="C2584" s="10" t="n">
        <v>45970</v>
      </c>
      <c r="D2584" s="9" t="inlineStr">
        <is>
          <t>Bound</t>
        </is>
      </c>
      <c r="E2584" s="8" t="inlineStr">
        <is>
          <t>Ottilie Delacroix</t>
        </is>
      </c>
      <c r="F2584" s="11" t="n">
        <v>1988</v>
      </c>
      <c r="G2584" s="8" t="inlineStr">
        <is>
          <t>Mercedes-Benz</t>
        </is>
      </c>
      <c r="H2584" s="8" t="inlineStr">
        <is>
          <t>AMG GT</t>
        </is>
      </c>
      <c r="I2584" s="8" t="inlineStr">
        <is>
          <t>MSU8D43SJRXFK7TSP</t>
        </is>
      </c>
      <c r="J2584" s="8" t="inlineStr">
        <is>
          <t>02 - Sports / GT</t>
        </is>
      </c>
      <c r="K2584" s="12" t="n">
        <v>610000</v>
      </c>
      <c r="L2584" s="8" t="inlineStr">
        <is>
          <t>Georgia</t>
        </is>
      </c>
      <c r="M2584" s="13" t="n">
        <v>8378.870000000001</v>
      </c>
      <c r="N2584" s="13" t="n">
        <v>7703.53</v>
      </c>
      <c r="O2584" s="8" t="n"/>
    </row>
    <row r="2585">
      <c r="A2585" s="8" t="inlineStr">
        <is>
          <t>CANON-202511-002565</t>
        </is>
      </c>
      <c r="B2585" s="9" t="inlineStr">
        <is>
          <t>2025-11</t>
        </is>
      </c>
      <c r="C2585" s="10" t="n">
        <v>45984</v>
      </c>
      <c r="D2585" s="9" t="inlineStr">
        <is>
          <t>Bound</t>
        </is>
      </c>
      <c r="E2585" s="8" t="inlineStr">
        <is>
          <t>Ottilie Vandermeer</t>
        </is>
      </c>
      <c r="F2585" s="11" t="n">
        <v>2019</v>
      </c>
      <c r="G2585" s="8" t="inlineStr">
        <is>
          <t>Maserati</t>
        </is>
      </c>
      <c r="H2585" s="8" t="inlineStr">
        <is>
          <t>GranTurismo</t>
        </is>
      </c>
      <c r="I2585" s="8" t="inlineStr">
        <is>
          <t>L2ALZ610N6C5NV5FC</t>
        </is>
      </c>
      <c r="J2585" s="8" t="inlineStr">
        <is>
          <t>02 - Sports / GT</t>
        </is>
      </c>
      <c r="K2585" s="12" t="n">
        <v>370000</v>
      </c>
      <c r="L2585" s="8" t="inlineStr">
        <is>
          <t>Rhode Island</t>
        </is>
      </c>
      <c r="M2585" s="13" t="n">
        <v>7173.11</v>
      </c>
      <c r="N2585" s="13" t="n">
        <v>6594.96</v>
      </c>
      <c r="O2585" s="8" t="n"/>
    </row>
    <row r="2586">
      <c r="A2586" s="8" t="inlineStr">
        <is>
          <t>CANON-202511-002567</t>
        </is>
      </c>
      <c r="B2586" s="9" t="inlineStr">
        <is>
          <t>2025-11</t>
        </is>
      </c>
      <c r="C2586" s="10" t="n">
        <v>45984</v>
      </c>
      <c r="D2586" s="9" t="inlineStr">
        <is>
          <t>Bound</t>
        </is>
      </c>
      <c r="E2586" s="8" t="inlineStr">
        <is>
          <t>Cassius Merriweather</t>
        </is>
      </c>
      <c r="F2586" s="11" t="n">
        <v>1974</v>
      </c>
      <c r="G2586" s="8" t="inlineStr">
        <is>
          <t>McLaren</t>
        </is>
      </c>
      <c r="H2586" s="8" t="inlineStr">
        <is>
          <t>750S</t>
        </is>
      </c>
      <c r="I2586" s="8" t="inlineStr">
        <is>
          <t>FCCDDE22K1RG2SNPN</t>
        </is>
      </c>
      <c r="J2586" s="8" t="inlineStr">
        <is>
          <t>03 - Supercar</t>
        </is>
      </c>
      <c r="K2586" s="12" t="n">
        <v>1330000</v>
      </c>
      <c r="L2586" s="8" t="inlineStr">
        <is>
          <t>Hawaii</t>
        </is>
      </c>
      <c r="M2586" s="13" t="n">
        <v>26098.11</v>
      </c>
      <c r="N2586" s="13" t="n">
        <v>23994.6</v>
      </c>
      <c r="O2586" s="8" t="n"/>
    </row>
    <row r="2587">
      <c r="A2587" s="8" t="inlineStr">
        <is>
          <t>CANON-202511-002568</t>
        </is>
      </c>
      <c r="B2587" s="9" t="inlineStr">
        <is>
          <t>2025-11</t>
        </is>
      </c>
      <c r="C2587" s="10" t="n">
        <v>45984</v>
      </c>
      <c r="D2587" s="9" t="inlineStr">
        <is>
          <t>Bound</t>
        </is>
      </c>
      <c r="E2587" s="8" t="inlineStr">
        <is>
          <t>Horace Larsson</t>
        </is>
      </c>
      <c r="F2587" s="11" t="n">
        <v>1996</v>
      </c>
      <c r="G2587" s="8" t="inlineStr">
        <is>
          <t>Mercedes-Benz</t>
        </is>
      </c>
      <c r="H2587" s="8" t="inlineStr">
        <is>
          <t>AMG GT</t>
        </is>
      </c>
      <c r="I2587" s="8" t="inlineStr">
        <is>
          <t>SXJNK8RECVEWEKF5S</t>
        </is>
      </c>
      <c r="J2587" s="8" t="inlineStr">
        <is>
          <t>02 - Sports / GT</t>
        </is>
      </c>
      <c r="K2587" s="12" t="n">
        <v>280000</v>
      </c>
      <c r="L2587" s="8" t="inlineStr">
        <is>
          <t>Mississippi</t>
        </is>
      </c>
      <c r="M2587" s="13" t="n">
        <v>4715.09</v>
      </c>
      <c r="N2587" s="13" t="n">
        <v>4335.05</v>
      </c>
      <c r="O2587" s="8" t="n"/>
    </row>
    <row r="2588">
      <c r="A2588" s="8" t="inlineStr">
        <is>
          <t>CANON-202511-002569</t>
        </is>
      </c>
      <c r="B2588" s="9" t="inlineStr">
        <is>
          <t>2025-11</t>
        </is>
      </c>
      <c r="C2588" s="10" t="n">
        <v>45968</v>
      </c>
      <c r="D2588" s="9" t="inlineStr">
        <is>
          <t>Bound</t>
        </is>
      </c>
      <c r="E2588" s="8" t="inlineStr">
        <is>
          <t>Delphine Chattopadhyay</t>
        </is>
      </c>
      <c r="F2588" s="11" t="n">
        <v>1958</v>
      </c>
      <c r="G2588" s="8" t="inlineStr">
        <is>
          <t>Mercedes-Benz</t>
        </is>
      </c>
      <c r="H2588" s="8" t="inlineStr">
        <is>
          <t>AMG GT</t>
        </is>
      </c>
      <c r="I2588" s="8" t="inlineStr">
        <is>
          <t>J66NM4HBMP3M0SSL6</t>
        </is>
      </c>
      <c r="J2588" s="8" t="inlineStr">
        <is>
          <t>02 - Sports / GT</t>
        </is>
      </c>
      <c r="K2588" s="12" t="n">
        <v>960000</v>
      </c>
      <c r="L2588" s="8" t="inlineStr">
        <is>
          <t>South Carolina</t>
        </is>
      </c>
      <c r="M2588" s="13" t="n">
        <v>14599.25</v>
      </c>
      <c r="N2588" s="13" t="n">
        <v>13422.55</v>
      </c>
      <c r="O2588" s="8" t="n"/>
    </row>
    <row r="2589">
      <c r="A2589" s="8" t="inlineStr">
        <is>
          <t>CANON-202511-002570</t>
        </is>
      </c>
      <c r="B2589" s="9" t="inlineStr">
        <is>
          <t>2025-11</t>
        </is>
      </c>
      <c r="C2589" s="10" t="n">
        <v>45978</v>
      </c>
      <c r="D2589" s="9" t="inlineStr">
        <is>
          <t>Bound</t>
        </is>
      </c>
      <c r="E2589" s="8" t="inlineStr">
        <is>
          <t>Saoirse Fairweather</t>
        </is>
      </c>
      <c r="F2589" s="11" t="n">
        <v>1987</v>
      </c>
      <c r="G2589" s="8" t="inlineStr">
        <is>
          <t>BMW</t>
        </is>
      </c>
      <c r="H2589" s="8" t="inlineStr">
        <is>
          <t>M8 Competition</t>
        </is>
      </c>
      <c r="I2589" s="8" t="inlineStr">
        <is>
          <t>J7WW83NG86UXXWGVN</t>
        </is>
      </c>
      <c r="J2589" s="8" t="inlineStr">
        <is>
          <t>02 - Sports / GT</t>
        </is>
      </c>
      <c r="K2589" s="12" t="n">
        <v>310000</v>
      </c>
      <c r="L2589" s="8" t="inlineStr">
        <is>
          <t>Michigan</t>
        </is>
      </c>
      <c r="M2589" s="13" t="n">
        <v>6799.53</v>
      </c>
      <c r="N2589" s="13" t="n">
        <v>6251.49</v>
      </c>
      <c r="O2589" s="8" t="n"/>
    </row>
    <row r="2590">
      <c r="A2590" s="8" t="inlineStr">
        <is>
          <t>CANON-202511-002573</t>
        </is>
      </c>
      <c r="B2590" s="9" t="inlineStr">
        <is>
          <t>2025-11</t>
        </is>
      </c>
      <c r="C2590" s="10" t="n">
        <v>45973</v>
      </c>
      <c r="D2590" s="9" t="inlineStr">
        <is>
          <t>Bound</t>
        </is>
      </c>
      <c r="E2590" s="8" t="inlineStr">
        <is>
          <t>Desmond Pennington</t>
        </is>
      </c>
      <c r="F2590" s="11" t="n">
        <v>1961</v>
      </c>
      <c r="G2590" s="8" t="inlineStr">
        <is>
          <t>Ferrari</t>
        </is>
      </c>
      <c r="H2590" s="8" t="inlineStr">
        <is>
          <t>SF90 Stradale</t>
        </is>
      </c>
      <c r="I2590" s="8" t="inlineStr">
        <is>
          <t>DJZ5JL554P8T12FNJ</t>
        </is>
      </c>
      <c r="J2590" s="8" t="inlineStr">
        <is>
          <t>03 - Supercar</t>
        </is>
      </c>
      <c r="K2590" s="12" t="n">
        <v>305000</v>
      </c>
      <c r="L2590" s="8" t="inlineStr">
        <is>
          <t>South Dakota</t>
        </is>
      </c>
      <c r="M2590" s="13" t="n">
        <v>7345.9</v>
      </c>
      <c r="N2590" s="13" t="n">
        <v>6753.82</v>
      </c>
      <c r="O2590" s="8" t="n"/>
    </row>
    <row r="2591">
      <c r="A2591" s="8" t="inlineStr">
        <is>
          <t>CANON-202511-002574</t>
        </is>
      </c>
      <c r="B2591" s="9" t="inlineStr">
        <is>
          <t>2025-11</t>
        </is>
      </c>
      <c r="C2591" s="10" t="n">
        <v>45978</v>
      </c>
      <c r="D2591" s="9" t="inlineStr">
        <is>
          <t>Bound</t>
        </is>
      </c>
      <c r="E2591" s="8" t="inlineStr">
        <is>
          <t>Callum Underwood</t>
        </is>
      </c>
      <c r="F2591" s="11" t="n">
        <v>1994</v>
      </c>
      <c r="G2591" s="8" t="inlineStr">
        <is>
          <t>Jaguar</t>
        </is>
      </c>
      <c r="H2591" s="8" t="inlineStr">
        <is>
          <t>E-Type Series 1</t>
        </is>
      </c>
      <c r="I2591" s="8" t="inlineStr">
        <is>
          <t>0VA85Y76V4Z7ZV3DG</t>
        </is>
      </c>
      <c r="J2591" s="8" t="inlineStr">
        <is>
          <t>07 - Post-War Classic (1946-1972)</t>
        </is>
      </c>
      <c r="K2591" s="12" t="n">
        <v>1135000</v>
      </c>
      <c r="L2591" s="8" t="inlineStr">
        <is>
          <t>New Mexico</t>
        </is>
      </c>
      <c r="M2591" s="13" t="n">
        <v>10416.3</v>
      </c>
      <c r="N2591" s="13" t="n">
        <v>9576.75</v>
      </c>
      <c r="O2591" s="8" t="n"/>
    </row>
    <row r="2592">
      <c r="A2592" s="8" t="inlineStr">
        <is>
          <t>CANON-202511-002576</t>
        </is>
      </c>
      <c r="B2592" s="9" t="inlineStr">
        <is>
          <t>2025-11</t>
        </is>
      </c>
      <c r="C2592" s="10" t="n">
        <v>45965</v>
      </c>
      <c r="D2592" s="9" t="inlineStr">
        <is>
          <t>Bound</t>
        </is>
      </c>
      <c r="E2592" s="8" t="inlineStr">
        <is>
          <t>Ottilie Kingsford</t>
        </is>
      </c>
      <c r="F2592" s="11" t="n">
        <v>1961</v>
      </c>
      <c r="G2592" s="8" t="inlineStr">
        <is>
          <t>Bentley</t>
        </is>
      </c>
      <c r="H2592" s="8" t="inlineStr">
        <is>
          <t>Continental GT</t>
        </is>
      </c>
      <c r="I2592" s="8" t="inlineStr">
        <is>
          <t>9CRD6HHTKMTJF1B7G</t>
        </is>
      </c>
      <c r="J2592" s="8" t="inlineStr">
        <is>
          <t>02 - Sports / GT</t>
        </is>
      </c>
      <c r="K2592" s="12" t="n">
        <v>625000</v>
      </c>
      <c r="L2592" s="8" t="inlineStr">
        <is>
          <t>Texas</t>
        </is>
      </c>
      <c r="M2592" s="13" t="n">
        <v>8814.860000000001</v>
      </c>
      <c r="N2592" s="13" t="n">
        <v>8104.38</v>
      </c>
      <c r="O2592" s="8" t="n"/>
    </row>
    <row r="2593">
      <c r="A2593" s="8" t="inlineStr">
        <is>
          <t>CANON-202511-002577</t>
        </is>
      </c>
      <c r="B2593" s="9" t="inlineStr">
        <is>
          <t>2025-11</t>
        </is>
      </c>
      <c r="C2593" s="10" t="n">
        <v>45985</v>
      </c>
      <c r="D2593" s="9" t="inlineStr">
        <is>
          <t>Bound</t>
        </is>
      </c>
      <c r="E2593" s="8" t="inlineStr">
        <is>
          <t>Cassius Blackwood</t>
        </is>
      </c>
      <c r="F2593" s="11" t="n">
        <v>2017</v>
      </c>
      <c r="G2593" s="8" t="inlineStr">
        <is>
          <t>Bentley</t>
        </is>
      </c>
      <c r="H2593" s="8" t="inlineStr">
        <is>
          <t>Continental GT</t>
        </is>
      </c>
      <c r="I2593" s="8" t="inlineStr">
        <is>
          <t>4K82Y0T2G5YAELZY1</t>
        </is>
      </c>
      <c r="J2593" s="8" t="inlineStr">
        <is>
          <t>02 - Sports / GT</t>
        </is>
      </c>
      <c r="K2593" s="12" t="n">
        <v>930000</v>
      </c>
      <c r="L2593" s="8" t="inlineStr">
        <is>
          <t>Michigan</t>
        </is>
      </c>
      <c r="M2593" s="13" t="n">
        <v>17678.77</v>
      </c>
      <c r="N2593" s="13" t="n">
        <v>16253.86</v>
      </c>
      <c r="O2593" s="8" t="n"/>
    </row>
    <row r="2594">
      <c r="A2594" s="8" t="inlineStr">
        <is>
          <t>CANON-202511-002578</t>
        </is>
      </c>
      <c r="B2594" s="9" t="inlineStr">
        <is>
          <t>2025-11</t>
        </is>
      </c>
      <c r="C2594" s="10" t="n">
        <v>45970</v>
      </c>
      <c r="D2594" s="9" t="inlineStr">
        <is>
          <t>Bound</t>
        </is>
      </c>
      <c r="E2594" s="8" t="inlineStr">
        <is>
          <t>Noor Harrington</t>
        </is>
      </c>
      <c r="F2594" s="11" t="n">
        <v>1967</v>
      </c>
      <c r="G2594" s="8" t="inlineStr">
        <is>
          <t>Porsche</t>
        </is>
      </c>
      <c r="H2594" s="8" t="inlineStr">
        <is>
          <t>911 Turbo S</t>
        </is>
      </c>
      <c r="I2594" s="8" t="inlineStr">
        <is>
          <t>X9E6H243CZ0CWZXN1</t>
        </is>
      </c>
      <c r="J2594" s="8" t="inlineStr">
        <is>
          <t>02 - Sports / GT</t>
        </is>
      </c>
      <c r="K2594" s="12" t="n">
        <v>985000</v>
      </c>
      <c r="L2594" s="8" t="inlineStr">
        <is>
          <t>Michigan</t>
        </is>
      </c>
      <c r="M2594" s="13" t="n">
        <v>18724.29</v>
      </c>
      <c r="N2594" s="13" t="n">
        <v>17215.11</v>
      </c>
      <c r="O2594" s="8" t="n"/>
    </row>
    <row r="2595">
      <c r="A2595" s="8" t="inlineStr">
        <is>
          <t>CANON-202511-002580</t>
        </is>
      </c>
      <c r="B2595" s="9" t="inlineStr">
        <is>
          <t>2025-11</t>
        </is>
      </c>
      <c r="C2595" s="10" t="n">
        <v>45973</v>
      </c>
      <c r="D2595" s="9" t="inlineStr">
        <is>
          <t>Bound</t>
        </is>
      </c>
      <c r="E2595" s="8" t="inlineStr">
        <is>
          <t>Mireille Okonkwo</t>
        </is>
      </c>
      <c r="F2595" s="11" t="n">
        <v>1972</v>
      </c>
      <c r="G2595" s="8" t="inlineStr">
        <is>
          <t>Ferrari</t>
        </is>
      </c>
      <c r="H2595" s="8" t="inlineStr">
        <is>
          <t>SF90 Stradale</t>
        </is>
      </c>
      <c r="I2595" s="8" t="inlineStr">
        <is>
          <t>XG84WCSF9XSDPVBJW</t>
        </is>
      </c>
      <c r="J2595" s="8" t="inlineStr">
        <is>
          <t>03 - Supercar</t>
        </is>
      </c>
      <c r="K2595" s="12" t="n">
        <v>640000</v>
      </c>
      <c r="L2595" s="8" t="inlineStr">
        <is>
          <t>Florida</t>
        </is>
      </c>
      <c r="M2595" s="13" t="n">
        <v>16289.81</v>
      </c>
      <c r="N2595" s="13" t="n">
        <v>14976.85</v>
      </c>
      <c r="O2595" s="8" t="n"/>
    </row>
    <row r="2596">
      <c r="A2596" s="8" t="inlineStr">
        <is>
          <t>CANON-202511-002581</t>
        </is>
      </c>
      <c r="B2596" s="9" t="inlineStr">
        <is>
          <t>2025-11</t>
        </is>
      </c>
      <c r="C2596" s="10" t="n">
        <v>45968</v>
      </c>
      <c r="D2596" s="9" t="inlineStr">
        <is>
          <t>Bound</t>
        </is>
      </c>
      <c r="E2596" s="8" t="inlineStr">
        <is>
          <t>Everett Blackwood</t>
        </is>
      </c>
      <c r="F2596" s="11" t="n">
        <v>1998</v>
      </c>
      <c r="G2596" s="8" t="inlineStr">
        <is>
          <t>Porsche</t>
        </is>
      </c>
      <c r="H2596" s="8" t="inlineStr">
        <is>
          <t>911 Turbo S</t>
        </is>
      </c>
      <c r="I2596" s="8" t="inlineStr">
        <is>
          <t>TD36Z4TFZLWJFH50X</t>
        </is>
      </c>
      <c r="J2596" s="8" t="inlineStr">
        <is>
          <t>02 - Sports / GT</t>
        </is>
      </c>
      <c r="K2596" s="12" t="n">
        <v>1495000</v>
      </c>
      <c r="L2596" s="8" t="inlineStr">
        <is>
          <t>Nevada</t>
        </is>
      </c>
      <c r="M2596" s="13" t="n">
        <v>18151.56</v>
      </c>
      <c r="N2596" s="13" t="n">
        <v>16688.54</v>
      </c>
      <c r="O2596" s="8" t="n"/>
    </row>
    <row r="2597">
      <c r="A2597" s="8" t="inlineStr">
        <is>
          <t>CANON-202511-002583</t>
        </is>
      </c>
      <c r="B2597" s="9" t="inlineStr">
        <is>
          <t>2025-11</t>
        </is>
      </c>
      <c r="C2597" s="10" t="n">
        <v>45970</v>
      </c>
      <c r="D2597" s="9" t="inlineStr">
        <is>
          <t>Bound</t>
        </is>
      </c>
      <c r="E2597" s="8" t="inlineStr">
        <is>
          <t>Leopold Farkas</t>
        </is>
      </c>
      <c r="F2597" s="11" t="n">
        <v>1999</v>
      </c>
      <c r="G2597" s="8" t="inlineStr">
        <is>
          <t>BMW</t>
        </is>
      </c>
      <c r="H2597" s="8" t="inlineStr">
        <is>
          <t>M8 Competition</t>
        </is>
      </c>
      <c r="I2597" s="8" t="inlineStr">
        <is>
          <t>AJM4A6R20784LNTGR</t>
        </is>
      </c>
      <c r="J2597" s="8" t="inlineStr">
        <is>
          <t>02 - Sports / GT</t>
        </is>
      </c>
      <c r="K2597" s="12" t="n">
        <v>580000</v>
      </c>
      <c r="L2597" s="8" t="inlineStr">
        <is>
          <t>Colorado</t>
        </is>
      </c>
      <c r="M2597" s="13" t="n">
        <v>7824.53</v>
      </c>
      <c r="N2597" s="13" t="n">
        <v>7193.87</v>
      </c>
      <c r="O2597" s="8" t="n"/>
    </row>
    <row r="2598">
      <c r="A2598" s="8" t="inlineStr">
        <is>
          <t>CANON-202511-002585</t>
        </is>
      </c>
      <c r="B2598" s="9" t="inlineStr">
        <is>
          <t>2025-11</t>
        </is>
      </c>
      <c r="C2598" s="10" t="n">
        <v>45982</v>
      </c>
      <c r="D2598" s="9" t="inlineStr">
        <is>
          <t>Bound</t>
        </is>
      </c>
      <c r="E2598" s="8" t="inlineStr">
        <is>
          <t>Delphine Larsson</t>
        </is>
      </c>
      <c r="F2598" s="11" t="n">
        <v>1969</v>
      </c>
      <c r="G2598" s="8" t="inlineStr">
        <is>
          <t>Jaguar</t>
        </is>
      </c>
      <c r="H2598" s="8" t="inlineStr">
        <is>
          <t>E-Type Series 1</t>
        </is>
      </c>
      <c r="I2598" s="8" t="inlineStr">
        <is>
          <t>UWFBB039YJY86Z4FT</t>
        </is>
      </c>
      <c r="J2598" s="8" t="inlineStr">
        <is>
          <t>07 - Post-War Classic (1946-1972)</t>
        </is>
      </c>
      <c r="K2598" s="12" t="n">
        <v>485000</v>
      </c>
      <c r="L2598" s="8" t="inlineStr">
        <is>
          <t>California</t>
        </is>
      </c>
      <c r="M2598" s="13" t="n">
        <v>5929.81</v>
      </c>
      <c r="N2598" s="13" t="n">
        <v>5451.87</v>
      </c>
      <c r="O2598" s="8" t="n"/>
    </row>
    <row r="2599">
      <c r="A2599" s="8" t="inlineStr">
        <is>
          <t>CANON-202511-002586</t>
        </is>
      </c>
      <c r="B2599" s="9" t="inlineStr">
        <is>
          <t>2025-11</t>
        </is>
      </c>
      <c r="C2599" s="10" t="n">
        <v>45982</v>
      </c>
      <c r="D2599" s="9" t="inlineStr">
        <is>
          <t>Bound</t>
        </is>
      </c>
      <c r="E2599" s="8" t="inlineStr">
        <is>
          <t>Cassius Montoya</t>
        </is>
      </c>
      <c r="F2599" s="11" t="n">
        <v>1957</v>
      </c>
      <c r="G2599" s="8" t="inlineStr">
        <is>
          <t>Lamborghini</t>
        </is>
      </c>
      <c r="H2599" s="8" t="inlineStr">
        <is>
          <t>Huracan EVO</t>
        </is>
      </c>
      <c r="I2599" s="8" t="inlineStr">
        <is>
          <t>JY8VDKD097VR6X5AM</t>
        </is>
      </c>
      <c r="J2599" s="8" t="inlineStr">
        <is>
          <t>03 - Supercar</t>
        </is>
      </c>
      <c r="K2599" s="12" t="n">
        <v>435000</v>
      </c>
      <c r="L2599" s="8" t="inlineStr">
        <is>
          <t>Alaska</t>
        </is>
      </c>
      <c r="M2599" s="13" t="n">
        <v>10760.09</v>
      </c>
      <c r="N2599" s="13" t="n">
        <v>9892.83</v>
      </c>
      <c r="O2599" s="8" t="n"/>
    </row>
    <row r="2600">
      <c r="A2600" s="8" t="inlineStr">
        <is>
          <t>CANON-202511-002587</t>
        </is>
      </c>
      <c r="B2600" s="9" t="inlineStr">
        <is>
          <t>2025-11</t>
        </is>
      </c>
      <c r="C2600" s="10" t="n">
        <v>45985</v>
      </c>
      <c r="D2600" s="9" t="inlineStr">
        <is>
          <t>Bound</t>
        </is>
      </c>
      <c r="E2600" s="8" t="inlineStr">
        <is>
          <t>Beatrix Harrington</t>
        </is>
      </c>
      <c r="F2600" s="11" t="n">
        <v>2002</v>
      </c>
      <c r="G2600" s="8" t="inlineStr">
        <is>
          <t>Aston Martin</t>
        </is>
      </c>
      <c r="H2600" s="8" t="inlineStr">
        <is>
          <t>DB12</t>
        </is>
      </c>
      <c r="I2600" s="8" t="inlineStr">
        <is>
          <t>4BELHSF31DYATUBJ1</t>
        </is>
      </c>
      <c r="J2600" s="8" t="inlineStr">
        <is>
          <t>02 - Sports / GT</t>
        </is>
      </c>
      <c r="K2600" s="12" t="n">
        <v>980000</v>
      </c>
      <c r="L2600" s="8" t="inlineStr">
        <is>
          <t>New Mexico</t>
        </is>
      </c>
      <c r="M2600" s="13" t="n">
        <v>15384.15</v>
      </c>
      <c r="N2600" s="13" t="n">
        <v>14144.19</v>
      </c>
      <c r="O2600" s="8" t="n"/>
    </row>
    <row r="2601">
      <c r="A2601" s="8" t="inlineStr">
        <is>
          <t>CANON-202511-002588</t>
        </is>
      </c>
      <c r="B2601" s="9" t="inlineStr">
        <is>
          <t>2025-11</t>
        </is>
      </c>
      <c r="C2601" s="10" t="n">
        <v>45973</v>
      </c>
      <c r="D2601" s="9" t="inlineStr">
        <is>
          <t>Bound</t>
        </is>
      </c>
      <c r="E2601" s="8" t="inlineStr">
        <is>
          <t>Sunniva Merriweather</t>
        </is>
      </c>
      <c r="F2601" s="11" t="n">
        <v>2019</v>
      </c>
      <c r="G2601" s="8" t="inlineStr">
        <is>
          <t>Maserati</t>
        </is>
      </c>
      <c r="H2601" s="8" t="inlineStr">
        <is>
          <t>GranTurismo</t>
        </is>
      </c>
      <c r="I2601" s="8" t="inlineStr">
        <is>
          <t>S05ALFGSD786KK3RH</t>
        </is>
      </c>
      <c r="J2601" s="8" t="inlineStr">
        <is>
          <t>02 - Sports / GT</t>
        </is>
      </c>
      <c r="K2601" s="12" t="n">
        <v>355000</v>
      </c>
      <c r="L2601" s="8" t="inlineStr">
        <is>
          <t>Idaho</t>
        </is>
      </c>
      <c r="M2601" s="13" t="n">
        <v>4973.35</v>
      </c>
      <c r="N2601" s="13" t="n">
        <v>4572.5</v>
      </c>
      <c r="O2601" s="8" t="n"/>
    </row>
    <row r="2602">
      <c r="A2602" s="8" t="inlineStr">
        <is>
          <t>CANON-202511-002589</t>
        </is>
      </c>
      <c r="B2602" s="9" t="inlineStr">
        <is>
          <t>2025-11</t>
        </is>
      </c>
      <c r="C2602" s="10" t="n">
        <v>45983</v>
      </c>
      <c r="D2602" s="9" t="inlineStr">
        <is>
          <t>Bound</t>
        </is>
      </c>
      <c r="E2602" s="8" t="inlineStr">
        <is>
          <t>Emiliano Underwood</t>
        </is>
      </c>
      <c r="F2602" s="11" t="n">
        <v>2014</v>
      </c>
      <c r="G2602" s="8" t="inlineStr">
        <is>
          <t>Aston Martin</t>
        </is>
      </c>
      <c r="H2602" s="8" t="inlineStr">
        <is>
          <t>DB12</t>
        </is>
      </c>
      <c r="I2602" s="8" t="inlineStr">
        <is>
          <t>RLEAYKSC5E41VN12S</t>
        </is>
      </c>
      <c r="J2602" s="8" t="inlineStr">
        <is>
          <t>02 - Sports / GT</t>
        </is>
      </c>
      <c r="K2602" s="12" t="n">
        <v>740000</v>
      </c>
      <c r="L2602" s="8" t="inlineStr">
        <is>
          <t>Florida</t>
        </is>
      </c>
      <c r="M2602" s="13" t="n">
        <v>12887.17</v>
      </c>
      <c r="N2602" s="13" t="n">
        <v>11848.46</v>
      </c>
      <c r="O2602" s="8" t="n"/>
    </row>
    <row r="2603">
      <c r="A2603" s="8" t="inlineStr">
        <is>
          <t>CANON-202511-002591</t>
        </is>
      </c>
      <c r="B2603" s="9" t="inlineStr">
        <is>
          <t>2025-11</t>
        </is>
      </c>
      <c r="C2603" s="10" t="n">
        <v>45981</v>
      </c>
      <c r="D2603" s="9" t="inlineStr">
        <is>
          <t>Bound</t>
        </is>
      </c>
      <c r="E2603" s="8" t="inlineStr">
        <is>
          <t>Cassius Vandermeer</t>
        </is>
      </c>
      <c r="F2603" s="11" t="n">
        <v>1972</v>
      </c>
      <c r="G2603" s="8" t="inlineStr">
        <is>
          <t>Bentley</t>
        </is>
      </c>
      <c r="H2603" s="8" t="inlineStr">
        <is>
          <t>Continental GT</t>
        </is>
      </c>
      <c r="I2603" s="8" t="inlineStr">
        <is>
          <t>4EYFXLK5B4TGX1PZL</t>
        </is>
      </c>
      <c r="J2603" s="8" t="inlineStr">
        <is>
          <t>02 - Sports / GT</t>
        </is>
      </c>
      <c r="K2603" s="12" t="n">
        <v>310000</v>
      </c>
      <c r="L2603" s="8" t="inlineStr">
        <is>
          <t>Washington</t>
        </is>
      </c>
      <c r="M2603" s="13" t="n">
        <v>4211.32</v>
      </c>
      <c r="N2603" s="13" t="n">
        <v>3871.89</v>
      </c>
      <c r="O2603" s="8" t="n"/>
    </row>
    <row r="2604">
      <c r="A2604" s="8" t="inlineStr">
        <is>
          <t>CANON-202511-002592</t>
        </is>
      </c>
      <c r="B2604" s="9" t="inlineStr">
        <is>
          <t>2025-11</t>
        </is>
      </c>
      <c r="C2604" s="10" t="n">
        <v>45973</v>
      </c>
      <c r="D2604" s="9" t="inlineStr">
        <is>
          <t>Bound</t>
        </is>
      </c>
      <c r="E2604" s="8" t="inlineStr">
        <is>
          <t>Lorenzo Chattopadhyay</t>
        </is>
      </c>
      <c r="F2604" s="11" t="n">
        <v>1973</v>
      </c>
      <c r="G2604" s="8" t="inlineStr">
        <is>
          <t>Lamborghini</t>
        </is>
      </c>
      <c r="H2604" s="8" t="inlineStr">
        <is>
          <t>Huracan EVO</t>
        </is>
      </c>
      <c r="I2604" s="8" t="inlineStr">
        <is>
          <t>E306NA761BD4KKTS0</t>
        </is>
      </c>
      <c r="J2604" s="8" t="inlineStr">
        <is>
          <t>03 - Supercar</t>
        </is>
      </c>
      <c r="K2604" s="12" t="n">
        <v>1925000</v>
      </c>
      <c r="L2604" s="8" t="inlineStr">
        <is>
          <t>Michigan</t>
        </is>
      </c>
      <c r="M2604" s="13" t="n">
        <v>45037.74</v>
      </c>
      <c r="N2604" s="13" t="n">
        <v>41407.7</v>
      </c>
      <c r="O2604" s="8" t="n"/>
    </row>
    <row r="2605">
      <c r="A2605" s="8" t="inlineStr">
        <is>
          <t>CANON-202511-002593</t>
        </is>
      </c>
      <c r="B2605" s="9" t="inlineStr">
        <is>
          <t>2025-11</t>
        </is>
      </c>
      <c r="C2605" s="10" t="n">
        <v>45979</v>
      </c>
      <c r="D2605" s="9" t="inlineStr">
        <is>
          <t>Bound</t>
        </is>
      </c>
      <c r="E2605" s="8" t="inlineStr">
        <is>
          <t>Desmond Thistlewood</t>
        </is>
      </c>
      <c r="F2605" s="11" t="n">
        <v>2006</v>
      </c>
      <c r="G2605" s="8" t="inlineStr">
        <is>
          <t>Aston Martin</t>
        </is>
      </c>
      <c r="H2605" s="8" t="inlineStr">
        <is>
          <t>DB12</t>
        </is>
      </c>
      <c r="I2605" s="8" t="inlineStr">
        <is>
          <t>C0NC2NWR92LNELSDE</t>
        </is>
      </c>
      <c r="J2605" s="8" t="inlineStr">
        <is>
          <t>02 - Sports / GT</t>
        </is>
      </c>
      <c r="K2605" s="12" t="n">
        <v>840000</v>
      </c>
      <c r="L2605" s="8" t="inlineStr">
        <is>
          <t>Oklahoma</t>
        </is>
      </c>
      <c r="M2605" s="13" t="n">
        <v>12980.38</v>
      </c>
      <c r="N2605" s="13" t="n">
        <v>11934.16</v>
      </c>
      <c r="O2605" s="8" t="n"/>
    </row>
    <row r="2606">
      <c r="A2606" s="8" t="inlineStr">
        <is>
          <t>CANON-202511-002595</t>
        </is>
      </c>
      <c r="B2606" s="9" t="inlineStr">
        <is>
          <t>2025-11</t>
        </is>
      </c>
      <c r="C2606" s="10" t="n">
        <v>45986</v>
      </c>
      <c r="D2606" s="9" t="inlineStr">
        <is>
          <t>Bound</t>
        </is>
      </c>
      <c r="E2606" s="8" t="inlineStr">
        <is>
          <t>Noor Bellandi</t>
        </is>
      </c>
      <c r="F2606" s="11" t="n">
        <v>2024</v>
      </c>
      <c r="G2606" s="8" t="inlineStr">
        <is>
          <t>Alfa Romeo</t>
        </is>
      </c>
      <c r="H2606" s="8" t="inlineStr">
        <is>
          <t>8C 2900</t>
        </is>
      </c>
      <c r="I2606" s="8" t="inlineStr">
        <is>
          <t>HWGBZWBAU43BGNZ4X</t>
        </is>
      </c>
      <c r="J2606" s="8" t="inlineStr">
        <is>
          <t>06 - Vintage Pre-War (pre-1946)</t>
        </is>
      </c>
      <c r="K2606" s="12" t="n">
        <v>1640000</v>
      </c>
      <c r="L2606" s="8" t="inlineStr">
        <is>
          <t>Oklahoma</t>
        </is>
      </c>
      <c r="M2606" s="13" t="n">
        <v>13256.15</v>
      </c>
      <c r="N2606" s="13" t="n">
        <v>12187.7</v>
      </c>
      <c r="O2606" s="8" t="n"/>
    </row>
    <row r="2607">
      <c r="A2607" s="8" t="inlineStr">
        <is>
          <t>CANON-202511-002596</t>
        </is>
      </c>
      <c r="B2607" s="9" t="inlineStr">
        <is>
          <t>2025-11</t>
        </is>
      </c>
      <c r="C2607" s="10" t="n">
        <v>45970</v>
      </c>
      <c r="D2607" s="9" t="inlineStr">
        <is>
          <t>Bound</t>
        </is>
      </c>
      <c r="E2607" s="8" t="inlineStr">
        <is>
          <t>Sunniva Whitlock</t>
        </is>
      </c>
      <c r="F2607" s="11" t="n">
        <v>2019</v>
      </c>
      <c r="G2607" s="8" t="inlineStr">
        <is>
          <t>Ferrari</t>
        </is>
      </c>
      <c r="H2607" s="8" t="inlineStr">
        <is>
          <t>SF90 Stradale</t>
        </is>
      </c>
      <c r="I2607" s="8" t="inlineStr">
        <is>
          <t>NV3NNM1HFP2RZX4V3</t>
        </is>
      </c>
      <c r="J2607" s="8" t="inlineStr">
        <is>
          <t>03 - Supercar</t>
        </is>
      </c>
      <c r="K2607" s="12" t="n">
        <v>870000</v>
      </c>
      <c r="L2607" s="8" t="inlineStr">
        <is>
          <t>Kentucky</t>
        </is>
      </c>
      <c r="M2607" s="13" t="n">
        <v>20896.42</v>
      </c>
      <c r="N2607" s="13" t="n">
        <v>19212.17</v>
      </c>
      <c r="O2607" s="8" t="n"/>
    </row>
    <row r="2608">
      <c r="A2608" s="8" t="inlineStr">
        <is>
          <t>CANON-202511-002597</t>
        </is>
      </c>
      <c r="B2608" s="9" t="inlineStr">
        <is>
          <t>2025-11</t>
        </is>
      </c>
      <c r="C2608" s="10" t="n">
        <v>45974</v>
      </c>
      <c r="D2608" s="9" t="inlineStr">
        <is>
          <t>Bound</t>
        </is>
      </c>
      <c r="E2608" s="8" t="inlineStr">
        <is>
          <t>Delphine Vasquez</t>
        </is>
      </c>
      <c r="F2608" s="11" t="n">
        <v>1989</v>
      </c>
      <c r="G2608" s="8" t="inlineStr">
        <is>
          <t>Aston Martin</t>
        </is>
      </c>
      <c r="H2608" s="8" t="inlineStr">
        <is>
          <t>DB12</t>
        </is>
      </c>
      <c r="I2608" s="8" t="inlineStr">
        <is>
          <t>9WDX1TG1PHN7X8R79</t>
        </is>
      </c>
      <c r="J2608" s="8" t="inlineStr">
        <is>
          <t>02 - Sports / GT</t>
        </is>
      </c>
      <c r="K2608" s="12" t="n">
        <v>810000</v>
      </c>
      <c r="L2608" s="8" t="inlineStr">
        <is>
          <t>Georgia</t>
        </is>
      </c>
      <c r="M2608" s="13" t="n">
        <v>11126.04</v>
      </c>
      <c r="N2608" s="13" t="n">
        <v>10229.28</v>
      </c>
      <c r="O2608" s="8" t="n"/>
    </row>
    <row r="2609">
      <c r="A2609" s="8" t="inlineStr">
        <is>
          <t>CANON-202511-002598</t>
        </is>
      </c>
      <c r="B2609" s="9" t="inlineStr">
        <is>
          <t>2025-11</t>
        </is>
      </c>
      <c r="C2609" s="10" t="n">
        <v>45963</v>
      </c>
      <c r="D2609" s="9" t="inlineStr">
        <is>
          <t>Bound</t>
        </is>
      </c>
      <c r="E2609" s="8" t="inlineStr">
        <is>
          <t>Desmond Harrington</t>
        </is>
      </c>
      <c r="F2609" s="11" t="n">
        <v>1958</v>
      </c>
      <c r="G2609" s="8" t="inlineStr">
        <is>
          <t>Aston Martin</t>
        </is>
      </c>
      <c r="H2609" s="8" t="inlineStr">
        <is>
          <t>DB12</t>
        </is>
      </c>
      <c r="I2609" s="8" t="inlineStr">
        <is>
          <t>28WX7114GYEZF1N28</t>
        </is>
      </c>
      <c r="J2609" s="8" t="inlineStr">
        <is>
          <t>02 - Sports / GT</t>
        </is>
      </c>
      <c r="K2609" s="12" t="n">
        <v>1095000</v>
      </c>
      <c r="L2609" s="8" t="inlineStr">
        <is>
          <t>Vermont</t>
        </is>
      </c>
      <c r="M2609" s="13" t="n">
        <v>13863.11</v>
      </c>
      <c r="N2609" s="13" t="n">
        <v>12745.74</v>
      </c>
      <c r="O2609" s="8" t="n"/>
    </row>
    <row r="2610">
      <c r="A2610" s="8" t="inlineStr">
        <is>
          <t>CANON-202511-002599</t>
        </is>
      </c>
      <c r="B2610" s="9" t="inlineStr">
        <is>
          <t>2025-11</t>
        </is>
      </c>
      <c r="C2610" s="10" t="n">
        <v>45984</v>
      </c>
      <c r="D2610" s="9" t="inlineStr">
        <is>
          <t>Bound</t>
        </is>
      </c>
      <c r="E2610" s="8" t="inlineStr">
        <is>
          <t>Ottilie Chattopadhyay</t>
        </is>
      </c>
      <c r="F2610" s="11" t="n">
        <v>1960</v>
      </c>
      <c r="G2610" s="8" t="inlineStr">
        <is>
          <t>Porsche</t>
        </is>
      </c>
      <c r="H2610" s="8" t="inlineStr">
        <is>
          <t>911 Turbo S</t>
        </is>
      </c>
      <c r="I2610" s="8" t="inlineStr">
        <is>
          <t>F5ULSWCA85PTKTVVH</t>
        </is>
      </c>
      <c r="J2610" s="8" t="inlineStr">
        <is>
          <t>02 - Sports / GT</t>
        </is>
      </c>
      <c r="K2610" s="12" t="n">
        <v>360000</v>
      </c>
      <c r="L2610" s="8" t="inlineStr">
        <is>
          <t>Rhode Island</t>
        </is>
      </c>
      <c r="M2610" s="13" t="n">
        <v>6979.25</v>
      </c>
      <c r="N2610" s="13" t="n">
        <v>6416.72</v>
      </c>
      <c r="O2610" s="8" t="n"/>
    </row>
    <row r="2611">
      <c r="A2611" s="8" t="inlineStr">
        <is>
          <t>CANON-202511-002601</t>
        </is>
      </c>
      <c r="B2611" s="9" t="inlineStr">
        <is>
          <t>2025-11</t>
        </is>
      </c>
      <c r="C2611" s="10" t="n">
        <v>45973</v>
      </c>
      <c r="D2611" s="9" t="inlineStr">
        <is>
          <t>Bound</t>
        </is>
      </c>
      <c r="E2611" s="8" t="inlineStr">
        <is>
          <t>Priya Farkas</t>
        </is>
      </c>
      <c r="F2611" s="11" t="n">
        <v>2009</v>
      </c>
      <c r="G2611" s="8" t="inlineStr">
        <is>
          <t>Icon</t>
        </is>
      </c>
      <c r="H2611" s="8" t="inlineStr">
        <is>
          <t>Derelict</t>
        </is>
      </c>
      <c r="I2611" s="8" t="inlineStr">
        <is>
          <t>JH0GH725T5KLAAXF2</t>
        </is>
      </c>
      <c r="J2611" s="8" t="inlineStr">
        <is>
          <t>11 - Restomod / Coachbuilt / Bespoke</t>
        </is>
      </c>
      <c r="K2611" s="12" t="n">
        <v>795000</v>
      </c>
      <c r="L2611" s="8" t="inlineStr">
        <is>
          <t>Montana</t>
        </is>
      </c>
      <c r="M2611" s="13" t="n">
        <v>10881</v>
      </c>
      <c r="N2611" s="13" t="n">
        <v>10003.99</v>
      </c>
      <c r="O2611" s="8" t="n"/>
    </row>
    <row r="2612">
      <c r="A2612" s="8" t="inlineStr">
        <is>
          <t>CANON-202511-002603</t>
        </is>
      </c>
      <c r="B2612" s="9" t="inlineStr">
        <is>
          <t>2025-11</t>
        </is>
      </c>
      <c r="C2612" s="10" t="n">
        <v>45982</v>
      </c>
      <c r="D2612" s="9" t="inlineStr">
        <is>
          <t>Bound</t>
        </is>
      </c>
      <c r="E2612" s="8" t="inlineStr">
        <is>
          <t>Noor Chattopadhyay</t>
        </is>
      </c>
      <c r="F2612" s="11" t="n">
        <v>1976</v>
      </c>
      <c r="G2612" s="8" t="inlineStr">
        <is>
          <t>Mercedes-Benz</t>
        </is>
      </c>
      <c r="H2612" s="8" t="inlineStr">
        <is>
          <t>AMG GT</t>
        </is>
      </c>
      <c r="I2612" s="8" t="inlineStr">
        <is>
          <t>EKBYMGSETL64LSA16</t>
        </is>
      </c>
      <c r="J2612" s="8" t="inlineStr">
        <is>
          <t>02 - Sports / GT</t>
        </is>
      </c>
      <c r="K2612" s="12" t="n">
        <v>365000</v>
      </c>
      <c r="L2612" s="8" t="inlineStr">
        <is>
          <t>Texas</t>
        </is>
      </c>
      <c r="M2612" s="13" t="n">
        <v>5939.86</v>
      </c>
      <c r="N2612" s="13" t="n">
        <v>5461.11</v>
      </c>
      <c r="O2612" s="8" t="n"/>
    </row>
    <row r="2613">
      <c r="A2613" s="8" t="inlineStr">
        <is>
          <t>CANON-202511-002604</t>
        </is>
      </c>
      <c r="B2613" s="9" t="inlineStr">
        <is>
          <t>2025-11</t>
        </is>
      </c>
      <c r="C2613" s="10" t="n">
        <v>45987</v>
      </c>
      <c r="D2613" s="9" t="inlineStr">
        <is>
          <t>Bound</t>
        </is>
      </c>
      <c r="E2613" s="8" t="inlineStr">
        <is>
          <t>Emiliano Thistlewood</t>
        </is>
      </c>
      <c r="F2613" s="11" t="n">
        <v>2023</v>
      </c>
      <c r="G2613" s="8" t="inlineStr">
        <is>
          <t>Porsche</t>
        </is>
      </c>
      <c r="H2613" s="8" t="inlineStr">
        <is>
          <t>911 Turbo S</t>
        </is>
      </c>
      <c r="I2613" s="8" t="inlineStr">
        <is>
          <t>6UDKMH7SXEG0D03PV</t>
        </is>
      </c>
      <c r="J2613" s="8" t="inlineStr">
        <is>
          <t>02 - Sports / GT</t>
        </is>
      </c>
      <c r="K2613" s="12" t="n">
        <v>365000</v>
      </c>
      <c r="L2613" s="8" t="inlineStr">
        <is>
          <t>Michigan</t>
        </is>
      </c>
      <c r="M2613" s="13" t="n">
        <v>8005.9</v>
      </c>
      <c r="N2613" s="13" t="n">
        <v>7360.62</v>
      </c>
      <c r="O2613" s="8" t="n"/>
    </row>
    <row r="2614">
      <c r="A2614" s="8" t="inlineStr">
        <is>
          <t>CANON-202511-002605</t>
        </is>
      </c>
      <c r="B2614" s="9" t="inlineStr">
        <is>
          <t>2025-11</t>
        </is>
      </c>
      <c r="C2614" s="10" t="n">
        <v>45967</v>
      </c>
      <c r="D2614" s="9" t="inlineStr">
        <is>
          <t>Bound</t>
        </is>
      </c>
      <c r="E2614" s="8" t="inlineStr">
        <is>
          <t>Fenwick Okonkwo</t>
        </is>
      </c>
      <c r="F2614" s="11" t="n">
        <v>1962</v>
      </c>
      <c r="G2614" s="8" t="inlineStr">
        <is>
          <t>Bentley</t>
        </is>
      </c>
      <c r="H2614" s="8" t="inlineStr">
        <is>
          <t>Continental GT</t>
        </is>
      </c>
      <c r="I2614" s="8" t="inlineStr">
        <is>
          <t>HCALCSE77K36B6HVA</t>
        </is>
      </c>
      <c r="J2614" s="8" t="inlineStr">
        <is>
          <t>02 - Sports / GT</t>
        </is>
      </c>
      <c r="K2614" s="12" t="n">
        <v>610000</v>
      </c>
      <c r="L2614" s="8" t="inlineStr">
        <is>
          <t>Michigan</t>
        </is>
      </c>
      <c r="M2614" s="13" t="n">
        <v>11595.75</v>
      </c>
      <c r="N2614" s="13" t="n">
        <v>10661.13</v>
      </c>
      <c r="O2614" s="8" t="n"/>
    </row>
    <row r="2615">
      <c r="A2615" s="8" t="inlineStr">
        <is>
          <t>CANON-202511-002606</t>
        </is>
      </c>
      <c r="B2615" s="9" t="inlineStr">
        <is>
          <t>2025-11</t>
        </is>
      </c>
      <c r="C2615" s="10" t="n">
        <v>45970</v>
      </c>
      <c r="D2615" s="9" t="inlineStr">
        <is>
          <t>Bound</t>
        </is>
      </c>
      <c r="E2615" s="8" t="inlineStr">
        <is>
          <t>Marisol Merriweather</t>
        </is>
      </c>
      <c r="F2615" s="11" t="n">
        <v>1955</v>
      </c>
      <c r="G2615" s="8" t="inlineStr">
        <is>
          <t>Porsche</t>
        </is>
      </c>
      <c r="H2615" s="8" t="inlineStr">
        <is>
          <t>911 Turbo S</t>
        </is>
      </c>
      <c r="I2615" s="8" t="inlineStr">
        <is>
          <t>HURTU201FRYC6872D</t>
        </is>
      </c>
      <c r="J2615" s="8" t="inlineStr">
        <is>
          <t>02 - Sports / GT</t>
        </is>
      </c>
      <c r="K2615" s="12" t="n">
        <v>1765000</v>
      </c>
      <c r="L2615" s="8" t="inlineStr">
        <is>
          <t>Iowa</t>
        </is>
      </c>
      <c r="M2615" s="13" t="n">
        <v>20147.64</v>
      </c>
      <c r="N2615" s="13" t="n">
        <v>18523.74</v>
      </c>
      <c r="O2615" s="8" t="n"/>
    </row>
    <row r="2616">
      <c r="A2616" s="8" t="inlineStr">
        <is>
          <t>CANON-202511-002607</t>
        </is>
      </c>
      <c r="B2616" s="9" t="inlineStr">
        <is>
          <t>2025-11</t>
        </is>
      </c>
      <c r="C2616" s="10" t="n">
        <v>45983</v>
      </c>
      <c r="D2616" s="9" t="inlineStr">
        <is>
          <t>Bound</t>
        </is>
      </c>
      <c r="E2616" s="8" t="inlineStr">
        <is>
          <t>Ingrid Kingsford</t>
        </is>
      </c>
      <c r="F2616" s="11" t="n">
        <v>1975</v>
      </c>
      <c r="G2616" s="8" t="inlineStr">
        <is>
          <t>Bentley</t>
        </is>
      </c>
      <c r="H2616" s="8" t="inlineStr">
        <is>
          <t>Continental GT</t>
        </is>
      </c>
      <c r="I2616" s="8" t="inlineStr">
        <is>
          <t>P4XM96KASNHMK159Z</t>
        </is>
      </c>
      <c r="J2616" s="8" t="inlineStr">
        <is>
          <t>02 - Sports / GT</t>
        </is>
      </c>
      <c r="K2616" s="12" t="n">
        <v>460000</v>
      </c>
      <c r="L2616" s="8" t="inlineStr">
        <is>
          <t>Nebraska</t>
        </is>
      </c>
      <c r="M2616" s="13" t="n">
        <v>8462.26</v>
      </c>
      <c r="N2616" s="13" t="n">
        <v>7780.2</v>
      </c>
      <c r="O2616" s="8" t="n"/>
    </row>
    <row r="2617">
      <c r="A2617" s="8" t="inlineStr">
        <is>
          <t>CANON-202511-002609</t>
        </is>
      </c>
      <c r="B2617" s="9" t="inlineStr">
        <is>
          <t>2025-11</t>
        </is>
      </c>
      <c r="C2617" s="10" t="n">
        <v>45974</v>
      </c>
      <c r="D2617" s="9" t="inlineStr">
        <is>
          <t>Bound</t>
        </is>
      </c>
      <c r="E2617" s="8" t="inlineStr">
        <is>
          <t>Ottilie Chattopadhyay</t>
        </is>
      </c>
      <c r="F2617" s="11" t="n">
        <v>1998</v>
      </c>
      <c r="G2617" s="8" t="inlineStr">
        <is>
          <t>Porsche</t>
        </is>
      </c>
      <c r="H2617" s="8" t="inlineStr">
        <is>
          <t>911 Turbo S</t>
        </is>
      </c>
      <c r="I2617" s="8" t="inlineStr">
        <is>
          <t>UEWV9NUUVPFS107RY</t>
        </is>
      </c>
      <c r="J2617" s="8" t="inlineStr">
        <is>
          <t>02 - Sports / GT</t>
        </is>
      </c>
      <c r="K2617" s="12" t="n">
        <v>795000</v>
      </c>
      <c r="L2617" s="8" t="inlineStr">
        <is>
          <t>Texas</t>
        </is>
      </c>
      <c r="M2617" s="13" t="n">
        <v>11212.5</v>
      </c>
      <c r="N2617" s="13" t="n">
        <v>10308.77</v>
      </c>
      <c r="O2617" s="8" t="n"/>
    </row>
    <row r="2618">
      <c r="A2618" s="8" t="inlineStr">
        <is>
          <t>CANON-202511-002610</t>
        </is>
      </c>
      <c r="B2618" s="9" t="inlineStr">
        <is>
          <t>2025-11</t>
        </is>
      </c>
      <c r="C2618" s="10" t="n">
        <v>45974</v>
      </c>
      <c r="D2618" s="9" t="inlineStr">
        <is>
          <t>Bound</t>
        </is>
      </c>
      <c r="E2618" s="8" t="inlineStr">
        <is>
          <t>Priya Larsson</t>
        </is>
      </c>
      <c r="F2618" s="11" t="n">
        <v>2014</v>
      </c>
      <c r="G2618" s="8" t="inlineStr">
        <is>
          <t>Mercedes-Benz</t>
        </is>
      </c>
      <c r="H2618" s="8" t="inlineStr">
        <is>
          <t>AMG GT</t>
        </is>
      </c>
      <c r="I2618" s="8" t="inlineStr">
        <is>
          <t>SGBGXY6LUTCW08F6C</t>
        </is>
      </c>
      <c r="J2618" s="8" t="inlineStr">
        <is>
          <t>02 - Sports / GT</t>
        </is>
      </c>
      <c r="K2618" s="12" t="n">
        <v>900000</v>
      </c>
      <c r="L2618" s="8" t="inlineStr">
        <is>
          <t>Illinois</t>
        </is>
      </c>
      <c r="M2618" s="13" t="n">
        <v>15011.32</v>
      </c>
      <c r="N2618" s="13" t="n">
        <v>13801.41</v>
      </c>
      <c r="O2618" s="8" t="n"/>
    </row>
    <row r="2619">
      <c r="A2619" s="8" t="inlineStr">
        <is>
          <t>CANON-202511-002611</t>
        </is>
      </c>
      <c r="B2619" s="9" t="inlineStr">
        <is>
          <t>2025-11</t>
        </is>
      </c>
      <c r="C2619" s="10" t="n">
        <v>45987</v>
      </c>
      <c r="D2619" s="9" t="inlineStr">
        <is>
          <t>Bound</t>
        </is>
      </c>
      <c r="E2619" s="8" t="inlineStr">
        <is>
          <t>Wilhelmina Blackwood</t>
        </is>
      </c>
      <c r="F2619" s="11" t="n">
        <v>2008</v>
      </c>
      <c r="G2619" s="8" t="inlineStr">
        <is>
          <t>Ferrari</t>
        </is>
      </c>
      <c r="H2619" s="8" t="inlineStr">
        <is>
          <t>296 GTB</t>
        </is>
      </c>
      <c r="I2619" s="8" t="inlineStr">
        <is>
          <t>91TRTF13D7WXVFVP2</t>
        </is>
      </c>
      <c r="J2619" s="8" t="inlineStr">
        <is>
          <t>03 - Supercar</t>
        </is>
      </c>
      <c r="K2619" s="12" t="n">
        <v>850000</v>
      </c>
      <c r="L2619" s="8" t="inlineStr">
        <is>
          <t>Michigan</t>
        </is>
      </c>
      <c r="M2619" s="13" t="n">
        <v>23615.57</v>
      </c>
      <c r="N2619" s="13" t="n">
        <v>21712.16</v>
      </c>
      <c r="O2619" s="8" t="n"/>
    </row>
    <row r="2620">
      <c r="A2620" s="8" t="inlineStr">
        <is>
          <t>CANON-202511-002612</t>
        </is>
      </c>
      <c r="B2620" s="9" t="inlineStr">
        <is>
          <t>2025-11</t>
        </is>
      </c>
      <c r="C2620" s="10" t="n">
        <v>45966</v>
      </c>
      <c r="D2620" s="9" t="inlineStr">
        <is>
          <t>Bound</t>
        </is>
      </c>
      <c r="E2620" s="8" t="inlineStr">
        <is>
          <t>Callum Kingsford</t>
        </is>
      </c>
      <c r="F2620" s="11" t="n">
        <v>1975</v>
      </c>
      <c r="G2620" s="8" t="inlineStr">
        <is>
          <t>BMW</t>
        </is>
      </c>
      <c r="H2620" s="8" t="inlineStr">
        <is>
          <t>M8 Competition</t>
        </is>
      </c>
      <c r="I2620" s="8" t="inlineStr">
        <is>
          <t>3L0FMMHFLGKZBXT94</t>
        </is>
      </c>
      <c r="J2620" s="8" t="inlineStr">
        <is>
          <t>02 - Sports / GT</t>
        </is>
      </c>
      <c r="K2620" s="12" t="n">
        <v>455000</v>
      </c>
      <c r="L2620" s="8" t="inlineStr">
        <is>
          <t>Ohio</t>
        </is>
      </c>
      <c r="M2620" s="13" t="n">
        <v>8949.76</v>
      </c>
      <c r="N2620" s="13" t="n">
        <v>8228.41</v>
      </c>
      <c r="O2620" s="8" t="n"/>
    </row>
    <row r="2621">
      <c r="A2621" s="8" t="inlineStr">
        <is>
          <t>CANON-202511-002613</t>
        </is>
      </c>
      <c r="B2621" s="9" t="inlineStr">
        <is>
          <t>2025-11</t>
        </is>
      </c>
      <c r="C2621" s="10" t="n">
        <v>45974</v>
      </c>
      <c r="D2621" s="9" t="inlineStr">
        <is>
          <t>Bound</t>
        </is>
      </c>
      <c r="E2621" s="8" t="inlineStr">
        <is>
          <t>Sunniva Kingsford</t>
        </is>
      </c>
      <c r="F2621" s="11" t="n">
        <v>1989</v>
      </c>
      <c r="G2621" s="8" t="inlineStr">
        <is>
          <t>Aston Martin</t>
        </is>
      </c>
      <c r="H2621" s="8" t="inlineStr">
        <is>
          <t>DB5</t>
        </is>
      </c>
      <c r="I2621" s="8" t="inlineStr">
        <is>
          <t>ERVB72RMWM5L8YGFA</t>
        </is>
      </c>
      <c r="J2621" s="8" t="inlineStr">
        <is>
          <t>07 - Post-War Classic (1946-1972)</t>
        </is>
      </c>
      <c r="K2621" s="12" t="n">
        <v>565000</v>
      </c>
      <c r="L2621" s="8" t="inlineStr">
        <is>
          <t>New York</t>
        </is>
      </c>
      <c r="M2621" s="13" t="n">
        <v>5867.47</v>
      </c>
      <c r="N2621" s="13" t="n">
        <v>5394.55</v>
      </c>
      <c r="O2621" s="8" t="n"/>
    </row>
    <row r="2622">
      <c r="A2622" s="8" t="inlineStr">
        <is>
          <t>CANON-202511-002616</t>
        </is>
      </c>
      <c r="B2622" s="9" t="inlineStr">
        <is>
          <t>2025-11</t>
        </is>
      </c>
      <c r="C2622" s="10" t="n">
        <v>45968</v>
      </c>
      <c r="D2622" s="9" t="inlineStr">
        <is>
          <t>Bound</t>
        </is>
      </c>
      <c r="E2622" s="8" t="inlineStr">
        <is>
          <t>Anouk Farkas</t>
        </is>
      </c>
      <c r="F2622" s="11" t="n">
        <v>1985</v>
      </c>
      <c r="G2622" s="8" t="inlineStr">
        <is>
          <t>Ferrari</t>
        </is>
      </c>
      <c r="H2622" s="8" t="inlineStr">
        <is>
          <t>296 GTB</t>
        </is>
      </c>
      <c r="I2622" s="8" t="inlineStr">
        <is>
          <t>ZS853SBGZLCVC6M1A</t>
        </is>
      </c>
      <c r="J2622" s="8" t="inlineStr">
        <is>
          <t>03 - Supercar</t>
        </is>
      </c>
      <c r="K2622" s="12" t="n">
        <v>990000</v>
      </c>
      <c r="L2622" s="8" t="inlineStr">
        <is>
          <t>North Carolina</t>
        </is>
      </c>
      <c r="M2622" s="13" t="n">
        <v>20407.08</v>
      </c>
      <c r="N2622" s="13" t="n">
        <v>18762.27</v>
      </c>
      <c r="O2622" s="8" t="n"/>
    </row>
    <row r="2623">
      <c r="A2623" s="8" t="inlineStr">
        <is>
          <t>CANON-202511-002618</t>
        </is>
      </c>
      <c r="B2623" s="9" t="inlineStr">
        <is>
          <t>2025-11</t>
        </is>
      </c>
      <c r="C2623" s="10" t="n">
        <v>45984</v>
      </c>
      <c r="D2623" s="9" t="inlineStr">
        <is>
          <t>Bound</t>
        </is>
      </c>
      <c r="E2623" s="8" t="inlineStr">
        <is>
          <t>Beatrix Delacroix</t>
        </is>
      </c>
      <c r="F2623" s="11" t="n">
        <v>1971</v>
      </c>
      <c r="G2623" s="8" t="inlineStr">
        <is>
          <t>Ferrari</t>
        </is>
      </c>
      <c r="H2623" s="8" t="inlineStr">
        <is>
          <t>275 GTB/4</t>
        </is>
      </c>
      <c r="I2623" s="8" t="inlineStr">
        <is>
          <t>7XTF59SBEKCMKXJN2</t>
        </is>
      </c>
      <c r="J2623" s="8" t="inlineStr">
        <is>
          <t>07 - Post-War Classic (1946-1972)</t>
        </is>
      </c>
      <c r="K2623" s="12" t="n">
        <v>145000</v>
      </c>
      <c r="L2623" s="8" t="inlineStr">
        <is>
          <t>South Carolina</t>
        </is>
      </c>
      <c r="M2623" s="13" t="n">
        <v>1933.7</v>
      </c>
      <c r="N2623" s="13" t="n">
        <v>1777.84</v>
      </c>
      <c r="O2623" s="8" t="n"/>
    </row>
    <row r="2624">
      <c r="A2624" s="8" t="inlineStr">
        <is>
          <t>CANON-202511-002619</t>
        </is>
      </c>
      <c r="B2624" s="9" t="inlineStr">
        <is>
          <t>2025-11</t>
        </is>
      </c>
      <c r="C2624" s="10" t="n">
        <v>45983</v>
      </c>
      <c r="D2624" s="9" t="inlineStr">
        <is>
          <t>Bound</t>
        </is>
      </c>
      <c r="E2624" s="8" t="inlineStr">
        <is>
          <t>Wilhelmina Larsson</t>
        </is>
      </c>
      <c r="F2624" s="11" t="n">
        <v>1988</v>
      </c>
      <c r="G2624" s="8" t="inlineStr">
        <is>
          <t>Bentley</t>
        </is>
      </c>
      <c r="H2624" s="8" t="inlineStr">
        <is>
          <t>Continental GT</t>
        </is>
      </c>
      <c r="I2624" s="8" t="inlineStr">
        <is>
          <t>28C0XUVGTEKJEYZM1</t>
        </is>
      </c>
      <c r="J2624" s="8" t="inlineStr">
        <is>
          <t>02 - Sports / GT</t>
        </is>
      </c>
      <c r="K2624" s="12" t="n">
        <v>360000</v>
      </c>
      <c r="L2624" s="8" t="inlineStr">
        <is>
          <t>Iowa</t>
        </is>
      </c>
      <c r="M2624" s="13" t="n">
        <v>5603.77</v>
      </c>
      <c r="N2624" s="13" t="n">
        <v>5152.11</v>
      </c>
      <c r="O2624" s="8" t="n"/>
    </row>
    <row r="2625">
      <c r="A2625" s="8" t="inlineStr">
        <is>
          <t>CANON-202511-002620</t>
        </is>
      </c>
      <c r="B2625" s="9" t="inlineStr">
        <is>
          <t>2025-11</t>
        </is>
      </c>
      <c r="C2625" s="10" t="n">
        <v>45975</v>
      </c>
      <c r="D2625" s="9" t="inlineStr">
        <is>
          <t>Bound</t>
        </is>
      </c>
      <c r="E2625" s="8" t="inlineStr">
        <is>
          <t>Beatrix Chattopadhyay</t>
        </is>
      </c>
      <c r="F2625" s="11" t="n">
        <v>2010</v>
      </c>
      <c r="G2625" s="8" t="inlineStr">
        <is>
          <t>BMW</t>
        </is>
      </c>
      <c r="H2625" s="8" t="inlineStr">
        <is>
          <t>M8 Competition</t>
        </is>
      </c>
      <c r="I2625" s="8" t="inlineStr">
        <is>
          <t>HTVHDCMZPNF3EBTJS</t>
        </is>
      </c>
      <c r="J2625" s="8" t="inlineStr">
        <is>
          <t>02 - Sports / GT</t>
        </is>
      </c>
      <c r="K2625" s="12" t="n">
        <v>365000</v>
      </c>
      <c r="L2625" s="8" t="inlineStr">
        <is>
          <t>Maryland</t>
        </is>
      </c>
      <c r="M2625" s="13" t="n">
        <v>4906.84</v>
      </c>
      <c r="N2625" s="13" t="n">
        <v>4511.35</v>
      </c>
      <c r="O2625" s="8" t="n"/>
    </row>
    <row r="2626">
      <c r="A2626" s="8" t="inlineStr">
        <is>
          <t>CANON-202511-002621</t>
        </is>
      </c>
      <c r="B2626" s="9" t="inlineStr">
        <is>
          <t>2025-11</t>
        </is>
      </c>
      <c r="C2626" s="10" t="n">
        <v>45966</v>
      </c>
      <c r="D2626" s="9" t="inlineStr">
        <is>
          <t>Bound</t>
        </is>
      </c>
      <c r="E2626" s="8" t="inlineStr">
        <is>
          <t>Lorenzo Underwood</t>
        </is>
      </c>
      <c r="F2626" s="11" t="n">
        <v>2013</v>
      </c>
      <c r="G2626" s="8" t="inlineStr">
        <is>
          <t>Aston Martin</t>
        </is>
      </c>
      <c r="H2626" s="8" t="inlineStr">
        <is>
          <t>DB12</t>
        </is>
      </c>
      <c r="I2626" s="8" t="inlineStr">
        <is>
          <t>DEDEEFZZSX597CA4T</t>
        </is>
      </c>
      <c r="J2626" s="8" t="inlineStr">
        <is>
          <t>02 - Sports / GT</t>
        </is>
      </c>
      <c r="K2626" s="12" t="n">
        <v>140000</v>
      </c>
      <c r="L2626" s="8" t="inlineStr">
        <is>
          <t>Texas</t>
        </is>
      </c>
      <c r="M2626" s="13" t="n">
        <v>2794.72</v>
      </c>
      <c r="N2626" s="13" t="n">
        <v>2569.47</v>
      </c>
      <c r="O2626" s="8" t="n"/>
    </row>
    <row r="2627">
      <c r="A2627" s="8" t="inlineStr">
        <is>
          <t>CANON-202511-002622</t>
        </is>
      </c>
      <c r="B2627" s="9" t="inlineStr">
        <is>
          <t>2025-11</t>
        </is>
      </c>
      <c r="C2627" s="10" t="n">
        <v>45982</v>
      </c>
      <c r="D2627" s="9" t="inlineStr">
        <is>
          <t>Bound</t>
        </is>
      </c>
      <c r="E2627" s="8" t="inlineStr">
        <is>
          <t>Priya Farkas</t>
        </is>
      </c>
      <c r="F2627" s="11" t="n">
        <v>1974</v>
      </c>
      <c r="G2627" s="8" t="inlineStr">
        <is>
          <t>Jaguar</t>
        </is>
      </c>
      <c r="H2627" s="8" t="inlineStr">
        <is>
          <t>E-Type Series 1</t>
        </is>
      </c>
      <c r="I2627" s="8" t="inlineStr">
        <is>
          <t>9VKXZF1J6238MWWBB</t>
        </is>
      </c>
      <c r="J2627" s="8" t="inlineStr">
        <is>
          <t>07 - Post-War Classic (1946-1972)</t>
        </is>
      </c>
      <c r="K2627" s="12" t="n">
        <v>590000</v>
      </c>
      <c r="L2627" s="8" t="inlineStr">
        <is>
          <t>Rhode Island</t>
        </is>
      </c>
      <c r="M2627" s="13" t="n">
        <v>6557.91</v>
      </c>
      <c r="N2627" s="13" t="n">
        <v>6029.34</v>
      </c>
      <c r="O2627" s="8" t="n"/>
    </row>
    <row r="2628">
      <c r="A2628" s="8" t="inlineStr">
        <is>
          <t>CANON-202511-002624</t>
        </is>
      </c>
      <c r="B2628" s="9" t="inlineStr">
        <is>
          <t>2025-11</t>
        </is>
      </c>
      <c r="C2628" s="10" t="n">
        <v>45986</v>
      </c>
      <c r="D2628" s="9" t="inlineStr">
        <is>
          <t>Bound</t>
        </is>
      </c>
      <c r="E2628" s="8" t="inlineStr">
        <is>
          <t>Saoirse Montoya</t>
        </is>
      </c>
      <c r="F2628" s="11" t="n">
        <v>1970</v>
      </c>
      <c r="G2628" s="8" t="inlineStr">
        <is>
          <t>Bentley</t>
        </is>
      </c>
      <c r="H2628" s="8" t="inlineStr">
        <is>
          <t>Continental GT</t>
        </is>
      </c>
      <c r="I2628" s="8" t="inlineStr">
        <is>
          <t>4FN0V65F2WESE4NJ0</t>
        </is>
      </c>
      <c r="J2628" s="8" t="inlineStr">
        <is>
          <t>02 - Sports / GT</t>
        </is>
      </c>
      <c r="K2628" s="12" t="n">
        <v>680000</v>
      </c>
      <c r="L2628" s="8" t="inlineStr">
        <is>
          <t>West Virginia</t>
        </is>
      </c>
      <c r="M2628" s="13" t="n">
        <v>11091.7</v>
      </c>
      <c r="N2628" s="13" t="n">
        <v>10197.71</v>
      </c>
      <c r="O2628" s="8" t="n"/>
    </row>
    <row r="2629">
      <c r="A2629" s="8" t="inlineStr">
        <is>
          <t>CANON-202511-002626</t>
        </is>
      </c>
      <c r="B2629" s="9" t="inlineStr">
        <is>
          <t>2025-11</t>
        </is>
      </c>
      <c r="C2629" s="10" t="n">
        <v>45987</v>
      </c>
      <c r="D2629" s="9" t="inlineStr">
        <is>
          <t>Bound</t>
        </is>
      </c>
      <c r="E2629" s="8" t="inlineStr">
        <is>
          <t>Ramona Vasquez</t>
        </is>
      </c>
      <c r="F2629" s="11" t="n">
        <v>1997</v>
      </c>
      <c r="G2629" s="8" t="inlineStr">
        <is>
          <t>Aston Martin</t>
        </is>
      </c>
      <c r="H2629" s="8" t="inlineStr">
        <is>
          <t>DB5</t>
        </is>
      </c>
      <c r="I2629" s="8" t="inlineStr">
        <is>
          <t>KP904B2KDR3FRH4BR</t>
        </is>
      </c>
      <c r="J2629" s="8" t="inlineStr">
        <is>
          <t>07 - Post-War Classic (1946-1972)</t>
        </is>
      </c>
      <c r="K2629" s="12" t="n">
        <v>555000</v>
      </c>
      <c r="L2629" s="8" t="inlineStr">
        <is>
          <t>Michigan</t>
        </is>
      </c>
      <c r="M2629" s="13" t="n">
        <v>6979.39</v>
      </c>
      <c r="N2629" s="13" t="n">
        <v>6416.85</v>
      </c>
      <c r="O2629" s="8" t="n"/>
    </row>
    <row r="2630">
      <c r="A2630" s="8" t="inlineStr">
        <is>
          <t>CANON-202511-002629</t>
        </is>
      </c>
      <c r="B2630" s="9" t="inlineStr">
        <is>
          <t>2025-11</t>
        </is>
      </c>
      <c r="C2630" s="10" t="n">
        <v>45986</v>
      </c>
      <c r="D2630" s="9" t="inlineStr">
        <is>
          <t>Bound</t>
        </is>
      </c>
      <c r="E2630" s="8" t="inlineStr">
        <is>
          <t>Leopold Larsson</t>
        </is>
      </c>
      <c r="F2630" s="11" t="n">
        <v>1974</v>
      </c>
      <c r="G2630" s="8" t="inlineStr">
        <is>
          <t>McLaren</t>
        </is>
      </c>
      <c r="H2630" s="8" t="inlineStr">
        <is>
          <t>750S</t>
        </is>
      </c>
      <c r="I2630" s="8" t="inlineStr">
        <is>
          <t>299MTV888PXSD77RG</t>
        </is>
      </c>
      <c r="J2630" s="8" t="inlineStr">
        <is>
          <t>03 - Supercar</t>
        </is>
      </c>
      <c r="K2630" s="12" t="n">
        <v>1270000</v>
      </c>
      <c r="L2630" s="8" t="inlineStr">
        <is>
          <t>Texas</t>
        </is>
      </c>
      <c r="M2630" s="13" t="n">
        <v>22045.28</v>
      </c>
      <c r="N2630" s="13" t="n">
        <v>20268.43</v>
      </c>
      <c r="O2630" s="8" t="n"/>
    </row>
    <row r="2631">
      <c r="A2631" s="8" t="inlineStr">
        <is>
          <t>CANON-202511-002630</t>
        </is>
      </c>
      <c r="B2631" s="9" t="inlineStr">
        <is>
          <t>2025-11</t>
        </is>
      </c>
      <c r="C2631" s="10" t="n">
        <v>45966</v>
      </c>
      <c r="D2631" s="9" t="inlineStr">
        <is>
          <t>Bound</t>
        </is>
      </c>
      <c r="E2631" s="8" t="inlineStr">
        <is>
          <t>Leopold Bellandi</t>
        </is>
      </c>
      <c r="F2631" s="11" t="n">
        <v>1970</v>
      </c>
      <c r="G2631" s="8" t="inlineStr">
        <is>
          <t>Porsche</t>
        </is>
      </c>
      <c r="H2631" s="8" t="inlineStr">
        <is>
          <t>911 Turbo S</t>
        </is>
      </c>
      <c r="I2631" s="8" t="inlineStr">
        <is>
          <t>32V4Y9M96EM6DYYH8</t>
        </is>
      </c>
      <c r="J2631" s="8" t="inlineStr">
        <is>
          <t>02 - Sports / GT</t>
        </is>
      </c>
      <c r="K2631" s="12" t="n">
        <v>360000</v>
      </c>
      <c r="L2631" s="8" t="inlineStr">
        <is>
          <t>Illinois</t>
        </is>
      </c>
      <c r="M2631" s="13" t="n">
        <v>6928.3</v>
      </c>
      <c r="N2631" s="13" t="n">
        <v>6369.88</v>
      </c>
      <c r="O2631" s="8" t="n"/>
    </row>
    <row r="2632">
      <c r="A2632" s="8" t="inlineStr">
        <is>
          <t>CANON-202511-002631</t>
        </is>
      </c>
      <c r="B2632" s="9" t="inlineStr">
        <is>
          <t>2025-11</t>
        </is>
      </c>
      <c r="C2632" s="10" t="n">
        <v>45975</v>
      </c>
      <c r="D2632" s="9" t="inlineStr">
        <is>
          <t>Bound</t>
        </is>
      </c>
      <c r="E2632" s="8" t="inlineStr">
        <is>
          <t>Noor Vandermeer</t>
        </is>
      </c>
      <c r="F2632" s="11" t="n">
        <v>1967</v>
      </c>
      <c r="G2632" s="8" t="inlineStr">
        <is>
          <t>Aston Martin</t>
        </is>
      </c>
      <c r="H2632" s="8" t="inlineStr">
        <is>
          <t>DB5</t>
        </is>
      </c>
      <c r="I2632" s="8" t="inlineStr">
        <is>
          <t>7GLNNTUV25GVW3UVX</t>
        </is>
      </c>
      <c r="J2632" s="8" t="inlineStr">
        <is>
          <t>07 - Post-War Classic (1946-1972)</t>
        </is>
      </c>
      <c r="K2632" s="12" t="n">
        <v>675000</v>
      </c>
      <c r="L2632" s="8" t="inlineStr">
        <is>
          <t>Pennsylvania</t>
        </is>
      </c>
      <c r="M2632" s="13" t="n">
        <v>5476.42</v>
      </c>
      <c r="N2632" s="13" t="n">
        <v>5035.02</v>
      </c>
      <c r="O2632" s="8" t="n"/>
    </row>
    <row r="2633">
      <c r="A2633" s="8" t="inlineStr">
        <is>
          <t>CANON-202511-002632</t>
        </is>
      </c>
      <c r="B2633" s="9" t="inlineStr">
        <is>
          <t>2025-11</t>
        </is>
      </c>
      <c r="C2633" s="10" t="n">
        <v>45965</v>
      </c>
      <c r="D2633" s="9" t="inlineStr">
        <is>
          <t>Bound</t>
        </is>
      </c>
      <c r="E2633" s="8" t="inlineStr">
        <is>
          <t>Horace Kingsford</t>
        </is>
      </c>
      <c r="F2633" s="11" t="n">
        <v>2020</v>
      </c>
      <c r="G2633" s="8" t="inlineStr">
        <is>
          <t>BMW</t>
        </is>
      </c>
      <c r="H2633" s="8" t="inlineStr">
        <is>
          <t>M8 Competition</t>
        </is>
      </c>
      <c r="I2633" s="8" t="inlineStr">
        <is>
          <t>0WAF53SYYX317VS1V</t>
        </is>
      </c>
      <c r="J2633" s="8" t="inlineStr">
        <is>
          <t>02 - Sports / GT</t>
        </is>
      </c>
      <c r="K2633" s="12" t="n">
        <v>1275000</v>
      </c>
      <c r="L2633" s="8" t="inlineStr">
        <is>
          <t>Montana</t>
        </is>
      </c>
      <c r="M2633" s="13" t="n">
        <v>12304.95</v>
      </c>
      <c r="N2633" s="13" t="n">
        <v>11313.17</v>
      </c>
      <c r="O2633" s="8" t="n"/>
    </row>
    <row r="2634">
      <c r="A2634" s="8" t="inlineStr">
        <is>
          <t>CANON-202511-002633</t>
        </is>
      </c>
      <c r="B2634" s="9" t="inlineStr">
        <is>
          <t>2025-11</t>
        </is>
      </c>
      <c r="C2634" s="10" t="n">
        <v>45966</v>
      </c>
      <c r="D2634" s="9" t="inlineStr">
        <is>
          <t>Bound</t>
        </is>
      </c>
      <c r="E2634" s="8" t="inlineStr">
        <is>
          <t>Ottilie Fairweather</t>
        </is>
      </c>
      <c r="F2634" s="11" t="n">
        <v>2015</v>
      </c>
      <c r="G2634" s="8" t="inlineStr">
        <is>
          <t>McLaren</t>
        </is>
      </c>
      <c r="H2634" s="8" t="inlineStr">
        <is>
          <t>750S</t>
        </is>
      </c>
      <c r="I2634" s="8" t="inlineStr">
        <is>
          <t>4WLLW04PJE3C8LT92</t>
        </is>
      </c>
      <c r="J2634" s="8" t="inlineStr">
        <is>
          <t>03 - Supercar</t>
        </is>
      </c>
      <c r="K2634" s="12" t="n">
        <v>410000</v>
      </c>
      <c r="L2634" s="8" t="inlineStr">
        <is>
          <t>West Virginia</t>
        </is>
      </c>
      <c r="M2634" s="13" t="n">
        <v>11831.98</v>
      </c>
      <c r="N2634" s="13" t="n">
        <v>10878.32</v>
      </c>
      <c r="O2634" s="8" t="n"/>
    </row>
    <row r="2635">
      <c r="A2635" s="8" t="inlineStr">
        <is>
          <t>CANON-202511-002634</t>
        </is>
      </c>
      <c r="B2635" s="9" t="inlineStr">
        <is>
          <t>2025-11</t>
        </is>
      </c>
      <c r="C2635" s="10" t="n">
        <v>45981</v>
      </c>
      <c r="D2635" s="9" t="inlineStr">
        <is>
          <t>Bound</t>
        </is>
      </c>
      <c r="E2635" s="8" t="inlineStr">
        <is>
          <t>Fenwick Rourke</t>
        </is>
      </c>
      <c r="F2635" s="11" t="n">
        <v>2019</v>
      </c>
      <c r="G2635" s="8" t="inlineStr">
        <is>
          <t>BMW</t>
        </is>
      </c>
      <c r="H2635" s="8" t="inlineStr">
        <is>
          <t>M8 Competition</t>
        </is>
      </c>
      <c r="I2635" s="8" t="inlineStr">
        <is>
          <t>NSK3TA3GLEX47CBUV</t>
        </is>
      </c>
      <c r="J2635" s="8" t="inlineStr">
        <is>
          <t>02 - Sports / GT</t>
        </is>
      </c>
      <c r="K2635" s="12" t="n">
        <v>310000</v>
      </c>
      <c r="L2635" s="8" t="inlineStr">
        <is>
          <t>Connecticut</t>
        </is>
      </c>
      <c r="M2635" s="13" t="n">
        <v>4913.21</v>
      </c>
      <c r="N2635" s="13" t="n">
        <v>4517.21</v>
      </c>
      <c r="O2635" s="8" t="n"/>
    </row>
    <row r="2636">
      <c r="A2636" s="8" t="inlineStr">
        <is>
          <t>CANON-202511-002635</t>
        </is>
      </c>
      <c r="B2636" s="9" t="inlineStr">
        <is>
          <t>2025-11</t>
        </is>
      </c>
      <c r="C2636" s="10" t="n">
        <v>45975</v>
      </c>
      <c r="D2636" s="9" t="inlineStr">
        <is>
          <t>Bound</t>
        </is>
      </c>
      <c r="E2636" s="8" t="inlineStr">
        <is>
          <t>Mireille Farkas</t>
        </is>
      </c>
      <c r="F2636" s="11" t="n">
        <v>1975</v>
      </c>
      <c r="G2636" s="8" t="inlineStr">
        <is>
          <t>Maserati</t>
        </is>
      </c>
      <c r="H2636" s="8" t="inlineStr">
        <is>
          <t>GranTurismo</t>
        </is>
      </c>
      <c r="I2636" s="8" t="inlineStr">
        <is>
          <t>3AT5MAZYX1D6EBA39</t>
        </is>
      </c>
      <c r="J2636" s="8" t="inlineStr">
        <is>
          <t>02 - Sports / GT</t>
        </is>
      </c>
      <c r="K2636" s="12" t="n">
        <v>980000</v>
      </c>
      <c r="L2636" s="8" t="inlineStr">
        <is>
          <t>Pennsylvania</t>
        </is>
      </c>
      <c r="M2636" s="13" t="n">
        <v>12018.87</v>
      </c>
      <c r="N2636" s="13" t="n">
        <v>11050.15</v>
      </c>
      <c r="O2636" s="8" t="n"/>
    </row>
    <row r="2637">
      <c r="A2637" s="8" t="inlineStr">
        <is>
          <t>CANON-202511-002636</t>
        </is>
      </c>
      <c r="B2637" s="9" t="inlineStr">
        <is>
          <t>2025-11</t>
        </is>
      </c>
      <c r="C2637" s="10" t="n">
        <v>45965</v>
      </c>
      <c r="D2637" s="9" t="inlineStr">
        <is>
          <t>Bound</t>
        </is>
      </c>
      <c r="E2637" s="8" t="inlineStr">
        <is>
          <t>Everett Merriweather</t>
        </is>
      </c>
      <c r="F2637" s="11" t="n">
        <v>1994</v>
      </c>
      <c r="G2637" s="8" t="inlineStr">
        <is>
          <t>Jaguar</t>
        </is>
      </c>
      <c r="H2637" s="8" t="inlineStr">
        <is>
          <t>E-Type Series 1</t>
        </is>
      </c>
      <c r="I2637" s="8" t="inlineStr">
        <is>
          <t>44NAYBW61W7KK0PX2</t>
        </is>
      </c>
      <c r="J2637" s="8" t="inlineStr">
        <is>
          <t>07 - Post-War Classic (1946-1972)</t>
        </is>
      </c>
      <c r="K2637" s="12" t="n">
        <v>470000</v>
      </c>
      <c r="L2637" s="8" t="inlineStr">
        <is>
          <t>California</t>
        </is>
      </c>
      <c r="M2637" s="13" t="n">
        <v>5746.42</v>
      </c>
      <c r="N2637" s="13" t="n">
        <v>5283.26</v>
      </c>
      <c r="O2637" s="8" t="n"/>
    </row>
    <row r="2638">
      <c r="A2638" s="8" t="inlineStr">
        <is>
          <t>CANON-202511-002638</t>
        </is>
      </c>
      <c r="B2638" s="9" t="inlineStr">
        <is>
          <t>2025-11</t>
        </is>
      </c>
      <c r="C2638" s="10" t="n">
        <v>45967</v>
      </c>
      <c r="D2638" s="9" t="inlineStr">
        <is>
          <t>Bound</t>
        </is>
      </c>
      <c r="E2638" s="8" t="inlineStr">
        <is>
          <t>Delphine Nakashima</t>
        </is>
      </c>
      <c r="F2638" s="11" t="n">
        <v>2017</v>
      </c>
      <c r="G2638" s="8" t="inlineStr">
        <is>
          <t>McLaren</t>
        </is>
      </c>
      <c r="H2638" s="8" t="inlineStr">
        <is>
          <t>750S</t>
        </is>
      </c>
      <c r="I2638" s="8" t="inlineStr">
        <is>
          <t>BWR7EK1ZMU7HTV8YU</t>
        </is>
      </c>
      <c r="J2638" s="8" t="inlineStr">
        <is>
          <t>03 - Supercar</t>
        </is>
      </c>
      <c r="K2638" s="12" t="n">
        <v>1135000</v>
      </c>
      <c r="L2638" s="8" t="inlineStr">
        <is>
          <t>Pennsylvania</t>
        </is>
      </c>
      <c r="M2638" s="13" t="n">
        <v>17132.08</v>
      </c>
      <c r="N2638" s="13" t="n">
        <v>15751.23</v>
      </c>
      <c r="O2638" s="8" t="n"/>
    </row>
    <row r="2639">
      <c r="A2639" s="8" t="inlineStr">
        <is>
          <t>CANON-202511-002639</t>
        </is>
      </c>
      <c r="B2639" s="9" t="inlineStr">
        <is>
          <t>2025-11</t>
        </is>
      </c>
      <c r="C2639" s="10" t="n">
        <v>45965</v>
      </c>
      <c r="D2639" s="9" t="inlineStr">
        <is>
          <t>Bound</t>
        </is>
      </c>
      <c r="E2639" s="8" t="inlineStr">
        <is>
          <t>Marisol Fairweather</t>
        </is>
      </c>
      <c r="F2639" s="11" t="n">
        <v>1960</v>
      </c>
      <c r="G2639" s="8" t="inlineStr">
        <is>
          <t>Porsche</t>
        </is>
      </c>
      <c r="H2639" s="8" t="inlineStr">
        <is>
          <t>911 Turbo S</t>
        </is>
      </c>
      <c r="I2639" s="8" t="inlineStr">
        <is>
          <t>NKPYZA4B811Z61RY1</t>
        </is>
      </c>
      <c r="J2639" s="8" t="inlineStr">
        <is>
          <t>02 - Sports / GT</t>
        </is>
      </c>
      <c r="K2639" s="12" t="n">
        <v>1825000</v>
      </c>
      <c r="L2639" s="8" t="inlineStr">
        <is>
          <t>Florida</t>
        </is>
      </c>
      <c r="M2639" s="13" t="n">
        <v>26892.92</v>
      </c>
      <c r="N2639" s="13" t="n">
        <v>24725.35</v>
      </c>
      <c r="O2639" s="8" t="n"/>
    </row>
    <row r="2640">
      <c r="A2640" s="8" t="inlineStr">
        <is>
          <t>CANON-202511-002640</t>
        </is>
      </c>
      <c r="B2640" s="9" t="inlineStr">
        <is>
          <t>2025-11</t>
        </is>
      </c>
      <c r="C2640" s="10" t="n">
        <v>45974</v>
      </c>
      <c r="D2640" s="9" t="inlineStr">
        <is>
          <t>Bound</t>
        </is>
      </c>
      <c r="E2640" s="8" t="inlineStr">
        <is>
          <t>Aurelio Nakashima</t>
        </is>
      </c>
      <c r="F2640" s="11" t="n">
        <v>1986</v>
      </c>
      <c r="G2640" s="8" t="inlineStr">
        <is>
          <t>Bentley</t>
        </is>
      </c>
      <c r="H2640" s="8" t="inlineStr">
        <is>
          <t>Continental GT</t>
        </is>
      </c>
      <c r="I2640" s="8" t="inlineStr">
        <is>
          <t>DU503SBGZ274VA9H6</t>
        </is>
      </c>
      <c r="J2640" s="8" t="inlineStr">
        <is>
          <t>02 - Sports / GT</t>
        </is>
      </c>
      <c r="K2640" s="12" t="n">
        <v>910000</v>
      </c>
      <c r="L2640" s="8" t="inlineStr">
        <is>
          <t>Idaho</t>
        </is>
      </c>
      <c r="M2640" s="13" t="n">
        <v>11048.77</v>
      </c>
      <c r="N2640" s="13" t="n">
        <v>10158.24</v>
      </c>
      <c r="O2640" s="8" t="n"/>
    </row>
    <row r="2641">
      <c r="A2641" s="8" t="inlineStr">
        <is>
          <t>CANON-202511-002642</t>
        </is>
      </c>
      <c r="B2641" s="9" t="inlineStr">
        <is>
          <t>2025-11</t>
        </is>
      </c>
      <c r="C2641" s="10" t="n">
        <v>45962</v>
      </c>
      <c r="D2641" s="9" t="inlineStr">
        <is>
          <t>Bound</t>
        </is>
      </c>
      <c r="E2641" s="8" t="inlineStr">
        <is>
          <t>Aurelio Vasquez</t>
        </is>
      </c>
      <c r="F2641" s="11" t="n">
        <v>1970</v>
      </c>
      <c r="G2641" s="8" t="inlineStr">
        <is>
          <t>Porsche</t>
        </is>
      </c>
      <c r="H2641" s="8" t="inlineStr">
        <is>
          <t>911 Turbo S</t>
        </is>
      </c>
      <c r="I2641" s="8" t="inlineStr">
        <is>
          <t>X6AMG4CKYPC3AW5JF</t>
        </is>
      </c>
      <c r="J2641" s="8" t="inlineStr">
        <is>
          <t>02 - Sports / GT</t>
        </is>
      </c>
      <c r="K2641" s="12" t="n">
        <v>1160000</v>
      </c>
      <c r="L2641" s="8" t="inlineStr">
        <is>
          <t>New York</t>
        </is>
      </c>
      <c r="M2641" s="13" t="n">
        <v>15408.3</v>
      </c>
      <c r="N2641" s="13" t="n">
        <v>14166.39</v>
      </c>
      <c r="O2641" s="8" t="n"/>
    </row>
    <row r="2642">
      <c r="A2642" s="8" t="inlineStr">
        <is>
          <t>CANON-202511-002643</t>
        </is>
      </c>
      <c r="B2642" s="9" t="inlineStr">
        <is>
          <t>2025-11</t>
        </is>
      </c>
      <c r="C2642" s="10" t="n">
        <v>45989</v>
      </c>
      <c r="D2642" s="9" t="inlineStr">
        <is>
          <t>Bound</t>
        </is>
      </c>
      <c r="E2642" s="8" t="inlineStr">
        <is>
          <t>Leopold Harrington</t>
        </is>
      </c>
      <c r="F2642" s="11" t="n">
        <v>1972</v>
      </c>
      <c r="G2642" s="8" t="inlineStr">
        <is>
          <t>Aston Martin</t>
        </is>
      </c>
      <c r="H2642" s="8" t="inlineStr">
        <is>
          <t>DB12</t>
        </is>
      </c>
      <c r="I2642" s="8" t="inlineStr">
        <is>
          <t>X9ZHX2E72R2ZH894A</t>
        </is>
      </c>
      <c r="J2642" s="8" t="inlineStr">
        <is>
          <t>02 - Sports / GT</t>
        </is>
      </c>
      <c r="K2642" s="12" t="n">
        <v>860000</v>
      </c>
      <c r="L2642" s="8" t="inlineStr">
        <is>
          <t>Kansas</t>
        </is>
      </c>
      <c r="M2642" s="13" t="n">
        <v>10230.75</v>
      </c>
      <c r="N2642" s="13" t="n">
        <v>9406.15</v>
      </c>
      <c r="O2642" s="8" t="n"/>
    </row>
    <row r="2643">
      <c r="A2643" s="8" t="inlineStr">
        <is>
          <t>CANON-202511-002644</t>
        </is>
      </c>
      <c r="B2643" s="9" t="inlineStr">
        <is>
          <t>2025-11</t>
        </is>
      </c>
      <c r="C2643" s="10" t="n">
        <v>45964</v>
      </c>
      <c r="D2643" s="9" t="inlineStr">
        <is>
          <t>Bound</t>
        </is>
      </c>
      <c r="E2643" s="8" t="inlineStr">
        <is>
          <t>Noor Vandermeer</t>
        </is>
      </c>
      <c r="F2643" s="11" t="n">
        <v>1957</v>
      </c>
      <c r="G2643" s="8" t="inlineStr">
        <is>
          <t>Bentley</t>
        </is>
      </c>
      <c r="H2643" s="8" t="inlineStr">
        <is>
          <t>Continental GT</t>
        </is>
      </c>
      <c r="I2643" s="8" t="inlineStr">
        <is>
          <t>L7ZUYHZ6F3E7P27R3</t>
        </is>
      </c>
      <c r="J2643" s="8" t="inlineStr">
        <is>
          <t>02 - Sports / GT</t>
        </is>
      </c>
      <c r="K2643" s="12" t="n">
        <v>535000</v>
      </c>
      <c r="L2643" s="8" t="inlineStr">
        <is>
          <t>Kentucky</t>
        </is>
      </c>
      <c r="M2643" s="13" t="n">
        <v>8792.17</v>
      </c>
      <c r="N2643" s="13" t="n">
        <v>8083.52</v>
      </c>
      <c r="O2643" s="8" t="n"/>
    </row>
    <row r="2644">
      <c r="A2644" s="8" t="inlineStr">
        <is>
          <t>CANON-202511-002645</t>
        </is>
      </c>
      <c r="B2644" s="9" t="inlineStr">
        <is>
          <t>2025-11</t>
        </is>
      </c>
      <c r="C2644" s="10" t="n">
        <v>45976</v>
      </c>
      <c r="D2644" s="9" t="inlineStr">
        <is>
          <t>Bound</t>
        </is>
      </c>
      <c r="E2644" s="8" t="inlineStr">
        <is>
          <t>Fitzgerald Harrington</t>
        </is>
      </c>
      <c r="F2644" s="11" t="n">
        <v>1975</v>
      </c>
      <c r="G2644" s="8" t="inlineStr">
        <is>
          <t>BMW</t>
        </is>
      </c>
      <c r="H2644" s="8" t="inlineStr">
        <is>
          <t>M8 Competition</t>
        </is>
      </c>
      <c r="I2644" s="8" t="inlineStr">
        <is>
          <t>0CBH45696WHKNFN6W</t>
        </is>
      </c>
      <c r="J2644" s="8" t="inlineStr">
        <is>
          <t>02 - Sports / GT</t>
        </is>
      </c>
      <c r="K2644" s="12" t="n">
        <v>645000</v>
      </c>
      <c r="L2644" s="8" t="inlineStr">
        <is>
          <t>Colorado</t>
        </is>
      </c>
      <c r="M2644" s="13" t="n">
        <v>8701.42</v>
      </c>
      <c r="N2644" s="13" t="n">
        <v>8000.09</v>
      </c>
      <c r="O2644" s="8" t="n"/>
    </row>
    <row r="2645">
      <c r="A2645" s="8" t="inlineStr">
        <is>
          <t>CANON-202511-002646</t>
        </is>
      </c>
      <c r="B2645" s="9" t="inlineStr">
        <is>
          <t>2025-11</t>
        </is>
      </c>
      <c r="C2645" s="10" t="n">
        <v>45965</v>
      </c>
      <c r="D2645" s="9" t="inlineStr">
        <is>
          <t>Bound</t>
        </is>
      </c>
      <c r="E2645" s="8" t="inlineStr">
        <is>
          <t>Ottilie Vasquez</t>
        </is>
      </c>
      <c r="F2645" s="11" t="n">
        <v>2014</v>
      </c>
      <c r="G2645" s="8" t="inlineStr">
        <is>
          <t>Ferrari</t>
        </is>
      </c>
      <c r="H2645" s="8" t="inlineStr">
        <is>
          <t>SF90 Stradale</t>
        </is>
      </c>
      <c r="I2645" s="8" t="inlineStr">
        <is>
          <t>D2CSCC667WEVFCZFS</t>
        </is>
      </c>
      <c r="J2645" s="8" t="inlineStr">
        <is>
          <t>03 - Supercar</t>
        </is>
      </c>
      <c r="K2645" s="12" t="n">
        <v>1730000</v>
      </c>
      <c r="L2645" s="8" t="inlineStr">
        <is>
          <t>Michigan</t>
        </is>
      </c>
      <c r="M2645" s="13" t="n">
        <v>40475.47</v>
      </c>
      <c r="N2645" s="13" t="n">
        <v>37213.15</v>
      </c>
      <c r="O2645" s="8" t="n"/>
    </row>
    <row r="2646">
      <c r="A2646" s="8" t="inlineStr">
        <is>
          <t>CANON-202511-002647</t>
        </is>
      </c>
      <c r="B2646" s="9" t="inlineStr">
        <is>
          <t>2025-11</t>
        </is>
      </c>
      <c r="C2646" s="10" t="n">
        <v>45965</v>
      </c>
      <c r="D2646" s="9" t="inlineStr">
        <is>
          <t>Bound</t>
        </is>
      </c>
      <c r="E2646" s="8" t="inlineStr">
        <is>
          <t>Priya Montoya</t>
        </is>
      </c>
      <c r="F2646" s="11" t="n">
        <v>2022</v>
      </c>
      <c r="G2646" s="8" t="inlineStr">
        <is>
          <t>Aston Martin</t>
        </is>
      </c>
      <c r="H2646" s="8" t="inlineStr">
        <is>
          <t>DB12</t>
        </is>
      </c>
      <c r="I2646" s="8" t="inlineStr">
        <is>
          <t>HCKFNGRU2F12KJ6RZ</t>
        </is>
      </c>
      <c r="J2646" s="8" t="inlineStr">
        <is>
          <t>02 - Sports / GT</t>
        </is>
      </c>
      <c r="K2646" s="12" t="n">
        <v>565000</v>
      </c>
      <c r="L2646" s="8" t="inlineStr">
        <is>
          <t>Alaska</t>
        </is>
      </c>
      <c r="M2646" s="13" t="n">
        <v>7899.34</v>
      </c>
      <c r="N2646" s="13" t="n">
        <v>7262.65</v>
      </c>
      <c r="O2646" s="8" t="n"/>
    </row>
    <row r="2647">
      <c r="A2647" s="8" t="inlineStr">
        <is>
          <t>CANON-202511-002649</t>
        </is>
      </c>
      <c r="B2647" s="9" t="inlineStr">
        <is>
          <t>2025-11</t>
        </is>
      </c>
      <c r="C2647" s="10" t="n">
        <v>45963</v>
      </c>
      <c r="D2647" s="9" t="inlineStr">
        <is>
          <t>Bound</t>
        </is>
      </c>
      <c r="E2647" s="8" t="inlineStr">
        <is>
          <t>Marisol Nakashima</t>
        </is>
      </c>
      <c r="F2647" s="11" t="n">
        <v>1986</v>
      </c>
      <c r="G2647" s="8" t="inlineStr">
        <is>
          <t>Aston Martin</t>
        </is>
      </c>
      <c r="H2647" s="8" t="inlineStr">
        <is>
          <t>DB12</t>
        </is>
      </c>
      <c r="I2647" s="8" t="inlineStr">
        <is>
          <t>AT1ZV6U3Y8LFD91T4</t>
        </is>
      </c>
      <c r="J2647" s="8" t="inlineStr">
        <is>
          <t>02 - Sports / GT</t>
        </is>
      </c>
      <c r="K2647" s="12" t="n">
        <v>1310000</v>
      </c>
      <c r="L2647" s="8" t="inlineStr">
        <is>
          <t>Maryland</t>
        </is>
      </c>
      <c r="M2647" s="13" t="n">
        <v>12914.62</v>
      </c>
      <c r="N2647" s="13" t="n">
        <v>11873.7</v>
      </c>
      <c r="O2647" s="8" t="n"/>
    </row>
    <row r="2648">
      <c r="A2648" s="8" t="inlineStr">
        <is>
          <t>CANON-202511-002651</t>
        </is>
      </c>
      <c r="B2648" s="9" t="inlineStr">
        <is>
          <t>2025-11</t>
        </is>
      </c>
      <c r="C2648" s="10" t="n">
        <v>45988</v>
      </c>
      <c r="D2648" s="9" t="inlineStr">
        <is>
          <t>Bound</t>
        </is>
      </c>
      <c r="E2648" s="8" t="inlineStr">
        <is>
          <t>Marisol Larsson</t>
        </is>
      </c>
      <c r="F2648" s="11" t="n">
        <v>1998</v>
      </c>
      <c r="G2648" s="8" t="inlineStr">
        <is>
          <t>BMW</t>
        </is>
      </c>
      <c r="H2648" s="8" t="inlineStr">
        <is>
          <t>M8 Competition</t>
        </is>
      </c>
      <c r="I2648" s="8" t="inlineStr">
        <is>
          <t>58YD9DR2CP6CF20R0</t>
        </is>
      </c>
      <c r="J2648" s="8" t="inlineStr">
        <is>
          <t>02 - Sports / GT</t>
        </is>
      </c>
      <c r="K2648" s="12" t="n">
        <v>505000</v>
      </c>
      <c r="L2648" s="8" t="inlineStr">
        <is>
          <t>Oregon</t>
        </is>
      </c>
      <c r="M2648" s="13" t="n">
        <v>6998.54</v>
      </c>
      <c r="N2648" s="13" t="n">
        <v>6434.46</v>
      </c>
      <c r="O2648" s="8" t="n"/>
    </row>
    <row r="2649">
      <c r="A2649" s="8" t="inlineStr">
        <is>
          <t>CANON-202511-002652</t>
        </is>
      </c>
      <c r="B2649" s="9" t="inlineStr">
        <is>
          <t>2025-11</t>
        </is>
      </c>
      <c r="C2649" s="10" t="n">
        <v>45990</v>
      </c>
      <c r="D2649" s="9" t="inlineStr">
        <is>
          <t>Bound</t>
        </is>
      </c>
      <c r="E2649" s="8" t="inlineStr">
        <is>
          <t>Fitzgerald Fairweather</t>
        </is>
      </c>
      <c r="F2649" s="11" t="n">
        <v>2002</v>
      </c>
      <c r="G2649" s="8" t="inlineStr">
        <is>
          <t>Porsche</t>
        </is>
      </c>
      <c r="H2649" s="8" t="inlineStr">
        <is>
          <t>911 Turbo S</t>
        </is>
      </c>
      <c r="I2649" s="8" t="inlineStr">
        <is>
          <t>T9B93JK2L2NKGK129</t>
        </is>
      </c>
      <c r="J2649" s="8" t="inlineStr">
        <is>
          <t>02 - Sports / GT</t>
        </is>
      </c>
      <c r="K2649" s="12" t="n">
        <v>335000</v>
      </c>
      <c r="L2649" s="8" t="inlineStr">
        <is>
          <t>Texas</t>
        </is>
      </c>
      <c r="M2649" s="13" t="n">
        <v>5451.65</v>
      </c>
      <c r="N2649" s="13" t="n">
        <v>5012.25</v>
      </c>
      <c r="O2649" s="8" t="n"/>
    </row>
    <row r="2650">
      <c r="A2650" s="8" t="inlineStr">
        <is>
          <t>CANON-202511-002653</t>
        </is>
      </c>
      <c r="B2650" s="9" t="inlineStr">
        <is>
          <t>2025-11</t>
        </is>
      </c>
      <c r="C2650" s="10" t="n">
        <v>45976</v>
      </c>
      <c r="D2650" s="9" t="inlineStr">
        <is>
          <t>Bound</t>
        </is>
      </c>
      <c r="E2650" s="8" t="inlineStr">
        <is>
          <t>Fitzgerald Chattopadhyay</t>
        </is>
      </c>
      <c r="F2650" s="11" t="n">
        <v>1999</v>
      </c>
      <c r="G2650" s="8" t="inlineStr">
        <is>
          <t>Lamborghini</t>
        </is>
      </c>
      <c r="H2650" s="8" t="inlineStr">
        <is>
          <t>Huracan EVO</t>
        </is>
      </c>
      <c r="I2650" s="8" t="inlineStr">
        <is>
          <t>ZTXALCDTVHPR8HYTZ</t>
        </is>
      </c>
      <c r="J2650" s="8" t="inlineStr">
        <is>
          <t>03 - Supercar</t>
        </is>
      </c>
      <c r="K2650" s="12" t="n">
        <v>1950000</v>
      </c>
      <c r="L2650" s="8" t="inlineStr">
        <is>
          <t>Washington</t>
        </is>
      </c>
      <c r="M2650" s="13" t="n">
        <v>28256.6</v>
      </c>
      <c r="N2650" s="13" t="n">
        <v>25979.12</v>
      </c>
      <c r="O2650" s="8" t="n"/>
    </row>
    <row r="2651">
      <c r="A2651" s="8" t="inlineStr">
        <is>
          <t>CANON-202511-002654</t>
        </is>
      </c>
      <c r="B2651" s="9" t="inlineStr">
        <is>
          <t>2025-11</t>
        </is>
      </c>
      <c r="C2651" s="10" t="n">
        <v>45988</v>
      </c>
      <c r="D2651" s="9" t="inlineStr">
        <is>
          <t>Bound</t>
        </is>
      </c>
      <c r="E2651" s="8" t="inlineStr">
        <is>
          <t>Thaddeus Blackwood</t>
        </is>
      </c>
      <c r="F2651" s="11" t="n">
        <v>1998</v>
      </c>
      <c r="G2651" s="8" t="inlineStr">
        <is>
          <t>Bentley</t>
        </is>
      </c>
      <c r="H2651" s="8" t="inlineStr">
        <is>
          <t>Continental GT</t>
        </is>
      </c>
      <c r="I2651" s="8" t="inlineStr">
        <is>
          <t>YE6UFLGBUEM207LK8</t>
        </is>
      </c>
      <c r="J2651" s="8" t="inlineStr">
        <is>
          <t>02 - Sports / GT</t>
        </is>
      </c>
      <c r="K2651" s="12" t="n">
        <v>535000</v>
      </c>
      <c r="L2651" s="8" t="inlineStr">
        <is>
          <t>Kentucky</t>
        </is>
      </c>
      <c r="M2651" s="13" t="n">
        <v>8792.17</v>
      </c>
      <c r="N2651" s="13" t="n">
        <v>8083.52</v>
      </c>
      <c r="O2651" s="8" t="n"/>
    </row>
    <row r="2652">
      <c r="A2652" s="8" t="inlineStr">
        <is>
          <t>CANON-202511-002655</t>
        </is>
      </c>
      <c r="B2652" s="9" t="inlineStr">
        <is>
          <t>2025-11</t>
        </is>
      </c>
      <c r="C2652" s="10" t="n">
        <v>45967</v>
      </c>
      <c r="D2652" s="9" t="inlineStr">
        <is>
          <t>Bound</t>
        </is>
      </c>
      <c r="E2652" s="8" t="inlineStr">
        <is>
          <t>Fenwick Okonkwo</t>
        </is>
      </c>
      <c r="F2652" s="11" t="n">
        <v>2008</v>
      </c>
      <c r="G2652" s="8" t="inlineStr">
        <is>
          <t>Ringbrothers</t>
        </is>
      </c>
      <c r="H2652" s="8" t="inlineStr">
        <is>
          <t>Mustang</t>
        </is>
      </c>
      <c r="I2652" s="8" t="inlineStr">
        <is>
          <t>KDP5XNCM8KXBSJ9BC</t>
        </is>
      </c>
      <c r="J2652" s="8" t="inlineStr">
        <is>
          <t>11 - Restomod / Coachbuilt / Bespoke</t>
        </is>
      </c>
      <c r="K2652" s="12" t="n">
        <v>220000</v>
      </c>
      <c r="L2652" s="8" t="inlineStr">
        <is>
          <t>Louisiana</t>
        </is>
      </c>
      <c r="M2652" s="13" t="n">
        <v>5273.77</v>
      </c>
      <c r="N2652" s="13" t="n">
        <v>4848.7</v>
      </c>
      <c r="O2652" s="8" t="n"/>
    </row>
    <row r="2653">
      <c r="A2653" s="8" t="inlineStr">
        <is>
          <t>CANON-202511-002656</t>
        </is>
      </c>
      <c r="B2653" s="9" t="inlineStr">
        <is>
          <t>2025-11</t>
        </is>
      </c>
      <c r="C2653" s="10" t="n">
        <v>45986</v>
      </c>
      <c r="D2653" s="9" t="inlineStr">
        <is>
          <t>Bound</t>
        </is>
      </c>
      <c r="E2653" s="8" t="inlineStr">
        <is>
          <t>Ramona Thistlewood</t>
        </is>
      </c>
      <c r="F2653" s="11" t="n">
        <v>1967</v>
      </c>
      <c r="G2653" s="8" t="inlineStr">
        <is>
          <t>BMW</t>
        </is>
      </c>
      <c r="H2653" s="8" t="inlineStr">
        <is>
          <t>M8 Competition</t>
        </is>
      </c>
      <c r="I2653" s="8" t="inlineStr">
        <is>
          <t>VCMYTTWJD387267S1</t>
        </is>
      </c>
      <c r="J2653" s="8" t="inlineStr">
        <is>
          <t>02 - Sports / GT</t>
        </is>
      </c>
      <c r="K2653" s="12" t="n">
        <v>395000</v>
      </c>
      <c r="L2653" s="8" t="inlineStr">
        <is>
          <t>Alaska</t>
        </is>
      </c>
      <c r="M2653" s="13" t="n">
        <v>6372.17</v>
      </c>
      <c r="N2653" s="13" t="n">
        <v>5858.57</v>
      </c>
      <c r="O2653" s="8" t="n"/>
    </row>
    <row r="2654">
      <c r="A2654" s="8" t="inlineStr">
        <is>
          <t>CANON-202511-002658</t>
        </is>
      </c>
      <c r="B2654" s="9" t="inlineStr">
        <is>
          <t>2025-11</t>
        </is>
      </c>
      <c r="C2654" s="10" t="n">
        <v>45979</v>
      </c>
      <c r="D2654" s="9" t="inlineStr">
        <is>
          <t>Bound</t>
        </is>
      </c>
      <c r="E2654" s="8" t="inlineStr">
        <is>
          <t>Sunniva Vandermeer</t>
        </is>
      </c>
      <c r="F2654" s="11" t="n">
        <v>1984</v>
      </c>
      <c r="G2654" s="8" t="inlineStr">
        <is>
          <t>Ringbrothers</t>
        </is>
      </c>
      <c r="H2654" s="8" t="inlineStr">
        <is>
          <t>Mustang</t>
        </is>
      </c>
      <c r="I2654" s="8" t="inlineStr">
        <is>
          <t>866AVAAVRGHHWN9GY</t>
        </is>
      </c>
      <c r="J2654" s="8" t="inlineStr">
        <is>
          <t>11 - Restomod / Coachbuilt / Bespoke</t>
        </is>
      </c>
      <c r="K2654" s="12" t="n">
        <v>1265000</v>
      </c>
      <c r="L2654" s="8" t="inlineStr">
        <is>
          <t>Maine</t>
        </is>
      </c>
      <c r="M2654" s="13" t="n">
        <v>17528.6</v>
      </c>
      <c r="N2654" s="13" t="n">
        <v>16115.79</v>
      </c>
      <c r="O2654" s="8" t="n"/>
    </row>
    <row r="2655">
      <c r="A2655" s="8" t="inlineStr">
        <is>
          <t>CANON-202511-002659</t>
        </is>
      </c>
      <c r="B2655" s="9" t="inlineStr">
        <is>
          <t>2025-11</t>
        </is>
      </c>
      <c r="C2655" s="10" t="n">
        <v>45984</v>
      </c>
      <c r="D2655" s="9" t="inlineStr">
        <is>
          <t>Bound</t>
        </is>
      </c>
      <c r="E2655" s="8" t="inlineStr">
        <is>
          <t>Ramona Fairweather</t>
        </is>
      </c>
      <c r="F2655" s="11" t="n">
        <v>1966</v>
      </c>
      <c r="G2655" s="8" t="inlineStr">
        <is>
          <t>Maserati</t>
        </is>
      </c>
      <c r="H2655" s="8" t="inlineStr">
        <is>
          <t>GranTurismo</t>
        </is>
      </c>
      <c r="I2655" s="8" t="inlineStr">
        <is>
          <t>94JZN9K4UX1UZSAWV</t>
        </is>
      </c>
      <c r="J2655" s="8" t="inlineStr">
        <is>
          <t>02 - Sports / GT</t>
        </is>
      </c>
      <c r="K2655" s="12" t="n">
        <v>570000</v>
      </c>
      <c r="L2655" s="8" t="inlineStr">
        <is>
          <t>New Mexico</t>
        </is>
      </c>
      <c r="M2655" s="13" t="n">
        <v>8947.92</v>
      </c>
      <c r="N2655" s="13" t="n">
        <v>8226.719999999999</v>
      </c>
      <c r="O2655" s="8" t="n"/>
    </row>
    <row r="2656">
      <c r="A2656" s="8" t="inlineStr">
        <is>
          <t>CANON-202511-002661</t>
        </is>
      </c>
      <c r="B2656" s="9" t="inlineStr">
        <is>
          <t>2025-11</t>
        </is>
      </c>
      <c r="C2656" s="10" t="n">
        <v>45973</v>
      </c>
      <c r="D2656" s="9" t="inlineStr">
        <is>
          <t>Bound</t>
        </is>
      </c>
      <c r="E2656" s="8" t="inlineStr">
        <is>
          <t>Ramona Fairweather</t>
        </is>
      </c>
      <c r="F2656" s="11" t="n">
        <v>1966</v>
      </c>
      <c r="G2656" s="8" t="inlineStr">
        <is>
          <t>Porsche</t>
        </is>
      </c>
      <c r="H2656" s="8" t="inlineStr">
        <is>
          <t>911 Turbo S</t>
        </is>
      </c>
      <c r="I2656" s="8" t="inlineStr">
        <is>
          <t>USRX5U23WLN36MJS3</t>
        </is>
      </c>
      <c r="J2656" s="8" t="inlineStr">
        <is>
          <t>02 - Sports / GT</t>
        </is>
      </c>
      <c r="K2656" s="12" t="n">
        <v>545000</v>
      </c>
      <c r="L2656" s="8" t="inlineStr">
        <is>
          <t>Vermont</t>
        </is>
      </c>
      <c r="M2656" s="13" t="n">
        <v>8154.43</v>
      </c>
      <c r="N2656" s="13" t="n">
        <v>7497.18</v>
      </c>
      <c r="O2656" s="8" t="n"/>
    </row>
    <row r="2657">
      <c r="A2657" s="8" t="inlineStr">
        <is>
          <t>CANON-202511-002662</t>
        </is>
      </c>
      <c r="B2657" s="9" t="inlineStr">
        <is>
          <t>2025-11</t>
        </is>
      </c>
      <c r="C2657" s="10" t="n">
        <v>45964</v>
      </c>
      <c r="D2657" s="9" t="inlineStr">
        <is>
          <t>Bound</t>
        </is>
      </c>
      <c r="E2657" s="8" t="inlineStr">
        <is>
          <t>Fitzgerald Ashcombe</t>
        </is>
      </c>
      <c r="F2657" s="11" t="n">
        <v>2011</v>
      </c>
      <c r="G2657" s="8" t="inlineStr">
        <is>
          <t>Ferrari</t>
        </is>
      </c>
      <c r="H2657" s="8" t="inlineStr">
        <is>
          <t>SF90 Stradale</t>
        </is>
      </c>
      <c r="I2657" s="8" t="inlineStr">
        <is>
          <t>UD7N2R7S7JB3W2DP3</t>
        </is>
      </c>
      <c r="J2657" s="8" t="inlineStr">
        <is>
          <t>03 - Supercar</t>
        </is>
      </c>
      <c r="K2657" s="12" t="n">
        <v>1035000</v>
      </c>
      <c r="L2657" s="8" t="inlineStr">
        <is>
          <t>Florida</t>
        </is>
      </c>
      <c r="M2657" s="13" t="n">
        <v>22184.15</v>
      </c>
      <c r="N2657" s="13" t="n">
        <v>20396.11</v>
      </c>
      <c r="O2657" s="8" t="n"/>
    </row>
    <row r="2658">
      <c r="A2658" s="8" t="inlineStr">
        <is>
          <t>CANON-202511-002663</t>
        </is>
      </c>
      <c r="B2658" s="9" t="inlineStr">
        <is>
          <t>2025-11</t>
        </is>
      </c>
      <c r="C2658" s="10" t="n">
        <v>45981</v>
      </c>
      <c r="D2658" s="9" t="inlineStr">
        <is>
          <t>Bound</t>
        </is>
      </c>
      <c r="E2658" s="8" t="inlineStr">
        <is>
          <t>Ingrid Merriweather</t>
        </is>
      </c>
      <c r="F2658" s="11" t="n">
        <v>1979</v>
      </c>
      <c r="G2658" s="8" t="inlineStr">
        <is>
          <t>Porsche</t>
        </is>
      </c>
      <c r="H2658" s="8" t="inlineStr">
        <is>
          <t>911 Turbo S</t>
        </is>
      </c>
      <c r="I2658" s="8" t="inlineStr">
        <is>
          <t>YKW5UKGGL34RCTLNT</t>
        </is>
      </c>
      <c r="J2658" s="8" t="inlineStr">
        <is>
          <t>02 - Sports / GT</t>
        </is>
      </c>
      <c r="K2658" s="12" t="n">
        <v>685000</v>
      </c>
      <c r="L2658" s="8" t="inlineStr">
        <is>
          <t>Kentucky</t>
        </is>
      </c>
      <c r="M2658" s="13" t="n">
        <v>11257.26</v>
      </c>
      <c r="N2658" s="13" t="n">
        <v>10349.92</v>
      </c>
      <c r="O2658" s="8" t="n"/>
    </row>
    <row r="2659">
      <c r="A2659" s="8" t="inlineStr">
        <is>
          <t>CANON-202511-002665</t>
        </is>
      </c>
      <c r="B2659" s="9" t="inlineStr">
        <is>
          <t>2025-11</t>
        </is>
      </c>
      <c r="C2659" s="10" t="n">
        <v>45970</v>
      </c>
      <c r="D2659" s="9" t="inlineStr">
        <is>
          <t>Bound</t>
        </is>
      </c>
      <c r="E2659" s="8" t="inlineStr">
        <is>
          <t>Saoirse Delacroix</t>
        </is>
      </c>
      <c r="F2659" s="11" t="n">
        <v>1971</v>
      </c>
      <c r="G2659" s="8" t="inlineStr">
        <is>
          <t>BMW</t>
        </is>
      </c>
      <c r="H2659" s="8" t="inlineStr">
        <is>
          <t>M8 Competition</t>
        </is>
      </c>
      <c r="I2659" s="8" t="inlineStr">
        <is>
          <t>1SM066XFN1ENWSJTW</t>
        </is>
      </c>
      <c r="J2659" s="8" t="inlineStr">
        <is>
          <t>02 - Sports / GT</t>
        </is>
      </c>
      <c r="K2659" s="12" t="n">
        <v>520000</v>
      </c>
      <c r="L2659" s="8" t="inlineStr">
        <is>
          <t>Illinois</t>
        </is>
      </c>
      <c r="M2659" s="13" t="n">
        <v>8673.209999999999</v>
      </c>
      <c r="N2659" s="13" t="n">
        <v>7974.15</v>
      </c>
      <c r="O2659" s="8" t="n"/>
    </row>
    <row r="2660">
      <c r="A2660" s="8" t="inlineStr">
        <is>
          <t>CANON-202511-002666</t>
        </is>
      </c>
      <c r="B2660" s="9" t="inlineStr">
        <is>
          <t>2025-11</t>
        </is>
      </c>
      <c r="C2660" s="10" t="n">
        <v>45970</v>
      </c>
      <c r="D2660" s="9" t="inlineStr">
        <is>
          <t>Bound</t>
        </is>
      </c>
      <c r="E2660" s="8" t="inlineStr">
        <is>
          <t>Cassius Fairweather</t>
        </is>
      </c>
      <c r="F2660" s="11" t="n">
        <v>1968</v>
      </c>
      <c r="G2660" s="8" t="inlineStr">
        <is>
          <t>Porsche</t>
        </is>
      </c>
      <c r="H2660" s="8" t="inlineStr">
        <is>
          <t>911 Turbo S</t>
        </is>
      </c>
      <c r="I2660" s="8" t="inlineStr">
        <is>
          <t>J2R1GF0B2D9769JW1</t>
        </is>
      </c>
      <c r="J2660" s="8" t="inlineStr">
        <is>
          <t>02 - Sports / GT</t>
        </is>
      </c>
      <c r="K2660" s="12" t="n">
        <v>1560000</v>
      </c>
      <c r="L2660" s="8" t="inlineStr">
        <is>
          <t>Illinois</t>
        </is>
      </c>
      <c r="M2660" s="13" t="n">
        <v>22016.6</v>
      </c>
      <c r="N2660" s="13" t="n">
        <v>20242.06</v>
      </c>
      <c r="O2660" s="8" t="n"/>
    </row>
    <row r="2661">
      <c r="A2661" s="8" t="inlineStr">
        <is>
          <t>CANON-202511-002667</t>
        </is>
      </c>
      <c r="B2661" s="9" t="inlineStr">
        <is>
          <t>2025-11</t>
        </is>
      </c>
      <c r="C2661" s="10" t="n">
        <v>45977</v>
      </c>
      <c r="D2661" s="9" t="inlineStr">
        <is>
          <t>Bound</t>
        </is>
      </c>
      <c r="E2661" s="8" t="inlineStr">
        <is>
          <t>Horace Bellandi</t>
        </is>
      </c>
      <c r="F2661" s="11" t="n">
        <v>1975</v>
      </c>
      <c r="G2661" s="8" t="inlineStr">
        <is>
          <t>Bentley</t>
        </is>
      </c>
      <c r="H2661" s="8" t="inlineStr">
        <is>
          <t>Continental GT</t>
        </is>
      </c>
      <c r="I2661" s="8" t="inlineStr">
        <is>
          <t>L6U1V7WDJL3H5DYHN</t>
        </is>
      </c>
      <c r="J2661" s="8" t="inlineStr">
        <is>
          <t>02 - Sports / GT</t>
        </is>
      </c>
      <c r="K2661" s="12" t="n">
        <v>555000</v>
      </c>
      <c r="L2661" s="8" t="inlineStr">
        <is>
          <t>Ohio</t>
        </is>
      </c>
      <c r="M2661" s="13" t="n">
        <v>9461.18</v>
      </c>
      <c r="N2661" s="13" t="n">
        <v>8698.610000000001</v>
      </c>
      <c r="O2661" s="8" t="n"/>
    </row>
    <row r="2662">
      <c r="A2662" s="8" t="inlineStr">
        <is>
          <t>CANON-202511-002669</t>
        </is>
      </c>
      <c r="B2662" s="9" t="inlineStr">
        <is>
          <t>2025-11</t>
        </is>
      </c>
      <c r="C2662" s="10" t="n">
        <v>45983</v>
      </c>
      <c r="D2662" s="9" t="inlineStr">
        <is>
          <t>Bound</t>
        </is>
      </c>
      <c r="E2662" s="8" t="inlineStr">
        <is>
          <t>Callum Farkas</t>
        </is>
      </c>
      <c r="F2662" s="11" t="n">
        <v>1971</v>
      </c>
      <c r="G2662" s="8" t="inlineStr">
        <is>
          <t>Ferrari</t>
        </is>
      </c>
      <c r="H2662" s="8" t="inlineStr">
        <is>
          <t>275 GTB/4</t>
        </is>
      </c>
      <c r="I2662" s="8" t="inlineStr">
        <is>
          <t>VF0BLWXT5WWY6BTZE</t>
        </is>
      </c>
      <c r="J2662" s="8" t="inlineStr">
        <is>
          <t>07 - Post-War Classic (1946-1972)</t>
        </is>
      </c>
      <c r="K2662" s="12" t="n">
        <v>435000</v>
      </c>
      <c r="L2662" s="8" t="inlineStr">
        <is>
          <t>New Hampshire</t>
        </is>
      </c>
      <c r="M2662" s="13" t="n">
        <v>4097.21</v>
      </c>
      <c r="N2662" s="13" t="n">
        <v>3766.97</v>
      </c>
      <c r="O2662" s="8" t="n"/>
    </row>
    <row r="2663">
      <c r="A2663" s="8" t="inlineStr">
        <is>
          <t>CANON-202511-002670</t>
        </is>
      </c>
      <c r="B2663" s="9" t="inlineStr">
        <is>
          <t>2025-11</t>
        </is>
      </c>
      <c r="C2663" s="10" t="n">
        <v>45971</v>
      </c>
      <c r="D2663" s="9" t="inlineStr">
        <is>
          <t>Bound</t>
        </is>
      </c>
      <c r="E2663" s="8" t="inlineStr">
        <is>
          <t>Priya Underwood</t>
        </is>
      </c>
      <c r="F2663" s="11" t="n">
        <v>1993</v>
      </c>
      <c r="G2663" s="8" t="inlineStr">
        <is>
          <t>Ferrari</t>
        </is>
      </c>
      <c r="H2663" s="8" t="inlineStr">
        <is>
          <t>275 GTB/4</t>
        </is>
      </c>
      <c r="I2663" s="8" t="inlineStr">
        <is>
          <t>WEPSL2NSM1HXN22S7</t>
        </is>
      </c>
      <c r="J2663" s="8" t="inlineStr">
        <is>
          <t>07 - Post-War Classic (1946-1972)</t>
        </is>
      </c>
      <c r="K2663" s="12" t="n">
        <v>645000</v>
      </c>
      <c r="L2663" s="8" t="inlineStr">
        <is>
          <t>New York</t>
        </is>
      </c>
      <c r="M2663" s="13" t="n">
        <v>6698.26</v>
      </c>
      <c r="N2663" s="13" t="n">
        <v>6158.38</v>
      </c>
      <c r="O2663" s="8" t="n"/>
    </row>
    <row r="2664">
      <c r="A2664" s="8" t="inlineStr">
        <is>
          <t>CANON-202511-002671</t>
        </is>
      </c>
      <c r="B2664" s="9" t="inlineStr">
        <is>
          <t>2025-11</t>
        </is>
      </c>
      <c r="C2664" s="10" t="n">
        <v>45975</v>
      </c>
      <c r="D2664" s="9" t="inlineStr">
        <is>
          <t>Bound</t>
        </is>
      </c>
      <c r="E2664" s="8" t="inlineStr">
        <is>
          <t>Priya Castellanos</t>
        </is>
      </c>
      <c r="F2664" s="11" t="n">
        <v>1989</v>
      </c>
      <c r="G2664" s="8" t="inlineStr">
        <is>
          <t>BMW</t>
        </is>
      </c>
      <c r="H2664" s="8" t="inlineStr">
        <is>
          <t>M8 Competition</t>
        </is>
      </c>
      <c r="I2664" s="8" t="inlineStr">
        <is>
          <t>YTLTBWJAYAWBN41V5</t>
        </is>
      </c>
      <c r="J2664" s="8" t="inlineStr">
        <is>
          <t>02 - Sports / GT</t>
        </is>
      </c>
      <c r="K2664" s="12" t="n">
        <v>345000</v>
      </c>
      <c r="L2664" s="8" t="inlineStr">
        <is>
          <t>Ohio</t>
        </is>
      </c>
      <c r="M2664" s="13" t="n">
        <v>6786.08</v>
      </c>
      <c r="N2664" s="13" t="n">
        <v>6239.12</v>
      </c>
      <c r="O2664" s="8" t="n"/>
    </row>
    <row r="2665">
      <c r="A2665" s="8" t="inlineStr">
        <is>
          <t>CANON-202511-002672</t>
        </is>
      </c>
      <c r="B2665" s="9" t="inlineStr">
        <is>
          <t>2025-11</t>
        </is>
      </c>
      <c r="C2665" s="10" t="n">
        <v>45978</v>
      </c>
      <c r="D2665" s="9" t="inlineStr">
        <is>
          <t>Bound</t>
        </is>
      </c>
      <c r="E2665" s="8" t="inlineStr">
        <is>
          <t>Saoirse Castellanos</t>
        </is>
      </c>
      <c r="F2665" s="11" t="n">
        <v>1979</v>
      </c>
      <c r="G2665" s="8" t="inlineStr">
        <is>
          <t>Aston Martin</t>
        </is>
      </c>
      <c r="H2665" s="8" t="inlineStr">
        <is>
          <t>DB12</t>
        </is>
      </c>
      <c r="I2665" s="8" t="inlineStr">
        <is>
          <t>3ZTK4UZA0VCA0A7DP</t>
        </is>
      </c>
      <c r="J2665" s="8" t="inlineStr">
        <is>
          <t>02 - Sports / GT</t>
        </is>
      </c>
      <c r="K2665" s="12" t="n">
        <v>275000</v>
      </c>
      <c r="L2665" s="8" t="inlineStr">
        <is>
          <t>Idaho</t>
        </is>
      </c>
      <c r="M2665" s="13" t="n">
        <v>3852.59</v>
      </c>
      <c r="N2665" s="13" t="n">
        <v>3542.07</v>
      </c>
      <c r="O2665" s="8" t="n"/>
    </row>
    <row r="2666">
      <c r="A2666" s="8" t="inlineStr">
        <is>
          <t>CANON-202511-002673</t>
        </is>
      </c>
      <c r="B2666" s="9" t="inlineStr">
        <is>
          <t>2025-11</t>
        </is>
      </c>
      <c r="C2666" s="10" t="n">
        <v>45968</v>
      </c>
      <c r="D2666" s="9" t="inlineStr">
        <is>
          <t>Bound</t>
        </is>
      </c>
      <c r="E2666" s="8" t="inlineStr">
        <is>
          <t>Mireille Castellanos</t>
        </is>
      </c>
      <c r="F2666" s="11" t="n">
        <v>1975</v>
      </c>
      <c r="G2666" s="8" t="inlineStr">
        <is>
          <t>Porsche</t>
        </is>
      </c>
      <c r="H2666" s="8" t="inlineStr">
        <is>
          <t>911 Turbo S</t>
        </is>
      </c>
      <c r="I2666" s="8" t="inlineStr">
        <is>
          <t>0MFKR56D7M2RWY5EK</t>
        </is>
      </c>
      <c r="J2666" s="8" t="inlineStr">
        <is>
          <t>02 - Sports / GT</t>
        </is>
      </c>
      <c r="K2666" s="12" t="n">
        <v>365000</v>
      </c>
      <c r="L2666" s="8" t="inlineStr">
        <is>
          <t>New Jersey</t>
        </is>
      </c>
      <c r="M2666" s="13" t="n">
        <v>4700.24</v>
      </c>
      <c r="N2666" s="13" t="n">
        <v>4321.4</v>
      </c>
      <c r="O2666" s="8" t="n"/>
    </row>
    <row r="2667">
      <c r="A2667" s="8" t="inlineStr">
        <is>
          <t>CANON-202511-002674</t>
        </is>
      </c>
      <c r="B2667" s="9" t="inlineStr">
        <is>
          <t>2025-11</t>
        </is>
      </c>
      <c r="C2667" s="10" t="n">
        <v>45967</v>
      </c>
      <c r="D2667" s="9" t="inlineStr">
        <is>
          <t>Bound</t>
        </is>
      </c>
      <c r="E2667" s="8" t="inlineStr">
        <is>
          <t>Priya Whitlock</t>
        </is>
      </c>
      <c r="F2667" s="11" t="n">
        <v>2015</v>
      </c>
      <c r="G2667" s="8" t="inlineStr">
        <is>
          <t>Maserati</t>
        </is>
      </c>
      <c r="H2667" s="8" t="inlineStr">
        <is>
          <t>GranTurismo</t>
        </is>
      </c>
      <c r="I2667" s="8" t="inlineStr">
        <is>
          <t>U513UJCB89HX6JEDX</t>
        </is>
      </c>
      <c r="J2667" s="8" t="inlineStr">
        <is>
          <t>02 - Sports / GT</t>
        </is>
      </c>
      <c r="K2667" s="12" t="n">
        <v>815000</v>
      </c>
      <c r="L2667" s="8" t="inlineStr">
        <is>
          <t>New York</t>
        </is>
      </c>
      <c r="M2667" s="13" t="n">
        <v>12793.96</v>
      </c>
      <c r="N2667" s="13" t="n">
        <v>11762.77</v>
      </c>
      <c r="O2667" s="8" t="n"/>
    </row>
    <row r="2668">
      <c r="A2668" s="8" t="inlineStr">
        <is>
          <t>CANON-202511-002676</t>
        </is>
      </c>
      <c r="B2668" s="9" t="inlineStr">
        <is>
          <t>2025-11</t>
        </is>
      </c>
      <c r="C2668" s="10" t="n">
        <v>45988</v>
      </c>
      <c r="D2668" s="9" t="inlineStr">
        <is>
          <t>Bound</t>
        </is>
      </c>
      <c r="E2668" s="8" t="inlineStr">
        <is>
          <t>Saoirse Nakashima</t>
        </is>
      </c>
      <c r="F2668" s="11" t="n">
        <v>2005</v>
      </c>
      <c r="G2668" s="8" t="inlineStr">
        <is>
          <t>BMW</t>
        </is>
      </c>
      <c r="H2668" s="8" t="inlineStr">
        <is>
          <t>M8 Competition</t>
        </is>
      </c>
      <c r="I2668" s="8" t="inlineStr">
        <is>
          <t>GYHGPY0206DFXSLZ2</t>
        </is>
      </c>
      <c r="J2668" s="8" t="inlineStr">
        <is>
          <t>02 - Sports / GT</t>
        </is>
      </c>
      <c r="K2668" s="12" t="n">
        <v>520000</v>
      </c>
      <c r="L2668" s="8" t="inlineStr">
        <is>
          <t>Nebraska</t>
        </is>
      </c>
      <c r="M2668" s="13" t="n">
        <v>8290.57</v>
      </c>
      <c r="N2668" s="13" t="n">
        <v>7622.35</v>
      </c>
      <c r="O2668" s="8" t="n"/>
    </row>
    <row r="2669">
      <c r="A2669" s="8" t="inlineStr">
        <is>
          <t>CANON-202511-002677</t>
        </is>
      </c>
      <c r="B2669" s="9" t="inlineStr">
        <is>
          <t>2025-11</t>
        </is>
      </c>
      <c r="C2669" s="10" t="n">
        <v>45967</v>
      </c>
      <c r="D2669" s="9" t="inlineStr">
        <is>
          <t>Bound</t>
        </is>
      </c>
      <c r="E2669" s="8" t="inlineStr">
        <is>
          <t>Cassius Merriweather</t>
        </is>
      </c>
      <c r="F2669" s="11" t="n">
        <v>1991</v>
      </c>
      <c r="G2669" s="8" t="inlineStr">
        <is>
          <t>Mercedes-Benz</t>
        </is>
      </c>
      <c r="H2669" s="8" t="inlineStr">
        <is>
          <t>AMG GT</t>
        </is>
      </c>
      <c r="I2669" s="8" t="inlineStr">
        <is>
          <t>RXTX1RSYZBBHZ9HAT</t>
        </is>
      </c>
      <c r="J2669" s="8" t="inlineStr">
        <is>
          <t>02 - Sports / GT</t>
        </is>
      </c>
      <c r="K2669" s="12" t="n">
        <v>1950000</v>
      </c>
      <c r="L2669" s="8" t="inlineStr">
        <is>
          <t>Washington</t>
        </is>
      </c>
      <c r="M2669" s="13" t="n">
        <v>19426.42</v>
      </c>
      <c r="N2669" s="13" t="n">
        <v>17860.65</v>
      </c>
      <c r="O2669" s="8" t="n"/>
    </row>
    <row r="2670">
      <c r="A2670" s="8" t="inlineStr">
        <is>
          <t>CANON-202511-002678</t>
        </is>
      </c>
      <c r="B2670" s="9" t="inlineStr">
        <is>
          <t>2025-11</t>
        </is>
      </c>
      <c r="C2670" s="10" t="n">
        <v>45969</v>
      </c>
      <c r="D2670" s="9" t="inlineStr">
        <is>
          <t>Bound</t>
        </is>
      </c>
      <c r="E2670" s="8" t="inlineStr">
        <is>
          <t>Emiliano Farkas</t>
        </is>
      </c>
      <c r="F2670" s="11" t="n">
        <v>1963</v>
      </c>
      <c r="G2670" s="8" t="inlineStr">
        <is>
          <t>Ferrari</t>
        </is>
      </c>
      <c r="H2670" s="8" t="inlineStr">
        <is>
          <t>SF90 Stradale</t>
        </is>
      </c>
      <c r="I2670" s="8" t="inlineStr">
        <is>
          <t>7X77RVRVY8TLECEJX</t>
        </is>
      </c>
      <c r="J2670" s="8" t="inlineStr">
        <is>
          <t>03 - Supercar</t>
        </is>
      </c>
      <c r="K2670" s="12" t="n">
        <v>395000</v>
      </c>
      <c r="L2670" s="8" t="inlineStr">
        <is>
          <t>Hawaii</t>
        </is>
      </c>
      <c r="M2670" s="13" t="n">
        <v>11141.98</v>
      </c>
      <c r="N2670" s="13" t="n">
        <v>10243.94</v>
      </c>
      <c r="O2670" s="8" t="n"/>
    </row>
    <row r="2671">
      <c r="A2671" s="8" t="inlineStr">
        <is>
          <t>CANON-202511-002679</t>
        </is>
      </c>
      <c r="B2671" s="9" t="inlineStr">
        <is>
          <t>2025-11</t>
        </is>
      </c>
      <c r="C2671" s="10" t="n">
        <v>45980</v>
      </c>
      <c r="D2671" s="9" t="inlineStr">
        <is>
          <t>Bound</t>
        </is>
      </c>
      <c r="E2671" s="8" t="inlineStr">
        <is>
          <t>Noor Bellandi</t>
        </is>
      </c>
      <c r="F2671" s="11" t="n">
        <v>2007</v>
      </c>
      <c r="G2671" s="8" t="inlineStr">
        <is>
          <t>Maserati</t>
        </is>
      </c>
      <c r="H2671" s="8" t="inlineStr">
        <is>
          <t>GranTurismo</t>
        </is>
      </c>
      <c r="I2671" s="8" t="inlineStr">
        <is>
          <t>3GNJZXBEJD47NA3CN</t>
        </is>
      </c>
      <c r="J2671" s="8" t="inlineStr">
        <is>
          <t>02 - Sports / GT</t>
        </is>
      </c>
      <c r="K2671" s="12" t="n">
        <v>385000</v>
      </c>
      <c r="L2671" s="8" t="inlineStr">
        <is>
          <t>Idaho</t>
        </is>
      </c>
      <c r="M2671" s="13" t="n">
        <v>5393.63</v>
      </c>
      <c r="N2671" s="13" t="n">
        <v>4958.9</v>
      </c>
      <c r="O2671" s="8" t="n"/>
    </row>
    <row r="2672">
      <c r="A2672" s="8" t="inlineStr">
        <is>
          <t>CANON-202511-002683</t>
        </is>
      </c>
      <c r="B2672" s="9" t="inlineStr">
        <is>
          <t>2025-11</t>
        </is>
      </c>
      <c r="C2672" s="10" t="n">
        <v>45968</v>
      </c>
      <c r="D2672" s="9" t="inlineStr">
        <is>
          <t>Bound</t>
        </is>
      </c>
      <c r="E2672" s="8" t="inlineStr">
        <is>
          <t>Cassius Whitlock</t>
        </is>
      </c>
      <c r="F2672" s="11" t="n">
        <v>1973</v>
      </c>
      <c r="G2672" s="8" t="inlineStr">
        <is>
          <t>Aston Martin</t>
        </is>
      </c>
      <c r="H2672" s="8" t="inlineStr">
        <is>
          <t>DB5</t>
        </is>
      </c>
      <c r="I2672" s="8" t="inlineStr">
        <is>
          <t>ZSYW17YXY1DKNMFLZ</t>
        </is>
      </c>
      <c r="J2672" s="8" t="inlineStr">
        <is>
          <t>07 - Post-War Classic (1946-1972)</t>
        </is>
      </c>
      <c r="K2672" s="12" t="n">
        <v>380000</v>
      </c>
      <c r="L2672" s="8" t="inlineStr">
        <is>
          <t>Florida</t>
        </is>
      </c>
      <c r="M2672" s="13" t="n">
        <v>4886.94</v>
      </c>
      <c r="N2672" s="13" t="n">
        <v>4493.05</v>
      </c>
      <c r="O2672" s="8" t="n"/>
    </row>
    <row r="2673">
      <c r="A2673" s="8" t="inlineStr">
        <is>
          <t>CANON-202511-002687</t>
        </is>
      </c>
      <c r="B2673" s="9" t="inlineStr">
        <is>
          <t>2025-11</t>
        </is>
      </c>
      <c r="C2673" s="10" t="n">
        <v>45974</v>
      </c>
      <c r="D2673" s="9" t="inlineStr">
        <is>
          <t>Bound</t>
        </is>
      </c>
      <c r="E2673" s="8" t="inlineStr">
        <is>
          <t>Everett Kingsford</t>
        </is>
      </c>
      <c r="F2673" s="11" t="n">
        <v>1998</v>
      </c>
      <c r="G2673" s="8" t="inlineStr">
        <is>
          <t>Aston Martin</t>
        </is>
      </c>
      <c r="H2673" s="8" t="inlineStr">
        <is>
          <t>DB12</t>
        </is>
      </c>
      <c r="I2673" s="8" t="inlineStr">
        <is>
          <t>ATTVTVEVVMPH58W33</t>
        </is>
      </c>
      <c r="J2673" s="8" t="inlineStr">
        <is>
          <t>02 - Sports / GT</t>
        </is>
      </c>
      <c r="K2673" s="12" t="n">
        <v>775000</v>
      </c>
      <c r="L2673" s="8" t="inlineStr">
        <is>
          <t>Alaska</t>
        </is>
      </c>
      <c r="M2673" s="13" t="n">
        <v>10835.38</v>
      </c>
      <c r="N2673" s="13" t="n">
        <v>9962.049999999999</v>
      </c>
      <c r="O2673" s="8" t="n"/>
    </row>
    <row r="2674">
      <c r="A2674" s="8" t="inlineStr">
        <is>
          <t>CANON-202511-002688</t>
        </is>
      </c>
      <c r="B2674" s="9" t="inlineStr">
        <is>
          <t>2025-11</t>
        </is>
      </c>
      <c r="C2674" s="10" t="n">
        <v>45969</v>
      </c>
      <c r="D2674" s="9" t="inlineStr">
        <is>
          <t>Bound</t>
        </is>
      </c>
      <c r="E2674" s="8" t="inlineStr">
        <is>
          <t>Wilhelmina Chattopadhyay</t>
        </is>
      </c>
      <c r="F2674" s="11" t="n">
        <v>2020</v>
      </c>
      <c r="G2674" s="8" t="inlineStr">
        <is>
          <t>Mercedes-Benz</t>
        </is>
      </c>
      <c r="H2674" s="8" t="inlineStr">
        <is>
          <t>AMG GT</t>
        </is>
      </c>
      <c r="I2674" s="8" t="inlineStr">
        <is>
          <t>VA9071G796GKKYW4L</t>
        </is>
      </c>
      <c r="J2674" s="8" t="inlineStr">
        <is>
          <t>02 - Sports / GT</t>
        </is>
      </c>
      <c r="K2674" s="12" t="n">
        <v>280000</v>
      </c>
      <c r="L2674" s="8" t="inlineStr">
        <is>
          <t>Iowa</t>
        </is>
      </c>
      <c r="M2674" s="13" t="n">
        <v>4358.49</v>
      </c>
      <c r="N2674" s="13" t="n">
        <v>4007.2</v>
      </c>
      <c r="O2674" s="8" t="n"/>
    </row>
    <row r="2675">
      <c r="A2675" s="8" t="inlineStr">
        <is>
          <t>CANON-202511-002689</t>
        </is>
      </c>
      <c r="B2675" s="9" t="inlineStr">
        <is>
          <t>2025-11</t>
        </is>
      </c>
      <c r="C2675" s="10" t="n">
        <v>45964</v>
      </c>
      <c r="D2675" s="9" t="inlineStr">
        <is>
          <t>Bound</t>
        </is>
      </c>
      <c r="E2675" s="8" t="inlineStr">
        <is>
          <t>Leopold Nakashima</t>
        </is>
      </c>
      <c r="F2675" s="11" t="n">
        <v>1955</v>
      </c>
      <c r="G2675" s="8" t="inlineStr">
        <is>
          <t>Bentley</t>
        </is>
      </c>
      <c r="H2675" s="8" t="inlineStr">
        <is>
          <t>4.5 Litre</t>
        </is>
      </c>
      <c r="I2675" s="8" t="inlineStr">
        <is>
          <t>SD25J336471R0GWD9</t>
        </is>
      </c>
      <c r="J2675" s="8" t="inlineStr">
        <is>
          <t>06 - Vintage Pre-War (pre-1946)</t>
        </is>
      </c>
      <c r="K2675" s="12" t="n">
        <v>945000</v>
      </c>
      <c r="L2675" s="8" t="inlineStr">
        <is>
          <t>Mississippi</t>
        </is>
      </c>
      <c r="M2675" s="13" t="n">
        <v>8062.81</v>
      </c>
      <c r="N2675" s="13" t="n">
        <v>7412.95</v>
      </c>
      <c r="O2675" s="8" t="n"/>
    </row>
    <row r="2676">
      <c r="A2676" s="8" t="inlineStr">
        <is>
          <t>CANON-202511-002691</t>
        </is>
      </c>
      <c r="B2676" s="9" t="inlineStr">
        <is>
          <t>2025-11</t>
        </is>
      </c>
      <c r="C2676" s="10" t="n">
        <v>45974</v>
      </c>
      <c r="D2676" s="9" t="inlineStr">
        <is>
          <t>Bound</t>
        </is>
      </c>
      <c r="E2676" s="8" t="inlineStr">
        <is>
          <t>Everett Underwood</t>
        </is>
      </c>
      <c r="F2676" s="11" t="n">
        <v>1997</v>
      </c>
      <c r="G2676" s="8" t="inlineStr">
        <is>
          <t>Ferrari</t>
        </is>
      </c>
      <c r="H2676" s="8" t="inlineStr">
        <is>
          <t>SF90 Stradale</t>
        </is>
      </c>
      <c r="I2676" s="8" t="inlineStr">
        <is>
          <t>C2DZYWGSNK1PT87TK</t>
        </is>
      </c>
      <c r="J2676" s="8" t="inlineStr">
        <is>
          <t>03 - Supercar</t>
        </is>
      </c>
      <c r="K2676" s="12" t="n">
        <v>1110000</v>
      </c>
      <c r="L2676" s="8" t="inlineStr">
        <is>
          <t>Delaware</t>
        </is>
      </c>
      <c r="M2676" s="13" t="n">
        <v>20943.4</v>
      </c>
      <c r="N2676" s="13" t="n">
        <v>19255.36</v>
      </c>
      <c r="O2676" s="8" t="n"/>
    </row>
    <row r="2677">
      <c r="A2677" s="8" t="inlineStr">
        <is>
          <t>CANON-202511-002692</t>
        </is>
      </c>
      <c r="B2677" s="9" t="inlineStr">
        <is>
          <t>2025-11</t>
        </is>
      </c>
      <c r="C2677" s="10" t="n">
        <v>45971</v>
      </c>
      <c r="D2677" s="9" t="inlineStr">
        <is>
          <t>Bound</t>
        </is>
      </c>
      <c r="E2677" s="8" t="inlineStr">
        <is>
          <t>Priya Fairweather</t>
        </is>
      </c>
      <c r="F2677" s="11" t="n">
        <v>2010</v>
      </c>
      <c r="G2677" s="8" t="inlineStr">
        <is>
          <t>Maserati</t>
        </is>
      </c>
      <c r="H2677" s="8" t="inlineStr">
        <is>
          <t>GranTurismo</t>
        </is>
      </c>
      <c r="I2677" s="8" t="inlineStr">
        <is>
          <t>VC74CTRZ1XGGL8M81</t>
        </is>
      </c>
      <c r="J2677" s="8" t="inlineStr">
        <is>
          <t>02 - Sports / GT</t>
        </is>
      </c>
      <c r="K2677" s="12" t="n">
        <v>710000</v>
      </c>
      <c r="L2677" s="8" t="inlineStr">
        <is>
          <t>Pennsylvania</t>
        </is>
      </c>
      <c r="M2677" s="13" t="n">
        <v>8707.549999999999</v>
      </c>
      <c r="N2677" s="13" t="n">
        <v>8005.72</v>
      </c>
      <c r="O2677" s="8" t="n"/>
    </row>
    <row r="2678">
      <c r="A2678" s="8" t="inlineStr">
        <is>
          <t>CANON-202511-002693</t>
        </is>
      </c>
      <c r="B2678" s="9" t="inlineStr">
        <is>
          <t>2025-11</t>
        </is>
      </c>
      <c r="C2678" s="10" t="n">
        <v>45987</v>
      </c>
      <c r="D2678" s="9" t="inlineStr">
        <is>
          <t>Bound</t>
        </is>
      </c>
      <c r="E2678" s="8" t="inlineStr">
        <is>
          <t>Aurelio Delacroix</t>
        </is>
      </c>
      <c r="F2678" s="11" t="n">
        <v>1975</v>
      </c>
      <c r="G2678" s="8" t="inlineStr">
        <is>
          <t>McLaren</t>
        </is>
      </c>
      <c r="H2678" s="8" t="inlineStr">
        <is>
          <t>750S</t>
        </is>
      </c>
      <c r="I2678" s="8" t="inlineStr">
        <is>
          <t>TPRXZ7FJSB6RSPPE0</t>
        </is>
      </c>
      <c r="J2678" s="8" t="inlineStr">
        <is>
          <t>03 - Supercar</t>
        </is>
      </c>
      <c r="K2678" s="12" t="n">
        <v>650000</v>
      </c>
      <c r="L2678" s="8" t="inlineStr">
        <is>
          <t>Wisconsin</t>
        </is>
      </c>
      <c r="M2678" s="13" t="n">
        <v>13981.13</v>
      </c>
      <c r="N2678" s="13" t="n">
        <v>12854.25</v>
      </c>
      <c r="O2678" s="8" t="n"/>
    </row>
    <row r="2679">
      <c r="A2679" s="8" t="inlineStr">
        <is>
          <t>CANON-202511-002695</t>
        </is>
      </c>
      <c r="B2679" s="9" t="inlineStr">
        <is>
          <t>2025-11</t>
        </is>
      </c>
      <c r="C2679" s="10" t="n">
        <v>45989</v>
      </c>
      <c r="D2679" s="9" t="inlineStr">
        <is>
          <t>Bound</t>
        </is>
      </c>
      <c r="E2679" s="8" t="inlineStr">
        <is>
          <t>Emiliano Blackwood</t>
        </is>
      </c>
      <c r="F2679" s="11" t="n">
        <v>1982</v>
      </c>
      <c r="G2679" s="8" t="inlineStr">
        <is>
          <t>Aston Martin</t>
        </is>
      </c>
      <c r="H2679" s="8" t="inlineStr">
        <is>
          <t>DB5</t>
        </is>
      </c>
      <c r="I2679" s="8" t="inlineStr">
        <is>
          <t>UJ5D9J1HPGZUAAKGK</t>
        </is>
      </c>
      <c r="J2679" s="8" t="inlineStr">
        <is>
          <t>07 - Post-War Classic (1946-1972)</t>
        </is>
      </c>
      <c r="K2679" s="12" t="n">
        <v>855000</v>
      </c>
      <c r="L2679" s="8" t="inlineStr">
        <is>
          <t>Kentucky</t>
        </is>
      </c>
      <c r="M2679" s="13" t="n">
        <v>9295.299999999999</v>
      </c>
      <c r="N2679" s="13" t="n">
        <v>8546.1</v>
      </c>
      <c r="O2679" s="8" t="n"/>
    </row>
    <row r="2680">
      <c r="A2680" s="8" t="inlineStr">
        <is>
          <t>CANON-202511-002696</t>
        </is>
      </c>
      <c r="B2680" s="9" t="inlineStr">
        <is>
          <t>2025-11</t>
        </is>
      </c>
      <c r="C2680" s="10" t="n">
        <v>45964</v>
      </c>
      <c r="D2680" s="9" t="inlineStr">
        <is>
          <t>Bound</t>
        </is>
      </c>
      <c r="E2680" s="8" t="inlineStr">
        <is>
          <t>Marisol Vandermeer</t>
        </is>
      </c>
      <c r="F2680" s="11" t="n">
        <v>1975</v>
      </c>
      <c r="G2680" s="8" t="inlineStr">
        <is>
          <t>Porsche</t>
        </is>
      </c>
      <c r="H2680" s="8" t="inlineStr">
        <is>
          <t>911 Turbo S</t>
        </is>
      </c>
      <c r="I2680" s="8" t="inlineStr">
        <is>
          <t>B9KVCTH8T4TDDJ85K</t>
        </is>
      </c>
      <c r="J2680" s="8" t="inlineStr">
        <is>
          <t>02 - Sports / GT</t>
        </is>
      </c>
      <c r="K2680" s="12" t="n">
        <v>465000</v>
      </c>
      <c r="L2680" s="8" t="inlineStr">
        <is>
          <t>New Mexico</t>
        </is>
      </c>
      <c r="M2680" s="13" t="n">
        <v>8422.639999999999</v>
      </c>
      <c r="N2680" s="13" t="n">
        <v>7743.78</v>
      </c>
      <c r="O2680" s="8" t="n"/>
    </row>
    <row r="2681">
      <c r="A2681" s="8" t="inlineStr">
        <is>
          <t>CANON-202511-002697</t>
        </is>
      </c>
      <c r="B2681" s="9" t="inlineStr">
        <is>
          <t>2025-11</t>
        </is>
      </c>
      <c r="C2681" s="10" t="n">
        <v>45987</v>
      </c>
      <c r="D2681" s="9" t="inlineStr">
        <is>
          <t>Bound</t>
        </is>
      </c>
      <c r="E2681" s="8" t="inlineStr">
        <is>
          <t>Noor Pennington</t>
        </is>
      </c>
      <c r="F2681" s="11" t="n">
        <v>1961</v>
      </c>
      <c r="G2681" s="8" t="inlineStr">
        <is>
          <t>Ferrari</t>
        </is>
      </c>
      <c r="H2681" s="8" t="inlineStr">
        <is>
          <t>296 GTB</t>
        </is>
      </c>
      <c r="I2681" s="8" t="inlineStr">
        <is>
          <t>SF672R8RL0NVFKA9R</t>
        </is>
      </c>
      <c r="J2681" s="8" t="inlineStr">
        <is>
          <t>03 - Supercar</t>
        </is>
      </c>
      <c r="K2681" s="12" t="n">
        <v>195000</v>
      </c>
      <c r="L2681" s="8" t="inlineStr">
        <is>
          <t>Arizona</t>
        </is>
      </c>
      <c r="M2681" s="13" t="n">
        <v>5276.77</v>
      </c>
      <c r="N2681" s="13" t="n">
        <v>4851.46</v>
      </c>
      <c r="O2681" s="8" t="n"/>
    </row>
    <row r="2682">
      <c r="A2682" s="8" t="inlineStr">
        <is>
          <t>CANON-202511-002700</t>
        </is>
      </c>
      <c r="B2682" s="9" t="inlineStr">
        <is>
          <t>2025-11</t>
        </is>
      </c>
      <c r="C2682" s="10" t="n">
        <v>45989</v>
      </c>
      <c r="D2682" s="9" t="inlineStr">
        <is>
          <t>Bound</t>
        </is>
      </c>
      <c r="E2682" s="8" t="inlineStr">
        <is>
          <t>Cassius Nakashima</t>
        </is>
      </c>
      <c r="F2682" s="11" t="n">
        <v>2005</v>
      </c>
      <c r="G2682" s="8" t="inlineStr">
        <is>
          <t>Aston Martin</t>
        </is>
      </c>
      <c r="H2682" s="8" t="inlineStr">
        <is>
          <t>DB12</t>
        </is>
      </c>
      <c r="I2682" s="8" t="inlineStr">
        <is>
          <t>GN7S9PJED93E7E874</t>
        </is>
      </c>
      <c r="J2682" s="8" t="inlineStr">
        <is>
          <t>02 - Sports / GT</t>
        </is>
      </c>
      <c r="K2682" s="12" t="n">
        <v>275000</v>
      </c>
      <c r="L2682" s="8" t="inlineStr">
        <is>
          <t>Utah</t>
        </is>
      </c>
      <c r="M2682" s="13" t="n">
        <v>5253.54</v>
      </c>
      <c r="N2682" s="13" t="n">
        <v>4830.1</v>
      </c>
      <c r="O2682" s="8" t="n"/>
    </row>
    <row r="2683">
      <c r="A2683" s="8" t="inlineStr">
        <is>
          <t>CANON-202511-002701</t>
        </is>
      </c>
      <c r="B2683" s="9" t="inlineStr">
        <is>
          <t>2025-11</t>
        </is>
      </c>
      <c r="C2683" s="10" t="n">
        <v>45978</v>
      </c>
      <c r="D2683" s="9" t="inlineStr">
        <is>
          <t>Bound</t>
        </is>
      </c>
      <c r="E2683" s="8" t="inlineStr">
        <is>
          <t>Ottilie Fairweather</t>
        </is>
      </c>
      <c r="F2683" s="11" t="n">
        <v>1962</v>
      </c>
      <c r="G2683" s="8" t="inlineStr">
        <is>
          <t>BMW</t>
        </is>
      </c>
      <c r="H2683" s="8" t="inlineStr">
        <is>
          <t>M8 Competition</t>
        </is>
      </c>
      <c r="I2683" s="8" t="inlineStr">
        <is>
          <t>9MW4GBBP5UGFWT28Z</t>
        </is>
      </c>
      <c r="J2683" s="8" t="inlineStr">
        <is>
          <t>02 - Sports / GT</t>
        </is>
      </c>
      <c r="K2683" s="12" t="n">
        <v>440000</v>
      </c>
      <c r="L2683" s="8" t="inlineStr">
        <is>
          <t>Colorado</t>
        </is>
      </c>
      <c r="M2683" s="13" t="n">
        <v>6849.06</v>
      </c>
      <c r="N2683" s="13" t="n">
        <v>6297.03</v>
      </c>
      <c r="O2683" s="8" t="n"/>
    </row>
    <row r="2684">
      <c r="A2684" s="8" t="inlineStr">
        <is>
          <t>CANON-202511-002702</t>
        </is>
      </c>
      <c r="B2684" s="9" t="inlineStr">
        <is>
          <t>2025-11</t>
        </is>
      </c>
      <c r="C2684" s="10" t="n">
        <v>45985</v>
      </c>
      <c r="D2684" s="9" t="inlineStr">
        <is>
          <t>Bound</t>
        </is>
      </c>
      <c r="E2684" s="8" t="inlineStr">
        <is>
          <t>Fitzgerald Fairweather</t>
        </is>
      </c>
      <c r="F2684" s="11" t="n">
        <v>1995</v>
      </c>
      <c r="G2684" s="8" t="inlineStr">
        <is>
          <t>Mercedes-Benz</t>
        </is>
      </c>
      <c r="H2684" s="8" t="inlineStr">
        <is>
          <t>AMG GT</t>
        </is>
      </c>
      <c r="I2684" s="8" t="inlineStr">
        <is>
          <t>4GJH77XG9ZLVVJD3T</t>
        </is>
      </c>
      <c r="J2684" s="8" t="inlineStr">
        <is>
          <t>02 - Sports / GT</t>
        </is>
      </c>
      <c r="K2684" s="12" t="n">
        <v>1950000</v>
      </c>
      <c r="L2684" s="8" t="inlineStr">
        <is>
          <t>Missouri</t>
        </is>
      </c>
      <c r="M2684" s="13" t="n">
        <v>21450</v>
      </c>
      <c r="N2684" s="13" t="n">
        <v>19721.13</v>
      </c>
      <c r="O2684" s="8" t="n"/>
    </row>
    <row r="2685">
      <c r="A2685" s="8" t="inlineStr">
        <is>
          <t>CANON-202511-002703</t>
        </is>
      </c>
      <c r="B2685" s="9" t="inlineStr">
        <is>
          <t>2025-11</t>
        </is>
      </c>
      <c r="C2685" s="10" t="n">
        <v>45979</v>
      </c>
      <c r="D2685" s="9" t="inlineStr">
        <is>
          <t>Bound</t>
        </is>
      </c>
      <c r="E2685" s="8" t="inlineStr">
        <is>
          <t>Cassius Vandermeer</t>
        </is>
      </c>
      <c r="F2685" s="11" t="n">
        <v>1959</v>
      </c>
      <c r="G2685" s="8" t="inlineStr">
        <is>
          <t>Mercedes-Benz</t>
        </is>
      </c>
      <c r="H2685" s="8" t="inlineStr">
        <is>
          <t>280SL Pagoda</t>
        </is>
      </c>
      <c r="I2685" s="8" t="inlineStr">
        <is>
          <t>80U0BLB5L7N01E9Z3</t>
        </is>
      </c>
      <c r="J2685" s="8" t="inlineStr">
        <is>
          <t>07 - Post-War Classic (1946-1972)</t>
        </is>
      </c>
      <c r="K2685" s="12" t="n">
        <v>515000</v>
      </c>
      <c r="L2685" s="8" t="inlineStr">
        <is>
          <t>Wyoming</t>
        </is>
      </c>
      <c r="M2685" s="13" t="n">
        <v>4470.78</v>
      </c>
      <c r="N2685" s="13" t="n">
        <v>4110.44</v>
      </c>
      <c r="O2685" s="8" t="n"/>
    </row>
    <row r="2686">
      <c r="A2686" s="8" t="inlineStr">
        <is>
          <t>CANON-202511-002704</t>
        </is>
      </c>
      <c r="B2686" s="9" t="inlineStr">
        <is>
          <t>2025-11</t>
        </is>
      </c>
      <c r="C2686" s="10" t="n">
        <v>45969</v>
      </c>
      <c r="D2686" s="9" t="inlineStr">
        <is>
          <t>Bound</t>
        </is>
      </c>
      <c r="E2686" s="8" t="inlineStr">
        <is>
          <t>Ottilie Ashcombe</t>
        </is>
      </c>
      <c r="F2686" s="11" t="n">
        <v>1964</v>
      </c>
      <c r="G2686" s="8" t="inlineStr">
        <is>
          <t>Lamborghini</t>
        </is>
      </c>
      <c r="H2686" s="8" t="inlineStr">
        <is>
          <t>Huracan EVO</t>
        </is>
      </c>
      <c r="I2686" s="8" t="inlineStr">
        <is>
          <t>MBHTWM81MAP0UPGXZ</t>
        </is>
      </c>
      <c r="J2686" s="8" t="inlineStr">
        <is>
          <t>03 - Supercar</t>
        </is>
      </c>
      <c r="K2686" s="12" t="n">
        <v>1525000</v>
      </c>
      <c r="L2686" s="8" t="inlineStr">
        <is>
          <t>Colorado</t>
        </is>
      </c>
      <c r="M2686" s="13" t="n">
        <v>25320.75</v>
      </c>
      <c r="N2686" s="13" t="n">
        <v>23279.9</v>
      </c>
      <c r="O2686" s="8" t="n"/>
    </row>
    <row r="2687">
      <c r="A2687" s="8" t="inlineStr">
        <is>
          <t>CANON-202511-002705</t>
        </is>
      </c>
      <c r="B2687" s="9" t="inlineStr">
        <is>
          <t>2025-11</t>
        </is>
      </c>
      <c r="C2687" s="10" t="n">
        <v>45991</v>
      </c>
      <c r="D2687" s="9" t="inlineStr">
        <is>
          <t>Bound</t>
        </is>
      </c>
      <c r="E2687" s="8" t="inlineStr">
        <is>
          <t>Priya Castellanos</t>
        </is>
      </c>
      <c r="F2687" s="11" t="n">
        <v>2019</v>
      </c>
      <c r="G2687" s="8" t="inlineStr">
        <is>
          <t>Porsche</t>
        </is>
      </c>
      <c r="H2687" s="8" t="inlineStr">
        <is>
          <t>911 Turbo S</t>
        </is>
      </c>
      <c r="I2687" s="8" t="inlineStr">
        <is>
          <t>XS0L1ZP4XGZDRBHM2</t>
        </is>
      </c>
      <c r="J2687" s="8" t="inlineStr">
        <is>
          <t>02 - Sports / GT</t>
        </is>
      </c>
      <c r="K2687" s="12" t="n">
        <v>375000</v>
      </c>
      <c r="L2687" s="8" t="inlineStr">
        <is>
          <t>Hawaii</t>
        </is>
      </c>
      <c r="M2687" s="13" t="n">
        <v>6898.58</v>
      </c>
      <c r="N2687" s="13" t="n">
        <v>6342.55</v>
      </c>
      <c r="O2687" s="8" t="n"/>
    </row>
    <row r="2688">
      <c r="A2688" s="8" t="inlineStr">
        <is>
          <t>CANON-202511-002706</t>
        </is>
      </c>
      <c r="B2688" s="9" t="inlineStr">
        <is>
          <t>2025-11</t>
        </is>
      </c>
      <c r="C2688" s="10" t="n">
        <v>45982</v>
      </c>
      <c r="D2688" s="9" t="inlineStr">
        <is>
          <t>Bound</t>
        </is>
      </c>
      <c r="E2688" s="8" t="inlineStr">
        <is>
          <t>Aurelio Okonkwo</t>
        </is>
      </c>
      <c r="F2688" s="11" t="n">
        <v>1970</v>
      </c>
      <c r="G2688" s="8" t="inlineStr">
        <is>
          <t>Mercedes-Benz</t>
        </is>
      </c>
      <c r="H2688" s="8" t="inlineStr">
        <is>
          <t>AMG GT</t>
        </is>
      </c>
      <c r="I2688" s="8" t="inlineStr">
        <is>
          <t>ZUGVG9USALUBDWVJ9</t>
        </is>
      </c>
      <c r="J2688" s="8" t="inlineStr">
        <is>
          <t>02 - Sports / GT</t>
        </is>
      </c>
      <c r="K2688" s="12" t="n">
        <v>1285000</v>
      </c>
      <c r="L2688" s="8" t="inlineStr">
        <is>
          <t>South Carolina</t>
        </is>
      </c>
      <c r="M2688" s="13" t="n">
        <v>16535.28</v>
      </c>
      <c r="N2688" s="13" t="n">
        <v>15202.54</v>
      </c>
      <c r="O2688" s="8" t="n"/>
    </row>
    <row r="2689">
      <c r="A2689" s="8" t="inlineStr">
        <is>
          <t>CANON-202511-002708</t>
        </is>
      </c>
      <c r="B2689" s="9" t="inlineStr">
        <is>
          <t>2025-11</t>
        </is>
      </c>
      <c r="C2689" s="10" t="n">
        <v>45987</v>
      </c>
      <c r="D2689" s="9" t="inlineStr">
        <is>
          <t>Bound</t>
        </is>
      </c>
      <c r="E2689" s="8" t="inlineStr">
        <is>
          <t>Everett Delacroix</t>
        </is>
      </c>
      <c r="F2689" s="11" t="n">
        <v>2022</v>
      </c>
      <c r="G2689" s="8" t="inlineStr">
        <is>
          <t>BMW</t>
        </is>
      </c>
      <c r="H2689" s="8" t="inlineStr">
        <is>
          <t>M8 Competition</t>
        </is>
      </c>
      <c r="I2689" s="8" t="inlineStr">
        <is>
          <t>8U50ZUYMK9KKXGSN5</t>
        </is>
      </c>
      <c r="J2689" s="8" t="inlineStr">
        <is>
          <t>02 - Sports / GT</t>
        </is>
      </c>
      <c r="K2689" s="12" t="n">
        <v>1115000</v>
      </c>
      <c r="L2689" s="8" t="inlineStr">
        <is>
          <t>Arkansas</t>
        </is>
      </c>
      <c r="M2689" s="13" t="n">
        <v>15967.64</v>
      </c>
      <c r="N2689" s="13" t="n">
        <v>14680.65</v>
      </c>
      <c r="O2689" s="8" t="n"/>
    </row>
    <row r="2690">
      <c r="A2690" s="8" t="inlineStr">
        <is>
          <t>CANON-202511-002709</t>
        </is>
      </c>
      <c r="B2690" s="9" t="inlineStr">
        <is>
          <t>2025-11</t>
        </is>
      </c>
      <c r="C2690" s="10" t="n">
        <v>45972</v>
      </c>
      <c r="D2690" s="9" t="inlineStr">
        <is>
          <t>Bound</t>
        </is>
      </c>
      <c r="E2690" s="8" t="inlineStr">
        <is>
          <t>Fenwick Castellanos</t>
        </is>
      </c>
      <c r="F2690" s="11" t="n">
        <v>1999</v>
      </c>
      <c r="G2690" s="8" t="inlineStr">
        <is>
          <t>Ferrari</t>
        </is>
      </c>
      <c r="H2690" s="8" t="inlineStr">
        <is>
          <t>SF90 Stradale</t>
        </is>
      </c>
      <c r="I2690" s="8" t="inlineStr">
        <is>
          <t>6U9P6WYLVYW68UN5N</t>
        </is>
      </c>
      <c r="J2690" s="8" t="inlineStr">
        <is>
          <t>03 - Supercar</t>
        </is>
      </c>
      <c r="K2690" s="12" t="n">
        <v>835000</v>
      </c>
      <c r="L2690" s="8" t="inlineStr">
        <is>
          <t>Louisiana</t>
        </is>
      </c>
      <c r="M2690" s="13" t="n">
        <v>18110.05</v>
      </c>
      <c r="N2690" s="13" t="n">
        <v>16650.38</v>
      </c>
      <c r="O2690" s="8" t="n"/>
    </row>
    <row r="2691">
      <c r="A2691" s="8" t="inlineStr">
        <is>
          <t>CANON-202511-002710</t>
        </is>
      </c>
      <c r="B2691" s="9" t="inlineStr">
        <is>
          <t>2025-11</t>
        </is>
      </c>
      <c r="C2691" s="10" t="n">
        <v>45978</v>
      </c>
      <c r="D2691" s="9" t="inlineStr">
        <is>
          <t>Bound</t>
        </is>
      </c>
      <c r="E2691" s="8" t="inlineStr">
        <is>
          <t>Leopold Vandermeer</t>
        </is>
      </c>
      <c r="F2691" s="11" t="n">
        <v>2020</v>
      </c>
      <c r="G2691" s="8" t="inlineStr">
        <is>
          <t>Porsche</t>
        </is>
      </c>
      <c r="H2691" s="8" t="inlineStr">
        <is>
          <t>911 Turbo S</t>
        </is>
      </c>
      <c r="I2691" s="8" t="inlineStr">
        <is>
          <t>TSUW043W4B42MX3C6</t>
        </is>
      </c>
      <c r="J2691" s="8" t="inlineStr">
        <is>
          <t>02 - Sports / GT</t>
        </is>
      </c>
      <c r="K2691" s="12" t="n">
        <v>300000</v>
      </c>
      <c r="L2691" s="8" t="inlineStr">
        <is>
          <t>New York</t>
        </is>
      </c>
      <c r="M2691" s="13" t="n">
        <v>5433.96</v>
      </c>
      <c r="N2691" s="13" t="n">
        <v>4995.98</v>
      </c>
      <c r="O2691" s="8" t="n"/>
    </row>
    <row r="2692">
      <c r="A2692" s="8" t="inlineStr">
        <is>
          <t>CANON-202511-002713</t>
        </is>
      </c>
      <c r="B2692" s="9" t="inlineStr">
        <is>
          <t>2025-11</t>
        </is>
      </c>
      <c r="C2692" s="10" t="n">
        <v>45968</v>
      </c>
      <c r="D2692" s="9" t="inlineStr">
        <is>
          <t>Bound</t>
        </is>
      </c>
      <c r="E2692" s="8" t="inlineStr">
        <is>
          <t>Ramona Whitlock</t>
        </is>
      </c>
      <c r="F2692" s="11" t="n">
        <v>1984</v>
      </c>
      <c r="G2692" s="8" t="inlineStr">
        <is>
          <t>Bentley</t>
        </is>
      </c>
      <c r="H2692" s="8" t="inlineStr">
        <is>
          <t>Continental GT</t>
        </is>
      </c>
      <c r="I2692" s="8" t="inlineStr">
        <is>
          <t>80SMZAJCEAGBEKB5C</t>
        </is>
      </c>
      <c r="J2692" s="8" t="inlineStr">
        <is>
          <t>02 - Sports / GT</t>
        </is>
      </c>
      <c r="K2692" s="12" t="n">
        <v>800000</v>
      </c>
      <c r="L2692" s="8" t="inlineStr">
        <is>
          <t>Nebraska</t>
        </is>
      </c>
      <c r="M2692" s="13" t="n">
        <v>12754.72</v>
      </c>
      <c r="N2692" s="13" t="n">
        <v>11726.69</v>
      </c>
      <c r="O2692" s="8" t="n"/>
    </row>
    <row r="2693">
      <c r="A2693" s="8" t="inlineStr">
        <is>
          <t>CANON-202511-002714</t>
        </is>
      </c>
      <c r="B2693" s="9" t="inlineStr">
        <is>
          <t>2025-11</t>
        </is>
      </c>
      <c r="C2693" s="10" t="n">
        <v>45989</v>
      </c>
      <c r="D2693" s="9" t="inlineStr">
        <is>
          <t>Bound</t>
        </is>
      </c>
      <c r="E2693" s="8" t="inlineStr">
        <is>
          <t>Priya Merriweather</t>
        </is>
      </c>
      <c r="F2693" s="11" t="n">
        <v>1966</v>
      </c>
      <c r="G2693" s="8" t="inlineStr">
        <is>
          <t>BMW</t>
        </is>
      </c>
      <c r="H2693" s="8" t="inlineStr">
        <is>
          <t>M8 Competition</t>
        </is>
      </c>
      <c r="I2693" s="8" t="inlineStr">
        <is>
          <t>9JSDB4UZWNJPACZ93</t>
        </is>
      </c>
      <c r="J2693" s="8" t="inlineStr">
        <is>
          <t>02 - Sports / GT</t>
        </is>
      </c>
      <c r="K2693" s="12" t="n">
        <v>515000</v>
      </c>
      <c r="L2693" s="8" t="inlineStr">
        <is>
          <t>Texas</t>
        </is>
      </c>
      <c r="M2693" s="13" t="n">
        <v>7263.44</v>
      </c>
      <c r="N2693" s="13" t="n">
        <v>6678.01</v>
      </c>
      <c r="O2693" s="8" t="n"/>
    </row>
    <row r="2694">
      <c r="A2694" s="8" t="inlineStr">
        <is>
          <t>CANON-202511-002715</t>
        </is>
      </c>
      <c r="B2694" s="9" t="inlineStr">
        <is>
          <t>2025-11</t>
        </is>
      </c>
      <c r="C2694" s="10" t="n">
        <v>45963</v>
      </c>
      <c r="D2694" s="9" t="inlineStr">
        <is>
          <t>Bound</t>
        </is>
      </c>
      <c r="E2694" s="8" t="inlineStr">
        <is>
          <t>Mireille Montoya</t>
        </is>
      </c>
      <c r="F2694" s="11" t="n">
        <v>1969</v>
      </c>
      <c r="G2694" s="8" t="inlineStr">
        <is>
          <t>Alfa Romeo</t>
        </is>
      </c>
      <c r="H2694" s="8" t="inlineStr">
        <is>
          <t>8C 2900</t>
        </is>
      </c>
      <c r="I2694" s="8" t="inlineStr">
        <is>
          <t>SH9PGC5W1PYB56WDM</t>
        </is>
      </c>
      <c r="J2694" s="8" t="inlineStr">
        <is>
          <t>06 - Vintage Pre-War (pre-1946)</t>
        </is>
      </c>
      <c r="K2694" s="12" t="n">
        <v>920000</v>
      </c>
      <c r="L2694" s="8" t="inlineStr">
        <is>
          <t>Massachusetts</t>
        </is>
      </c>
      <c r="M2694" s="13" t="n">
        <v>8245.280000000001</v>
      </c>
      <c r="N2694" s="13" t="n">
        <v>7580.71</v>
      </c>
      <c r="O2694" s="8" t="n"/>
    </row>
    <row r="2695">
      <c r="A2695" s="8" t="inlineStr">
        <is>
          <t>CANON-202511-002716</t>
        </is>
      </c>
      <c r="B2695" s="9" t="inlineStr">
        <is>
          <t>2025-11</t>
        </is>
      </c>
      <c r="C2695" s="10" t="n">
        <v>45984</v>
      </c>
      <c r="D2695" s="9" t="inlineStr">
        <is>
          <t>Bound</t>
        </is>
      </c>
      <c r="E2695" s="8" t="inlineStr">
        <is>
          <t>Aurelio Nakashima</t>
        </is>
      </c>
      <c r="F2695" s="11" t="n">
        <v>2018</v>
      </c>
      <c r="G2695" s="8" t="inlineStr">
        <is>
          <t>Porsche</t>
        </is>
      </c>
      <c r="H2695" s="8" t="inlineStr">
        <is>
          <t>911 Turbo S</t>
        </is>
      </c>
      <c r="I2695" s="8" t="inlineStr">
        <is>
          <t>ABMBW6B4ADH0WKYFW</t>
        </is>
      </c>
      <c r="J2695" s="8" t="inlineStr">
        <is>
          <t>02 - Sports / GT</t>
        </is>
      </c>
      <c r="K2695" s="12" t="n">
        <v>220000</v>
      </c>
      <c r="L2695" s="8" t="inlineStr">
        <is>
          <t>Maine</t>
        </is>
      </c>
      <c r="M2695" s="13" t="n">
        <v>4124.38</v>
      </c>
      <c r="N2695" s="13" t="n">
        <v>3791.95</v>
      </c>
      <c r="O2695" s="8" t="n"/>
    </row>
    <row r="2696">
      <c r="A2696" s="8" t="inlineStr">
        <is>
          <t>CANON-202511-002717</t>
        </is>
      </c>
      <c r="B2696" s="9" t="inlineStr">
        <is>
          <t>2025-11</t>
        </is>
      </c>
      <c r="C2696" s="10" t="n">
        <v>45969</v>
      </c>
      <c r="D2696" s="9" t="inlineStr">
        <is>
          <t>Bound</t>
        </is>
      </c>
      <c r="E2696" s="8" t="inlineStr">
        <is>
          <t>Everett Rourke</t>
        </is>
      </c>
      <c r="F2696" s="11" t="n">
        <v>1961</v>
      </c>
      <c r="G2696" s="8" t="inlineStr">
        <is>
          <t>BMW</t>
        </is>
      </c>
      <c r="H2696" s="8" t="inlineStr">
        <is>
          <t>M8 Competition</t>
        </is>
      </c>
      <c r="I2696" s="8" t="inlineStr">
        <is>
          <t>6W5VZ7B77R868K6BV</t>
        </is>
      </c>
      <c r="J2696" s="8" t="inlineStr">
        <is>
          <t>02 - Sports / GT</t>
        </is>
      </c>
      <c r="K2696" s="12" t="n">
        <v>900000</v>
      </c>
      <c r="L2696" s="8" t="inlineStr">
        <is>
          <t>West Virginia</t>
        </is>
      </c>
      <c r="M2696" s="13" t="n">
        <v>14680.19</v>
      </c>
      <c r="N2696" s="13" t="n">
        <v>13496.97</v>
      </c>
      <c r="O2696" s="8" t="n"/>
    </row>
    <row r="2697">
      <c r="A2697" s="8" t="inlineStr">
        <is>
          <t>CANON-202511-002720</t>
        </is>
      </c>
      <c r="B2697" s="9" t="inlineStr">
        <is>
          <t>2025-11</t>
        </is>
      </c>
      <c r="C2697" s="10" t="n">
        <v>45984</v>
      </c>
      <c r="D2697" s="9" t="inlineStr">
        <is>
          <t>Bound</t>
        </is>
      </c>
      <c r="E2697" s="8" t="inlineStr">
        <is>
          <t>Saoirse Chattopadhyay</t>
        </is>
      </c>
      <c r="F2697" s="11" t="n">
        <v>1976</v>
      </c>
      <c r="G2697" s="8" t="inlineStr">
        <is>
          <t>Porsche</t>
        </is>
      </c>
      <c r="H2697" s="8" t="inlineStr">
        <is>
          <t>911 Turbo S</t>
        </is>
      </c>
      <c r="I2697" s="8" t="inlineStr">
        <is>
          <t>H6P1FB1TBZ7098AYG</t>
        </is>
      </c>
      <c r="J2697" s="8" t="inlineStr">
        <is>
          <t>02 - Sports / GT</t>
        </is>
      </c>
      <c r="K2697" s="12" t="n">
        <v>890000</v>
      </c>
      <c r="L2697" s="8" t="inlineStr">
        <is>
          <t>Nevada</t>
        </is>
      </c>
      <c r="M2697" s="13" t="n">
        <v>12770.66</v>
      </c>
      <c r="N2697" s="13" t="n">
        <v>11741.34</v>
      </c>
      <c r="O2697" s="8" t="n"/>
    </row>
    <row r="2698">
      <c r="A2698" s="8" t="inlineStr">
        <is>
          <t>CANON-202511-002722</t>
        </is>
      </c>
      <c r="B2698" s="9" t="inlineStr">
        <is>
          <t>2025-11</t>
        </is>
      </c>
      <c r="C2698" s="10" t="n">
        <v>45991</v>
      </c>
      <c r="D2698" s="9" t="inlineStr">
        <is>
          <t>Bound</t>
        </is>
      </c>
      <c r="E2698" s="8" t="inlineStr">
        <is>
          <t>Ramona Merriweather</t>
        </is>
      </c>
      <c r="F2698" s="11" t="n">
        <v>2024</v>
      </c>
      <c r="G2698" s="8" t="inlineStr">
        <is>
          <t>Lamborghini</t>
        </is>
      </c>
      <c r="H2698" s="8" t="inlineStr">
        <is>
          <t>Huracan EVO</t>
        </is>
      </c>
      <c r="I2698" s="8" t="inlineStr">
        <is>
          <t>YM76F6Y7DJFSM5FL2</t>
        </is>
      </c>
      <c r="J2698" s="8" t="inlineStr">
        <is>
          <t>03 - Supercar</t>
        </is>
      </c>
      <c r="K2698" s="12" t="n">
        <v>990000</v>
      </c>
      <c r="L2698" s="8" t="inlineStr">
        <is>
          <t>Virginia</t>
        </is>
      </c>
      <c r="M2698" s="13" t="n">
        <v>19342.36</v>
      </c>
      <c r="N2698" s="13" t="n">
        <v>17783.37</v>
      </c>
      <c r="O2698" s="8" t="n"/>
    </row>
    <row r="2699">
      <c r="A2699" s="8" t="inlineStr">
        <is>
          <t>CANON-202511-002723</t>
        </is>
      </c>
      <c r="B2699" s="9" t="inlineStr">
        <is>
          <t>2025-11</t>
        </is>
      </c>
      <c r="C2699" s="10" t="n">
        <v>45966</v>
      </c>
      <c r="D2699" s="9" t="inlineStr">
        <is>
          <t>Bound</t>
        </is>
      </c>
      <c r="E2699" s="8" t="inlineStr">
        <is>
          <t>Thaddeus Underwood</t>
        </is>
      </c>
      <c r="F2699" s="11" t="n">
        <v>1975</v>
      </c>
      <c r="G2699" s="8" t="inlineStr">
        <is>
          <t>Mercedes-Benz</t>
        </is>
      </c>
      <c r="H2699" s="8" t="inlineStr">
        <is>
          <t>280SL Pagoda</t>
        </is>
      </c>
      <c r="I2699" s="8" t="inlineStr">
        <is>
          <t>SZDG9SBPD38EK7KWA</t>
        </is>
      </c>
      <c r="J2699" s="8" t="inlineStr">
        <is>
          <t>07 - Post-War Classic (1946-1972)</t>
        </is>
      </c>
      <c r="K2699" s="12" t="n">
        <v>145000</v>
      </c>
      <c r="L2699" s="8" t="inlineStr">
        <is>
          <t>Ohio</t>
        </is>
      </c>
      <c r="M2699" s="13" t="n">
        <v>2167.61</v>
      </c>
      <c r="N2699" s="13" t="n">
        <v>1992.9</v>
      </c>
      <c r="O2699" s="8" t="n"/>
    </row>
    <row r="2700">
      <c r="A2700" s="8" t="inlineStr">
        <is>
          <t>CANON-202511-002724</t>
        </is>
      </c>
      <c r="B2700" s="9" t="inlineStr">
        <is>
          <t>2025-11</t>
        </is>
      </c>
      <c r="C2700" s="10" t="n">
        <v>45991</v>
      </c>
      <c r="D2700" s="9" t="inlineStr">
        <is>
          <t>Bound</t>
        </is>
      </c>
      <c r="E2700" s="8" t="inlineStr">
        <is>
          <t>Callum Blackwood</t>
        </is>
      </c>
      <c r="F2700" s="11" t="n">
        <v>2000</v>
      </c>
      <c r="G2700" s="8" t="inlineStr">
        <is>
          <t>Bentley</t>
        </is>
      </c>
      <c r="H2700" s="8" t="inlineStr">
        <is>
          <t>Continental GT</t>
        </is>
      </c>
      <c r="I2700" s="8" t="inlineStr">
        <is>
          <t>PX03D5S11CMCJF51J</t>
        </is>
      </c>
      <c r="J2700" s="8" t="inlineStr">
        <is>
          <t>02 - Sports / GT</t>
        </is>
      </c>
      <c r="K2700" s="12" t="n">
        <v>765000</v>
      </c>
      <c r="L2700" s="8" t="inlineStr">
        <is>
          <t>Texas</t>
        </is>
      </c>
      <c r="M2700" s="13" t="n">
        <v>10789.39</v>
      </c>
      <c r="N2700" s="13" t="n">
        <v>9919.77</v>
      </c>
      <c r="O2700" s="8" t="n"/>
    </row>
    <row r="2701">
      <c r="A2701" s="8" t="inlineStr">
        <is>
          <t>CANON-202511-002725</t>
        </is>
      </c>
      <c r="B2701" s="9" t="inlineStr">
        <is>
          <t>2025-11</t>
        </is>
      </c>
      <c r="C2701" s="10" t="n">
        <v>45964</v>
      </c>
      <c r="D2701" s="9" t="inlineStr">
        <is>
          <t>Bound</t>
        </is>
      </c>
      <c r="E2701" s="8" t="inlineStr">
        <is>
          <t>Anouk Ashcombe</t>
        </is>
      </c>
      <c r="F2701" s="11" t="n">
        <v>1973</v>
      </c>
      <c r="G2701" s="8" t="inlineStr">
        <is>
          <t>Bugatti</t>
        </is>
      </c>
      <c r="H2701" s="8" t="inlineStr">
        <is>
          <t>Type 57</t>
        </is>
      </c>
      <c r="I2701" s="8" t="inlineStr">
        <is>
          <t>AX2TJ9PA0H4H08TPX</t>
        </is>
      </c>
      <c r="J2701" s="8" t="inlineStr">
        <is>
          <t>06 - Vintage Pre-War (pre-1946)</t>
        </is>
      </c>
      <c r="K2701" s="12" t="n">
        <v>1245000</v>
      </c>
      <c r="L2701" s="8" t="inlineStr">
        <is>
          <t>Maryland</t>
        </is>
      </c>
      <c r="M2701" s="13" t="n">
        <v>7587.45</v>
      </c>
      <c r="N2701" s="13" t="n">
        <v>6975.9</v>
      </c>
      <c r="O2701" s="8" t="n"/>
    </row>
    <row r="2702">
      <c r="A2702" s="8" t="inlineStr">
        <is>
          <t>CANON-202511-002726</t>
        </is>
      </c>
      <c r="B2702" s="9" t="inlineStr">
        <is>
          <t>2025-11</t>
        </is>
      </c>
      <c r="C2702" s="10" t="n">
        <v>45979</v>
      </c>
      <c r="D2702" s="9" t="inlineStr">
        <is>
          <t>Bound</t>
        </is>
      </c>
      <c r="E2702" s="8" t="inlineStr">
        <is>
          <t>Everett Okonkwo</t>
        </is>
      </c>
      <c r="F2702" s="11" t="n">
        <v>2004</v>
      </c>
      <c r="G2702" s="8" t="inlineStr">
        <is>
          <t>BMW</t>
        </is>
      </c>
      <c r="H2702" s="8" t="inlineStr">
        <is>
          <t>M8 Competition</t>
        </is>
      </c>
      <c r="I2702" s="8" t="inlineStr">
        <is>
          <t>HBGBU0A3XRS7H594H</t>
        </is>
      </c>
      <c r="J2702" s="8" t="inlineStr">
        <is>
          <t>02 - Sports / GT</t>
        </is>
      </c>
      <c r="K2702" s="12" t="n">
        <v>305000</v>
      </c>
      <c r="L2702" s="8" t="inlineStr">
        <is>
          <t>Colorado</t>
        </is>
      </c>
      <c r="M2702" s="13" t="n">
        <v>4747.64</v>
      </c>
      <c r="N2702" s="13" t="n">
        <v>4364.98</v>
      </c>
      <c r="O2702" s="8" t="n"/>
    </row>
    <row r="2703">
      <c r="A2703" s="8" t="inlineStr">
        <is>
          <t>CANON-202511-002728</t>
        </is>
      </c>
      <c r="B2703" s="9" t="inlineStr">
        <is>
          <t>2025-11</t>
        </is>
      </c>
      <c r="C2703" s="10" t="n">
        <v>45964</v>
      </c>
      <c r="D2703" s="9" t="inlineStr">
        <is>
          <t>Bound</t>
        </is>
      </c>
      <c r="E2703" s="8" t="inlineStr">
        <is>
          <t>Delphine Nakashima</t>
        </is>
      </c>
      <c r="F2703" s="11" t="n">
        <v>1985</v>
      </c>
      <c r="G2703" s="8" t="inlineStr">
        <is>
          <t>BMW</t>
        </is>
      </c>
      <c r="H2703" s="8" t="inlineStr">
        <is>
          <t>M8 Competition</t>
        </is>
      </c>
      <c r="I2703" s="8" t="inlineStr">
        <is>
          <t>RJ2MA3LS0CWZ5KK64</t>
        </is>
      </c>
      <c r="J2703" s="8" t="inlineStr">
        <is>
          <t>02 - Sports / GT</t>
        </is>
      </c>
      <c r="K2703" s="12" t="n">
        <v>760000</v>
      </c>
      <c r="L2703" s="8" t="inlineStr">
        <is>
          <t>Oregon</t>
        </is>
      </c>
      <c r="M2703" s="13" t="n">
        <v>10532.45</v>
      </c>
      <c r="N2703" s="13" t="n">
        <v>9683.530000000001</v>
      </c>
      <c r="O2703" s="8" t="n"/>
    </row>
    <row r="2704">
      <c r="A2704" s="8" t="inlineStr">
        <is>
          <t>CANON-202511-002729</t>
        </is>
      </c>
      <c r="B2704" s="9" t="inlineStr">
        <is>
          <t>2025-11</t>
        </is>
      </c>
      <c r="C2704" s="10" t="n">
        <v>45985</v>
      </c>
      <c r="D2704" s="9" t="inlineStr">
        <is>
          <t>Bound</t>
        </is>
      </c>
      <c r="E2704" s="8" t="inlineStr">
        <is>
          <t>Sunniva Okonkwo</t>
        </is>
      </c>
      <c r="F2704" s="11" t="n">
        <v>2005</v>
      </c>
      <c r="G2704" s="8" t="inlineStr">
        <is>
          <t>Aston Martin</t>
        </is>
      </c>
      <c r="H2704" s="8" t="inlineStr">
        <is>
          <t>DB12</t>
        </is>
      </c>
      <c r="I2704" s="8" t="inlineStr">
        <is>
          <t>8V6V61YZXSMP1CWHP</t>
        </is>
      </c>
      <c r="J2704" s="8" t="inlineStr">
        <is>
          <t>02 - Sports / GT</t>
        </is>
      </c>
      <c r="K2704" s="12" t="n">
        <v>585000</v>
      </c>
      <c r="L2704" s="8" t="inlineStr">
        <is>
          <t>Tennessee</t>
        </is>
      </c>
      <c r="M2704" s="13" t="n">
        <v>7031.04</v>
      </c>
      <c r="N2704" s="13" t="n">
        <v>6464.34</v>
      </c>
      <c r="O2704" s="8" t="n"/>
    </row>
    <row r="2705">
      <c r="A2705" s="8" t="inlineStr">
        <is>
          <t>CANON-202511-002730</t>
        </is>
      </c>
      <c r="B2705" s="9" t="inlineStr">
        <is>
          <t>2025-11</t>
        </is>
      </c>
      <c r="C2705" s="10" t="n">
        <v>45969</v>
      </c>
      <c r="D2705" s="9" t="inlineStr">
        <is>
          <t>Bound</t>
        </is>
      </c>
      <c r="E2705" s="8" t="inlineStr">
        <is>
          <t>Horace Bellandi</t>
        </is>
      </c>
      <c r="F2705" s="11" t="n">
        <v>1993</v>
      </c>
      <c r="G2705" s="8" t="inlineStr">
        <is>
          <t>McLaren</t>
        </is>
      </c>
      <c r="H2705" s="8" t="inlineStr">
        <is>
          <t>750S</t>
        </is>
      </c>
      <c r="I2705" s="8" t="inlineStr">
        <is>
          <t>NNMZ66X656FVC5R0Z</t>
        </is>
      </c>
      <c r="J2705" s="8" t="inlineStr">
        <is>
          <t>03 - Supercar</t>
        </is>
      </c>
      <c r="K2705" s="12" t="n">
        <v>430000</v>
      </c>
      <c r="L2705" s="8" t="inlineStr">
        <is>
          <t>Arizona</t>
        </is>
      </c>
      <c r="M2705" s="13" t="n">
        <v>9423.49</v>
      </c>
      <c r="N2705" s="13" t="n">
        <v>8663.959999999999</v>
      </c>
      <c r="O2705" s="8" t="n"/>
    </row>
    <row r="2706">
      <c r="A2706" s="8" t="inlineStr">
        <is>
          <t>CANON-202511-002731</t>
        </is>
      </c>
      <c r="B2706" s="9" t="inlineStr">
        <is>
          <t>2025-11</t>
        </is>
      </c>
      <c r="C2706" s="10" t="n">
        <v>45986</v>
      </c>
      <c r="D2706" s="9" t="inlineStr">
        <is>
          <t>Bound</t>
        </is>
      </c>
      <c r="E2706" s="8" t="inlineStr">
        <is>
          <t>Anouk Vandermeer</t>
        </is>
      </c>
      <c r="F2706" s="11" t="n">
        <v>1971</v>
      </c>
      <c r="G2706" s="8" t="inlineStr">
        <is>
          <t>Bentley</t>
        </is>
      </c>
      <c r="H2706" s="8" t="inlineStr">
        <is>
          <t>Continental GT</t>
        </is>
      </c>
      <c r="I2706" s="8" t="inlineStr">
        <is>
          <t>K34NX0KDXMYWRZSLR</t>
        </is>
      </c>
      <c r="J2706" s="8" t="inlineStr">
        <is>
          <t>02 - Sports / GT</t>
        </is>
      </c>
      <c r="K2706" s="12" t="n">
        <v>395000</v>
      </c>
      <c r="L2706" s="8" t="inlineStr">
        <is>
          <t>Pennsylvania</t>
        </is>
      </c>
      <c r="M2706" s="13" t="n">
        <v>5589.62</v>
      </c>
      <c r="N2706" s="13" t="n">
        <v>5139.1</v>
      </c>
      <c r="O2706" s="8" t="n"/>
    </row>
    <row r="2707">
      <c r="A2707" s="8" t="inlineStr">
        <is>
          <t>CANON-202511-002732</t>
        </is>
      </c>
      <c r="B2707" s="9" t="inlineStr">
        <is>
          <t>2025-11</t>
        </is>
      </c>
      <c r="C2707" s="10" t="n">
        <v>45987</v>
      </c>
      <c r="D2707" s="9" t="inlineStr">
        <is>
          <t>Bound</t>
        </is>
      </c>
      <c r="E2707" s="8" t="inlineStr">
        <is>
          <t>Horace Farkas</t>
        </is>
      </c>
      <c r="F2707" s="11" t="n">
        <v>2023</v>
      </c>
      <c r="G2707" s="8" t="inlineStr">
        <is>
          <t>Jaguar</t>
        </is>
      </c>
      <c r="H2707" s="8" t="inlineStr">
        <is>
          <t>E-Type Series 1</t>
        </is>
      </c>
      <c r="I2707" s="8" t="inlineStr">
        <is>
          <t>40TPL8JWVF349MA0T</t>
        </is>
      </c>
      <c r="J2707" s="8" t="inlineStr">
        <is>
          <t>07 - Post-War Classic (1946-1972)</t>
        </is>
      </c>
      <c r="K2707" s="12" t="n">
        <v>910000</v>
      </c>
      <c r="L2707" s="8" t="inlineStr">
        <is>
          <t>Nebraska</t>
        </is>
      </c>
      <c r="M2707" s="13" t="n">
        <v>9597.92</v>
      </c>
      <c r="N2707" s="13" t="n">
        <v>8824.33</v>
      </c>
      <c r="O2707" s="8" t="n"/>
    </row>
    <row r="2708">
      <c r="A2708" s="8" t="inlineStr">
        <is>
          <t>CANON-202511-002733</t>
        </is>
      </c>
      <c r="B2708" s="9" t="inlineStr">
        <is>
          <t>2025-11</t>
        </is>
      </c>
      <c r="C2708" s="10" t="n">
        <v>45966</v>
      </c>
      <c r="D2708" s="9" t="inlineStr">
        <is>
          <t>Bound</t>
        </is>
      </c>
      <c r="E2708" s="8" t="inlineStr">
        <is>
          <t>Emiliano Vasquez</t>
        </is>
      </c>
      <c r="F2708" s="11" t="n">
        <v>1990</v>
      </c>
      <c r="G2708" s="8" t="inlineStr">
        <is>
          <t>Aston Martin</t>
        </is>
      </c>
      <c r="H2708" s="8" t="inlineStr">
        <is>
          <t>DB12</t>
        </is>
      </c>
      <c r="I2708" s="8" t="inlineStr">
        <is>
          <t>BM8ZGCRHG1VRPTFX3</t>
        </is>
      </c>
      <c r="J2708" s="8" t="inlineStr">
        <is>
          <t>02 - Sports / GT</t>
        </is>
      </c>
      <c r="K2708" s="12" t="n">
        <v>195000</v>
      </c>
      <c r="L2708" s="8" t="inlineStr">
        <is>
          <t>Florida</t>
        </is>
      </c>
      <c r="M2708" s="13" t="n">
        <v>4806.57</v>
      </c>
      <c r="N2708" s="13" t="n">
        <v>4419.16</v>
      </c>
      <c r="O2708" s="8" t="n"/>
    </row>
    <row r="2709">
      <c r="A2709" s="8" t="inlineStr">
        <is>
          <t>CANON-202511-002734</t>
        </is>
      </c>
      <c r="B2709" s="9" t="inlineStr">
        <is>
          <t>2025-11</t>
        </is>
      </c>
      <c r="C2709" s="10" t="n">
        <v>45979</v>
      </c>
      <c r="D2709" s="9" t="inlineStr">
        <is>
          <t>Bound</t>
        </is>
      </c>
      <c r="E2709" s="8" t="inlineStr">
        <is>
          <t>Everett Vandermeer</t>
        </is>
      </c>
      <c r="F2709" s="11" t="n">
        <v>2007</v>
      </c>
      <c r="G2709" s="8" t="inlineStr">
        <is>
          <t>Aston Martin</t>
        </is>
      </c>
      <c r="H2709" s="8" t="inlineStr">
        <is>
          <t>DB12</t>
        </is>
      </c>
      <c r="I2709" s="8" t="inlineStr">
        <is>
          <t>A3T2D3J8BY7FB4XK5</t>
        </is>
      </c>
      <c r="J2709" s="8" t="inlineStr">
        <is>
          <t>02 - Sports / GT</t>
        </is>
      </c>
      <c r="K2709" s="12" t="n">
        <v>630000</v>
      </c>
      <c r="L2709" s="8" t="inlineStr">
        <is>
          <t>Georgia</t>
        </is>
      </c>
      <c r="M2709" s="13" t="n">
        <v>8653.58</v>
      </c>
      <c r="N2709" s="13" t="n">
        <v>7956.1</v>
      </c>
      <c r="O2709" s="8" t="n"/>
    </row>
    <row r="2710">
      <c r="A2710" s="8" t="inlineStr">
        <is>
          <t>CANON-202511-002735</t>
        </is>
      </c>
      <c r="B2710" s="9" t="inlineStr">
        <is>
          <t>2025-11</t>
        </is>
      </c>
      <c r="C2710" s="10" t="n">
        <v>45984</v>
      </c>
      <c r="D2710" s="9" t="inlineStr">
        <is>
          <t>Bound</t>
        </is>
      </c>
      <c r="E2710" s="8" t="inlineStr">
        <is>
          <t>Ottilie Vandermeer</t>
        </is>
      </c>
      <c r="F2710" s="11" t="n">
        <v>1971</v>
      </c>
      <c r="G2710" s="8" t="inlineStr">
        <is>
          <t>Ferrari</t>
        </is>
      </c>
      <c r="H2710" s="8" t="inlineStr">
        <is>
          <t>296 GTB</t>
        </is>
      </c>
      <c r="I2710" s="8" t="inlineStr">
        <is>
          <t>LR4UT4YVSG0K14PAC</t>
        </is>
      </c>
      <c r="J2710" s="8" t="inlineStr">
        <is>
          <t>03 - Supercar</t>
        </is>
      </c>
      <c r="K2710" s="12" t="n">
        <v>485000</v>
      </c>
      <c r="L2710" s="8" t="inlineStr">
        <is>
          <t>Ohio</t>
        </is>
      </c>
      <c r="M2710" s="13" t="n">
        <v>14627.78</v>
      </c>
      <c r="N2710" s="13" t="n">
        <v>13448.78</v>
      </c>
      <c r="O2710" s="8" t="n"/>
    </row>
    <row r="2711">
      <c r="A2711" s="8" t="inlineStr">
        <is>
          <t>CANON-202511-002736</t>
        </is>
      </c>
      <c r="B2711" s="9" t="inlineStr">
        <is>
          <t>2025-11</t>
        </is>
      </c>
      <c r="C2711" s="10" t="n">
        <v>45973</v>
      </c>
      <c r="D2711" s="9" t="inlineStr">
        <is>
          <t>Bound</t>
        </is>
      </c>
      <c r="E2711" s="8" t="inlineStr">
        <is>
          <t>Ingrid Farkas</t>
        </is>
      </c>
      <c r="F2711" s="11" t="n">
        <v>2015</v>
      </c>
      <c r="G2711" s="8" t="inlineStr">
        <is>
          <t>Ferrari</t>
        </is>
      </c>
      <c r="H2711" s="8" t="inlineStr">
        <is>
          <t>296 GTB</t>
        </is>
      </c>
      <c r="I2711" s="8" t="inlineStr">
        <is>
          <t>NERLDACNH2F55UHPZ</t>
        </is>
      </c>
      <c r="J2711" s="8" t="inlineStr">
        <is>
          <t>03 - Supercar</t>
        </is>
      </c>
      <c r="K2711" s="12" t="n">
        <v>600000</v>
      </c>
      <c r="L2711" s="8" t="inlineStr">
        <is>
          <t>Maryland</t>
        </is>
      </c>
      <c r="M2711" s="13" t="n">
        <v>10216.98</v>
      </c>
      <c r="N2711" s="13" t="n">
        <v>9393.49</v>
      </c>
      <c r="O2711" s="8" t="n"/>
    </row>
    <row r="2712">
      <c r="A2712" s="8" t="inlineStr">
        <is>
          <t>CANON-202511-002737</t>
        </is>
      </c>
      <c r="B2712" s="9" t="inlineStr">
        <is>
          <t>2025-11</t>
        </is>
      </c>
      <c r="C2712" s="10" t="n">
        <v>45972</v>
      </c>
      <c r="D2712" s="9" t="inlineStr">
        <is>
          <t>Bound</t>
        </is>
      </c>
      <c r="E2712" s="8" t="inlineStr">
        <is>
          <t>Anouk Merriweather</t>
        </is>
      </c>
      <c r="F2712" s="11" t="n">
        <v>1990</v>
      </c>
      <c r="G2712" s="8" t="inlineStr">
        <is>
          <t>Porsche</t>
        </is>
      </c>
      <c r="H2712" s="8" t="inlineStr">
        <is>
          <t>911 Turbo S</t>
        </is>
      </c>
      <c r="I2712" s="8" t="inlineStr">
        <is>
          <t>4ZGWASAKA87TZKA32</t>
        </is>
      </c>
      <c r="J2712" s="8" t="inlineStr">
        <is>
          <t>02 - Sports / GT</t>
        </is>
      </c>
      <c r="K2712" s="12" t="n">
        <v>1010000</v>
      </c>
      <c r="L2712" s="8" t="inlineStr">
        <is>
          <t>Indiana</t>
        </is>
      </c>
      <c r="M2712" s="13" t="n">
        <v>12891.79</v>
      </c>
      <c r="N2712" s="13" t="n">
        <v>11852.71</v>
      </c>
      <c r="O2712" s="8" t="n"/>
    </row>
    <row r="2713">
      <c r="A2713" s="8" t="inlineStr">
        <is>
          <t>CANON-202511-002738</t>
        </is>
      </c>
      <c r="B2713" s="9" t="inlineStr">
        <is>
          <t>2025-11</t>
        </is>
      </c>
      <c r="C2713" s="10" t="n">
        <v>45973</v>
      </c>
      <c r="D2713" s="9" t="inlineStr">
        <is>
          <t>Bound</t>
        </is>
      </c>
      <c r="E2713" s="8" t="inlineStr">
        <is>
          <t>Callum Kingsford</t>
        </is>
      </c>
      <c r="F2713" s="11" t="n">
        <v>1966</v>
      </c>
      <c r="G2713" s="8" t="inlineStr">
        <is>
          <t>Aston Martin</t>
        </is>
      </c>
      <c r="H2713" s="8" t="inlineStr">
        <is>
          <t>DB5</t>
        </is>
      </c>
      <c r="I2713" s="8" t="inlineStr">
        <is>
          <t>31Y1902A5E2F9GDC0</t>
        </is>
      </c>
      <c r="J2713" s="8" t="inlineStr">
        <is>
          <t>07 - Post-War Classic (1946-1972)</t>
        </is>
      </c>
      <c r="K2713" s="12" t="n">
        <v>310000</v>
      </c>
      <c r="L2713" s="8" t="inlineStr">
        <is>
          <t>Wyoming</t>
        </is>
      </c>
      <c r="M2713" s="13" t="n">
        <v>3004.08</v>
      </c>
      <c r="N2713" s="13" t="n">
        <v>2761.95</v>
      </c>
      <c r="O2713" s="8" t="n"/>
    </row>
    <row r="2714">
      <c r="A2714" s="8" t="inlineStr">
        <is>
          <t>CANON-202511-002739</t>
        </is>
      </c>
      <c r="B2714" s="9" t="inlineStr">
        <is>
          <t>2025-11</t>
        </is>
      </c>
      <c r="C2714" s="10" t="n">
        <v>45986</v>
      </c>
      <c r="D2714" s="9" t="inlineStr">
        <is>
          <t>Bound</t>
        </is>
      </c>
      <c r="E2714" s="8" t="inlineStr">
        <is>
          <t>Wilhelmina Underwood</t>
        </is>
      </c>
      <c r="F2714" s="11" t="n">
        <v>2000</v>
      </c>
      <c r="G2714" s="8" t="inlineStr">
        <is>
          <t>Porsche</t>
        </is>
      </c>
      <c r="H2714" s="8" t="inlineStr">
        <is>
          <t>911 Turbo S</t>
        </is>
      </c>
      <c r="I2714" s="8" t="inlineStr">
        <is>
          <t>EVFJUAJUHGYYPNHMR</t>
        </is>
      </c>
      <c r="J2714" s="8" t="inlineStr">
        <is>
          <t>02 - Sports / GT</t>
        </is>
      </c>
      <c r="K2714" s="12" t="n">
        <v>455000</v>
      </c>
      <c r="L2714" s="8" t="inlineStr">
        <is>
          <t>Oklahoma</t>
        </is>
      </c>
      <c r="M2714" s="13" t="n">
        <v>8112.74</v>
      </c>
      <c r="N2714" s="13" t="n">
        <v>7458.85</v>
      </c>
      <c r="O2714" s="8" t="n"/>
    </row>
    <row r="2715">
      <c r="A2715" s="8" t="inlineStr">
        <is>
          <t>CANON-202511-002740</t>
        </is>
      </c>
      <c r="B2715" s="9" t="inlineStr">
        <is>
          <t>2025-11</t>
        </is>
      </c>
      <c r="C2715" s="10" t="n">
        <v>45964</v>
      </c>
      <c r="D2715" s="9" t="inlineStr">
        <is>
          <t>Bound</t>
        </is>
      </c>
      <c r="E2715" s="8" t="inlineStr">
        <is>
          <t>Marisol Harrington</t>
        </is>
      </c>
      <c r="F2715" s="11" t="n">
        <v>1991</v>
      </c>
      <c r="G2715" s="8" t="inlineStr">
        <is>
          <t>Mercedes-Benz</t>
        </is>
      </c>
      <c r="H2715" s="8" t="inlineStr">
        <is>
          <t>280SL Pagoda</t>
        </is>
      </c>
      <c r="I2715" s="8" t="inlineStr">
        <is>
          <t>BKKN9X40TD4B0VZ88</t>
        </is>
      </c>
      <c r="J2715" s="8" t="inlineStr">
        <is>
          <t>07 - Post-War Classic (1946-1972)</t>
        </is>
      </c>
      <c r="K2715" s="12" t="n">
        <v>835000</v>
      </c>
      <c r="L2715" s="8" t="inlineStr">
        <is>
          <t>New York</t>
        </is>
      </c>
      <c r="M2715" s="13" t="n">
        <v>8671.4</v>
      </c>
      <c r="N2715" s="13" t="n">
        <v>7972.49</v>
      </c>
      <c r="O2715" s="8" t="n"/>
    </row>
    <row r="2716">
      <c r="A2716" s="8" t="inlineStr">
        <is>
          <t>CANON-202511-002743</t>
        </is>
      </c>
      <c r="B2716" s="9" t="inlineStr">
        <is>
          <t>2025-11</t>
        </is>
      </c>
      <c r="C2716" s="10" t="n">
        <v>45967</v>
      </c>
      <c r="D2716" s="9" t="inlineStr">
        <is>
          <t>Bound</t>
        </is>
      </c>
      <c r="E2716" s="8" t="inlineStr">
        <is>
          <t>Sunniva Castellanos</t>
        </is>
      </c>
      <c r="F2716" s="11" t="n">
        <v>1963</v>
      </c>
      <c r="G2716" s="8" t="inlineStr">
        <is>
          <t>Bentley</t>
        </is>
      </c>
      <c r="H2716" s="8" t="inlineStr">
        <is>
          <t>Continental GT</t>
        </is>
      </c>
      <c r="I2716" s="8" t="inlineStr">
        <is>
          <t>C6220UBF8UXM1U63L</t>
        </is>
      </c>
      <c r="J2716" s="8" t="inlineStr">
        <is>
          <t>02 - Sports / GT</t>
        </is>
      </c>
      <c r="K2716" s="12" t="n">
        <v>635000</v>
      </c>
      <c r="L2716" s="8" t="inlineStr">
        <is>
          <t>Nevada</t>
        </is>
      </c>
      <c r="M2716" s="13" t="n">
        <v>9111.65</v>
      </c>
      <c r="N2716" s="13" t="n">
        <v>8377.25</v>
      </c>
      <c r="O2716" s="8" t="n"/>
    </row>
    <row r="2717">
      <c r="A2717" s="8" t="inlineStr">
        <is>
          <t>CANON-202511-002744</t>
        </is>
      </c>
      <c r="B2717" s="9" t="inlineStr">
        <is>
          <t>2025-11</t>
        </is>
      </c>
      <c r="C2717" s="10" t="n">
        <v>45984</v>
      </c>
      <c r="D2717" s="9" t="inlineStr">
        <is>
          <t>Bound</t>
        </is>
      </c>
      <c r="E2717" s="8" t="inlineStr">
        <is>
          <t>Anouk Larsson</t>
        </is>
      </c>
      <c r="F2717" s="11" t="n">
        <v>1962</v>
      </c>
      <c r="G2717" s="8" t="inlineStr">
        <is>
          <t>Mercedes-Benz</t>
        </is>
      </c>
      <c r="H2717" s="8" t="inlineStr">
        <is>
          <t>AMG GT</t>
        </is>
      </c>
      <c r="I2717" s="8" t="inlineStr">
        <is>
          <t>UPXZC1JJ9WES19A9M</t>
        </is>
      </c>
      <c r="J2717" s="8" t="inlineStr">
        <is>
          <t>02 - Sports / GT</t>
        </is>
      </c>
      <c r="K2717" s="12" t="n">
        <v>410000</v>
      </c>
      <c r="L2717" s="8" t="inlineStr">
        <is>
          <t>Louisiana</t>
        </is>
      </c>
      <c r="M2717" s="13" t="n">
        <v>7020.28</v>
      </c>
      <c r="N2717" s="13" t="n">
        <v>6454.45</v>
      </c>
      <c r="O2717" s="8" t="n"/>
    </row>
    <row r="2718">
      <c r="A2718" s="8" t="inlineStr">
        <is>
          <t>CANON-202511-002745</t>
        </is>
      </c>
      <c r="B2718" s="9" t="inlineStr">
        <is>
          <t>2025-11</t>
        </is>
      </c>
      <c r="C2718" s="10" t="n">
        <v>45984</v>
      </c>
      <c r="D2718" s="9" t="inlineStr">
        <is>
          <t>Bound</t>
        </is>
      </c>
      <c r="E2718" s="8" t="inlineStr">
        <is>
          <t>Priya Vandermeer</t>
        </is>
      </c>
      <c r="F2718" s="11" t="n">
        <v>2018</v>
      </c>
      <c r="G2718" s="8" t="inlineStr">
        <is>
          <t>BMW</t>
        </is>
      </c>
      <c r="H2718" s="8" t="inlineStr">
        <is>
          <t>M8 Competition</t>
        </is>
      </c>
      <c r="I2718" s="8" t="inlineStr">
        <is>
          <t>CG1ZH11RWHETYTYWU</t>
        </is>
      </c>
      <c r="J2718" s="8" t="inlineStr">
        <is>
          <t>02 - Sports / GT</t>
        </is>
      </c>
      <c r="K2718" s="12" t="n">
        <v>275000</v>
      </c>
      <c r="L2718" s="8" t="inlineStr">
        <is>
          <t>Illinois</t>
        </is>
      </c>
      <c r="M2718" s="13" t="n">
        <v>5292.45</v>
      </c>
      <c r="N2718" s="13" t="n">
        <v>4865.88</v>
      </c>
      <c r="O2718" s="8" t="n"/>
    </row>
    <row r="2719">
      <c r="A2719" s="8" t="inlineStr">
        <is>
          <t>CANON-202511-002746</t>
        </is>
      </c>
      <c r="B2719" s="9" t="inlineStr">
        <is>
          <t>2025-11</t>
        </is>
      </c>
      <c r="C2719" s="10" t="n">
        <v>45982</v>
      </c>
      <c r="D2719" s="9" t="inlineStr">
        <is>
          <t>Bound</t>
        </is>
      </c>
      <c r="E2719" s="8" t="inlineStr">
        <is>
          <t>Wilhelmina Fairweather</t>
        </is>
      </c>
      <c r="F2719" s="11" t="n">
        <v>1960</v>
      </c>
      <c r="G2719" s="8" t="inlineStr">
        <is>
          <t>Aston Martin</t>
        </is>
      </c>
      <c r="H2719" s="8" t="inlineStr">
        <is>
          <t>DB5</t>
        </is>
      </c>
      <c r="I2719" s="8" t="inlineStr">
        <is>
          <t>K02GAHM5F9C6SXS8M</t>
        </is>
      </c>
      <c r="J2719" s="8" t="inlineStr">
        <is>
          <t>07 - Post-War Classic (1946-1972)</t>
        </is>
      </c>
      <c r="K2719" s="12" t="n">
        <v>660000</v>
      </c>
      <c r="L2719" s="8" t="inlineStr">
        <is>
          <t>Texas</t>
        </is>
      </c>
      <c r="M2719" s="13" t="n">
        <v>6157.92</v>
      </c>
      <c r="N2719" s="13" t="n">
        <v>5661.59</v>
      </c>
      <c r="O2719" s="8" t="n"/>
    </row>
    <row r="2720">
      <c r="A2720" s="8" t="inlineStr">
        <is>
          <t>CANON-202511-002748</t>
        </is>
      </c>
      <c r="B2720" s="9" t="inlineStr">
        <is>
          <t>2025-11</t>
        </is>
      </c>
      <c r="C2720" s="10" t="n">
        <v>45984</v>
      </c>
      <c r="D2720" s="9" t="inlineStr">
        <is>
          <t>Bound</t>
        </is>
      </c>
      <c r="E2720" s="8" t="inlineStr">
        <is>
          <t>Beatrix Merriweather</t>
        </is>
      </c>
      <c r="F2720" s="11" t="n">
        <v>1977</v>
      </c>
      <c r="G2720" s="8" t="inlineStr">
        <is>
          <t>Mercedes-Benz</t>
        </is>
      </c>
      <c r="H2720" s="8" t="inlineStr">
        <is>
          <t>AMG GT</t>
        </is>
      </c>
      <c r="I2720" s="8" t="inlineStr">
        <is>
          <t>MKHRP3BCNL7ZMW6WE</t>
        </is>
      </c>
      <c r="J2720" s="8" t="inlineStr">
        <is>
          <t>02 - Sports / GT</t>
        </is>
      </c>
      <c r="K2720" s="12" t="n">
        <v>1030000</v>
      </c>
      <c r="L2720" s="8" t="inlineStr">
        <is>
          <t>Rhode Island</t>
        </is>
      </c>
      <c r="M2720" s="13" t="n">
        <v>14643.49</v>
      </c>
      <c r="N2720" s="13" t="n">
        <v>13463.22</v>
      </c>
      <c r="O2720" s="8" t="n"/>
    </row>
    <row r="2721">
      <c r="A2721" s="8" t="inlineStr">
        <is>
          <t>CANON-202511-002749</t>
        </is>
      </c>
      <c r="B2721" s="9" t="inlineStr">
        <is>
          <t>2025-11</t>
        </is>
      </c>
      <c r="C2721" s="10" t="n">
        <v>45975</v>
      </c>
      <c r="D2721" s="9" t="inlineStr">
        <is>
          <t>Bound</t>
        </is>
      </c>
      <c r="E2721" s="8" t="inlineStr">
        <is>
          <t>Callum Ashcombe</t>
        </is>
      </c>
      <c r="F2721" s="11" t="n">
        <v>1970</v>
      </c>
      <c r="G2721" s="8" t="inlineStr">
        <is>
          <t>Aston Martin</t>
        </is>
      </c>
      <c r="H2721" s="8" t="inlineStr">
        <is>
          <t>DB12</t>
        </is>
      </c>
      <c r="I2721" s="8" t="inlineStr">
        <is>
          <t>734F7V03RVS7UFFHM</t>
        </is>
      </c>
      <c r="J2721" s="8" t="inlineStr">
        <is>
          <t>02 - Sports / GT</t>
        </is>
      </c>
      <c r="K2721" s="12" t="n">
        <v>920000</v>
      </c>
      <c r="L2721" s="8" t="inlineStr">
        <is>
          <t>Arizona</t>
        </is>
      </c>
      <c r="M2721" s="13" t="n">
        <v>11395.85</v>
      </c>
      <c r="N2721" s="13" t="n">
        <v>10477.34</v>
      </c>
      <c r="O2721" s="8" t="n"/>
    </row>
    <row r="2722">
      <c r="A2722" s="8" t="inlineStr">
        <is>
          <t>CANON-202511-002750</t>
        </is>
      </c>
      <c r="B2722" s="9" t="inlineStr">
        <is>
          <t>2025-11</t>
        </is>
      </c>
      <c r="C2722" s="10" t="n">
        <v>45984</v>
      </c>
      <c r="D2722" s="9" t="inlineStr">
        <is>
          <t>Bound</t>
        </is>
      </c>
      <c r="E2722" s="8" t="inlineStr">
        <is>
          <t>Thaddeus Fairweather</t>
        </is>
      </c>
      <c r="F2722" s="11" t="n">
        <v>1990</v>
      </c>
      <c r="G2722" s="8" t="inlineStr">
        <is>
          <t>Mercedes-Benz</t>
        </is>
      </c>
      <c r="H2722" s="8" t="inlineStr">
        <is>
          <t>280SL Pagoda</t>
        </is>
      </c>
      <c r="I2722" s="8" t="inlineStr">
        <is>
          <t>5J21EAFV7X8E0GHG2</t>
        </is>
      </c>
      <c r="J2722" s="8" t="inlineStr">
        <is>
          <t>07 - Post-War Classic (1946-1972)</t>
        </is>
      </c>
      <c r="K2722" s="12" t="n">
        <v>580000</v>
      </c>
      <c r="L2722" s="8" t="inlineStr">
        <is>
          <t>Nebraska</t>
        </is>
      </c>
      <c r="M2722" s="13" t="n">
        <v>6117.36</v>
      </c>
      <c r="N2722" s="13" t="n">
        <v>5624.3</v>
      </c>
      <c r="O2722" s="8" t="n"/>
    </row>
    <row r="2723">
      <c r="A2723" s="8" t="inlineStr">
        <is>
          <t>CANON-202511-002751</t>
        </is>
      </c>
      <c r="B2723" s="9" t="inlineStr">
        <is>
          <t>2025-11</t>
        </is>
      </c>
      <c r="C2723" s="10" t="n">
        <v>45978</v>
      </c>
      <c r="D2723" s="9" t="inlineStr">
        <is>
          <t>Bound</t>
        </is>
      </c>
      <c r="E2723" s="8" t="inlineStr">
        <is>
          <t>Anouk Vasquez</t>
        </is>
      </c>
      <c r="F2723" s="11" t="n">
        <v>2000</v>
      </c>
      <c r="G2723" s="8" t="inlineStr">
        <is>
          <t>Bentley</t>
        </is>
      </c>
      <c r="H2723" s="8" t="inlineStr">
        <is>
          <t>Continental GT</t>
        </is>
      </c>
      <c r="I2723" s="8" t="inlineStr">
        <is>
          <t>40B38YTKLRXKHET7B</t>
        </is>
      </c>
      <c r="J2723" s="8" t="inlineStr">
        <is>
          <t>02 - Sports / GT</t>
        </is>
      </c>
      <c r="K2723" s="12" t="n">
        <v>505000</v>
      </c>
      <c r="L2723" s="8" t="inlineStr">
        <is>
          <t>California</t>
        </is>
      </c>
      <c r="M2723" s="13" t="n">
        <v>8361.08</v>
      </c>
      <c r="N2723" s="13" t="n">
        <v>7687.18</v>
      </c>
      <c r="O2723" s="8" t="n"/>
    </row>
    <row r="2724">
      <c r="A2724" s="8" t="inlineStr">
        <is>
          <t>CANON-202511-002752</t>
        </is>
      </c>
      <c r="B2724" s="9" t="inlineStr">
        <is>
          <t>2025-11</t>
        </is>
      </c>
      <c r="C2724" s="10" t="n">
        <v>45973</v>
      </c>
      <c r="D2724" s="9" t="inlineStr">
        <is>
          <t>Bound</t>
        </is>
      </c>
      <c r="E2724" s="8" t="inlineStr">
        <is>
          <t>Priya Vandermeer</t>
        </is>
      </c>
      <c r="F2724" s="11" t="n">
        <v>1969</v>
      </c>
      <c r="G2724" s="8" t="inlineStr">
        <is>
          <t>Lamborghini</t>
        </is>
      </c>
      <c r="H2724" s="8" t="inlineStr">
        <is>
          <t>Huracan EVO</t>
        </is>
      </c>
      <c r="I2724" s="8" t="inlineStr">
        <is>
          <t>BEX5UNXAAXS9PHYS2</t>
        </is>
      </c>
      <c r="J2724" s="8" t="inlineStr">
        <is>
          <t>03 - Supercar</t>
        </is>
      </c>
      <c r="K2724" s="12" t="n">
        <v>430000</v>
      </c>
      <c r="L2724" s="8" t="inlineStr">
        <is>
          <t>Michigan</t>
        </is>
      </c>
      <c r="M2724" s="13" t="n">
        <v>14461.79</v>
      </c>
      <c r="N2724" s="13" t="n">
        <v>13296.17</v>
      </c>
      <c r="O2724" s="8" t="n"/>
    </row>
    <row r="2725">
      <c r="A2725" s="8" t="inlineStr">
        <is>
          <t>CANON-202511-002755</t>
        </is>
      </c>
      <c r="B2725" s="9" t="inlineStr">
        <is>
          <t>2025-11</t>
        </is>
      </c>
      <c r="C2725" s="10" t="n">
        <v>45990</v>
      </c>
      <c r="D2725" s="9" t="inlineStr">
        <is>
          <t>Bound</t>
        </is>
      </c>
      <c r="E2725" s="8" t="inlineStr">
        <is>
          <t>Delphine Chattopadhyay</t>
        </is>
      </c>
      <c r="F2725" s="11" t="n">
        <v>2020</v>
      </c>
      <c r="G2725" s="8" t="inlineStr">
        <is>
          <t>Mercedes-Benz</t>
        </is>
      </c>
      <c r="H2725" s="8" t="inlineStr">
        <is>
          <t>AMG GT</t>
        </is>
      </c>
      <c r="I2725" s="8" t="inlineStr">
        <is>
          <t>VWLP29T2T30FT38MY</t>
        </is>
      </c>
      <c r="J2725" s="8" t="inlineStr">
        <is>
          <t>02 - Sports / GT</t>
        </is>
      </c>
      <c r="K2725" s="12" t="n">
        <v>500000</v>
      </c>
      <c r="L2725" s="8" t="inlineStr">
        <is>
          <t>Montana</t>
        </is>
      </c>
      <c r="M2725" s="13" t="n">
        <v>5702.83</v>
      </c>
      <c r="N2725" s="13" t="n">
        <v>5243.18</v>
      </c>
      <c r="O2725" s="8" t="n"/>
    </row>
    <row r="2726">
      <c r="A2726" s="8" t="inlineStr">
        <is>
          <t>CANON-202511-002756</t>
        </is>
      </c>
      <c r="B2726" s="9" t="inlineStr">
        <is>
          <t>2025-11</t>
        </is>
      </c>
      <c r="C2726" s="10" t="n">
        <v>45966</v>
      </c>
      <c r="D2726" s="9" t="inlineStr">
        <is>
          <t>Bound</t>
        </is>
      </c>
      <c r="E2726" s="8" t="inlineStr">
        <is>
          <t>Ingrid Harrington</t>
        </is>
      </c>
      <c r="F2726" s="11" t="n">
        <v>1955</v>
      </c>
      <c r="G2726" s="8" t="inlineStr">
        <is>
          <t>Maserati</t>
        </is>
      </c>
      <c r="H2726" s="8" t="inlineStr">
        <is>
          <t>GranTurismo</t>
        </is>
      </c>
      <c r="I2726" s="8" t="inlineStr">
        <is>
          <t>D61DT2S6M9BH4C607</t>
        </is>
      </c>
      <c r="J2726" s="8" t="inlineStr">
        <is>
          <t>02 - Sports / GT</t>
        </is>
      </c>
      <c r="K2726" s="12" t="n">
        <v>700000</v>
      </c>
      <c r="L2726" s="8" t="inlineStr">
        <is>
          <t>Florida</t>
        </is>
      </c>
      <c r="M2726" s="13" t="n">
        <v>12190.57</v>
      </c>
      <c r="N2726" s="13" t="n">
        <v>11208.01</v>
      </c>
      <c r="O2726" s="8" t="n"/>
    </row>
    <row r="2727">
      <c r="A2727" s="8" t="inlineStr">
        <is>
          <t>CANON-202511-002758</t>
        </is>
      </c>
      <c r="B2727" s="9" t="inlineStr">
        <is>
          <t>2025-11</t>
        </is>
      </c>
      <c r="C2727" s="10" t="n">
        <v>45980</v>
      </c>
      <c r="D2727" s="9" t="inlineStr">
        <is>
          <t>Bound</t>
        </is>
      </c>
      <c r="E2727" s="8" t="inlineStr">
        <is>
          <t>Beatrix Harrington</t>
        </is>
      </c>
      <c r="F2727" s="11" t="n">
        <v>2001</v>
      </c>
      <c r="G2727" s="8" t="inlineStr">
        <is>
          <t>Lamborghini</t>
        </is>
      </c>
      <c r="H2727" s="8" t="inlineStr">
        <is>
          <t>Huracan EVO</t>
        </is>
      </c>
      <c r="I2727" s="8" t="inlineStr">
        <is>
          <t>V23W9AKTXUE5WL1SM</t>
        </is>
      </c>
      <c r="J2727" s="8" t="inlineStr">
        <is>
          <t>03 - Supercar</t>
        </is>
      </c>
      <c r="K2727" s="12" t="n">
        <v>260000</v>
      </c>
      <c r="L2727" s="8" t="inlineStr">
        <is>
          <t>New Jersey</t>
        </is>
      </c>
      <c r="M2727" s="13" t="n">
        <v>5133.77</v>
      </c>
      <c r="N2727" s="13" t="n">
        <v>4719.99</v>
      </c>
      <c r="O2727" s="8" t="n"/>
    </row>
    <row r="2728">
      <c r="A2728" s="8" t="inlineStr">
        <is>
          <t>CANON-202511-002759</t>
        </is>
      </c>
      <c r="B2728" s="9" t="inlineStr">
        <is>
          <t>2025-11</t>
        </is>
      </c>
      <c r="C2728" s="10" t="n">
        <v>45986</v>
      </c>
      <c r="D2728" s="9" t="inlineStr">
        <is>
          <t>Bound</t>
        </is>
      </c>
      <c r="E2728" s="8" t="inlineStr">
        <is>
          <t>Noor Underwood</t>
        </is>
      </c>
      <c r="F2728" s="11" t="n">
        <v>1983</v>
      </c>
      <c r="G2728" s="8" t="inlineStr">
        <is>
          <t>Ferrari</t>
        </is>
      </c>
      <c r="H2728" s="8" t="inlineStr">
        <is>
          <t>SF90 Stradale</t>
        </is>
      </c>
      <c r="I2728" s="8" t="inlineStr">
        <is>
          <t>5XETU0H7W37VWUH1A</t>
        </is>
      </c>
      <c r="J2728" s="8" t="inlineStr">
        <is>
          <t>03 - Supercar</t>
        </is>
      </c>
      <c r="K2728" s="12" t="n">
        <v>435000</v>
      </c>
      <c r="L2728" s="8" t="inlineStr">
        <is>
          <t>Maine</t>
        </is>
      </c>
      <c r="M2728" s="13" t="n">
        <v>10193.77</v>
      </c>
      <c r="N2728" s="13" t="n">
        <v>9372.15</v>
      </c>
      <c r="O2728" s="8" t="n"/>
    </row>
    <row r="2729">
      <c r="A2729" s="8" t="inlineStr">
        <is>
          <t>CANON-202511-002760</t>
        </is>
      </c>
      <c r="B2729" s="9" t="inlineStr">
        <is>
          <t>2025-11</t>
        </is>
      </c>
      <c r="C2729" s="10" t="n">
        <v>45981</v>
      </c>
      <c r="D2729" s="9" t="inlineStr">
        <is>
          <t>Bound</t>
        </is>
      </c>
      <c r="E2729" s="8" t="inlineStr">
        <is>
          <t>Saoirse Ashcombe</t>
        </is>
      </c>
      <c r="F2729" s="11" t="n">
        <v>2018</v>
      </c>
      <c r="G2729" s="8" t="inlineStr">
        <is>
          <t>Porsche</t>
        </is>
      </c>
      <c r="H2729" s="8" t="inlineStr">
        <is>
          <t>911 Turbo S</t>
        </is>
      </c>
      <c r="I2729" s="8" t="inlineStr">
        <is>
          <t>9NMAXM826064YWH49</t>
        </is>
      </c>
      <c r="J2729" s="8" t="inlineStr">
        <is>
          <t>02 - Sports / GT</t>
        </is>
      </c>
      <c r="K2729" s="12" t="n">
        <v>485000</v>
      </c>
      <c r="L2729" s="8" t="inlineStr">
        <is>
          <t>Arkansas</t>
        </is>
      </c>
      <c r="M2729" s="13" t="n">
        <v>9471.23</v>
      </c>
      <c r="N2729" s="13" t="n">
        <v>8707.85</v>
      </c>
      <c r="O2729" s="8" t="n"/>
    </row>
    <row r="2730">
      <c r="A2730" s="8" t="inlineStr">
        <is>
          <t>CANON-202511-002761</t>
        </is>
      </c>
      <c r="B2730" s="9" t="inlineStr">
        <is>
          <t>2025-11</t>
        </is>
      </c>
      <c r="C2730" s="10" t="n">
        <v>45968</v>
      </c>
      <c r="D2730" s="9" t="inlineStr">
        <is>
          <t>Bound</t>
        </is>
      </c>
      <c r="E2730" s="8" t="inlineStr">
        <is>
          <t>Thaddeus Montoya</t>
        </is>
      </c>
      <c r="F2730" s="11" t="n">
        <v>2023</v>
      </c>
      <c r="G2730" s="8" t="inlineStr">
        <is>
          <t>Lamborghini</t>
        </is>
      </c>
      <c r="H2730" s="8" t="inlineStr">
        <is>
          <t>Huracan EVO</t>
        </is>
      </c>
      <c r="I2730" s="8" t="inlineStr">
        <is>
          <t>C476EBT87NNDF4EX7</t>
        </is>
      </c>
      <c r="J2730" s="8" t="inlineStr">
        <is>
          <t>03 - Supercar</t>
        </is>
      </c>
      <c r="K2730" s="12" t="n">
        <v>585000</v>
      </c>
      <c r="L2730" s="8" t="inlineStr">
        <is>
          <t>North Dakota</t>
        </is>
      </c>
      <c r="M2730" s="13" t="n">
        <v>10695.57</v>
      </c>
      <c r="N2730" s="13" t="n">
        <v>9833.51</v>
      </c>
      <c r="O2730" s="8" t="n"/>
    </row>
    <row r="2731">
      <c r="A2731" s="8" t="inlineStr">
        <is>
          <t>CANON-202511-002763</t>
        </is>
      </c>
      <c r="B2731" s="9" t="inlineStr">
        <is>
          <t>2025-11</t>
        </is>
      </c>
      <c r="C2731" s="10" t="n">
        <v>45979</v>
      </c>
      <c r="D2731" s="9" t="inlineStr">
        <is>
          <t>Bound</t>
        </is>
      </c>
      <c r="E2731" s="8" t="inlineStr">
        <is>
          <t>Fenwick Larsson</t>
        </is>
      </c>
      <c r="F2731" s="11" t="n">
        <v>1997</v>
      </c>
      <c r="G2731" s="8" t="inlineStr">
        <is>
          <t>Mercedes-Benz</t>
        </is>
      </c>
      <c r="H2731" s="8" t="inlineStr">
        <is>
          <t>AMG GT</t>
        </is>
      </c>
      <c r="I2731" s="8" t="inlineStr">
        <is>
          <t>1EC2ETTTHZ5C3MZ45</t>
        </is>
      </c>
      <c r="J2731" s="8" t="inlineStr">
        <is>
          <t>02 - Sports / GT</t>
        </is>
      </c>
      <c r="K2731" s="12" t="n">
        <v>525000</v>
      </c>
      <c r="L2731" s="8" t="inlineStr">
        <is>
          <t>Alaska</t>
        </is>
      </c>
      <c r="M2731" s="13" t="n">
        <v>7340.09</v>
      </c>
      <c r="N2731" s="13" t="n">
        <v>6748.48</v>
      </c>
      <c r="O2731" s="8" t="n"/>
    </row>
    <row r="2732">
      <c r="A2732" s="8" t="inlineStr">
        <is>
          <t>CANON-202511-002764</t>
        </is>
      </c>
      <c r="B2732" s="9" t="inlineStr">
        <is>
          <t>2025-11</t>
        </is>
      </c>
      <c r="C2732" s="10" t="n">
        <v>45984</v>
      </c>
      <c r="D2732" s="9" t="inlineStr">
        <is>
          <t>Bound</t>
        </is>
      </c>
      <c r="E2732" s="8" t="inlineStr">
        <is>
          <t>Fenwick Blackwood</t>
        </is>
      </c>
      <c r="F2732" s="11" t="n">
        <v>1970</v>
      </c>
      <c r="G2732" s="8" t="inlineStr">
        <is>
          <t>BMW</t>
        </is>
      </c>
      <c r="H2732" s="8" t="inlineStr">
        <is>
          <t>M8 Competition</t>
        </is>
      </c>
      <c r="I2732" s="8" t="inlineStr">
        <is>
          <t>1629UTCYSRS7G5AD3</t>
        </is>
      </c>
      <c r="J2732" s="8" t="inlineStr">
        <is>
          <t>02 - Sports / GT</t>
        </is>
      </c>
      <c r="K2732" s="12" t="n">
        <v>410000</v>
      </c>
      <c r="L2732" s="8" t="inlineStr">
        <is>
          <t>New York</t>
        </is>
      </c>
      <c r="M2732" s="13" t="n">
        <v>7426.42</v>
      </c>
      <c r="N2732" s="13" t="n">
        <v>6827.85</v>
      </c>
      <c r="O2732" s="8" t="n"/>
    </row>
    <row r="2733">
      <c r="A2733" s="8" t="inlineStr">
        <is>
          <t>CANON-202511-002765</t>
        </is>
      </c>
      <c r="B2733" s="9" t="inlineStr">
        <is>
          <t>2025-11</t>
        </is>
      </c>
      <c r="C2733" s="10" t="n">
        <v>45991</v>
      </c>
      <c r="D2733" s="9" t="inlineStr">
        <is>
          <t>Bound</t>
        </is>
      </c>
      <c r="E2733" s="8" t="inlineStr">
        <is>
          <t>Aurelio Larsson</t>
        </is>
      </c>
      <c r="F2733" s="11" t="n">
        <v>1967</v>
      </c>
      <c r="G2733" s="8" t="inlineStr">
        <is>
          <t>Ferrari</t>
        </is>
      </c>
      <c r="H2733" s="8" t="inlineStr">
        <is>
          <t>296 GTB</t>
        </is>
      </c>
      <c r="I2733" s="8" t="inlineStr">
        <is>
          <t>A3PSGMUNAA0W67T5Z</t>
        </is>
      </c>
      <c r="J2733" s="8" t="inlineStr">
        <is>
          <t>03 - Supercar</t>
        </is>
      </c>
      <c r="K2733" s="12" t="n">
        <v>450000</v>
      </c>
      <c r="L2733" s="8" t="inlineStr">
        <is>
          <t>California</t>
        </is>
      </c>
      <c r="M2733" s="13" t="n">
        <v>13181.6</v>
      </c>
      <c r="N2733" s="13" t="n">
        <v>12119.16</v>
      </c>
      <c r="O2733" s="8" t="n"/>
    </row>
    <row r="2734">
      <c r="A2734" s="8" t="inlineStr">
        <is>
          <t>CANON-202511-002767</t>
        </is>
      </c>
      <c r="B2734" s="9" t="inlineStr">
        <is>
          <t>2025-11</t>
        </is>
      </c>
      <c r="C2734" s="10" t="n">
        <v>45991</v>
      </c>
      <c r="D2734" s="9" t="inlineStr">
        <is>
          <t>Bound</t>
        </is>
      </c>
      <c r="E2734" s="8" t="inlineStr">
        <is>
          <t>Saoirse Farkas</t>
        </is>
      </c>
      <c r="F2734" s="11" t="n">
        <v>1989</v>
      </c>
      <c r="G2734" s="8" t="inlineStr">
        <is>
          <t>BMW</t>
        </is>
      </c>
      <c r="H2734" s="8" t="inlineStr">
        <is>
          <t>M8 Competition</t>
        </is>
      </c>
      <c r="I2734" s="8" t="inlineStr">
        <is>
          <t>9SRAJNK6BJS3MWCN6</t>
        </is>
      </c>
      <c r="J2734" s="8" t="inlineStr">
        <is>
          <t>02 - Sports / GT</t>
        </is>
      </c>
      <c r="K2734" s="12" t="n">
        <v>1175000</v>
      </c>
      <c r="L2734" s="8" t="inlineStr">
        <is>
          <t>Illinois</t>
        </is>
      </c>
      <c r="M2734" s="13" t="n">
        <v>16583.02</v>
      </c>
      <c r="N2734" s="13" t="n">
        <v>15246.43</v>
      </c>
      <c r="O2734" s="8" t="n"/>
    </row>
    <row r="2735">
      <c r="A2735" s="8" t="inlineStr">
        <is>
          <t>CANON-202511-002768</t>
        </is>
      </c>
      <c r="B2735" s="9" t="inlineStr">
        <is>
          <t>2025-11</t>
        </is>
      </c>
      <c r="C2735" s="10" t="n">
        <v>45963</v>
      </c>
      <c r="D2735" s="9" t="inlineStr">
        <is>
          <t>Bound</t>
        </is>
      </c>
      <c r="E2735" s="8" t="inlineStr">
        <is>
          <t>Thaddeus Fairweather</t>
        </is>
      </c>
      <c r="F2735" s="11" t="n">
        <v>1966</v>
      </c>
      <c r="G2735" s="8" t="inlineStr">
        <is>
          <t>Mercedes-Benz</t>
        </is>
      </c>
      <c r="H2735" s="8" t="inlineStr">
        <is>
          <t>280SL Pagoda</t>
        </is>
      </c>
      <c r="I2735" s="8" t="inlineStr">
        <is>
          <t>RRX1KB185NA8F1MW6</t>
        </is>
      </c>
      <c r="J2735" s="8" t="inlineStr">
        <is>
          <t>07 - Post-War Classic (1946-1972)</t>
        </is>
      </c>
      <c r="K2735" s="12" t="n">
        <v>1120000</v>
      </c>
      <c r="L2735" s="8" t="inlineStr">
        <is>
          <t>Wyoming</t>
        </is>
      </c>
      <c r="M2735" s="13" t="n">
        <v>8592.299999999999</v>
      </c>
      <c r="N2735" s="13" t="n">
        <v>7899.76</v>
      </c>
      <c r="O2735" s="8" t="n"/>
    </row>
    <row r="2736">
      <c r="A2736" s="8" t="inlineStr">
        <is>
          <t>CANON-202511-002770</t>
        </is>
      </c>
      <c r="B2736" s="9" t="inlineStr">
        <is>
          <t>2025-11</t>
        </is>
      </c>
      <c r="C2736" s="10" t="n">
        <v>45986</v>
      </c>
      <c r="D2736" s="9" t="inlineStr">
        <is>
          <t>Bound</t>
        </is>
      </c>
      <c r="E2736" s="8" t="inlineStr">
        <is>
          <t>Ingrid Whitlock</t>
        </is>
      </c>
      <c r="F2736" s="11" t="n">
        <v>2013</v>
      </c>
      <c r="G2736" s="8" t="inlineStr">
        <is>
          <t>Porsche</t>
        </is>
      </c>
      <c r="H2736" s="8" t="inlineStr">
        <is>
          <t>911 Turbo S</t>
        </is>
      </c>
      <c r="I2736" s="8" t="inlineStr">
        <is>
          <t>SX2UFFYUU1VE24PHM</t>
        </is>
      </c>
      <c r="J2736" s="8" t="inlineStr">
        <is>
          <t>02 - Sports / GT</t>
        </is>
      </c>
      <c r="K2736" s="12" t="n">
        <v>1200000</v>
      </c>
      <c r="L2736" s="8" t="inlineStr">
        <is>
          <t>Connecticut</t>
        </is>
      </c>
      <c r="M2736" s="13" t="n">
        <v>13947.17</v>
      </c>
      <c r="N2736" s="13" t="n">
        <v>12823.03</v>
      </c>
      <c r="O2736" s="8" t="n"/>
    </row>
    <row r="2737">
      <c r="A2737" s="8" t="inlineStr">
        <is>
          <t>CANON-202511-002771</t>
        </is>
      </c>
      <c r="B2737" s="9" t="inlineStr">
        <is>
          <t>2025-11</t>
        </is>
      </c>
      <c r="C2737" s="10" t="n">
        <v>45968</v>
      </c>
      <c r="D2737" s="9" t="inlineStr">
        <is>
          <t>Bound</t>
        </is>
      </c>
      <c r="E2737" s="8" t="inlineStr">
        <is>
          <t>Sunniva Ashcombe</t>
        </is>
      </c>
      <c r="F2737" s="11" t="n">
        <v>2013</v>
      </c>
      <c r="G2737" s="8" t="inlineStr">
        <is>
          <t>Maserati</t>
        </is>
      </c>
      <c r="H2737" s="8" t="inlineStr">
        <is>
          <t>GranTurismo</t>
        </is>
      </c>
      <c r="I2737" s="8" t="inlineStr">
        <is>
          <t>5DA0TN2AVRTLC6NUH</t>
        </is>
      </c>
      <c r="J2737" s="8" t="inlineStr">
        <is>
          <t>02 - Sports / GT</t>
        </is>
      </c>
      <c r="K2737" s="12" t="n">
        <v>510000</v>
      </c>
      <c r="L2737" s="8" t="inlineStr">
        <is>
          <t>South Carolina</t>
        </is>
      </c>
      <c r="M2737" s="13" t="n">
        <v>7755.85</v>
      </c>
      <c r="N2737" s="13" t="n">
        <v>7130.73</v>
      </c>
      <c r="O2737" s="8" t="n"/>
    </row>
    <row r="2738">
      <c r="A2738" s="8" t="inlineStr">
        <is>
          <t>CANON-202511-002772</t>
        </is>
      </c>
      <c r="B2738" s="9" t="inlineStr">
        <is>
          <t>2025-11</t>
        </is>
      </c>
      <c r="C2738" s="10" t="n">
        <v>45987</v>
      </c>
      <c r="D2738" s="9" t="inlineStr">
        <is>
          <t>Bound</t>
        </is>
      </c>
      <c r="E2738" s="8" t="inlineStr">
        <is>
          <t>Marisol Bellandi</t>
        </is>
      </c>
      <c r="F2738" s="11" t="n">
        <v>1966</v>
      </c>
      <c r="G2738" s="8" t="inlineStr">
        <is>
          <t>Bentley</t>
        </is>
      </c>
      <c r="H2738" s="8" t="inlineStr">
        <is>
          <t>4.5 Litre</t>
        </is>
      </c>
      <c r="I2738" s="8" t="inlineStr">
        <is>
          <t>ZRA9G4MHC4TY5F667</t>
        </is>
      </c>
      <c r="J2738" s="8" t="inlineStr">
        <is>
          <t>06 - Vintage Pre-War (pre-1946)</t>
        </is>
      </c>
      <c r="K2738" s="12" t="n">
        <v>660000</v>
      </c>
      <c r="L2738" s="8" t="inlineStr">
        <is>
          <t>Iowa</t>
        </is>
      </c>
      <c r="M2738" s="13" t="n">
        <v>5205.28</v>
      </c>
      <c r="N2738" s="13" t="n">
        <v>4785.73</v>
      </c>
      <c r="O2738" s="8" t="n"/>
    </row>
    <row r="2739">
      <c r="A2739" s="8" t="inlineStr">
        <is>
          <t>CANON-202511-002773</t>
        </is>
      </c>
      <c r="B2739" s="9" t="inlineStr">
        <is>
          <t>2025-11</t>
        </is>
      </c>
      <c r="C2739" s="10" t="n">
        <v>45982</v>
      </c>
      <c r="D2739" s="9" t="inlineStr">
        <is>
          <t>Bound</t>
        </is>
      </c>
      <c r="E2739" s="8" t="inlineStr">
        <is>
          <t>Everett Bellandi</t>
        </is>
      </c>
      <c r="F2739" s="11" t="n">
        <v>2015</v>
      </c>
      <c r="G2739" s="8" t="inlineStr">
        <is>
          <t>Ferrari</t>
        </is>
      </c>
      <c r="H2739" s="8" t="inlineStr">
        <is>
          <t>SF90 Stradale</t>
        </is>
      </c>
      <c r="I2739" s="8" t="inlineStr">
        <is>
          <t>6BXJYVX2U7SRRTTBL</t>
        </is>
      </c>
      <c r="J2739" s="8" t="inlineStr">
        <is>
          <t>03 - Supercar</t>
        </is>
      </c>
      <c r="K2739" s="12" t="n">
        <v>1950000</v>
      </c>
      <c r="L2739" s="8" t="inlineStr">
        <is>
          <t>Kentucky</t>
        </is>
      </c>
      <c r="M2739" s="13" t="n">
        <v>39441.51</v>
      </c>
      <c r="N2739" s="13" t="n">
        <v>36262.52</v>
      </c>
      <c r="O2739" s="8" t="n"/>
    </row>
    <row r="2740">
      <c r="A2740" s="8" t="inlineStr">
        <is>
          <t>CANON-202511-002774</t>
        </is>
      </c>
      <c r="B2740" s="9" t="inlineStr">
        <is>
          <t>2025-11</t>
        </is>
      </c>
      <c r="C2740" s="10" t="n">
        <v>45984</v>
      </c>
      <c r="D2740" s="9" t="inlineStr">
        <is>
          <t>Bound</t>
        </is>
      </c>
      <c r="E2740" s="8" t="inlineStr">
        <is>
          <t>Marisol Blackwood</t>
        </is>
      </c>
      <c r="F2740" s="11" t="n">
        <v>1999</v>
      </c>
      <c r="G2740" s="8" t="inlineStr">
        <is>
          <t>Aston Martin</t>
        </is>
      </c>
      <c r="H2740" s="8" t="inlineStr">
        <is>
          <t>DB5</t>
        </is>
      </c>
      <c r="I2740" s="8" t="inlineStr">
        <is>
          <t>HN57DVBC4RYNNU9NY</t>
        </is>
      </c>
      <c r="J2740" s="8" t="inlineStr">
        <is>
          <t>07 - Post-War Classic (1946-1972)</t>
        </is>
      </c>
      <c r="K2740" s="12" t="n">
        <v>160000</v>
      </c>
      <c r="L2740" s="8" t="inlineStr">
        <is>
          <t>New York</t>
        </is>
      </c>
      <c r="M2740" s="13" t="n">
        <v>2202.57</v>
      </c>
      <c r="N2740" s="13" t="n">
        <v>2025.04</v>
      </c>
      <c r="O2740" s="8" t="n"/>
    </row>
    <row r="2741">
      <c r="A2741" s="8" t="inlineStr">
        <is>
          <t>CANON-202511-002775</t>
        </is>
      </c>
      <c r="B2741" s="9" t="inlineStr">
        <is>
          <t>2025-11</t>
        </is>
      </c>
      <c r="C2741" s="10" t="n">
        <v>45972</v>
      </c>
      <c r="D2741" s="9" t="inlineStr">
        <is>
          <t>Bound</t>
        </is>
      </c>
      <c r="E2741" s="8" t="inlineStr">
        <is>
          <t>Noor Vasquez</t>
        </is>
      </c>
      <c r="F2741" s="11" t="n">
        <v>1969</v>
      </c>
      <c r="G2741" s="8" t="inlineStr">
        <is>
          <t>McLaren</t>
        </is>
      </c>
      <c r="H2741" s="8" t="inlineStr">
        <is>
          <t>750S</t>
        </is>
      </c>
      <c r="I2741" s="8" t="inlineStr">
        <is>
          <t>LJ1M9BW3MACUZJAXC</t>
        </is>
      </c>
      <c r="J2741" s="8" t="inlineStr">
        <is>
          <t>03 - Supercar</t>
        </is>
      </c>
      <c r="K2741" s="12" t="n">
        <v>1950000</v>
      </c>
      <c r="L2741" s="8" t="inlineStr">
        <is>
          <t>New York</t>
        </is>
      </c>
      <c r="M2741" s="13" t="n">
        <v>37675.47</v>
      </c>
      <c r="N2741" s="13" t="n">
        <v>34638.83</v>
      </c>
      <c r="O2741" s="8" t="n"/>
    </row>
    <row r="2742">
      <c r="A2742" s="8" t="inlineStr">
        <is>
          <t>CANON-202511-002776</t>
        </is>
      </c>
      <c r="B2742" s="9" t="inlineStr">
        <is>
          <t>2025-11</t>
        </is>
      </c>
      <c r="C2742" s="10" t="n">
        <v>45989</v>
      </c>
      <c r="D2742" s="9" t="inlineStr">
        <is>
          <t>Bound</t>
        </is>
      </c>
      <c r="E2742" s="8" t="inlineStr">
        <is>
          <t>Emiliano Larsson</t>
        </is>
      </c>
      <c r="F2742" s="11" t="n">
        <v>2006</v>
      </c>
      <c r="G2742" s="8" t="inlineStr">
        <is>
          <t>BMW</t>
        </is>
      </c>
      <c r="H2742" s="8" t="inlineStr">
        <is>
          <t>M8 Competition</t>
        </is>
      </c>
      <c r="I2742" s="8" t="inlineStr">
        <is>
          <t>SR2XPESAV3UNBSKT2</t>
        </is>
      </c>
      <c r="J2742" s="8" t="inlineStr">
        <is>
          <t>02 - Sports / GT</t>
        </is>
      </c>
      <c r="K2742" s="12" t="n">
        <v>570000</v>
      </c>
      <c r="L2742" s="8" t="inlineStr">
        <is>
          <t>Arkansas</t>
        </is>
      </c>
      <c r="M2742" s="13" t="n">
        <v>9646.98</v>
      </c>
      <c r="N2742" s="13" t="n">
        <v>8869.43</v>
      </c>
      <c r="O2742" s="8" t="n"/>
    </row>
    <row r="2743">
      <c r="A2743" s="8" t="inlineStr">
        <is>
          <t>CANON-202511-002778</t>
        </is>
      </c>
      <c r="B2743" s="9" t="inlineStr">
        <is>
          <t>2025-11</t>
        </is>
      </c>
      <c r="C2743" s="10" t="n">
        <v>45968</v>
      </c>
      <c r="D2743" s="9" t="inlineStr">
        <is>
          <t>Bound</t>
        </is>
      </c>
      <c r="E2743" s="8" t="inlineStr">
        <is>
          <t>Marisol Delacroix</t>
        </is>
      </c>
      <c r="F2743" s="11" t="n">
        <v>1958</v>
      </c>
      <c r="G2743" s="8" t="inlineStr">
        <is>
          <t>Ferrari</t>
        </is>
      </c>
      <c r="H2743" s="8" t="inlineStr">
        <is>
          <t>SF90 Stradale</t>
        </is>
      </c>
      <c r="I2743" s="8" t="inlineStr">
        <is>
          <t>4GAH274X3H5M4PUGJ</t>
        </is>
      </c>
      <c r="J2743" s="8" t="inlineStr">
        <is>
          <t>03 - Supercar</t>
        </is>
      </c>
      <c r="K2743" s="12" t="n">
        <v>1680000</v>
      </c>
      <c r="L2743" s="8" t="inlineStr">
        <is>
          <t>Montana</t>
        </is>
      </c>
      <c r="M2743" s="13" t="n">
        <v>23583.4</v>
      </c>
      <c r="N2743" s="13" t="n">
        <v>21682.58</v>
      </c>
      <c r="O2743" s="8" t="n"/>
    </row>
    <row r="2744">
      <c r="A2744" s="8" t="inlineStr">
        <is>
          <t>CANON-202511-002779</t>
        </is>
      </c>
      <c r="B2744" s="9" t="inlineStr">
        <is>
          <t>2025-11</t>
        </is>
      </c>
      <c r="C2744" s="10" t="n">
        <v>45974</v>
      </c>
      <c r="D2744" s="9" t="inlineStr">
        <is>
          <t>Bound</t>
        </is>
      </c>
      <c r="E2744" s="8" t="inlineStr">
        <is>
          <t>Noor Delacroix</t>
        </is>
      </c>
      <c r="F2744" s="11" t="n">
        <v>1998</v>
      </c>
      <c r="G2744" s="8" t="inlineStr">
        <is>
          <t>Bentley</t>
        </is>
      </c>
      <c r="H2744" s="8" t="inlineStr">
        <is>
          <t>Continental GT</t>
        </is>
      </c>
      <c r="I2744" s="8" t="inlineStr">
        <is>
          <t>YB2N7SUTH0TFF1KLD</t>
        </is>
      </c>
      <c r="J2744" s="8" t="inlineStr">
        <is>
          <t>02 - Sports / GT</t>
        </is>
      </c>
      <c r="K2744" s="12" t="n">
        <v>365000</v>
      </c>
      <c r="L2744" s="8" t="inlineStr">
        <is>
          <t>New York</t>
        </is>
      </c>
      <c r="M2744" s="13" t="n">
        <v>6611.32</v>
      </c>
      <c r="N2744" s="13" t="n">
        <v>6078.45</v>
      </c>
      <c r="O2744" s="8" t="n"/>
    </row>
    <row r="2745">
      <c r="A2745" s="8" t="inlineStr">
        <is>
          <t>CANON-202511-002780</t>
        </is>
      </c>
      <c r="B2745" s="9" t="inlineStr">
        <is>
          <t>2025-11</t>
        </is>
      </c>
      <c r="C2745" s="10" t="n">
        <v>45966</v>
      </c>
      <c r="D2745" s="9" t="inlineStr">
        <is>
          <t>Bound</t>
        </is>
      </c>
      <c r="E2745" s="8" t="inlineStr">
        <is>
          <t>Everett Pennington</t>
        </is>
      </c>
      <c r="F2745" s="11" t="n">
        <v>2019</v>
      </c>
      <c r="G2745" s="8" t="inlineStr">
        <is>
          <t>Mercedes-Benz</t>
        </is>
      </c>
      <c r="H2745" s="8" t="inlineStr">
        <is>
          <t>AMG GT</t>
        </is>
      </c>
      <c r="I2745" s="8" t="inlineStr">
        <is>
          <t>R27RSJ3212GT1KGLS</t>
        </is>
      </c>
      <c r="J2745" s="8" t="inlineStr">
        <is>
          <t>02 - Sports / GT</t>
        </is>
      </c>
      <c r="K2745" s="12" t="n">
        <v>1305000</v>
      </c>
      <c r="L2745" s="8" t="inlineStr">
        <is>
          <t>Arizona</t>
        </is>
      </c>
      <c r="M2745" s="13" t="n">
        <v>13677.88</v>
      </c>
      <c r="N2745" s="13" t="n">
        <v>12575.44</v>
      </c>
      <c r="O2745" s="8" t="n"/>
    </row>
    <row r="2746">
      <c r="A2746" s="8" t="inlineStr">
        <is>
          <t>CANON-202511-002781</t>
        </is>
      </c>
      <c r="B2746" s="9" t="inlineStr">
        <is>
          <t>2025-11</t>
        </is>
      </c>
      <c r="C2746" s="10" t="n">
        <v>45966</v>
      </c>
      <c r="D2746" s="9" t="inlineStr">
        <is>
          <t>Bound</t>
        </is>
      </c>
      <c r="E2746" s="8" t="inlineStr">
        <is>
          <t>Wilhelmina Farkas</t>
        </is>
      </c>
      <c r="F2746" s="11" t="n">
        <v>2009</v>
      </c>
      <c r="G2746" s="8" t="inlineStr">
        <is>
          <t>Bentley</t>
        </is>
      </c>
      <c r="H2746" s="8" t="inlineStr">
        <is>
          <t>Continental GT</t>
        </is>
      </c>
      <c r="I2746" s="8" t="inlineStr">
        <is>
          <t>0W64PHS66CL98GE5M</t>
        </is>
      </c>
      <c r="J2746" s="8" t="inlineStr">
        <is>
          <t>02 - Sports / GT</t>
        </is>
      </c>
      <c r="K2746" s="12" t="n">
        <v>930000</v>
      </c>
      <c r="L2746" s="8" t="inlineStr">
        <is>
          <t>Texas</t>
        </is>
      </c>
      <c r="M2746" s="13" t="n">
        <v>13116.51</v>
      </c>
      <c r="N2746" s="13" t="n">
        <v>12059.32</v>
      </c>
      <c r="O2746" s="8" t="n"/>
    </row>
    <row r="2747">
      <c r="A2747" s="8" t="inlineStr">
        <is>
          <t>CANON-202511-002782</t>
        </is>
      </c>
      <c r="B2747" s="9" t="inlineStr">
        <is>
          <t>2025-11</t>
        </is>
      </c>
      <c r="C2747" s="10" t="n">
        <v>45975</v>
      </c>
      <c r="D2747" s="9" t="inlineStr">
        <is>
          <t>Bound</t>
        </is>
      </c>
      <c r="E2747" s="8" t="inlineStr">
        <is>
          <t>Wilhelmina Fairweather</t>
        </is>
      </c>
      <c r="F2747" s="11" t="n">
        <v>1956</v>
      </c>
      <c r="G2747" s="8" t="inlineStr">
        <is>
          <t>Ferrari</t>
        </is>
      </c>
      <c r="H2747" s="8" t="inlineStr">
        <is>
          <t>SF90 Stradale</t>
        </is>
      </c>
      <c r="I2747" s="8" t="inlineStr">
        <is>
          <t>EETTAGTJ54ZKAW0YY</t>
        </is>
      </c>
      <c r="J2747" s="8" t="inlineStr">
        <is>
          <t>03 - Supercar</t>
        </is>
      </c>
      <c r="K2747" s="12" t="n">
        <v>525000</v>
      </c>
      <c r="L2747" s="8" t="inlineStr">
        <is>
          <t>Florida</t>
        </is>
      </c>
      <c r="M2747" s="13" t="n">
        <v>13362.74</v>
      </c>
      <c r="N2747" s="13" t="n">
        <v>12285.7</v>
      </c>
      <c r="O2747" s="8" t="n"/>
    </row>
    <row r="2748">
      <c r="A2748" s="8" t="inlineStr">
        <is>
          <t>CANON-202511-002783</t>
        </is>
      </c>
      <c r="B2748" s="9" t="inlineStr">
        <is>
          <t>2025-11</t>
        </is>
      </c>
      <c r="C2748" s="10" t="n">
        <v>45971</v>
      </c>
      <c r="D2748" s="9" t="inlineStr">
        <is>
          <t>Bound</t>
        </is>
      </c>
      <c r="E2748" s="8" t="inlineStr">
        <is>
          <t>Wilhelmina Kingsford</t>
        </is>
      </c>
      <c r="F2748" s="11" t="n">
        <v>2018</v>
      </c>
      <c r="G2748" s="8" t="inlineStr">
        <is>
          <t>Icon</t>
        </is>
      </c>
      <c r="H2748" s="8" t="inlineStr">
        <is>
          <t>Derelict</t>
        </is>
      </c>
      <c r="I2748" s="8" t="inlineStr">
        <is>
          <t>5W0KPFA19V8CUKUY0</t>
        </is>
      </c>
      <c r="J2748" s="8" t="inlineStr">
        <is>
          <t>11 - Restomod / Coachbuilt / Bespoke</t>
        </is>
      </c>
      <c r="K2748" s="12" t="n">
        <v>210000</v>
      </c>
      <c r="L2748" s="8" t="inlineStr">
        <is>
          <t>Arkansas</t>
        </is>
      </c>
      <c r="M2748" s="13" t="n">
        <v>5741.32</v>
      </c>
      <c r="N2748" s="13" t="n">
        <v>5278.57</v>
      </c>
      <c r="O2748" s="8" t="n"/>
    </row>
    <row r="2749">
      <c r="A2749" s="8" t="inlineStr">
        <is>
          <t>CANON-202511-002784</t>
        </is>
      </c>
      <c r="B2749" s="9" t="inlineStr">
        <is>
          <t>2025-11</t>
        </is>
      </c>
      <c r="C2749" s="10" t="n">
        <v>45982</v>
      </c>
      <c r="D2749" s="9" t="inlineStr">
        <is>
          <t>Bound</t>
        </is>
      </c>
      <c r="E2749" s="8" t="inlineStr">
        <is>
          <t>Leopold Merriweather</t>
        </is>
      </c>
      <c r="F2749" s="11" t="n">
        <v>1975</v>
      </c>
      <c r="G2749" s="8" t="inlineStr">
        <is>
          <t>Aston Martin</t>
        </is>
      </c>
      <c r="H2749" s="8" t="inlineStr">
        <is>
          <t>DB12</t>
        </is>
      </c>
      <c r="I2749" s="8" t="inlineStr">
        <is>
          <t>HCPEJ2HKY336W24YS</t>
        </is>
      </c>
      <c r="J2749" s="8" t="inlineStr">
        <is>
          <t>02 - Sports / GT</t>
        </is>
      </c>
      <c r="K2749" s="12" t="n">
        <v>370000</v>
      </c>
      <c r="L2749" s="8" t="inlineStr">
        <is>
          <t>Wyoming</t>
        </is>
      </c>
      <c r="M2749" s="13" t="n">
        <v>5602.36</v>
      </c>
      <c r="N2749" s="13" t="n">
        <v>5150.81</v>
      </c>
      <c r="O2749" s="8" t="n"/>
    </row>
    <row r="2750">
      <c r="A2750" s="8" t="inlineStr">
        <is>
          <t>CANON-202511-002785</t>
        </is>
      </c>
      <c r="B2750" s="9" t="inlineStr">
        <is>
          <t>2025-11</t>
        </is>
      </c>
      <c r="C2750" s="10" t="n">
        <v>45986</v>
      </c>
      <c r="D2750" s="9" t="inlineStr">
        <is>
          <t>Bound</t>
        </is>
      </c>
      <c r="E2750" s="8" t="inlineStr">
        <is>
          <t>Saoirse Farkas</t>
        </is>
      </c>
      <c r="F2750" s="11" t="n">
        <v>1983</v>
      </c>
      <c r="G2750" s="8" t="inlineStr">
        <is>
          <t>Ferrari</t>
        </is>
      </c>
      <c r="H2750" s="8" t="inlineStr">
        <is>
          <t>SF90 Stradale</t>
        </is>
      </c>
      <c r="I2750" s="8" t="inlineStr">
        <is>
          <t>XCNATXX4ALNAJTC9E</t>
        </is>
      </c>
      <c r="J2750" s="8" t="inlineStr">
        <is>
          <t>03 - Supercar</t>
        </is>
      </c>
      <c r="K2750" s="12" t="n">
        <v>250000</v>
      </c>
      <c r="L2750" s="8" t="inlineStr">
        <is>
          <t>Washington</t>
        </is>
      </c>
      <c r="M2750" s="13" t="n">
        <v>5207.55</v>
      </c>
      <c r="N2750" s="13" t="n">
        <v>4787.82</v>
      </c>
      <c r="O2750" s="8" t="n"/>
    </row>
    <row r="2751">
      <c r="A2751" s="8" t="inlineStr">
        <is>
          <t>CANON-202511-002786</t>
        </is>
      </c>
      <c r="B2751" s="9" t="inlineStr">
        <is>
          <t>2025-11</t>
        </is>
      </c>
      <c r="C2751" s="10" t="n">
        <v>45983</v>
      </c>
      <c r="D2751" s="9" t="inlineStr">
        <is>
          <t>Bound</t>
        </is>
      </c>
      <c r="E2751" s="8" t="inlineStr">
        <is>
          <t>Mireille Pennington</t>
        </is>
      </c>
      <c r="F2751" s="11" t="n">
        <v>1976</v>
      </c>
      <c r="G2751" s="8" t="inlineStr">
        <is>
          <t>Aston Martin</t>
        </is>
      </c>
      <c r="H2751" s="8" t="inlineStr">
        <is>
          <t>DB12</t>
        </is>
      </c>
      <c r="I2751" s="8" t="inlineStr">
        <is>
          <t>H2EVGUXT4829TSSCF</t>
        </is>
      </c>
      <c r="J2751" s="8" t="inlineStr">
        <is>
          <t>02 - Sports / GT</t>
        </is>
      </c>
      <c r="K2751" s="12" t="n">
        <v>775000</v>
      </c>
      <c r="L2751" s="8" t="inlineStr">
        <is>
          <t>California</t>
        </is>
      </c>
      <c r="M2751" s="13" t="n">
        <v>12831.37</v>
      </c>
      <c r="N2751" s="13" t="n">
        <v>11797.16</v>
      </c>
      <c r="O2751" s="8" t="n"/>
    </row>
    <row r="2752">
      <c r="A2752" s="8" t="inlineStr">
        <is>
          <t>CANON-202511-002789</t>
        </is>
      </c>
      <c r="B2752" s="9" t="inlineStr">
        <is>
          <t>2025-11</t>
        </is>
      </c>
      <c r="C2752" s="10" t="n">
        <v>45988</v>
      </c>
      <c r="D2752" s="9" t="inlineStr">
        <is>
          <t>Bound</t>
        </is>
      </c>
      <c r="E2752" s="8" t="inlineStr">
        <is>
          <t>Thaddeus Blackwood</t>
        </is>
      </c>
      <c r="F2752" s="11" t="n">
        <v>1995</v>
      </c>
      <c r="G2752" s="8" t="inlineStr">
        <is>
          <t>Mercedes-Benz</t>
        </is>
      </c>
      <c r="H2752" s="8" t="inlineStr">
        <is>
          <t>AMG GT</t>
        </is>
      </c>
      <c r="I2752" s="8" t="inlineStr">
        <is>
          <t>S1H3YJ2XB6PUJ6W9P</t>
        </is>
      </c>
      <c r="J2752" s="8" t="inlineStr">
        <is>
          <t>02 - Sports / GT</t>
        </is>
      </c>
      <c r="K2752" s="12" t="n">
        <v>755000</v>
      </c>
      <c r="L2752" s="8" t="inlineStr">
        <is>
          <t>Ohio</t>
        </is>
      </c>
      <c r="M2752" s="13" t="n">
        <v>12870.61</v>
      </c>
      <c r="N2752" s="13" t="n">
        <v>11833.24</v>
      </c>
      <c r="O2752" s="8" t="n"/>
    </row>
    <row r="2753">
      <c r="A2753" s="8" t="inlineStr">
        <is>
          <t>CANON-202511-002790</t>
        </is>
      </c>
      <c r="B2753" s="9" t="inlineStr">
        <is>
          <t>2025-11</t>
        </is>
      </c>
      <c r="C2753" s="10" t="n">
        <v>45990</v>
      </c>
      <c r="D2753" s="9" t="inlineStr">
        <is>
          <t>Bound</t>
        </is>
      </c>
      <c r="E2753" s="8" t="inlineStr">
        <is>
          <t>Callum Pennington</t>
        </is>
      </c>
      <c r="F2753" s="11" t="n">
        <v>2014</v>
      </c>
      <c r="G2753" s="8" t="inlineStr">
        <is>
          <t>Porsche</t>
        </is>
      </c>
      <c r="H2753" s="8" t="inlineStr">
        <is>
          <t>911 Turbo S</t>
        </is>
      </c>
      <c r="I2753" s="8" t="inlineStr">
        <is>
          <t>P6VL3H2T4LHA7KGPT</t>
        </is>
      </c>
      <c r="J2753" s="8" t="inlineStr">
        <is>
          <t>02 - Sports / GT</t>
        </is>
      </c>
      <c r="K2753" s="12" t="n">
        <v>410000</v>
      </c>
      <c r="L2753" s="8" t="inlineStr">
        <is>
          <t>Arizona</t>
        </is>
      </c>
      <c r="M2753" s="13" t="n">
        <v>5859.91</v>
      </c>
      <c r="N2753" s="13" t="n">
        <v>5387.6</v>
      </c>
      <c r="O2753" s="8" t="n"/>
    </row>
    <row r="2754">
      <c r="A2754" s="8" t="inlineStr">
        <is>
          <t>CANON-202511-002794</t>
        </is>
      </c>
      <c r="B2754" s="9" t="inlineStr">
        <is>
          <t>2025-11</t>
        </is>
      </c>
      <c r="C2754" s="10" t="n">
        <v>45987</v>
      </c>
      <c r="D2754" s="9" t="inlineStr">
        <is>
          <t>Bound</t>
        </is>
      </c>
      <c r="E2754" s="8" t="inlineStr">
        <is>
          <t>Everett Merriweather</t>
        </is>
      </c>
      <c r="F2754" s="11" t="n">
        <v>1984</v>
      </c>
      <c r="G2754" s="8" t="inlineStr">
        <is>
          <t>Ferrari</t>
        </is>
      </c>
      <c r="H2754" s="8" t="inlineStr">
        <is>
          <t>296 GTB</t>
        </is>
      </c>
      <c r="I2754" s="8" t="inlineStr">
        <is>
          <t>3DLVRR7NN4EVU1BZ1</t>
        </is>
      </c>
      <c r="J2754" s="8" t="inlineStr">
        <is>
          <t>03 - Supercar</t>
        </is>
      </c>
      <c r="K2754" s="12" t="n">
        <v>765000</v>
      </c>
      <c r="L2754" s="8" t="inlineStr">
        <is>
          <t>Tennessee</t>
        </is>
      </c>
      <c r="M2754" s="13" t="n">
        <v>13438.02</v>
      </c>
      <c r="N2754" s="13" t="n">
        <v>12354.92</v>
      </c>
      <c r="O2754" s="8" t="n"/>
    </row>
    <row r="2755">
      <c r="A2755" s="8" t="inlineStr">
        <is>
          <t>CANON-202511-002795</t>
        </is>
      </c>
      <c r="B2755" s="9" t="inlineStr">
        <is>
          <t>2025-11</t>
        </is>
      </c>
      <c r="C2755" s="10" t="n">
        <v>45962</v>
      </c>
      <c r="D2755" s="9" t="inlineStr">
        <is>
          <t>Bound</t>
        </is>
      </c>
      <c r="E2755" s="8" t="inlineStr">
        <is>
          <t>Marisol Underwood</t>
        </is>
      </c>
      <c r="F2755" s="11" t="n">
        <v>1965</v>
      </c>
      <c r="G2755" s="8" t="inlineStr">
        <is>
          <t>Singer</t>
        </is>
      </c>
      <c r="H2755" s="8" t="inlineStr">
        <is>
          <t>911 Reimagined</t>
        </is>
      </c>
      <c r="I2755" s="8" t="inlineStr">
        <is>
          <t>KAWPD7ENL6LB890R6</t>
        </is>
      </c>
      <c r="J2755" s="8" t="inlineStr">
        <is>
          <t>11 - Restomod / Coachbuilt / Bespoke</t>
        </is>
      </c>
      <c r="K2755" s="12" t="n">
        <v>265000</v>
      </c>
      <c r="L2755" s="8" t="inlineStr">
        <is>
          <t>New Hampshire</t>
        </is>
      </c>
      <c r="M2755" s="13" t="n">
        <v>4576</v>
      </c>
      <c r="N2755" s="13" t="n">
        <v>4207.17</v>
      </c>
      <c r="O2755" s="8" t="n"/>
    </row>
    <row r="2756">
      <c r="A2756" s="8" t="inlineStr">
        <is>
          <t>CANON-202511-002796</t>
        </is>
      </c>
      <c r="B2756" s="9" t="inlineStr">
        <is>
          <t>2025-11</t>
        </is>
      </c>
      <c r="C2756" s="10" t="n">
        <v>45985</v>
      </c>
      <c r="D2756" s="9" t="inlineStr">
        <is>
          <t>Bound</t>
        </is>
      </c>
      <c r="E2756" s="8" t="inlineStr">
        <is>
          <t>Saoirse Montoya</t>
        </is>
      </c>
      <c r="F2756" s="11" t="n">
        <v>2002</v>
      </c>
      <c r="G2756" s="8" t="inlineStr">
        <is>
          <t>Maserati</t>
        </is>
      </c>
      <c r="H2756" s="8" t="inlineStr">
        <is>
          <t>GranTurismo</t>
        </is>
      </c>
      <c r="I2756" s="8" t="inlineStr">
        <is>
          <t>1D2ADHRS3A2XHXY29</t>
        </is>
      </c>
      <c r="J2756" s="8" t="inlineStr">
        <is>
          <t>02 - Sports / GT</t>
        </is>
      </c>
      <c r="K2756" s="12" t="n">
        <v>290000</v>
      </c>
      <c r="L2756" s="8" t="inlineStr">
        <is>
          <t>Illinois</t>
        </is>
      </c>
      <c r="M2756" s="13" t="n">
        <v>5581.13</v>
      </c>
      <c r="N2756" s="13" t="n">
        <v>5131.29</v>
      </c>
      <c r="O2756" s="8" t="n"/>
    </row>
    <row r="2757">
      <c r="A2757" s="8" t="inlineStr">
        <is>
          <t>CANON-202511-002798</t>
        </is>
      </c>
      <c r="B2757" s="9" t="inlineStr">
        <is>
          <t>2025-11</t>
        </is>
      </c>
      <c r="C2757" s="10" t="n">
        <v>45990</v>
      </c>
      <c r="D2757" s="9" t="inlineStr">
        <is>
          <t>Bound</t>
        </is>
      </c>
      <c r="E2757" s="8" t="inlineStr">
        <is>
          <t>Fitzgerald Harrington</t>
        </is>
      </c>
      <c r="F2757" s="11" t="n">
        <v>1973</v>
      </c>
      <c r="G2757" s="8" t="inlineStr">
        <is>
          <t>Aston Martin</t>
        </is>
      </c>
      <c r="H2757" s="8" t="inlineStr">
        <is>
          <t>DB12</t>
        </is>
      </c>
      <c r="I2757" s="8" t="inlineStr">
        <is>
          <t>YYUDUYM6YNYCFP4TV</t>
        </is>
      </c>
      <c r="J2757" s="8" t="inlineStr">
        <is>
          <t>02 - Sports / GT</t>
        </is>
      </c>
      <c r="K2757" s="12" t="n">
        <v>570000</v>
      </c>
      <c r="L2757" s="8" t="inlineStr">
        <is>
          <t>Minnesota</t>
        </is>
      </c>
      <c r="M2757" s="13" t="n">
        <v>9227.549999999999</v>
      </c>
      <c r="N2757" s="13" t="n">
        <v>8483.809999999999</v>
      </c>
      <c r="O2757" s="8" t="n"/>
    </row>
    <row r="2758">
      <c r="A2758" s="8" t="inlineStr">
        <is>
          <t>CANON-202511-002799</t>
        </is>
      </c>
      <c r="B2758" s="9" t="inlineStr">
        <is>
          <t>2025-11</t>
        </is>
      </c>
      <c r="C2758" s="10" t="n">
        <v>45985</v>
      </c>
      <c r="D2758" s="9" t="inlineStr">
        <is>
          <t>Bound</t>
        </is>
      </c>
      <c r="E2758" s="8" t="inlineStr">
        <is>
          <t>Cassius Nakashima</t>
        </is>
      </c>
      <c r="F2758" s="11" t="n">
        <v>2010</v>
      </c>
      <c r="G2758" s="8" t="inlineStr">
        <is>
          <t>Jaguar</t>
        </is>
      </c>
      <c r="H2758" s="8" t="inlineStr">
        <is>
          <t>E-Type Series 1</t>
        </is>
      </c>
      <c r="I2758" s="8" t="inlineStr">
        <is>
          <t>0BTY670C8RRG8Z82B</t>
        </is>
      </c>
      <c r="J2758" s="8" t="inlineStr">
        <is>
          <t>07 - Post-War Classic (1946-1972)</t>
        </is>
      </c>
      <c r="K2758" s="12" t="n">
        <v>925000</v>
      </c>
      <c r="L2758" s="8" t="inlineStr">
        <is>
          <t>Nebraska</t>
        </is>
      </c>
      <c r="M2758" s="13" t="n">
        <v>9756.129999999999</v>
      </c>
      <c r="N2758" s="13" t="n">
        <v>8969.790000000001</v>
      </c>
      <c r="O2758" s="8" t="n"/>
    </row>
    <row r="2759">
      <c r="A2759" s="8" t="inlineStr">
        <is>
          <t>CANON-202511-002800</t>
        </is>
      </c>
      <c r="B2759" s="9" t="inlineStr">
        <is>
          <t>2025-11</t>
        </is>
      </c>
      <c r="C2759" s="10" t="n">
        <v>45984</v>
      </c>
      <c r="D2759" s="9" t="inlineStr">
        <is>
          <t>Bound</t>
        </is>
      </c>
      <c r="E2759" s="8" t="inlineStr">
        <is>
          <t>Fenwick Okonkwo</t>
        </is>
      </c>
      <c r="F2759" s="11" t="n">
        <v>2017</v>
      </c>
      <c r="G2759" s="8" t="inlineStr">
        <is>
          <t>Aston Martin</t>
        </is>
      </c>
      <c r="H2759" s="8" t="inlineStr">
        <is>
          <t>DB12</t>
        </is>
      </c>
      <c r="I2759" s="8" t="inlineStr">
        <is>
          <t>V0JN2JMXYM3XC7PNE</t>
        </is>
      </c>
      <c r="J2759" s="8" t="inlineStr">
        <is>
          <t>02 - Sports / GT</t>
        </is>
      </c>
      <c r="K2759" s="12" t="n">
        <v>165000</v>
      </c>
      <c r="L2759" s="8" t="inlineStr">
        <is>
          <t>Kentucky</t>
        </is>
      </c>
      <c r="M2759" s="13" t="n">
        <v>3837.96</v>
      </c>
      <c r="N2759" s="13" t="n">
        <v>3528.62</v>
      </c>
      <c r="O2759" s="8" t="n"/>
    </row>
    <row r="2760">
      <c r="A2760" s="8" t="inlineStr">
        <is>
          <t>CANON-202511-002801</t>
        </is>
      </c>
      <c r="B2760" s="9" t="inlineStr">
        <is>
          <t>2025-11</t>
        </is>
      </c>
      <c r="C2760" s="10" t="n">
        <v>45962</v>
      </c>
      <c r="D2760" s="9" t="inlineStr">
        <is>
          <t>Bound</t>
        </is>
      </c>
      <c r="E2760" s="8" t="inlineStr">
        <is>
          <t>Wilhelmina Montoya</t>
        </is>
      </c>
      <c r="F2760" s="11" t="n">
        <v>2006</v>
      </c>
      <c r="G2760" s="8" t="inlineStr">
        <is>
          <t>Mercedes-Benz</t>
        </is>
      </c>
      <c r="H2760" s="8" t="inlineStr">
        <is>
          <t>AMG GT</t>
        </is>
      </c>
      <c r="I2760" s="8" t="inlineStr">
        <is>
          <t>P45KL6N2UEUBP5CH4</t>
        </is>
      </c>
      <c r="J2760" s="8" t="inlineStr">
        <is>
          <t>02 - Sports / GT</t>
        </is>
      </c>
      <c r="K2760" s="12" t="n">
        <v>1350000</v>
      </c>
      <c r="L2760" s="8" t="inlineStr">
        <is>
          <t>New Jersey</t>
        </is>
      </c>
      <c r="M2760" s="13" t="n">
        <v>12748.58</v>
      </c>
      <c r="N2760" s="13" t="n">
        <v>11721.04</v>
      </c>
      <c r="O2760" s="8" t="n"/>
    </row>
    <row r="2761">
      <c r="A2761" s="8" t="inlineStr">
        <is>
          <t>CANON-202511-002802</t>
        </is>
      </c>
      <c r="B2761" s="9" t="inlineStr">
        <is>
          <t>2025-11</t>
        </is>
      </c>
      <c r="C2761" s="10" t="n">
        <v>45990</v>
      </c>
      <c r="D2761" s="9" t="inlineStr">
        <is>
          <t>Bound</t>
        </is>
      </c>
      <c r="E2761" s="8" t="inlineStr">
        <is>
          <t>Fenwick Underwood</t>
        </is>
      </c>
      <c r="F2761" s="11" t="n">
        <v>1980</v>
      </c>
      <c r="G2761" s="8" t="inlineStr">
        <is>
          <t>Icon</t>
        </is>
      </c>
      <c r="H2761" s="8" t="inlineStr">
        <is>
          <t>Derelict</t>
        </is>
      </c>
      <c r="I2761" s="8" t="inlineStr">
        <is>
          <t>S8VHP22615SAK5LPE</t>
        </is>
      </c>
      <c r="J2761" s="8" t="inlineStr">
        <is>
          <t>11 - Restomod / Coachbuilt / Bespoke</t>
        </is>
      </c>
      <c r="K2761" s="12" t="n">
        <v>565000</v>
      </c>
      <c r="L2761" s="8" t="inlineStr">
        <is>
          <t>Nebraska</t>
        </is>
      </c>
      <c r="M2761" s="13" t="n">
        <v>10809.62</v>
      </c>
      <c r="N2761" s="13" t="n">
        <v>9938.360000000001</v>
      </c>
      <c r="O2761" s="8" t="n"/>
    </row>
    <row r="2762">
      <c r="A2762" s="8" t="inlineStr">
        <is>
          <t>CANON-202511-002803</t>
        </is>
      </c>
      <c r="B2762" s="9" t="inlineStr">
        <is>
          <t>2025-11</t>
        </is>
      </c>
      <c r="C2762" s="10" t="n">
        <v>45991</v>
      </c>
      <c r="D2762" s="9" t="inlineStr">
        <is>
          <t>Bound</t>
        </is>
      </c>
      <c r="E2762" s="8" t="inlineStr">
        <is>
          <t>Marisol Vasquez</t>
        </is>
      </c>
      <c r="F2762" s="11" t="n">
        <v>1979</v>
      </c>
      <c r="G2762" s="8" t="inlineStr">
        <is>
          <t>Maserati</t>
        </is>
      </c>
      <c r="H2762" s="8" t="inlineStr">
        <is>
          <t>GranTurismo</t>
        </is>
      </c>
      <c r="I2762" s="8" t="inlineStr">
        <is>
          <t>HAHJL1B95UMGA7G81</t>
        </is>
      </c>
      <c r="J2762" s="8" t="inlineStr">
        <is>
          <t>02 - Sports / GT</t>
        </is>
      </c>
      <c r="K2762" s="12" t="n">
        <v>195000</v>
      </c>
      <c r="L2762" s="8" t="inlineStr">
        <is>
          <t>Florida</t>
        </is>
      </c>
      <c r="M2762" s="13" t="n">
        <v>4806.57</v>
      </c>
      <c r="N2762" s="13" t="n">
        <v>4419.16</v>
      </c>
      <c r="O2762" s="8" t="n"/>
    </row>
    <row r="2763">
      <c r="A2763" s="8" t="inlineStr">
        <is>
          <t>CANON-202511-002806</t>
        </is>
      </c>
      <c r="B2763" s="9" t="inlineStr">
        <is>
          <t>2025-11</t>
        </is>
      </c>
      <c r="C2763" s="10" t="n">
        <v>45984</v>
      </c>
      <c r="D2763" s="9" t="inlineStr">
        <is>
          <t>Bound</t>
        </is>
      </c>
      <c r="E2763" s="8" t="inlineStr">
        <is>
          <t>Ramona Castellanos</t>
        </is>
      </c>
      <c r="F2763" s="11" t="n">
        <v>2014</v>
      </c>
      <c r="G2763" s="8" t="inlineStr">
        <is>
          <t>Aston Martin</t>
        </is>
      </c>
      <c r="H2763" s="8" t="inlineStr">
        <is>
          <t>DB5</t>
        </is>
      </c>
      <c r="I2763" s="8" t="inlineStr">
        <is>
          <t>18T0TNCY18CFKUBV6</t>
        </is>
      </c>
      <c r="J2763" s="8" t="inlineStr">
        <is>
          <t>07 - Post-War Classic (1946-1972)</t>
        </is>
      </c>
      <c r="K2763" s="12" t="n">
        <v>635000</v>
      </c>
      <c r="L2763" s="8" t="inlineStr">
        <is>
          <t>Nebraska</t>
        </is>
      </c>
      <c r="M2763" s="13" t="n">
        <v>6697.45</v>
      </c>
      <c r="N2763" s="13" t="n">
        <v>6157.64</v>
      </c>
      <c r="O2763" s="8" t="n"/>
    </row>
    <row r="2764">
      <c r="A2764" s="8" t="inlineStr">
        <is>
          <t>CANON-202511-002807</t>
        </is>
      </c>
      <c r="B2764" s="9" t="inlineStr">
        <is>
          <t>2025-11</t>
        </is>
      </c>
      <c r="C2764" s="10" t="n">
        <v>45971</v>
      </c>
      <c r="D2764" s="9" t="inlineStr">
        <is>
          <t>Bound</t>
        </is>
      </c>
      <c r="E2764" s="8" t="inlineStr">
        <is>
          <t>Cassius Whitlock</t>
        </is>
      </c>
      <c r="F2764" s="11" t="n">
        <v>1989</v>
      </c>
      <c r="G2764" s="8" t="inlineStr">
        <is>
          <t>Bentley</t>
        </is>
      </c>
      <c r="H2764" s="8" t="inlineStr">
        <is>
          <t>Continental GT</t>
        </is>
      </c>
      <c r="I2764" s="8" t="inlineStr">
        <is>
          <t>VUPJNGMRDBW473DD4</t>
        </is>
      </c>
      <c r="J2764" s="8" t="inlineStr">
        <is>
          <t>02 - Sports / GT</t>
        </is>
      </c>
      <c r="K2764" s="12" t="n">
        <v>470000</v>
      </c>
      <c r="L2764" s="8" t="inlineStr">
        <is>
          <t>New York</t>
        </is>
      </c>
      <c r="M2764" s="13" t="n">
        <v>8513.209999999999</v>
      </c>
      <c r="N2764" s="13" t="n">
        <v>7827.05</v>
      </c>
      <c r="O2764" s="8" t="n"/>
    </row>
    <row r="2765">
      <c r="A2765" s="8" t="inlineStr">
        <is>
          <t>CANON-202511-002810</t>
        </is>
      </c>
      <c r="B2765" s="9" t="inlineStr">
        <is>
          <t>2025-11</t>
        </is>
      </c>
      <c r="C2765" s="10" t="n">
        <v>45987</v>
      </c>
      <c r="D2765" s="9" t="inlineStr">
        <is>
          <t>Bound</t>
        </is>
      </c>
      <c r="E2765" s="8" t="inlineStr">
        <is>
          <t>Saoirse Merriweather</t>
        </is>
      </c>
      <c r="F2765" s="11" t="n">
        <v>2014</v>
      </c>
      <c r="G2765" s="8" t="inlineStr">
        <is>
          <t>Ferrari</t>
        </is>
      </c>
      <c r="H2765" s="8" t="inlineStr">
        <is>
          <t>SF90 Stradale</t>
        </is>
      </c>
      <c r="I2765" s="8" t="inlineStr">
        <is>
          <t>6SPMHUL6ZGGC4PGAP</t>
        </is>
      </c>
      <c r="J2765" s="8" t="inlineStr">
        <is>
          <t>03 - Supercar</t>
        </is>
      </c>
      <c r="K2765" s="12" t="n">
        <v>320000</v>
      </c>
      <c r="L2765" s="8" t="inlineStr">
        <is>
          <t>Michigan</t>
        </is>
      </c>
      <c r="M2765" s="13" t="n">
        <v>10762.26</v>
      </c>
      <c r="N2765" s="13" t="n">
        <v>9894.82</v>
      </c>
      <c r="O2765" s="8" t="n"/>
    </row>
    <row r="2766">
      <c r="A2766" s="8" t="inlineStr">
        <is>
          <t>CANON-202511-002811</t>
        </is>
      </c>
      <c r="B2766" s="9" t="inlineStr">
        <is>
          <t>2025-11</t>
        </is>
      </c>
      <c r="C2766" s="10" t="n">
        <v>45972</v>
      </c>
      <c r="D2766" s="9" t="inlineStr">
        <is>
          <t>Bound</t>
        </is>
      </c>
      <c r="E2766" s="8" t="inlineStr">
        <is>
          <t>Emiliano Chattopadhyay</t>
        </is>
      </c>
      <c r="F2766" s="11" t="n">
        <v>1974</v>
      </c>
      <c r="G2766" s="8" t="inlineStr">
        <is>
          <t>Maserati</t>
        </is>
      </c>
      <c r="H2766" s="8" t="inlineStr">
        <is>
          <t>GranTurismo</t>
        </is>
      </c>
      <c r="I2766" s="8" t="inlineStr">
        <is>
          <t>93L3H7NPCJWYC1JYK</t>
        </is>
      </c>
      <c r="J2766" s="8" t="inlineStr">
        <is>
          <t>02 - Sports / GT</t>
        </is>
      </c>
      <c r="K2766" s="12" t="n">
        <v>360000</v>
      </c>
      <c r="L2766" s="8" t="inlineStr">
        <is>
          <t>Nevada</t>
        </is>
      </c>
      <c r="M2766" s="13" t="n">
        <v>5960.38</v>
      </c>
      <c r="N2766" s="13" t="n">
        <v>5479.97</v>
      </c>
      <c r="O2766" s="8" t="n"/>
    </row>
    <row r="2767">
      <c r="A2767" s="8" t="inlineStr">
        <is>
          <t>CANON-202511-002812</t>
        </is>
      </c>
      <c r="B2767" s="9" t="inlineStr">
        <is>
          <t>2025-11</t>
        </is>
      </c>
      <c r="C2767" s="10" t="n">
        <v>45991</v>
      </c>
      <c r="D2767" s="9" t="inlineStr">
        <is>
          <t>Bound</t>
        </is>
      </c>
      <c r="E2767" s="8" t="inlineStr">
        <is>
          <t>Anouk Vandermeer</t>
        </is>
      </c>
      <c r="F2767" s="11" t="n">
        <v>1964</v>
      </c>
      <c r="G2767" s="8" t="inlineStr">
        <is>
          <t>Mercedes-Benz</t>
        </is>
      </c>
      <c r="H2767" s="8" t="inlineStr">
        <is>
          <t>AMG GT</t>
        </is>
      </c>
      <c r="I2767" s="8" t="inlineStr">
        <is>
          <t>PUMEGRA0X0SG2GXL3</t>
        </is>
      </c>
      <c r="J2767" s="8" t="inlineStr">
        <is>
          <t>02 - Sports / GT</t>
        </is>
      </c>
      <c r="K2767" s="12" t="n">
        <v>200000</v>
      </c>
      <c r="L2767" s="8" t="inlineStr">
        <is>
          <t>Washington</t>
        </is>
      </c>
      <c r="M2767" s="13" t="n">
        <v>3332.83</v>
      </c>
      <c r="N2767" s="13" t="n">
        <v>3064.2</v>
      </c>
      <c r="O2767" s="8" t="n"/>
    </row>
    <row r="2768">
      <c r="A2768" s="8" t="inlineStr">
        <is>
          <t>CANON-202511-002813</t>
        </is>
      </c>
      <c r="B2768" s="9" t="inlineStr">
        <is>
          <t>2025-11</t>
        </is>
      </c>
      <c r="C2768" s="10" t="n">
        <v>45968</v>
      </c>
      <c r="D2768" s="9" t="inlineStr">
        <is>
          <t>Bound</t>
        </is>
      </c>
      <c r="E2768" s="8" t="inlineStr">
        <is>
          <t>Anouk Chattopadhyay</t>
        </is>
      </c>
      <c r="F2768" s="11" t="n">
        <v>1955</v>
      </c>
      <c r="G2768" s="8" t="inlineStr">
        <is>
          <t>McLaren</t>
        </is>
      </c>
      <c r="H2768" s="8" t="inlineStr">
        <is>
          <t>750S</t>
        </is>
      </c>
      <c r="I2768" s="8" t="inlineStr">
        <is>
          <t>6Y6GVVJTKFGW72ARP</t>
        </is>
      </c>
      <c r="J2768" s="8" t="inlineStr">
        <is>
          <t>03 - Supercar</t>
        </is>
      </c>
      <c r="K2768" s="12" t="n">
        <v>1950000</v>
      </c>
      <c r="L2768" s="8" t="inlineStr">
        <is>
          <t>Maine</t>
        </is>
      </c>
      <c r="M2768" s="13" t="n">
        <v>31788.68</v>
      </c>
      <c r="N2768" s="13" t="n">
        <v>29226.51</v>
      </c>
      <c r="O2768" s="8" t="n"/>
    </row>
    <row r="2769">
      <c r="A2769" s="8" t="inlineStr">
        <is>
          <t>CANON-202511-002814</t>
        </is>
      </c>
      <c r="B2769" s="9" t="inlineStr">
        <is>
          <t>2025-11</t>
        </is>
      </c>
      <c r="C2769" s="10" t="n">
        <v>45972</v>
      </c>
      <c r="D2769" s="9" t="inlineStr">
        <is>
          <t>Bound</t>
        </is>
      </c>
      <c r="E2769" s="8" t="inlineStr">
        <is>
          <t>Cassius Montoya</t>
        </is>
      </c>
      <c r="F2769" s="11" t="n">
        <v>2006</v>
      </c>
      <c r="G2769" s="8" t="inlineStr">
        <is>
          <t>Maserati</t>
        </is>
      </c>
      <c r="H2769" s="8" t="inlineStr">
        <is>
          <t>GranTurismo</t>
        </is>
      </c>
      <c r="I2769" s="8" t="inlineStr">
        <is>
          <t>XN11FC7HY87R4PSP7</t>
        </is>
      </c>
      <c r="J2769" s="8" t="inlineStr">
        <is>
          <t>02 - Sports / GT</t>
        </is>
      </c>
      <c r="K2769" s="12" t="n">
        <v>530000</v>
      </c>
      <c r="L2769" s="8" t="inlineStr">
        <is>
          <t>New York</t>
        </is>
      </c>
      <c r="M2769" s="13" t="n">
        <v>8320</v>
      </c>
      <c r="N2769" s="13" t="n">
        <v>7649.41</v>
      </c>
      <c r="O2769" s="8" t="n"/>
    </row>
    <row r="2770">
      <c r="A2770" s="8" t="inlineStr">
        <is>
          <t>CANON-202511-002815</t>
        </is>
      </c>
      <c r="B2770" s="9" t="inlineStr">
        <is>
          <t>2025-11</t>
        </is>
      </c>
      <c r="C2770" s="10" t="n">
        <v>45972</v>
      </c>
      <c r="D2770" s="9" t="inlineStr">
        <is>
          <t>Bound</t>
        </is>
      </c>
      <c r="E2770" s="8" t="inlineStr">
        <is>
          <t>Beatrix Fairweather</t>
        </is>
      </c>
      <c r="F2770" s="11" t="n">
        <v>1965</v>
      </c>
      <c r="G2770" s="8" t="inlineStr">
        <is>
          <t>Maserati</t>
        </is>
      </c>
      <c r="H2770" s="8" t="inlineStr">
        <is>
          <t>GranTurismo</t>
        </is>
      </c>
      <c r="I2770" s="8" t="inlineStr">
        <is>
          <t>U93V55BFSGD43GK5U</t>
        </is>
      </c>
      <c r="J2770" s="8" t="inlineStr">
        <is>
          <t>02 - Sports / GT</t>
        </is>
      </c>
      <c r="K2770" s="12" t="n">
        <v>1075000</v>
      </c>
      <c r="L2770" s="8" t="inlineStr">
        <is>
          <t>Illinois</t>
        </is>
      </c>
      <c r="M2770" s="13" t="n">
        <v>15171.7</v>
      </c>
      <c r="N2770" s="13" t="n">
        <v>13948.86</v>
      </c>
      <c r="O2770" s="8" t="n"/>
    </row>
    <row r="2771">
      <c r="A2771" s="8" t="inlineStr">
        <is>
          <t>CANON-202511-002817</t>
        </is>
      </c>
      <c r="B2771" s="9" t="inlineStr">
        <is>
          <t>2025-11</t>
        </is>
      </c>
      <c r="C2771" s="10" t="n">
        <v>45979</v>
      </c>
      <c r="D2771" s="9" t="inlineStr">
        <is>
          <t>Bound</t>
        </is>
      </c>
      <c r="E2771" s="8" t="inlineStr">
        <is>
          <t>Ingrid Montoya</t>
        </is>
      </c>
      <c r="F2771" s="11" t="n">
        <v>2014</v>
      </c>
      <c r="G2771" s="8" t="inlineStr">
        <is>
          <t>Singer</t>
        </is>
      </c>
      <c r="H2771" s="8" t="inlineStr">
        <is>
          <t>911 Reimagined</t>
        </is>
      </c>
      <c r="I2771" s="8" t="inlineStr">
        <is>
          <t>J5NRMYS3U70USF2S2</t>
        </is>
      </c>
      <c r="J2771" s="8" t="inlineStr">
        <is>
          <t>11 - Restomod / Coachbuilt / Bespoke</t>
        </is>
      </c>
      <c r="K2771" s="12" t="n">
        <v>250000</v>
      </c>
      <c r="L2771" s="8" t="inlineStr">
        <is>
          <t>New Mexico</t>
        </is>
      </c>
      <c r="M2771" s="13" t="n">
        <v>5313.21</v>
      </c>
      <c r="N2771" s="13" t="n">
        <v>4884.97</v>
      </c>
      <c r="O2771" s="8" t="n"/>
    </row>
    <row r="2772">
      <c r="A2772" s="8" t="inlineStr">
        <is>
          <t>CANON-202511-002818</t>
        </is>
      </c>
      <c r="B2772" s="9" t="inlineStr">
        <is>
          <t>2025-11</t>
        </is>
      </c>
      <c r="C2772" s="10" t="n">
        <v>45985</v>
      </c>
      <c r="D2772" s="9" t="inlineStr">
        <is>
          <t>Bound</t>
        </is>
      </c>
      <c r="E2772" s="8" t="inlineStr">
        <is>
          <t>Beatrix Montoya</t>
        </is>
      </c>
      <c r="F2772" s="11" t="n">
        <v>1974</v>
      </c>
      <c r="G2772" s="8" t="inlineStr">
        <is>
          <t>Mercedes-Benz</t>
        </is>
      </c>
      <c r="H2772" s="8" t="inlineStr">
        <is>
          <t>AMG GT</t>
        </is>
      </c>
      <c r="I2772" s="8" t="inlineStr">
        <is>
          <t>X9FJGF6SFDK5VSY6M</t>
        </is>
      </c>
      <c r="J2772" s="8" t="inlineStr">
        <is>
          <t>02 - Sports / GT</t>
        </is>
      </c>
      <c r="K2772" s="12" t="n">
        <v>340000</v>
      </c>
      <c r="L2772" s="8" t="inlineStr">
        <is>
          <t>Washington</t>
        </is>
      </c>
      <c r="M2772" s="13" t="n">
        <v>4618.87</v>
      </c>
      <c r="N2772" s="13" t="n">
        <v>4246.59</v>
      </c>
      <c r="O2772" s="8" t="n"/>
    </row>
    <row r="2773">
      <c r="A2773" s="8" t="inlineStr">
        <is>
          <t>CANON-202511-002821</t>
        </is>
      </c>
      <c r="B2773" s="9" t="inlineStr">
        <is>
          <t>2025-11</t>
        </is>
      </c>
      <c r="C2773" s="10" t="n">
        <v>45964</v>
      </c>
      <c r="D2773" s="9" t="inlineStr">
        <is>
          <t>Bound</t>
        </is>
      </c>
      <c r="E2773" s="8" t="inlineStr">
        <is>
          <t>Leopold Montoya</t>
        </is>
      </c>
      <c r="F2773" s="11" t="n">
        <v>1996</v>
      </c>
      <c r="G2773" s="8" t="inlineStr">
        <is>
          <t>Porsche</t>
        </is>
      </c>
      <c r="H2773" s="8" t="inlineStr">
        <is>
          <t>911 Turbo S</t>
        </is>
      </c>
      <c r="I2773" s="8" t="inlineStr">
        <is>
          <t>F3DDSR30WPD0XCWBE</t>
        </is>
      </c>
      <c r="J2773" s="8" t="inlineStr">
        <is>
          <t>02 - Sports / GT</t>
        </is>
      </c>
      <c r="K2773" s="12" t="n">
        <v>520000</v>
      </c>
      <c r="L2773" s="8" t="inlineStr">
        <is>
          <t>Louisiana</t>
        </is>
      </c>
      <c r="M2773" s="13" t="n">
        <v>7716.6</v>
      </c>
      <c r="N2773" s="13" t="n">
        <v>7094.64</v>
      </c>
      <c r="O2773" s="8" t="n"/>
    </row>
    <row r="2774">
      <c r="A2774" s="8" t="inlineStr">
        <is>
          <t>CANON-202511-002823</t>
        </is>
      </c>
      <c r="B2774" s="9" t="inlineStr">
        <is>
          <t>2025-11</t>
        </is>
      </c>
      <c r="C2774" s="10" t="n">
        <v>45981</v>
      </c>
      <c r="D2774" s="9" t="inlineStr">
        <is>
          <t>Bound</t>
        </is>
      </c>
      <c r="E2774" s="8" t="inlineStr">
        <is>
          <t>Thaddeus Rourke</t>
        </is>
      </c>
      <c r="F2774" s="11" t="n">
        <v>1991</v>
      </c>
      <c r="G2774" s="8" t="inlineStr">
        <is>
          <t>Ferrari</t>
        </is>
      </c>
      <c r="H2774" s="8" t="inlineStr">
        <is>
          <t>SF90 Stradale</t>
        </is>
      </c>
      <c r="I2774" s="8" t="inlineStr">
        <is>
          <t>MZ7EYWC8S4M09VBUU</t>
        </is>
      </c>
      <c r="J2774" s="8" t="inlineStr">
        <is>
          <t>03 - Supercar</t>
        </is>
      </c>
      <c r="K2774" s="12" t="n">
        <v>1950000</v>
      </c>
      <c r="L2774" s="8" t="inlineStr">
        <is>
          <t>Ohio</t>
        </is>
      </c>
      <c r="M2774" s="13" t="n">
        <v>40913.21</v>
      </c>
      <c r="N2774" s="13" t="n">
        <v>37615.61</v>
      </c>
      <c r="O2774" s="8" t="n"/>
    </row>
    <row r="2775">
      <c r="A2775" s="8" t="inlineStr">
        <is>
          <t>CANON-202511-002824</t>
        </is>
      </c>
      <c r="B2775" s="9" t="inlineStr">
        <is>
          <t>2025-11</t>
        </is>
      </c>
      <c r="C2775" s="10" t="n">
        <v>45987</v>
      </c>
      <c r="D2775" s="9" t="inlineStr">
        <is>
          <t>Bound</t>
        </is>
      </c>
      <c r="E2775" s="8" t="inlineStr">
        <is>
          <t>Sunniva Delacroix</t>
        </is>
      </c>
      <c r="F2775" s="11" t="n">
        <v>1990</v>
      </c>
      <c r="G2775" s="8" t="inlineStr">
        <is>
          <t>Bentley</t>
        </is>
      </c>
      <c r="H2775" s="8" t="inlineStr">
        <is>
          <t>Continental GT</t>
        </is>
      </c>
      <c r="I2775" s="8" t="inlineStr">
        <is>
          <t>2CKFT79GAHH4KYLT2</t>
        </is>
      </c>
      <c r="J2775" s="8" t="inlineStr">
        <is>
          <t>02 - Sports / GT</t>
        </is>
      </c>
      <c r="K2775" s="12" t="n">
        <v>1070000</v>
      </c>
      <c r="L2775" s="8" t="inlineStr">
        <is>
          <t>Virginia</t>
        </is>
      </c>
      <c r="M2775" s="13" t="n">
        <v>12103.11</v>
      </c>
      <c r="N2775" s="13" t="n">
        <v>11127.6</v>
      </c>
      <c r="O2775" s="8" t="n"/>
    </row>
    <row r="2776">
      <c r="A2776" s="8" t="inlineStr">
        <is>
          <t>CANON-202511-002825</t>
        </is>
      </c>
      <c r="B2776" s="9" t="inlineStr">
        <is>
          <t>2025-11</t>
        </is>
      </c>
      <c r="C2776" s="10" t="n">
        <v>45991</v>
      </c>
      <c r="D2776" s="9" t="inlineStr">
        <is>
          <t>Bound</t>
        </is>
      </c>
      <c r="E2776" s="8" t="inlineStr">
        <is>
          <t>Fitzgerald Blackwood</t>
        </is>
      </c>
      <c r="F2776" s="11" t="n">
        <v>1957</v>
      </c>
      <c r="G2776" s="8" t="inlineStr">
        <is>
          <t>Mercedes-Benz</t>
        </is>
      </c>
      <c r="H2776" s="8" t="inlineStr">
        <is>
          <t>280SL Pagoda</t>
        </is>
      </c>
      <c r="I2776" s="8" t="inlineStr">
        <is>
          <t>39YM71GEN2ZACEUPR</t>
        </is>
      </c>
      <c r="J2776" s="8" t="inlineStr">
        <is>
          <t>07 - Post-War Classic (1946-1972)</t>
        </is>
      </c>
      <c r="K2776" s="12" t="n">
        <v>870000</v>
      </c>
      <c r="L2776" s="8" t="inlineStr">
        <is>
          <t>Delaware</t>
        </is>
      </c>
      <c r="M2776" s="13" t="n">
        <v>8823.110000000001</v>
      </c>
      <c r="N2776" s="13" t="n">
        <v>8111.97</v>
      </c>
      <c r="O2776" s="8" t="n"/>
    </row>
    <row r="2777">
      <c r="A2777" s="8" t="inlineStr">
        <is>
          <t>CANON-202511-002827</t>
        </is>
      </c>
      <c r="B2777" s="9" t="inlineStr">
        <is>
          <t>2025-11</t>
        </is>
      </c>
      <c r="C2777" s="10" t="n">
        <v>45968</v>
      </c>
      <c r="D2777" s="9" t="inlineStr">
        <is>
          <t>Bound</t>
        </is>
      </c>
      <c r="E2777" s="8" t="inlineStr">
        <is>
          <t>Marisol Blackwood</t>
        </is>
      </c>
      <c r="F2777" s="11" t="n">
        <v>2023</v>
      </c>
      <c r="G2777" s="8" t="inlineStr">
        <is>
          <t>BMW</t>
        </is>
      </c>
      <c r="H2777" s="8" t="inlineStr">
        <is>
          <t>M8 Competition</t>
        </is>
      </c>
      <c r="I2777" s="8" t="inlineStr">
        <is>
          <t>PRNBD51ZV016P6JRP</t>
        </is>
      </c>
      <c r="J2777" s="8" t="inlineStr">
        <is>
          <t>02 - Sports / GT</t>
        </is>
      </c>
      <c r="K2777" s="12" t="n">
        <v>820000</v>
      </c>
      <c r="L2777" s="8" t="inlineStr">
        <is>
          <t>Hawaii</t>
        </is>
      </c>
      <c r="M2777" s="13" t="n">
        <v>13073.58</v>
      </c>
      <c r="N2777" s="13" t="n">
        <v>12019.85</v>
      </c>
      <c r="O2777" s="8" t="n"/>
    </row>
    <row r="2778">
      <c r="A2778" s="8" t="inlineStr">
        <is>
          <t>CANON-202511-002829</t>
        </is>
      </c>
      <c r="B2778" s="9" t="inlineStr">
        <is>
          <t>2025-11</t>
        </is>
      </c>
      <c r="C2778" s="10" t="n">
        <v>45965</v>
      </c>
      <c r="D2778" s="9" t="inlineStr">
        <is>
          <t>Bound</t>
        </is>
      </c>
      <c r="E2778" s="8" t="inlineStr">
        <is>
          <t>Ottilie Merriweather</t>
        </is>
      </c>
      <c r="F2778" s="11" t="n">
        <v>2023</v>
      </c>
      <c r="G2778" s="8" t="inlineStr">
        <is>
          <t>BMW</t>
        </is>
      </c>
      <c r="H2778" s="8" t="inlineStr">
        <is>
          <t>M8 Competition</t>
        </is>
      </c>
      <c r="I2778" s="8" t="inlineStr">
        <is>
          <t>XXD3AVLMLAPEKVJHA</t>
        </is>
      </c>
      <c r="J2778" s="8" t="inlineStr">
        <is>
          <t>02 - Sports / GT</t>
        </is>
      </c>
      <c r="K2778" s="12" t="n">
        <v>370000</v>
      </c>
      <c r="L2778" s="8" t="inlineStr">
        <is>
          <t>Louisiana</t>
        </is>
      </c>
      <c r="M2778" s="13" t="n">
        <v>6335.38</v>
      </c>
      <c r="N2778" s="13" t="n">
        <v>5824.75</v>
      </c>
      <c r="O2778" s="8" t="n"/>
    </row>
    <row r="2779">
      <c r="A2779" s="8" t="inlineStr">
        <is>
          <t>CANON-202511-002830</t>
        </is>
      </c>
      <c r="B2779" s="9" t="inlineStr">
        <is>
          <t>2025-11</t>
        </is>
      </c>
      <c r="C2779" s="10" t="n">
        <v>45963</v>
      </c>
      <c r="D2779" s="9" t="inlineStr">
        <is>
          <t>Bound</t>
        </is>
      </c>
      <c r="E2779" s="8" t="inlineStr">
        <is>
          <t>Horace Thistlewood</t>
        </is>
      </c>
      <c r="F2779" s="11" t="n">
        <v>1972</v>
      </c>
      <c r="G2779" s="8" t="inlineStr">
        <is>
          <t>Bugatti</t>
        </is>
      </c>
      <c r="H2779" s="8" t="inlineStr">
        <is>
          <t>Type 57</t>
        </is>
      </c>
      <c r="I2779" s="8" t="inlineStr">
        <is>
          <t>1A7T6MMZMZ9BU3PDA</t>
        </is>
      </c>
      <c r="J2779" s="8" t="inlineStr">
        <is>
          <t>06 - Vintage Pre-War (pre-1946)</t>
        </is>
      </c>
      <c r="K2779" s="12" t="n">
        <v>1950000</v>
      </c>
      <c r="L2779" s="8" t="inlineStr">
        <is>
          <t>New York</t>
        </is>
      </c>
      <c r="M2779" s="13" t="n">
        <v>16012.08</v>
      </c>
      <c r="N2779" s="13" t="n">
        <v>14721.51</v>
      </c>
      <c r="O2779" s="8" t="n"/>
    </row>
    <row r="2780">
      <c r="A2780" s="8" t="inlineStr">
        <is>
          <t>CANON-202511-002831</t>
        </is>
      </c>
      <c r="B2780" s="9" t="inlineStr">
        <is>
          <t>2025-11</t>
        </is>
      </c>
      <c r="C2780" s="10" t="n">
        <v>45971</v>
      </c>
      <c r="D2780" s="9" t="inlineStr">
        <is>
          <t>Bound</t>
        </is>
      </c>
      <c r="E2780" s="8" t="inlineStr">
        <is>
          <t>Mireille Ashcombe</t>
        </is>
      </c>
      <c r="F2780" s="11" t="n">
        <v>1956</v>
      </c>
      <c r="G2780" s="8" t="inlineStr">
        <is>
          <t>BMW</t>
        </is>
      </c>
      <c r="H2780" s="8" t="inlineStr">
        <is>
          <t>M8 Competition</t>
        </is>
      </c>
      <c r="I2780" s="8" t="inlineStr">
        <is>
          <t>3BVRE2NG6BFAKF100</t>
        </is>
      </c>
      <c r="J2780" s="8" t="inlineStr">
        <is>
          <t>02 - Sports / GT</t>
        </is>
      </c>
      <c r="K2780" s="12" t="n">
        <v>225000</v>
      </c>
      <c r="L2780" s="8" t="inlineStr">
        <is>
          <t>New Jersey</t>
        </is>
      </c>
      <c r="M2780" s="13" t="n">
        <v>3554.15</v>
      </c>
      <c r="N2780" s="13" t="n">
        <v>3267.69</v>
      </c>
      <c r="O2780" s="8" t="n"/>
    </row>
    <row r="2781">
      <c r="A2781" s="8" t="inlineStr">
        <is>
          <t>CANON-202511-002832</t>
        </is>
      </c>
      <c r="B2781" s="9" t="inlineStr">
        <is>
          <t>2025-11</t>
        </is>
      </c>
      <c r="C2781" s="10" t="n">
        <v>45982</v>
      </c>
      <c r="D2781" s="9" t="inlineStr">
        <is>
          <t>Bound</t>
        </is>
      </c>
      <c r="E2781" s="8" t="inlineStr">
        <is>
          <t>Ingrid Fairweather</t>
        </is>
      </c>
      <c r="F2781" s="11" t="n">
        <v>2013</v>
      </c>
      <c r="G2781" s="8" t="inlineStr">
        <is>
          <t>Maserati</t>
        </is>
      </c>
      <c r="H2781" s="8" t="inlineStr">
        <is>
          <t>GranTurismo</t>
        </is>
      </c>
      <c r="I2781" s="8" t="inlineStr">
        <is>
          <t>YFMAGS0SEB2ZRGZVC</t>
        </is>
      </c>
      <c r="J2781" s="8" t="inlineStr">
        <is>
          <t>02 - Sports / GT</t>
        </is>
      </c>
      <c r="K2781" s="12" t="n">
        <v>290000</v>
      </c>
      <c r="L2781" s="8" t="inlineStr">
        <is>
          <t>North Dakota</t>
        </is>
      </c>
      <c r="M2781" s="13" t="n">
        <v>4185.85</v>
      </c>
      <c r="N2781" s="13" t="n">
        <v>3848.47</v>
      </c>
      <c r="O2781" s="8" t="n"/>
    </row>
    <row r="2782">
      <c r="A2782" s="8" t="inlineStr">
        <is>
          <t>CANON-202511-002833</t>
        </is>
      </c>
      <c r="B2782" s="9" t="inlineStr">
        <is>
          <t>2025-11</t>
        </is>
      </c>
      <c r="C2782" s="10" t="n">
        <v>45966</v>
      </c>
      <c r="D2782" s="9" t="inlineStr">
        <is>
          <t>Bound</t>
        </is>
      </c>
      <c r="E2782" s="8" t="inlineStr">
        <is>
          <t>Emiliano Delacroix</t>
        </is>
      </c>
      <c r="F2782" s="11" t="n">
        <v>2004</v>
      </c>
      <c r="G2782" s="8" t="inlineStr">
        <is>
          <t>Ferrari</t>
        </is>
      </c>
      <c r="H2782" s="8" t="inlineStr">
        <is>
          <t>275 GTB/4</t>
        </is>
      </c>
      <c r="I2782" s="8" t="inlineStr">
        <is>
          <t>18NBCD926L8M0WGBR</t>
        </is>
      </c>
      <c r="J2782" s="8" t="inlineStr">
        <is>
          <t>07 - Post-War Classic (1946-1972)</t>
        </is>
      </c>
      <c r="K2782" s="12" t="n">
        <v>280000</v>
      </c>
      <c r="L2782" s="8" t="inlineStr">
        <is>
          <t>New Jersey</t>
        </is>
      </c>
      <c r="M2782" s="13" t="n">
        <v>2307.62</v>
      </c>
      <c r="N2782" s="13" t="n">
        <v>2121.63</v>
      </c>
      <c r="O2782" s="8" t="n"/>
    </row>
    <row r="2783">
      <c r="A2783" s="8" t="inlineStr">
        <is>
          <t>CANON-202511-002834</t>
        </is>
      </c>
      <c r="B2783" s="9" t="inlineStr">
        <is>
          <t>2025-11</t>
        </is>
      </c>
      <c r="C2783" s="10" t="n">
        <v>45970</v>
      </c>
      <c r="D2783" s="9" t="inlineStr">
        <is>
          <t>Bound</t>
        </is>
      </c>
      <c r="E2783" s="8" t="inlineStr">
        <is>
          <t>Lorenzo Castellanos</t>
        </is>
      </c>
      <c r="F2783" s="11" t="n">
        <v>1988</v>
      </c>
      <c r="G2783" s="8" t="inlineStr">
        <is>
          <t>Mercedes-Benz</t>
        </is>
      </c>
      <c r="H2783" s="8" t="inlineStr">
        <is>
          <t>AMG GT</t>
        </is>
      </c>
      <c r="I2783" s="8" t="inlineStr">
        <is>
          <t>NYYKR29FPHMMX0X8F</t>
        </is>
      </c>
      <c r="J2783" s="8" t="inlineStr">
        <is>
          <t>02 - Sports / GT</t>
        </is>
      </c>
      <c r="K2783" s="12" t="n">
        <v>800000</v>
      </c>
      <c r="L2783" s="8" t="inlineStr">
        <is>
          <t>Florida</t>
        </is>
      </c>
      <c r="M2783" s="13" t="n">
        <v>13932.08</v>
      </c>
      <c r="N2783" s="13" t="n">
        <v>12809.15</v>
      </c>
      <c r="O2783" s="8" t="n"/>
    </row>
    <row r="2784">
      <c r="A2784" s="8" t="inlineStr">
        <is>
          <t>CANON-202511-002835</t>
        </is>
      </c>
      <c r="B2784" s="9" t="inlineStr">
        <is>
          <t>2025-11</t>
        </is>
      </c>
      <c r="C2784" s="10" t="n">
        <v>45979</v>
      </c>
      <c r="D2784" s="9" t="inlineStr">
        <is>
          <t>Bound</t>
        </is>
      </c>
      <c r="E2784" s="8" t="inlineStr">
        <is>
          <t>Fitzgerald Ashcombe</t>
        </is>
      </c>
      <c r="F2784" s="11" t="n">
        <v>1963</v>
      </c>
      <c r="G2784" s="8" t="inlineStr">
        <is>
          <t>BMW</t>
        </is>
      </c>
      <c r="H2784" s="8" t="inlineStr">
        <is>
          <t>M8 Competition</t>
        </is>
      </c>
      <c r="I2784" s="8" t="inlineStr">
        <is>
          <t>YTLBERPRNZKUG5YR0</t>
        </is>
      </c>
      <c r="J2784" s="8" t="inlineStr">
        <is>
          <t>02 - Sports / GT</t>
        </is>
      </c>
      <c r="K2784" s="12" t="n">
        <v>390000</v>
      </c>
      <c r="L2784" s="8" t="inlineStr">
        <is>
          <t>Texas</t>
        </is>
      </c>
      <c r="M2784" s="13" t="n">
        <v>6346.7</v>
      </c>
      <c r="N2784" s="13" t="n">
        <v>5835.16</v>
      </c>
      <c r="O2784" s="8" t="n"/>
    </row>
    <row r="2785">
      <c r="A2785" s="8" t="inlineStr">
        <is>
          <t>CANON-202511-002836</t>
        </is>
      </c>
      <c r="B2785" s="9" t="inlineStr">
        <is>
          <t>2025-11</t>
        </is>
      </c>
      <c r="C2785" s="10" t="n">
        <v>45982</v>
      </c>
      <c r="D2785" s="9" t="inlineStr">
        <is>
          <t>Bound</t>
        </is>
      </c>
      <c r="E2785" s="8" t="inlineStr">
        <is>
          <t>Desmond Fairweather</t>
        </is>
      </c>
      <c r="F2785" s="11" t="n">
        <v>2023</v>
      </c>
      <c r="G2785" s="8" t="inlineStr">
        <is>
          <t>Aston Martin</t>
        </is>
      </c>
      <c r="H2785" s="8" t="inlineStr">
        <is>
          <t>DB12</t>
        </is>
      </c>
      <c r="I2785" s="8" t="inlineStr">
        <is>
          <t>GBFTNF99RNNT68YLT</t>
        </is>
      </c>
      <c r="J2785" s="8" t="inlineStr">
        <is>
          <t>02 - Sports / GT</t>
        </is>
      </c>
      <c r="K2785" s="12" t="n">
        <v>520000</v>
      </c>
      <c r="L2785" s="8" t="inlineStr">
        <is>
          <t>Kentucky</t>
        </is>
      </c>
      <c r="M2785" s="13" t="n">
        <v>8545.66</v>
      </c>
      <c r="N2785" s="13" t="n">
        <v>7856.88</v>
      </c>
      <c r="O2785" s="8" t="n"/>
    </row>
    <row r="2786">
      <c r="A2786" s="8" t="inlineStr">
        <is>
          <t>CANON-202511-002838</t>
        </is>
      </c>
      <c r="B2786" s="9" t="inlineStr">
        <is>
          <t>2025-11</t>
        </is>
      </c>
      <c r="C2786" s="10" t="n">
        <v>45967</v>
      </c>
      <c r="D2786" s="9" t="inlineStr">
        <is>
          <t>Bound</t>
        </is>
      </c>
      <c r="E2786" s="8" t="inlineStr">
        <is>
          <t>Ramona Castellanos</t>
        </is>
      </c>
      <c r="F2786" s="11" t="n">
        <v>1990</v>
      </c>
      <c r="G2786" s="8" t="inlineStr">
        <is>
          <t>Porsche</t>
        </is>
      </c>
      <c r="H2786" s="8" t="inlineStr">
        <is>
          <t>911 Turbo S</t>
        </is>
      </c>
      <c r="I2786" s="8" t="inlineStr">
        <is>
          <t>XKLHH94TC8K9W3KXJ</t>
        </is>
      </c>
      <c r="J2786" s="8" t="inlineStr">
        <is>
          <t>02 - Sports / GT</t>
        </is>
      </c>
      <c r="K2786" s="12" t="n">
        <v>505000</v>
      </c>
      <c r="L2786" s="8" t="inlineStr">
        <is>
          <t>Texas</t>
        </is>
      </c>
      <c r="M2786" s="13" t="n">
        <v>7122.41</v>
      </c>
      <c r="N2786" s="13" t="n">
        <v>6548.34</v>
      </c>
      <c r="O2786" s="8" t="n"/>
    </row>
    <row r="2787">
      <c r="A2787" s="8" t="inlineStr">
        <is>
          <t>CANON-202511-002839</t>
        </is>
      </c>
      <c r="B2787" s="9" t="inlineStr">
        <is>
          <t>2025-11</t>
        </is>
      </c>
      <c r="C2787" s="10" t="n">
        <v>45990</v>
      </c>
      <c r="D2787" s="9" t="inlineStr">
        <is>
          <t>Bound</t>
        </is>
      </c>
      <c r="E2787" s="8" t="inlineStr">
        <is>
          <t>Fitzgerald Thistlewood</t>
        </is>
      </c>
      <c r="F2787" s="11" t="n">
        <v>1984</v>
      </c>
      <c r="G2787" s="8" t="inlineStr">
        <is>
          <t>Lamborghini</t>
        </is>
      </c>
      <c r="H2787" s="8" t="inlineStr">
        <is>
          <t>Huracan EVO</t>
        </is>
      </c>
      <c r="I2787" s="8" t="inlineStr">
        <is>
          <t>TAZUK5DU68BJCEEK9</t>
        </is>
      </c>
      <c r="J2787" s="8" t="inlineStr">
        <is>
          <t>03 - Supercar</t>
        </is>
      </c>
      <c r="K2787" s="12" t="n">
        <v>885000</v>
      </c>
      <c r="L2787" s="8" t="inlineStr">
        <is>
          <t>Illinois</t>
        </is>
      </c>
      <c r="M2787" s="13" t="n">
        <v>21573.96</v>
      </c>
      <c r="N2787" s="13" t="n">
        <v>19835.1</v>
      </c>
      <c r="O2787" s="8" t="n"/>
    </row>
    <row r="2788">
      <c r="A2788" s="8" t="inlineStr">
        <is>
          <t>CANON-202511-002841</t>
        </is>
      </c>
      <c r="B2788" s="9" t="inlineStr">
        <is>
          <t>2025-11</t>
        </is>
      </c>
      <c r="C2788" s="10" t="n">
        <v>45970</v>
      </c>
      <c r="D2788" s="9" t="inlineStr">
        <is>
          <t>Bound</t>
        </is>
      </c>
      <c r="E2788" s="8" t="inlineStr">
        <is>
          <t>Ramona Harrington</t>
        </is>
      </c>
      <c r="F2788" s="11" t="n">
        <v>1998</v>
      </c>
      <c r="G2788" s="8" t="inlineStr">
        <is>
          <t>Lamborghini</t>
        </is>
      </c>
      <c r="H2788" s="8" t="inlineStr">
        <is>
          <t>Huracan EVO</t>
        </is>
      </c>
      <c r="I2788" s="8" t="inlineStr">
        <is>
          <t>CEDGXCE2H1RC9ZBZC</t>
        </is>
      </c>
      <c r="J2788" s="8" t="inlineStr">
        <is>
          <t>03 - Supercar</t>
        </is>
      </c>
      <c r="K2788" s="12" t="n">
        <v>1950000</v>
      </c>
      <c r="L2788" s="8" t="inlineStr">
        <is>
          <t>Florida</t>
        </is>
      </c>
      <c r="M2788" s="13" t="n">
        <v>41796.23</v>
      </c>
      <c r="N2788" s="13" t="n">
        <v>38427.45</v>
      </c>
      <c r="O2788" s="8" t="n"/>
    </row>
    <row r="2789">
      <c r="A2789" s="8" t="inlineStr">
        <is>
          <t>CANON-202511-002842</t>
        </is>
      </c>
      <c r="B2789" s="9" t="inlineStr">
        <is>
          <t>2025-11</t>
        </is>
      </c>
      <c r="C2789" s="10" t="n">
        <v>45964</v>
      </c>
      <c r="D2789" s="9" t="inlineStr">
        <is>
          <t>Bound</t>
        </is>
      </c>
      <c r="E2789" s="8" t="inlineStr">
        <is>
          <t>Everett Vandermeer</t>
        </is>
      </c>
      <c r="F2789" s="11" t="n">
        <v>1961</v>
      </c>
      <c r="G2789" s="8" t="inlineStr">
        <is>
          <t>Bentley</t>
        </is>
      </c>
      <c r="H2789" s="8" t="inlineStr">
        <is>
          <t>4.5 Litre</t>
        </is>
      </c>
      <c r="I2789" s="8" t="inlineStr">
        <is>
          <t>M5BYF4RNL7P1878LS</t>
        </is>
      </c>
      <c r="J2789" s="8" t="inlineStr">
        <is>
          <t>06 - Vintage Pre-War (pre-1946)</t>
        </is>
      </c>
      <c r="K2789" s="12" t="n">
        <v>995000</v>
      </c>
      <c r="L2789" s="8" t="inlineStr">
        <is>
          <t>Kentucky</t>
        </is>
      </c>
      <c r="M2789" s="13" t="n">
        <v>9559.51</v>
      </c>
      <c r="N2789" s="13" t="n">
        <v>8789.01</v>
      </c>
      <c r="O2789" s="8" t="n"/>
    </row>
    <row r="2790">
      <c r="A2790" s="8" t="inlineStr">
        <is>
          <t>CANON-202511-002843</t>
        </is>
      </c>
      <c r="B2790" s="9" t="inlineStr">
        <is>
          <t>2025-11</t>
        </is>
      </c>
      <c r="C2790" s="10" t="n">
        <v>45977</v>
      </c>
      <c r="D2790" s="9" t="inlineStr">
        <is>
          <t>Bound</t>
        </is>
      </c>
      <c r="E2790" s="8" t="inlineStr">
        <is>
          <t>Cassius Nakashima</t>
        </is>
      </c>
      <c r="F2790" s="11" t="n">
        <v>2005</v>
      </c>
      <c r="G2790" s="8" t="inlineStr">
        <is>
          <t>Porsche</t>
        </is>
      </c>
      <c r="H2790" s="8" t="inlineStr">
        <is>
          <t>911 Turbo S</t>
        </is>
      </c>
      <c r="I2790" s="8" t="inlineStr">
        <is>
          <t>VHCU2T9JYDXXVASJM</t>
        </is>
      </c>
      <c r="J2790" s="8" t="inlineStr">
        <is>
          <t>02 - Sports / GT</t>
        </is>
      </c>
      <c r="K2790" s="12" t="n">
        <v>805000</v>
      </c>
      <c r="L2790" s="8" t="inlineStr">
        <is>
          <t>New York</t>
        </is>
      </c>
      <c r="M2790" s="13" t="n">
        <v>12636.98</v>
      </c>
      <c r="N2790" s="13" t="n">
        <v>11618.44</v>
      </c>
      <c r="O2790" s="8" t="n"/>
    </row>
    <row r="2791">
      <c r="A2791" s="8" t="inlineStr">
        <is>
          <t>CANON-202511-002844</t>
        </is>
      </c>
      <c r="B2791" s="9" t="inlineStr">
        <is>
          <t>2025-11</t>
        </is>
      </c>
      <c r="C2791" s="10" t="n">
        <v>45976</v>
      </c>
      <c r="D2791" s="9" t="inlineStr">
        <is>
          <t>Bound</t>
        </is>
      </c>
      <c r="E2791" s="8" t="inlineStr">
        <is>
          <t>Aurelio Fairweather</t>
        </is>
      </c>
      <c r="F2791" s="11" t="n">
        <v>2009</v>
      </c>
      <c r="G2791" s="8" t="inlineStr">
        <is>
          <t>Aston Martin</t>
        </is>
      </c>
      <c r="H2791" s="8" t="inlineStr">
        <is>
          <t>DB12</t>
        </is>
      </c>
      <c r="I2791" s="8" t="inlineStr">
        <is>
          <t>G2FWJ4SM7V3YUWWG3</t>
        </is>
      </c>
      <c r="J2791" s="8" t="inlineStr">
        <is>
          <t>02 - Sports / GT</t>
        </is>
      </c>
      <c r="K2791" s="12" t="n">
        <v>650000</v>
      </c>
      <c r="L2791" s="8" t="inlineStr">
        <is>
          <t>Wisconsin</t>
        </is>
      </c>
      <c r="M2791" s="13" t="n">
        <v>9566.040000000001</v>
      </c>
      <c r="N2791" s="13" t="n">
        <v>8795.02</v>
      </c>
      <c r="O2791" s="8" t="n"/>
    </row>
    <row r="2792">
      <c r="A2792" s="8" t="inlineStr">
        <is>
          <t>CANON-202511-002846</t>
        </is>
      </c>
      <c r="B2792" s="9" t="inlineStr">
        <is>
          <t>2025-11</t>
        </is>
      </c>
      <c r="C2792" s="10" t="n">
        <v>45975</v>
      </c>
      <c r="D2792" s="9" t="inlineStr">
        <is>
          <t>Bound</t>
        </is>
      </c>
      <c r="E2792" s="8" t="inlineStr">
        <is>
          <t>Emiliano Fairweather</t>
        </is>
      </c>
      <c r="F2792" s="11" t="n">
        <v>1958</v>
      </c>
      <c r="G2792" s="8" t="inlineStr">
        <is>
          <t>Aston Martin</t>
        </is>
      </c>
      <c r="H2792" s="8" t="inlineStr">
        <is>
          <t>DB12</t>
        </is>
      </c>
      <c r="I2792" s="8" t="inlineStr">
        <is>
          <t>V6SVKM5Y0E5SVV0XE</t>
        </is>
      </c>
      <c r="J2792" s="8" t="inlineStr">
        <is>
          <t>02 - Sports / GT</t>
        </is>
      </c>
      <c r="K2792" s="12" t="n">
        <v>1045000</v>
      </c>
      <c r="L2792" s="8" t="inlineStr">
        <is>
          <t>Idaho</t>
        </is>
      </c>
      <c r="M2792" s="13" t="n">
        <v>10735.9</v>
      </c>
      <c r="N2792" s="13" t="n">
        <v>9870.59</v>
      </c>
      <c r="O2792" s="8" t="n"/>
    </row>
    <row r="2793">
      <c r="A2793" s="8" t="inlineStr">
        <is>
          <t>CANON-202511-002847</t>
        </is>
      </c>
      <c r="B2793" s="9" t="inlineStr">
        <is>
          <t>2025-11</t>
        </is>
      </c>
      <c r="C2793" s="10" t="n">
        <v>45986</v>
      </c>
      <c r="D2793" s="9" t="inlineStr">
        <is>
          <t>Bound</t>
        </is>
      </c>
      <c r="E2793" s="8" t="inlineStr">
        <is>
          <t>Ramona Rourke</t>
        </is>
      </c>
      <c r="F2793" s="11" t="n">
        <v>1993</v>
      </c>
      <c r="G2793" s="8" t="inlineStr">
        <is>
          <t>Maserati</t>
        </is>
      </c>
      <c r="H2793" s="8" t="inlineStr">
        <is>
          <t>GranTurismo</t>
        </is>
      </c>
      <c r="I2793" s="8" t="inlineStr">
        <is>
          <t>8051JPMN6JRLL4JRV</t>
        </is>
      </c>
      <c r="J2793" s="8" t="inlineStr">
        <is>
          <t>02 - Sports / GT</t>
        </is>
      </c>
      <c r="K2793" s="12" t="n">
        <v>315000</v>
      </c>
      <c r="L2793" s="8" t="inlineStr">
        <is>
          <t>Washington</t>
        </is>
      </c>
      <c r="M2793" s="13" t="n">
        <v>4279.25</v>
      </c>
      <c r="N2793" s="13" t="n">
        <v>3934.34</v>
      </c>
      <c r="O2793" s="8" t="n"/>
    </row>
    <row r="2794">
      <c r="A2794" s="8" t="inlineStr">
        <is>
          <t>CANON-202511-002848</t>
        </is>
      </c>
      <c r="B2794" s="9" t="inlineStr">
        <is>
          <t>2025-11</t>
        </is>
      </c>
      <c r="C2794" s="10" t="n">
        <v>45991</v>
      </c>
      <c r="D2794" s="9" t="inlineStr">
        <is>
          <t>Bound</t>
        </is>
      </c>
      <c r="E2794" s="8" t="inlineStr">
        <is>
          <t>Ramona Castellanos</t>
        </is>
      </c>
      <c r="F2794" s="11" t="n">
        <v>2021</v>
      </c>
      <c r="G2794" s="8" t="inlineStr">
        <is>
          <t>Aston Martin</t>
        </is>
      </c>
      <c r="H2794" s="8" t="inlineStr">
        <is>
          <t>DB12</t>
        </is>
      </c>
      <c r="I2794" s="8" t="inlineStr">
        <is>
          <t>RNJSRKJUU3EX2BEF8</t>
        </is>
      </c>
      <c r="J2794" s="8" t="inlineStr">
        <is>
          <t>02 - Sports / GT</t>
        </is>
      </c>
      <c r="K2794" s="12" t="n">
        <v>965000</v>
      </c>
      <c r="L2794" s="8" t="inlineStr">
        <is>
          <t>South Dakota</t>
        </is>
      </c>
      <c r="M2794" s="13" t="n">
        <v>13136.75</v>
      </c>
      <c r="N2794" s="13" t="n">
        <v>12077.93</v>
      </c>
      <c r="O2794" s="8" t="n"/>
    </row>
    <row r="2795">
      <c r="A2795" s="8" t="inlineStr">
        <is>
          <t>CANON-202511-002849</t>
        </is>
      </c>
      <c r="B2795" s="9" t="inlineStr">
        <is>
          <t>2025-11</t>
        </is>
      </c>
      <c r="C2795" s="10" t="n">
        <v>45980</v>
      </c>
      <c r="D2795" s="9" t="inlineStr">
        <is>
          <t>Bound</t>
        </is>
      </c>
      <c r="E2795" s="8" t="inlineStr">
        <is>
          <t>Cassius Farkas</t>
        </is>
      </c>
      <c r="F2795" s="11" t="n">
        <v>1966</v>
      </c>
      <c r="G2795" s="8" t="inlineStr">
        <is>
          <t>Ferrari</t>
        </is>
      </c>
      <c r="H2795" s="8" t="inlineStr">
        <is>
          <t>SF90 Stradale</t>
        </is>
      </c>
      <c r="I2795" s="8" t="inlineStr">
        <is>
          <t>7WFZM472BUTURXLTG</t>
        </is>
      </c>
      <c r="J2795" s="8" t="inlineStr">
        <is>
          <t>03 - Supercar</t>
        </is>
      </c>
      <c r="K2795" s="12" t="n">
        <v>605000</v>
      </c>
      <c r="L2795" s="8" t="inlineStr">
        <is>
          <t>Colorado</t>
        </is>
      </c>
      <c r="M2795" s="13" t="n">
        <v>11928.77</v>
      </c>
      <c r="N2795" s="13" t="n">
        <v>10967.31</v>
      </c>
      <c r="O2795" s="8" t="n"/>
    </row>
    <row r="2796">
      <c r="A2796" s="8" t="inlineStr">
        <is>
          <t>CANON-202511-002851</t>
        </is>
      </c>
      <c r="B2796" s="9" t="inlineStr">
        <is>
          <t>2025-11</t>
        </is>
      </c>
      <c r="C2796" s="10" t="n">
        <v>45966</v>
      </c>
      <c r="D2796" s="9" t="inlineStr">
        <is>
          <t>Bound</t>
        </is>
      </c>
      <c r="E2796" s="8" t="inlineStr">
        <is>
          <t>Wilhelmina Whitlock</t>
        </is>
      </c>
      <c r="F2796" s="11" t="n">
        <v>1992</v>
      </c>
      <c r="G2796" s="8" t="inlineStr">
        <is>
          <t>Bentley</t>
        </is>
      </c>
      <c r="H2796" s="8" t="inlineStr">
        <is>
          <t>Continental GT</t>
        </is>
      </c>
      <c r="I2796" s="8" t="inlineStr">
        <is>
          <t>FKYJG0RCZ2LUWMSB2</t>
        </is>
      </c>
      <c r="J2796" s="8" t="inlineStr">
        <is>
          <t>02 - Sports / GT</t>
        </is>
      </c>
      <c r="K2796" s="12" t="n">
        <v>590000</v>
      </c>
      <c r="L2796" s="8" t="inlineStr">
        <is>
          <t>New York</t>
        </is>
      </c>
      <c r="M2796" s="13" t="n">
        <v>9261.889999999999</v>
      </c>
      <c r="N2796" s="13" t="n">
        <v>8515.379999999999</v>
      </c>
      <c r="O2796" s="8" t="n"/>
    </row>
    <row r="2797">
      <c r="A2797" s="8" t="inlineStr">
        <is>
          <t>CANON-202511-002852</t>
        </is>
      </c>
      <c r="B2797" s="9" t="inlineStr">
        <is>
          <t>2025-11</t>
        </is>
      </c>
      <c r="C2797" s="10" t="n">
        <v>45989</v>
      </c>
      <c r="D2797" s="9" t="inlineStr">
        <is>
          <t>Bound</t>
        </is>
      </c>
      <c r="E2797" s="8" t="inlineStr">
        <is>
          <t>Fitzgerald Thistlewood</t>
        </is>
      </c>
      <c r="F2797" s="11" t="n">
        <v>1968</v>
      </c>
      <c r="G2797" s="8" t="inlineStr">
        <is>
          <t>Mercedes-Benz</t>
        </is>
      </c>
      <c r="H2797" s="8" t="inlineStr">
        <is>
          <t>AMG GT</t>
        </is>
      </c>
      <c r="I2797" s="8" t="inlineStr">
        <is>
          <t>DG0BBJSL4BW5J2GRD</t>
        </is>
      </c>
      <c r="J2797" s="8" t="inlineStr">
        <is>
          <t>02 - Sports / GT</t>
        </is>
      </c>
      <c r="K2797" s="12" t="n">
        <v>680000</v>
      </c>
      <c r="L2797" s="8" t="inlineStr">
        <is>
          <t>New York</t>
        </is>
      </c>
      <c r="M2797" s="13" t="n">
        <v>10674.72</v>
      </c>
      <c r="N2797" s="13" t="n">
        <v>9814.34</v>
      </c>
      <c r="O2797" s="8" t="n"/>
    </row>
    <row r="2798">
      <c r="A2798" s="8" t="inlineStr">
        <is>
          <t>CANON-202511-002853</t>
        </is>
      </c>
      <c r="B2798" s="9" t="inlineStr">
        <is>
          <t>2025-11</t>
        </is>
      </c>
      <c r="C2798" s="10" t="n">
        <v>45987</v>
      </c>
      <c r="D2798" s="9" t="inlineStr">
        <is>
          <t>Bound</t>
        </is>
      </c>
      <c r="E2798" s="8" t="inlineStr">
        <is>
          <t>Horace Ashcombe</t>
        </is>
      </c>
      <c r="F2798" s="11" t="n">
        <v>1958</v>
      </c>
      <c r="G2798" s="8" t="inlineStr">
        <is>
          <t>Porsche</t>
        </is>
      </c>
      <c r="H2798" s="8" t="inlineStr">
        <is>
          <t>911 Turbo S</t>
        </is>
      </c>
      <c r="I2798" s="8" t="inlineStr">
        <is>
          <t>LLNYVECCGA0FWTNFU</t>
        </is>
      </c>
      <c r="J2798" s="8" t="inlineStr">
        <is>
          <t>02 - Sports / GT</t>
        </is>
      </c>
      <c r="K2798" s="12" t="n">
        <v>335000</v>
      </c>
      <c r="L2798" s="8" t="inlineStr">
        <is>
          <t>New York</t>
        </is>
      </c>
      <c r="M2798" s="13" t="n">
        <v>6067.92</v>
      </c>
      <c r="N2798" s="13" t="n">
        <v>5578.85</v>
      </c>
      <c r="O2798" s="8" t="n"/>
    </row>
    <row r="2799">
      <c r="A2799" s="8" t="inlineStr">
        <is>
          <t>CANON-202511-002855</t>
        </is>
      </c>
      <c r="B2799" s="9" t="inlineStr">
        <is>
          <t>2025-11</t>
        </is>
      </c>
      <c r="C2799" s="10" t="n">
        <v>45976</v>
      </c>
      <c r="D2799" s="9" t="inlineStr">
        <is>
          <t>Bound</t>
        </is>
      </c>
      <c r="E2799" s="8" t="inlineStr">
        <is>
          <t>Desmond Thistlewood</t>
        </is>
      </c>
      <c r="F2799" s="11" t="n">
        <v>1965</v>
      </c>
      <c r="G2799" s="8" t="inlineStr">
        <is>
          <t>Maserati</t>
        </is>
      </c>
      <c r="H2799" s="8" t="inlineStr">
        <is>
          <t>GranTurismo</t>
        </is>
      </c>
      <c r="I2799" s="8" t="inlineStr">
        <is>
          <t>FAK946WEES6LG2LWR</t>
        </is>
      </c>
      <c r="J2799" s="8" t="inlineStr">
        <is>
          <t>02 - Sports / GT</t>
        </is>
      </c>
      <c r="K2799" s="12" t="n">
        <v>340000</v>
      </c>
      <c r="L2799" s="8" t="inlineStr">
        <is>
          <t>New Jersey</t>
        </is>
      </c>
      <c r="M2799" s="13" t="n">
        <v>4378.3</v>
      </c>
      <c r="N2799" s="13" t="n">
        <v>4025.41</v>
      </c>
      <c r="O2799" s="8" t="n"/>
    </row>
    <row r="2800">
      <c r="A2800" s="8" t="inlineStr">
        <is>
          <t>CANON-202511-002856</t>
        </is>
      </c>
      <c r="B2800" s="9" t="inlineStr">
        <is>
          <t>2025-11</t>
        </is>
      </c>
      <c r="C2800" s="10" t="n">
        <v>45984</v>
      </c>
      <c r="D2800" s="9" t="inlineStr">
        <is>
          <t>Bound</t>
        </is>
      </c>
      <c r="E2800" s="8" t="inlineStr">
        <is>
          <t>Marisol Farkas</t>
        </is>
      </c>
      <c r="F2800" s="11" t="n">
        <v>1970</v>
      </c>
      <c r="G2800" s="8" t="inlineStr">
        <is>
          <t>Aston Martin</t>
        </is>
      </c>
      <c r="H2800" s="8" t="inlineStr">
        <is>
          <t>DB12</t>
        </is>
      </c>
      <c r="I2800" s="8" t="inlineStr">
        <is>
          <t>WXLE1KN95HGPABBMK</t>
        </is>
      </c>
      <c r="J2800" s="8" t="inlineStr">
        <is>
          <t>02 - Sports / GT</t>
        </is>
      </c>
      <c r="K2800" s="12" t="n">
        <v>285000</v>
      </c>
      <c r="L2800" s="8" t="inlineStr">
        <is>
          <t>Rhode Island</t>
        </is>
      </c>
      <c r="M2800" s="13" t="n">
        <v>5525.24</v>
      </c>
      <c r="N2800" s="13" t="n">
        <v>5079.91</v>
      </c>
      <c r="O2800" s="8" t="n"/>
    </row>
    <row r="2801">
      <c r="A2801" s="8" t="inlineStr">
        <is>
          <t>CANON-202511-002860</t>
        </is>
      </c>
      <c r="B2801" s="9" t="inlineStr">
        <is>
          <t>2025-11</t>
        </is>
      </c>
      <c r="C2801" s="10" t="n">
        <v>45964</v>
      </c>
      <c r="D2801" s="9" t="inlineStr">
        <is>
          <t>Bound</t>
        </is>
      </c>
      <c r="E2801" s="8" t="inlineStr">
        <is>
          <t>Emiliano Chattopadhyay</t>
        </is>
      </c>
      <c r="F2801" s="11" t="n">
        <v>2019</v>
      </c>
      <c r="G2801" s="8" t="inlineStr">
        <is>
          <t>Ferrari</t>
        </is>
      </c>
      <c r="H2801" s="8" t="inlineStr">
        <is>
          <t>275 GTB/4</t>
        </is>
      </c>
      <c r="I2801" s="8" t="inlineStr">
        <is>
          <t>BKSBTJYMCFZBXSN6E</t>
        </is>
      </c>
      <c r="J2801" s="8" t="inlineStr">
        <is>
          <t>07 - Post-War Classic (1946-1972)</t>
        </is>
      </c>
      <c r="K2801" s="12" t="n">
        <v>615000</v>
      </c>
      <c r="L2801" s="8" t="inlineStr">
        <is>
          <t>Arkansas</t>
        </is>
      </c>
      <c r="M2801" s="13" t="n">
        <v>6885.68</v>
      </c>
      <c r="N2801" s="13" t="n">
        <v>6330.69</v>
      </c>
      <c r="O2801" s="8" t="n"/>
    </row>
    <row r="2802">
      <c r="A2802" s="8" t="inlineStr">
        <is>
          <t>CANON-202511-002862</t>
        </is>
      </c>
      <c r="B2802" s="9" t="inlineStr">
        <is>
          <t>2025-11</t>
        </is>
      </c>
      <c r="C2802" s="10" t="n">
        <v>45988</v>
      </c>
      <c r="D2802" s="9" t="inlineStr">
        <is>
          <t>Bound</t>
        </is>
      </c>
      <c r="E2802" s="8" t="inlineStr">
        <is>
          <t>Noor Okonkwo</t>
        </is>
      </c>
      <c r="F2802" s="11" t="n">
        <v>2014</v>
      </c>
      <c r="G2802" s="8" t="inlineStr">
        <is>
          <t>Bentley</t>
        </is>
      </c>
      <c r="H2802" s="8" t="inlineStr">
        <is>
          <t>Continental GT</t>
        </is>
      </c>
      <c r="I2802" s="8" t="inlineStr">
        <is>
          <t>732Y9NYK4ZXECJGKR</t>
        </is>
      </c>
      <c r="J2802" s="8" t="inlineStr">
        <is>
          <t>02 - Sports / GT</t>
        </is>
      </c>
      <c r="K2802" s="12" t="n">
        <v>615000</v>
      </c>
      <c r="L2802" s="8" t="inlineStr">
        <is>
          <t>California</t>
        </is>
      </c>
      <c r="M2802" s="13" t="n">
        <v>10182.31</v>
      </c>
      <c r="N2802" s="13" t="n">
        <v>9361.620000000001</v>
      </c>
      <c r="O2802" s="8" t="n"/>
    </row>
    <row r="2803">
      <c r="A2803" s="8" t="inlineStr">
        <is>
          <t>CANON-202511-002864</t>
        </is>
      </c>
      <c r="B2803" s="9" t="inlineStr">
        <is>
          <t>2025-11</t>
        </is>
      </c>
      <c r="C2803" s="10" t="n">
        <v>45963</v>
      </c>
      <c r="D2803" s="9" t="inlineStr">
        <is>
          <t>Bound</t>
        </is>
      </c>
      <c r="E2803" s="8" t="inlineStr">
        <is>
          <t>Everett Underwood</t>
        </is>
      </c>
      <c r="F2803" s="11" t="n">
        <v>1966</v>
      </c>
      <c r="G2803" s="8" t="inlineStr">
        <is>
          <t>Ferrari</t>
        </is>
      </c>
      <c r="H2803" s="8" t="inlineStr">
        <is>
          <t>SF90 Stradale</t>
        </is>
      </c>
      <c r="I2803" s="8" t="inlineStr">
        <is>
          <t>PY73FZW142D129Z5B</t>
        </is>
      </c>
      <c r="J2803" s="8" t="inlineStr">
        <is>
          <t>03 - Supercar</t>
        </is>
      </c>
      <c r="K2803" s="12" t="n">
        <v>765000</v>
      </c>
      <c r="L2803" s="8" t="inlineStr">
        <is>
          <t>Idaho</t>
        </is>
      </c>
      <c r="M2803" s="13" t="n">
        <v>13575.14</v>
      </c>
      <c r="N2803" s="13" t="n">
        <v>12480.98</v>
      </c>
      <c r="O2803" s="8" t="n"/>
    </row>
    <row r="2804">
      <c r="A2804" s="8" t="inlineStr">
        <is>
          <t>CANON-202511-002866</t>
        </is>
      </c>
      <c r="B2804" s="9" t="inlineStr">
        <is>
          <t>2025-11</t>
        </is>
      </c>
      <c r="C2804" s="10" t="n">
        <v>45966</v>
      </c>
      <c r="D2804" s="9" t="inlineStr">
        <is>
          <t>Bound</t>
        </is>
      </c>
      <c r="E2804" s="8" t="inlineStr">
        <is>
          <t>Callum Blackwood</t>
        </is>
      </c>
      <c r="F2804" s="11" t="n">
        <v>1959</v>
      </c>
      <c r="G2804" s="8" t="inlineStr">
        <is>
          <t>BMW</t>
        </is>
      </c>
      <c r="H2804" s="8" t="inlineStr">
        <is>
          <t>M8 Competition</t>
        </is>
      </c>
      <c r="I2804" s="8" t="inlineStr">
        <is>
          <t>NGYHU9DG6D8GB6P3K</t>
        </is>
      </c>
      <c r="J2804" s="8" t="inlineStr">
        <is>
          <t>02 - Sports / GT</t>
        </is>
      </c>
      <c r="K2804" s="12" t="n">
        <v>190000</v>
      </c>
      <c r="L2804" s="8" t="inlineStr">
        <is>
          <t>Colorado</t>
        </is>
      </c>
      <c r="M2804" s="13" t="n">
        <v>3627.92</v>
      </c>
      <c r="N2804" s="13" t="n">
        <v>3335.51</v>
      </c>
      <c r="O2804" s="8" t="n"/>
    </row>
    <row r="2805">
      <c r="A2805" s="8" t="inlineStr">
        <is>
          <t>CANON-202511-002867</t>
        </is>
      </c>
      <c r="B2805" s="9" t="inlineStr">
        <is>
          <t>2025-11</t>
        </is>
      </c>
      <c r="C2805" s="10" t="n">
        <v>45977</v>
      </c>
      <c r="D2805" s="9" t="inlineStr">
        <is>
          <t>Bound</t>
        </is>
      </c>
      <c r="E2805" s="8" t="inlineStr">
        <is>
          <t>Thaddeus Merriweather</t>
        </is>
      </c>
      <c r="F2805" s="11" t="n">
        <v>1979</v>
      </c>
      <c r="G2805" s="8" t="inlineStr">
        <is>
          <t>Lamborghini</t>
        </is>
      </c>
      <c r="H2805" s="8" t="inlineStr">
        <is>
          <t>Huracan EVO</t>
        </is>
      </c>
      <c r="I2805" s="8" t="inlineStr">
        <is>
          <t>V7DWJEVSABRLX1Y08</t>
        </is>
      </c>
      <c r="J2805" s="8" t="inlineStr">
        <is>
          <t>03 - Supercar</t>
        </is>
      </c>
      <c r="K2805" s="12" t="n">
        <v>1545000</v>
      </c>
      <c r="L2805" s="8" t="inlineStr">
        <is>
          <t>Texas</t>
        </is>
      </c>
      <c r="M2805" s="13" t="n">
        <v>26818.87</v>
      </c>
      <c r="N2805" s="13" t="n">
        <v>24657.27</v>
      </c>
      <c r="O2805" s="8" t="n"/>
    </row>
    <row r="2806">
      <c r="A2806" s="8" t="inlineStr">
        <is>
          <t>CANON-202511-002869</t>
        </is>
      </c>
      <c r="B2806" s="9" t="inlineStr">
        <is>
          <t>2025-11</t>
        </is>
      </c>
      <c r="C2806" s="10" t="n">
        <v>45980</v>
      </c>
      <c r="D2806" s="9" t="inlineStr">
        <is>
          <t>Bound</t>
        </is>
      </c>
      <c r="E2806" s="8" t="inlineStr">
        <is>
          <t>Anouk Blackwood</t>
        </is>
      </c>
      <c r="F2806" s="11" t="n">
        <v>1988</v>
      </c>
      <c r="G2806" s="8" t="inlineStr">
        <is>
          <t>Ferrari</t>
        </is>
      </c>
      <c r="H2806" s="8" t="inlineStr">
        <is>
          <t>296 GTB</t>
        </is>
      </c>
      <c r="I2806" s="8" t="inlineStr">
        <is>
          <t>RWLN01C4PGPBYZZ7V</t>
        </is>
      </c>
      <c r="J2806" s="8" t="inlineStr">
        <is>
          <t>03 - Supercar</t>
        </is>
      </c>
      <c r="K2806" s="12" t="n">
        <v>1015000</v>
      </c>
      <c r="L2806" s="8" t="inlineStr">
        <is>
          <t>Texas</t>
        </is>
      </c>
      <c r="M2806" s="13" t="n">
        <v>17618.87</v>
      </c>
      <c r="N2806" s="13" t="n">
        <v>16198.79</v>
      </c>
      <c r="O2806" s="8" t="n"/>
    </row>
    <row r="2807">
      <c r="A2807" s="8" t="inlineStr">
        <is>
          <t>CANON-202511-002870</t>
        </is>
      </c>
      <c r="B2807" s="9" t="inlineStr">
        <is>
          <t>2025-11</t>
        </is>
      </c>
      <c r="C2807" s="10" t="n">
        <v>45962</v>
      </c>
      <c r="D2807" s="9" t="inlineStr">
        <is>
          <t>Bound</t>
        </is>
      </c>
      <c r="E2807" s="8" t="inlineStr">
        <is>
          <t>Desmond Rourke</t>
        </is>
      </c>
      <c r="F2807" s="11" t="n">
        <v>2003</v>
      </c>
      <c r="G2807" s="8" t="inlineStr">
        <is>
          <t>Porsche</t>
        </is>
      </c>
      <c r="H2807" s="8" t="inlineStr">
        <is>
          <t>911 Turbo S</t>
        </is>
      </c>
      <c r="I2807" s="8" t="inlineStr">
        <is>
          <t>CUVM10ZU6TKTA438Y</t>
        </is>
      </c>
      <c r="J2807" s="8" t="inlineStr">
        <is>
          <t>02 - Sports / GT</t>
        </is>
      </c>
      <c r="K2807" s="12" t="n">
        <v>275000</v>
      </c>
      <c r="L2807" s="8" t="inlineStr">
        <is>
          <t>Colorado</t>
        </is>
      </c>
      <c r="M2807" s="13" t="n">
        <v>4280.66</v>
      </c>
      <c r="N2807" s="13" t="n">
        <v>3935.64</v>
      </c>
      <c r="O2807" s="8" t="n"/>
    </row>
    <row r="2808">
      <c r="A2808" s="8" t="inlineStr">
        <is>
          <t>CANON-202511-002871</t>
        </is>
      </c>
      <c r="B2808" s="9" t="inlineStr">
        <is>
          <t>2025-11</t>
        </is>
      </c>
      <c r="C2808" s="10" t="n">
        <v>45971</v>
      </c>
      <c r="D2808" s="9" t="inlineStr">
        <is>
          <t>Bound</t>
        </is>
      </c>
      <c r="E2808" s="8" t="inlineStr">
        <is>
          <t>Noor Fairweather</t>
        </is>
      </c>
      <c r="F2808" s="11" t="n">
        <v>1960</v>
      </c>
      <c r="G2808" s="8" t="inlineStr">
        <is>
          <t>Mercedes-Benz</t>
        </is>
      </c>
      <c r="H2808" s="8" t="inlineStr">
        <is>
          <t>AMG GT</t>
        </is>
      </c>
      <c r="I2808" s="8" t="inlineStr">
        <is>
          <t>GKHV0F1L0F5RWPRRN</t>
        </is>
      </c>
      <c r="J2808" s="8" t="inlineStr">
        <is>
          <t>02 - Sports / GT</t>
        </is>
      </c>
      <c r="K2808" s="12" t="n">
        <v>1015000</v>
      </c>
      <c r="L2808" s="8" t="inlineStr">
        <is>
          <t>West Virginia</t>
        </is>
      </c>
      <c r="M2808" s="13" t="n">
        <v>14008.92</v>
      </c>
      <c r="N2808" s="13" t="n">
        <v>12879.8</v>
      </c>
      <c r="O2808" s="8" t="n"/>
    </row>
    <row r="2809">
      <c r="A2809" s="8" t="inlineStr">
        <is>
          <t>CANON-202511-002872</t>
        </is>
      </c>
      <c r="B2809" s="9" t="inlineStr">
        <is>
          <t>2025-11</t>
        </is>
      </c>
      <c r="C2809" s="10" t="n">
        <v>45976</v>
      </c>
      <c r="D2809" s="9" t="inlineStr">
        <is>
          <t>Bound</t>
        </is>
      </c>
      <c r="E2809" s="8" t="inlineStr">
        <is>
          <t>Priya Vasquez</t>
        </is>
      </c>
      <c r="F2809" s="11" t="n">
        <v>1967</v>
      </c>
      <c r="G2809" s="8" t="inlineStr">
        <is>
          <t>Alfa Romeo</t>
        </is>
      </c>
      <c r="H2809" s="8" t="inlineStr">
        <is>
          <t>8C 2900</t>
        </is>
      </c>
      <c r="I2809" s="8" t="inlineStr">
        <is>
          <t>Y5Y1KW7YDT1JBWW9Y</t>
        </is>
      </c>
      <c r="J2809" s="8" t="inlineStr">
        <is>
          <t>06 - Vintage Pre-War (pre-1946)</t>
        </is>
      </c>
      <c r="K2809" s="12" t="n">
        <v>1625000</v>
      </c>
      <c r="L2809" s="8" t="inlineStr">
        <is>
          <t>New Hampshire</t>
        </is>
      </c>
      <c r="M2809" s="13" t="n">
        <v>10841.51</v>
      </c>
      <c r="N2809" s="13" t="n">
        <v>9967.68</v>
      </c>
      <c r="O2809" s="8" t="n"/>
    </row>
    <row r="2810">
      <c r="A2810" s="8" t="inlineStr">
        <is>
          <t>CANON-202511-002875</t>
        </is>
      </c>
      <c r="B2810" s="9" t="inlineStr">
        <is>
          <t>2025-11</t>
        </is>
      </c>
      <c r="C2810" s="10" t="n">
        <v>45985</v>
      </c>
      <c r="D2810" s="9" t="inlineStr">
        <is>
          <t>Bound</t>
        </is>
      </c>
      <c r="E2810" s="8" t="inlineStr">
        <is>
          <t>Mireille Nakashima</t>
        </is>
      </c>
      <c r="F2810" s="11" t="n">
        <v>1977</v>
      </c>
      <c r="G2810" s="8" t="inlineStr">
        <is>
          <t>Aston Martin</t>
        </is>
      </c>
      <c r="H2810" s="8" t="inlineStr">
        <is>
          <t>DB12</t>
        </is>
      </c>
      <c r="I2810" s="8" t="inlineStr">
        <is>
          <t>AJUGDUF7F10GU7MWK</t>
        </is>
      </c>
      <c r="J2810" s="8" t="inlineStr">
        <is>
          <t>02 - Sports / GT</t>
        </is>
      </c>
      <c r="K2810" s="12" t="n">
        <v>1465000</v>
      </c>
      <c r="L2810" s="8" t="inlineStr">
        <is>
          <t>Delaware</t>
        </is>
      </c>
      <c r="M2810" s="13" t="n">
        <v>19003.54</v>
      </c>
      <c r="N2810" s="13" t="n">
        <v>17471.85</v>
      </c>
      <c r="O2810" s="8" t="n"/>
    </row>
    <row r="2811">
      <c r="A2811" s="8" t="inlineStr">
        <is>
          <t>CANON-202511-002876</t>
        </is>
      </c>
      <c r="B2811" s="9" t="inlineStr">
        <is>
          <t>2025-11</t>
        </is>
      </c>
      <c r="C2811" s="10" t="n">
        <v>45965</v>
      </c>
      <c r="D2811" s="9" t="inlineStr">
        <is>
          <t>Bound</t>
        </is>
      </c>
      <c r="E2811" s="8" t="inlineStr">
        <is>
          <t>Fitzgerald Harrington</t>
        </is>
      </c>
      <c r="F2811" s="11" t="n">
        <v>2019</v>
      </c>
      <c r="G2811" s="8" t="inlineStr">
        <is>
          <t>Mercedes-Benz</t>
        </is>
      </c>
      <c r="H2811" s="8" t="inlineStr">
        <is>
          <t>280SL Pagoda</t>
        </is>
      </c>
      <c r="I2811" s="8" t="inlineStr">
        <is>
          <t>8NT7TRJBPAF995U70</t>
        </is>
      </c>
      <c r="J2811" s="8" t="inlineStr">
        <is>
          <t>07 - Post-War Classic (1946-1972)</t>
        </is>
      </c>
      <c r="K2811" s="12" t="n">
        <v>800000</v>
      </c>
      <c r="L2811" s="8" t="inlineStr">
        <is>
          <t>West Virginia</t>
        </is>
      </c>
      <c r="M2811" s="13" t="n">
        <v>8632.450000000001</v>
      </c>
      <c r="N2811" s="13" t="n">
        <v>7936.67</v>
      </c>
      <c r="O2811" s="8" t="n"/>
    </row>
    <row r="2812">
      <c r="A2812" s="8" t="inlineStr">
        <is>
          <t>CANON-202511-002877</t>
        </is>
      </c>
      <c r="B2812" s="9" t="inlineStr">
        <is>
          <t>2025-11</t>
        </is>
      </c>
      <c r="C2812" s="10" t="n">
        <v>45974</v>
      </c>
      <c r="D2812" s="9" t="inlineStr">
        <is>
          <t>Bound</t>
        </is>
      </c>
      <c r="E2812" s="8" t="inlineStr">
        <is>
          <t>Delphine Thistlewood</t>
        </is>
      </c>
      <c r="F2812" s="11" t="n">
        <v>1977</v>
      </c>
      <c r="G2812" s="8" t="inlineStr">
        <is>
          <t>Icon</t>
        </is>
      </c>
      <c r="H2812" s="8" t="inlineStr">
        <is>
          <t>Derelict</t>
        </is>
      </c>
      <c r="I2812" s="8" t="inlineStr">
        <is>
          <t>XN9B7JS4ZU2K0Z952</t>
        </is>
      </c>
      <c r="J2812" s="8" t="inlineStr">
        <is>
          <t>11 - Restomod / Coachbuilt / Bespoke</t>
        </is>
      </c>
      <c r="K2812" s="12" t="n">
        <v>425000</v>
      </c>
      <c r="L2812" s="8" t="inlineStr">
        <is>
          <t>Tennessee</t>
        </is>
      </c>
      <c r="M2812" s="13" t="n">
        <v>6915.47</v>
      </c>
      <c r="N2812" s="13" t="n">
        <v>6358.08</v>
      </c>
      <c r="O2812" s="8" t="n"/>
    </row>
    <row r="2813">
      <c r="A2813" s="8" t="inlineStr">
        <is>
          <t>CANON-202511-002881</t>
        </is>
      </c>
      <c r="B2813" s="9" t="inlineStr">
        <is>
          <t>2025-11</t>
        </is>
      </c>
      <c r="C2813" s="10" t="n">
        <v>45984</v>
      </c>
      <c r="D2813" s="9" t="inlineStr">
        <is>
          <t>Bound</t>
        </is>
      </c>
      <c r="E2813" s="8" t="inlineStr">
        <is>
          <t>Wilhelmina Okonkwo</t>
        </is>
      </c>
      <c r="F2813" s="11" t="n">
        <v>2003</v>
      </c>
      <c r="G2813" s="8" t="inlineStr">
        <is>
          <t>Icon</t>
        </is>
      </c>
      <c r="H2813" s="8" t="inlineStr">
        <is>
          <t>Derelict</t>
        </is>
      </c>
      <c r="I2813" s="8" t="inlineStr">
        <is>
          <t>RWSM0LJV3ZDSZF8M7</t>
        </is>
      </c>
      <c r="J2813" s="8" t="inlineStr">
        <is>
          <t>11 - Restomod / Coachbuilt / Bespoke</t>
        </is>
      </c>
      <c r="K2813" s="12" t="n">
        <v>1395000</v>
      </c>
      <c r="L2813" s="8" t="inlineStr">
        <is>
          <t>Alaska</t>
        </is>
      </c>
      <c r="M2813" s="13" t="n">
        <v>20403.85</v>
      </c>
      <c r="N2813" s="13" t="n">
        <v>18759.3</v>
      </c>
      <c r="O2813" s="8" t="n"/>
    </row>
    <row r="2814">
      <c r="A2814" s="8" t="inlineStr">
        <is>
          <t>CANON-202511-002883</t>
        </is>
      </c>
      <c r="B2814" s="9" t="inlineStr">
        <is>
          <t>2025-11</t>
        </is>
      </c>
      <c r="C2814" s="10" t="n">
        <v>45979</v>
      </c>
      <c r="D2814" s="9" t="inlineStr">
        <is>
          <t>Bound</t>
        </is>
      </c>
      <c r="E2814" s="8" t="inlineStr">
        <is>
          <t>Fitzgerald Vandermeer</t>
        </is>
      </c>
      <c r="F2814" s="11" t="n">
        <v>1965</v>
      </c>
      <c r="G2814" s="8" t="inlineStr">
        <is>
          <t>BMW</t>
        </is>
      </c>
      <c r="H2814" s="8" t="inlineStr">
        <is>
          <t>M8 Competition</t>
        </is>
      </c>
      <c r="I2814" s="8" t="inlineStr">
        <is>
          <t>VSSSF4N9CSVPHLXEX</t>
        </is>
      </c>
      <c r="J2814" s="8" t="inlineStr">
        <is>
          <t>02 - Sports / GT</t>
        </is>
      </c>
      <c r="K2814" s="12" t="n">
        <v>620000</v>
      </c>
      <c r="L2814" s="8" t="inlineStr">
        <is>
          <t>New York</t>
        </is>
      </c>
      <c r="M2814" s="13" t="n">
        <v>9732.83</v>
      </c>
      <c r="N2814" s="13" t="n">
        <v>8948.360000000001</v>
      </c>
      <c r="O2814" s="8" t="n"/>
    </row>
    <row r="2815">
      <c r="A2815" s="8" t="inlineStr">
        <is>
          <t>CANON-202511-002884</t>
        </is>
      </c>
      <c r="B2815" s="9" t="inlineStr">
        <is>
          <t>2025-11</t>
        </is>
      </c>
      <c r="C2815" s="10" t="n">
        <v>45975</v>
      </c>
      <c r="D2815" s="9" t="inlineStr">
        <is>
          <t>Bound</t>
        </is>
      </c>
      <c r="E2815" s="8" t="inlineStr">
        <is>
          <t>Saoirse Ashcombe</t>
        </is>
      </c>
      <c r="F2815" s="11" t="n">
        <v>1990</v>
      </c>
      <c r="G2815" s="8" t="inlineStr">
        <is>
          <t>Ferrari</t>
        </is>
      </c>
      <c r="H2815" s="8" t="inlineStr">
        <is>
          <t>SF90 Stradale</t>
        </is>
      </c>
      <c r="I2815" s="8" t="inlineStr">
        <is>
          <t>889FFZK0DGFF7E2FY</t>
        </is>
      </c>
      <c r="J2815" s="8" t="inlineStr">
        <is>
          <t>03 - Supercar</t>
        </is>
      </c>
      <c r="K2815" s="12" t="n">
        <v>1950000</v>
      </c>
      <c r="L2815" s="8" t="inlineStr">
        <is>
          <t>Michigan</t>
        </is>
      </c>
      <c r="M2815" s="13" t="n">
        <v>45622.64</v>
      </c>
      <c r="N2815" s="13" t="n">
        <v>41945.46</v>
      </c>
      <c r="O2815" s="8" t="n"/>
    </row>
    <row r="2816">
      <c r="A2816" s="8" t="inlineStr">
        <is>
          <t>CANON-202511-002885</t>
        </is>
      </c>
      <c r="B2816" s="9" t="inlineStr">
        <is>
          <t>2025-11</t>
        </is>
      </c>
      <c r="C2816" s="10" t="n">
        <v>45962</v>
      </c>
      <c r="D2816" s="9" t="inlineStr">
        <is>
          <t>Bound</t>
        </is>
      </c>
      <c r="E2816" s="8" t="inlineStr">
        <is>
          <t>Fitzgerald Merriweather</t>
        </is>
      </c>
      <c r="F2816" s="11" t="n">
        <v>1992</v>
      </c>
      <c r="G2816" s="8" t="inlineStr">
        <is>
          <t>Lamborghini</t>
        </is>
      </c>
      <c r="H2816" s="8" t="inlineStr">
        <is>
          <t>Huracan EVO</t>
        </is>
      </c>
      <c r="I2816" s="8" t="inlineStr">
        <is>
          <t>2NPZ5GMF8WBW324ZZ</t>
        </is>
      </c>
      <c r="J2816" s="8" t="inlineStr">
        <is>
          <t>03 - Supercar</t>
        </is>
      </c>
      <c r="K2816" s="12" t="n">
        <v>1540000</v>
      </c>
      <c r="L2816" s="8" t="inlineStr">
        <is>
          <t>Illinois</t>
        </is>
      </c>
      <c r="M2816" s="13" t="n">
        <v>31613.58</v>
      </c>
      <c r="N2816" s="13" t="n">
        <v>29065.53</v>
      </c>
      <c r="O2816" s="8" t="n"/>
    </row>
    <row r="2817">
      <c r="A2817" s="8" t="inlineStr">
        <is>
          <t>CANON-202511-002886</t>
        </is>
      </c>
      <c r="B2817" s="9" t="inlineStr">
        <is>
          <t>2025-11</t>
        </is>
      </c>
      <c r="C2817" s="10" t="n">
        <v>45990</v>
      </c>
      <c r="D2817" s="9" t="inlineStr">
        <is>
          <t>Bound</t>
        </is>
      </c>
      <c r="E2817" s="8" t="inlineStr">
        <is>
          <t>Anouk Harrington</t>
        </is>
      </c>
      <c r="F2817" s="11" t="n">
        <v>1975</v>
      </c>
      <c r="G2817" s="8" t="inlineStr">
        <is>
          <t>Aston Martin</t>
        </is>
      </c>
      <c r="H2817" s="8" t="inlineStr">
        <is>
          <t>DB12</t>
        </is>
      </c>
      <c r="I2817" s="8" t="inlineStr">
        <is>
          <t>ABSUPFADLDY8SPPPE</t>
        </is>
      </c>
      <c r="J2817" s="8" t="inlineStr">
        <is>
          <t>02 - Sports / GT</t>
        </is>
      </c>
      <c r="K2817" s="12" t="n">
        <v>1660000</v>
      </c>
      <c r="L2817" s="8" t="inlineStr">
        <is>
          <t>Texas</t>
        </is>
      </c>
      <c r="M2817" s="13" t="n">
        <v>19810.38</v>
      </c>
      <c r="N2817" s="13" t="n">
        <v>18213.66</v>
      </c>
      <c r="O2817" s="8" t="n"/>
    </row>
    <row r="2818">
      <c r="A2818" s="8" t="inlineStr">
        <is>
          <t>CANON-202511-002887</t>
        </is>
      </c>
      <c r="B2818" s="9" t="inlineStr">
        <is>
          <t>2025-11</t>
        </is>
      </c>
      <c r="C2818" s="10" t="n">
        <v>45987</v>
      </c>
      <c r="D2818" s="9" t="inlineStr">
        <is>
          <t>Bound</t>
        </is>
      </c>
      <c r="E2818" s="8" t="inlineStr">
        <is>
          <t>Sunniva Bellandi</t>
        </is>
      </c>
      <c r="F2818" s="11" t="n">
        <v>1993</v>
      </c>
      <c r="G2818" s="8" t="inlineStr">
        <is>
          <t>Porsche</t>
        </is>
      </c>
      <c r="H2818" s="8" t="inlineStr">
        <is>
          <t>911 Turbo S</t>
        </is>
      </c>
      <c r="I2818" s="8" t="inlineStr">
        <is>
          <t>8XT48EJAK1Z073TFN</t>
        </is>
      </c>
      <c r="J2818" s="8" t="inlineStr">
        <is>
          <t>02 - Sports / GT</t>
        </is>
      </c>
      <c r="K2818" s="12" t="n">
        <v>1195000</v>
      </c>
      <c r="L2818" s="8" t="inlineStr">
        <is>
          <t>Massachusetts</t>
        </is>
      </c>
      <c r="M2818" s="13" t="n">
        <v>15501.18</v>
      </c>
      <c r="N2818" s="13" t="n">
        <v>14251.78</v>
      </c>
      <c r="O2818" s="8" t="n"/>
    </row>
    <row r="2819">
      <c r="A2819" s="8" t="inlineStr">
        <is>
          <t>CANON-202511-002888</t>
        </is>
      </c>
      <c r="B2819" s="9" t="inlineStr">
        <is>
          <t>2025-11</t>
        </is>
      </c>
      <c r="C2819" s="10" t="n">
        <v>45976</v>
      </c>
      <c r="D2819" s="9" t="inlineStr">
        <is>
          <t>Bound</t>
        </is>
      </c>
      <c r="E2819" s="8" t="inlineStr">
        <is>
          <t>Wilhelmina Vandermeer</t>
        </is>
      </c>
      <c r="F2819" s="11" t="n">
        <v>2007</v>
      </c>
      <c r="G2819" s="8" t="inlineStr">
        <is>
          <t>Bentley</t>
        </is>
      </c>
      <c r="H2819" s="8" t="inlineStr">
        <is>
          <t>Continental GT</t>
        </is>
      </c>
      <c r="I2819" s="8" t="inlineStr">
        <is>
          <t>XAKWBX4RWC1RG1SDG</t>
        </is>
      </c>
      <c r="J2819" s="8" t="inlineStr">
        <is>
          <t>02 - Sports / GT</t>
        </is>
      </c>
      <c r="K2819" s="12" t="n">
        <v>310000</v>
      </c>
      <c r="L2819" s="8" t="inlineStr">
        <is>
          <t>Maryland</t>
        </is>
      </c>
      <c r="M2819" s="13" t="n">
        <v>4167.45</v>
      </c>
      <c r="N2819" s="13" t="n">
        <v>3831.55</v>
      </c>
      <c r="O2819" s="8" t="n"/>
    </row>
    <row r="2820">
      <c r="A2820" s="8" t="inlineStr">
        <is>
          <t>CANON-202511-002889</t>
        </is>
      </c>
      <c r="B2820" s="9" t="inlineStr">
        <is>
          <t>2025-11</t>
        </is>
      </c>
      <c r="C2820" s="10" t="n">
        <v>45976</v>
      </c>
      <c r="D2820" s="9" t="inlineStr">
        <is>
          <t>Bound</t>
        </is>
      </c>
      <c r="E2820" s="8" t="inlineStr">
        <is>
          <t>Leopold Delacroix</t>
        </is>
      </c>
      <c r="F2820" s="11" t="n">
        <v>2004</v>
      </c>
      <c r="G2820" s="8" t="inlineStr">
        <is>
          <t>Aston Martin</t>
        </is>
      </c>
      <c r="H2820" s="8" t="inlineStr">
        <is>
          <t>DB12</t>
        </is>
      </c>
      <c r="I2820" s="8" t="inlineStr">
        <is>
          <t>MES2AL8X31MA4D81T</t>
        </is>
      </c>
      <c r="J2820" s="8" t="inlineStr">
        <is>
          <t>02 - Sports / GT</t>
        </is>
      </c>
      <c r="K2820" s="12" t="n">
        <v>335000</v>
      </c>
      <c r="L2820" s="8" t="inlineStr">
        <is>
          <t>Massachusetts</t>
        </is>
      </c>
      <c r="M2820" s="13" t="n">
        <v>5925.71</v>
      </c>
      <c r="N2820" s="13" t="n">
        <v>5448.1</v>
      </c>
      <c r="O2820" s="8" t="n"/>
    </row>
    <row r="2821">
      <c r="A2821" s="8" t="inlineStr">
        <is>
          <t>CANON-202511-002890</t>
        </is>
      </c>
      <c r="B2821" s="9" t="inlineStr">
        <is>
          <t>2025-11</t>
        </is>
      </c>
      <c r="C2821" s="10" t="n">
        <v>45968</v>
      </c>
      <c r="D2821" s="9" t="inlineStr">
        <is>
          <t>Bound</t>
        </is>
      </c>
      <c r="E2821" s="8" t="inlineStr">
        <is>
          <t>Fenwick Ashcombe</t>
        </is>
      </c>
      <c r="F2821" s="11" t="n">
        <v>2021</v>
      </c>
      <c r="G2821" s="8" t="inlineStr">
        <is>
          <t>Maserati</t>
        </is>
      </c>
      <c r="H2821" s="8" t="inlineStr">
        <is>
          <t>GranTurismo</t>
        </is>
      </c>
      <c r="I2821" s="8" t="inlineStr">
        <is>
          <t>RHX58BGT29UPECVWR</t>
        </is>
      </c>
      <c r="J2821" s="8" t="inlineStr">
        <is>
          <t>02 - Sports / GT</t>
        </is>
      </c>
      <c r="K2821" s="12" t="n">
        <v>360000</v>
      </c>
      <c r="L2821" s="8" t="inlineStr">
        <is>
          <t>Indiana</t>
        </is>
      </c>
      <c r="M2821" s="13" t="n">
        <v>6266.04</v>
      </c>
      <c r="N2821" s="13" t="n">
        <v>5761</v>
      </c>
      <c r="O2821" s="8" t="n"/>
    </row>
    <row r="2822">
      <c r="A2822" s="8" t="inlineStr">
        <is>
          <t>CANON-202511-002891</t>
        </is>
      </c>
      <c r="B2822" s="9" t="inlineStr">
        <is>
          <t>2025-11</t>
        </is>
      </c>
      <c r="C2822" s="10" t="n">
        <v>45962</v>
      </c>
      <c r="D2822" s="9" t="inlineStr">
        <is>
          <t>Bound</t>
        </is>
      </c>
      <c r="E2822" s="8" t="inlineStr">
        <is>
          <t>Lorenzo Delacroix</t>
        </is>
      </c>
      <c r="F2822" s="11" t="n">
        <v>1997</v>
      </c>
      <c r="G2822" s="8" t="inlineStr">
        <is>
          <t>Ringbrothers</t>
        </is>
      </c>
      <c r="H2822" s="8" t="inlineStr">
        <is>
          <t>Mustang</t>
        </is>
      </c>
      <c r="I2822" s="8" t="inlineStr">
        <is>
          <t>J8N9R7L65HG74AMZ5</t>
        </is>
      </c>
      <c r="J2822" s="8" t="inlineStr">
        <is>
          <t>11 - Restomod / Coachbuilt / Bespoke</t>
        </is>
      </c>
      <c r="K2822" s="12" t="n">
        <v>1055000</v>
      </c>
      <c r="L2822" s="8" t="inlineStr">
        <is>
          <t>Louisiana</t>
        </is>
      </c>
      <c r="M2822" s="13" t="n">
        <v>16378.38</v>
      </c>
      <c r="N2822" s="13" t="n">
        <v>15058.28</v>
      </c>
      <c r="O2822" s="8" t="n"/>
    </row>
    <row r="2823">
      <c r="A2823" s="8" t="inlineStr">
        <is>
          <t>CANON-202511-002893</t>
        </is>
      </c>
      <c r="B2823" s="9" t="inlineStr">
        <is>
          <t>2025-11</t>
        </is>
      </c>
      <c r="C2823" s="10" t="n">
        <v>45981</v>
      </c>
      <c r="D2823" s="9" t="inlineStr">
        <is>
          <t>Bound</t>
        </is>
      </c>
      <c r="E2823" s="8" t="inlineStr">
        <is>
          <t>Cassius Bellandi</t>
        </is>
      </c>
      <c r="F2823" s="11" t="n">
        <v>1980</v>
      </c>
      <c r="G2823" s="8" t="inlineStr">
        <is>
          <t>Aston Martin</t>
        </is>
      </c>
      <c r="H2823" s="8" t="inlineStr">
        <is>
          <t>DB12</t>
        </is>
      </c>
      <c r="I2823" s="8" t="inlineStr">
        <is>
          <t>LNDPHX38DSJ5H5UFB</t>
        </is>
      </c>
      <c r="J2823" s="8" t="inlineStr">
        <is>
          <t>02 - Sports / GT</t>
        </is>
      </c>
      <c r="K2823" s="12" t="n">
        <v>565000</v>
      </c>
      <c r="L2823" s="8" t="inlineStr">
        <is>
          <t>Florida</t>
        </is>
      </c>
      <c r="M2823" s="13" t="n">
        <v>9839.530000000001</v>
      </c>
      <c r="N2823" s="13" t="n">
        <v>9046.459999999999</v>
      </c>
      <c r="O2823" s="8" t="n"/>
    </row>
    <row r="2824">
      <c r="A2824" s="8" t="inlineStr">
        <is>
          <t>CANON-202511-002895</t>
        </is>
      </c>
      <c r="B2824" s="9" t="inlineStr">
        <is>
          <t>2025-11</t>
        </is>
      </c>
      <c r="C2824" s="10" t="n">
        <v>45977</v>
      </c>
      <c r="D2824" s="9" t="inlineStr">
        <is>
          <t>Bound</t>
        </is>
      </c>
      <c r="E2824" s="8" t="inlineStr">
        <is>
          <t>Ramona Delacroix</t>
        </is>
      </c>
      <c r="F2824" s="11" t="n">
        <v>1988</v>
      </c>
      <c r="G2824" s="8" t="inlineStr">
        <is>
          <t>Porsche</t>
        </is>
      </c>
      <c r="H2824" s="8" t="inlineStr">
        <is>
          <t>911 Turbo S</t>
        </is>
      </c>
      <c r="I2824" s="8" t="inlineStr">
        <is>
          <t>M6ZJPXE6G3CMUG9Y6</t>
        </is>
      </c>
      <c r="J2824" s="8" t="inlineStr">
        <is>
          <t>02 - Sports / GT</t>
        </is>
      </c>
      <c r="K2824" s="12" t="n">
        <v>645000</v>
      </c>
      <c r="L2824" s="8" t="inlineStr">
        <is>
          <t>Texas</t>
        </is>
      </c>
      <c r="M2824" s="13" t="n">
        <v>9096.93</v>
      </c>
      <c r="N2824" s="13" t="n">
        <v>8363.719999999999</v>
      </c>
      <c r="O2824" s="8" t="n"/>
    </row>
    <row r="2825">
      <c r="A2825" s="8" t="inlineStr">
        <is>
          <t>CANON-202511-002896</t>
        </is>
      </c>
      <c r="B2825" s="9" t="inlineStr">
        <is>
          <t>2025-11</t>
        </is>
      </c>
      <c r="C2825" s="10" t="n">
        <v>45972</v>
      </c>
      <c r="D2825" s="9" t="inlineStr">
        <is>
          <t>Bound</t>
        </is>
      </c>
      <c r="E2825" s="8" t="inlineStr">
        <is>
          <t>Desmond Farkas</t>
        </is>
      </c>
      <c r="F2825" s="11" t="n">
        <v>2006</v>
      </c>
      <c r="G2825" s="8" t="inlineStr">
        <is>
          <t>Bentley</t>
        </is>
      </c>
      <c r="H2825" s="8" t="inlineStr">
        <is>
          <t>Continental GT</t>
        </is>
      </c>
      <c r="I2825" s="8" t="inlineStr">
        <is>
          <t>8N93GZB83S6B6Z8ZC</t>
        </is>
      </c>
      <c r="J2825" s="8" t="inlineStr">
        <is>
          <t>02 - Sports / GT</t>
        </is>
      </c>
      <c r="K2825" s="12" t="n">
        <v>235000</v>
      </c>
      <c r="L2825" s="8" t="inlineStr">
        <is>
          <t>Texas</t>
        </is>
      </c>
      <c r="M2825" s="13" t="n">
        <v>4691.13</v>
      </c>
      <c r="N2825" s="13" t="n">
        <v>4313.02</v>
      </c>
      <c r="O2825" s="8" t="n"/>
    </row>
    <row r="2826">
      <c r="A2826" s="8" t="inlineStr">
        <is>
          <t>CANON-202511-002897</t>
        </is>
      </c>
      <c r="B2826" s="9" t="inlineStr">
        <is>
          <t>2025-11</t>
        </is>
      </c>
      <c r="C2826" s="10" t="n">
        <v>45966</v>
      </c>
      <c r="D2826" s="9" t="inlineStr">
        <is>
          <t>Bound</t>
        </is>
      </c>
      <c r="E2826" s="8" t="inlineStr">
        <is>
          <t>Thaddeus Farkas</t>
        </is>
      </c>
      <c r="F2826" s="11" t="n">
        <v>1996</v>
      </c>
      <c r="G2826" s="8" t="inlineStr">
        <is>
          <t>McLaren</t>
        </is>
      </c>
      <c r="H2826" s="8" t="inlineStr">
        <is>
          <t>750S</t>
        </is>
      </c>
      <c r="I2826" s="8" t="inlineStr">
        <is>
          <t>ZW466H0LL97HUHNY4</t>
        </is>
      </c>
      <c r="J2826" s="8" t="inlineStr">
        <is>
          <t>03 - Supercar</t>
        </is>
      </c>
      <c r="K2826" s="12" t="n">
        <v>1135000</v>
      </c>
      <c r="L2826" s="8" t="inlineStr">
        <is>
          <t>Georgia</t>
        </is>
      </c>
      <c r="M2826" s="13" t="n">
        <v>19187.92</v>
      </c>
      <c r="N2826" s="13" t="n">
        <v>17641.37</v>
      </c>
      <c r="O2826" s="8" t="n"/>
    </row>
    <row r="2827">
      <c r="A2827" s="8" t="inlineStr">
        <is>
          <t>CANON-202511-002898</t>
        </is>
      </c>
      <c r="B2827" s="9" t="inlineStr">
        <is>
          <t>2025-11</t>
        </is>
      </c>
      <c r="C2827" s="10" t="n">
        <v>45974</v>
      </c>
      <c r="D2827" s="9" t="inlineStr">
        <is>
          <t>Bound</t>
        </is>
      </c>
      <c r="E2827" s="8" t="inlineStr">
        <is>
          <t>Cassius Blackwood</t>
        </is>
      </c>
      <c r="F2827" s="11" t="n">
        <v>1968</v>
      </c>
      <c r="G2827" s="8" t="inlineStr">
        <is>
          <t>Ferrari</t>
        </is>
      </c>
      <c r="H2827" s="8" t="inlineStr">
        <is>
          <t>275 GTB/4</t>
        </is>
      </c>
      <c r="I2827" s="8" t="inlineStr">
        <is>
          <t>078VZB8HY6WN130C5</t>
        </is>
      </c>
      <c r="J2827" s="8" t="inlineStr">
        <is>
          <t>07 - Post-War Classic (1946-1972)</t>
        </is>
      </c>
      <c r="K2827" s="12" t="n">
        <v>685000</v>
      </c>
      <c r="L2827" s="8" t="inlineStr">
        <is>
          <t>Maryland</t>
        </is>
      </c>
      <c r="M2827" s="13" t="n">
        <v>5279.67</v>
      </c>
      <c r="N2827" s="13" t="n">
        <v>4854.13</v>
      </c>
      <c r="O2827" s="8" t="n"/>
    </row>
    <row r="2828">
      <c r="A2828" s="8" t="inlineStr">
        <is>
          <t>CANON-202511-002901</t>
        </is>
      </c>
      <c r="B2828" s="9" t="inlineStr">
        <is>
          <t>2025-11</t>
        </is>
      </c>
      <c r="C2828" s="10" t="n">
        <v>45968</v>
      </c>
      <c r="D2828" s="9" t="inlineStr">
        <is>
          <t>Bound</t>
        </is>
      </c>
      <c r="E2828" s="8" t="inlineStr">
        <is>
          <t>Cassius Pennington</t>
        </is>
      </c>
      <c r="F2828" s="11" t="n">
        <v>2001</v>
      </c>
      <c r="G2828" s="8" t="inlineStr">
        <is>
          <t>Porsche</t>
        </is>
      </c>
      <c r="H2828" s="8" t="inlineStr">
        <is>
          <t>911 Turbo S</t>
        </is>
      </c>
      <c r="I2828" s="8" t="inlineStr">
        <is>
          <t>AHKAZ5D63FGME6GC8</t>
        </is>
      </c>
      <c r="J2828" s="8" t="inlineStr">
        <is>
          <t>02 - Sports / GT</t>
        </is>
      </c>
      <c r="K2828" s="12" t="n">
        <v>235000</v>
      </c>
      <c r="L2828" s="8" t="inlineStr">
        <is>
          <t>New York</t>
        </is>
      </c>
      <c r="M2828" s="13" t="n">
        <v>5221.43</v>
      </c>
      <c r="N2828" s="13" t="n">
        <v>4800.58</v>
      </c>
      <c r="O2828" s="8" t="n"/>
    </row>
    <row r="2829">
      <c r="A2829" s="8" t="inlineStr">
        <is>
          <t>CANON-202511-002902</t>
        </is>
      </c>
      <c r="B2829" s="9" t="inlineStr">
        <is>
          <t>2025-11</t>
        </is>
      </c>
      <c r="C2829" s="10" t="n">
        <v>45987</v>
      </c>
      <c r="D2829" s="9" t="inlineStr">
        <is>
          <t>Bound</t>
        </is>
      </c>
      <c r="E2829" s="8" t="inlineStr">
        <is>
          <t>Emiliano Okonkwo</t>
        </is>
      </c>
      <c r="F2829" s="11" t="n">
        <v>1969</v>
      </c>
      <c r="G2829" s="8" t="inlineStr">
        <is>
          <t>Lamborghini</t>
        </is>
      </c>
      <c r="H2829" s="8" t="inlineStr">
        <is>
          <t>Huracan EVO</t>
        </is>
      </c>
      <c r="I2829" s="8" t="inlineStr">
        <is>
          <t>FG98RAZ1TWJYKV6WG</t>
        </is>
      </c>
      <c r="J2829" s="8" t="inlineStr">
        <is>
          <t>03 - Supercar</t>
        </is>
      </c>
      <c r="K2829" s="12" t="n">
        <v>805000</v>
      </c>
      <c r="L2829" s="8" t="inlineStr">
        <is>
          <t>Kentucky</t>
        </is>
      </c>
      <c r="M2829" s="13" t="n">
        <v>19335.19</v>
      </c>
      <c r="N2829" s="13" t="n">
        <v>17776.77</v>
      </c>
      <c r="O2829" s="8" t="n"/>
    </row>
    <row r="2830">
      <c r="A2830" s="8" t="inlineStr">
        <is>
          <t>CANON-202511-002903</t>
        </is>
      </c>
      <c r="B2830" s="9" t="inlineStr">
        <is>
          <t>2025-11</t>
        </is>
      </c>
      <c r="C2830" s="10" t="n">
        <v>45971</v>
      </c>
      <c r="D2830" s="9" t="inlineStr">
        <is>
          <t>Bound</t>
        </is>
      </c>
      <c r="E2830" s="8" t="inlineStr">
        <is>
          <t>Noor Merriweather</t>
        </is>
      </c>
      <c r="F2830" s="11" t="n">
        <v>2004</v>
      </c>
      <c r="G2830" s="8" t="inlineStr">
        <is>
          <t>Ferrari</t>
        </is>
      </c>
      <c r="H2830" s="8" t="inlineStr">
        <is>
          <t>275 GTB/4</t>
        </is>
      </c>
      <c r="I2830" s="8" t="inlineStr">
        <is>
          <t>AU1MHSPU10S1NLKCT</t>
        </is>
      </c>
      <c r="J2830" s="8" t="inlineStr">
        <is>
          <t>07 - Post-War Classic (1946-1972)</t>
        </is>
      </c>
      <c r="K2830" s="12" t="n">
        <v>1750000</v>
      </c>
      <c r="L2830" s="8" t="inlineStr">
        <is>
          <t>Oklahoma</t>
        </is>
      </c>
      <c r="M2830" s="13" t="n">
        <v>15809.43</v>
      </c>
      <c r="N2830" s="13" t="n">
        <v>14535.19</v>
      </c>
      <c r="O2830" s="8" t="n"/>
    </row>
    <row r="2831">
      <c r="A2831" s="8" t="inlineStr">
        <is>
          <t>CANON-202511-002904</t>
        </is>
      </c>
      <c r="B2831" s="9" t="inlineStr">
        <is>
          <t>2025-11</t>
        </is>
      </c>
      <c r="C2831" s="10" t="n">
        <v>45984</v>
      </c>
      <c r="D2831" s="9" t="inlineStr">
        <is>
          <t>Bound</t>
        </is>
      </c>
      <c r="E2831" s="8" t="inlineStr">
        <is>
          <t>Ottilie Harrington</t>
        </is>
      </c>
      <c r="F2831" s="11" t="n">
        <v>2018</v>
      </c>
      <c r="G2831" s="8" t="inlineStr">
        <is>
          <t>Mercedes-Benz</t>
        </is>
      </c>
      <c r="H2831" s="8" t="inlineStr">
        <is>
          <t>280SL Pagoda</t>
        </is>
      </c>
      <c r="I2831" s="8" t="inlineStr">
        <is>
          <t>5LEJFNCEB5XV26GXF</t>
        </is>
      </c>
      <c r="J2831" s="8" t="inlineStr">
        <is>
          <t>07 - Post-War Classic (1946-1972)</t>
        </is>
      </c>
      <c r="K2831" s="12" t="n">
        <v>335000</v>
      </c>
      <c r="L2831" s="8" t="inlineStr">
        <is>
          <t>Alabama</t>
        </is>
      </c>
      <c r="M2831" s="13" t="n">
        <v>3853.13</v>
      </c>
      <c r="N2831" s="13" t="n">
        <v>3542.57</v>
      </c>
      <c r="O2831" s="8" t="n"/>
    </row>
    <row r="2832">
      <c r="A2832" s="8" t="inlineStr">
        <is>
          <t>CANON-202511-002905</t>
        </is>
      </c>
      <c r="B2832" s="9" t="inlineStr">
        <is>
          <t>2025-11</t>
        </is>
      </c>
      <c r="C2832" s="10" t="n">
        <v>45968</v>
      </c>
      <c r="D2832" s="9" t="inlineStr">
        <is>
          <t>Bound</t>
        </is>
      </c>
      <c r="E2832" s="8" t="inlineStr">
        <is>
          <t>Fitzgerald Ashcombe</t>
        </is>
      </c>
      <c r="F2832" s="11" t="n">
        <v>2010</v>
      </c>
      <c r="G2832" s="8" t="inlineStr">
        <is>
          <t>Ferrari</t>
        </is>
      </c>
      <c r="H2832" s="8" t="inlineStr">
        <is>
          <t>296 GTB</t>
        </is>
      </c>
      <c r="I2832" s="8" t="inlineStr">
        <is>
          <t>EUTZC5NEVZ7DJD49Z</t>
        </is>
      </c>
      <c r="J2832" s="8" t="inlineStr">
        <is>
          <t>03 - Supercar</t>
        </is>
      </c>
      <c r="K2832" s="12" t="n">
        <v>1820000</v>
      </c>
      <c r="L2832" s="8" t="inlineStr">
        <is>
          <t>Mississippi</t>
        </is>
      </c>
      <c r="M2832" s="13" t="n">
        <v>32691.32</v>
      </c>
      <c r="N2832" s="13" t="n">
        <v>30056.4</v>
      </c>
      <c r="O2832" s="8" t="n"/>
    </row>
    <row r="2833">
      <c r="A2833" s="8" t="inlineStr">
        <is>
          <t>CANON-202511-002908</t>
        </is>
      </c>
      <c r="B2833" s="9" t="inlineStr">
        <is>
          <t>2025-11</t>
        </is>
      </c>
      <c r="C2833" s="10" t="n">
        <v>45975</v>
      </c>
      <c r="D2833" s="9" t="inlineStr">
        <is>
          <t>Bound</t>
        </is>
      </c>
      <c r="E2833" s="8" t="inlineStr">
        <is>
          <t>Desmond Fairweather</t>
        </is>
      </c>
      <c r="F2833" s="11" t="n">
        <v>2022</v>
      </c>
      <c r="G2833" s="8" t="inlineStr">
        <is>
          <t>Bentley</t>
        </is>
      </c>
      <c r="H2833" s="8" t="inlineStr">
        <is>
          <t>Continental GT</t>
        </is>
      </c>
      <c r="I2833" s="8" t="inlineStr">
        <is>
          <t>YJRRR3N69Z9E2WG8A</t>
        </is>
      </c>
      <c r="J2833" s="8" t="inlineStr">
        <is>
          <t>02 - Sports / GT</t>
        </is>
      </c>
      <c r="K2833" s="12" t="n">
        <v>170000</v>
      </c>
      <c r="L2833" s="8" t="inlineStr">
        <is>
          <t>Vermont</t>
        </is>
      </c>
      <c r="M2833" s="13" t="n">
        <v>3600.15</v>
      </c>
      <c r="N2833" s="13" t="n">
        <v>3309.98</v>
      </c>
      <c r="O2833" s="8" t="n"/>
    </row>
    <row r="2834">
      <c r="A2834" s="8" t="inlineStr">
        <is>
          <t>CANON-202511-002910</t>
        </is>
      </c>
      <c r="B2834" s="9" t="inlineStr">
        <is>
          <t>2025-11</t>
        </is>
      </c>
      <c r="C2834" s="10" t="n">
        <v>45963</v>
      </c>
      <c r="D2834" s="9" t="inlineStr">
        <is>
          <t>Bound</t>
        </is>
      </c>
      <c r="E2834" s="8" t="inlineStr">
        <is>
          <t>Aurelio Castellanos</t>
        </is>
      </c>
      <c r="F2834" s="11" t="n">
        <v>2003</v>
      </c>
      <c r="G2834" s="8" t="inlineStr">
        <is>
          <t>Lamborghini</t>
        </is>
      </c>
      <c r="H2834" s="8" t="inlineStr">
        <is>
          <t>Huracan EVO</t>
        </is>
      </c>
      <c r="I2834" s="8" t="inlineStr">
        <is>
          <t>9GGZKPKA0NZYJWFLM</t>
        </is>
      </c>
      <c r="J2834" s="8" t="inlineStr">
        <is>
          <t>03 - Supercar</t>
        </is>
      </c>
      <c r="K2834" s="12" t="n">
        <v>1950000</v>
      </c>
      <c r="L2834" s="8" t="inlineStr">
        <is>
          <t>Vermont</t>
        </is>
      </c>
      <c r="M2834" s="13" t="n">
        <v>35909.43</v>
      </c>
      <c r="N2834" s="13" t="n">
        <v>33015.13</v>
      </c>
      <c r="O2834" s="8" t="n"/>
    </row>
    <row r="2835">
      <c r="A2835" s="8" t="inlineStr">
        <is>
          <t>CANON-202511-002911</t>
        </is>
      </c>
      <c r="B2835" s="9" t="inlineStr">
        <is>
          <t>2025-11</t>
        </is>
      </c>
      <c r="C2835" s="10" t="n">
        <v>45983</v>
      </c>
      <c r="D2835" s="9" t="inlineStr">
        <is>
          <t>Bound</t>
        </is>
      </c>
      <c r="E2835" s="8" t="inlineStr">
        <is>
          <t>Wilhelmina Vandermeer</t>
        </is>
      </c>
      <c r="F2835" s="11" t="n">
        <v>2008</v>
      </c>
      <c r="G2835" s="8" t="inlineStr">
        <is>
          <t>Aston Martin</t>
        </is>
      </c>
      <c r="H2835" s="8" t="inlineStr">
        <is>
          <t>DB12</t>
        </is>
      </c>
      <c r="I2835" s="8" t="inlineStr">
        <is>
          <t>NGWP51VDG3WDZBS7E</t>
        </is>
      </c>
      <c r="J2835" s="8" t="inlineStr">
        <is>
          <t>02 - Sports / GT</t>
        </is>
      </c>
      <c r="K2835" s="12" t="n">
        <v>380000</v>
      </c>
      <c r="L2835" s="8" t="inlineStr">
        <is>
          <t>New York</t>
        </is>
      </c>
      <c r="M2835" s="13" t="n">
        <v>6883.02</v>
      </c>
      <c r="N2835" s="13" t="n">
        <v>6328.25</v>
      </c>
      <c r="O2835" s="8" t="n"/>
    </row>
    <row r="2836">
      <c r="A2836" s="8" t="inlineStr">
        <is>
          <t>CANON-202511-002913</t>
        </is>
      </c>
      <c r="B2836" s="9" t="inlineStr">
        <is>
          <t>2025-11</t>
        </is>
      </c>
      <c r="C2836" s="10" t="n">
        <v>45971</v>
      </c>
      <c r="D2836" s="9" t="inlineStr">
        <is>
          <t>Bound</t>
        </is>
      </c>
      <c r="E2836" s="8" t="inlineStr">
        <is>
          <t>Ramona Montoya</t>
        </is>
      </c>
      <c r="F2836" s="11" t="n">
        <v>1976</v>
      </c>
      <c r="G2836" s="8" t="inlineStr">
        <is>
          <t>Porsche</t>
        </is>
      </c>
      <c r="H2836" s="8" t="inlineStr">
        <is>
          <t>911 Turbo S</t>
        </is>
      </c>
      <c r="I2836" s="8" t="inlineStr">
        <is>
          <t>ESYN4NVZNBHSUEYUE</t>
        </is>
      </c>
      <c r="J2836" s="8" t="inlineStr">
        <is>
          <t>02 - Sports / GT</t>
        </is>
      </c>
      <c r="K2836" s="12" t="n">
        <v>1435000</v>
      </c>
      <c r="L2836" s="8" t="inlineStr">
        <is>
          <t>California</t>
        </is>
      </c>
      <c r="M2836" s="13" t="n">
        <v>20103.54</v>
      </c>
      <c r="N2836" s="13" t="n">
        <v>18483.19</v>
      </c>
      <c r="O2836" s="8" t="n"/>
    </row>
    <row r="2837">
      <c r="A2837" s="8" t="inlineStr">
        <is>
          <t>CANON-202511-002915</t>
        </is>
      </c>
      <c r="B2837" s="9" t="inlineStr">
        <is>
          <t>2025-11</t>
        </is>
      </c>
      <c r="C2837" s="10" t="n">
        <v>45965</v>
      </c>
      <c r="D2837" s="9" t="inlineStr">
        <is>
          <t>Bound</t>
        </is>
      </c>
      <c r="E2837" s="8" t="inlineStr">
        <is>
          <t>Ingrid Whitlock</t>
        </is>
      </c>
      <c r="F2837" s="11" t="n">
        <v>2016</v>
      </c>
      <c r="G2837" s="8" t="inlineStr">
        <is>
          <t>Aston Martin</t>
        </is>
      </c>
      <c r="H2837" s="8" t="inlineStr">
        <is>
          <t>DB5</t>
        </is>
      </c>
      <c r="I2837" s="8" t="inlineStr">
        <is>
          <t>0F1BEH6TE0FPDNV3B</t>
        </is>
      </c>
      <c r="J2837" s="8" t="inlineStr">
        <is>
          <t>07 - Post-War Classic (1946-1972)</t>
        </is>
      </c>
      <c r="K2837" s="12" t="n">
        <v>1335000</v>
      </c>
      <c r="L2837" s="8" t="inlineStr">
        <is>
          <t>Nebraska</t>
        </is>
      </c>
      <c r="M2837" s="13" t="n">
        <v>12443.21</v>
      </c>
      <c r="N2837" s="13" t="n">
        <v>11440.29</v>
      </c>
      <c r="O2837" s="8" t="n"/>
    </row>
    <row r="2838">
      <c r="A2838" s="8" t="inlineStr">
        <is>
          <t>CANON-202511-002916</t>
        </is>
      </c>
      <c r="B2838" s="9" t="inlineStr">
        <is>
          <t>2025-11</t>
        </is>
      </c>
      <c r="C2838" s="10" t="n">
        <v>45972</v>
      </c>
      <c r="D2838" s="9" t="inlineStr">
        <is>
          <t>Bound</t>
        </is>
      </c>
      <c r="E2838" s="8" t="inlineStr">
        <is>
          <t>Fenwick Okonkwo</t>
        </is>
      </c>
      <c r="F2838" s="11" t="n">
        <v>1969</v>
      </c>
      <c r="G2838" s="8" t="inlineStr">
        <is>
          <t>Lamborghini</t>
        </is>
      </c>
      <c r="H2838" s="8" t="inlineStr">
        <is>
          <t>Huracan EVO</t>
        </is>
      </c>
      <c r="I2838" s="8" t="inlineStr">
        <is>
          <t>VATV133R7ML1XTWEE</t>
        </is>
      </c>
      <c r="J2838" s="8" t="inlineStr">
        <is>
          <t>03 - Supercar</t>
        </is>
      </c>
      <c r="K2838" s="12" t="n">
        <v>390000</v>
      </c>
      <c r="L2838" s="8" t="inlineStr">
        <is>
          <t>Florida</t>
        </is>
      </c>
      <c r="M2838" s="13" t="n">
        <v>12016.42</v>
      </c>
      <c r="N2838" s="13" t="n">
        <v>11047.9</v>
      </c>
      <c r="O2838" s="8" t="n"/>
    </row>
    <row r="2839">
      <c r="A2839" s="8" t="inlineStr">
        <is>
          <t>CANON-202511-002917</t>
        </is>
      </c>
      <c r="B2839" s="9" t="inlineStr">
        <is>
          <t>2025-11</t>
        </is>
      </c>
      <c r="C2839" s="10" t="n">
        <v>45991</v>
      </c>
      <c r="D2839" s="9" t="inlineStr">
        <is>
          <t>Bound</t>
        </is>
      </c>
      <c r="E2839" s="8" t="inlineStr">
        <is>
          <t>Ramona Harrington</t>
        </is>
      </c>
      <c r="F2839" s="11" t="n">
        <v>2018</v>
      </c>
      <c r="G2839" s="8" t="inlineStr">
        <is>
          <t>Ferrari</t>
        </is>
      </c>
      <c r="H2839" s="8" t="inlineStr">
        <is>
          <t>SF90 Stradale</t>
        </is>
      </c>
      <c r="I2839" s="8" t="inlineStr">
        <is>
          <t>AFU9FL6M9N95DDS1D</t>
        </is>
      </c>
      <c r="J2839" s="8" t="inlineStr">
        <is>
          <t>03 - Supercar</t>
        </is>
      </c>
      <c r="K2839" s="12" t="n">
        <v>1560000</v>
      </c>
      <c r="L2839" s="8" t="inlineStr">
        <is>
          <t>Virginia</t>
        </is>
      </c>
      <c r="M2839" s="13" t="n">
        <v>25666.42</v>
      </c>
      <c r="N2839" s="13" t="n">
        <v>23597.71</v>
      </c>
      <c r="O2839" s="8" t="n"/>
    </row>
    <row r="2840">
      <c r="A2840" s="8" t="inlineStr">
        <is>
          <t>CANON-202511-002918</t>
        </is>
      </c>
      <c r="B2840" s="9" t="inlineStr">
        <is>
          <t>2025-11</t>
        </is>
      </c>
      <c r="C2840" s="10" t="n">
        <v>45986</v>
      </c>
      <c r="D2840" s="9" t="inlineStr">
        <is>
          <t>Bound</t>
        </is>
      </c>
      <c r="E2840" s="8" t="inlineStr">
        <is>
          <t>Mireille Delacroix</t>
        </is>
      </c>
      <c r="F2840" s="11" t="n">
        <v>2003</v>
      </c>
      <c r="G2840" s="8" t="inlineStr">
        <is>
          <t>Mercedes-Benz</t>
        </is>
      </c>
      <c r="H2840" s="8" t="inlineStr">
        <is>
          <t>280SL Pagoda</t>
        </is>
      </c>
      <c r="I2840" s="8" t="inlineStr">
        <is>
          <t>3VX0GU7M5BC6BUB2P</t>
        </is>
      </c>
      <c r="J2840" s="8" t="inlineStr">
        <is>
          <t>07 - Post-War Classic (1946-1972)</t>
        </is>
      </c>
      <c r="K2840" s="12" t="n">
        <v>1580000</v>
      </c>
      <c r="L2840" s="8" t="inlineStr">
        <is>
          <t>Alabama</t>
        </is>
      </c>
      <c r="M2840" s="13" t="n">
        <v>14386.94</v>
      </c>
      <c r="N2840" s="13" t="n">
        <v>13227.35</v>
      </c>
      <c r="O2840" s="8" t="n"/>
    </row>
    <row r="2841">
      <c r="A2841" s="8" t="inlineStr">
        <is>
          <t>CANON-202511-002919</t>
        </is>
      </c>
      <c r="B2841" s="9" t="inlineStr">
        <is>
          <t>2025-11</t>
        </is>
      </c>
      <c r="C2841" s="10" t="n">
        <v>45988</v>
      </c>
      <c r="D2841" s="9" t="inlineStr">
        <is>
          <t>Bound</t>
        </is>
      </c>
      <c r="E2841" s="8" t="inlineStr">
        <is>
          <t>Aurelio Montoya</t>
        </is>
      </c>
      <c r="F2841" s="11" t="n">
        <v>2014</v>
      </c>
      <c r="G2841" s="8" t="inlineStr">
        <is>
          <t>Maserati</t>
        </is>
      </c>
      <c r="H2841" s="8" t="inlineStr">
        <is>
          <t>GranTurismo</t>
        </is>
      </c>
      <c r="I2841" s="8" t="inlineStr">
        <is>
          <t>8VJNH2253EV4ASFGW</t>
        </is>
      </c>
      <c r="J2841" s="8" t="inlineStr">
        <is>
          <t>02 - Sports / GT</t>
        </is>
      </c>
      <c r="K2841" s="12" t="n">
        <v>160000</v>
      </c>
      <c r="L2841" s="8" t="inlineStr">
        <is>
          <t>Idaho</t>
        </is>
      </c>
      <c r="M2841" s="13" t="n">
        <v>2749.58</v>
      </c>
      <c r="N2841" s="13" t="n">
        <v>2527.96</v>
      </c>
      <c r="O2841" s="8" t="n"/>
    </row>
    <row r="2842">
      <c r="A2842" s="8" t="inlineStr">
        <is>
          <t>CANON-202511-002920</t>
        </is>
      </c>
      <c r="B2842" s="9" t="inlineStr">
        <is>
          <t>2025-11</t>
        </is>
      </c>
      <c r="C2842" s="10" t="n">
        <v>45973</v>
      </c>
      <c r="D2842" s="9" t="inlineStr">
        <is>
          <t>Bound</t>
        </is>
      </c>
      <c r="E2842" s="8" t="inlineStr">
        <is>
          <t>Noor Blackwood</t>
        </is>
      </c>
      <c r="F2842" s="11" t="n">
        <v>2006</v>
      </c>
      <c r="G2842" s="8" t="inlineStr">
        <is>
          <t>McLaren</t>
        </is>
      </c>
      <c r="H2842" s="8" t="inlineStr">
        <is>
          <t>750S</t>
        </is>
      </c>
      <c r="I2842" s="8" t="inlineStr">
        <is>
          <t>PG4UYK8FBWW9ZJDRX</t>
        </is>
      </c>
      <c r="J2842" s="8" t="inlineStr">
        <is>
          <t>03 - Supercar</t>
        </is>
      </c>
      <c r="K2842" s="12" t="n">
        <v>1950000</v>
      </c>
      <c r="L2842" s="8" t="inlineStr">
        <is>
          <t>Wyoming</t>
        </is>
      </c>
      <c r="M2842" s="13" t="n">
        <v>31494.34</v>
      </c>
      <c r="N2842" s="13" t="n">
        <v>28955.9</v>
      </c>
      <c r="O2842" s="8" t="n"/>
    </row>
    <row r="2843">
      <c r="A2843" s="8" t="inlineStr">
        <is>
          <t>CANON-202511-002921</t>
        </is>
      </c>
      <c r="B2843" s="9" t="inlineStr">
        <is>
          <t>2025-11</t>
        </is>
      </c>
      <c r="C2843" s="10" t="n">
        <v>45967</v>
      </c>
      <c r="D2843" s="9" t="inlineStr">
        <is>
          <t>Bound</t>
        </is>
      </c>
      <c r="E2843" s="8" t="inlineStr">
        <is>
          <t>Sunniva Vasquez</t>
        </is>
      </c>
      <c r="F2843" s="11" t="n">
        <v>2009</v>
      </c>
      <c r="G2843" s="8" t="inlineStr">
        <is>
          <t>Ferrari</t>
        </is>
      </c>
      <c r="H2843" s="8" t="inlineStr">
        <is>
          <t>SF90 Stradale</t>
        </is>
      </c>
      <c r="I2843" s="8" t="inlineStr">
        <is>
          <t>JV40819B69KTA6T45</t>
        </is>
      </c>
      <c r="J2843" s="8" t="inlineStr">
        <is>
          <t>03 - Supercar</t>
        </is>
      </c>
      <c r="K2843" s="12" t="n">
        <v>890000</v>
      </c>
      <c r="L2843" s="8" t="inlineStr">
        <is>
          <t>New Hampshire</t>
        </is>
      </c>
      <c r="M2843" s="13" t="n">
        <v>16590.94</v>
      </c>
      <c r="N2843" s="13" t="n">
        <v>15253.71</v>
      </c>
      <c r="O2843" s="8" t="n"/>
    </row>
    <row r="2844">
      <c r="A2844" s="8" t="inlineStr">
        <is>
          <t>CANON-202511-002922</t>
        </is>
      </c>
      <c r="B2844" s="9" t="inlineStr">
        <is>
          <t>2025-11</t>
        </is>
      </c>
      <c r="C2844" s="10" t="n">
        <v>45967</v>
      </c>
      <c r="D2844" s="9" t="inlineStr">
        <is>
          <t>Bound</t>
        </is>
      </c>
      <c r="E2844" s="8" t="inlineStr">
        <is>
          <t>Beatrix Harrington</t>
        </is>
      </c>
      <c r="F2844" s="11" t="n">
        <v>1965</v>
      </c>
      <c r="G2844" s="8" t="inlineStr">
        <is>
          <t>Bentley</t>
        </is>
      </c>
      <c r="H2844" s="8" t="inlineStr">
        <is>
          <t>Continental GT</t>
        </is>
      </c>
      <c r="I2844" s="8" t="inlineStr">
        <is>
          <t>YTHXW1KNYK76ZYDRZ</t>
        </is>
      </c>
      <c r="J2844" s="8" t="inlineStr">
        <is>
          <t>02 - Sports / GT</t>
        </is>
      </c>
      <c r="K2844" s="12" t="n">
        <v>280000</v>
      </c>
      <c r="L2844" s="8" t="inlineStr">
        <is>
          <t>Oregon</t>
        </is>
      </c>
      <c r="M2844" s="13" t="n">
        <v>4477.36</v>
      </c>
      <c r="N2844" s="13" t="n">
        <v>4116.48</v>
      </c>
      <c r="O2844" s="8" t="n"/>
    </row>
    <row r="2845">
      <c r="A2845" s="8" t="inlineStr">
        <is>
          <t>CANON-202511-002924</t>
        </is>
      </c>
      <c r="B2845" s="9" t="inlineStr">
        <is>
          <t>2025-11</t>
        </is>
      </c>
      <c r="C2845" s="10" t="n">
        <v>45983</v>
      </c>
      <c r="D2845" s="9" t="inlineStr">
        <is>
          <t>Bound</t>
        </is>
      </c>
      <c r="E2845" s="8" t="inlineStr">
        <is>
          <t>Marisol Ashcombe</t>
        </is>
      </c>
      <c r="F2845" s="11" t="n">
        <v>1961</v>
      </c>
      <c r="G2845" s="8" t="inlineStr">
        <is>
          <t>Porsche</t>
        </is>
      </c>
      <c r="H2845" s="8" t="inlineStr">
        <is>
          <t>911 Turbo S</t>
        </is>
      </c>
      <c r="I2845" s="8" t="inlineStr">
        <is>
          <t>SR4RYL4WL5BB8NWUN</t>
        </is>
      </c>
      <c r="J2845" s="8" t="inlineStr">
        <is>
          <t>02 - Sports / GT</t>
        </is>
      </c>
      <c r="K2845" s="12" t="n">
        <v>255000</v>
      </c>
      <c r="L2845" s="8" t="inlineStr">
        <is>
          <t>Massachusetts</t>
        </is>
      </c>
      <c r="M2845" s="13" t="n">
        <v>4510.61</v>
      </c>
      <c r="N2845" s="13" t="n">
        <v>4147.05</v>
      </c>
      <c r="O2845" s="8" t="n"/>
    </row>
    <row r="2846">
      <c r="A2846" s="8" t="inlineStr">
        <is>
          <t>CANON-202511-002925</t>
        </is>
      </c>
      <c r="B2846" s="9" t="inlineStr">
        <is>
          <t>2025-11</t>
        </is>
      </c>
      <c r="C2846" s="10" t="n">
        <v>45980</v>
      </c>
      <c r="D2846" s="9" t="inlineStr">
        <is>
          <t>Bound</t>
        </is>
      </c>
      <c r="E2846" s="8" t="inlineStr">
        <is>
          <t>Beatrix Vasquez</t>
        </is>
      </c>
      <c r="F2846" s="11" t="n">
        <v>2021</v>
      </c>
      <c r="G2846" s="8" t="inlineStr">
        <is>
          <t>Lamborghini</t>
        </is>
      </c>
      <c r="H2846" s="8" t="inlineStr">
        <is>
          <t>Huracan EVO</t>
        </is>
      </c>
      <c r="I2846" s="8" t="inlineStr">
        <is>
          <t>RTUD9N3S0G2NACKK8</t>
        </is>
      </c>
      <c r="J2846" s="8" t="inlineStr">
        <is>
          <t>03 - Supercar</t>
        </is>
      </c>
      <c r="K2846" s="12" t="n">
        <v>635000</v>
      </c>
      <c r="L2846" s="8" t="inlineStr">
        <is>
          <t>Oklahoma</t>
        </is>
      </c>
      <c r="M2846" s="13" t="n">
        <v>14341.42</v>
      </c>
      <c r="N2846" s="13" t="n">
        <v>13185.5</v>
      </c>
      <c r="O2846" s="8" t="n"/>
    </row>
    <row r="2847">
      <c r="A2847" s="8" t="inlineStr">
        <is>
          <t>CANON-202511-002926</t>
        </is>
      </c>
      <c r="B2847" s="9" t="inlineStr">
        <is>
          <t>2025-11</t>
        </is>
      </c>
      <c r="C2847" s="10" t="n">
        <v>45964</v>
      </c>
      <c r="D2847" s="9" t="inlineStr">
        <is>
          <t>Bound</t>
        </is>
      </c>
      <c r="E2847" s="8" t="inlineStr">
        <is>
          <t>Lorenzo Kingsford</t>
        </is>
      </c>
      <c r="F2847" s="11" t="n">
        <v>2012</v>
      </c>
      <c r="G2847" s="8" t="inlineStr">
        <is>
          <t>Ferrari</t>
        </is>
      </c>
      <c r="H2847" s="8" t="inlineStr">
        <is>
          <t>296 GTB</t>
        </is>
      </c>
      <c r="I2847" s="8" t="inlineStr">
        <is>
          <t>A8UC90KULN6P2ETY9</t>
        </is>
      </c>
      <c r="J2847" s="8" t="inlineStr">
        <is>
          <t>03 - Supercar</t>
        </is>
      </c>
      <c r="K2847" s="12" t="n">
        <v>1950000</v>
      </c>
      <c r="L2847" s="8" t="inlineStr">
        <is>
          <t>Ohio</t>
        </is>
      </c>
      <c r="M2847" s="13" t="n">
        <v>40913.21</v>
      </c>
      <c r="N2847" s="13" t="n">
        <v>37615.61</v>
      </c>
      <c r="O2847" s="8" t="n"/>
    </row>
    <row r="2848">
      <c r="A2848" s="8" t="inlineStr">
        <is>
          <t>CANON-202511-002927</t>
        </is>
      </c>
      <c r="B2848" s="9" t="inlineStr">
        <is>
          <t>2025-11</t>
        </is>
      </c>
      <c r="C2848" s="10" t="n">
        <v>45987</v>
      </c>
      <c r="D2848" s="9" t="inlineStr">
        <is>
          <t>Bound</t>
        </is>
      </c>
      <c r="E2848" s="8" t="inlineStr">
        <is>
          <t>Horace Nakashima</t>
        </is>
      </c>
      <c r="F2848" s="11" t="n">
        <v>2023</v>
      </c>
      <c r="G2848" s="8" t="inlineStr">
        <is>
          <t>BMW</t>
        </is>
      </c>
      <c r="H2848" s="8" t="inlineStr">
        <is>
          <t>M8 Competition</t>
        </is>
      </c>
      <c r="I2848" s="8" t="inlineStr">
        <is>
          <t>HRGUUKPY3FZZ2GJ1V</t>
        </is>
      </c>
      <c r="J2848" s="8" t="inlineStr">
        <is>
          <t>02 - Sports / GT</t>
        </is>
      </c>
      <c r="K2848" s="12" t="n">
        <v>715000</v>
      </c>
      <c r="L2848" s="8" t="inlineStr">
        <is>
          <t>Nebraska</t>
        </is>
      </c>
      <c r="M2848" s="13" t="n">
        <v>11399.53</v>
      </c>
      <c r="N2848" s="13" t="n">
        <v>10480.73</v>
      </c>
      <c r="O2848" s="8" t="n"/>
    </row>
    <row r="2849">
      <c r="A2849" s="8" t="inlineStr">
        <is>
          <t>CANON-202511-002928</t>
        </is>
      </c>
      <c r="B2849" s="9" t="inlineStr">
        <is>
          <t>2025-11</t>
        </is>
      </c>
      <c r="C2849" s="10" t="n">
        <v>45980</v>
      </c>
      <c r="D2849" s="9" t="inlineStr">
        <is>
          <t>Bound</t>
        </is>
      </c>
      <c r="E2849" s="8" t="inlineStr">
        <is>
          <t>Callum Castellanos</t>
        </is>
      </c>
      <c r="F2849" s="11" t="n">
        <v>2013</v>
      </c>
      <c r="G2849" s="8" t="inlineStr">
        <is>
          <t>Bentley</t>
        </is>
      </c>
      <c r="H2849" s="8" t="inlineStr">
        <is>
          <t>Continental GT</t>
        </is>
      </c>
      <c r="I2849" s="8" t="inlineStr">
        <is>
          <t>G77W6967J3WNN9CGV</t>
        </is>
      </c>
      <c r="J2849" s="8" t="inlineStr">
        <is>
          <t>02 - Sports / GT</t>
        </is>
      </c>
      <c r="K2849" s="12" t="n">
        <v>615000</v>
      </c>
      <c r="L2849" s="8" t="inlineStr">
        <is>
          <t>Vermont</t>
        </is>
      </c>
      <c r="M2849" s="13" t="n">
        <v>9201.790000000001</v>
      </c>
      <c r="N2849" s="13" t="n">
        <v>8460.129999999999</v>
      </c>
      <c r="O2849" s="8" t="n"/>
    </row>
    <row r="2850">
      <c r="A2850" s="8" t="inlineStr">
        <is>
          <t>CANON-202511-002929</t>
        </is>
      </c>
      <c r="B2850" s="9" t="inlineStr">
        <is>
          <t>2025-11</t>
        </is>
      </c>
      <c r="C2850" s="10" t="n">
        <v>45975</v>
      </c>
      <c r="D2850" s="9" t="inlineStr">
        <is>
          <t>Bound</t>
        </is>
      </c>
      <c r="E2850" s="8" t="inlineStr">
        <is>
          <t>Sunniva Nakashima</t>
        </is>
      </c>
      <c r="F2850" s="11" t="n">
        <v>2010</v>
      </c>
      <c r="G2850" s="8" t="inlineStr">
        <is>
          <t>Porsche</t>
        </is>
      </c>
      <c r="H2850" s="8" t="inlineStr">
        <is>
          <t>911 Turbo S</t>
        </is>
      </c>
      <c r="I2850" s="8" t="inlineStr">
        <is>
          <t>XWAA5B82S8U27M8RA</t>
        </is>
      </c>
      <c r="J2850" s="8" t="inlineStr">
        <is>
          <t>02 - Sports / GT</t>
        </is>
      </c>
      <c r="K2850" s="12" t="n">
        <v>430000</v>
      </c>
      <c r="L2850" s="8" t="inlineStr">
        <is>
          <t>Louisiana</t>
        </is>
      </c>
      <c r="M2850" s="13" t="n">
        <v>7362.74</v>
      </c>
      <c r="N2850" s="13" t="n">
        <v>6769.3</v>
      </c>
      <c r="O2850" s="8" t="n"/>
    </row>
    <row r="2851">
      <c r="A2851" s="8" t="inlineStr">
        <is>
          <t>CANON-202511-002930</t>
        </is>
      </c>
      <c r="B2851" s="9" t="inlineStr">
        <is>
          <t>2025-11</t>
        </is>
      </c>
      <c r="C2851" s="10" t="n">
        <v>45983</v>
      </c>
      <c r="D2851" s="9" t="inlineStr">
        <is>
          <t>Bound</t>
        </is>
      </c>
      <c r="E2851" s="8" t="inlineStr">
        <is>
          <t>Thaddeus Vandermeer</t>
        </is>
      </c>
      <c r="F2851" s="11" t="n">
        <v>1972</v>
      </c>
      <c r="G2851" s="8" t="inlineStr">
        <is>
          <t>Bugatti</t>
        </is>
      </c>
      <c r="H2851" s="8" t="inlineStr">
        <is>
          <t>Type 57</t>
        </is>
      </c>
      <c r="I2851" s="8" t="inlineStr">
        <is>
          <t>6GZ8VWB71AJ3W3RKB</t>
        </is>
      </c>
      <c r="J2851" s="8" t="inlineStr">
        <is>
          <t>06 - Vintage Pre-War (pre-1946)</t>
        </is>
      </c>
      <c r="K2851" s="12" t="n">
        <v>775000</v>
      </c>
      <c r="L2851" s="8" t="inlineStr">
        <is>
          <t>Texas</t>
        </is>
      </c>
      <c r="M2851" s="13" t="n">
        <v>6390.09</v>
      </c>
      <c r="N2851" s="13" t="n">
        <v>5875.05</v>
      </c>
      <c r="O2851" s="8" t="n"/>
    </row>
    <row r="2852">
      <c r="A2852" s="8" t="inlineStr">
        <is>
          <t>CANON-202511-002931</t>
        </is>
      </c>
      <c r="B2852" s="9" t="inlineStr">
        <is>
          <t>2025-11</t>
        </is>
      </c>
      <c r="C2852" s="10" t="n">
        <v>45972</v>
      </c>
      <c r="D2852" s="9" t="inlineStr">
        <is>
          <t>Bound</t>
        </is>
      </c>
      <c r="E2852" s="8" t="inlineStr">
        <is>
          <t>Cassius Delacroix</t>
        </is>
      </c>
      <c r="F2852" s="11" t="n">
        <v>2005</v>
      </c>
      <c r="G2852" s="8" t="inlineStr">
        <is>
          <t>Jaguar</t>
        </is>
      </c>
      <c r="H2852" s="8" t="inlineStr">
        <is>
          <t>E-Type Series 1</t>
        </is>
      </c>
      <c r="I2852" s="8" t="inlineStr">
        <is>
          <t>9ZAKA9R3KWAX79DJJ</t>
        </is>
      </c>
      <c r="J2852" s="8" t="inlineStr">
        <is>
          <t>07 - Post-War Classic (1946-1972)</t>
        </is>
      </c>
      <c r="K2852" s="12" t="n">
        <v>1315000</v>
      </c>
      <c r="L2852" s="8" t="inlineStr">
        <is>
          <t>Montana</t>
        </is>
      </c>
      <c r="M2852" s="13" t="n">
        <v>8768.32</v>
      </c>
      <c r="N2852" s="13" t="n">
        <v>8061.59</v>
      </c>
      <c r="O2852" s="8" t="n"/>
    </row>
    <row r="2853">
      <c r="A2853" s="8" t="inlineStr">
        <is>
          <t>CANON-202511-002932</t>
        </is>
      </c>
      <c r="B2853" s="9" t="inlineStr">
        <is>
          <t>2025-11</t>
        </is>
      </c>
      <c r="C2853" s="10" t="n">
        <v>45970</v>
      </c>
      <c r="D2853" s="9" t="inlineStr">
        <is>
          <t>Bound</t>
        </is>
      </c>
      <c r="E2853" s="8" t="inlineStr">
        <is>
          <t>Saoirse Delacroix</t>
        </is>
      </c>
      <c r="F2853" s="11" t="n">
        <v>1961</v>
      </c>
      <c r="G2853" s="8" t="inlineStr">
        <is>
          <t>BMW</t>
        </is>
      </c>
      <c r="H2853" s="8" t="inlineStr">
        <is>
          <t>M8 Competition</t>
        </is>
      </c>
      <c r="I2853" s="8" t="inlineStr">
        <is>
          <t>9LL4R2WDLX0L2SCZN</t>
        </is>
      </c>
      <c r="J2853" s="8" t="inlineStr">
        <is>
          <t>02 - Sports / GT</t>
        </is>
      </c>
      <c r="K2853" s="12" t="n">
        <v>350000</v>
      </c>
      <c r="L2853" s="8" t="inlineStr">
        <is>
          <t>Pennsylvania</t>
        </is>
      </c>
      <c r="M2853" s="13" t="n">
        <v>4952.83</v>
      </c>
      <c r="N2853" s="13" t="n">
        <v>4553.63</v>
      </c>
      <c r="O2853" s="8" t="n"/>
    </row>
    <row r="2854">
      <c r="A2854" s="8" t="inlineStr">
        <is>
          <t>CANON-202511-002933</t>
        </is>
      </c>
      <c r="B2854" s="9" t="inlineStr">
        <is>
          <t>2025-11</t>
        </is>
      </c>
      <c r="C2854" s="10" t="n">
        <v>45983</v>
      </c>
      <c r="D2854" s="9" t="inlineStr">
        <is>
          <t>Bound</t>
        </is>
      </c>
      <c r="E2854" s="8" t="inlineStr">
        <is>
          <t>Cassius Fairweather</t>
        </is>
      </c>
      <c r="F2854" s="11" t="n">
        <v>1972</v>
      </c>
      <c r="G2854" s="8" t="inlineStr">
        <is>
          <t>Bentley</t>
        </is>
      </c>
      <c r="H2854" s="8" t="inlineStr">
        <is>
          <t>Continental GT</t>
        </is>
      </c>
      <c r="I2854" s="8" t="inlineStr">
        <is>
          <t>LKWB2H4VN0698HX7U</t>
        </is>
      </c>
      <c r="J2854" s="8" t="inlineStr">
        <is>
          <t>02 - Sports / GT</t>
        </is>
      </c>
      <c r="K2854" s="12" t="n">
        <v>670000</v>
      </c>
      <c r="L2854" s="8" t="inlineStr">
        <is>
          <t>West Virginia</t>
        </is>
      </c>
      <c r="M2854" s="13" t="n">
        <v>10928.58</v>
      </c>
      <c r="N2854" s="13" t="n">
        <v>10047.74</v>
      </c>
      <c r="O2854" s="8" t="n"/>
    </row>
    <row r="2855">
      <c r="A2855" s="8" t="inlineStr">
        <is>
          <t>CANON-202511-002934</t>
        </is>
      </c>
      <c r="B2855" s="9" t="inlineStr">
        <is>
          <t>2025-11</t>
        </is>
      </c>
      <c r="C2855" s="10" t="n">
        <v>45983</v>
      </c>
      <c r="D2855" s="9" t="inlineStr">
        <is>
          <t>Bound</t>
        </is>
      </c>
      <c r="E2855" s="8" t="inlineStr">
        <is>
          <t>Noor Castellanos</t>
        </is>
      </c>
      <c r="F2855" s="11" t="n">
        <v>2019</v>
      </c>
      <c r="G2855" s="8" t="inlineStr">
        <is>
          <t>Porsche</t>
        </is>
      </c>
      <c r="H2855" s="8" t="inlineStr">
        <is>
          <t>911 Turbo S</t>
        </is>
      </c>
      <c r="I2855" s="8" t="inlineStr">
        <is>
          <t>7UWZC0G20VU9KPDXU</t>
        </is>
      </c>
      <c r="J2855" s="8" t="inlineStr">
        <is>
          <t>02 - Sports / GT</t>
        </is>
      </c>
      <c r="K2855" s="12" t="n">
        <v>765000</v>
      </c>
      <c r="L2855" s="8" t="inlineStr">
        <is>
          <t>Florida</t>
        </is>
      </c>
      <c r="M2855" s="13" t="n">
        <v>13322.55</v>
      </c>
      <c r="N2855" s="13" t="n">
        <v>12248.75</v>
      </c>
      <c r="O2855" s="8" t="n"/>
    </row>
    <row r="2856">
      <c r="A2856" s="8" t="inlineStr">
        <is>
          <t>CANON-202511-002935</t>
        </is>
      </c>
      <c r="B2856" s="9" t="inlineStr">
        <is>
          <t>2025-11</t>
        </is>
      </c>
      <c r="C2856" s="10" t="n">
        <v>45980</v>
      </c>
      <c r="D2856" s="9" t="inlineStr">
        <is>
          <t>Bound</t>
        </is>
      </c>
      <c r="E2856" s="8" t="inlineStr">
        <is>
          <t>Ingrid Pennington</t>
        </is>
      </c>
      <c r="F2856" s="11" t="n">
        <v>1982</v>
      </c>
      <c r="G2856" s="8" t="inlineStr">
        <is>
          <t>Aston Martin</t>
        </is>
      </c>
      <c r="H2856" s="8" t="inlineStr">
        <is>
          <t>DB12</t>
        </is>
      </c>
      <c r="I2856" s="8" t="inlineStr">
        <is>
          <t>STZV8HP1AN86ARM3J</t>
        </is>
      </c>
      <c r="J2856" s="8" t="inlineStr">
        <is>
          <t>02 - Sports / GT</t>
        </is>
      </c>
      <c r="K2856" s="12" t="n">
        <v>300000</v>
      </c>
      <c r="L2856" s="8" t="inlineStr">
        <is>
          <t>Michigan</t>
        </is>
      </c>
      <c r="M2856" s="13" t="n">
        <v>6580.19</v>
      </c>
      <c r="N2856" s="13" t="n">
        <v>6049.83</v>
      </c>
      <c r="O2856" s="8" t="n"/>
    </row>
    <row r="2857">
      <c r="A2857" s="8" t="inlineStr">
        <is>
          <t>CANON-202511-002936</t>
        </is>
      </c>
      <c r="B2857" s="9" t="inlineStr">
        <is>
          <t>2025-11</t>
        </is>
      </c>
      <c r="C2857" s="10" t="n">
        <v>45986</v>
      </c>
      <c r="D2857" s="9" t="inlineStr">
        <is>
          <t>Bound</t>
        </is>
      </c>
      <c r="E2857" s="8" t="inlineStr">
        <is>
          <t>Mireille Rourke</t>
        </is>
      </c>
      <c r="F2857" s="11" t="n">
        <v>2016</v>
      </c>
      <c r="G2857" s="8" t="inlineStr">
        <is>
          <t>Aston Martin</t>
        </is>
      </c>
      <c r="H2857" s="8" t="inlineStr">
        <is>
          <t>DB12</t>
        </is>
      </c>
      <c r="I2857" s="8" t="inlineStr">
        <is>
          <t>LMWSUDV6XTCRVCC99</t>
        </is>
      </c>
      <c r="J2857" s="8" t="inlineStr">
        <is>
          <t>02 - Sports / GT</t>
        </is>
      </c>
      <c r="K2857" s="12" t="n">
        <v>1045000</v>
      </c>
      <c r="L2857" s="8" t="inlineStr">
        <is>
          <t>Texas</t>
        </is>
      </c>
      <c r="M2857" s="13" t="n">
        <v>12470.99</v>
      </c>
      <c r="N2857" s="13" t="n">
        <v>11465.83</v>
      </c>
      <c r="O2857" s="8" t="n"/>
    </row>
    <row r="2858">
      <c r="A2858" s="8" t="inlineStr">
        <is>
          <t>CANON-202511-002937</t>
        </is>
      </c>
      <c r="B2858" s="9" t="inlineStr">
        <is>
          <t>2025-11</t>
        </is>
      </c>
      <c r="C2858" s="10" t="n">
        <v>45962</v>
      </c>
      <c r="D2858" s="9" t="inlineStr">
        <is>
          <t>Bound</t>
        </is>
      </c>
      <c r="E2858" s="8" t="inlineStr">
        <is>
          <t>Ingrid Merriweather</t>
        </is>
      </c>
      <c r="F2858" s="11" t="n">
        <v>1984</v>
      </c>
      <c r="G2858" s="8" t="inlineStr">
        <is>
          <t>Alfa Romeo</t>
        </is>
      </c>
      <c r="H2858" s="8" t="inlineStr">
        <is>
          <t>8C 2900</t>
        </is>
      </c>
      <c r="I2858" s="8" t="inlineStr">
        <is>
          <t>S2C1SWXKHY8CBZN4S</t>
        </is>
      </c>
      <c r="J2858" s="8" t="inlineStr">
        <is>
          <t>06 - Vintage Pre-War (pre-1946)</t>
        </is>
      </c>
      <c r="K2858" s="12" t="n">
        <v>1950000</v>
      </c>
      <c r="L2858" s="8" t="inlineStr">
        <is>
          <t>Kansas</t>
        </is>
      </c>
      <c r="M2858" s="13" t="n">
        <v>12134.15</v>
      </c>
      <c r="N2858" s="13" t="n">
        <v>11156.14</v>
      </c>
      <c r="O2858" s="8" t="n"/>
    </row>
    <row r="2859">
      <c r="A2859" s="8" t="inlineStr">
        <is>
          <t>CANON-202511-002938</t>
        </is>
      </c>
      <c r="B2859" s="9" t="inlineStr">
        <is>
          <t>2025-11</t>
        </is>
      </c>
      <c r="C2859" s="10" t="n">
        <v>45966</v>
      </c>
      <c r="D2859" s="9" t="inlineStr">
        <is>
          <t>Bound</t>
        </is>
      </c>
      <c r="E2859" s="8" t="inlineStr">
        <is>
          <t>Thaddeus Thistlewood</t>
        </is>
      </c>
      <c r="F2859" s="11" t="n">
        <v>1986</v>
      </c>
      <c r="G2859" s="8" t="inlineStr">
        <is>
          <t>Porsche</t>
        </is>
      </c>
      <c r="H2859" s="8" t="inlineStr">
        <is>
          <t>911 Turbo S</t>
        </is>
      </c>
      <c r="I2859" s="8" t="inlineStr">
        <is>
          <t>XKCVA0B6DS5RPGV4Z</t>
        </is>
      </c>
      <c r="J2859" s="8" t="inlineStr">
        <is>
          <t>02 - Sports / GT</t>
        </is>
      </c>
      <c r="K2859" s="12" t="n">
        <v>540000</v>
      </c>
      <c r="L2859" s="8" t="inlineStr">
        <is>
          <t>Utah</t>
        </is>
      </c>
      <c r="M2859" s="13" t="n">
        <v>8940.57</v>
      </c>
      <c r="N2859" s="13" t="n">
        <v>8219.959999999999</v>
      </c>
      <c r="O2859" s="8" t="n"/>
    </row>
    <row r="2860">
      <c r="A2860" s="8" t="inlineStr">
        <is>
          <t>CANON-202511-002939</t>
        </is>
      </c>
      <c r="B2860" s="9" t="inlineStr">
        <is>
          <t>2025-11</t>
        </is>
      </c>
      <c r="C2860" s="10" t="n">
        <v>45963</v>
      </c>
      <c r="D2860" s="9" t="inlineStr">
        <is>
          <t>Bound</t>
        </is>
      </c>
      <c r="E2860" s="8" t="inlineStr">
        <is>
          <t>Aurelio Rourke</t>
        </is>
      </c>
      <c r="F2860" s="11" t="n">
        <v>1970</v>
      </c>
      <c r="G2860" s="8" t="inlineStr">
        <is>
          <t>Alfa Romeo</t>
        </is>
      </c>
      <c r="H2860" s="8" t="inlineStr">
        <is>
          <t>8C 2900</t>
        </is>
      </c>
      <c r="I2860" s="8" t="inlineStr">
        <is>
          <t>5A6HAT5YCFSH1TYL9</t>
        </is>
      </c>
      <c r="J2860" s="8" t="inlineStr">
        <is>
          <t>06 - Vintage Pre-War (pre-1946)</t>
        </is>
      </c>
      <c r="K2860" s="12" t="n">
        <v>900000</v>
      </c>
      <c r="L2860" s="8" t="inlineStr">
        <is>
          <t>Arkansas</t>
        </is>
      </c>
      <c r="M2860" s="13" t="n">
        <v>8904.91</v>
      </c>
      <c r="N2860" s="13" t="n">
        <v>8187.17</v>
      </c>
      <c r="O2860" s="8" t="n"/>
    </row>
    <row r="2861">
      <c r="A2861" s="8" t="inlineStr">
        <is>
          <t>CANON-202511-002940</t>
        </is>
      </c>
      <c r="B2861" s="9" t="inlineStr">
        <is>
          <t>2025-11</t>
        </is>
      </c>
      <c r="C2861" s="10" t="n">
        <v>45976</v>
      </c>
      <c r="D2861" s="9" t="inlineStr">
        <is>
          <t>Bound</t>
        </is>
      </c>
      <c r="E2861" s="8" t="inlineStr">
        <is>
          <t>Callum Merriweather</t>
        </is>
      </c>
      <c r="F2861" s="11" t="n">
        <v>1981</v>
      </c>
      <c r="G2861" s="8" t="inlineStr">
        <is>
          <t>Bentley</t>
        </is>
      </c>
      <c r="H2861" s="8" t="inlineStr">
        <is>
          <t>Continental GT</t>
        </is>
      </c>
      <c r="I2861" s="8" t="inlineStr">
        <is>
          <t>8YDYNP2U7LZ6GPFS6</t>
        </is>
      </c>
      <c r="J2861" s="8" t="inlineStr">
        <is>
          <t>02 - Sports / GT</t>
        </is>
      </c>
      <c r="K2861" s="12" t="n">
        <v>655000</v>
      </c>
      <c r="L2861" s="8" t="inlineStr">
        <is>
          <t>New York</t>
        </is>
      </c>
      <c r="M2861" s="13" t="n">
        <v>10282.26</v>
      </c>
      <c r="N2861" s="13" t="n">
        <v>9453.51</v>
      </c>
      <c r="O2861" s="8" t="n"/>
    </row>
    <row r="2862">
      <c r="A2862" s="8" t="inlineStr">
        <is>
          <t>CANON-202511-002941</t>
        </is>
      </c>
      <c r="B2862" s="9" t="inlineStr">
        <is>
          <t>2025-11</t>
        </is>
      </c>
      <c r="C2862" s="10" t="n">
        <v>45974</v>
      </c>
      <c r="D2862" s="9" t="inlineStr">
        <is>
          <t>Bound</t>
        </is>
      </c>
      <c r="E2862" s="8" t="inlineStr">
        <is>
          <t>Fitzgerald Pennington</t>
        </is>
      </c>
      <c r="F2862" s="11" t="n">
        <v>1979</v>
      </c>
      <c r="G2862" s="8" t="inlineStr">
        <is>
          <t>Bentley</t>
        </is>
      </c>
      <c r="H2862" s="8" t="inlineStr">
        <is>
          <t>Continental GT</t>
        </is>
      </c>
      <c r="I2862" s="8" t="inlineStr">
        <is>
          <t>AU78KKL3DNRTMC1TV</t>
        </is>
      </c>
      <c r="J2862" s="8" t="inlineStr">
        <is>
          <t>02 - Sports / GT</t>
        </is>
      </c>
      <c r="K2862" s="12" t="n">
        <v>860000</v>
      </c>
      <c r="L2862" s="8" t="inlineStr">
        <is>
          <t>Mississippi</t>
        </is>
      </c>
      <c r="M2862" s="13" t="n">
        <v>12551.13</v>
      </c>
      <c r="N2862" s="13" t="n">
        <v>11539.51</v>
      </c>
      <c r="O2862" s="8" t="n"/>
    </row>
    <row r="2863">
      <c r="A2863" s="8" t="inlineStr">
        <is>
          <t>CANON-202511-002942</t>
        </is>
      </c>
      <c r="B2863" s="9" t="inlineStr">
        <is>
          <t>2025-11</t>
        </is>
      </c>
      <c r="C2863" s="10" t="n">
        <v>45963</v>
      </c>
      <c r="D2863" s="9" t="inlineStr">
        <is>
          <t>Bound</t>
        </is>
      </c>
      <c r="E2863" s="8" t="inlineStr">
        <is>
          <t>Thaddeus Vasquez</t>
        </is>
      </c>
      <c r="F2863" s="11" t="n">
        <v>1966</v>
      </c>
      <c r="G2863" s="8" t="inlineStr">
        <is>
          <t>Bugatti</t>
        </is>
      </c>
      <c r="H2863" s="8" t="inlineStr">
        <is>
          <t>Type 57</t>
        </is>
      </c>
      <c r="I2863" s="8" t="inlineStr">
        <is>
          <t>NG1B5NJDHM5BD5K8F</t>
        </is>
      </c>
      <c r="J2863" s="8" t="inlineStr">
        <is>
          <t>06 - Vintage Pre-War (pre-1946)</t>
        </is>
      </c>
      <c r="K2863" s="12" t="n">
        <v>1250000</v>
      </c>
      <c r="L2863" s="8" t="inlineStr">
        <is>
          <t>Ohio</t>
        </is>
      </c>
      <c r="M2863" s="13" t="n">
        <v>11146.23</v>
      </c>
      <c r="N2863" s="13" t="n">
        <v>10247.84</v>
      </c>
      <c r="O2863" s="8" t="n"/>
    </row>
    <row r="2864">
      <c r="A2864" s="8" t="inlineStr">
        <is>
          <t>CANON-202511-002943</t>
        </is>
      </c>
      <c r="B2864" s="9" t="inlineStr">
        <is>
          <t>2025-11</t>
        </is>
      </c>
      <c r="C2864" s="10" t="n">
        <v>45989</v>
      </c>
      <c r="D2864" s="9" t="inlineStr">
        <is>
          <t>Bound</t>
        </is>
      </c>
      <c r="E2864" s="8" t="inlineStr">
        <is>
          <t>Saoirse Fairweather</t>
        </is>
      </c>
      <c r="F2864" s="11" t="n">
        <v>1956</v>
      </c>
      <c r="G2864" s="8" t="inlineStr">
        <is>
          <t>Bentley</t>
        </is>
      </c>
      <c r="H2864" s="8" t="inlineStr">
        <is>
          <t>Continental GT</t>
        </is>
      </c>
      <c r="I2864" s="8" t="inlineStr">
        <is>
          <t>YR7ZBS326XM2UV4Z3</t>
        </is>
      </c>
      <c r="J2864" s="8" t="inlineStr">
        <is>
          <t>02 - Sports / GT</t>
        </is>
      </c>
      <c r="K2864" s="12" t="n">
        <v>400000</v>
      </c>
      <c r="L2864" s="8" t="inlineStr">
        <is>
          <t>Florida</t>
        </is>
      </c>
      <c r="M2864" s="13" t="n">
        <v>8037.74</v>
      </c>
      <c r="N2864" s="13" t="n">
        <v>7389.9</v>
      </c>
      <c r="O2864" s="8" t="n"/>
    </row>
    <row r="2865">
      <c r="A2865" s="8" t="inlineStr">
        <is>
          <t>CANON-202511-002944</t>
        </is>
      </c>
      <c r="B2865" s="9" t="inlineStr">
        <is>
          <t>2025-11</t>
        </is>
      </c>
      <c r="C2865" s="10" t="n">
        <v>45976</v>
      </c>
      <c r="D2865" s="9" t="inlineStr">
        <is>
          <t>Bound</t>
        </is>
      </c>
      <c r="E2865" s="8" t="inlineStr">
        <is>
          <t>Fenwick Okonkwo</t>
        </is>
      </c>
      <c r="F2865" s="11" t="n">
        <v>1957</v>
      </c>
      <c r="G2865" s="8" t="inlineStr">
        <is>
          <t>Lamborghini</t>
        </is>
      </c>
      <c r="H2865" s="8" t="inlineStr">
        <is>
          <t>Huracan EVO</t>
        </is>
      </c>
      <c r="I2865" s="8" t="inlineStr">
        <is>
          <t>SGZMZ5EN1M3541VNC</t>
        </is>
      </c>
      <c r="J2865" s="8" t="inlineStr">
        <is>
          <t>03 - Supercar</t>
        </is>
      </c>
      <c r="K2865" s="12" t="n">
        <v>825000</v>
      </c>
      <c r="L2865" s="8" t="inlineStr">
        <is>
          <t>New Mexico</t>
        </is>
      </c>
      <c r="M2865" s="13" t="n">
        <v>18928.3</v>
      </c>
      <c r="N2865" s="13" t="n">
        <v>17402.68</v>
      </c>
      <c r="O2865" s="8" t="n"/>
    </row>
    <row r="2866">
      <c r="A2866" s="8" t="inlineStr">
        <is>
          <t>CANON-202511-002946</t>
        </is>
      </c>
      <c r="B2866" s="9" t="inlineStr">
        <is>
          <t>2025-11</t>
        </is>
      </c>
      <c r="C2866" s="10" t="n">
        <v>45963</v>
      </c>
      <c r="D2866" s="9" t="inlineStr">
        <is>
          <t>Bound</t>
        </is>
      </c>
      <c r="E2866" s="8" t="inlineStr">
        <is>
          <t>Marisol Vandermeer</t>
        </is>
      </c>
      <c r="F2866" s="11" t="n">
        <v>1957</v>
      </c>
      <c r="G2866" s="8" t="inlineStr">
        <is>
          <t>Ferrari</t>
        </is>
      </c>
      <c r="H2866" s="8" t="inlineStr">
        <is>
          <t>SF90 Stradale</t>
        </is>
      </c>
      <c r="I2866" s="8" t="inlineStr">
        <is>
          <t>5JK57UKYEAP8MMRTA</t>
        </is>
      </c>
      <c r="J2866" s="8" t="inlineStr">
        <is>
          <t>03 - Supercar</t>
        </is>
      </c>
      <c r="K2866" s="12" t="n">
        <v>810000</v>
      </c>
      <c r="L2866" s="8" t="inlineStr">
        <is>
          <t>New York</t>
        </is>
      </c>
      <c r="M2866" s="13" t="n">
        <v>18584.15</v>
      </c>
      <c r="N2866" s="13" t="n">
        <v>17086.27</v>
      </c>
      <c r="O2866" s="8" t="n"/>
    </row>
    <row r="2867">
      <c r="A2867" s="8" t="inlineStr">
        <is>
          <t>CANON-202511-002948</t>
        </is>
      </c>
      <c r="B2867" s="9" t="inlineStr">
        <is>
          <t>2025-11</t>
        </is>
      </c>
      <c r="C2867" s="10" t="n">
        <v>45983</v>
      </c>
      <c r="D2867" s="9" t="inlineStr">
        <is>
          <t>Bound</t>
        </is>
      </c>
      <c r="E2867" s="8" t="inlineStr">
        <is>
          <t>Cassius Vandermeer</t>
        </is>
      </c>
      <c r="F2867" s="11" t="n">
        <v>1996</v>
      </c>
      <c r="G2867" s="8" t="inlineStr">
        <is>
          <t>Alfa Romeo</t>
        </is>
      </c>
      <c r="H2867" s="8" t="inlineStr">
        <is>
          <t>8C 2900</t>
        </is>
      </c>
      <c r="I2867" s="8" t="inlineStr">
        <is>
          <t>A9F038VXGRNX69KCN</t>
        </is>
      </c>
      <c r="J2867" s="8" t="inlineStr">
        <is>
          <t>06 - Vintage Pre-War (pre-1946)</t>
        </is>
      </c>
      <c r="K2867" s="12" t="n">
        <v>1950000</v>
      </c>
      <c r="L2867" s="8" t="inlineStr">
        <is>
          <t>Kansas</t>
        </is>
      </c>
      <c r="M2867" s="13" t="n">
        <v>12134.15</v>
      </c>
      <c r="N2867" s="13" t="n">
        <v>11156.14</v>
      </c>
      <c r="O2867" s="8" t="n"/>
    </row>
    <row r="2868">
      <c r="A2868" s="8" t="inlineStr">
        <is>
          <t>CANON-202511-002949</t>
        </is>
      </c>
      <c r="B2868" s="9" t="inlineStr">
        <is>
          <t>2025-11</t>
        </is>
      </c>
      <c r="C2868" s="10" t="n">
        <v>45970</v>
      </c>
      <c r="D2868" s="9" t="inlineStr">
        <is>
          <t>Bound</t>
        </is>
      </c>
      <c r="E2868" s="8" t="inlineStr">
        <is>
          <t>Emiliano Rourke</t>
        </is>
      </c>
      <c r="F2868" s="11" t="n">
        <v>1978</v>
      </c>
      <c r="G2868" s="8" t="inlineStr">
        <is>
          <t>Ferrari</t>
        </is>
      </c>
      <c r="H2868" s="8" t="inlineStr">
        <is>
          <t>296 GTB</t>
        </is>
      </c>
      <c r="I2868" s="8" t="inlineStr">
        <is>
          <t>D6H319FJMXLP4BN7F</t>
        </is>
      </c>
      <c r="J2868" s="8" t="inlineStr">
        <is>
          <t>03 - Supercar</t>
        </is>
      </c>
      <c r="K2868" s="12" t="n">
        <v>725000</v>
      </c>
      <c r="L2868" s="8" t="inlineStr">
        <is>
          <t>Maryland</t>
        </is>
      </c>
      <c r="M2868" s="13" t="n">
        <v>12345.52</v>
      </c>
      <c r="N2868" s="13" t="n">
        <v>11350.47</v>
      </c>
      <c r="O2868" s="8" t="n"/>
    </row>
    <row r="2869">
      <c r="A2869" s="8" t="inlineStr">
        <is>
          <t>CANON-202511-002950</t>
        </is>
      </c>
      <c r="B2869" s="9" t="inlineStr">
        <is>
          <t>2025-11</t>
        </is>
      </c>
      <c r="C2869" s="10" t="n">
        <v>45984</v>
      </c>
      <c r="D2869" s="9" t="inlineStr">
        <is>
          <t>Bound</t>
        </is>
      </c>
      <c r="E2869" s="8" t="inlineStr">
        <is>
          <t>Lorenzo Vasquez</t>
        </is>
      </c>
      <c r="F2869" s="11" t="n">
        <v>1956</v>
      </c>
      <c r="G2869" s="8" t="inlineStr">
        <is>
          <t>Lamborghini</t>
        </is>
      </c>
      <c r="H2869" s="8" t="inlineStr">
        <is>
          <t>Huracan EVO</t>
        </is>
      </c>
      <c r="I2869" s="8" t="inlineStr">
        <is>
          <t>8X3TE39GK3WZ84P13</t>
        </is>
      </c>
      <c r="J2869" s="8" t="inlineStr">
        <is>
          <t>03 - Supercar</t>
        </is>
      </c>
      <c r="K2869" s="12" t="n">
        <v>490000</v>
      </c>
      <c r="L2869" s="8" t="inlineStr">
        <is>
          <t>Ohio</t>
        </is>
      </c>
      <c r="M2869" s="13" t="n">
        <v>14778.58</v>
      </c>
      <c r="N2869" s="13" t="n">
        <v>13587.43</v>
      </c>
      <c r="O2869" s="8" t="n"/>
    </row>
    <row r="2870">
      <c r="A2870" s="8" t="inlineStr">
        <is>
          <t>CANON-202511-002951</t>
        </is>
      </c>
      <c r="B2870" s="9" t="inlineStr">
        <is>
          <t>2025-11</t>
        </is>
      </c>
      <c r="C2870" s="10" t="n">
        <v>45969</v>
      </c>
      <c r="D2870" s="9" t="inlineStr">
        <is>
          <t>Bound</t>
        </is>
      </c>
      <c r="E2870" s="8" t="inlineStr">
        <is>
          <t>Everett Thistlewood</t>
        </is>
      </c>
      <c r="F2870" s="11" t="n">
        <v>1971</v>
      </c>
      <c r="G2870" s="8" t="inlineStr">
        <is>
          <t>Maserati</t>
        </is>
      </c>
      <c r="H2870" s="8" t="inlineStr">
        <is>
          <t>GranTurismo</t>
        </is>
      </c>
      <c r="I2870" s="8" t="inlineStr">
        <is>
          <t>AN2SS3JF6HZHZDZZV</t>
        </is>
      </c>
      <c r="J2870" s="8" t="inlineStr">
        <is>
          <t>02 - Sports / GT</t>
        </is>
      </c>
      <c r="K2870" s="12" t="n">
        <v>1065000</v>
      </c>
      <c r="L2870" s="8" t="inlineStr">
        <is>
          <t>Vermont</t>
        </is>
      </c>
      <c r="M2870" s="13" t="n">
        <v>13483.3</v>
      </c>
      <c r="N2870" s="13" t="n">
        <v>12396.55</v>
      </c>
      <c r="O2870" s="8" t="n"/>
    </row>
    <row r="2871">
      <c r="A2871" s="8" t="inlineStr">
        <is>
          <t>CANON-202511-002952</t>
        </is>
      </c>
      <c r="B2871" s="9" t="inlineStr">
        <is>
          <t>2025-11</t>
        </is>
      </c>
      <c r="C2871" s="10" t="n">
        <v>45978</v>
      </c>
      <c r="D2871" s="9" t="inlineStr">
        <is>
          <t>Bound</t>
        </is>
      </c>
      <c r="E2871" s="8" t="inlineStr">
        <is>
          <t>Sunniva Kingsford</t>
        </is>
      </c>
      <c r="F2871" s="11" t="n">
        <v>1992</v>
      </c>
      <c r="G2871" s="8" t="inlineStr">
        <is>
          <t>Singer</t>
        </is>
      </c>
      <c r="H2871" s="8" t="inlineStr">
        <is>
          <t>911 Reimagined</t>
        </is>
      </c>
      <c r="I2871" s="8" t="inlineStr">
        <is>
          <t>E81B3FUXU9CGRTP72</t>
        </is>
      </c>
      <c r="J2871" s="8" t="inlineStr">
        <is>
          <t>11 - Restomod / Coachbuilt / Bespoke</t>
        </is>
      </c>
      <c r="K2871" s="12" t="n">
        <v>510000</v>
      </c>
      <c r="L2871" s="8" t="inlineStr">
        <is>
          <t>Nebraska</t>
        </is>
      </c>
      <c r="M2871" s="13" t="n">
        <v>9757.360000000001</v>
      </c>
      <c r="N2871" s="13" t="n">
        <v>8970.92</v>
      </c>
      <c r="O2871" s="8" t="n"/>
    </row>
    <row r="2872">
      <c r="A2872" s="8" t="inlineStr">
        <is>
          <t>CANON-202511-002953</t>
        </is>
      </c>
      <c r="B2872" s="9" t="inlineStr">
        <is>
          <t>2025-11</t>
        </is>
      </c>
      <c r="C2872" s="10" t="n">
        <v>45969</v>
      </c>
      <c r="D2872" s="9" t="inlineStr">
        <is>
          <t>Bound</t>
        </is>
      </c>
      <c r="E2872" s="8" t="inlineStr">
        <is>
          <t>Emiliano Ashcombe</t>
        </is>
      </c>
      <c r="F2872" s="11" t="n">
        <v>1973</v>
      </c>
      <c r="G2872" s="8" t="inlineStr">
        <is>
          <t>Ferrari</t>
        </is>
      </c>
      <c r="H2872" s="8" t="inlineStr">
        <is>
          <t>SF90 Stradale</t>
        </is>
      </c>
      <c r="I2872" s="8" t="inlineStr">
        <is>
          <t>P47PK4NSK3XPL23G6</t>
        </is>
      </c>
      <c r="J2872" s="8" t="inlineStr">
        <is>
          <t>03 - Supercar</t>
        </is>
      </c>
      <c r="K2872" s="12" t="n">
        <v>510000</v>
      </c>
      <c r="L2872" s="8" t="inlineStr">
        <is>
          <t>South Carolina</t>
        </is>
      </c>
      <c r="M2872" s="13" t="n">
        <v>11335.47</v>
      </c>
      <c r="N2872" s="13" t="n">
        <v>10421.83</v>
      </c>
      <c r="O2872" s="8" t="n"/>
    </row>
    <row r="2873">
      <c r="A2873" s="8" t="inlineStr">
        <is>
          <t>a093a613-777e-5db8-832b-5f927735071b</t>
        </is>
      </c>
      <c r="B2873" s="9" t="inlineStr">
        <is>
          <t>2025-11</t>
        </is>
      </c>
      <c r="C2873" s="10" t="n"/>
      <c r="D2873" s="9" t="inlineStr">
        <is>
          <t>Declined</t>
        </is>
      </c>
      <c r="E2873" s="8" t="inlineStr">
        <is>
          <t>Desmond Bellandi</t>
        </is>
      </c>
      <c r="F2873" s="11" t="n">
        <v>1967</v>
      </c>
      <c r="G2873" s="8" t="inlineStr">
        <is>
          <t>Ferrari</t>
        </is>
      </c>
      <c r="H2873" s="8" t="inlineStr">
        <is>
          <t>296 GTB</t>
        </is>
      </c>
      <c r="I2873" s="8" t="inlineStr">
        <is>
          <t>2VNBC4VXJYF51B58U</t>
        </is>
      </c>
      <c r="J2873" s="8" t="inlineStr">
        <is>
          <t>03 - Supercar</t>
        </is>
      </c>
      <c r="K2873" s="12" t="n">
        <v>870000</v>
      </c>
      <c r="L2873" s="8" t="inlineStr">
        <is>
          <t>Nebraska</t>
        </is>
      </c>
      <c r="M2873" s="13" t="n">
        <v>20272.64</v>
      </c>
      <c r="N2873" s="13" t="n"/>
      <c r="O2873" s="8" t="inlineStr">
        <is>
          <t>3 + at-fault claims - 5 yrs</t>
        </is>
      </c>
    </row>
    <row r="2874">
      <c r="A2874" s="8" t="inlineStr">
        <is>
          <t>a297ec30-856b-5392-8803-5144819cb4fc</t>
        </is>
      </c>
      <c r="B2874" s="9" t="inlineStr">
        <is>
          <t>2025-11</t>
        </is>
      </c>
      <c r="C2874" s="10" t="n"/>
      <c r="D2874" s="9" t="inlineStr">
        <is>
          <t>Declined</t>
        </is>
      </c>
      <c r="E2874" s="8" t="inlineStr">
        <is>
          <t>Horace Kingsford</t>
        </is>
      </c>
      <c r="F2874" s="11" t="n">
        <v>2004</v>
      </c>
      <c r="G2874" s="8" t="inlineStr">
        <is>
          <t>McLaren</t>
        </is>
      </c>
      <c r="H2874" s="8" t="inlineStr">
        <is>
          <t>750S</t>
        </is>
      </c>
      <c r="I2874" s="8" t="inlineStr">
        <is>
          <t>2SC9L2KJUKXRGBHZA</t>
        </is>
      </c>
      <c r="J2874" s="8" t="inlineStr">
        <is>
          <t>03 - Supercar</t>
        </is>
      </c>
      <c r="K2874" s="12" t="n">
        <v>870000</v>
      </c>
      <c r="L2874" s="8" t="inlineStr">
        <is>
          <t>Louisiana</t>
        </is>
      </c>
      <c r="M2874" s="13" t="n">
        <v>18869.15</v>
      </c>
      <c r="N2874" s="13" t="n"/>
      <c r="O2874" s="8" t="inlineStr">
        <is>
          <t>3 + at-fault claims - 5 yrs</t>
        </is>
      </c>
    </row>
    <row r="2875">
      <c r="A2875" s="8" t="inlineStr">
        <is>
          <t>a2ae5e42-a824-517e-9452-7bed9bd6e843</t>
        </is>
      </c>
      <c r="B2875" s="9" t="inlineStr">
        <is>
          <t>2025-11</t>
        </is>
      </c>
      <c r="C2875" s="10" t="n"/>
      <c r="D2875" s="9" t="inlineStr">
        <is>
          <t>Referred</t>
        </is>
      </c>
      <c r="E2875" s="8" t="inlineStr">
        <is>
          <t>Aurelio Okonkwo</t>
        </is>
      </c>
      <c r="F2875" s="11" t="n">
        <v>1971</v>
      </c>
      <c r="G2875" s="8" t="inlineStr">
        <is>
          <t>Ferrari</t>
        </is>
      </c>
      <c r="H2875" s="8" t="inlineStr">
        <is>
          <t>296 GTB</t>
        </is>
      </c>
      <c r="I2875" s="8" t="inlineStr">
        <is>
          <t>FB0ZJZSB8GZY5E0FK</t>
        </is>
      </c>
      <c r="J2875" s="8" t="inlineStr">
        <is>
          <t>03 - Supercar</t>
        </is>
      </c>
      <c r="K2875" s="12" t="n">
        <v>645000</v>
      </c>
      <c r="L2875" s="8" t="inlineStr">
        <is>
          <t>Massachusetts</t>
        </is>
      </c>
      <c r="M2875" s="13" t="n">
        <v>14451.65</v>
      </c>
      <c r="N2875" s="13" t="n"/>
      <c r="O2875" s="8" t="inlineStr">
        <is>
          <t>2 at-fault claims - 5 yrs</t>
        </is>
      </c>
    </row>
    <row r="2876">
      <c r="A2876" s="8" t="inlineStr">
        <is>
          <t>a5acfd5a-9d24-532c-a1aa-185ff4c94599</t>
        </is>
      </c>
      <c r="B2876" s="9" t="inlineStr">
        <is>
          <t>2025-11</t>
        </is>
      </c>
      <c r="C2876" s="10" t="n"/>
      <c r="D2876" s="9" t="inlineStr">
        <is>
          <t>Declined</t>
        </is>
      </c>
      <c r="E2876" s="8" t="inlineStr">
        <is>
          <t>Wilhelmina Fairweather</t>
        </is>
      </c>
      <c r="F2876" s="11" t="n">
        <v>2007</v>
      </c>
      <c r="G2876" s="8" t="inlineStr">
        <is>
          <t>BMW</t>
        </is>
      </c>
      <c r="H2876" s="8" t="inlineStr">
        <is>
          <t>M8 Competition</t>
        </is>
      </c>
      <c r="I2876" s="8" t="inlineStr">
        <is>
          <t>P624644HSGE3BF66V</t>
        </is>
      </c>
      <c r="J2876" s="8" t="inlineStr">
        <is>
          <t>02 - Sports / GT</t>
        </is>
      </c>
      <c r="K2876" s="12" t="n">
        <v>345000</v>
      </c>
      <c r="L2876" s="8" t="inlineStr">
        <is>
          <t>Tennessee</t>
        </is>
      </c>
      <c r="M2876" s="13" t="n">
        <v>4784.43</v>
      </c>
      <c r="N2876" s="13" t="n"/>
      <c r="O2876" s="8" t="inlineStr">
        <is>
          <t>3 + at-fault claims - 5 yrs</t>
        </is>
      </c>
    </row>
    <row r="2877">
      <c r="A2877" s="8" t="inlineStr">
        <is>
          <t>a66bcec8-11f5-5c39-9529-1219582e45e8</t>
        </is>
      </c>
      <c r="B2877" s="9" t="inlineStr">
        <is>
          <t>2025-11</t>
        </is>
      </c>
      <c r="C2877" s="10" t="n"/>
      <c r="D2877" s="9" t="inlineStr">
        <is>
          <t>Declined</t>
        </is>
      </c>
      <c r="E2877" s="8" t="inlineStr">
        <is>
          <t>Wilhelmina Chattopadhyay</t>
        </is>
      </c>
      <c r="F2877" s="11" t="n">
        <v>1982</v>
      </c>
      <c r="G2877" s="8" t="inlineStr">
        <is>
          <t>Ferrari</t>
        </is>
      </c>
      <c r="H2877" s="8" t="inlineStr">
        <is>
          <t>SF90 Stradale</t>
        </is>
      </c>
      <c r="I2877" s="8" t="inlineStr">
        <is>
          <t>NBZRCY4YYZNEXGTCR</t>
        </is>
      </c>
      <c r="J2877" s="8" t="inlineStr">
        <is>
          <t>03 - Supercar</t>
        </is>
      </c>
      <c r="K2877" s="12" t="n">
        <v>300000</v>
      </c>
      <c r="L2877" s="8" t="inlineStr">
        <is>
          <t>Louisiana</t>
        </is>
      </c>
      <c r="M2877" s="13" t="n">
        <v>7876.42</v>
      </c>
      <c r="N2877" s="13" t="n"/>
      <c r="O2877" s="8" t="inlineStr">
        <is>
          <t>3 + at-fault claims - 5 yrs</t>
        </is>
      </c>
    </row>
    <row r="2878">
      <c r="A2878" s="8" t="inlineStr">
        <is>
          <t>a6af7b74-48b3-572a-9b0b-ff2a15b1cbbb</t>
        </is>
      </c>
      <c r="B2878" s="9" t="inlineStr">
        <is>
          <t>2025-11</t>
        </is>
      </c>
      <c r="C2878" s="10" t="n"/>
      <c r="D2878" s="9" t="inlineStr">
        <is>
          <t>Declined</t>
        </is>
      </c>
      <c r="E2878" s="8" t="inlineStr">
        <is>
          <t>Horace Nakashima</t>
        </is>
      </c>
      <c r="F2878" s="11" t="n">
        <v>1988</v>
      </c>
      <c r="G2878" s="8" t="inlineStr">
        <is>
          <t>Aston Martin</t>
        </is>
      </c>
      <c r="H2878" s="8" t="inlineStr">
        <is>
          <t>DB12</t>
        </is>
      </c>
      <c r="I2878" s="8" t="inlineStr">
        <is>
          <t>2SPJAL5A46EAF581Y</t>
        </is>
      </c>
      <c r="J2878" s="8" t="inlineStr">
        <is>
          <t>02 - Sports / GT</t>
        </is>
      </c>
      <c r="K2878" s="12" t="n">
        <v>730000</v>
      </c>
      <c r="L2878" s="8" t="inlineStr">
        <is>
          <t>Wyoming</t>
        </is>
      </c>
      <c r="M2878" s="13" t="n">
        <v>9579.530000000001</v>
      </c>
      <c r="N2878" s="13" t="n"/>
      <c r="O2878" s="8" t="inlineStr">
        <is>
          <t>3 + at-fault claims - 5 yrs</t>
        </is>
      </c>
    </row>
    <row r="2879">
      <c r="A2879" s="8" t="inlineStr">
        <is>
          <t>a7ebd7e6-4281-5af7-b38a-84c3c78987b9</t>
        </is>
      </c>
      <c r="B2879" s="9" t="inlineStr">
        <is>
          <t>2025-11</t>
        </is>
      </c>
      <c r="C2879" s="10" t="n"/>
      <c r="D2879" s="9" t="inlineStr">
        <is>
          <t>Declined</t>
        </is>
      </c>
      <c r="E2879" s="8" t="inlineStr">
        <is>
          <t>Cassius Blackwood</t>
        </is>
      </c>
      <c r="F2879" s="11" t="n">
        <v>2001</v>
      </c>
      <c r="G2879" s="8" t="inlineStr">
        <is>
          <t>Porsche</t>
        </is>
      </c>
      <c r="H2879" s="8" t="inlineStr">
        <is>
          <t>911 Turbo S</t>
        </is>
      </c>
      <c r="I2879" s="8" t="inlineStr">
        <is>
          <t>4LXMMP0FGNTVX1T3C</t>
        </is>
      </c>
      <c r="J2879" s="8" t="inlineStr">
        <is>
          <t>02 - Sports / GT</t>
        </is>
      </c>
      <c r="K2879" s="12" t="n">
        <v>1375000</v>
      </c>
      <c r="L2879" s="8" t="inlineStr">
        <is>
          <t>Michigan</t>
        </is>
      </c>
      <c r="M2879" s="13" t="n">
        <v>22116.75</v>
      </c>
      <c r="N2879" s="13" t="n"/>
      <c r="O2879" s="8" t="inlineStr">
        <is>
          <t>3 + at-fault claims - 5 yrs</t>
        </is>
      </c>
    </row>
    <row r="2880">
      <c r="A2880" s="8" t="inlineStr">
        <is>
          <t>ae134593-ca76-503e-a9e7-966ff19c0c26</t>
        </is>
      </c>
      <c r="B2880" s="9" t="inlineStr">
        <is>
          <t>2025-11</t>
        </is>
      </c>
      <c r="C2880" s="10" t="n"/>
      <c r="D2880" s="9" t="inlineStr">
        <is>
          <t>Referred</t>
        </is>
      </c>
      <c r="E2880" s="8" t="inlineStr">
        <is>
          <t>Ramona Fairweather</t>
        </is>
      </c>
      <c r="F2880" s="11" t="n">
        <v>1964</v>
      </c>
      <c r="G2880" s="8" t="inlineStr">
        <is>
          <t>Mercedes-Benz</t>
        </is>
      </c>
      <c r="H2880" s="8" t="inlineStr">
        <is>
          <t>AMG GT</t>
        </is>
      </c>
      <c r="I2880" s="8" t="inlineStr">
        <is>
          <t>DJK5BPHZ45B8XZ83M</t>
        </is>
      </c>
      <c r="J2880" s="8" t="inlineStr">
        <is>
          <t>02 - Sports / GT</t>
        </is>
      </c>
      <c r="K2880" s="12" t="n">
        <v>405000</v>
      </c>
      <c r="L2880" s="8" t="inlineStr">
        <is>
          <t>Nebraska</t>
        </is>
      </c>
      <c r="M2880" s="13" t="n">
        <v>7450.47</v>
      </c>
      <c r="N2880" s="13" t="n"/>
      <c r="O2880" s="8" t="inlineStr">
        <is>
          <t>2 at-fault claims - 5 yrs</t>
        </is>
      </c>
    </row>
    <row r="2881">
      <c r="A2881" s="8" t="inlineStr">
        <is>
          <t>aeecf0ca-9b99-530b-9f04-8577ee77e9a5</t>
        </is>
      </c>
      <c r="B2881" s="9" t="inlineStr">
        <is>
          <t>2025-11</t>
        </is>
      </c>
      <c r="C2881" s="10" t="n"/>
      <c r="D2881" s="9" t="inlineStr">
        <is>
          <t>Declined</t>
        </is>
      </c>
      <c r="E2881" s="8" t="inlineStr">
        <is>
          <t>Fenwick Fairweather</t>
        </is>
      </c>
      <c r="F2881" s="11" t="n">
        <v>1963</v>
      </c>
      <c r="G2881" s="8" t="inlineStr">
        <is>
          <t>Porsche</t>
        </is>
      </c>
      <c r="H2881" s="8" t="inlineStr">
        <is>
          <t>911 Turbo S</t>
        </is>
      </c>
      <c r="I2881" s="8" t="inlineStr">
        <is>
          <t>DWN71C2LKDSK8KSA4</t>
        </is>
      </c>
      <c r="J2881" s="8" t="inlineStr">
        <is>
          <t>02 - Sports / GT</t>
        </is>
      </c>
      <c r="K2881" s="12" t="n">
        <v>235000</v>
      </c>
      <c r="L2881" s="8" t="inlineStr">
        <is>
          <t>Washington</t>
        </is>
      </c>
      <c r="M2881" s="13" t="n">
        <v>3916.08</v>
      </c>
      <c r="N2881" s="13" t="n"/>
      <c r="O2881" s="8" t="inlineStr">
        <is>
          <t>3 + at-fault claims - 5 yrs</t>
        </is>
      </c>
    </row>
    <row r="2882">
      <c r="A2882" s="8" t="inlineStr">
        <is>
          <t>afffc2a3-f994-56ef-91c8-98ca8cd841a5</t>
        </is>
      </c>
      <c r="B2882" s="9" t="inlineStr">
        <is>
          <t>2025-11</t>
        </is>
      </c>
      <c r="C2882" s="10" t="n"/>
      <c r="D2882" s="9" t="inlineStr">
        <is>
          <t>Declined</t>
        </is>
      </c>
      <c r="E2882" s="8" t="inlineStr">
        <is>
          <t>Cassius Castellanos</t>
        </is>
      </c>
      <c r="F2882" s="11" t="n">
        <v>1977</v>
      </c>
      <c r="G2882" s="8" t="inlineStr">
        <is>
          <t>Mercedes-Benz</t>
        </is>
      </c>
      <c r="H2882" s="8" t="inlineStr">
        <is>
          <t>AMG GT</t>
        </is>
      </c>
      <c r="I2882" s="8" t="inlineStr">
        <is>
          <t>DHB56J3V95F1M3Y64</t>
        </is>
      </c>
      <c r="J2882" s="8" t="inlineStr">
        <is>
          <t>02 - Sports / GT</t>
        </is>
      </c>
      <c r="K2882" s="12" t="n">
        <v>695000</v>
      </c>
      <c r="L2882" s="8" t="inlineStr">
        <is>
          <t>Texas</t>
        </is>
      </c>
      <c r="M2882" s="13" t="n">
        <v>9802.120000000001</v>
      </c>
      <c r="N2882" s="13" t="n"/>
      <c r="O2882" s="8" t="inlineStr">
        <is>
          <t>3 + at-fault claims - 5 yrs</t>
        </is>
      </c>
    </row>
    <row r="2883">
      <c r="A2883" s="8" t="inlineStr">
        <is>
          <t>b09ee08b-e45f-5c17-9912-154d3b553676</t>
        </is>
      </c>
      <c r="B2883" s="9" t="inlineStr">
        <is>
          <t>2025-11</t>
        </is>
      </c>
      <c r="C2883" s="10" t="n"/>
      <c r="D2883" s="9" t="inlineStr">
        <is>
          <t>Referred</t>
        </is>
      </c>
      <c r="E2883" s="8" t="inlineStr">
        <is>
          <t>Marisol Larsson</t>
        </is>
      </c>
      <c r="F2883" s="11" t="n">
        <v>1976</v>
      </c>
      <c r="G2883" s="8" t="inlineStr">
        <is>
          <t>Aston Martin</t>
        </is>
      </c>
      <c r="H2883" s="8" t="inlineStr">
        <is>
          <t>DB12</t>
        </is>
      </c>
      <c r="I2883" s="8" t="inlineStr">
        <is>
          <t>M61UD8LD6L35P8AUK</t>
        </is>
      </c>
      <c r="J2883" s="8" t="inlineStr">
        <is>
          <t>02 - Sports / GT</t>
        </is>
      </c>
      <c r="K2883" s="12" t="n">
        <v>600000</v>
      </c>
      <c r="L2883" s="8" t="inlineStr">
        <is>
          <t>Connecticut</t>
        </is>
      </c>
      <c r="M2883" s="13" t="n">
        <v>8241.51</v>
      </c>
      <c r="N2883" s="13" t="n"/>
      <c r="O2883" s="8" t="inlineStr">
        <is>
          <t>2 at-fault claims - 5 yrs</t>
        </is>
      </c>
    </row>
    <row r="2884">
      <c r="A2884" s="8" t="inlineStr">
        <is>
          <t>b10810fd-8e76-5a79-97d1-af51b1565d3c</t>
        </is>
      </c>
      <c r="B2884" s="9" t="inlineStr">
        <is>
          <t>2025-11</t>
        </is>
      </c>
      <c r="C2884" s="10" t="n"/>
      <c r="D2884" s="9" t="inlineStr">
        <is>
          <t>Declined</t>
        </is>
      </c>
      <c r="E2884" s="8" t="inlineStr">
        <is>
          <t>Sunniva Montoya</t>
        </is>
      </c>
      <c r="F2884" s="11" t="n">
        <v>1961</v>
      </c>
      <c r="G2884" s="8" t="inlineStr">
        <is>
          <t>Aston Martin</t>
        </is>
      </c>
      <c r="H2884" s="8" t="inlineStr">
        <is>
          <t>DB5</t>
        </is>
      </c>
      <c r="I2884" s="8" t="inlineStr">
        <is>
          <t>3J0R4FMFX0J0A9H6C</t>
        </is>
      </c>
      <c r="J2884" s="8" t="inlineStr">
        <is>
          <t>07 - Post-War Classic (1946-1972)</t>
        </is>
      </c>
      <c r="K2884" s="12" t="n">
        <v>240000</v>
      </c>
      <c r="L2884" s="8" t="inlineStr">
        <is>
          <t>Alabama</t>
        </is>
      </c>
      <c r="M2884" s="13" t="n">
        <v>3278.04</v>
      </c>
      <c r="N2884" s="13" t="n"/>
      <c r="O2884" s="8" t="inlineStr">
        <is>
          <t>3 + at-fault claims - 5 yrs</t>
        </is>
      </c>
    </row>
    <row r="2885">
      <c r="A2885" s="8" t="inlineStr">
        <is>
          <t>b17930be-1cb8-53bb-8912-00542339998b</t>
        </is>
      </c>
      <c r="B2885" s="9" t="inlineStr">
        <is>
          <t>2025-11</t>
        </is>
      </c>
      <c r="C2885" s="10" t="n"/>
      <c r="D2885" s="9" t="inlineStr">
        <is>
          <t>Referred</t>
        </is>
      </c>
      <c r="E2885" s="8" t="inlineStr">
        <is>
          <t>Leopold Pennington</t>
        </is>
      </c>
      <c r="F2885" s="11" t="n">
        <v>1991</v>
      </c>
      <c r="G2885" s="8" t="inlineStr">
        <is>
          <t>Mercedes-Benz</t>
        </is>
      </c>
      <c r="H2885" s="8" t="inlineStr">
        <is>
          <t>AMG GT</t>
        </is>
      </c>
      <c r="I2885" s="8" t="inlineStr">
        <is>
          <t>MV5F2JR878F3Z16GM</t>
        </is>
      </c>
      <c r="J2885" s="8" t="inlineStr">
        <is>
          <t>02 - Sports / GT</t>
        </is>
      </c>
      <c r="K2885" s="12" t="n">
        <v>210000</v>
      </c>
      <c r="L2885" s="8" t="inlineStr">
        <is>
          <t>Colorado</t>
        </is>
      </c>
      <c r="M2885" s="13" t="n">
        <v>4009.81</v>
      </c>
      <c r="N2885" s="13" t="n"/>
      <c r="O2885" s="8" t="inlineStr">
        <is>
          <t>2 at-fault claims - 5 yrs</t>
        </is>
      </c>
    </row>
    <row r="2886">
      <c r="A2886" s="8" t="inlineStr">
        <is>
          <t>b2b849f5-fe23-5349-933e-fc938776341f</t>
        </is>
      </c>
      <c r="B2886" s="9" t="inlineStr">
        <is>
          <t>2025-11</t>
        </is>
      </c>
      <c r="C2886" s="10" t="n"/>
      <c r="D2886" s="9" t="inlineStr">
        <is>
          <t>Referred</t>
        </is>
      </c>
      <c r="E2886" s="8" t="inlineStr">
        <is>
          <t>Mireille Larsson</t>
        </is>
      </c>
      <c r="F2886" s="11" t="n">
        <v>2001</v>
      </c>
      <c r="G2886" s="8" t="inlineStr">
        <is>
          <t>Ferrari</t>
        </is>
      </c>
      <c r="H2886" s="8" t="inlineStr">
        <is>
          <t>296 GTB</t>
        </is>
      </c>
      <c r="I2886" s="8" t="inlineStr">
        <is>
          <t>L7FXJWL39BL83BYZX</t>
        </is>
      </c>
      <c r="J2886" s="8" t="inlineStr">
        <is>
          <t>03 - Supercar</t>
        </is>
      </c>
      <c r="K2886" s="12" t="n">
        <v>230000</v>
      </c>
      <c r="L2886" s="8" t="inlineStr">
        <is>
          <t>California</t>
        </is>
      </c>
      <c r="M2886" s="13" t="n">
        <v>8319.059999999999</v>
      </c>
      <c r="N2886" s="13" t="n"/>
      <c r="O2886" s="8" t="inlineStr">
        <is>
          <t>Prior carrier non-renewal / cancellation</t>
        </is>
      </c>
    </row>
    <row r="2887">
      <c r="A2887" s="8" t="inlineStr">
        <is>
          <t>b31bdcfe-a296-5933-b95b-eab5dd9ab487</t>
        </is>
      </c>
      <c r="B2887" s="9" t="inlineStr">
        <is>
          <t>2025-11</t>
        </is>
      </c>
      <c r="C2887" s="10" t="n"/>
      <c r="D2887" s="9" t="inlineStr">
        <is>
          <t>Declined</t>
        </is>
      </c>
      <c r="E2887" s="8" t="inlineStr">
        <is>
          <t>Everett Montoya</t>
        </is>
      </c>
      <c r="F2887" s="11" t="n">
        <v>1999</v>
      </c>
      <c r="G2887" s="8" t="inlineStr">
        <is>
          <t>Bentley</t>
        </is>
      </c>
      <c r="H2887" s="8" t="inlineStr">
        <is>
          <t>Continental GT</t>
        </is>
      </c>
      <c r="I2887" s="8" t="inlineStr">
        <is>
          <t>VP39FWDEF3B11P12N</t>
        </is>
      </c>
      <c r="J2887" s="8" t="inlineStr">
        <is>
          <t>02 - Sports / GT</t>
        </is>
      </c>
      <c r="K2887" s="12" t="n">
        <v>490000</v>
      </c>
      <c r="L2887" s="8" t="inlineStr">
        <is>
          <t>Virginia</t>
        </is>
      </c>
      <c r="M2887" s="13" t="n">
        <v>7558.02</v>
      </c>
      <c r="N2887" s="13" t="n"/>
      <c r="O2887" s="8" t="inlineStr">
        <is>
          <t>3 + at-fault claims - 5 yrs</t>
        </is>
      </c>
    </row>
    <row r="2888">
      <c r="A2888" s="8" t="inlineStr">
        <is>
          <t>b3d9b572-4bb8-5ce6-a52b-7a5c738043a4</t>
        </is>
      </c>
      <c r="B2888" s="9" t="inlineStr">
        <is>
          <t>2025-11</t>
        </is>
      </c>
      <c r="C2888" s="10" t="n"/>
      <c r="D2888" s="9" t="inlineStr">
        <is>
          <t>Declined</t>
        </is>
      </c>
      <c r="E2888" s="8" t="inlineStr">
        <is>
          <t>Wilhelmina Merriweather</t>
        </is>
      </c>
      <c r="F2888" s="11" t="n">
        <v>1955</v>
      </c>
      <c r="G2888" s="8" t="inlineStr">
        <is>
          <t>Ferrari</t>
        </is>
      </c>
      <c r="H2888" s="8" t="inlineStr">
        <is>
          <t>SF90 Stradale</t>
        </is>
      </c>
      <c r="I2888" s="8" t="inlineStr">
        <is>
          <t>RD0ZK0V0BDWA09MDY</t>
        </is>
      </c>
      <c r="J2888" s="8" t="inlineStr">
        <is>
          <t>03 - Supercar</t>
        </is>
      </c>
      <c r="K2888" s="12" t="n">
        <v>505000</v>
      </c>
      <c r="L2888" s="8" t="inlineStr">
        <is>
          <t>Kentucky</t>
        </is>
      </c>
      <c r="M2888" s="13" t="n">
        <v>12129.53</v>
      </c>
      <c r="N2888" s="13" t="n"/>
      <c r="O2888" s="8" t="inlineStr">
        <is>
          <t>3 + at-fault claims - 5 yrs</t>
        </is>
      </c>
    </row>
    <row r="2889">
      <c r="A2889" s="8" t="inlineStr">
        <is>
          <t>b514a646-6c64-588c-93e5-6fc906cf1c0e</t>
        </is>
      </c>
      <c r="B2889" s="9" t="inlineStr">
        <is>
          <t>2025-11</t>
        </is>
      </c>
      <c r="C2889" s="10" t="n"/>
      <c r="D2889" s="9" t="inlineStr">
        <is>
          <t>Declined</t>
        </is>
      </c>
      <c r="E2889" s="8" t="inlineStr">
        <is>
          <t>Mireille Larsson</t>
        </is>
      </c>
      <c r="F2889" s="11" t="n">
        <v>1973</v>
      </c>
      <c r="G2889" s="8" t="inlineStr">
        <is>
          <t>Ferrari</t>
        </is>
      </c>
      <c r="H2889" s="8" t="inlineStr">
        <is>
          <t>SF90 Stradale</t>
        </is>
      </c>
      <c r="I2889" s="8" t="inlineStr">
        <is>
          <t>UY7UCUMT259XZY2WF</t>
        </is>
      </c>
      <c r="J2889" s="8" t="inlineStr">
        <is>
          <t>03 - Supercar</t>
        </is>
      </c>
      <c r="K2889" s="12" t="n">
        <v>1925000</v>
      </c>
      <c r="L2889" s="8" t="inlineStr">
        <is>
          <t>Idaho</t>
        </is>
      </c>
      <c r="M2889" s="13" t="n">
        <v>28766.04</v>
      </c>
      <c r="N2889" s="13" t="n"/>
      <c r="O2889" s="8" t="inlineStr">
        <is>
          <t>3 + at-fault claims - 5 yrs</t>
        </is>
      </c>
    </row>
    <row r="2890">
      <c r="A2890" s="8" t="inlineStr">
        <is>
          <t>b7a65a35-fa8d-5c07-99e0-abd311a9f8fb</t>
        </is>
      </c>
      <c r="B2890" s="9" t="inlineStr">
        <is>
          <t>2025-11</t>
        </is>
      </c>
      <c r="C2890" s="10" t="n"/>
      <c r="D2890" s="9" t="inlineStr">
        <is>
          <t>Referred</t>
        </is>
      </c>
      <c r="E2890" s="8" t="inlineStr">
        <is>
          <t>Saoirse Farkas</t>
        </is>
      </c>
      <c r="F2890" s="11" t="n">
        <v>2009</v>
      </c>
      <c r="G2890" s="8" t="inlineStr">
        <is>
          <t>Ferrari</t>
        </is>
      </c>
      <c r="H2890" s="8" t="inlineStr">
        <is>
          <t>SF90 Stradale</t>
        </is>
      </c>
      <c r="I2890" s="8" t="inlineStr">
        <is>
          <t>A3G29WAGXZHERC8GW</t>
        </is>
      </c>
      <c r="J2890" s="8" t="inlineStr">
        <is>
          <t>03 - Supercar</t>
        </is>
      </c>
      <c r="K2890" s="12" t="n">
        <v>1950000</v>
      </c>
      <c r="L2890" s="8" t="inlineStr">
        <is>
          <t>New Mexico</t>
        </is>
      </c>
      <c r="M2890" s="13" t="n">
        <v>37675.47</v>
      </c>
      <c r="N2890" s="13" t="n"/>
      <c r="O2890" s="8" t="inlineStr">
        <is>
          <t>1 at-fault claim over $100k</t>
        </is>
      </c>
    </row>
    <row r="2891">
      <c r="A2891" s="8" t="inlineStr">
        <is>
          <t>b871c54a-1ae6-51ce-8d4a-ca34af220152</t>
        </is>
      </c>
      <c r="B2891" s="9" t="inlineStr">
        <is>
          <t>2025-11</t>
        </is>
      </c>
      <c r="C2891" s="10" t="n"/>
      <c r="D2891" s="9" t="inlineStr">
        <is>
          <t>Referred</t>
        </is>
      </c>
      <c r="E2891" s="8" t="inlineStr">
        <is>
          <t>Wilhelmina Harrington</t>
        </is>
      </c>
      <c r="F2891" s="11" t="n">
        <v>2017</v>
      </c>
      <c r="G2891" s="8" t="inlineStr">
        <is>
          <t>Aston Martin</t>
        </is>
      </c>
      <c r="H2891" s="8" t="inlineStr">
        <is>
          <t>DB5</t>
        </is>
      </c>
      <c r="I2891" s="8" t="inlineStr">
        <is>
          <t>TAAT2ENRPXBTJBCZC</t>
        </is>
      </c>
      <c r="J2891" s="8" t="inlineStr">
        <is>
          <t>07 - Post-War Classic (1946-1972)</t>
        </is>
      </c>
      <c r="K2891" s="12" t="n">
        <v>450000</v>
      </c>
      <c r="L2891" s="8" t="inlineStr">
        <is>
          <t>Louisiana</t>
        </is>
      </c>
      <c r="M2891" s="13" t="n">
        <v>4931.32</v>
      </c>
      <c r="N2891" s="13" t="n"/>
      <c r="O2891" s="8" t="inlineStr">
        <is>
          <t>2 at-fault claims - 5 yrs</t>
        </is>
      </c>
    </row>
    <row r="2892">
      <c r="A2892" s="8" t="inlineStr">
        <is>
          <t>b9869b30-4a7f-57c3-9ebb-f479c17a0a56</t>
        </is>
      </c>
      <c r="B2892" s="9" t="inlineStr">
        <is>
          <t>2025-11</t>
        </is>
      </c>
      <c r="C2892" s="10" t="n"/>
      <c r="D2892" s="9" t="inlineStr">
        <is>
          <t>Referred</t>
        </is>
      </c>
      <c r="E2892" s="8" t="inlineStr">
        <is>
          <t>Priya Montoya</t>
        </is>
      </c>
      <c r="F2892" s="11" t="n">
        <v>2009</v>
      </c>
      <c r="G2892" s="8" t="inlineStr">
        <is>
          <t>BMW</t>
        </is>
      </c>
      <c r="H2892" s="8" t="inlineStr">
        <is>
          <t>M8 Competition</t>
        </is>
      </c>
      <c r="I2892" s="8" t="inlineStr">
        <is>
          <t>J3M43R68CY8K3AZZT</t>
        </is>
      </c>
      <c r="J2892" s="8" t="inlineStr">
        <is>
          <t>02 - Sports / GT</t>
        </is>
      </c>
      <c r="K2892" s="12" t="n">
        <v>265000</v>
      </c>
      <c r="L2892" s="8" t="inlineStr">
        <is>
          <t>North Carolina</t>
        </is>
      </c>
      <c r="M2892" s="13" t="n">
        <v>4312.5</v>
      </c>
      <c r="N2892" s="13" t="n"/>
      <c r="O2892" s="8" t="inlineStr">
        <is>
          <t>1 at-fault claim over $100k</t>
        </is>
      </c>
    </row>
    <row r="2893">
      <c r="A2893" s="8" t="inlineStr">
        <is>
          <t>bc9b45b5-7ac8-5d60-9699-d90673e44c0a</t>
        </is>
      </c>
      <c r="B2893" s="9" t="inlineStr">
        <is>
          <t>2025-11</t>
        </is>
      </c>
      <c r="C2893" s="10" t="n"/>
      <c r="D2893" s="9" t="inlineStr">
        <is>
          <t>Referred</t>
        </is>
      </c>
      <c r="E2893" s="8" t="inlineStr">
        <is>
          <t>Everett Vasquez</t>
        </is>
      </c>
      <c r="F2893" s="11" t="n">
        <v>2003</v>
      </c>
      <c r="G2893" s="8" t="inlineStr">
        <is>
          <t>Mercedes-Benz</t>
        </is>
      </c>
      <c r="H2893" s="8" t="inlineStr">
        <is>
          <t>280SL Pagoda</t>
        </is>
      </c>
      <c r="I2893" s="8" t="inlineStr">
        <is>
          <t>014ZU4U8U8L45ZTGD</t>
        </is>
      </c>
      <c r="J2893" s="8" t="inlineStr">
        <is>
          <t>07 - Post-War Classic (1946-1972)</t>
        </is>
      </c>
      <c r="K2893" s="12" t="n">
        <v>805000</v>
      </c>
      <c r="L2893" s="8" t="inlineStr">
        <is>
          <t>Massachusetts</t>
        </is>
      </c>
      <c r="M2893" s="13" t="n">
        <v>8163.92</v>
      </c>
      <c r="N2893" s="13" t="n"/>
      <c r="O2893" s="8" t="inlineStr">
        <is>
          <t>1 at-fault claim over $100k</t>
        </is>
      </c>
    </row>
    <row r="2894">
      <c r="A2894" s="8" t="inlineStr">
        <is>
          <t>bf8a7c03-2418-5c10-bfb8-d9cdd339caaa</t>
        </is>
      </c>
      <c r="B2894" s="9" t="inlineStr">
        <is>
          <t>2025-11</t>
        </is>
      </c>
      <c r="C2894" s="10" t="n"/>
      <c r="D2894" s="9" t="inlineStr">
        <is>
          <t>Declined</t>
        </is>
      </c>
      <c r="E2894" s="8" t="inlineStr">
        <is>
          <t>Mireille Blackwood</t>
        </is>
      </c>
      <c r="F2894" s="11" t="n">
        <v>1974</v>
      </c>
      <c r="G2894" s="8" t="inlineStr">
        <is>
          <t>Mercedes-Benz</t>
        </is>
      </c>
      <c r="H2894" s="8" t="inlineStr">
        <is>
          <t>280SL Pagoda</t>
        </is>
      </c>
      <c r="I2894" s="8" t="inlineStr">
        <is>
          <t>WACEPYEVTF155NTCJ</t>
        </is>
      </c>
      <c r="J2894" s="8" t="inlineStr">
        <is>
          <t>07 - Post-War Classic (1946-1972)</t>
        </is>
      </c>
      <c r="K2894" s="12" t="n">
        <v>695000</v>
      </c>
      <c r="L2894" s="8" t="inlineStr">
        <is>
          <t>Missouri</t>
        </is>
      </c>
      <c r="M2894" s="13" t="n">
        <v>5977</v>
      </c>
      <c r="N2894" s="13" t="n"/>
      <c r="O2894" s="8" t="inlineStr">
        <is>
          <t>3 + at-fault claims - 5 yrs</t>
        </is>
      </c>
    </row>
    <row r="2895">
      <c r="A2895" s="8" t="inlineStr">
        <is>
          <t>c0e77754-14c5-5e84-b839-60c2570e85be</t>
        </is>
      </c>
      <c r="B2895" s="9" t="inlineStr">
        <is>
          <t>2025-11</t>
        </is>
      </c>
      <c r="C2895" s="10" t="n"/>
      <c r="D2895" s="9" t="inlineStr">
        <is>
          <t>Declined</t>
        </is>
      </c>
      <c r="E2895" s="8" t="inlineStr">
        <is>
          <t>Priya Farkas</t>
        </is>
      </c>
      <c r="F2895" s="11" t="n">
        <v>1977</v>
      </c>
      <c r="G2895" s="8" t="inlineStr">
        <is>
          <t>BMW</t>
        </is>
      </c>
      <c r="H2895" s="8" t="inlineStr">
        <is>
          <t>M8 Competition</t>
        </is>
      </c>
      <c r="I2895" s="8" t="inlineStr">
        <is>
          <t>4XPXASAB911U67V7S</t>
        </is>
      </c>
      <c r="J2895" s="8" t="inlineStr">
        <is>
          <t>02 - Sports / GT</t>
        </is>
      </c>
      <c r="K2895" s="12" t="n">
        <v>505000</v>
      </c>
      <c r="L2895" s="8" t="inlineStr">
        <is>
          <t>Pennsylvania</t>
        </is>
      </c>
      <c r="M2895" s="13" t="n">
        <v>6193.4</v>
      </c>
      <c r="N2895" s="13" t="n"/>
      <c r="O2895" s="8" t="inlineStr">
        <is>
          <t>3 + at-fault claims - 5 yrs</t>
        </is>
      </c>
    </row>
    <row r="2896">
      <c r="A2896" s="8" t="inlineStr">
        <is>
          <t>c36ea6bb-b130-5963-90df-c918ecdd3955</t>
        </is>
      </c>
      <c r="B2896" s="9" t="inlineStr">
        <is>
          <t>2025-11</t>
        </is>
      </c>
      <c r="C2896" s="10" t="n"/>
      <c r="D2896" s="9" t="inlineStr">
        <is>
          <t>Declined</t>
        </is>
      </c>
      <c r="E2896" s="8" t="inlineStr">
        <is>
          <t>Priya Ashcombe</t>
        </is>
      </c>
      <c r="F2896" s="11" t="n">
        <v>2021</v>
      </c>
      <c r="G2896" s="8" t="inlineStr">
        <is>
          <t>Ferrari</t>
        </is>
      </c>
      <c r="H2896" s="8" t="inlineStr">
        <is>
          <t>296 GTB</t>
        </is>
      </c>
      <c r="I2896" s="8" t="inlineStr">
        <is>
          <t>KSCREY59YTYRFPZ0L</t>
        </is>
      </c>
      <c r="J2896" s="8" t="inlineStr">
        <is>
          <t>03 - Supercar</t>
        </is>
      </c>
      <c r="K2896" s="12" t="n">
        <v>360000</v>
      </c>
      <c r="L2896" s="8" t="inlineStr">
        <is>
          <t>Georgia</t>
        </is>
      </c>
      <c r="M2896" s="13" t="n">
        <v>8748.68</v>
      </c>
      <c r="N2896" s="13" t="n"/>
      <c r="O2896" s="8" t="inlineStr">
        <is>
          <t>3 + at-fault claims - 5 yrs</t>
        </is>
      </c>
    </row>
    <row r="2897">
      <c r="A2897" s="8" t="inlineStr">
        <is>
          <t>c487c766-84ad-5d30-9165-9311751f3b05</t>
        </is>
      </c>
      <c r="B2897" s="9" t="inlineStr">
        <is>
          <t>2025-11</t>
        </is>
      </c>
      <c r="C2897" s="10" t="n"/>
      <c r="D2897" s="9" t="inlineStr">
        <is>
          <t>Referred</t>
        </is>
      </c>
      <c r="E2897" s="8" t="inlineStr">
        <is>
          <t>Marisol Delacroix</t>
        </is>
      </c>
      <c r="F2897" s="11" t="n">
        <v>1982</v>
      </c>
      <c r="G2897" s="8" t="inlineStr">
        <is>
          <t>BMW</t>
        </is>
      </c>
      <c r="H2897" s="8" t="inlineStr">
        <is>
          <t>M8 Competition</t>
        </is>
      </c>
      <c r="I2897" s="8" t="inlineStr">
        <is>
          <t>DDTKE1SDZTGZUPXUY</t>
        </is>
      </c>
      <c r="J2897" s="8" t="inlineStr">
        <is>
          <t>02 - Sports / GT</t>
        </is>
      </c>
      <c r="K2897" s="12" t="n">
        <v>305000</v>
      </c>
      <c r="L2897" s="8" t="inlineStr">
        <is>
          <t>Massachusetts</t>
        </is>
      </c>
      <c r="M2897" s="13" t="n">
        <v>5395.05</v>
      </c>
      <c r="N2897" s="13" t="n"/>
      <c r="O2897" s="8" t="inlineStr">
        <is>
          <t>2 at-fault claims - 5 yrs</t>
        </is>
      </c>
    </row>
    <row r="2898">
      <c r="A2898" s="8" t="inlineStr">
        <is>
          <t>c6424d80-045a-509e-b5f6-0269a578b0f6</t>
        </is>
      </c>
      <c r="B2898" s="9" t="inlineStr">
        <is>
          <t>2025-11</t>
        </is>
      </c>
      <c r="C2898" s="10" t="n"/>
      <c r="D2898" s="9" t="inlineStr">
        <is>
          <t>Declined</t>
        </is>
      </c>
      <c r="E2898" s="8" t="inlineStr">
        <is>
          <t>Anouk Ashcombe</t>
        </is>
      </c>
      <c r="F2898" s="11" t="n">
        <v>1965</v>
      </c>
      <c r="G2898" s="8" t="inlineStr">
        <is>
          <t>McLaren</t>
        </is>
      </c>
      <c r="H2898" s="8" t="inlineStr">
        <is>
          <t>750S</t>
        </is>
      </c>
      <c r="I2898" s="8" t="inlineStr">
        <is>
          <t>DW46BV99GHY0DKA62</t>
        </is>
      </c>
      <c r="J2898" s="8" t="inlineStr">
        <is>
          <t>03 - Supercar</t>
        </is>
      </c>
      <c r="K2898" s="12" t="n">
        <v>1000000</v>
      </c>
      <c r="L2898" s="8" t="inlineStr">
        <is>
          <t>North Dakota</t>
        </is>
      </c>
      <c r="M2898" s="13" t="n">
        <v>15396.23</v>
      </c>
      <c r="N2898" s="13" t="n"/>
      <c r="O2898" s="8" t="inlineStr">
        <is>
          <t>3 + at-fault claims - 5 yrs</t>
        </is>
      </c>
    </row>
    <row r="2899">
      <c r="A2899" s="8" t="inlineStr">
        <is>
          <t>c6542460-2f96-5ef7-a41c-8133548c7fe6</t>
        </is>
      </c>
      <c r="B2899" s="9" t="inlineStr">
        <is>
          <t>2025-11</t>
        </is>
      </c>
      <c r="C2899" s="10" t="n"/>
      <c r="D2899" s="9" t="inlineStr">
        <is>
          <t>Referred</t>
        </is>
      </c>
      <c r="E2899" s="8" t="inlineStr">
        <is>
          <t>Sunniva Vandermeer</t>
        </is>
      </c>
      <c r="F2899" s="11" t="n">
        <v>1965</v>
      </c>
      <c r="G2899" s="8" t="inlineStr">
        <is>
          <t>McLaren</t>
        </is>
      </c>
      <c r="H2899" s="8" t="inlineStr">
        <is>
          <t>750S</t>
        </is>
      </c>
      <c r="I2899" s="8" t="inlineStr">
        <is>
          <t>KBUGHZG1449NZ91GX</t>
        </is>
      </c>
      <c r="J2899" s="8" t="inlineStr">
        <is>
          <t>03 - Supercar</t>
        </is>
      </c>
      <c r="K2899" s="12" t="n">
        <v>925000</v>
      </c>
      <c r="L2899" s="8" t="inlineStr">
        <is>
          <t>Massachusetts</t>
        </is>
      </c>
      <c r="M2899" s="13" t="n">
        <v>20725.24</v>
      </c>
      <c r="N2899" s="13" t="n"/>
      <c r="O2899" s="8" t="inlineStr">
        <is>
          <t>1 at-fault claim over $100k</t>
        </is>
      </c>
    </row>
    <row r="2900">
      <c r="A2900" s="8" t="inlineStr">
        <is>
          <t>c661a1c8-f1e0-5902-8ba5-0a18edbdeba5</t>
        </is>
      </c>
      <c r="B2900" s="9" t="inlineStr">
        <is>
          <t>2025-11</t>
        </is>
      </c>
      <c r="C2900" s="10" t="n"/>
      <c r="D2900" s="9" t="inlineStr">
        <is>
          <t>Declined</t>
        </is>
      </c>
      <c r="E2900" s="8" t="inlineStr">
        <is>
          <t>Fitzgerald Castellanos</t>
        </is>
      </c>
      <c r="F2900" s="11" t="n">
        <v>1987</v>
      </c>
      <c r="G2900" s="8" t="inlineStr">
        <is>
          <t>Ferrari</t>
        </is>
      </c>
      <c r="H2900" s="8" t="inlineStr">
        <is>
          <t>SF90 Stradale</t>
        </is>
      </c>
      <c r="I2900" s="8" t="inlineStr">
        <is>
          <t>Z7478JGBUX7GSXUAE</t>
        </is>
      </c>
      <c r="J2900" s="8" t="inlineStr">
        <is>
          <t>03 - Supercar</t>
        </is>
      </c>
      <c r="K2900" s="12" t="n">
        <v>1560000</v>
      </c>
      <c r="L2900" s="8" t="inlineStr">
        <is>
          <t>Texas</t>
        </is>
      </c>
      <c r="M2900" s="13" t="n">
        <v>27079.25</v>
      </c>
      <c r="N2900" s="13" t="n"/>
      <c r="O2900" s="8" t="inlineStr">
        <is>
          <t>3 + at-fault claims - 5 yrs</t>
        </is>
      </c>
    </row>
    <row r="2901">
      <c r="A2901" s="8" t="inlineStr">
        <is>
          <t>c76ef3b0-2cd9-5c90-8e14-833852346966</t>
        </is>
      </c>
      <c r="B2901" s="9" t="inlineStr">
        <is>
          <t>2025-11</t>
        </is>
      </c>
      <c r="C2901" s="10" t="n"/>
      <c r="D2901" s="9" t="inlineStr">
        <is>
          <t>Declined</t>
        </is>
      </c>
      <c r="E2901" s="8" t="inlineStr">
        <is>
          <t>Mireille Harrington</t>
        </is>
      </c>
      <c r="F2901" s="11" t="n">
        <v>1960</v>
      </c>
      <c r="G2901" s="8" t="inlineStr">
        <is>
          <t>Maserati</t>
        </is>
      </c>
      <c r="H2901" s="8" t="inlineStr">
        <is>
          <t>GranTurismo</t>
        </is>
      </c>
      <c r="I2901" s="8" t="inlineStr">
        <is>
          <t>7LL7M5WSUBS3JYNSU</t>
        </is>
      </c>
      <c r="J2901" s="8" t="inlineStr">
        <is>
          <t>02 - Sports / GT</t>
        </is>
      </c>
      <c r="K2901" s="12" t="n">
        <v>695000</v>
      </c>
      <c r="L2901" s="8" t="inlineStr">
        <is>
          <t>Utah</t>
        </is>
      </c>
      <c r="M2901" s="13" t="n">
        <v>11506.84</v>
      </c>
      <c r="N2901" s="13" t="n"/>
      <c r="O2901" s="8" t="inlineStr">
        <is>
          <t>3 + at-fault claims - 5 yrs</t>
        </is>
      </c>
    </row>
    <row r="2902">
      <c r="A2902" s="8" t="inlineStr">
        <is>
          <t>c929bd97-c419-5c62-acd2-79d9e0e88401</t>
        </is>
      </c>
      <c r="B2902" s="9" t="inlineStr">
        <is>
          <t>2025-11</t>
        </is>
      </c>
      <c r="C2902" s="10" t="n"/>
      <c r="D2902" s="9" t="inlineStr">
        <is>
          <t>Referred</t>
        </is>
      </c>
      <c r="E2902" s="8" t="inlineStr">
        <is>
          <t>Thaddeus Harrington</t>
        </is>
      </c>
      <c r="F2902" s="11" t="n">
        <v>1958</v>
      </c>
      <c r="G2902" s="8" t="inlineStr">
        <is>
          <t>Jaguar</t>
        </is>
      </c>
      <c r="H2902" s="8" t="inlineStr">
        <is>
          <t>E-Type Series 1</t>
        </is>
      </c>
      <c r="I2902" s="8" t="inlineStr">
        <is>
          <t>ERXRAX8BWBP85PTRE</t>
        </is>
      </c>
      <c r="J2902" s="8" t="inlineStr">
        <is>
          <t>07 - Post-War Classic (1946-1972)</t>
        </is>
      </c>
      <c r="K2902" s="12" t="n">
        <v>490000</v>
      </c>
      <c r="L2902" s="8" t="inlineStr">
        <is>
          <t>New York</t>
        </is>
      </c>
      <c r="M2902" s="13" t="n">
        <v>5680.3</v>
      </c>
      <c r="N2902" s="13" t="n"/>
      <c r="O2902" s="8" t="inlineStr">
        <is>
          <t>1 at-fault claim over $100k</t>
        </is>
      </c>
    </row>
    <row r="2903">
      <c r="A2903" s="8" t="inlineStr">
        <is>
          <t>c9e7a542-6842-572e-95dc-6d068576e529</t>
        </is>
      </c>
      <c r="B2903" s="9" t="inlineStr">
        <is>
          <t>2025-11</t>
        </is>
      </c>
      <c r="C2903" s="10" t="n"/>
      <c r="D2903" s="9" t="inlineStr">
        <is>
          <t>Declined</t>
        </is>
      </c>
      <c r="E2903" s="8" t="inlineStr">
        <is>
          <t>Aurelio Vandermeer</t>
        </is>
      </c>
      <c r="F2903" s="11" t="n">
        <v>1971</v>
      </c>
      <c r="G2903" s="8" t="inlineStr">
        <is>
          <t>Aston Martin</t>
        </is>
      </c>
      <c r="H2903" s="8" t="inlineStr">
        <is>
          <t>DB5</t>
        </is>
      </c>
      <c r="I2903" s="8" t="inlineStr">
        <is>
          <t>CB5T30SXRC4D7H4LX</t>
        </is>
      </c>
      <c r="J2903" s="8" t="inlineStr">
        <is>
          <t>07 - Post-War Classic (1946-1972)</t>
        </is>
      </c>
      <c r="K2903" s="12" t="n">
        <v>250000</v>
      </c>
      <c r="L2903" s="8" t="inlineStr">
        <is>
          <t>Idaho</t>
        </is>
      </c>
      <c r="M2903" s="13" t="n">
        <v>2241.51</v>
      </c>
      <c r="N2903" s="13" t="n"/>
      <c r="O2903" s="8" t="inlineStr">
        <is>
          <t>3 + at-fault claims - 5 yrs</t>
        </is>
      </c>
    </row>
    <row r="2904">
      <c r="A2904" s="8" t="inlineStr">
        <is>
          <t>caa5d1b2-b791-5078-b129-d1ba58f16352</t>
        </is>
      </c>
      <c r="B2904" s="9" t="inlineStr">
        <is>
          <t>2025-11</t>
        </is>
      </c>
      <c r="C2904" s="10" t="n"/>
      <c r="D2904" s="9" t="inlineStr">
        <is>
          <t>Declined</t>
        </is>
      </c>
      <c r="E2904" s="8" t="inlineStr">
        <is>
          <t>Horace Underwood</t>
        </is>
      </c>
      <c r="F2904" s="11" t="n">
        <v>1976</v>
      </c>
      <c r="G2904" s="8" t="inlineStr">
        <is>
          <t>Maserati</t>
        </is>
      </c>
      <c r="H2904" s="8" t="inlineStr">
        <is>
          <t>GranTurismo</t>
        </is>
      </c>
      <c r="I2904" s="8" t="inlineStr">
        <is>
          <t>PLU8PVCK25G93RY6Y</t>
        </is>
      </c>
      <c r="J2904" s="8" t="inlineStr">
        <is>
          <t>02 - Sports / GT</t>
        </is>
      </c>
      <c r="K2904" s="12" t="n">
        <v>155000</v>
      </c>
      <c r="L2904" s="8" t="inlineStr">
        <is>
          <t>Missouri</t>
        </is>
      </c>
      <c r="M2904" s="13" t="n">
        <v>2852</v>
      </c>
      <c r="N2904" s="13" t="n"/>
      <c r="O2904" s="8" t="inlineStr">
        <is>
          <t>3 + at-fault claims - 5 yrs</t>
        </is>
      </c>
    </row>
    <row r="2905">
      <c r="A2905" s="8" t="inlineStr">
        <is>
          <t>cb1cc4d7-a96e-5f66-a841-037bd15b04d6</t>
        </is>
      </c>
      <c r="B2905" s="9" t="inlineStr">
        <is>
          <t>2025-11</t>
        </is>
      </c>
      <c r="C2905" s="10" t="n"/>
      <c r="D2905" s="9" t="inlineStr">
        <is>
          <t>Declined</t>
        </is>
      </c>
      <c r="E2905" s="8" t="inlineStr">
        <is>
          <t>Beatrix Larsson</t>
        </is>
      </c>
      <c r="F2905" s="11" t="n">
        <v>2024</v>
      </c>
      <c r="G2905" s="8" t="inlineStr">
        <is>
          <t>Maserati</t>
        </is>
      </c>
      <c r="H2905" s="8" t="inlineStr">
        <is>
          <t>GranTurismo</t>
        </is>
      </c>
      <c r="I2905" s="8" t="inlineStr">
        <is>
          <t>1YYGZB0YK60Z0ZV91</t>
        </is>
      </c>
      <c r="J2905" s="8" t="inlineStr">
        <is>
          <t>02 - Sports / GT</t>
        </is>
      </c>
      <c r="K2905" s="12" t="n">
        <v>850000</v>
      </c>
      <c r="L2905" s="8" t="inlineStr">
        <is>
          <t>Ohio</t>
        </is>
      </c>
      <c r="M2905" s="13" t="n">
        <v>14490.09</v>
      </c>
      <c r="N2905" s="13" t="n"/>
      <c r="O2905" s="8" t="inlineStr">
        <is>
          <t>3 + at-fault claims - 5 yrs</t>
        </is>
      </c>
    </row>
    <row r="2906">
      <c r="A2906" s="8" t="inlineStr">
        <is>
          <t>cb44335a-fad5-52fb-9c5c-5138de88198f</t>
        </is>
      </c>
      <c r="B2906" s="9" t="inlineStr">
        <is>
          <t>2025-11</t>
        </is>
      </c>
      <c r="C2906" s="10" t="n"/>
      <c r="D2906" s="9" t="inlineStr">
        <is>
          <t>Declined</t>
        </is>
      </c>
      <c r="E2906" s="8" t="inlineStr">
        <is>
          <t>Leopold Fairweather</t>
        </is>
      </c>
      <c r="F2906" s="11" t="n">
        <v>2000</v>
      </c>
      <c r="G2906" s="8" t="inlineStr">
        <is>
          <t>Mercedes-Benz</t>
        </is>
      </c>
      <c r="H2906" s="8" t="inlineStr">
        <is>
          <t>280SL Pagoda</t>
        </is>
      </c>
      <c r="I2906" s="8" t="inlineStr">
        <is>
          <t>RHPMENZH3HUN5A20D</t>
        </is>
      </c>
      <c r="J2906" s="8" t="inlineStr">
        <is>
          <t>07 - Post-War Classic (1946-1972)</t>
        </is>
      </c>
      <c r="K2906" s="12" t="n">
        <v>250000</v>
      </c>
      <c r="L2906" s="8" t="inlineStr">
        <is>
          <t>Michigan</t>
        </is>
      </c>
      <c r="M2906" s="13" t="n">
        <v>3509.43</v>
      </c>
      <c r="N2906" s="13" t="n"/>
      <c r="O2906" s="8" t="inlineStr">
        <is>
          <t>3 + at-fault claims - 5 yrs</t>
        </is>
      </c>
    </row>
    <row r="2907">
      <c r="A2907" s="8" t="inlineStr">
        <is>
          <t>cc0eea18-b5b5-59ad-9f4b-db49578866ec</t>
        </is>
      </c>
      <c r="B2907" s="9" t="inlineStr">
        <is>
          <t>2025-11</t>
        </is>
      </c>
      <c r="C2907" s="10" t="n"/>
      <c r="D2907" s="9" t="inlineStr">
        <is>
          <t>Referred</t>
        </is>
      </c>
      <c r="E2907" s="8" t="inlineStr">
        <is>
          <t>Lorenzo Merriweather</t>
        </is>
      </c>
      <c r="F2907" s="11" t="n">
        <v>2023</v>
      </c>
      <c r="G2907" s="8" t="inlineStr">
        <is>
          <t>Aston Martin</t>
        </is>
      </c>
      <c r="H2907" s="8" t="inlineStr">
        <is>
          <t>DB12</t>
        </is>
      </c>
      <c r="I2907" s="8" t="inlineStr">
        <is>
          <t>AUPWD1M5BP99RXYK2</t>
        </is>
      </c>
      <c r="J2907" s="8" t="inlineStr">
        <is>
          <t>02 - Sports / GT</t>
        </is>
      </c>
      <c r="K2907" s="12" t="n">
        <v>600000</v>
      </c>
      <c r="L2907" s="8" t="inlineStr">
        <is>
          <t>Nevada</t>
        </is>
      </c>
      <c r="M2907" s="13" t="n">
        <v>8609.43</v>
      </c>
      <c r="N2907" s="13" t="n"/>
      <c r="O2907" s="8" t="inlineStr">
        <is>
          <t>1 theft / total loss claim</t>
        </is>
      </c>
    </row>
    <row r="2908">
      <c r="A2908" s="8" t="inlineStr">
        <is>
          <t>cc41e640-2322-5031-a0a7-b1a728dbc28c</t>
        </is>
      </c>
      <c r="B2908" s="9" t="inlineStr">
        <is>
          <t>2025-11</t>
        </is>
      </c>
      <c r="C2908" s="10" t="n"/>
      <c r="D2908" s="9" t="inlineStr">
        <is>
          <t>Declined</t>
        </is>
      </c>
      <c r="E2908" s="8" t="inlineStr">
        <is>
          <t>Delphine Larsson</t>
        </is>
      </c>
      <c r="F2908" s="11" t="n">
        <v>2005</v>
      </c>
      <c r="G2908" s="8" t="inlineStr">
        <is>
          <t>Maserati</t>
        </is>
      </c>
      <c r="H2908" s="8" t="inlineStr">
        <is>
          <t>GranTurismo</t>
        </is>
      </c>
      <c r="I2908" s="8" t="inlineStr">
        <is>
          <t>LAURCVL8YM7H748PD</t>
        </is>
      </c>
      <c r="J2908" s="8" t="inlineStr">
        <is>
          <t>02 - Sports / GT</t>
        </is>
      </c>
      <c r="K2908" s="12" t="n">
        <v>365000</v>
      </c>
      <c r="L2908" s="8" t="inlineStr">
        <is>
          <t>Colorado</t>
        </is>
      </c>
      <c r="M2908" s="13" t="n">
        <v>5681.6</v>
      </c>
      <c r="N2908" s="13" t="n"/>
      <c r="O2908" s="8" t="inlineStr">
        <is>
          <t>3 + at-fault claims - 5 yrs</t>
        </is>
      </c>
    </row>
    <row r="2909">
      <c r="A2909" s="8" t="inlineStr">
        <is>
          <t>cc8a6ec3-62d2-5de9-ab11-972da329c602</t>
        </is>
      </c>
      <c r="B2909" s="9" t="inlineStr">
        <is>
          <t>2025-11</t>
        </is>
      </c>
      <c r="C2909" s="10" t="n"/>
      <c r="D2909" s="9" t="inlineStr">
        <is>
          <t>Declined</t>
        </is>
      </c>
      <c r="E2909" s="8" t="inlineStr">
        <is>
          <t>Emiliano Whitlock</t>
        </is>
      </c>
      <c r="F2909" s="11" t="n">
        <v>1998</v>
      </c>
      <c r="G2909" s="8" t="inlineStr">
        <is>
          <t>Mercedes-Benz</t>
        </is>
      </c>
      <c r="H2909" s="8" t="inlineStr">
        <is>
          <t>AMG GT</t>
        </is>
      </c>
      <c r="I2909" s="8" t="inlineStr">
        <is>
          <t>83LVEM64TCPCTFGLV</t>
        </is>
      </c>
      <c r="J2909" s="8" t="inlineStr">
        <is>
          <t>02 - Sports / GT</t>
        </is>
      </c>
      <c r="K2909" s="12" t="n">
        <v>960000</v>
      </c>
      <c r="L2909" s="8" t="inlineStr">
        <is>
          <t>Maine</t>
        </is>
      </c>
      <c r="M2909" s="13" t="n">
        <v>12715.47</v>
      </c>
      <c r="N2909" s="13" t="n"/>
      <c r="O2909" s="8" t="inlineStr">
        <is>
          <t>3 + at-fault claims - 5 yrs</t>
        </is>
      </c>
    </row>
    <row r="2910">
      <c r="A2910" s="8" t="inlineStr">
        <is>
          <t>d000e8e7-bf54-5b37-85d0-b192dfe8edf3</t>
        </is>
      </c>
      <c r="B2910" s="9" t="inlineStr">
        <is>
          <t>2025-11</t>
        </is>
      </c>
      <c r="C2910" s="10" t="n"/>
      <c r="D2910" s="9" t="inlineStr">
        <is>
          <t>Declined</t>
        </is>
      </c>
      <c r="E2910" s="8" t="inlineStr">
        <is>
          <t>Saoirse Fairweather</t>
        </is>
      </c>
      <c r="F2910" s="11" t="n">
        <v>1998</v>
      </c>
      <c r="G2910" s="8" t="inlineStr">
        <is>
          <t>Maserati</t>
        </is>
      </c>
      <c r="H2910" s="8" t="inlineStr">
        <is>
          <t>GranTurismo</t>
        </is>
      </c>
      <c r="I2910" s="8" t="inlineStr">
        <is>
          <t>T36CS800UHJJRBJUJ</t>
        </is>
      </c>
      <c r="J2910" s="8" t="inlineStr">
        <is>
          <t>02 - Sports / GT</t>
        </is>
      </c>
      <c r="K2910" s="12" t="n">
        <v>520000</v>
      </c>
      <c r="L2910" s="8" t="inlineStr">
        <is>
          <t>New Mexico</t>
        </is>
      </c>
      <c r="M2910" s="13" t="n">
        <v>8163.02</v>
      </c>
      <c r="N2910" s="13" t="n"/>
      <c r="O2910" s="8" t="inlineStr">
        <is>
          <t>3 + at-fault claims - 5 yrs</t>
        </is>
      </c>
    </row>
    <row r="2911">
      <c r="A2911" s="8" t="inlineStr">
        <is>
          <t>d05063a7-20ad-5207-829b-61169281ac64</t>
        </is>
      </c>
      <c r="B2911" s="9" t="inlineStr">
        <is>
          <t>2025-11</t>
        </is>
      </c>
      <c r="C2911" s="10" t="n"/>
      <c r="D2911" s="9" t="inlineStr">
        <is>
          <t>Declined</t>
        </is>
      </c>
      <c r="E2911" s="8" t="inlineStr">
        <is>
          <t>Callum Thistlewood</t>
        </is>
      </c>
      <c r="F2911" s="11" t="n">
        <v>2005</v>
      </c>
      <c r="G2911" s="8" t="inlineStr">
        <is>
          <t>BMW</t>
        </is>
      </c>
      <c r="H2911" s="8" t="inlineStr">
        <is>
          <t>M8 Competition</t>
        </is>
      </c>
      <c r="I2911" s="8" t="inlineStr">
        <is>
          <t>NB3R6678TX7JE9U1R</t>
        </is>
      </c>
      <c r="J2911" s="8" t="inlineStr">
        <is>
          <t>02 - Sports / GT</t>
        </is>
      </c>
      <c r="K2911" s="12" t="n">
        <v>465000</v>
      </c>
      <c r="L2911" s="8" t="inlineStr">
        <is>
          <t>Texas</t>
        </is>
      </c>
      <c r="M2911" s="13" t="n">
        <v>7567.22</v>
      </c>
      <c r="N2911" s="13" t="n"/>
      <c r="O2911" s="8" t="inlineStr">
        <is>
          <t>3 + at-fault claims - 5 yrs</t>
        </is>
      </c>
    </row>
    <row r="2912">
      <c r="A2912" s="8" t="inlineStr">
        <is>
          <t>d35d5499-2af6-564a-b55d-c767631633b5</t>
        </is>
      </c>
      <c r="B2912" s="9" t="inlineStr">
        <is>
          <t>2025-11</t>
        </is>
      </c>
      <c r="C2912" s="10" t="n"/>
      <c r="D2912" s="9" t="inlineStr">
        <is>
          <t>Referred</t>
        </is>
      </c>
      <c r="E2912" s="8" t="inlineStr">
        <is>
          <t>Ottilie Merriweather</t>
        </is>
      </c>
      <c r="F2912" s="11" t="n">
        <v>2003</v>
      </c>
      <c r="G2912" s="8" t="inlineStr">
        <is>
          <t>Ferrari</t>
        </is>
      </c>
      <c r="H2912" s="8" t="inlineStr">
        <is>
          <t>296 GTB</t>
        </is>
      </c>
      <c r="I2912" s="8" t="inlineStr">
        <is>
          <t>B619NRCBNDXTC0P2C</t>
        </is>
      </c>
      <c r="J2912" s="8" t="inlineStr">
        <is>
          <t>03 - Supercar</t>
        </is>
      </c>
      <c r="K2912" s="12" t="n">
        <v>415000</v>
      </c>
      <c r="L2912" s="8" t="inlineStr">
        <is>
          <t>Hawaii</t>
        </is>
      </c>
      <c r="M2912" s="13" t="n">
        <v>11706.13</v>
      </c>
      <c r="N2912" s="13" t="n"/>
      <c r="O2912" s="8" t="inlineStr">
        <is>
          <t>2 at-fault claims - 5 yrs</t>
        </is>
      </c>
    </row>
    <row r="2913">
      <c r="A2913" s="8" t="inlineStr">
        <is>
          <t>d46245b6-5c93-5b14-afb0-850f4533587a</t>
        </is>
      </c>
      <c r="B2913" s="9" t="inlineStr">
        <is>
          <t>2025-11</t>
        </is>
      </c>
      <c r="C2913" s="10" t="n"/>
      <c r="D2913" s="9" t="inlineStr">
        <is>
          <t>Declined</t>
        </is>
      </c>
      <c r="E2913" s="8" t="inlineStr">
        <is>
          <t>Priya Rourke</t>
        </is>
      </c>
      <c r="F2913" s="11" t="n">
        <v>2016</v>
      </c>
      <c r="G2913" s="8" t="inlineStr">
        <is>
          <t>Mercedes-Benz</t>
        </is>
      </c>
      <c r="H2913" s="8" t="inlineStr">
        <is>
          <t>AMG GT</t>
        </is>
      </c>
      <c r="I2913" s="8" t="inlineStr">
        <is>
          <t>TSTE0U9V1AF0WLXTR</t>
        </is>
      </c>
      <c r="J2913" s="8" t="inlineStr">
        <is>
          <t>02 - Sports / GT</t>
        </is>
      </c>
      <c r="K2913" s="12" t="n">
        <v>360000</v>
      </c>
      <c r="L2913" s="8" t="inlineStr">
        <is>
          <t>Florida</t>
        </is>
      </c>
      <c r="M2913" s="13" t="n">
        <v>7233.96</v>
      </c>
      <c r="N2913" s="13" t="n"/>
      <c r="O2913" s="8" t="inlineStr">
        <is>
          <t>3 + at-fault claims - 5 yrs</t>
        </is>
      </c>
    </row>
    <row r="2914">
      <c r="A2914" s="8" t="inlineStr">
        <is>
          <t>d7845985-aac6-58e3-9cd2-61845cb2d8f0</t>
        </is>
      </c>
      <c r="B2914" s="9" t="inlineStr">
        <is>
          <t>2025-11</t>
        </is>
      </c>
      <c r="C2914" s="10" t="n"/>
      <c r="D2914" s="9" t="inlineStr">
        <is>
          <t>Declined</t>
        </is>
      </c>
      <c r="E2914" s="8" t="inlineStr">
        <is>
          <t>Noor Larsson</t>
        </is>
      </c>
      <c r="F2914" s="11" t="n">
        <v>2024</v>
      </c>
      <c r="G2914" s="8" t="inlineStr">
        <is>
          <t>Mercedes-Benz</t>
        </is>
      </c>
      <c r="H2914" s="8" t="inlineStr">
        <is>
          <t>AMG GT</t>
        </is>
      </c>
      <c r="I2914" s="8" t="inlineStr">
        <is>
          <t>YUDKWDS7DLU1YXJ16</t>
        </is>
      </c>
      <c r="J2914" s="8" t="inlineStr">
        <is>
          <t>02 - Sports / GT</t>
        </is>
      </c>
      <c r="K2914" s="12" t="n">
        <v>615000</v>
      </c>
      <c r="L2914" s="8" t="inlineStr">
        <is>
          <t>New Mexico</t>
        </is>
      </c>
      <c r="M2914" s="13" t="n">
        <v>9654.34</v>
      </c>
      <c r="N2914" s="13" t="n"/>
      <c r="O2914" s="8" t="inlineStr">
        <is>
          <t>3 + at-fault claims - 5 yrs</t>
        </is>
      </c>
    </row>
    <row r="2915">
      <c r="A2915" s="8" t="inlineStr">
        <is>
          <t>d7928d74-4713-516f-9978-4814574bf83c</t>
        </is>
      </c>
      <c r="B2915" s="9" t="inlineStr">
        <is>
          <t>2025-11</t>
        </is>
      </c>
      <c r="C2915" s="10" t="n"/>
      <c r="D2915" s="9" t="inlineStr">
        <is>
          <t>Declined</t>
        </is>
      </c>
      <c r="E2915" s="8" t="inlineStr">
        <is>
          <t>Priya Delacroix</t>
        </is>
      </c>
      <c r="F2915" s="11" t="n">
        <v>1995</v>
      </c>
      <c r="G2915" s="8" t="inlineStr">
        <is>
          <t>BMW</t>
        </is>
      </c>
      <c r="H2915" s="8" t="inlineStr">
        <is>
          <t>M8 Competition</t>
        </is>
      </c>
      <c r="I2915" s="8" t="inlineStr">
        <is>
          <t>C77H2T8BTZ2KLV3VF</t>
        </is>
      </c>
      <c r="J2915" s="8" t="inlineStr">
        <is>
          <t>02 - Sports / GT</t>
        </is>
      </c>
      <c r="K2915" s="12" t="n">
        <v>480000</v>
      </c>
      <c r="L2915" s="8" t="inlineStr">
        <is>
          <t>California</t>
        </is>
      </c>
      <c r="M2915" s="13" t="n">
        <v>9169.809999999999</v>
      </c>
      <c r="N2915" s="13" t="n"/>
      <c r="O2915" s="8" t="inlineStr">
        <is>
          <t>3 + at-fault claims - 5 yrs</t>
        </is>
      </c>
    </row>
    <row r="2916">
      <c r="A2916" s="8" t="inlineStr">
        <is>
          <t>d83b6906-c66f-5e6f-b58e-48f0e90687ac</t>
        </is>
      </c>
      <c r="B2916" s="9" t="inlineStr">
        <is>
          <t>2025-11</t>
        </is>
      </c>
      <c r="C2916" s="10" t="n"/>
      <c r="D2916" s="9" t="inlineStr">
        <is>
          <t>Declined</t>
        </is>
      </c>
      <c r="E2916" s="8" t="inlineStr">
        <is>
          <t>Beatrix Fairweather</t>
        </is>
      </c>
      <c r="F2916" s="11" t="n">
        <v>1972</v>
      </c>
      <c r="G2916" s="8" t="inlineStr">
        <is>
          <t>Bentley</t>
        </is>
      </c>
      <c r="H2916" s="8" t="inlineStr">
        <is>
          <t>Continental GT</t>
        </is>
      </c>
      <c r="I2916" s="8" t="inlineStr">
        <is>
          <t>C6DBK3VNLUGTY7ZL9</t>
        </is>
      </c>
      <c r="J2916" s="8" t="inlineStr">
        <is>
          <t>02 - Sports / GT</t>
        </is>
      </c>
      <c r="K2916" s="12" t="n">
        <v>775000</v>
      </c>
      <c r="L2916" s="8" t="inlineStr">
        <is>
          <t>Maryland</t>
        </is>
      </c>
      <c r="M2916" s="13" t="n">
        <v>9029.48</v>
      </c>
      <c r="N2916" s="13" t="n"/>
      <c r="O2916" s="8" t="inlineStr">
        <is>
          <t>3 + at-fault claims - 5 yrs</t>
        </is>
      </c>
    </row>
    <row r="2917">
      <c r="A2917" s="8" t="inlineStr">
        <is>
          <t>d8a5e6f4-bab5-5049-a940-5491ab83edf3</t>
        </is>
      </c>
      <c r="B2917" s="9" t="inlineStr">
        <is>
          <t>2025-11</t>
        </is>
      </c>
      <c r="C2917" s="10" t="n"/>
      <c r="D2917" s="9" t="inlineStr">
        <is>
          <t>Referred</t>
        </is>
      </c>
      <c r="E2917" s="8" t="inlineStr">
        <is>
          <t>Ottilie Thistlewood</t>
        </is>
      </c>
      <c r="F2917" s="11" t="n">
        <v>1971</v>
      </c>
      <c r="G2917" s="8" t="inlineStr">
        <is>
          <t>Maserati</t>
        </is>
      </c>
      <c r="H2917" s="8" t="inlineStr">
        <is>
          <t>GranTurismo</t>
        </is>
      </c>
      <c r="I2917" s="8" t="inlineStr">
        <is>
          <t>PCWKMK939LVPELHP0</t>
        </is>
      </c>
      <c r="J2917" s="8" t="inlineStr">
        <is>
          <t>02 - Sports / GT</t>
        </is>
      </c>
      <c r="K2917" s="12" t="n">
        <v>500000</v>
      </c>
      <c r="L2917" s="8" t="inlineStr">
        <is>
          <t>Texas</t>
        </is>
      </c>
      <c r="M2917" s="13" t="n">
        <v>7051.89</v>
      </c>
      <c r="N2917" s="13" t="n"/>
      <c r="O2917" s="8" t="inlineStr">
        <is>
          <t>Prior carrier non-renewal / cancellation</t>
        </is>
      </c>
    </row>
    <row r="2918">
      <c r="A2918" s="8" t="inlineStr">
        <is>
          <t>d8a76695-04f3-5924-8429-a2ac524de980</t>
        </is>
      </c>
      <c r="B2918" s="9" t="inlineStr">
        <is>
          <t>2025-11</t>
        </is>
      </c>
      <c r="C2918" s="10" t="n"/>
      <c r="D2918" s="9" t="inlineStr">
        <is>
          <t>Referred</t>
        </is>
      </c>
      <c r="E2918" s="8" t="inlineStr">
        <is>
          <t>Fitzgerald Blackwood</t>
        </is>
      </c>
      <c r="F2918" s="11" t="n">
        <v>2014</v>
      </c>
      <c r="G2918" s="8" t="inlineStr">
        <is>
          <t>Ferrari</t>
        </is>
      </c>
      <c r="H2918" s="8" t="inlineStr">
        <is>
          <t>296 GTB</t>
        </is>
      </c>
      <c r="I2918" s="8" t="inlineStr">
        <is>
          <t>GWUSY2FS9UFR45AU8</t>
        </is>
      </c>
      <c r="J2918" s="8" t="inlineStr">
        <is>
          <t>03 - Supercar</t>
        </is>
      </c>
      <c r="K2918" s="12" t="n">
        <v>360000</v>
      </c>
      <c r="L2918" s="8" t="inlineStr">
        <is>
          <t>Florida</t>
        </is>
      </c>
      <c r="M2918" s="13" t="n">
        <v>11092.08</v>
      </c>
      <c r="N2918" s="13" t="n"/>
      <c r="O2918" s="8" t="inlineStr">
        <is>
          <t>1 theft / total loss claim</t>
        </is>
      </c>
    </row>
    <row r="2919">
      <c r="A2919" s="8" t="inlineStr">
        <is>
          <t>d91b5819-8b63-59ca-ab0c-f9142877b70a</t>
        </is>
      </c>
      <c r="B2919" s="9" t="inlineStr">
        <is>
          <t>2025-11</t>
        </is>
      </c>
      <c r="C2919" s="10" t="n"/>
      <c r="D2919" s="9" t="inlineStr">
        <is>
          <t>Declined</t>
        </is>
      </c>
      <c r="E2919" s="8" t="inlineStr">
        <is>
          <t>Anouk Ashcombe</t>
        </is>
      </c>
      <c r="F2919" s="11" t="n">
        <v>2018</v>
      </c>
      <c r="G2919" s="8" t="inlineStr">
        <is>
          <t>Mercedes-Benz</t>
        </is>
      </c>
      <c r="H2919" s="8" t="inlineStr">
        <is>
          <t>280SL Pagoda</t>
        </is>
      </c>
      <c r="I2919" s="8" t="inlineStr">
        <is>
          <t>Z5N7TVVJVHPRZZ4VE</t>
        </is>
      </c>
      <c r="J2919" s="8" t="inlineStr">
        <is>
          <t>07 - Post-War Classic (1946-1972)</t>
        </is>
      </c>
      <c r="K2919" s="12" t="n">
        <v>710000</v>
      </c>
      <c r="L2919" s="8" t="inlineStr">
        <is>
          <t>New Hampshire</t>
        </is>
      </c>
      <c r="M2919" s="13" t="n">
        <v>5990.79</v>
      </c>
      <c r="N2919" s="13" t="n"/>
      <c r="O2919" s="8" t="inlineStr">
        <is>
          <t>3 + at-fault claims - 5 yrs</t>
        </is>
      </c>
    </row>
    <row r="2920">
      <c r="A2920" s="8" t="inlineStr">
        <is>
          <t>d96bc96b-80d5-5fad-8284-f40068c19f09</t>
        </is>
      </c>
      <c r="B2920" s="9" t="inlineStr">
        <is>
          <t>2025-11</t>
        </is>
      </c>
      <c r="C2920" s="10" t="n"/>
      <c r="D2920" s="9" t="inlineStr">
        <is>
          <t>Declined</t>
        </is>
      </c>
      <c r="E2920" s="8" t="inlineStr">
        <is>
          <t>Leopold Okonkwo</t>
        </is>
      </c>
      <c r="F2920" s="11" t="n">
        <v>2000</v>
      </c>
      <c r="G2920" s="8" t="inlineStr">
        <is>
          <t>Bentley</t>
        </is>
      </c>
      <c r="H2920" s="8" t="inlineStr">
        <is>
          <t>Continental GT</t>
        </is>
      </c>
      <c r="I2920" s="8" t="inlineStr">
        <is>
          <t>WCTELM8LP0UXFZXZJ</t>
        </is>
      </c>
      <c r="J2920" s="8" t="inlineStr">
        <is>
          <t>02 - Sports / GT</t>
        </is>
      </c>
      <c r="K2920" s="12" t="n">
        <v>1510000</v>
      </c>
      <c r="L2920" s="8" t="inlineStr">
        <is>
          <t>New York</t>
        </is>
      </c>
      <c r="M2920" s="13" t="n">
        <v>20057.36</v>
      </c>
      <c r="N2920" s="13" t="n"/>
      <c r="O2920" s="8" t="inlineStr">
        <is>
          <t>3 + at-fault claims - 5 yrs</t>
        </is>
      </c>
    </row>
    <row r="2921">
      <c r="A2921" s="8" t="inlineStr">
        <is>
          <t>da4c747a-d094-5a80-a30e-4d46d6efc7e5</t>
        </is>
      </c>
      <c r="B2921" s="9" t="inlineStr">
        <is>
          <t>2025-11</t>
        </is>
      </c>
      <c r="C2921" s="10" t="n"/>
      <c r="D2921" s="9" t="inlineStr">
        <is>
          <t>Referred</t>
        </is>
      </c>
      <c r="E2921" s="8" t="inlineStr">
        <is>
          <t>Horace Vasquez</t>
        </is>
      </c>
      <c r="F2921" s="11" t="n">
        <v>1969</v>
      </c>
      <c r="G2921" s="8" t="inlineStr">
        <is>
          <t>Icon</t>
        </is>
      </c>
      <c r="H2921" s="8" t="inlineStr">
        <is>
          <t>Derelict</t>
        </is>
      </c>
      <c r="I2921" s="8" t="inlineStr">
        <is>
          <t>W4VAA03YDV2WB86ST</t>
        </is>
      </c>
      <c r="J2921" s="8" t="inlineStr">
        <is>
          <t>11 - Restomod / Coachbuilt / Bespoke</t>
        </is>
      </c>
      <c r="K2921" s="12" t="n">
        <v>1465000</v>
      </c>
      <c r="L2921" s="8" t="inlineStr">
        <is>
          <t>Pennsylvania</t>
        </is>
      </c>
      <c r="M2921" s="13" t="n">
        <v>18796.23</v>
      </c>
      <c r="N2921" s="13" t="n"/>
      <c r="O2921" s="8" t="inlineStr">
        <is>
          <t>Prior carrier non-renewal / cancellation</t>
        </is>
      </c>
    </row>
    <row r="2922">
      <c r="A2922" s="8" t="inlineStr">
        <is>
          <t>e1211b01-349c-5b88-a9b1-8a51a13a7056</t>
        </is>
      </c>
      <c r="B2922" s="9" t="inlineStr">
        <is>
          <t>2025-11</t>
        </is>
      </c>
      <c r="C2922" s="10" t="n"/>
      <c r="D2922" s="9" t="inlineStr">
        <is>
          <t>Declined</t>
        </is>
      </c>
      <c r="E2922" s="8" t="inlineStr">
        <is>
          <t>Leopold Montoya</t>
        </is>
      </c>
      <c r="F2922" s="11" t="n">
        <v>2011</v>
      </c>
      <c r="G2922" s="8" t="inlineStr">
        <is>
          <t>Ferrari</t>
        </is>
      </c>
      <c r="H2922" s="8" t="inlineStr">
        <is>
          <t>296 GTB</t>
        </is>
      </c>
      <c r="I2922" s="8" t="inlineStr">
        <is>
          <t>07AXX244BT692E1PF</t>
        </is>
      </c>
      <c r="J2922" s="8" t="inlineStr">
        <is>
          <t>03 - Supercar</t>
        </is>
      </c>
      <c r="K2922" s="12" t="n">
        <v>540000</v>
      </c>
      <c r="L2922" s="8" t="inlineStr">
        <is>
          <t>Vermont</t>
        </is>
      </c>
      <c r="M2922" s="13" t="n">
        <v>11808.68</v>
      </c>
      <c r="N2922" s="13" t="n"/>
      <c r="O2922" s="8" t="inlineStr">
        <is>
          <t>3 + at-fault claims - 5 yrs</t>
        </is>
      </c>
    </row>
    <row r="2923">
      <c r="A2923" s="8" t="inlineStr">
        <is>
          <t>e1355b0a-f7bf-5dda-8eed-b77391afa92c</t>
        </is>
      </c>
      <c r="B2923" s="9" t="inlineStr">
        <is>
          <t>2025-11</t>
        </is>
      </c>
      <c r="C2923" s="10" t="n"/>
      <c r="D2923" s="9" t="inlineStr">
        <is>
          <t>Declined</t>
        </is>
      </c>
      <c r="E2923" s="8" t="inlineStr">
        <is>
          <t>Fenwick Nakashima</t>
        </is>
      </c>
      <c r="F2923" s="11" t="n">
        <v>2004</v>
      </c>
      <c r="G2923" s="8" t="inlineStr">
        <is>
          <t>Aston Martin</t>
        </is>
      </c>
      <c r="H2923" s="8" t="inlineStr">
        <is>
          <t>DB12</t>
        </is>
      </c>
      <c r="I2923" s="8" t="inlineStr">
        <is>
          <t>K7TJKYTNMT3GTY5Z5</t>
        </is>
      </c>
      <c r="J2923" s="8" t="inlineStr">
        <is>
          <t>02 - Sports / GT</t>
        </is>
      </c>
      <c r="K2923" s="12" t="n">
        <v>670000</v>
      </c>
      <c r="L2923" s="8" t="inlineStr">
        <is>
          <t>Texas</t>
        </is>
      </c>
      <c r="M2923" s="13" t="n">
        <v>9449.530000000001</v>
      </c>
      <c r="N2923" s="13" t="n"/>
      <c r="O2923" s="8" t="inlineStr">
        <is>
          <t>3 + at-fault claims - 5 yrs</t>
        </is>
      </c>
    </row>
    <row r="2924">
      <c r="A2924" s="8" t="inlineStr">
        <is>
          <t>e4a5ace3-e2e7-5843-a8ec-be0b563d80df</t>
        </is>
      </c>
      <c r="B2924" s="9" t="inlineStr">
        <is>
          <t>2025-11</t>
        </is>
      </c>
      <c r="C2924" s="10" t="n"/>
      <c r="D2924" s="9" t="inlineStr">
        <is>
          <t>Declined</t>
        </is>
      </c>
      <c r="E2924" s="8" t="inlineStr">
        <is>
          <t>Lorenzo Merriweather</t>
        </is>
      </c>
      <c r="F2924" s="11" t="n">
        <v>1984</v>
      </c>
      <c r="G2924" s="8" t="inlineStr">
        <is>
          <t>Mercedes-Benz</t>
        </is>
      </c>
      <c r="H2924" s="8" t="inlineStr">
        <is>
          <t>AMG GT</t>
        </is>
      </c>
      <c r="I2924" s="8" t="inlineStr">
        <is>
          <t>KKYTAZSDM74589LWV</t>
        </is>
      </c>
      <c r="J2924" s="8" t="inlineStr">
        <is>
          <t>02 - Sports / GT</t>
        </is>
      </c>
      <c r="K2924" s="12" t="n">
        <v>725000</v>
      </c>
      <c r="L2924" s="8" t="inlineStr">
        <is>
          <t>Wisconsin</t>
        </is>
      </c>
      <c r="M2924" s="13" t="n">
        <v>10669.81</v>
      </c>
      <c r="N2924" s="13" t="n"/>
      <c r="O2924" s="8" t="inlineStr">
        <is>
          <t>3 + at-fault claims - 5 yrs</t>
        </is>
      </c>
    </row>
    <row r="2925">
      <c r="A2925" s="8" t="inlineStr">
        <is>
          <t>e61a0cbb-cbd7-5762-bd29-3cb1a57c2bbb</t>
        </is>
      </c>
      <c r="B2925" s="9" t="inlineStr">
        <is>
          <t>2025-11</t>
        </is>
      </c>
      <c r="C2925" s="10" t="n"/>
      <c r="D2925" s="9" t="inlineStr">
        <is>
          <t>Declined</t>
        </is>
      </c>
      <c r="E2925" s="8" t="inlineStr">
        <is>
          <t>Callum Vandermeer</t>
        </is>
      </c>
      <c r="F2925" s="11" t="n">
        <v>1961</v>
      </c>
      <c r="G2925" s="8" t="inlineStr">
        <is>
          <t>Porsche</t>
        </is>
      </c>
      <c r="H2925" s="8" t="inlineStr">
        <is>
          <t>911 Turbo S</t>
        </is>
      </c>
      <c r="I2925" s="8" t="inlineStr">
        <is>
          <t>RWWWZ71ZCCSUAK04Z</t>
        </is>
      </c>
      <c r="J2925" s="8" t="inlineStr">
        <is>
          <t>02 - Sports / GT</t>
        </is>
      </c>
      <c r="K2925" s="12" t="n">
        <v>285000</v>
      </c>
      <c r="L2925" s="8" t="inlineStr">
        <is>
          <t>Maine</t>
        </is>
      </c>
      <c r="M2925" s="13" t="n">
        <v>4355.66</v>
      </c>
      <c r="N2925" s="13" t="n"/>
      <c r="O2925" s="8" t="inlineStr">
        <is>
          <t>3 + at-fault claims - 5 yrs</t>
        </is>
      </c>
    </row>
    <row r="2926">
      <c r="A2926" s="8" t="inlineStr">
        <is>
          <t>e6999ce4-dc8e-567a-855b-aede1b106b15</t>
        </is>
      </c>
      <c r="B2926" s="9" t="inlineStr">
        <is>
          <t>2025-11</t>
        </is>
      </c>
      <c r="C2926" s="10" t="n"/>
      <c r="D2926" s="9" t="inlineStr">
        <is>
          <t>Declined</t>
        </is>
      </c>
      <c r="E2926" s="8" t="inlineStr">
        <is>
          <t>Horace Pennington</t>
        </is>
      </c>
      <c r="F2926" s="11" t="n">
        <v>1995</v>
      </c>
      <c r="G2926" s="8" t="inlineStr">
        <is>
          <t>Ferrari</t>
        </is>
      </c>
      <c r="H2926" s="8" t="inlineStr">
        <is>
          <t>SF90 Stradale</t>
        </is>
      </c>
      <c r="I2926" s="8" t="inlineStr">
        <is>
          <t>CU4XC4LAYC9XRL611</t>
        </is>
      </c>
      <c r="J2926" s="8" t="inlineStr">
        <is>
          <t>03 - Supercar</t>
        </is>
      </c>
      <c r="K2926" s="12" t="n">
        <v>640000</v>
      </c>
      <c r="L2926" s="8" t="inlineStr">
        <is>
          <t>Alabama</t>
        </is>
      </c>
      <c r="M2926" s="13" t="n">
        <v>14569.06</v>
      </c>
      <c r="N2926" s="13" t="n"/>
      <c r="O2926" s="8" t="inlineStr">
        <is>
          <t>3 + at-fault claims - 5 yrs</t>
        </is>
      </c>
    </row>
    <row r="2927">
      <c r="A2927" s="8" t="inlineStr">
        <is>
          <t>e7114cbe-2786-5bbc-aef8-44d95766921a</t>
        </is>
      </c>
      <c r="B2927" s="9" t="inlineStr">
        <is>
          <t>2025-11</t>
        </is>
      </c>
      <c r="C2927" s="10" t="n"/>
      <c r="D2927" s="9" t="inlineStr">
        <is>
          <t>Declined</t>
        </is>
      </c>
      <c r="E2927" s="8" t="inlineStr">
        <is>
          <t>Ottilie Delacroix</t>
        </is>
      </c>
      <c r="F2927" s="11" t="n">
        <v>1980</v>
      </c>
      <c r="G2927" s="8" t="inlineStr">
        <is>
          <t>Maserati</t>
        </is>
      </c>
      <c r="H2927" s="8" t="inlineStr">
        <is>
          <t>GranTurismo</t>
        </is>
      </c>
      <c r="I2927" s="8" t="inlineStr">
        <is>
          <t>462EEY3NW1G1XC286</t>
        </is>
      </c>
      <c r="J2927" s="8" t="inlineStr">
        <is>
          <t>02 - Sports / GT</t>
        </is>
      </c>
      <c r="K2927" s="12" t="n">
        <v>550000</v>
      </c>
      <c r="L2927" s="8" t="inlineStr">
        <is>
          <t>Iowa</t>
        </is>
      </c>
      <c r="M2927" s="13" t="n">
        <v>7419.81</v>
      </c>
      <c r="N2927" s="13" t="n"/>
      <c r="O2927" s="8" t="inlineStr">
        <is>
          <t>3 + at-fault claims - 5 yrs</t>
        </is>
      </c>
    </row>
    <row r="2928">
      <c r="A2928" s="8" t="inlineStr">
        <is>
          <t>e7378606-61f3-5591-bc7a-10121a7c4a56</t>
        </is>
      </c>
      <c r="B2928" s="9" t="inlineStr">
        <is>
          <t>2025-11</t>
        </is>
      </c>
      <c r="C2928" s="10" t="n"/>
      <c r="D2928" s="9" t="inlineStr">
        <is>
          <t>Declined</t>
        </is>
      </c>
      <c r="E2928" s="8" t="inlineStr">
        <is>
          <t>Wilhelmina Thistlewood</t>
        </is>
      </c>
      <c r="F2928" s="11" t="n">
        <v>1999</v>
      </c>
      <c r="G2928" s="8" t="inlineStr">
        <is>
          <t>Aston Martin</t>
        </is>
      </c>
      <c r="H2928" s="8" t="inlineStr">
        <is>
          <t>DB12</t>
        </is>
      </c>
      <c r="I2928" s="8" t="inlineStr">
        <is>
          <t>C6JAHP6V7CHDF76GP</t>
        </is>
      </c>
      <c r="J2928" s="8" t="inlineStr">
        <is>
          <t>02 - Sports / GT</t>
        </is>
      </c>
      <c r="K2928" s="12" t="n">
        <v>500000</v>
      </c>
      <c r="L2928" s="8" t="inlineStr">
        <is>
          <t>Michigan</t>
        </is>
      </c>
      <c r="M2928" s="13" t="n">
        <v>9504.719999999999</v>
      </c>
      <c r="N2928" s="13" t="n"/>
      <c r="O2928" s="8" t="inlineStr">
        <is>
          <t>3 + at-fault claims - 5 yrs</t>
        </is>
      </c>
    </row>
    <row r="2929">
      <c r="A2929" s="8" t="inlineStr">
        <is>
          <t>e8790f9f-5942-5382-bfb8-275dbac9688b</t>
        </is>
      </c>
      <c r="B2929" s="9" t="inlineStr">
        <is>
          <t>2025-11</t>
        </is>
      </c>
      <c r="C2929" s="10" t="n"/>
      <c r="D2929" s="9" t="inlineStr">
        <is>
          <t>Declined</t>
        </is>
      </c>
      <c r="E2929" s="8" t="inlineStr">
        <is>
          <t>Sunniva Okonkwo</t>
        </is>
      </c>
      <c r="F2929" s="11" t="n">
        <v>2000</v>
      </c>
      <c r="G2929" s="8" t="inlineStr">
        <is>
          <t>Singer</t>
        </is>
      </c>
      <c r="H2929" s="8" t="inlineStr">
        <is>
          <t>911 Reimagined</t>
        </is>
      </c>
      <c r="I2929" s="8" t="inlineStr">
        <is>
          <t>SBJEM7GEWRRWJKJCY</t>
        </is>
      </c>
      <c r="J2929" s="8" t="inlineStr">
        <is>
          <t>11 - Restomod / Coachbuilt / Bespoke</t>
        </is>
      </c>
      <c r="K2929" s="12" t="n">
        <v>1110000</v>
      </c>
      <c r="L2929" s="8" t="inlineStr">
        <is>
          <t>Wyoming</t>
        </is>
      </c>
      <c r="M2929" s="13" t="n">
        <v>15238.42</v>
      </c>
      <c r="N2929" s="13" t="n"/>
      <c r="O2929" s="8" t="inlineStr">
        <is>
          <t>3 + at-fault claims - 5 yrs</t>
        </is>
      </c>
    </row>
    <row r="2930">
      <c r="A2930" s="8" t="inlineStr">
        <is>
          <t>e8d5f5d6-c77c-5ac8-b60d-a5652869efe5</t>
        </is>
      </c>
      <c r="B2930" s="9" t="inlineStr">
        <is>
          <t>2025-11</t>
        </is>
      </c>
      <c r="C2930" s="10" t="n"/>
      <c r="D2930" s="9" t="inlineStr">
        <is>
          <t>Declined</t>
        </is>
      </c>
      <c r="E2930" s="8" t="inlineStr">
        <is>
          <t>Thaddeus Rourke</t>
        </is>
      </c>
      <c r="F2930" s="11" t="n">
        <v>1992</v>
      </c>
      <c r="G2930" s="8" t="inlineStr">
        <is>
          <t>Ferrari</t>
        </is>
      </c>
      <c r="H2930" s="8" t="inlineStr">
        <is>
          <t>SF90 Stradale</t>
        </is>
      </c>
      <c r="I2930" s="8" t="inlineStr">
        <is>
          <t>0WWZ152A02HAGGMRC</t>
        </is>
      </c>
      <c r="J2930" s="8" t="inlineStr">
        <is>
          <t>03 - Supercar</t>
        </is>
      </c>
      <c r="K2930" s="12" t="n">
        <v>200000</v>
      </c>
      <c r="L2930" s="8" t="inlineStr">
        <is>
          <t>North Dakota</t>
        </is>
      </c>
      <c r="M2930" s="13" t="n">
        <v>5465.66</v>
      </c>
      <c r="N2930" s="13" t="n"/>
      <c r="O2930" s="8" t="inlineStr">
        <is>
          <t>3 + at-fault claims - 5 yrs</t>
        </is>
      </c>
    </row>
    <row r="2931">
      <c r="A2931" s="8" t="inlineStr">
        <is>
          <t>ec3689b6-835a-5042-bfa3-8987b8caf82c</t>
        </is>
      </c>
      <c r="B2931" s="9" t="inlineStr">
        <is>
          <t>2025-11</t>
        </is>
      </c>
      <c r="C2931" s="10" t="n"/>
      <c r="D2931" s="9" t="inlineStr">
        <is>
          <t>Declined</t>
        </is>
      </c>
      <c r="E2931" s="8" t="inlineStr">
        <is>
          <t>Fitzgerald Blackwood</t>
        </is>
      </c>
      <c r="F2931" s="11" t="n">
        <v>2018</v>
      </c>
      <c r="G2931" s="8" t="inlineStr">
        <is>
          <t>Mercedes-Benz</t>
        </is>
      </c>
      <c r="H2931" s="8" t="inlineStr">
        <is>
          <t>AMG GT</t>
        </is>
      </c>
      <c r="I2931" s="8" t="inlineStr">
        <is>
          <t>K9D23PRJNK9CHK5RZ</t>
        </is>
      </c>
      <c r="J2931" s="8" t="inlineStr">
        <is>
          <t>02 - Sports / GT</t>
        </is>
      </c>
      <c r="K2931" s="12" t="n">
        <v>620000</v>
      </c>
      <c r="L2931" s="8" t="inlineStr">
        <is>
          <t>Florida</t>
        </is>
      </c>
      <c r="M2931" s="13" t="n">
        <v>10797.36</v>
      </c>
      <c r="N2931" s="13" t="n"/>
      <c r="O2931" s="8" t="inlineStr">
        <is>
          <t>3 + at-fault claims - 5 yrs</t>
        </is>
      </c>
    </row>
    <row r="2932">
      <c r="A2932" s="8" t="inlineStr">
        <is>
          <t>ec8f2266-6451-5090-96fd-0486909cbe04</t>
        </is>
      </c>
      <c r="B2932" s="9" t="inlineStr">
        <is>
          <t>2025-11</t>
        </is>
      </c>
      <c r="C2932" s="10" t="n"/>
      <c r="D2932" s="9" t="inlineStr">
        <is>
          <t>Declined</t>
        </is>
      </c>
      <c r="E2932" s="8" t="inlineStr">
        <is>
          <t>Noor Montoya</t>
        </is>
      </c>
      <c r="F2932" s="11" t="n">
        <v>2000</v>
      </c>
      <c r="G2932" s="8" t="inlineStr">
        <is>
          <t>Maserati</t>
        </is>
      </c>
      <c r="H2932" s="8" t="inlineStr">
        <is>
          <t>GranTurismo</t>
        </is>
      </c>
      <c r="I2932" s="8" t="inlineStr">
        <is>
          <t>3F7WHVBC0V0YK49BX</t>
        </is>
      </c>
      <c r="J2932" s="8" t="inlineStr">
        <is>
          <t>02 - Sports / GT</t>
        </is>
      </c>
      <c r="K2932" s="12" t="n">
        <v>405000</v>
      </c>
      <c r="L2932" s="8" t="inlineStr">
        <is>
          <t>New Jersey</t>
        </is>
      </c>
      <c r="M2932" s="13" t="n">
        <v>5215.33</v>
      </c>
      <c r="N2932" s="13" t="n"/>
      <c r="O2932" s="8" t="inlineStr">
        <is>
          <t>3 + at-fault claims - 5 yrs</t>
        </is>
      </c>
    </row>
    <row r="2933">
      <c r="A2933" s="8" t="inlineStr">
        <is>
          <t>ed43678b-6bc1-5dd7-ab3c-cc399d1f9571</t>
        </is>
      </c>
      <c r="B2933" s="9" t="inlineStr">
        <is>
          <t>2025-11</t>
        </is>
      </c>
      <c r="C2933" s="10" t="n"/>
      <c r="D2933" s="9" t="inlineStr">
        <is>
          <t>Declined</t>
        </is>
      </c>
      <c r="E2933" s="8" t="inlineStr">
        <is>
          <t>Saoirse Vandermeer</t>
        </is>
      </c>
      <c r="F2933" s="11" t="n">
        <v>1985</v>
      </c>
      <c r="G2933" s="8" t="inlineStr">
        <is>
          <t>Aston Martin</t>
        </is>
      </c>
      <c r="H2933" s="8" t="inlineStr">
        <is>
          <t>DB5</t>
        </is>
      </c>
      <c r="I2933" s="8" t="inlineStr">
        <is>
          <t>GD58FYBSJJ8XFJL1P</t>
        </is>
      </c>
      <c r="J2933" s="8" t="inlineStr">
        <is>
          <t>07 - Post-War Classic (1946-1972)</t>
        </is>
      </c>
      <c r="K2933" s="12" t="n">
        <v>595000</v>
      </c>
      <c r="L2933" s="8" t="inlineStr">
        <is>
          <t>Virginia</t>
        </is>
      </c>
      <c r="M2933" s="13" t="n">
        <v>5261.82</v>
      </c>
      <c r="N2933" s="13" t="n"/>
      <c r="O2933" s="8" t="inlineStr">
        <is>
          <t>3 + at-fault claims - 5 yrs</t>
        </is>
      </c>
    </row>
    <row r="2934">
      <c r="A2934" s="8" t="inlineStr">
        <is>
          <t>ee6472a0-7a93-5248-b41e-96f8e8c5d65d</t>
        </is>
      </c>
      <c r="B2934" s="9" t="inlineStr">
        <is>
          <t>2025-11</t>
        </is>
      </c>
      <c r="C2934" s="10" t="n"/>
      <c r="D2934" s="9" t="inlineStr">
        <is>
          <t>Declined</t>
        </is>
      </c>
      <c r="E2934" s="8" t="inlineStr">
        <is>
          <t>Cassius Vasquez</t>
        </is>
      </c>
      <c r="F2934" s="11" t="n">
        <v>1990</v>
      </c>
      <c r="G2934" s="8" t="inlineStr">
        <is>
          <t>Bentley</t>
        </is>
      </c>
      <c r="H2934" s="8" t="inlineStr">
        <is>
          <t>Continental GT</t>
        </is>
      </c>
      <c r="I2934" s="8" t="inlineStr">
        <is>
          <t>PUXHEWV0VZLNSDXLL</t>
        </is>
      </c>
      <c r="J2934" s="8" t="inlineStr">
        <is>
          <t>02 - Sports / GT</t>
        </is>
      </c>
      <c r="K2934" s="12" t="n">
        <v>595000</v>
      </c>
      <c r="L2934" s="8" t="inlineStr">
        <is>
          <t>Alabama</t>
        </is>
      </c>
      <c r="M2934" s="13" t="n">
        <v>9267.41</v>
      </c>
      <c r="N2934" s="13" t="n"/>
      <c r="O2934" s="8" t="inlineStr">
        <is>
          <t>3 + at-fault claims - 5 yrs</t>
        </is>
      </c>
    </row>
    <row r="2935">
      <c r="A2935" s="8" t="inlineStr">
        <is>
          <t>f169f933-171e-5308-b241-9764440846b1</t>
        </is>
      </c>
      <c r="B2935" s="9" t="inlineStr">
        <is>
          <t>2025-11</t>
        </is>
      </c>
      <c r="C2935" s="10" t="n"/>
      <c r="D2935" s="9" t="inlineStr">
        <is>
          <t>Referred</t>
        </is>
      </c>
      <c r="E2935" s="8" t="inlineStr">
        <is>
          <t>Priya Okonkwo</t>
        </is>
      </c>
      <c r="F2935" s="11" t="n">
        <v>2000</v>
      </c>
      <c r="G2935" s="8" t="inlineStr">
        <is>
          <t>Porsche</t>
        </is>
      </c>
      <c r="H2935" s="8" t="inlineStr">
        <is>
          <t>911 Turbo S</t>
        </is>
      </c>
      <c r="I2935" s="8" t="inlineStr">
        <is>
          <t>C0CBHFHAKKF8C74U0</t>
        </is>
      </c>
      <c r="J2935" s="8" t="inlineStr">
        <is>
          <t>02 - Sports / GT</t>
        </is>
      </c>
      <c r="K2935" s="12" t="n">
        <v>500000</v>
      </c>
      <c r="L2935" s="8" t="inlineStr">
        <is>
          <t>Texas</t>
        </is>
      </c>
      <c r="M2935" s="13" t="n">
        <v>7051.89</v>
      </c>
      <c r="N2935" s="13" t="n"/>
      <c r="O2935" s="8" t="inlineStr">
        <is>
          <t>Prior carrier non-renewal / cancellation</t>
        </is>
      </c>
    </row>
    <row r="2936">
      <c r="A2936" s="8" t="inlineStr">
        <is>
          <t>f2d86711-868f-5d62-8293-e625d8323483</t>
        </is>
      </c>
      <c r="B2936" s="9" t="inlineStr">
        <is>
          <t>2025-11</t>
        </is>
      </c>
      <c r="C2936" s="10" t="n"/>
      <c r="D2936" s="9" t="inlineStr">
        <is>
          <t>Declined</t>
        </is>
      </c>
      <c r="E2936" s="8" t="inlineStr">
        <is>
          <t>Leopold Chattopadhyay</t>
        </is>
      </c>
      <c r="F2936" s="11" t="n">
        <v>1976</v>
      </c>
      <c r="G2936" s="8" t="inlineStr">
        <is>
          <t>BMW</t>
        </is>
      </c>
      <c r="H2936" s="8" t="inlineStr">
        <is>
          <t>M8 Competition</t>
        </is>
      </c>
      <c r="I2936" s="8" t="inlineStr">
        <is>
          <t>DXSX2CNAKVWUV46AC</t>
        </is>
      </c>
      <c r="J2936" s="8" t="inlineStr">
        <is>
          <t>02 - Sports / GT</t>
        </is>
      </c>
      <c r="K2936" s="12" t="n">
        <v>460000</v>
      </c>
      <c r="L2936" s="8" t="inlineStr">
        <is>
          <t>Mississippi</t>
        </is>
      </c>
      <c r="M2936" s="13" t="n">
        <v>7746.23</v>
      </c>
      <c r="N2936" s="13" t="n"/>
      <c r="O2936" s="8" t="inlineStr">
        <is>
          <t>3 + at-fault claims - 5 yrs</t>
        </is>
      </c>
    </row>
    <row r="2937">
      <c r="A2937" s="8" t="inlineStr">
        <is>
          <t>f31fbc80-ca02-553c-b195-5fdb195cd242</t>
        </is>
      </c>
      <c r="B2937" s="9" t="inlineStr">
        <is>
          <t>2025-11</t>
        </is>
      </c>
      <c r="C2937" s="10" t="n"/>
      <c r="D2937" s="9" t="inlineStr">
        <is>
          <t>Referred</t>
        </is>
      </c>
      <c r="E2937" s="8" t="inlineStr">
        <is>
          <t>Delphine Harrington</t>
        </is>
      </c>
      <c r="F2937" s="11" t="n">
        <v>1975</v>
      </c>
      <c r="G2937" s="8" t="inlineStr">
        <is>
          <t>BMW</t>
        </is>
      </c>
      <c r="H2937" s="8" t="inlineStr">
        <is>
          <t>M8 Competition</t>
        </is>
      </c>
      <c r="I2937" s="8" t="inlineStr">
        <is>
          <t>54U9NHFRZDBX9T6MH</t>
        </is>
      </c>
      <c r="J2937" s="8" t="inlineStr">
        <is>
          <t>02 - Sports / GT</t>
        </is>
      </c>
      <c r="K2937" s="12" t="n">
        <v>655000</v>
      </c>
      <c r="L2937" s="8" t="inlineStr">
        <is>
          <t>Vermont</t>
        </is>
      </c>
      <c r="M2937" s="13" t="n">
        <v>9800.280000000001</v>
      </c>
      <c r="N2937" s="13" t="n"/>
      <c r="O2937" s="8" t="inlineStr">
        <is>
          <t>Prior carrier non-renewal / cancellation</t>
        </is>
      </c>
    </row>
    <row r="2938">
      <c r="A2938" s="8" t="inlineStr">
        <is>
          <t>f32128dc-ef43-52e8-9ca0-a00001e4d103</t>
        </is>
      </c>
      <c r="B2938" s="9" t="inlineStr">
        <is>
          <t>2025-11</t>
        </is>
      </c>
      <c r="C2938" s="10" t="n"/>
      <c r="D2938" s="9" t="inlineStr">
        <is>
          <t>Declined</t>
        </is>
      </c>
      <c r="E2938" s="8" t="inlineStr">
        <is>
          <t>Leopold Montoya</t>
        </is>
      </c>
      <c r="F2938" s="11" t="n">
        <v>1996</v>
      </c>
      <c r="G2938" s="8" t="inlineStr">
        <is>
          <t>Ferrari</t>
        </is>
      </c>
      <c r="H2938" s="8" t="inlineStr">
        <is>
          <t>296 GTB</t>
        </is>
      </c>
      <c r="I2938" s="8" t="inlineStr">
        <is>
          <t>Y5VAYNTJ0KTU91SDZ</t>
        </is>
      </c>
      <c r="J2938" s="8" t="inlineStr">
        <is>
          <t>03 - Supercar</t>
        </is>
      </c>
      <c r="K2938" s="12" t="n">
        <v>640000</v>
      </c>
      <c r="L2938" s="8" t="inlineStr">
        <is>
          <t>Utah</t>
        </is>
      </c>
      <c r="M2938" s="13" t="n">
        <v>15486.79</v>
      </c>
      <c r="N2938" s="13" t="n"/>
      <c r="O2938" s="8" t="inlineStr">
        <is>
          <t>3 + at-fault claims - 5 yrs</t>
        </is>
      </c>
    </row>
    <row r="2939">
      <c r="A2939" s="8" t="inlineStr">
        <is>
          <t>f40f7acf-0948-5010-a611-2926638c749b</t>
        </is>
      </c>
      <c r="B2939" s="9" t="inlineStr">
        <is>
          <t>2025-11</t>
        </is>
      </c>
      <c r="C2939" s="10" t="n"/>
      <c r="D2939" s="9" t="inlineStr">
        <is>
          <t>Referred</t>
        </is>
      </c>
      <c r="E2939" s="8" t="inlineStr">
        <is>
          <t>Anouk Harrington</t>
        </is>
      </c>
      <c r="F2939" s="11" t="n">
        <v>1956</v>
      </c>
      <c r="G2939" s="8" t="inlineStr">
        <is>
          <t>Lamborghini</t>
        </is>
      </c>
      <c r="H2939" s="8" t="inlineStr">
        <is>
          <t>Huracan EVO</t>
        </is>
      </c>
      <c r="I2939" s="8" t="inlineStr">
        <is>
          <t>8NRTNS8B3GKLGRUWY</t>
        </is>
      </c>
      <c r="J2939" s="8" t="inlineStr">
        <is>
          <t>03 - Supercar</t>
        </is>
      </c>
      <c r="K2939" s="12" t="n">
        <v>1125000</v>
      </c>
      <c r="L2939" s="8" t="inlineStr">
        <is>
          <t>Louisiana</t>
        </is>
      </c>
      <c r="M2939" s="13" t="n">
        <v>20547.17</v>
      </c>
      <c r="N2939" s="13" t="n"/>
      <c r="O2939" s="8" t="inlineStr">
        <is>
          <t>1 at-fault claim over $100k</t>
        </is>
      </c>
    </row>
    <row r="2940">
      <c r="A2940" s="8" t="inlineStr">
        <is>
          <t>f437acc8-dc63-5086-a8fe-00987f47132b</t>
        </is>
      </c>
      <c r="B2940" s="9" t="inlineStr">
        <is>
          <t>2025-11</t>
        </is>
      </c>
      <c r="C2940" s="10" t="n"/>
      <c r="D2940" s="9" t="inlineStr">
        <is>
          <t>Declined</t>
        </is>
      </c>
      <c r="E2940" s="8" t="inlineStr">
        <is>
          <t>Delphine Chattopadhyay</t>
        </is>
      </c>
      <c r="F2940" s="11" t="n">
        <v>2007</v>
      </c>
      <c r="G2940" s="8" t="inlineStr">
        <is>
          <t>Mercedes-Benz</t>
        </is>
      </c>
      <c r="H2940" s="8" t="inlineStr">
        <is>
          <t>280SL Pagoda</t>
        </is>
      </c>
      <c r="I2940" s="8" t="inlineStr">
        <is>
          <t>63J3WNPUMM4YJV8KB</t>
        </is>
      </c>
      <c r="J2940" s="8" t="inlineStr">
        <is>
          <t>07 - Post-War Classic (1946-1972)</t>
        </is>
      </c>
      <c r="K2940" s="12" t="n">
        <v>1085000</v>
      </c>
      <c r="L2940" s="8" t="inlineStr">
        <is>
          <t>New Jersey</t>
        </is>
      </c>
      <c r="M2940" s="13" t="n">
        <v>7079.11</v>
      </c>
      <c r="N2940" s="13" t="n"/>
      <c r="O2940" s="8" t="inlineStr">
        <is>
          <t>3 + at-fault claims - 5 yrs</t>
        </is>
      </c>
    </row>
    <row r="2941">
      <c r="A2941" s="8" t="inlineStr">
        <is>
          <t>f4392234-552e-5b45-af3a-9d187d98ad5f</t>
        </is>
      </c>
      <c r="B2941" s="9" t="inlineStr">
        <is>
          <t>2025-11</t>
        </is>
      </c>
      <c r="C2941" s="10" t="n"/>
      <c r="D2941" s="9" t="inlineStr">
        <is>
          <t>Referred</t>
        </is>
      </c>
      <c r="E2941" s="8" t="inlineStr">
        <is>
          <t>Emiliano Bellandi</t>
        </is>
      </c>
      <c r="F2941" s="11" t="n">
        <v>2017</v>
      </c>
      <c r="G2941" s="8" t="inlineStr">
        <is>
          <t>Maserati</t>
        </is>
      </c>
      <c r="H2941" s="8" t="inlineStr">
        <is>
          <t>GranTurismo</t>
        </is>
      </c>
      <c r="I2941" s="8" t="inlineStr">
        <is>
          <t>9TC1PRF6S624JASP1</t>
        </is>
      </c>
      <c r="J2941" s="8" t="inlineStr">
        <is>
          <t>02 - Sports / GT</t>
        </is>
      </c>
      <c r="K2941" s="12" t="n">
        <v>110000</v>
      </c>
      <c r="L2941" s="8" t="inlineStr">
        <is>
          <t>Ohio</t>
        </is>
      </c>
      <c r="M2941" s="13" t="n">
        <v>2654.11</v>
      </c>
      <c r="N2941" s="13" t="n"/>
      <c r="O2941" s="8" t="inlineStr">
        <is>
          <t>2 at-fault claims - 5 yrs</t>
        </is>
      </c>
    </row>
    <row r="2942">
      <c r="A2942" s="8" t="inlineStr">
        <is>
          <t>f49a90b4-f6ea-5946-9139-03ad23391352</t>
        </is>
      </c>
      <c r="B2942" s="9" t="inlineStr">
        <is>
          <t>2025-11</t>
        </is>
      </c>
      <c r="C2942" s="10" t="n"/>
      <c r="D2942" s="9" t="inlineStr">
        <is>
          <t>Declined</t>
        </is>
      </c>
      <c r="E2942" s="8" t="inlineStr">
        <is>
          <t>Noor Underwood</t>
        </is>
      </c>
      <c r="F2942" s="11" t="n">
        <v>1998</v>
      </c>
      <c r="G2942" s="8" t="inlineStr">
        <is>
          <t>Maserati</t>
        </is>
      </c>
      <c r="H2942" s="8" t="inlineStr">
        <is>
          <t>GranTurismo</t>
        </is>
      </c>
      <c r="I2942" s="8" t="inlineStr">
        <is>
          <t>XKNWR60R2R4MNRKSJ</t>
        </is>
      </c>
      <c r="J2942" s="8" t="inlineStr">
        <is>
          <t>02 - Sports / GT</t>
        </is>
      </c>
      <c r="K2942" s="12" t="n">
        <v>410000</v>
      </c>
      <c r="L2942" s="8" t="inlineStr">
        <is>
          <t>Iowa</t>
        </is>
      </c>
      <c r="M2942" s="13" t="n">
        <v>6382.08</v>
      </c>
      <c r="N2942" s="13" t="n"/>
      <c r="O2942" s="8" t="inlineStr">
        <is>
          <t>3 + at-fault claims - 5 yrs</t>
        </is>
      </c>
    </row>
    <row r="2943">
      <c r="A2943" s="8" t="inlineStr">
        <is>
          <t>f4aecc71-07a4-5235-90a9-b67429632636</t>
        </is>
      </c>
      <c r="B2943" s="9" t="inlineStr">
        <is>
          <t>2025-11</t>
        </is>
      </c>
      <c r="C2943" s="10" t="n"/>
      <c r="D2943" s="9" t="inlineStr">
        <is>
          <t>Declined</t>
        </is>
      </c>
      <c r="E2943" s="8" t="inlineStr">
        <is>
          <t>Anouk Montoya</t>
        </is>
      </c>
      <c r="F2943" s="11" t="n">
        <v>2014</v>
      </c>
      <c r="G2943" s="8" t="inlineStr">
        <is>
          <t>Ferrari</t>
        </is>
      </c>
      <c r="H2943" s="8" t="inlineStr">
        <is>
          <t>296 GTB</t>
        </is>
      </c>
      <c r="I2943" s="8" t="inlineStr">
        <is>
          <t>12241DXN9KUY55LGS</t>
        </is>
      </c>
      <c r="J2943" s="8" t="inlineStr">
        <is>
          <t>03 - Supercar</t>
        </is>
      </c>
      <c r="K2943" s="12" t="n">
        <v>665000</v>
      </c>
      <c r="L2943" s="8" t="inlineStr">
        <is>
          <t>Illinois</t>
        </is>
      </c>
      <c r="M2943" s="13" t="n">
        <v>16210.94</v>
      </c>
      <c r="N2943" s="13" t="n"/>
      <c r="O2943" s="8" t="inlineStr">
        <is>
          <t>3 + at-fault claims - 5 yrs</t>
        </is>
      </c>
    </row>
    <row r="2944">
      <c r="A2944" s="8" t="inlineStr">
        <is>
          <t>f772320d-b10f-5d56-a1b0-d97015d9292c</t>
        </is>
      </c>
      <c r="B2944" s="9" t="inlineStr">
        <is>
          <t>2025-11</t>
        </is>
      </c>
      <c r="C2944" s="10" t="n"/>
      <c r="D2944" s="9" t="inlineStr">
        <is>
          <t>Declined</t>
        </is>
      </c>
      <c r="E2944" s="8" t="inlineStr">
        <is>
          <t>Callum Merriweather</t>
        </is>
      </c>
      <c r="F2944" s="11" t="n">
        <v>1956</v>
      </c>
      <c r="G2944" s="8" t="inlineStr">
        <is>
          <t>McLaren</t>
        </is>
      </c>
      <c r="H2944" s="8" t="inlineStr">
        <is>
          <t>750S</t>
        </is>
      </c>
      <c r="I2944" s="8" t="inlineStr">
        <is>
          <t>G9A55KTE26KXDA26H</t>
        </is>
      </c>
      <c r="J2944" s="8" t="inlineStr">
        <is>
          <t>03 - Supercar</t>
        </is>
      </c>
      <c r="K2944" s="12" t="n">
        <v>1095000</v>
      </c>
      <c r="L2944" s="8" t="inlineStr">
        <is>
          <t>New Hampshire</t>
        </is>
      </c>
      <c r="M2944" s="13" t="n">
        <v>17189.43</v>
      </c>
      <c r="N2944" s="13" t="n"/>
      <c r="O2944" s="8" t="inlineStr">
        <is>
          <t>3 + at-fault claims - 5 yrs</t>
        </is>
      </c>
    </row>
    <row r="2945">
      <c r="A2945" s="8" t="inlineStr">
        <is>
          <t>f7801064-552e-521f-95b4-51e6ae5dd427</t>
        </is>
      </c>
      <c r="B2945" s="9" t="inlineStr">
        <is>
          <t>2025-11</t>
        </is>
      </c>
      <c r="C2945" s="10" t="n"/>
      <c r="D2945" s="9" t="inlineStr">
        <is>
          <t>Declined</t>
        </is>
      </c>
      <c r="E2945" s="8" t="inlineStr">
        <is>
          <t>Callum Okonkwo</t>
        </is>
      </c>
      <c r="F2945" s="11" t="n">
        <v>2003</v>
      </c>
      <c r="G2945" s="8" t="inlineStr">
        <is>
          <t>BMW</t>
        </is>
      </c>
      <c r="H2945" s="8" t="inlineStr">
        <is>
          <t>M8 Competition</t>
        </is>
      </c>
      <c r="I2945" s="8" t="inlineStr">
        <is>
          <t>12V8TYZHCJYNRG5ZD</t>
        </is>
      </c>
      <c r="J2945" s="8" t="inlineStr">
        <is>
          <t>02 - Sports / GT</t>
        </is>
      </c>
      <c r="K2945" s="12" t="n">
        <v>255000</v>
      </c>
      <c r="L2945" s="8" t="inlineStr">
        <is>
          <t>Washington</t>
        </is>
      </c>
      <c r="M2945" s="13" t="n">
        <v>3464.15</v>
      </c>
      <c r="N2945" s="13" t="n"/>
      <c r="O2945" s="8" t="inlineStr">
        <is>
          <t>3 + at-fault claims - 5 yrs</t>
        </is>
      </c>
    </row>
    <row r="2946">
      <c r="A2946" s="8" t="inlineStr">
        <is>
          <t>f7d7c131-5dbf-563f-8633-9519b44897fb</t>
        </is>
      </c>
      <c r="B2946" s="9" t="inlineStr">
        <is>
          <t>2025-11</t>
        </is>
      </c>
      <c r="C2946" s="10" t="n"/>
      <c r="D2946" s="9" t="inlineStr">
        <is>
          <t>Declined</t>
        </is>
      </c>
      <c r="E2946" s="8" t="inlineStr">
        <is>
          <t>Aurelio Vasquez</t>
        </is>
      </c>
      <c r="F2946" s="11" t="n">
        <v>2001</v>
      </c>
      <c r="G2946" s="8" t="inlineStr">
        <is>
          <t>Porsche</t>
        </is>
      </c>
      <c r="H2946" s="8" t="inlineStr">
        <is>
          <t>911 Turbo S</t>
        </is>
      </c>
      <c r="I2946" s="8" t="inlineStr">
        <is>
          <t>X363PKD5WJCH58ZNB</t>
        </is>
      </c>
      <c r="J2946" s="8" t="inlineStr">
        <is>
          <t>02 - Sports / GT</t>
        </is>
      </c>
      <c r="K2946" s="12" t="n">
        <v>860000</v>
      </c>
      <c r="L2946" s="8" t="inlineStr">
        <is>
          <t>Florida</t>
        </is>
      </c>
      <c r="M2946" s="13" t="n">
        <v>14976.98</v>
      </c>
      <c r="N2946" s="13" t="n"/>
      <c r="O2946" s="8" t="inlineStr">
        <is>
          <t>3 + at-fault claims - 5 yrs</t>
        </is>
      </c>
    </row>
    <row r="2947">
      <c r="A2947" s="8" t="inlineStr">
        <is>
          <t>f81d3666-a66b-56d9-a13c-24b6ef7b7207</t>
        </is>
      </c>
      <c r="B2947" s="9" t="inlineStr">
        <is>
          <t>2025-11</t>
        </is>
      </c>
      <c r="C2947" s="10" t="n"/>
      <c r="D2947" s="9" t="inlineStr">
        <is>
          <t>Declined</t>
        </is>
      </c>
      <c r="E2947" s="8" t="inlineStr">
        <is>
          <t>Desmond Fairweather</t>
        </is>
      </c>
      <c r="F2947" s="11" t="n">
        <v>2002</v>
      </c>
      <c r="G2947" s="8" t="inlineStr">
        <is>
          <t>Lamborghini</t>
        </is>
      </c>
      <c r="H2947" s="8" t="inlineStr">
        <is>
          <t>Huracan EVO</t>
        </is>
      </c>
      <c r="I2947" s="8" t="inlineStr">
        <is>
          <t>1UA8M4L9Y0WG5NA2G</t>
        </is>
      </c>
      <c r="J2947" s="8" t="inlineStr">
        <is>
          <t>03 - Supercar</t>
        </is>
      </c>
      <c r="K2947" s="12" t="n">
        <v>835000</v>
      </c>
      <c r="L2947" s="8" t="inlineStr">
        <is>
          <t>Missouri</t>
        </is>
      </c>
      <c r="M2947" s="13" t="n">
        <v>15865</v>
      </c>
      <c r="N2947" s="13" t="n"/>
      <c r="O2947" s="8" t="inlineStr">
        <is>
          <t>3 + at-fault claims - 5 yrs</t>
        </is>
      </c>
    </row>
    <row r="2948">
      <c r="A2948" s="8" t="inlineStr">
        <is>
          <t>f985d927-2f9e-5a1e-967f-e66d993fa02c</t>
        </is>
      </c>
      <c r="B2948" s="9" t="inlineStr">
        <is>
          <t>2025-11</t>
        </is>
      </c>
      <c r="C2948" s="10" t="n"/>
      <c r="D2948" s="9" t="inlineStr">
        <is>
          <t>Referred</t>
        </is>
      </c>
      <c r="E2948" s="8" t="inlineStr">
        <is>
          <t>Marisol Delacroix</t>
        </is>
      </c>
      <c r="F2948" s="11" t="n">
        <v>1956</v>
      </c>
      <c r="G2948" s="8" t="inlineStr">
        <is>
          <t>Bentley</t>
        </is>
      </c>
      <c r="H2948" s="8" t="inlineStr">
        <is>
          <t>Continental GT</t>
        </is>
      </c>
      <c r="I2948" s="8" t="inlineStr">
        <is>
          <t>XF6EZZTBSCCGG4YCH</t>
        </is>
      </c>
      <c r="J2948" s="8" t="inlineStr">
        <is>
          <t>02 - Sports / GT</t>
        </is>
      </c>
      <c r="K2948" s="12" t="n">
        <v>385000</v>
      </c>
      <c r="L2948" s="8" t="inlineStr">
        <is>
          <t>Louisiana</t>
        </is>
      </c>
      <c r="M2948" s="13" t="n">
        <v>6592.22</v>
      </c>
      <c r="N2948" s="13" t="n"/>
      <c r="O2948" s="8" t="inlineStr">
        <is>
          <t>1 at-fault claim over $100k</t>
        </is>
      </c>
    </row>
    <row r="2949">
      <c r="A2949" s="8" t="inlineStr">
        <is>
          <t>fa1e3586-a4e5-58a4-88dc-691a67857bea</t>
        </is>
      </c>
      <c r="B2949" s="9" t="inlineStr">
        <is>
          <t>2025-11</t>
        </is>
      </c>
      <c r="C2949" s="10" t="n"/>
      <c r="D2949" s="9" t="inlineStr">
        <is>
          <t>Declined</t>
        </is>
      </c>
      <c r="E2949" s="8" t="inlineStr">
        <is>
          <t>Aurelio Thistlewood</t>
        </is>
      </c>
      <c r="F2949" s="11" t="n">
        <v>2009</v>
      </c>
      <c r="G2949" s="8" t="inlineStr">
        <is>
          <t>Aston Martin</t>
        </is>
      </c>
      <c r="H2949" s="8" t="inlineStr">
        <is>
          <t>DB5</t>
        </is>
      </c>
      <c r="I2949" s="8" t="inlineStr">
        <is>
          <t>BD31XKHBJCM9BPGF1</t>
        </is>
      </c>
      <c r="J2949" s="8" t="inlineStr">
        <is>
          <t>07 - Post-War Classic (1946-1972)</t>
        </is>
      </c>
      <c r="K2949" s="12" t="n">
        <v>460000</v>
      </c>
      <c r="L2949" s="8" t="inlineStr">
        <is>
          <t>Texas</t>
        </is>
      </c>
      <c r="M2949" s="13" t="n">
        <v>4790.94</v>
      </c>
      <c r="N2949" s="13" t="n"/>
      <c r="O2949" s="8" t="inlineStr">
        <is>
          <t>3 + at-fault claims - 5 yrs</t>
        </is>
      </c>
    </row>
    <row r="2950">
      <c r="A2950" s="8" t="inlineStr">
        <is>
          <t>fa99239b-0698-5527-9f4c-e32c1d5a8261</t>
        </is>
      </c>
      <c r="B2950" s="9" t="inlineStr">
        <is>
          <t>2025-11</t>
        </is>
      </c>
      <c r="C2950" s="10" t="n"/>
      <c r="D2950" s="9" t="inlineStr">
        <is>
          <t>Declined</t>
        </is>
      </c>
      <c r="E2950" s="8" t="inlineStr">
        <is>
          <t>Lorenzo Fairweather</t>
        </is>
      </c>
      <c r="F2950" s="11" t="n">
        <v>2005</v>
      </c>
      <c r="G2950" s="8" t="inlineStr">
        <is>
          <t>Ferrari</t>
        </is>
      </c>
      <c r="H2950" s="8" t="inlineStr">
        <is>
          <t>296 GTB</t>
        </is>
      </c>
      <c r="I2950" s="8" t="inlineStr">
        <is>
          <t>37TN8Y4T70PZHEMJT</t>
        </is>
      </c>
      <c r="J2950" s="8" t="inlineStr">
        <is>
          <t>03 - Supercar</t>
        </is>
      </c>
      <c r="K2950" s="12" t="n">
        <v>925000</v>
      </c>
      <c r="L2950" s="8" t="inlineStr">
        <is>
          <t>South Dakota</t>
        </is>
      </c>
      <c r="M2950" s="13" t="n">
        <v>18404.01</v>
      </c>
      <c r="N2950" s="13" t="n"/>
      <c r="O2950" s="8" t="inlineStr">
        <is>
          <t>3 + at-fault claims - 5 yrs</t>
        </is>
      </c>
    </row>
    <row r="2951">
      <c r="A2951" s="8" t="inlineStr">
        <is>
          <t>fba4dace-779d-527d-ba7e-ebc0c6355d5f</t>
        </is>
      </c>
      <c r="B2951" s="9" t="inlineStr">
        <is>
          <t>2025-11</t>
        </is>
      </c>
      <c r="C2951" s="10" t="n"/>
      <c r="D2951" s="9" t="inlineStr">
        <is>
          <t>Declined</t>
        </is>
      </c>
      <c r="E2951" s="8" t="inlineStr">
        <is>
          <t>Mireille Whitlock</t>
        </is>
      </c>
      <c r="F2951" s="11" t="n">
        <v>1979</v>
      </c>
      <c r="G2951" s="8" t="inlineStr">
        <is>
          <t>Porsche</t>
        </is>
      </c>
      <c r="H2951" s="8" t="inlineStr">
        <is>
          <t>911 Turbo S</t>
        </is>
      </c>
      <c r="I2951" s="8" t="inlineStr">
        <is>
          <t>B1V5F3UY8TUKXALC7</t>
        </is>
      </c>
      <c r="J2951" s="8" t="inlineStr">
        <is>
          <t>02 - Sports / GT</t>
        </is>
      </c>
      <c r="K2951" s="12" t="n">
        <v>1185000</v>
      </c>
      <c r="L2951" s="8" t="inlineStr">
        <is>
          <t>Hawaii</t>
        </is>
      </c>
      <c r="M2951" s="13" t="n">
        <v>15986.32</v>
      </c>
      <c r="N2951" s="13" t="n"/>
      <c r="O2951" s="8" t="inlineStr">
        <is>
          <t>3 + at-fault claims - 5 yrs</t>
        </is>
      </c>
    </row>
    <row r="2952">
      <c r="A2952" s="8" t="inlineStr">
        <is>
          <t>fc03c542-fe28-5534-a65f-48896dad65f5</t>
        </is>
      </c>
      <c r="B2952" s="9" t="inlineStr">
        <is>
          <t>2025-11</t>
        </is>
      </c>
      <c r="C2952" s="10" t="n"/>
      <c r="D2952" s="9" t="inlineStr">
        <is>
          <t>Declined</t>
        </is>
      </c>
      <c r="E2952" s="8" t="inlineStr">
        <is>
          <t>Fitzgerald Castellanos</t>
        </is>
      </c>
      <c r="F2952" s="11" t="n">
        <v>1956</v>
      </c>
      <c r="G2952" s="8" t="inlineStr">
        <is>
          <t>Aston Martin</t>
        </is>
      </c>
      <c r="H2952" s="8" t="inlineStr">
        <is>
          <t>DB12</t>
        </is>
      </c>
      <c r="I2952" s="8" t="inlineStr">
        <is>
          <t>K8YUFPHXHDR8TTVAR</t>
        </is>
      </c>
      <c r="J2952" s="8" t="inlineStr">
        <is>
          <t>02 - Sports / GT</t>
        </is>
      </c>
      <c r="K2952" s="12" t="n">
        <v>380000</v>
      </c>
      <c r="L2952" s="8" t="inlineStr">
        <is>
          <t>Minnesota</t>
        </is>
      </c>
      <c r="M2952" s="13" t="n">
        <v>7098.11</v>
      </c>
      <c r="N2952" s="13" t="n"/>
      <c r="O2952" s="8" t="inlineStr">
        <is>
          <t>3 + at-fault claims - 5 yrs</t>
        </is>
      </c>
    </row>
    <row r="2953">
      <c r="A2953" s="8" t="inlineStr">
        <is>
          <t>fc4b89db-e9a4-517e-8a7a-df39c926bec4</t>
        </is>
      </c>
      <c r="B2953" s="9" t="inlineStr">
        <is>
          <t>2025-11</t>
        </is>
      </c>
      <c r="C2953" s="10" t="n"/>
      <c r="D2953" s="9" t="inlineStr">
        <is>
          <t>Referred</t>
        </is>
      </c>
      <c r="E2953" s="8" t="inlineStr">
        <is>
          <t>Ramona Nakashima</t>
        </is>
      </c>
      <c r="F2953" s="11" t="n">
        <v>1987</v>
      </c>
      <c r="G2953" s="8" t="inlineStr">
        <is>
          <t>Ringbrothers</t>
        </is>
      </c>
      <c r="H2953" s="8" t="inlineStr">
        <is>
          <t>Mustang</t>
        </is>
      </c>
      <c r="I2953" s="8" t="inlineStr">
        <is>
          <t>9E5U5Y30CZW365ZRW</t>
        </is>
      </c>
      <c r="J2953" s="8" t="inlineStr">
        <is>
          <t>11 - Restomod / Coachbuilt / Bespoke</t>
        </is>
      </c>
      <c r="K2953" s="12" t="n">
        <v>745000</v>
      </c>
      <c r="L2953" s="8" t="inlineStr">
        <is>
          <t>New Hampshire</t>
        </is>
      </c>
      <c r="M2953" s="13" t="n">
        <v>11402.72</v>
      </c>
      <c r="N2953" s="13" t="n"/>
      <c r="O2953" s="8" t="inlineStr">
        <is>
          <t>Prior carrier non-renewal / cancellation</t>
        </is>
      </c>
    </row>
    <row r="2954">
      <c r="A2954" s="8" t="inlineStr">
        <is>
          <t>fe1f08ad-03ce-515b-bc7f-df56e5da207a</t>
        </is>
      </c>
      <c r="B2954" s="9" t="inlineStr">
        <is>
          <t>2025-11</t>
        </is>
      </c>
      <c r="C2954" s="10" t="n"/>
      <c r="D2954" s="9" t="inlineStr">
        <is>
          <t>Declined</t>
        </is>
      </c>
      <c r="E2954" s="8" t="inlineStr">
        <is>
          <t>Horace Nakashima</t>
        </is>
      </c>
      <c r="F2954" s="11" t="n">
        <v>1965</v>
      </c>
      <c r="G2954" s="8" t="inlineStr">
        <is>
          <t>Aston Martin</t>
        </is>
      </c>
      <c r="H2954" s="8" t="inlineStr">
        <is>
          <t>DB12</t>
        </is>
      </c>
      <c r="I2954" s="8" t="inlineStr">
        <is>
          <t>T6JXBNZGCW8LVNTHC</t>
        </is>
      </c>
      <c r="J2954" s="8" t="inlineStr">
        <is>
          <t>02 - Sports / GT</t>
        </is>
      </c>
      <c r="K2954" s="12" t="n">
        <v>1000000</v>
      </c>
      <c r="L2954" s="8" t="inlineStr">
        <is>
          <t>West Virginia</t>
        </is>
      </c>
      <c r="M2954" s="13" t="n">
        <v>13801.89</v>
      </c>
      <c r="N2954" s="13" t="n"/>
      <c r="O2954" s="8" t="inlineStr">
        <is>
          <t>3 + at-fault claims - 5 yrs</t>
        </is>
      </c>
    </row>
    <row r="2955">
      <c r="A2955" s="8" t="inlineStr">
        <is>
          <t>fef91020-f4fb-502b-a800-7c73710a972f</t>
        </is>
      </c>
      <c r="B2955" s="9" t="inlineStr">
        <is>
          <t>2025-11</t>
        </is>
      </c>
      <c r="C2955" s="10" t="n"/>
      <c r="D2955" s="9" t="inlineStr">
        <is>
          <t>Referred</t>
        </is>
      </c>
      <c r="E2955" s="8" t="inlineStr">
        <is>
          <t>Ramona Montoya</t>
        </is>
      </c>
      <c r="F2955" s="11" t="n">
        <v>1979</v>
      </c>
      <c r="G2955" s="8" t="inlineStr">
        <is>
          <t>Bentley</t>
        </is>
      </c>
      <c r="H2955" s="8" t="inlineStr">
        <is>
          <t>4.5 Litre</t>
        </is>
      </c>
      <c r="I2955" s="8" t="inlineStr">
        <is>
          <t>3BSS0CCZX8BT2V080</t>
        </is>
      </c>
      <c r="J2955" s="8" t="inlineStr">
        <is>
          <t>06 - Vintage Pre-War (pre-1946)</t>
        </is>
      </c>
      <c r="K2955" s="12" t="n">
        <v>775000</v>
      </c>
      <c r="L2955" s="8" t="inlineStr">
        <is>
          <t>California</t>
        </is>
      </c>
      <c r="M2955" s="13" t="n">
        <v>7501.42</v>
      </c>
      <c r="N2955" s="13" t="n"/>
      <c r="O2955" s="8" t="inlineStr">
        <is>
          <t>1 theft / total loss claim</t>
        </is>
      </c>
    </row>
    <row r="2956">
      <c r="A2956" s="8" t="inlineStr">
        <is>
          <t>ff0bfdb8-d429-533b-8fd2-2ccdbca14918</t>
        </is>
      </c>
      <c r="B2956" s="9" t="inlineStr">
        <is>
          <t>2025-11</t>
        </is>
      </c>
      <c r="C2956" s="10" t="n"/>
      <c r="D2956" s="9" t="inlineStr">
        <is>
          <t>Declined</t>
        </is>
      </c>
      <c r="E2956" s="8" t="inlineStr">
        <is>
          <t>Everett Okonkwo</t>
        </is>
      </c>
      <c r="F2956" s="11" t="n">
        <v>1956</v>
      </c>
      <c r="G2956" s="8" t="inlineStr">
        <is>
          <t>Aston Martin</t>
        </is>
      </c>
      <c r="H2956" s="8" t="inlineStr">
        <is>
          <t>DB5</t>
        </is>
      </c>
      <c r="I2956" s="8" t="inlineStr">
        <is>
          <t>XNY8DB4ARWR7XPD5A</t>
        </is>
      </c>
      <c r="J2956" s="8" t="inlineStr">
        <is>
          <t>07 - Post-War Classic (1946-1972)</t>
        </is>
      </c>
      <c r="K2956" s="12" t="n">
        <v>190000</v>
      </c>
      <c r="L2956" s="8" t="inlineStr">
        <is>
          <t>Kentucky</t>
        </is>
      </c>
      <c r="M2956" s="13" t="n">
        <v>2738.15</v>
      </c>
      <c r="N2956" s="13" t="n"/>
      <c r="O2956" s="8" t="inlineStr">
        <is>
          <t>3 + at-fault claims - 5 yrs</t>
        </is>
      </c>
    </row>
    <row r="2957">
      <c r="A2957" s="8" t="inlineStr">
        <is>
          <t>00192dc4-282c-5f77-95ee-15545cadc888</t>
        </is>
      </c>
      <c r="B2957" s="9" t="inlineStr">
        <is>
          <t>2025-12</t>
        </is>
      </c>
      <c r="C2957" s="10" t="n"/>
      <c r="D2957" s="9" t="inlineStr">
        <is>
          <t>Declined</t>
        </is>
      </c>
      <c r="E2957" s="8" t="inlineStr">
        <is>
          <t>Mireille Thistlewood</t>
        </is>
      </c>
      <c r="F2957" s="11" t="n">
        <v>2006</v>
      </c>
      <c r="G2957" s="8" t="inlineStr">
        <is>
          <t>Maserati</t>
        </is>
      </c>
      <c r="H2957" s="8" t="inlineStr">
        <is>
          <t>GranTurismo</t>
        </is>
      </c>
      <c r="I2957" s="8" t="inlineStr">
        <is>
          <t>RPM479YFKK02JYE6B</t>
        </is>
      </c>
      <c r="J2957" s="8" t="inlineStr">
        <is>
          <t>02 - Sports / GT</t>
        </is>
      </c>
      <c r="K2957" s="12" t="n">
        <v>285000</v>
      </c>
      <c r="L2957" s="8" t="inlineStr">
        <is>
          <t>Arkansas</t>
        </is>
      </c>
      <c r="M2957" s="13" t="n">
        <v>5565.57</v>
      </c>
      <c r="N2957" s="13" t="n"/>
      <c r="O2957" s="8" t="inlineStr">
        <is>
          <t>3 + at-fault claims - 5 yrs</t>
        </is>
      </c>
    </row>
    <row r="2958">
      <c r="A2958" s="8" t="inlineStr">
        <is>
          <t>01c55393-4c46-5704-a667-da9982ed2d3b</t>
        </is>
      </c>
      <c r="B2958" s="9" t="inlineStr">
        <is>
          <t>2025-12</t>
        </is>
      </c>
      <c r="C2958" s="10" t="n"/>
      <c r="D2958" s="9" t="inlineStr">
        <is>
          <t>Referred</t>
        </is>
      </c>
      <c r="E2958" s="8" t="inlineStr">
        <is>
          <t>Delphine Underwood</t>
        </is>
      </c>
      <c r="F2958" s="11" t="n">
        <v>1973</v>
      </c>
      <c r="G2958" s="8" t="inlineStr">
        <is>
          <t>McLaren</t>
        </is>
      </c>
      <c r="H2958" s="8" t="inlineStr">
        <is>
          <t>750S</t>
        </is>
      </c>
      <c r="I2958" s="8" t="inlineStr">
        <is>
          <t>SPWYB9M3XXV1ZW3LH</t>
        </is>
      </c>
      <c r="J2958" s="8" t="inlineStr">
        <is>
          <t>03 - Supercar</t>
        </is>
      </c>
      <c r="K2958" s="12" t="n">
        <v>545000</v>
      </c>
      <c r="L2958" s="8" t="inlineStr">
        <is>
          <t>North Carolina</t>
        </is>
      </c>
      <c r="M2958" s="13" t="n">
        <v>11234.2</v>
      </c>
      <c r="N2958" s="13" t="n"/>
      <c r="O2958" s="8" t="inlineStr">
        <is>
          <t>2 at-fault claims - 5 yrs</t>
        </is>
      </c>
    </row>
    <row r="2959">
      <c r="A2959" s="8" t="inlineStr">
        <is>
          <t>02a88203-1f6a-58f7-9b14-0662314dbcca</t>
        </is>
      </c>
      <c r="B2959" s="9" t="inlineStr">
        <is>
          <t>2025-12</t>
        </is>
      </c>
      <c r="C2959" s="10" t="n"/>
      <c r="D2959" s="9" t="inlineStr">
        <is>
          <t>Declined</t>
        </is>
      </c>
      <c r="E2959" s="8" t="inlineStr">
        <is>
          <t>Everett Underwood</t>
        </is>
      </c>
      <c r="F2959" s="11" t="n">
        <v>1978</v>
      </c>
      <c r="G2959" s="8" t="inlineStr">
        <is>
          <t>Porsche</t>
        </is>
      </c>
      <c r="H2959" s="8" t="inlineStr">
        <is>
          <t>911 Turbo S</t>
        </is>
      </c>
      <c r="I2959" s="8" t="inlineStr">
        <is>
          <t>W6W4HS20UMPB132YJ</t>
        </is>
      </c>
      <c r="J2959" s="8" t="inlineStr">
        <is>
          <t>02 - Sports / GT</t>
        </is>
      </c>
      <c r="K2959" s="12" t="n">
        <v>1585000</v>
      </c>
      <c r="L2959" s="8" t="inlineStr">
        <is>
          <t>Michigan</t>
        </is>
      </c>
      <c r="M2959" s="13" t="n">
        <v>25494.58</v>
      </c>
      <c r="N2959" s="13" t="n"/>
      <c r="O2959" s="8" t="inlineStr">
        <is>
          <t>3 + at-fault claims - 5 yrs</t>
        </is>
      </c>
    </row>
    <row r="2960">
      <c r="A2960" s="8" t="inlineStr">
        <is>
          <t>0505349e-434c-5aa9-a8d0-df13d437aafc</t>
        </is>
      </c>
      <c r="B2960" s="9" t="inlineStr">
        <is>
          <t>2025-12</t>
        </is>
      </c>
      <c r="C2960" s="10" t="n"/>
      <c r="D2960" s="9" t="inlineStr">
        <is>
          <t>Referred</t>
        </is>
      </c>
      <c r="E2960" s="8" t="inlineStr">
        <is>
          <t>Aurelio Montoya</t>
        </is>
      </c>
      <c r="F2960" s="11" t="n">
        <v>1984</v>
      </c>
      <c r="G2960" s="8" t="inlineStr">
        <is>
          <t>Mercedes-Benz</t>
        </is>
      </c>
      <c r="H2960" s="8" t="inlineStr">
        <is>
          <t>AMG GT</t>
        </is>
      </c>
      <c r="I2960" s="8" t="inlineStr">
        <is>
          <t>K74G9XYHZGM75LBGT</t>
        </is>
      </c>
      <c r="J2960" s="8" t="inlineStr">
        <is>
          <t>02 - Sports / GT</t>
        </is>
      </c>
      <c r="K2960" s="12" t="n">
        <v>680000</v>
      </c>
      <c r="L2960" s="8" t="inlineStr">
        <is>
          <t>Florida</t>
        </is>
      </c>
      <c r="M2960" s="13" t="n">
        <v>11842.26</v>
      </c>
      <c r="N2960" s="13" t="n"/>
      <c r="O2960" s="8" t="inlineStr">
        <is>
          <t>2 at-fault claims - 5 yrs</t>
        </is>
      </c>
    </row>
    <row r="2961">
      <c r="A2961" s="8" t="inlineStr">
        <is>
          <t>070ec35e-e82b-5306-b44c-d6bc55f6b904</t>
        </is>
      </c>
      <c r="B2961" s="9" t="inlineStr">
        <is>
          <t>2025-12</t>
        </is>
      </c>
      <c r="C2961" s="10" t="n"/>
      <c r="D2961" s="9" t="inlineStr">
        <is>
          <t>Referred</t>
        </is>
      </c>
      <c r="E2961" s="8" t="inlineStr">
        <is>
          <t>Cassius Montoya</t>
        </is>
      </c>
      <c r="F2961" s="11" t="n">
        <v>1963</v>
      </c>
      <c r="G2961" s="8" t="inlineStr">
        <is>
          <t>Jaguar</t>
        </is>
      </c>
      <c r="H2961" s="8" t="inlineStr">
        <is>
          <t>E-Type Series 1</t>
        </is>
      </c>
      <c r="I2961" s="8" t="inlineStr">
        <is>
          <t>L0HHSNMDW7A972N9E</t>
        </is>
      </c>
      <c r="J2961" s="8" t="inlineStr">
        <is>
          <t>07 - Post-War Classic (1946-1972)</t>
        </is>
      </c>
      <c r="K2961" s="12" t="n">
        <v>350000</v>
      </c>
      <c r="L2961" s="8" t="inlineStr">
        <is>
          <t>Colorado</t>
        </is>
      </c>
      <c r="M2961" s="13" t="n">
        <v>3486.79</v>
      </c>
      <c r="N2961" s="13" t="n"/>
      <c r="O2961" s="8" t="inlineStr">
        <is>
          <t>2 at-fault claims - 5 yrs</t>
        </is>
      </c>
    </row>
    <row r="2962">
      <c r="A2962" s="8" t="inlineStr">
        <is>
          <t>075307a6-84a8-5beb-990a-2b9439144e73</t>
        </is>
      </c>
      <c r="B2962" s="9" t="inlineStr">
        <is>
          <t>2025-12</t>
        </is>
      </c>
      <c r="C2962" s="10" t="n"/>
      <c r="D2962" s="9" t="inlineStr">
        <is>
          <t>Declined</t>
        </is>
      </c>
      <c r="E2962" s="8" t="inlineStr">
        <is>
          <t>Priya Okonkwo</t>
        </is>
      </c>
      <c r="F2962" s="11" t="n">
        <v>2006</v>
      </c>
      <c r="G2962" s="8" t="inlineStr">
        <is>
          <t>Maserati</t>
        </is>
      </c>
      <c r="H2962" s="8" t="inlineStr">
        <is>
          <t>GranTurismo</t>
        </is>
      </c>
      <c r="I2962" s="8" t="inlineStr">
        <is>
          <t>5T2GN728LJTWLVEYG</t>
        </is>
      </c>
      <c r="J2962" s="8" t="inlineStr">
        <is>
          <t>02 - Sports / GT</t>
        </is>
      </c>
      <c r="K2962" s="12" t="n">
        <v>655000</v>
      </c>
      <c r="L2962" s="8" t="inlineStr">
        <is>
          <t>Rhode Island</t>
        </is>
      </c>
      <c r="M2962" s="13" t="n">
        <v>11005.24</v>
      </c>
      <c r="N2962" s="13" t="n"/>
      <c r="O2962" s="8" t="inlineStr">
        <is>
          <t>3 + at-fault claims - 5 yrs</t>
        </is>
      </c>
    </row>
    <row r="2963">
      <c r="A2963" s="8" t="inlineStr">
        <is>
          <t>0765308f-a934-5493-ae1e-0d548485c4f4</t>
        </is>
      </c>
      <c r="B2963" s="9" t="inlineStr">
        <is>
          <t>2025-12</t>
        </is>
      </c>
      <c r="C2963" s="10" t="n"/>
      <c r="D2963" s="9" t="inlineStr">
        <is>
          <t>Referred</t>
        </is>
      </c>
      <c r="E2963" s="8" t="inlineStr">
        <is>
          <t>Anouk Castellanos</t>
        </is>
      </c>
      <c r="F2963" s="11" t="n">
        <v>2007</v>
      </c>
      <c r="G2963" s="8" t="inlineStr">
        <is>
          <t>Mercedes-Benz</t>
        </is>
      </c>
      <c r="H2963" s="8" t="inlineStr">
        <is>
          <t>AMG GT</t>
        </is>
      </c>
      <c r="I2963" s="8" t="inlineStr">
        <is>
          <t>FG1CN9N74NS4M63MC</t>
        </is>
      </c>
      <c r="J2963" s="8" t="inlineStr">
        <is>
          <t>02 - Sports / GT</t>
        </is>
      </c>
      <c r="K2963" s="12" t="n">
        <v>450000</v>
      </c>
      <c r="L2963" s="8" t="inlineStr">
        <is>
          <t>Maine</t>
        </is>
      </c>
      <c r="M2963" s="13" t="n">
        <v>6877.36</v>
      </c>
      <c r="N2963" s="13" t="n"/>
      <c r="O2963" s="8" t="inlineStr">
        <is>
          <t>Prior carrier non-renewal / cancellation</t>
        </is>
      </c>
    </row>
    <row r="2964">
      <c r="A2964" s="8" t="inlineStr">
        <is>
          <t>076680c3-798a-5306-b434-ab181e1c7db5</t>
        </is>
      </c>
      <c r="B2964" s="9" t="inlineStr">
        <is>
          <t>2025-12</t>
        </is>
      </c>
      <c r="C2964" s="10" t="n"/>
      <c r="D2964" s="9" t="inlineStr">
        <is>
          <t>Referred</t>
        </is>
      </c>
      <c r="E2964" s="8" t="inlineStr">
        <is>
          <t>Priya Merriweather</t>
        </is>
      </c>
      <c r="F2964" s="11" t="n">
        <v>1979</v>
      </c>
      <c r="G2964" s="8" t="inlineStr">
        <is>
          <t>Mercedes-Benz</t>
        </is>
      </c>
      <c r="H2964" s="8" t="inlineStr">
        <is>
          <t>280SL Pagoda</t>
        </is>
      </c>
      <c r="I2964" s="8" t="inlineStr">
        <is>
          <t>VRZW6MNRZ9KZGPT8J</t>
        </is>
      </c>
      <c r="J2964" s="8" t="inlineStr">
        <is>
          <t>07 - Post-War Classic (1946-1972)</t>
        </is>
      </c>
      <c r="K2964" s="12" t="n">
        <v>1010000</v>
      </c>
      <c r="L2964" s="8" t="inlineStr">
        <is>
          <t>Wisconsin</t>
        </is>
      </c>
      <c r="M2964" s="13" t="n">
        <v>8689.809999999999</v>
      </c>
      <c r="N2964" s="13" t="n"/>
      <c r="O2964" s="8" t="inlineStr">
        <is>
          <t>2 at-fault claims - 5 yrs</t>
        </is>
      </c>
    </row>
    <row r="2965">
      <c r="A2965" s="8" t="inlineStr">
        <is>
          <t>08d54dee-276a-5ba7-a6ba-ef1772521345</t>
        </is>
      </c>
      <c r="B2965" s="9" t="inlineStr">
        <is>
          <t>2025-12</t>
        </is>
      </c>
      <c r="C2965" s="10" t="n"/>
      <c r="D2965" s="9" t="inlineStr">
        <is>
          <t>Declined</t>
        </is>
      </c>
      <c r="E2965" s="8" t="inlineStr">
        <is>
          <t>Wilhelmina Vandermeer</t>
        </is>
      </c>
      <c r="F2965" s="11" t="n">
        <v>1958</v>
      </c>
      <c r="G2965" s="8" t="inlineStr">
        <is>
          <t>BMW</t>
        </is>
      </c>
      <c r="H2965" s="8" t="inlineStr">
        <is>
          <t>M8 Competition</t>
        </is>
      </c>
      <c r="I2965" s="8" t="inlineStr">
        <is>
          <t>3ZEGZJCRC0J5RN7UX</t>
        </is>
      </c>
      <c r="J2965" s="8" t="inlineStr">
        <is>
          <t>02 - Sports / GT</t>
        </is>
      </c>
      <c r="K2965" s="12" t="n">
        <v>275000</v>
      </c>
      <c r="L2965" s="8" t="inlineStr">
        <is>
          <t>New Jersey</t>
        </is>
      </c>
      <c r="M2965" s="13" t="n">
        <v>3541.27</v>
      </c>
      <c r="N2965" s="13" t="n"/>
      <c r="O2965" s="8" t="inlineStr">
        <is>
          <t>3 + at-fault claims - 5 yrs</t>
        </is>
      </c>
    </row>
    <row r="2966">
      <c r="A2966" s="8" t="inlineStr">
        <is>
          <t>0b8a0b74-3424-563f-983c-8692227c175c</t>
        </is>
      </c>
      <c r="B2966" s="9" t="inlineStr">
        <is>
          <t>2025-12</t>
        </is>
      </c>
      <c r="C2966" s="10" t="n"/>
      <c r="D2966" s="9" t="inlineStr">
        <is>
          <t>Declined</t>
        </is>
      </c>
      <c r="E2966" s="8" t="inlineStr">
        <is>
          <t>Beatrix Harrington</t>
        </is>
      </c>
      <c r="F2966" s="11" t="n">
        <v>1989</v>
      </c>
      <c r="G2966" s="8" t="inlineStr">
        <is>
          <t>Maserati</t>
        </is>
      </c>
      <c r="H2966" s="8" t="inlineStr">
        <is>
          <t>GranTurismo</t>
        </is>
      </c>
      <c r="I2966" s="8" t="inlineStr">
        <is>
          <t>3UR26YVYHDB4FU8X6</t>
        </is>
      </c>
      <c r="J2966" s="8" t="inlineStr">
        <is>
          <t>02 - Sports / GT</t>
        </is>
      </c>
      <c r="K2966" s="12" t="n">
        <v>395000</v>
      </c>
      <c r="L2966" s="8" t="inlineStr">
        <is>
          <t>New York</t>
        </is>
      </c>
      <c r="M2966" s="13" t="n">
        <v>7154.72</v>
      </c>
      <c r="N2966" s="13" t="n"/>
      <c r="O2966" s="8" t="inlineStr">
        <is>
          <t>3 + at-fault claims - 5 yrs</t>
        </is>
      </c>
    </row>
    <row r="2967">
      <c r="A2967" s="8" t="inlineStr">
        <is>
          <t>0bb38088-9e47-5037-a1b6-392760e33649</t>
        </is>
      </c>
      <c r="B2967" s="9" t="inlineStr">
        <is>
          <t>2025-12</t>
        </is>
      </c>
      <c r="C2967" s="10" t="n"/>
      <c r="D2967" s="9" t="inlineStr">
        <is>
          <t>Declined</t>
        </is>
      </c>
      <c r="E2967" s="8" t="inlineStr">
        <is>
          <t>Noor Montoya</t>
        </is>
      </c>
      <c r="F2967" s="11" t="n">
        <v>1977</v>
      </c>
      <c r="G2967" s="8" t="inlineStr">
        <is>
          <t>Ferrari</t>
        </is>
      </c>
      <c r="H2967" s="8" t="inlineStr">
        <is>
          <t>296 GTB</t>
        </is>
      </c>
      <c r="I2967" s="8" t="inlineStr">
        <is>
          <t>L0BUP3VP68L2KSTML</t>
        </is>
      </c>
      <c r="J2967" s="8" t="inlineStr">
        <is>
          <t>03 - Supercar</t>
        </is>
      </c>
      <c r="K2967" s="12" t="n">
        <v>615000</v>
      </c>
      <c r="L2967" s="8" t="inlineStr">
        <is>
          <t>California</t>
        </is>
      </c>
      <c r="M2967" s="13" t="n">
        <v>14881.84</v>
      </c>
      <c r="N2967" s="13" t="n"/>
      <c r="O2967" s="8" t="inlineStr">
        <is>
          <t>3 + at-fault claims - 5 yrs</t>
        </is>
      </c>
    </row>
    <row r="2968">
      <c r="A2968" s="8" t="inlineStr">
        <is>
          <t>0ccf30d8-5f24-5251-bfd7-2a8a9d8de296</t>
        </is>
      </c>
      <c r="B2968" s="9" t="inlineStr">
        <is>
          <t>2025-12</t>
        </is>
      </c>
      <c r="C2968" s="10" t="n"/>
      <c r="D2968" s="9" t="inlineStr">
        <is>
          <t>Declined</t>
        </is>
      </c>
      <c r="E2968" s="8" t="inlineStr">
        <is>
          <t>Delphine Chattopadhyay</t>
        </is>
      </c>
      <c r="F2968" s="11" t="n">
        <v>1967</v>
      </c>
      <c r="G2968" s="8" t="inlineStr">
        <is>
          <t>Icon</t>
        </is>
      </c>
      <c r="H2968" s="8" t="inlineStr">
        <is>
          <t>Derelict</t>
        </is>
      </c>
      <c r="I2968" s="8" t="inlineStr">
        <is>
          <t>SS1ZRMBK0XMMELLTD</t>
        </is>
      </c>
      <c r="J2968" s="8" t="inlineStr">
        <is>
          <t>11 - Restomod / Coachbuilt / Bespoke</t>
        </is>
      </c>
      <c r="K2968" s="12" t="n">
        <v>495000</v>
      </c>
      <c r="L2968" s="8" t="inlineStr">
        <is>
          <t>Delaware</t>
        </is>
      </c>
      <c r="M2968" s="13" t="n">
        <v>10273.58</v>
      </c>
      <c r="N2968" s="13" t="n"/>
      <c r="O2968" s="8" t="inlineStr">
        <is>
          <t>3 + at-fault claims - 5 yrs</t>
        </is>
      </c>
    </row>
    <row r="2969">
      <c r="A2969" s="8" t="inlineStr">
        <is>
          <t>0d05ff4e-38c0-5210-a5cc-cf3d087ba888</t>
        </is>
      </c>
      <c r="B2969" s="9" t="inlineStr">
        <is>
          <t>2025-12</t>
        </is>
      </c>
      <c r="C2969" s="10" t="n"/>
      <c r="D2969" s="9" t="inlineStr">
        <is>
          <t>Declined</t>
        </is>
      </c>
      <c r="E2969" s="8" t="inlineStr">
        <is>
          <t>Ottilie Underwood</t>
        </is>
      </c>
      <c r="F2969" s="11" t="n">
        <v>1981</v>
      </c>
      <c r="G2969" s="8" t="inlineStr">
        <is>
          <t>Bentley</t>
        </is>
      </c>
      <c r="H2969" s="8" t="inlineStr">
        <is>
          <t>Continental GT</t>
        </is>
      </c>
      <c r="I2969" s="8" t="inlineStr">
        <is>
          <t>XZX5TS6VKTV7FS4BD</t>
        </is>
      </c>
      <c r="J2969" s="8" t="inlineStr">
        <is>
          <t>02 - Sports / GT</t>
        </is>
      </c>
      <c r="K2969" s="12" t="n">
        <v>1190000</v>
      </c>
      <c r="L2969" s="8" t="inlineStr">
        <is>
          <t>Vermont</t>
        </is>
      </c>
      <c r="M2969" s="13" t="n">
        <v>15065.85</v>
      </c>
      <c r="N2969" s="13" t="n"/>
      <c r="O2969" s="8" t="inlineStr">
        <is>
          <t>3 + at-fault claims - 5 yrs</t>
        </is>
      </c>
    </row>
    <row r="2970">
      <c r="A2970" s="8" t="inlineStr">
        <is>
          <t>0dc1116e-5ab1-50fb-bc8b-647203108f1a</t>
        </is>
      </c>
      <c r="B2970" s="9" t="inlineStr">
        <is>
          <t>2025-12</t>
        </is>
      </c>
      <c r="C2970" s="10" t="n"/>
      <c r="D2970" s="9" t="inlineStr">
        <is>
          <t>Declined</t>
        </is>
      </c>
      <c r="E2970" s="8" t="inlineStr">
        <is>
          <t>Horace Thistlewood</t>
        </is>
      </c>
      <c r="F2970" s="11" t="n">
        <v>1970</v>
      </c>
      <c r="G2970" s="8" t="inlineStr">
        <is>
          <t>Bentley</t>
        </is>
      </c>
      <c r="H2970" s="8" t="inlineStr">
        <is>
          <t>Continental GT</t>
        </is>
      </c>
      <c r="I2970" s="8" t="inlineStr">
        <is>
          <t>TZDH8UCDLFH9ZBXGU</t>
        </is>
      </c>
      <c r="J2970" s="8" t="inlineStr">
        <is>
          <t>02 - Sports / GT</t>
        </is>
      </c>
      <c r="K2970" s="12" t="n">
        <v>715000</v>
      </c>
      <c r="L2970" s="8" t="inlineStr">
        <is>
          <t>South Carolina</t>
        </is>
      </c>
      <c r="M2970" s="13" t="n">
        <v>10873.4</v>
      </c>
      <c r="N2970" s="13" t="n"/>
      <c r="O2970" s="8" t="inlineStr">
        <is>
          <t>3 + at-fault claims - 5 yrs</t>
        </is>
      </c>
    </row>
    <row r="2971">
      <c r="A2971" s="8" t="inlineStr">
        <is>
          <t>0ee25b34-782f-505c-a9bd-a8aeb32d5caf</t>
        </is>
      </c>
      <c r="B2971" s="9" t="inlineStr">
        <is>
          <t>2025-12</t>
        </is>
      </c>
      <c r="C2971" s="10" t="n"/>
      <c r="D2971" s="9" t="inlineStr">
        <is>
          <t>Referred</t>
        </is>
      </c>
      <c r="E2971" s="8" t="inlineStr">
        <is>
          <t>Priya Merriweather</t>
        </is>
      </c>
      <c r="F2971" s="11" t="n">
        <v>2001</v>
      </c>
      <c r="G2971" s="8" t="inlineStr">
        <is>
          <t>Lamborghini</t>
        </is>
      </c>
      <c r="H2971" s="8" t="inlineStr">
        <is>
          <t>Huracan EVO</t>
        </is>
      </c>
      <c r="I2971" s="8" t="inlineStr">
        <is>
          <t>VR50CTJNM0LU4JUML</t>
        </is>
      </c>
      <c r="J2971" s="8" t="inlineStr">
        <is>
          <t>03 - Supercar</t>
        </is>
      </c>
      <c r="K2971" s="12" t="n">
        <v>1100000</v>
      </c>
      <c r="L2971" s="8" t="inlineStr">
        <is>
          <t>Alabama</t>
        </is>
      </c>
      <c r="M2971" s="13" t="n">
        <v>21086.79</v>
      </c>
      <c r="N2971" s="13" t="n"/>
      <c r="O2971" s="8" t="inlineStr">
        <is>
          <t>2 at-fault claims - 5 yrs</t>
        </is>
      </c>
    </row>
    <row r="2972">
      <c r="A2972" s="8" t="inlineStr">
        <is>
          <t>0ef4166a-f9f1-598a-964f-0694edcabbb6</t>
        </is>
      </c>
      <c r="B2972" s="9" t="inlineStr">
        <is>
          <t>2025-12</t>
        </is>
      </c>
      <c r="C2972" s="10" t="n"/>
      <c r="D2972" s="9" t="inlineStr">
        <is>
          <t>Declined</t>
        </is>
      </c>
      <c r="E2972" s="8" t="inlineStr">
        <is>
          <t>Ingrid Thistlewood</t>
        </is>
      </c>
      <c r="F2972" s="11" t="n">
        <v>2004</v>
      </c>
      <c r="G2972" s="8" t="inlineStr">
        <is>
          <t>Ferrari</t>
        </is>
      </c>
      <c r="H2972" s="8" t="inlineStr">
        <is>
          <t>SF90 Stradale</t>
        </is>
      </c>
      <c r="I2972" s="8" t="inlineStr">
        <is>
          <t>N9RZMV6VALF7VY897</t>
        </is>
      </c>
      <c r="J2972" s="8" t="inlineStr">
        <is>
          <t>03 - Supercar</t>
        </is>
      </c>
      <c r="K2972" s="12" t="n">
        <v>335000</v>
      </c>
      <c r="L2972" s="8" t="inlineStr">
        <is>
          <t>Oklahoma</t>
        </is>
      </c>
      <c r="M2972" s="13" t="n">
        <v>9158.77</v>
      </c>
      <c r="N2972" s="13" t="n"/>
      <c r="O2972" s="8" t="inlineStr">
        <is>
          <t>3 + at-fault claims - 5 yrs</t>
        </is>
      </c>
    </row>
    <row r="2973">
      <c r="A2973" s="8" t="inlineStr">
        <is>
          <t>0f01fcc7-3985-5ac6-8889-331b89e79f88</t>
        </is>
      </c>
      <c r="B2973" s="9" t="inlineStr">
        <is>
          <t>2025-12</t>
        </is>
      </c>
      <c r="C2973" s="10" t="n"/>
      <c r="D2973" s="9" t="inlineStr">
        <is>
          <t>Referred</t>
        </is>
      </c>
      <c r="E2973" s="8" t="inlineStr">
        <is>
          <t>Thaddeus Vandermeer</t>
        </is>
      </c>
      <c r="F2973" s="11" t="n">
        <v>2019</v>
      </c>
      <c r="G2973" s="8" t="inlineStr">
        <is>
          <t>Bentley</t>
        </is>
      </c>
      <c r="H2973" s="8" t="inlineStr">
        <is>
          <t>Continental GT</t>
        </is>
      </c>
      <c r="I2973" s="8" t="inlineStr">
        <is>
          <t>U3E55J1X1X0BMTVDX</t>
        </is>
      </c>
      <c r="J2973" s="8" t="inlineStr">
        <is>
          <t>02 - Sports / GT</t>
        </is>
      </c>
      <c r="K2973" s="12" t="n">
        <v>1510000</v>
      </c>
      <c r="L2973" s="8" t="inlineStr">
        <is>
          <t>Nevada</t>
        </is>
      </c>
      <c r="M2973" s="13" t="n">
        <v>18333.68</v>
      </c>
      <c r="N2973" s="13" t="n"/>
      <c r="O2973" s="8" t="inlineStr">
        <is>
          <t>Prior carrier non-renewal / cancellation</t>
        </is>
      </c>
    </row>
    <row r="2974">
      <c r="A2974" s="8" t="inlineStr">
        <is>
          <t>0f1ed644-7e82-5ef8-9182-9ca5dd32a1b6</t>
        </is>
      </c>
      <c r="B2974" s="9" t="inlineStr">
        <is>
          <t>2025-12</t>
        </is>
      </c>
      <c r="C2974" s="10" t="n"/>
      <c r="D2974" s="9" t="inlineStr">
        <is>
          <t>Declined</t>
        </is>
      </c>
      <c r="E2974" s="8" t="inlineStr">
        <is>
          <t>Priya Castellanos</t>
        </is>
      </c>
      <c r="F2974" s="11" t="n">
        <v>1965</v>
      </c>
      <c r="G2974" s="8" t="inlineStr">
        <is>
          <t>Ferrari</t>
        </is>
      </c>
      <c r="H2974" s="8" t="inlineStr">
        <is>
          <t>296 GTB</t>
        </is>
      </c>
      <c r="I2974" s="8" t="inlineStr">
        <is>
          <t>PZFDXTH5WBNG2FFB7</t>
        </is>
      </c>
      <c r="J2974" s="8" t="inlineStr">
        <is>
          <t>03 - Supercar</t>
        </is>
      </c>
      <c r="K2974" s="12" t="n">
        <v>660000</v>
      </c>
      <c r="L2974" s="8" t="inlineStr">
        <is>
          <t>Ohio</t>
        </is>
      </c>
      <c r="M2974" s="13" t="n">
        <v>16443.96</v>
      </c>
      <c r="N2974" s="13" t="n"/>
      <c r="O2974" s="8" t="inlineStr">
        <is>
          <t>3 + at-fault claims - 5 yrs</t>
        </is>
      </c>
    </row>
    <row r="2975">
      <c r="A2975" s="8" t="inlineStr">
        <is>
          <t>0fc21f18-5d7d-5600-bf91-ba7d426db301</t>
        </is>
      </c>
      <c r="B2975" s="9" t="inlineStr">
        <is>
          <t>2025-12</t>
        </is>
      </c>
      <c r="C2975" s="10" t="n"/>
      <c r="D2975" s="9" t="inlineStr">
        <is>
          <t>Referred</t>
        </is>
      </c>
      <c r="E2975" s="8" t="inlineStr">
        <is>
          <t>Wilhelmina Blackwood</t>
        </is>
      </c>
      <c r="F2975" s="11" t="n">
        <v>1985</v>
      </c>
      <c r="G2975" s="8" t="inlineStr">
        <is>
          <t>Ferrari</t>
        </is>
      </c>
      <c r="H2975" s="8" t="inlineStr">
        <is>
          <t>SF90 Stradale</t>
        </is>
      </c>
      <c r="I2975" s="8" t="inlineStr">
        <is>
          <t>LSVFFLNA90BUGHVWN</t>
        </is>
      </c>
      <c r="J2975" s="8" t="inlineStr">
        <is>
          <t>03 - Supercar</t>
        </is>
      </c>
      <c r="K2975" s="12" t="n">
        <v>1950000</v>
      </c>
      <c r="L2975" s="8" t="inlineStr">
        <is>
          <t>Massachusetts</t>
        </is>
      </c>
      <c r="M2975" s="13" t="n">
        <v>36792.45</v>
      </c>
      <c r="N2975" s="13" t="n"/>
      <c r="O2975" s="8" t="inlineStr">
        <is>
          <t>2 at-fault claims - 5 yrs</t>
        </is>
      </c>
    </row>
    <row r="2976">
      <c r="A2976" s="8" t="inlineStr">
        <is>
          <t>112b860e-21c8-5638-b78c-3151e6b1d4ed</t>
        </is>
      </c>
      <c r="B2976" s="9" t="inlineStr">
        <is>
          <t>2025-12</t>
        </is>
      </c>
      <c r="C2976" s="10" t="n"/>
      <c r="D2976" s="9" t="inlineStr">
        <is>
          <t>Declined</t>
        </is>
      </c>
      <c r="E2976" s="8" t="inlineStr">
        <is>
          <t>Leopold Larsson</t>
        </is>
      </c>
      <c r="F2976" s="11" t="n">
        <v>1985</v>
      </c>
      <c r="G2976" s="8" t="inlineStr">
        <is>
          <t>Lamborghini</t>
        </is>
      </c>
      <c r="H2976" s="8" t="inlineStr">
        <is>
          <t>Huracan EVO</t>
        </is>
      </c>
      <c r="I2976" s="8" t="inlineStr">
        <is>
          <t>C4BK0R1WU7Y9BLEJS</t>
        </is>
      </c>
      <c r="J2976" s="8" t="inlineStr">
        <is>
          <t>03 - Supercar</t>
        </is>
      </c>
      <c r="K2976" s="12" t="n">
        <v>475000</v>
      </c>
      <c r="L2976" s="8" t="inlineStr">
        <is>
          <t>California</t>
        </is>
      </c>
      <c r="M2976" s="13" t="n">
        <v>13913.92</v>
      </c>
      <c r="N2976" s="13" t="n"/>
      <c r="O2976" s="8" t="inlineStr">
        <is>
          <t>3 + at-fault claims - 5 yrs</t>
        </is>
      </c>
    </row>
    <row r="2977">
      <c r="A2977" s="8" t="inlineStr">
        <is>
          <t>1212135a-c768-5a43-9e62-5defee54de79</t>
        </is>
      </c>
      <c r="B2977" s="9" t="inlineStr">
        <is>
          <t>2025-12</t>
        </is>
      </c>
      <c r="C2977" s="10" t="n"/>
      <c r="D2977" s="9" t="inlineStr">
        <is>
          <t>Declined</t>
        </is>
      </c>
      <c r="E2977" s="8" t="inlineStr">
        <is>
          <t>Marisol Merriweather</t>
        </is>
      </c>
      <c r="F2977" s="11" t="n">
        <v>1971</v>
      </c>
      <c r="G2977" s="8" t="inlineStr">
        <is>
          <t>Aston Martin</t>
        </is>
      </c>
      <c r="H2977" s="8" t="inlineStr">
        <is>
          <t>DB12</t>
        </is>
      </c>
      <c r="I2977" s="8" t="inlineStr">
        <is>
          <t>U2DJVR0S7RBDE2VDU</t>
        </is>
      </c>
      <c r="J2977" s="8" t="inlineStr">
        <is>
          <t>02 - Sports / GT</t>
        </is>
      </c>
      <c r="K2977" s="12" t="n">
        <v>1950000</v>
      </c>
      <c r="L2977" s="8" t="inlineStr">
        <is>
          <t>Georgia</t>
        </is>
      </c>
      <c r="M2977" s="13" t="n">
        <v>22664.15</v>
      </c>
      <c r="N2977" s="13" t="n"/>
      <c r="O2977" s="8" t="inlineStr">
        <is>
          <t>3 + at-fault claims - 5 yrs</t>
        </is>
      </c>
    </row>
    <row r="2978">
      <c r="A2978" s="8" t="inlineStr">
        <is>
          <t>12e0f575-c8ad-5092-ad74-f08fb114c8ff</t>
        </is>
      </c>
      <c r="B2978" s="9" t="inlineStr">
        <is>
          <t>2025-12</t>
        </is>
      </c>
      <c r="C2978" s="10" t="n"/>
      <c r="D2978" s="9" t="inlineStr">
        <is>
          <t>Declined</t>
        </is>
      </c>
      <c r="E2978" s="8" t="inlineStr">
        <is>
          <t>Emiliano Bellandi</t>
        </is>
      </c>
      <c r="F2978" s="11" t="n">
        <v>1978</v>
      </c>
      <c r="G2978" s="8" t="inlineStr">
        <is>
          <t>Bentley</t>
        </is>
      </c>
      <c r="H2978" s="8" t="inlineStr">
        <is>
          <t>Continental GT</t>
        </is>
      </c>
      <c r="I2978" s="8" t="inlineStr">
        <is>
          <t>E0WU3EPBU28G5MK6R</t>
        </is>
      </c>
      <c r="J2978" s="8" t="inlineStr">
        <is>
          <t>02 - Sports / GT</t>
        </is>
      </c>
      <c r="K2978" s="12" t="n">
        <v>750000</v>
      </c>
      <c r="L2978" s="8" t="inlineStr">
        <is>
          <t>Connecticut</t>
        </is>
      </c>
      <c r="M2978" s="13" t="n">
        <v>10301.89</v>
      </c>
      <c r="N2978" s="13" t="n"/>
      <c r="O2978" s="8" t="inlineStr">
        <is>
          <t>3 + at-fault claims - 5 yrs</t>
        </is>
      </c>
    </row>
    <row r="2979">
      <c r="A2979" s="8" t="inlineStr">
        <is>
          <t>142c113f-443b-5384-bf5b-2413611b294e</t>
        </is>
      </c>
      <c r="B2979" s="9" t="inlineStr">
        <is>
          <t>2025-12</t>
        </is>
      </c>
      <c r="C2979" s="10" t="n"/>
      <c r="D2979" s="9" t="inlineStr">
        <is>
          <t>Declined</t>
        </is>
      </c>
      <c r="E2979" s="8" t="inlineStr">
        <is>
          <t>Priya Blackwood</t>
        </is>
      </c>
      <c r="F2979" s="11" t="n">
        <v>1976</v>
      </c>
      <c r="G2979" s="8" t="inlineStr">
        <is>
          <t>Mercedes-Benz</t>
        </is>
      </c>
      <c r="H2979" s="8" t="inlineStr">
        <is>
          <t>AMG GT</t>
        </is>
      </c>
      <c r="I2979" s="8" t="inlineStr">
        <is>
          <t>VKFPRYMUFL53ZGD8Y</t>
        </is>
      </c>
      <c r="J2979" s="8" t="inlineStr">
        <is>
          <t>02 - Sports / GT</t>
        </is>
      </c>
      <c r="K2979" s="12" t="n">
        <v>345000</v>
      </c>
      <c r="L2979" s="8" t="inlineStr">
        <is>
          <t>Massachusetts</t>
        </is>
      </c>
      <c r="M2979" s="13" t="n">
        <v>6102.59</v>
      </c>
      <c r="N2979" s="13" t="n"/>
      <c r="O2979" s="8" t="inlineStr">
        <is>
          <t>3 + at-fault claims - 5 yrs</t>
        </is>
      </c>
    </row>
    <row r="2980">
      <c r="A2980" s="8" t="inlineStr">
        <is>
          <t>148db5be-ee65-5cc1-9c3e-8dd747bd03d8</t>
        </is>
      </c>
      <c r="B2980" s="9" t="inlineStr">
        <is>
          <t>2025-12</t>
        </is>
      </c>
      <c r="C2980" s="10" t="n"/>
      <c r="D2980" s="9" t="inlineStr">
        <is>
          <t>Declined</t>
        </is>
      </c>
      <c r="E2980" s="8" t="inlineStr">
        <is>
          <t>Callum Delacroix</t>
        </is>
      </c>
      <c r="F2980" s="11" t="n">
        <v>2004</v>
      </c>
      <c r="G2980" s="8" t="inlineStr">
        <is>
          <t>Ferrari</t>
        </is>
      </c>
      <c r="H2980" s="8" t="inlineStr">
        <is>
          <t>275 GTB/4</t>
        </is>
      </c>
      <c r="I2980" s="8" t="inlineStr">
        <is>
          <t>L8EEV9EFFU7TCTAET</t>
        </is>
      </c>
      <c r="J2980" s="8" t="inlineStr">
        <is>
          <t>07 - Post-War Classic (1946-1972)</t>
        </is>
      </c>
      <c r="K2980" s="12" t="n">
        <v>1055000</v>
      </c>
      <c r="L2980" s="8" t="inlineStr">
        <is>
          <t>Wyoming</t>
        </is>
      </c>
      <c r="M2980" s="13" t="n">
        <v>8093.64</v>
      </c>
      <c r="N2980" s="13" t="n"/>
      <c r="O2980" s="8" t="inlineStr">
        <is>
          <t>3 + at-fault claims - 5 yrs</t>
        </is>
      </c>
    </row>
    <row r="2981">
      <c r="A2981" s="8" t="inlineStr">
        <is>
          <t>1666a50a-b8d1-5162-99de-229bbe10cb5c</t>
        </is>
      </c>
      <c r="B2981" s="9" t="inlineStr">
        <is>
          <t>2025-12</t>
        </is>
      </c>
      <c r="C2981" s="10" t="n"/>
      <c r="D2981" s="9" t="inlineStr">
        <is>
          <t>Declined</t>
        </is>
      </c>
      <c r="E2981" s="8" t="inlineStr">
        <is>
          <t>Emiliano Castellanos</t>
        </is>
      </c>
      <c r="F2981" s="11" t="n">
        <v>1993</v>
      </c>
      <c r="G2981" s="8" t="inlineStr">
        <is>
          <t>Aston Martin</t>
        </is>
      </c>
      <c r="H2981" s="8" t="inlineStr">
        <is>
          <t>DB12</t>
        </is>
      </c>
      <c r="I2981" s="8" t="inlineStr">
        <is>
          <t>JBPBUJ4D8EFXZUN34</t>
        </is>
      </c>
      <c r="J2981" s="8" t="inlineStr">
        <is>
          <t>02 - Sports / GT</t>
        </is>
      </c>
      <c r="K2981" s="12" t="n">
        <v>185000</v>
      </c>
      <c r="L2981" s="8" t="inlineStr">
        <is>
          <t>Colorado</t>
        </is>
      </c>
      <c r="M2981" s="13" t="n">
        <v>3532.45</v>
      </c>
      <c r="N2981" s="13" t="n"/>
      <c r="O2981" s="8" t="inlineStr">
        <is>
          <t>3 + at-fault claims - 5 yrs</t>
        </is>
      </c>
    </row>
    <row r="2982">
      <c r="A2982" s="8" t="inlineStr">
        <is>
          <t>17a11f2c-ff84-5e10-b8bc-a1548f0a6726</t>
        </is>
      </c>
      <c r="B2982" s="9" t="inlineStr">
        <is>
          <t>2025-12</t>
        </is>
      </c>
      <c r="C2982" s="10" t="n"/>
      <c r="D2982" s="9" t="inlineStr">
        <is>
          <t>Declined</t>
        </is>
      </c>
      <c r="E2982" s="8" t="inlineStr">
        <is>
          <t>Anouk Underwood</t>
        </is>
      </c>
      <c r="F2982" s="11" t="n">
        <v>1963</v>
      </c>
      <c r="G2982" s="8" t="inlineStr">
        <is>
          <t>McLaren</t>
        </is>
      </c>
      <c r="H2982" s="8" t="inlineStr">
        <is>
          <t>750S</t>
        </is>
      </c>
      <c r="I2982" s="8" t="inlineStr">
        <is>
          <t>823TN3ZUR8SU3RPZN</t>
        </is>
      </c>
      <c r="J2982" s="8" t="inlineStr">
        <is>
          <t>03 - Supercar</t>
        </is>
      </c>
      <c r="K2982" s="12" t="n">
        <v>1390000</v>
      </c>
      <c r="L2982" s="8" t="inlineStr">
        <is>
          <t>Ohio</t>
        </is>
      </c>
      <c r="M2982" s="13" t="n">
        <v>29163.77</v>
      </c>
      <c r="N2982" s="13" t="n"/>
      <c r="O2982" s="8" t="inlineStr">
        <is>
          <t>3 + at-fault claims - 5 yrs</t>
        </is>
      </c>
    </row>
    <row r="2983">
      <c r="A2983" s="8" t="inlineStr">
        <is>
          <t>17d3042d-f0bd-53ff-adfa-875031b10221</t>
        </is>
      </c>
      <c r="B2983" s="9" t="inlineStr">
        <is>
          <t>2025-12</t>
        </is>
      </c>
      <c r="C2983" s="10" t="n"/>
      <c r="D2983" s="9" t="inlineStr">
        <is>
          <t>Declined</t>
        </is>
      </c>
      <c r="E2983" s="8" t="inlineStr">
        <is>
          <t>Delphine Fairweather</t>
        </is>
      </c>
      <c r="F2983" s="11" t="n">
        <v>1991</v>
      </c>
      <c r="G2983" s="8" t="inlineStr">
        <is>
          <t>Porsche</t>
        </is>
      </c>
      <c r="H2983" s="8" t="inlineStr">
        <is>
          <t>911 Turbo S</t>
        </is>
      </c>
      <c r="I2983" s="8" t="inlineStr">
        <is>
          <t>Z887EGWMM7D8GAB97</t>
        </is>
      </c>
      <c r="J2983" s="8" t="inlineStr">
        <is>
          <t>02 - Sports / GT</t>
        </is>
      </c>
      <c r="K2983" s="12" t="n">
        <v>420000</v>
      </c>
      <c r="L2983" s="8" t="inlineStr">
        <is>
          <t>North Carolina</t>
        </is>
      </c>
      <c r="M2983" s="13" t="n">
        <v>6834.91</v>
      </c>
      <c r="N2983" s="13" t="n"/>
      <c r="O2983" s="8" t="inlineStr">
        <is>
          <t>3 + at-fault claims - 5 yrs</t>
        </is>
      </c>
    </row>
    <row r="2984">
      <c r="A2984" s="8" t="inlineStr">
        <is>
          <t>17e5ffeb-c0e0-55ad-ace0-1c04fe288b3e</t>
        </is>
      </c>
      <c r="B2984" s="9" t="inlineStr">
        <is>
          <t>2025-12</t>
        </is>
      </c>
      <c r="C2984" s="10" t="n"/>
      <c r="D2984" s="9" t="inlineStr">
        <is>
          <t>Declined</t>
        </is>
      </c>
      <c r="E2984" s="8" t="inlineStr">
        <is>
          <t>Delphine Underwood</t>
        </is>
      </c>
      <c r="F2984" s="11" t="n">
        <v>1958</v>
      </c>
      <c r="G2984" s="8" t="inlineStr">
        <is>
          <t>Ferrari</t>
        </is>
      </c>
      <c r="H2984" s="8" t="inlineStr">
        <is>
          <t>296 GTB</t>
        </is>
      </c>
      <c r="I2984" s="8" t="inlineStr">
        <is>
          <t>0RSAPG3VY1TEB8DZR</t>
        </is>
      </c>
      <c r="J2984" s="8" t="inlineStr">
        <is>
          <t>03 - Supercar</t>
        </is>
      </c>
      <c r="K2984" s="12" t="n">
        <v>555000</v>
      </c>
      <c r="L2984" s="8" t="inlineStr">
        <is>
          <t>Texas</t>
        </is>
      </c>
      <c r="M2984" s="13" t="n">
        <v>11440.33</v>
      </c>
      <c r="N2984" s="13" t="n"/>
      <c r="O2984" s="8" t="inlineStr">
        <is>
          <t>3 + at-fault claims - 5 yrs</t>
        </is>
      </c>
    </row>
    <row r="2985">
      <c r="A2985" s="8" t="inlineStr">
        <is>
          <t>1814603c-a284-5747-bcda-c486435edaa2</t>
        </is>
      </c>
      <c r="B2985" s="9" t="inlineStr">
        <is>
          <t>2025-12</t>
        </is>
      </c>
      <c r="C2985" s="10" t="n"/>
      <c r="D2985" s="9" t="inlineStr">
        <is>
          <t>Declined</t>
        </is>
      </c>
      <c r="E2985" s="8" t="inlineStr">
        <is>
          <t>Delphine Chattopadhyay</t>
        </is>
      </c>
      <c r="F2985" s="11" t="n">
        <v>2022</v>
      </c>
      <c r="G2985" s="8" t="inlineStr">
        <is>
          <t>Ferrari</t>
        </is>
      </c>
      <c r="H2985" s="8" t="inlineStr">
        <is>
          <t>SF90 Stradale</t>
        </is>
      </c>
      <c r="I2985" s="8" t="inlineStr">
        <is>
          <t>6P0G37WM2EBT3FG69</t>
        </is>
      </c>
      <c r="J2985" s="8" t="inlineStr">
        <is>
          <t>03 - Supercar</t>
        </is>
      </c>
      <c r="K2985" s="12" t="n">
        <v>1515000</v>
      </c>
      <c r="L2985" s="8" t="inlineStr">
        <is>
          <t>Louisiana</t>
        </is>
      </c>
      <c r="M2985" s="13" t="n">
        <v>27670.19</v>
      </c>
      <c r="N2985" s="13" t="n"/>
      <c r="O2985" s="8" t="inlineStr">
        <is>
          <t>3 + at-fault claims - 5 yrs</t>
        </is>
      </c>
    </row>
    <row r="2986">
      <c r="A2986" s="8" t="inlineStr">
        <is>
          <t>19497026-d5af-5821-bd9f-ec6305730443</t>
        </is>
      </c>
      <c r="B2986" s="9" t="inlineStr">
        <is>
          <t>2025-12</t>
        </is>
      </c>
      <c r="C2986" s="10" t="n"/>
      <c r="D2986" s="9" t="inlineStr">
        <is>
          <t>Referred</t>
        </is>
      </c>
      <c r="E2986" s="8" t="inlineStr">
        <is>
          <t>Ottilie Merriweather</t>
        </is>
      </c>
      <c r="F2986" s="11" t="n">
        <v>2005</v>
      </c>
      <c r="G2986" s="8" t="inlineStr">
        <is>
          <t>Icon</t>
        </is>
      </c>
      <c r="H2986" s="8" t="inlineStr">
        <is>
          <t>Derelict</t>
        </is>
      </c>
      <c r="I2986" s="8" t="inlineStr">
        <is>
          <t>2ME0GHF6DFGKD3LCW</t>
        </is>
      </c>
      <c r="J2986" s="8" t="inlineStr">
        <is>
          <t>11 - Restomod / Coachbuilt / Bespoke</t>
        </is>
      </c>
      <c r="K2986" s="12" t="n">
        <v>1950000</v>
      </c>
      <c r="L2986" s="8" t="inlineStr">
        <is>
          <t>Alaska</t>
        </is>
      </c>
      <c r="M2986" s="13" t="n">
        <v>28521.51</v>
      </c>
      <c r="N2986" s="13" t="n"/>
      <c r="O2986" s="8" t="inlineStr">
        <is>
          <t>1 theft / total loss claim</t>
        </is>
      </c>
    </row>
    <row r="2987">
      <c r="A2987" s="8" t="inlineStr">
        <is>
          <t>198d2a11-3a90-5ee3-bb33-3f65bdb46e4d</t>
        </is>
      </c>
      <c r="B2987" s="9" t="inlineStr">
        <is>
          <t>2025-12</t>
        </is>
      </c>
      <c r="C2987" s="10" t="n"/>
      <c r="D2987" s="9" t="inlineStr">
        <is>
          <t>Declined</t>
        </is>
      </c>
      <c r="E2987" s="8" t="inlineStr">
        <is>
          <t>Beatrix Farkas</t>
        </is>
      </c>
      <c r="F2987" s="11" t="n">
        <v>2004</v>
      </c>
      <c r="G2987" s="8" t="inlineStr">
        <is>
          <t>Porsche</t>
        </is>
      </c>
      <c r="H2987" s="8" t="inlineStr">
        <is>
          <t>911 Turbo S</t>
        </is>
      </c>
      <c r="I2987" s="8" t="inlineStr">
        <is>
          <t>6MBW894JH187PWVC8</t>
        </is>
      </c>
      <c r="J2987" s="8" t="inlineStr">
        <is>
          <t>02 - Sports / GT</t>
        </is>
      </c>
      <c r="K2987" s="12" t="n">
        <v>515000</v>
      </c>
      <c r="L2987" s="8" t="inlineStr">
        <is>
          <t>Georgia</t>
        </is>
      </c>
      <c r="M2987" s="13" t="n">
        <v>7073.96</v>
      </c>
      <c r="N2987" s="13" t="n"/>
      <c r="O2987" s="8" t="inlineStr">
        <is>
          <t>3 + at-fault claims - 5 yrs</t>
        </is>
      </c>
    </row>
    <row r="2988">
      <c r="A2988" s="8" t="inlineStr">
        <is>
          <t>19f10ab8-7ec3-5a4a-8566-4e37aef7f141</t>
        </is>
      </c>
      <c r="B2988" s="9" t="inlineStr">
        <is>
          <t>2025-12</t>
        </is>
      </c>
      <c r="C2988" s="10" t="n"/>
      <c r="D2988" s="9" t="inlineStr">
        <is>
          <t>Declined</t>
        </is>
      </c>
      <c r="E2988" s="8" t="inlineStr">
        <is>
          <t>Fenwick Merriweather</t>
        </is>
      </c>
      <c r="F2988" s="11" t="n">
        <v>2022</v>
      </c>
      <c r="G2988" s="8" t="inlineStr">
        <is>
          <t>Mercedes-Benz</t>
        </is>
      </c>
      <c r="H2988" s="8" t="inlineStr">
        <is>
          <t>AMG GT</t>
        </is>
      </c>
      <c r="I2988" s="8" t="inlineStr">
        <is>
          <t>6WPS9147BNUNAR40B</t>
        </is>
      </c>
      <c r="J2988" s="8" t="inlineStr">
        <is>
          <t>02 - Sports / GT</t>
        </is>
      </c>
      <c r="K2988" s="12" t="n">
        <v>500000</v>
      </c>
      <c r="L2988" s="8" t="inlineStr">
        <is>
          <t>Colorado</t>
        </is>
      </c>
      <c r="M2988" s="13" t="n">
        <v>6745.28</v>
      </c>
      <c r="N2988" s="13" t="n"/>
      <c r="O2988" s="8" t="inlineStr">
        <is>
          <t>3 + at-fault claims - 5 yrs</t>
        </is>
      </c>
    </row>
    <row r="2989">
      <c r="A2989" s="8" t="inlineStr">
        <is>
          <t>1bbb549b-dd3a-5526-a1be-ddbce0e56709</t>
        </is>
      </c>
      <c r="B2989" s="9" t="inlineStr">
        <is>
          <t>2025-12</t>
        </is>
      </c>
      <c r="C2989" s="10" t="n"/>
      <c r="D2989" s="9" t="inlineStr">
        <is>
          <t>Declined</t>
        </is>
      </c>
      <c r="E2989" s="8" t="inlineStr">
        <is>
          <t>Fitzgerald Larsson</t>
        </is>
      </c>
      <c r="F2989" s="11" t="n">
        <v>1971</v>
      </c>
      <c r="G2989" s="8" t="inlineStr">
        <is>
          <t>Maserati</t>
        </is>
      </c>
      <c r="H2989" s="8" t="inlineStr">
        <is>
          <t>GranTurismo</t>
        </is>
      </c>
      <c r="I2989" s="8" t="inlineStr">
        <is>
          <t>NBUEF60THV5Y6VP3R</t>
        </is>
      </c>
      <c r="J2989" s="8" t="inlineStr">
        <is>
          <t>02 - Sports / GT</t>
        </is>
      </c>
      <c r="K2989" s="12" t="n">
        <v>620000</v>
      </c>
      <c r="L2989" s="8" t="inlineStr">
        <is>
          <t>Washington</t>
        </is>
      </c>
      <c r="M2989" s="13" t="n">
        <v>7299.62</v>
      </c>
      <c r="N2989" s="13" t="n"/>
      <c r="O2989" s="8" t="inlineStr">
        <is>
          <t>3 + at-fault claims - 5 yrs</t>
        </is>
      </c>
    </row>
    <row r="2990">
      <c r="A2990" s="8" t="inlineStr">
        <is>
          <t>1d112bbb-a90d-5bbf-8212-3f70478eba4b</t>
        </is>
      </c>
      <c r="B2990" s="9" t="inlineStr">
        <is>
          <t>2025-12</t>
        </is>
      </c>
      <c r="C2990" s="10" t="n"/>
      <c r="D2990" s="9" t="inlineStr">
        <is>
          <t>Referred</t>
        </is>
      </c>
      <c r="E2990" s="8" t="inlineStr">
        <is>
          <t>Thaddeus Farkas</t>
        </is>
      </c>
      <c r="F2990" s="11" t="n">
        <v>2000</v>
      </c>
      <c r="G2990" s="8" t="inlineStr">
        <is>
          <t>Ferrari</t>
        </is>
      </c>
      <c r="H2990" s="8" t="inlineStr">
        <is>
          <t>SF90 Stradale</t>
        </is>
      </c>
      <c r="I2990" s="8" t="inlineStr">
        <is>
          <t>08HF1JX2LNP48J2L3</t>
        </is>
      </c>
      <c r="J2990" s="8" t="inlineStr">
        <is>
          <t>03 - Supercar</t>
        </is>
      </c>
      <c r="K2990" s="12" t="n">
        <v>1315000</v>
      </c>
      <c r="L2990" s="8" t="inlineStr">
        <is>
          <t>Arkansas</t>
        </is>
      </c>
      <c r="M2990" s="13" t="n">
        <v>27391.7</v>
      </c>
      <c r="N2990" s="13" t="n"/>
      <c r="O2990" s="8" t="inlineStr">
        <is>
          <t>2 at-fault claims - 5 yrs</t>
        </is>
      </c>
    </row>
    <row r="2991">
      <c r="A2991" s="8" t="inlineStr">
        <is>
          <t>1fd23d66-02e6-5702-a5b8-b450fd0ab1d3</t>
        </is>
      </c>
      <c r="B2991" s="9" t="inlineStr">
        <is>
          <t>2025-12</t>
        </is>
      </c>
      <c r="C2991" s="10" t="n"/>
      <c r="D2991" s="9" t="inlineStr">
        <is>
          <t>Declined</t>
        </is>
      </c>
      <c r="E2991" s="8" t="inlineStr">
        <is>
          <t>Priya Chattopadhyay</t>
        </is>
      </c>
      <c r="F2991" s="11" t="n">
        <v>2006</v>
      </c>
      <c r="G2991" s="8" t="inlineStr">
        <is>
          <t>Alfa Romeo</t>
        </is>
      </c>
      <c r="H2991" s="8" t="inlineStr">
        <is>
          <t>8C 2900</t>
        </is>
      </c>
      <c r="I2991" s="8" t="inlineStr">
        <is>
          <t>W0VRA3DF8FKULLBP7</t>
        </is>
      </c>
      <c r="J2991" s="8" t="inlineStr">
        <is>
          <t>06 - Vintage Pre-War (pre-1946)</t>
        </is>
      </c>
      <c r="K2991" s="12" t="n">
        <v>575000</v>
      </c>
      <c r="L2991" s="8" t="inlineStr">
        <is>
          <t>Mississippi</t>
        </is>
      </c>
      <c r="M2991" s="13" t="n">
        <v>4905.94</v>
      </c>
      <c r="N2991" s="13" t="n"/>
      <c r="O2991" s="8" t="inlineStr">
        <is>
          <t>3 + at-fault claims - 5 yrs</t>
        </is>
      </c>
    </row>
    <row r="2992">
      <c r="A2992" s="8" t="inlineStr">
        <is>
          <t>20ddb2eb-3c72-54a8-aaf7-5dac7f6f0376</t>
        </is>
      </c>
      <c r="B2992" s="9" t="inlineStr">
        <is>
          <t>2025-12</t>
        </is>
      </c>
      <c r="C2992" s="10" t="n"/>
      <c r="D2992" s="9" t="inlineStr">
        <is>
          <t>Declined</t>
        </is>
      </c>
      <c r="E2992" s="8" t="inlineStr">
        <is>
          <t>Saoirse Bellandi</t>
        </is>
      </c>
      <c r="F2992" s="11" t="n">
        <v>1955</v>
      </c>
      <c r="G2992" s="8" t="inlineStr">
        <is>
          <t>Aston Martin</t>
        </is>
      </c>
      <c r="H2992" s="8" t="inlineStr">
        <is>
          <t>DB12</t>
        </is>
      </c>
      <c r="I2992" s="8" t="inlineStr">
        <is>
          <t>941BSB9E132L0NXWX</t>
        </is>
      </c>
      <c r="J2992" s="8" t="inlineStr">
        <is>
          <t>02 - Sports / GT</t>
        </is>
      </c>
      <c r="K2992" s="12" t="n">
        <v>400000</v>
      </c>
      <c r="L2992" s="8" t="inlineStr">
        <is>
          <t>Illinois</t>
        </is>
      </c>
      <c r="M2992" s="13" t="n">
        <v>7698.11</v>
      </c>
      <c r="N2992" s="13" t="n"/>
      <c r="O2992" s="8" t="inlineStr">
        <is>
          <t>3 + at-fault claims - 5 yrs</t>
        </is>
      </c>
    </row>
    <row r="2993">
      <c r="A2993" s="8" t="inlineStr">
        <is>
          <t>23ae819d-3d30-5188-9bbb-4ead1156da9e</t>
        </is>
      </c>
      <c r="B2993" s="9" t="inlineStr">
        <is>
          <t>2025-12</t>
        </is>
      </c>
      <c r="C2993" s="10" t="n"/>
      <c r="D2993" s="9" t="inlineStr">
        <is>
          <t>Declined</t>
        </is>
      </c>
      <c r="E2993" s="8" t="inlineStr">
        <is>
          <t>Delphine Chattopadhyay</t>
        </is>
      </c>
      <c r="F2993" s="11" t="n">
        <v>2008</v>
      </c>
      <c r="G2993" s="8" t="inlineStr">
        <is>
          <t>Porsche</t>
        </is>
      </c>
      <c r="H2993" s="8" t="inlineStr">
        <is>
          <t>911 Turbo S</t>
        </is>
      </c>
      <c r="I2993" s="8" t="inlineStr">
        <is>
          <t>ZAPKCXRHGELVDZXS7</t>
        </is>
      </c>
      <c r="J2993" s="8" t="inlineStr">
        <is>
          <t>02 - Sports / GT</t>
        </is>
      </c>
      <c r="K2993" s="12" t="n">
        <v>520000</v>
      </c>
      <c r="L2993" s="8" t="inlineStr">
        <is>
          <t>South Dakota</t>
        </is>
      </c>
      <c r="M2993" s="13" t="n">
        <v>7078.87</v>
      </c>
      <c r="N2993" s="13" t="n"/>
      <c r="O2993" s="8" t="inlineStr">
        <is>
          <t>3 + at-fault claims - 5 yrs</t>
        </is>
      </c>
    </row>
    <row r="2994">
      <c r="A2994" s="8" t="inlineStr">
        <is>
          <t>263f74a7-5ea0-5d08-a347-6c1deffaa263</t>
        </is>
      </c>
      <c r="B2994" s="9" t="inlineStr">
        <is>
          <t>2025-12</t>
        </is>
      </c>
      <c r="C2994" s="10" t="n"/>
      <c r="D2994" s="9" t="inlineStr">
        <is>
          <t>Declined</t>
        </is>
      </c>
      <c r="E2994" s="8" t="inlineStr">
        <is>
          <t>Aurelio Rourke</t>
        </is>
      </c>
      <c r="F2994" s="11" t="n">
        <v>2002</v>
      </c>
      <c r="G2994" s="8" t="inlineStr">
        <is>
          <t>Ferrari</t>
        </is>
      </c>
      <c r="H2994" s="8" t="inlineStr">
        <is>
          <t>SF90 Stradale</t>
        </is>
      </c>
      <c r="I2994" s="8" t="inlineStr">
        <is>
          <t>17B83DMA8R2B5S1JW</t>
        </is>
      </c>
      <c r="J2994" s="8" t="inlineStr">
        <is>
          <t>03 - Supercar</t>
        </is>
      </c>
      <c r="K2994" s="12" t="n">
        <v>1280000</v>
      </c>
      <c r="L2994" s="8" t="inlineStr">
        <is>
          <t>Wyoming</t>
        </is>
      </c>
      <c r="M2994" s="13" t="n">
        <v>20673.21</v>
      </c>
      <c r="N2994" s="13" t="n"/>
      <c r="O2994" s="8" t="inlineStr">
        <is>
          <t>3 + at-fault claims - 5 yrs</t>
        </is>
      </c>
    </row>
    <row r="2995">
      <c r="A2995" s="8" t="inlineStr">
        <is>
          <t>2672481b-e982-50ff-9ef3-7ea5ba4c8b38</t>
        </is>
      </c>
      <c r="B2995" s="9" t="inlineStr">
        <is>
          <t>2025-12</t>
        </is>
      </c>
      <c r="C2995" s="10" t="n"/>
      <c r="D2995" s="9" t="inlineStr">
        <is>
          <t>Declined</t>
        </is>
      </c>
      <c r="E2995" s="8" t="inlineStr">
        <is>
          <t>Fenwick Pennington</t>
        </is>
      </c>
      <c r="F2995" s="11" t="n">
        <v>2004</v>
      </c>
      <c r="G2995" s="8" t="inlineStr">
        <is>
          <t>Mercedes-Benz</t>
        </is>
      </c>
      <c r="H2995" s="8" t="inlineStr">
        <is>
          <t>AMG GT</t>
        </is>
      </c>
      <c r="I2995" s="8" t="inlineStr">
        <is>
          <t>4EZWSUHHULJMVKCS0</t>
        </is>
      </c>
      <c r="J2995" s="8" t="inlineStr">
        <is>
          <t>02 - Sports / GT</t>
        </is>
      </c>
      <c r="K2995" s="12" t="n">
        <v>680000</v>
      </c>
      <c r="L2995" s="8" t="inlineStr">
        <is>
          <t>Ohio</t>
        </is>
      </c>
      <c r="M2995" s="13" t="n">
        <v>11592.08</v>
      </c>
      <c r="N2995" s="13" t="n"/>
      <c r="O2995" s="8" t="inlineStr">
        <is>
          <t>3 + at-fault claims - 5 yrs</t>
        </is>
      </c>
    </row>
    <row r="2996">
      <c r="A2996" s="8" t="inlineStr">
        <is>
          <t>2818b3dc-d275-5925-9762-a3688af03abb</t>
        </is>
      </c>
      <c r="B2996" s="9" t="inlineStr">
        <is>
          <t>2025-12</t>
        </is>
      </c>
      <c r="C2996" s="10" t="n"/>
      <c r="D2996" s="9" t="inlineStr">
        <is>
          <t>Referred</t>
        </is>
      </c>
      <c r="E2996" s="8" t="inlineStr">
        <is>
          <t>Noor Chattopadhyay</t>
        </is>
      </c>
      <c r="F2996" s="11" t="n">
        <v>1987</v>
      </c>
      <c r="G2996" s="8" t="inlineStr">
        <is>
          <t>BMW</t>
        </is>
      </c>
      <c r="H2996" s="8" t="inlineStr">
        <is>
          <t>M8 Competition</t>
        </is>
      </c>
      <c r="I2996" s="8" t="inlineStr">
        <is>
          <t>4N7EZRZPB2B0Z8R30</t>
        </is>
      </c>
      <c r="J2996" s="8" t="inlineStr">
        <is>
          <t>02 - Sports / GT</t>
        </is>
      </c>
      <c r="K2996" s="12" t="n">
        <v>385000</v>
      </c>
      <c r="L2996" s="8" t="inlineStr">
        <is>
          <t>Washington</t>
        </is>
      </c>
      <c r="M2996" s="13" t="n">
        <v>5230.19</v>
      </c>
      <c r="N2996" s="13" t="n"/>
      <c r="O2996" s="8" t="inlineStr">
        <is>
          <t>2 at-fault claims - 5 yrs</t>
        </is>
      </c>
    </row>
    <row r="2997">
      <c r="A2997" s="8" t="inlineStr">
        <is>
          <t>282dee70-8744-561b-a701-5de4f45b9718</t>
        </is>
      </c>
      <c r="B2997" s="9" t="inlineStr">
        <is>
          <t>2025-12</t>
        </is>
      </c>
      <c r="C2997" s="10" t="n"/>
      <c r="D2997" s="9" t="inlineStr">
        <is>
          <t>Declined</t>
        </is>
      </c>
      <c r="E2997" s="8" t="inlineStr">
        <is>
          <t>Anouk Blackwood</t>
        </is>
      </c>
      <c r="F2997" s="11" t="n">
        <v>1978</v>
      </c>
      <c r="G2997" s="8" t="inlineStr">
        <is>
          <t>McLaren</t>
        </is>
      </c>
      <c r="H2997" s="8" t="inlineStr">
        <is>
          <t>750S</t>
        </is>
      </c>
      <c r="I2997" s="8" t="inlineStr">
        <is>
          <t>D3S20WUCHU2NJA2M7</t>
        </is>
      </c>
      <c r="J2997" s="8" t="inlineStr">
        <is>
          <t>03 - Supercar</t>
        </is>
      </c>
      <c r="K2997" s="12" t="n">
        <v>880000</v>
      </c>
      <c r="L2997" s="8" t="inlineStr">
        <is>
          <t>New York</t>
        </is>
      </c>
      <c r="M2997" s="13" t="n">
        <v>20190.19</v>
      </c>
      <c r="N2997" s="13" t="n"/>
      <c r="O2997" s="8" t="inlineStr">
        <is>
          <t>3 + at-fault claims - 5 yrs</t>
        </is>
      </c>
    </row>
    <row r="2998">
      <c r="A2998" s="8" t="inlineStr">
        <is>
          <t>2bed9918-2545-52e8-85f1-4221836f6b90</t>
        </is>
      </c>
      <c r="B2998" s="9" t="inlineStr">
        <is>
          <t>2025-12</t>
        </is>
      </c>
      <c r="C2998" s="10" t="n"/>
      <c r="D2998" s="9" t="inlineStr">
        <is>
          <t>Declined</t>
        </is>
      </c>
      <c r="E2998" s="8" t="inlineStr">
        <is>
          <t>Lorenzo Vandermeer</t>
        </is>
      </c>
      <c r="F2998" s="11" t="n">
        <v>1988</v>
      </c>
      <c r="G2998" s="8" t="inlineStr">
        <is>
          <t>Aston Martin</t>
        </is>
      </c>
      <c r="H2998" s="8" t="inlineStr">
        <is>
          <t>DB12</t>
        </is>
      </c>
      <c r="I2998" s="8" t="inlineStr">
        <is>
          <t>MVF2MFNTWS74TZR1A</t>
        </is>
      </c>
      <c r="J2998" s="8" t="inlineStr">
        <is>
          <t>02 - Sports / GT</t>
        </is>
      </c>
      <c r="K2998" s="12" t="n">
        <v>1260000</v>
      </c>
      <c r="L2998" s="8" t="inlineStr">
        <is>
          <t>Mississippi</t>
        </is>
      </c>
      <c r="M2998" s="13" t="n">
        <v>15559.81</v>
      </c>
      <c r="N2998" s="13" t="n"/>
      <c r="O2998" s="8" t="inlineStr">
        <is>
          <t>3 + at-fault claims - 5 yrs</t>
        </is>
      </c>
    </row>
    <row r="2999">
      <c r="A2999" s="8" t="inlineStr">
        <is>
          <t>2cd59b2b-0ef4-55dc-b5cd-f25a0b33d515</t>
        </is>
      </c>
      <c r="B2999" s="9" t="inlineStr">
        <is>
          <t>2025-12</t>
        </is>
      </c>
      <c r="C2999" s="10" t="n"/>
      <c r="D2999" s="9" t="inlineStr">
        <is>
          <t>Referred</t>
        </is>
      </c>
      <c r="E2999" s="8" t="inlineStr">
        <is>
          <t>Emiliano Underwood</t>
        </is>
      </c>
      <c r="F2999" s="11" t="n">
        <v>1985</v>
      </c>
      <c r="G2999" s="8" t="inlineStr">
        <is>
          <t>Ferrari</t>
        </is>
      </c>
      <c r="H2999" s="8" t="inlineStr">
        <is>
          <t>SF90 Stradale</t>
        </is>
      </c>
      <c r="I2999" s="8" t="inlineStr">
        <is>
          <t>NLNF4YYAC3CABPZMH</t>
        </is>
      </c>
      <c r="J2999" s="8" t="inlineStr">
        <is>
          <t>03 - Supercar</t>
        </is>
      </c>
      <c r="K2999" s="12" t="n">
        <v>1600000</v>
      </c>
      <c r="L2999" s="8" t="inlineStr">
        <is>
          <t>Colorado</t>
        </is>
      </c>
      <c r="M2999" s="13" t="n">
        <v>26566.04</v>
      </c>
      <c r="N2999" s="13" t="n"/>
      <c r="O2999" s="8" t="inlineStr">
        <is>
          <t>1 theft / total loss claim</t>
        </is>
      </c>
    </row>
    <row r="3000">
      <c r="A3000" s="8" t="inlineStr">
        <is>
          <t>2d6d976b-75b0-5241-8e42-0a01f2127f96</t>
        </is>
      </c>
      <c r="B3000" s="9" t="inlineStr">
        <is>
          <t>2025-12</t>
        </is>
      </c>
      <c r="C3000" s="10" t="n"/>
      <c r="D3000" s="9" t="inlineStr">
        <is>
          <t>Referred</t>
        </is>
      </c>
      <c r="E3000" s="8" t="inlineStr">
        <is>
          <t>Saoirse Underwood</t>
        </is>
      </c>
      <c r="F3000" s="11" t="n">
        <v>2023</v>
      </c>
      <c r="G3000" s="8" t="inlineStr">
        <is>
          <t>Bentley</t>
        </is>
      </c>
      <c r="H3000" s="8" t="inlineStr">
        <is>
          <t>Continental GT</t>
        </is>
      </c>
      <c r="I3000" s="8" t="inlineStr">
        <is>
          <t>2GK8X9TFGTUWMER9R</t>
        </is>
      </c>
      <c r="J3000" s="8" t="inlineStr">
        <is>
          <t>02 - Sports / GT</t>
        </is>
      </c>
      <c r="K3000" s="12" t="n">
        <v>1175000</v>
      </c>
      <c r="L3000" s="8" t="inlineStr">
        <is>
          <t>Wyoming</t>
        </is>
      </c>
      <c r="M3000" s="13" t="n">
        <v>13046.93</v>
      </c>
      <c r="N3000" s="13" t="n"/>
      <c r="O3000" s="8" t="inlineStr">
        <is>
          <t>2 at-fault claims - 5 yrs</t>
        </is>
      </c>
    </row>
    <row r="3001">
      <c r="A3001" s="8" t="inlineStr">
        <is>
          <t>2ee28252-8496-5089-ab56-75e627a3e151</t>
        </is>
      </c>
      <c r="B3001" s="9" t="inlineStr">
        <is>
          <t>2025-12</t>
        </is>
      </c>
      <c r="C3001" s="10" t="n"/>
      <c r="D3001" s="9" t="inlineStr">
        <is>
          <t>Declined</t>
        </is>
      </c>
      <c r="E3001" s="8" t="inlineStr">
        <is>
          <t>Ingrid Kingsford</t>
        </is>
      </c>
      <c r="F3001" s="11" t="n">
        <v>1994</v>
      </c>
      <c r="G3001" s="8" t="inlineStr">
        <is>
          <t>BMW</t>
        </is>
      </c>
      <c r="H3001" s="8" t="inlineStr">
        <is>
          <t>M8 Competition</t>
        </is>
      </c>
      <c r="I3001" s="8" t="inlineStr">
        <is>
          <t>CGRKLGCLFPREU3S1Y</t>
        </is>
      </c>
      <c r="J3001" s="8" t="inlineStr">
        <is>
          <t>02 - Sports / GT</t>
        </is>
      </c>
      <c r="K3001" s="12" t="n">
        <v>1010000</v>
      </c>
      <c r="L3001" s="8" t="inlineStr">
        <is>
          <t>North Carolina</t>
        </is>
      </c>
      <c r="M3001" s="13" t="n">
        <v>12053.3</v>
      </c>
      <c r="N3001" s="13" t="n"/>
      <c r="O3001" s="8" t="inlineStr">
        <is>
          <t>3 + at-fault claims - 5 yrs</t>
        </is>
      </c>
    </row>
    <row r="3002">
      <c r="A3002" s="8" t="inlineStr">
        <is>
          <t>2fc5a222-a3a4-5a12-b551-49f0f2634fe7</t>
        </is>
      </c>
      <c r="B3002" s="9" t="inlineStr">
        <is>
          <t>2025-12</t>
        </is>
      </c>
      <c r="C3002" s="10" t="n"/>
      <c r="D3002" s="9" t="inlineStr">
        <is>
          <t>Declined</t>
        </is>
      </c>
      <c r="E3002" s="8" t="inlineStr">
        <is>
          <t>Aurelio Underwood</t>
        </is>
      </c>
      <c r="F3002" s="11" t="n">
        <v>1974</v>
      </c>
      <c r="G3002" s="8" t="inlineStr">
        <is>
          <t>Ferrari</t>
        </is>
      </c>
      <c r="H3002" s="8" t="inlineStr">
        <is>
          <t>275 GTB/4</t>
        </is>
      </c>
      <c r="I3002" s="8" t="inlineStr">
        <is>
          <t>ZLPN9D2VRZ8NX6MR4</t>
        </is>
      </c>
      <c r="J3002" s="8" t="inlineStr">
        <is>
          <t>07 - Post-War Classic (1946-1972)</t>
        </is>
      </c>
      <c r="K3002" s="12" t="n">
        <v>340000</v>
      </c>
      <c r="L3002" s="8" t="inlineStr">
        <is>
          <t>Utah</t>
        </is>
      </c>
      <c r="M3002" s="13" t="n">
        <v>4156.98</v>
      </c>
      <c r="N3002" s="13" t="n"/>
      <c r="O3002" s="8" t="inlineStr">
        <is>
          <t>3 + at-fault claims - 5 yrs</t>
        </is>
      </c>
    </row>
    <row r="3003">
      <c r="A3003" s="8" t="inlineStr">
        <is>
          <t>3025f4b3-e39d-5f9c-afda-cc50be7b5a16</t>
        </is>
      </c>
      <c r="B3003" s="9" t="inlineStr">
        <is>
          <t>2025-12</t>
        </is>
      </c>
      <c r="C3003" s="10" t="n"/>
      <c r="D3003" s="9" t="inlineStr">
        <is>
          <t>Declined</t>
        </is>
      </c>
      <c r="E3003" s="8" t="inlineStr">
        <is>
          <t>Fenwick Thistlewood</t>
        </is>
      </c>
      <c r="F3003" s="11" t="n">
        <v>2011</v>
      </c>
      <c r="G3003" s="8" t="inlineStr">
        <is>
          <t>Aston Martin</t>
        </is>
      </c>
      <c r="H3003" s="8" t="inlineStr">
        <is>
          <t>DB12</t>
        </is>
      </c>
      <c r="I3003" s="8" t="inlineStr">
        <is>
          <t>BJW07EN7D9MEYUMF2</t>
        </is>
      </c>
      <c r="J3003" s="8" t="inlineStr">
        <is>
          <t>02 - Sports / GT</t>
        </is>
      </c>
      <c r="K3003" s="12" t="n">
        <v>275000</v>
      </c>
      <c r="L3003" s="8" t="inlineStr">
        <is>
          <t>California</t>
        </is>
      </c>
      <c r="M3003" s="13" t="n">
        <v>5253.54</v>
      </c>
      <c r="N3003" s="13" t="n"/>
      <c r="O3003" s="8" t="inlineStr">
        <is>
          <t>3 + at-fault claims - 5 yrs</t>
        </is>
      </c>
    </row>
    <row r="3004">
      <c r="A3004" s="8" t="inlineStr">
        <is>
          <t>305ec482-c9c7-5b5a-a556-e8fffc0d041f</t>
        </is>
      </c>
      <c r="B3004" s="9" t="inlineStr">
        <is>
          <t>2025-12</t>
        </is>
      </c>
      <c r="C3004" s="10" t="n"/>
      <c r="D3004" s="9" t="inlineStr">
        <is>
          <t>Declined</t>
        </is>
      </c>
      <c r="E3004" s="8" t="inlineStr">
        <is>
          <t>Cassius Blackwood</t>
        </is>
      </c>
      <c r="F3004" s="11" t="n">
        <v>1991</v>
      </c>
      <c r="G3004" s="8" t="inlineStr">
        <is>
          <t>Aston Martin</t>
        </is>
      </c>
      <c r="H3004" s="8" t="inlineStr">
        <is>
          <t>DB12</t>
        </is>
      </c>
      <c r="I3004" s="8" t="inlineStr">
        <is>
          <t>MWKJRDPWYGFE8CMB0</t>
        </is>
      </c>
      <c r="J3004" s="8" t="inlineStr">
        <is>
          <t>02 - Sports / GT</t>
        </is>
      </c>
      <c r="K3004" s="12" t="n">
        <v>380000</v>
      </c>
      <c r="L3004" s="8" t="inlineStr">
        <is>
          <t>Rhode Island</t>
        </is>
      </c>
      <c r="M3004" s="13" t="n">
        <v>7366.98</v>
      </c>
      <c r="N3004" s="13" t="n"/>
      <c r="O3004" s="8" t="inlineStr">
        <is>
          <t>3 + at-fault claims - 5 yrs</t>
        </is>
      </c>
    </row>
    <row r="3005">
      <c r="A3005" s="8" t="inlineStr">
        <is>
          <t>30d556ec-6fcf-5e21-beb2-ca6f87fc3b92</t>
        </is>
      </c>
      <c r="B3005" s="9" t="inlineStr">
        <is>
          <t>2025-12</t>
        </is>
      </c>
      <c r="C3005" s="10" t="n"/>
      <c r="D3005" s="9" t="inlineStr">
        <is>
          <t>Declined</t>
        </is>
      </c>
      <c r="E3005" s="8" t="inlineStr">
        <is>
          <t>Ottilie Pennington</t>
        </is>
      </c>
      <c r="F3005" s="11" t="n">
        <v>1977</v>
      </c>
      <c r="G3005" s="8" t="inlineStr">
        <is>
          <t>Ferrari</t>
        </is>
      </c>
      <c r="H3005" s="8" t="inlineStr">
        <is>
          <t>275 GTB/4</t>
        </is>
      </c>
      <c r="I3005" s="8" t="inlineStr">
        <is>
          <t>1M6D6XRLEBUMNB0Y3</t>
        </is>
      </c>
      <c r="J3005" s="8" t="inlineStr">
        <is>
          <t>07 - Post-War Classic (1946-1972)</t>
        </is>
      </c>
      <c r="K3005" s="12" t="n">
        <v>620000</v>
      </c>
      <c r="L3005" s="8" t="inlineStr">
        <is>
          <t>Connecticut</t>
        </is>
      </c>
      <c r="M3005" s="13" t="n">
        <v>5633.81</v>
      </c>
      <c r="N3005" s="13" t="n"/>
      <c r="O3005" s="8" t="inlineStr">
        <is>
          <t>3 + at-fault claims - 5 yrs</t>
        </is>
      </c>
    </row>
    <row r="3006">
      <c r="A3006" s="8" t="inlineStr">
        <is>
          <t>3189213f-328b-5a85-b353-f27161ba8a52</t>
        </is>
      </c>
      <c r="B3006" s="9" t="inlineStr">
        <is>
          <t>2025-12</t>
        </is>
      </c>
      <c r="C3006" s="10" t="n"/>
      <c r="D3006" s="9" t="inlineStr">
        <is>
          <t>Declined</t>
        </is>
      </c>
      <c r="E3006" s="8" t="inlineStr">
        <is>
          <t>Priya Thistlewood</t>
        </is>
      </c>
      <c r="F3006" s="11" t="n">
        <v>2000</v>
      </c>
      <c r="G3006" s="8" t="inlineStr">
        <is>
          <t>Bentley</t>
        </is>
      </c>
      <c r="H3006" s="8" t="inlineStr">
        <is>
          <t>Continental GT</t>
        </is>
      </c>
      <c r="I3006" s="8" t="inlineStr">
        <is>
          <t>UFBMSXK33FBAUGH51</t>
        </is>
      </c>
      <c r="J3006" s="8" t="inlineStr">
        <is>
          <t>02 - Sports / GT</t>
        </is>
      </c>
      <c r="K3006" s="12" t="n">
        <v>430000</v>
      </c>
      <c r="L3006" s="8" t="inlineStr">
        <is>
          <t>Nevada</t>
        </is>
      </c>
      <c r="M3006" s="13" t="n">
        <v>7119.34</v>
      </c>
      <c r="N3006" s="13" t="n"/>
      <c r="O3006" s="8" t="inlineStr">
        <is>
          <t>3 + at-fault claims - 5 yrs</t>
        </is>
      </c>
    </row>
    <row r="3007">
      <c r="A3007" s="8" t="inlineStr">
        <is>
          <t>31aed171-dfec-587e-9b78-bc8b53db3ce4</t>
        </is>
      </c>
      <c r="B3007" s="9" t="inlineStr">
        <is>
          <t>2025-12</t>
        </is>
      </c>
      <c r="C3007" s="10" t="n"/>
      <c r="D3007" s="9" t="inlineStr">
        <is>
          <t>Declined</t>
        </is>
      </c>
      <c r="E3007" s="8" t="inlineStr">
        <is>
          <t>Ramona Vasquez</t>
        </is>
      </c>
      <c r="F3007" s="11" t="n">
        <v>1971</v>
      </c>
      <c r="G3007" s="8" t="inlineStr">
        <is>
          <t>Ferrari</t>
        </is>
      </c>
      <c r="H3007" s="8" t="inlineStr">
        <is>
          <t>275 GTB/4</t>
        </is>
      </c>
      <c r="I3007" s="8" t="inlineStr">
        <is>
          <t>GGJH9K4G8FEMFYB6P</t>
        </is>
      </c>
      <c r="J3007" s="8" t="inlineStr">
        <is>
          <t>07 - Post-War Classic (1946-1972)</t>
        </is>
      </c>
      <c r="K3007" s="12" t="n">
        <v>845000</v>
      </c>
      <c r="L3007" s="8" t="inlineStr">
        <is>
          <t>Minnesota</t>
        </is>
      </c>
      <c r="M3007" s="13" t="n">
        <v>9049.469999999999</v>
      </c>
      <c r="N3007" s="13" t="n"/>
      <c r="O3007" s="8" t="inlineStr">
        <is>
          <t>3 + at-fault claims - 5 yrs</t>
        </is>
      </c>
    </row>
    <row r="3008">
      <c r="A3008" s="8" t="inlineStr">
        <is>
          <t>35afc61c-64ee-57f1-9e0c-0e90ebd32744</t>
        </is>
      </c>
      <c r="B3008" s="9" t="inlineStr">
        <is>
          <t>2025-12</t>
        </is>
      </c>
      <c r="C3008" s="10" t="n"/>
      <c r="D3008" s="9" t="inlineStr">
        <is>
          <t>Referred</t>
        </is>
      </c>
      <c r="E3008" s="8" t="inlineStr">
        <is>
          <t>Cassius Bellandi</t>
        </is>
      </c>
      <c r="F3008" s="11" t="n">
        <v>2014</v>
      </c>
      <c r="G3008" s="8" t="inlineStr">
        <is>
          <t>Porsche</t>
        </is>
      </c>
      <c r="H3008" s="8" t="inlineStr">
        <is>
          <t>911 Turbo S</t>
        </is>
      </c>
      <c r="I3008" s="8" t="inlineStr">
        <is>
          <t>XSD42MJPBUAF3RPA9</t>
        </is>
      </c>
      <c r="J3008" s="8" t="inlineStr">
        <is>
          <t>02 - Sports / GT</t>
        </is>
      </c>
      <c r="K3008" s="12" t="n">
        <v>490000</v>
      </c>
      <c r="L3008" s="8" t="inlineStr">
        <is>
          <t>Wisconsin</t>
        </is>
      </c>
      <c r="M3008" s="13" t="n">
        <v>8320.75</v>
      </c>
      <c r="N3008" s="13" t="n"/>
      <c r="O3008" s="8" t="inlineStr">
        <is>
          <t>1 theft / total loss claim</t>
        </is>
      </c>
    </row>
    <row r="3009">
      <c r="A3009" s="8" t="inlineStr">
        <is>
          <t>37ef5ac0-f3b8-5bfc-8925-f71b090b264a</t>
        </is>
      </c>
      <c r="B3009" s="9" t="inlineStr">
        <is>
          <t>2025-12</t>
        </is>
      </c>
      <c r="C3009" s="10" t="n"/>
      <c r="D3009" s="9" t="inlineStr">
        <is>
          <t>Declined</t>
        </is>
      </c>
      <c r="E3009" s="8" t="inlineStr">
        <is>
          <t>Everett Rourke</t>
        </is>
      </c>
      <c r="F3009" s="11" t="n">
        <v>2012</v>
      </c>
      <c r="G3009" s="8" t="inlineStr">
        <is>
          <t>Ferrari</t>
        </is>
      </c>
      <c r="H3009" s="8" t="inlineStr">
        <is>
          <t>275 GTB/4</t>
        </is>
      </c>
      <c r="I3009" s="8" t="inlineStr">
        <is>
          <t>AZWM0DVHJKS4M2CZX</t>
        </is>
      </c>
      <c r="J3009" s="8" t="inlineStr">
        <is>
          <t>07 - Post-War Classic (1946-1972)</t>
        </is>
      </c>
      <c r="K3009" s="12" t="n">
        <v>690000</v>
      </c>
      <c r="L3009" s="8" t="inlineStr">
        <is>
          <t>Louisiana</t>
        </is>
      </c>
      <c r="M3009" s="13" t="n">
        <v>6773.72</v>
      </c>
      <c r="N3009" s="13" t="n"/>
      <c r="O3009" s="8" t="inlineStr">
        <is>
          <t>3 + at-fault claims - 5 yrs</t>
        </is>
      </c>
    </row>
    <row r="3010">
      <c r="A3010" s="8" t="inlineStr">
        <is>
          <t>38e32e9f-ff7e-5687-9053-dd1d715ee0bb</t>
        </is>
      </c>
      <c r="B3010" s="9" t="inlineStr">
        <is>
          <t>2025-12</t>
        </is>
      </c>
      <c r="C3010" s="10" t="n"/>
      <c r="D3010" s="9" t="inlineStr">
        <is>
          <t>Declined</t>
        </is>
      </c>
      <c r="E3010" s="8" t="inlineStr">
        <is>
          <t>Mireille Delacroix</t>
        </is>
      </c>
      <c r="F3010" s="11" t="n">
        <v>2019</v>
      </c>
      <c r="G3010" s="8" t="inlineStr">
        <is>
          <t>BMW</t>
        </is>
      </c>
      <c r="H3010" s="8" t="inlineStr">
        <is>
          <t>M8 Competition</t>
        </is>
      </c>
      <c r="I3010" s="8" t="inlineStr">
        <is>
          <t>P04K4SE17724XNNGN</t>
        </is>
      </c>
      <c r="J3010" s="8" t="inlineStr">
        <is>
          <t>02 - Sports / GT</t>
        </is>
      </c>
      <c r="K3010" s="12" t="n">
        <v>1290000</v>
      </c>
      <c r="L3010" s="8" t="inlineStr">
        <is>
          <t>California</t>
        </is>
      </c>
      <c r="M3010" s="13" t="n">
        <v>18072.17</v>
      </c>
      <c r="N3010" s="13" t="n"/>
      <c r="O3010" s="8" t="inlineStr">
        <is>
          <t>3 + at-fault claims - 5 yrs</t>
        </is>
      </c>
    </row>
    <row r="3011">
      <c r="A3011" s="8" t="inlineStr">
        <is>
          <t>3c412821-e34f-5245-8c11-2fda8b5a415e</t>
        </is>
      </c>
      <c r="B3011" s="9" t="inlineStr">
        <is>
          <t>2025-12</t>
        </is>
      </c>
      <c r="C3011" s="10" t="n"/>
      <c r="D3011" s="9" t="inlineStr">
        <is>
          <t>Declined</t>
        </is>
      </c>
      <c r="E3011" s="8" t="inlineStr">
        <is>
          <t>Priya Pennington</t>
        </is>
      </c>
      <c r="F3011" s="11" t="n">
        <v>2018</v>
      </c>
      <c r="G3011" s="8" t="inlineStr">
        <is>
          <t>Aston Martin</t>
        </is>
      </c>
      <c r="H3011" s="8" t="inlineStr">
        <is>
          <t>DB12</t>
        </is>
      </c>
      <c r="I3011" s="8" t="inlineStr">
        <is>
          <t>8YYFRT3TKBCRRNM0T</t>
        </is>
      </c>
      <c r="J3011" s="8" t="inlineStr">
        <is>
          <t>02 - Sports / GT</t>
        </is>
      </c>
      <c r="K3011" s="12" t="n">
        <v>640000</v>
      </c>
      <c r="L3011" s="8" t="inlineStr">
        <is>
          <t>New Jersey</t>
        </is>
      </c>
      <c r="M3011" s="13" t="n">
        <v>7142.64</v>
      </c>
      <c r="N3011" s="13" t="n"/>
      <c r="O3011" s="8" t="inlineStr">
        <is>
          <t>3 + at-fault claims - 5 yrs</t>
        </is>
      </c>
    </row>
    <row r="3012">
      <c r="A3012" s="8" t="inlineStr">
        <is>
          <t>3c8e2c47-8c9a-5230-b355-5479734a73a6</t>
        </is>
      </c>
      <c r="B3012" s="9" t="inlineStr">
        <is>
          <t>2025-12</t>
        </is>
      </c>
      <c r="C3012" s="10" t="n"/>
      <c r="D3012" s="9" t="inlineStr">
        <is>
          <t>Declined</t>
        </is>
      </c>
      <c r="E3012" s="8" t="inlineStr">
        <is>
          <t>Mireille Ashcombe</t>
        </is>
      </c>
      <c r="F3012" s="11" t="n">
        <v>2004</v>
      </c>
      <c r="G3012" s="8" t="inlineStr">
        <is>
          <t>Aston Martin</t>
        </is>
      </c>
      <c r="H3012" s="8" t="inlineStr">
        <is>
          <t>DB12</t>
        </is>
      </c>
      <c r="I3012" s="8" t="inlineStr">
        <is>
          <t>NC22NXC9NMS046UC9</t>
        </is>
      </c>
      <c r="J3012" s="8" t="inlineStr">
        <is>
          <t>02 - Sports / GT</t>
        </is>
      </c>
      <c r="K3012" s="12" t="n">
        <v>915000</v>
      </c>
      <c r="L3012" s="8" t="inlineStr">
        <is>
          <t>Minnesota</t>
        </is>
      </c>
      <c r="M3012" s="13" t="n">
        <v>14812.64</v>
      </c>
      <c r="N3012" s="13" t="n"/>
      <c r="O3012" s="8" t="inlineStr">
        <is>
          <t>3 + at-fault claims - 5 yrs</t>
        </is>
      </c>
    </row>
    <row r="3013">
      <c r="A3013" s="8" t="inlineStr">
        <is>
          <t>3ebcba21-c481-5c55-b06a-d6db10708652</t>
        </is>
      </c>
      <c r="B3013" s="9" t="inlineStr">
        <is>
          <t>2025-12</t>
        </is>
      </c>
      <c r="C3013" s="10" t="n"/>
      <c r="D3013" s="9" t="inlineStr">
        <is>
          <t>Referred</t>
        </is>
      </c>
      <c r="E3013" s="8" t="inlineStr">
        <is>
          <t>Callum Nakashima</t>
        </is>
      </c>
      <c r="F3013" s="11" t="n">
        <v>1974</v>
      </c>
      <c r="G3013" s="8" t="inlineStr">
        <is>
          <t>Maserati</t>
        </is>
      </c>
      <c r="H3013" s="8" t="inlineStr">
        <is>
          <t>GranTurismo</t>
        </is>
      </c>
      <c r="I3013" s="8" t="inlineStr">
        <is>
          <t>ADSLVYA302AG113TX</t>
        </is>
      </c>
      <c r="J3013" s="8" t="inlineStr">
        <is>
          <t>02 - Sports / GT</t>
        </is>
      </c>
      <c r="K3013" s="12" t="n">
        <v>490000</v>
      </c>
      <c r="L3013" s="8" t="inlineStr">
        <is>
          <t>Washington</t>
        </is>
      </c>
      <c r="M3013" s="13" t="n">
        <v>6656.6</v>
      </c>
      <c r="N3013" s="13" t="n"/>
      <c r="O3013" s="8" t="inlineStr">
        <is>
          <t>Prior carrier non-renewal / cancellation</t>
        </is>
      </c>
    </row>
    <row r="3014">
      <c r="A3014" s="8" t="inlineStr">
        <is>
          <t>3f021a20-a29b-5e4f-9385-dc920febe488</t>
        </is>
      </c>
      <c r="B3014" s="9" t="inlineStr">
        <is>
          <t>2025-12</t>
        </is>
      </c>
      <c r="C3014" s="10" t="n"/>
      <c r="D3014" s="9" t="inlineStr">
        <is>
          <t>Declined</t>
        </is>
      </c>
      <c r="E3014" s="8" t="inlineStr">
        <is>
          <t>Marisol Larsson</t>
        </is>
      </c>
      <c r="F3014" s="11" t="n">
        <v>1979</v>
      </c>
      <c r="G3014" s="8" t="inlineStr">
        <is>
          <t>Ferrari</t>
        </is>
      </c>
      <c r="H3014" s="8" t="inlineStr">
        <is>
          <t>275 GTB/4</t>
        </is>
      </c>
      <c r="I3014" s="8" t="inlineStr">
        <is>
          <t>HTVNXG7N9FJ7BUYKC</t>
        </is>
      </c>
      <c r="J3014" s="8" t="inlineStr">
        <is>
          <t>07 - Post-War Classic (1946-1972)</t>
        </is>
      </c>
      <c r="K3014" s="12" t="n">
        <v>460000</v>
      </c>
      <c r="L3014" s="8" t="inlineStr">
        <is>
          <t>Indiana</t>
        </is>
      </c>
      <c r="M3014" s="13" t="n">
        <v>5124.23</v>
      </c>
      <c r="N3014" s="13" t="n"/>
      <c r="O3014" s="8" t="inlineStr">
        <is>
          <t>3 + at-fault claims - 5 yrs</t>
        </is>
      </c>
    </row>
    <row r="3015">
      <c r="A3015" s="8" t="inlineStr">
        <is>
          <t>3f0f1c7b-ca06-5b2f-8f38-215572e36f31</t>
        </is>
      </c>
      <c r="B3015" s="9" t="inlineStr">
        <is>
          <t>2025-12</t>
        </is>
      </c>
      <c r="C3015" s="10" t="n"/>
      <c r="D3015" s="9" t="inlineStr">
        <is>
          <t>Declined</t>
        </is>
      </c>
      <c r="E3015" s="8" t="inlineStr">
        <is>
          <t>Marisol Delacroix</t>
        </is>
      </c>
      <c r="F3015" s="11" t="n">
        <v>1975</v>
      </c>
      <c r="G3015" s="8" t="inlineStr">
        <is>
          <t>Maserati</t>
        </is>
      </c>
      <c r="H3015" s="8" t="inlineStr">
        <is>
          <t>GranTurismo</t>
        </is>
      </c>
      <c r="I3015" s="8" t="inlineStr">
        <is>
          <t>W0F27LN480BGCXZPN</t>
        </is>
      </c>
      <c r="J3015" s="8" t="inlineStr">
        <is>
          <t>02 - Sports / GT</t>
        </is>
      </c>
      <c r="K3015" s="12" t="n">
        <v>415000</v>
      </c>
      <c r="L3015" s="8" t="inlineStr">
        <is>
          <t>Illinois</t>
        </is>
      </c>
      <c r="M3015" s="13" t="n">
        <v>7986.79</v>
      </c>
      <c r="N3015" s="13" t="n"/>
      <c r="O3015" s="8" t="inlineStr">
        <is>
          <t>3 + at-fault claims - 5 yrs</t>
        </is>
      </c>
    </row>
    <row r="3016">
      <c r="A3016" s="8" t="inlineStr">
        <is>
          <t>3f83242c-f09b-5680-a408-61d486aca6bd</t>
        </is>
      </c>
      <c r="B3016" s="9" t="inlineStr">
        <is>
          <t>2025-12</t>
        </is>
      </c>
      <c r="C3016" s="10" t="n"/>
      <c r="D3016" s="9" t="inlineStr">
        <is>
          <t>Declined</t>
        </is>
      </c>
      <c r="E3016" s="8" t="inlineStr">
        <is>
          <t>Ottilie Vasquez</t>
        </is>
      </c>
      <c r="F3016" s="11" t="n">
        <v>2003</v>
      </c>
      <c r="G3016" s="8" t="inlineStr">
        <is>
          <t>Lamborghini</t>
        </is>
      </c>
      <c r="H3016" s="8" t="inlineStr">
        <is>
          <t>Huracan EVO</t>
        </is>
      </c>
      <c r="I3016" s="8" t="inlineStr">
        <is>
          <t>WZXTLTKER609WD8L8</t>
        </is>
      </c>
      <c r="J3016" s="8" t="inlineStr">
        <is>
          <t>03 - Supercar</t>
        </is>
      </c>
      <c r="K3016" s="12" t="n">
        <v>510000</v>
      </c>
      <c r="L3016" s="8" t="inlineStr">
        <is>
          <t>Michigan</t>
        </is>
      </c>
      <c r="M3016" s="13" t="n">
        <v>14169.34</v>
      </c>
      <c r="N3016" s="13" t="n"/>
      <c r="O3016" s="8" t="inlineStr">
        <is>
          <t>3 + at-fault claims - 5 yrs</t>
        </is>
      </c>
    </row>
    <row r="3017">
      <c r="A3017" s="8" t="inlineStr">
        <is>
          <t>416cee6b-2835-56bb-8249-674b87ef6f1f</t>
        </is>
      </c>
      <c r="B3017" s="9" t="inlineStr">
        <is>
          <t>2025-12</t>
        </is>
      </c>
      <c r="C3017" s="10" t="n"/>
      <c r="D3017" s="9" t="inlineStr">
        <is>
          <t>Declined</t>
        </is>
      </c>
      <c r="E3017" s="8" t="inlineStr">
        <is>
          <t>Beatrix Kingsford</t>
        </is>
      </c>
      <c r="F3017" s="11" t="n">
        <v>1981</v>
      </c>
      <c r="G3017" s="8" t="inlineStr">
        <is>
          <t>Bugatti</t>
        </is>
      </c>
      <c r="H3017" s="8" t="inlineStr">
        <is>
          <t>Type 57</t>
        </is>
      </c>
      <c r="I3017" s="8" t="inlineStr">
        <is>
          <t>9GCTLE8GUZDG90ENX</t>
        </is>
      </c>
      <c r="J3017" s="8" t="inlineStr">
        <is>
          <t>06 - Vintage Pre-War (pre-1946)</t>
        </is>
      </c>
      <c r="K3017" s="12" t="n">
        <v>1395000</v>
      </c>
      <c r="L3017" s="8" t="inlineStr">
        <is>
          <t>Florida</t>
        </is>
      </c>
      <c r="M3017" s="13" t="n">
        <v>12707.66</v>
      </c>
      <c r="N3017" s="13" t="n"/>
      <c r="O3017" s="8" t="inlineStr">
        <is>
          <t>3 + at-fault claims - 5 yrs</t>
        </is>
      </c>
    </row>
    <row r="3018">
      <c r="A3018" s="8" t="inlineStr">
        <is>
          <t>42398d7c-2416-5296-9682-25105ac97dff</t>
        </is>
      </c>
      <c r="B3018" s="9" t="inlineStr">
        <is>
          <t>2025-12</t>
        </is>
      </c>
      <c r="C3018" s="10" t="n"/>
      <c r="D3018" s="9" t="inlineStr">
        <is>
          <t>Declined</t>
        </is>
      </c>
      <c r="E3018" s="8" t="inlineStr">
        <is>
          <t>Beatrix Bellandi</t>
        </is>
      </c>
      <c r="F3018" s="11" t="n">
        <v>1993</v>
      </c>
      <c r="G3018" s="8" t="inlineStr">
        <is>
          <t>Aston Martin</t>
        </is>
      </c>
      <c r="H3018" s="8" t="inlineStr">
        <is>
          <t>DB12</t>
        </is>
      </c>
      <c r="I3018" s="8" t="inlineStr">
        <is>
          <t>Y5N56HTG9WSZT3553</t>
        </is>
      </c>
      <c r="J3018" s="8" t="inlineStr">
        <is>
          <t>02 - Sports / GT</t>
        </is>
      </c>
      <c r="K3018" s="12" t="n">
        <v>225000</v>
      </c>
      <c r="L3018" s="8" t="inlineStr">
        <is>
          <t>Massachusetts</t>
        </is>
      </c>
      <c r="M3018" s="13" t="n">
        <v>4882.08</v>
      </c>
      <c r="N3018" s="13" t="n"/>
      <c r="O3018" s="8" t="inlineStr">
        <is>
          <t>3 + at-fault claims - 5 yrs</t>
        </is>
      </c>
    </row>
    <row r="3019">
      <c r="A3019" s="8" t="inlineStr">
        <is>
          <t>42484beb-e2ab-573f-b79b-de38211176d8</t>
        </is>
      </c>
      <c r="B3019" s="9" t="inlineStr">
        <is>
          <t>2025-12</t>
        </is>
      </c>
      <c r="C3019" s="10" t="n"/>
      <c r="D3019" s="9" t="inlineStr">
        <is>
          <t>Declined</t>
        </is>
      </c>
      <c r="E3019" s="8" t="inlineStr">
        <is>
          <t>Fenwick Pennington</t>
        </is>
      </c>
      <c r="F3019" s="11" t="n">
        <v>1992</v>
      </c>
      <c r="G3019" s="8" t="inlineStr">
        <is>
          <t>Ferrari</t>
        </is>
      </c>
      <c r="H3019" s="8" t="inlineStr">
        <is>
          <t>296 GTB</t>
        </is>
      </c>
      <c r="I3019" s="8" t="inlineStr">
        <is>
          <t>301CE4AYRT98JG2A1</t>
        </is>
      </c>
      <c r="J3019" s="8" t="inlineStr">
        <is>
          <t>03 - Supercar</t>
        </is>
      </c>
      <c r="K3019" s="12" t="n">
        <v>1205000</v>
      </c>
      <c r="L3019" s="8" t="inlineStr">
        <is>
          <t>Florida</t>
        </is>
      </c>
      <c r="M3019" s="13" t="n">
        <v>25827.92</v>
      </c>
      <c r="N3019" s="13" t="n"/>
      <c r="O3019" s="8" t="inlineStr">
        <is>
          <t>3 + at-fault claims - 5 yrs</t>
        </is>
      </c>
    </row>
    <row r="3020">
      <c r="A3020" s="8" t="inlineStr">
        <is>
          <t>4379a685-c15b-58e0-98ee-287f033a90dc</t>
        </is>
      </c>
      <c r="B3020" s="9" t="inlineStr">
        <is>
          <t>2025-12</t>
        </is>
      </c>
      <c r="C3020" s="10" t="n"/>
      <c r="D3020" s="9" t="inlineStr">
        <is>
          <t>Declined</t>
        </is>
      </c>
      <c r="E3020" s="8" t="inlineStr">
        <is>
          <t>Beatrix Bellandi</t>
        </is>
      </c>
      <c r="F3020" s="11" t="n">
        <v>1955</v>
      </c>
      <c r="G3020" s="8" t="inlineStr">
        <is>
          <t>Aston Martin</t>
        </is>
      </c>
      <c r="H3020" s="8" t="inlineStr">
        <is>
          <t>DB12</t>
        </is>
      </c>
      <c r="I3020" s="8" t="inlineStr">
        <is>
          <t>1PZ72L7GUF850GCX4</t>
        </is>
      </c>
      <c r="J3020" s="8" t="inlineStr">
        <is>
          <t>02 - Sports / GT</t>
        </is>
      </c>
      <c r="K3020" s="12" t="n">
        <v>410000</v>
      </c>
      <c r="L3020" s="8" t="inlineStr">
        <is>
          <t>Texas</t>
        </is>
      </c>
      <c r="M3020" s="13" t="n">
        <v>6672.17</v>
      </c>
      <c r="N3020" s="13" t="n"/>
      <c r="O3020" s="8" t="inlineStr">
        <is>
          <t>3 + at-fault claims - 5 yrs</t>
        </is>
      </c>
    </row>
    <row r="3021">
      <c r="A3021" s="8" t="inlineStr">
        <is>
          <t>437bff0c-4bce-5b3d-a039-e5f50173602d</t>
        </is>
      </c>
      <c r="B3021" s="9" t="inlineStr">
        <is>
          <t>2025-12</t>
        </is>
      </c>
      <c r="C3021" s="10" t="n"/>
      <c r="D3021" s="9" t="inlineStr">
        <is>
          <t>Referred</t>
        </is>
      </c>
      <c r="E3021" s="8" t="inlineStr">
        <is>
          <t>Desmond Harrington</t>
        </is>
      </c>
      <c r="F3021" s="11" t="n">
        <v>1985</v>
      </c>
      <c r="G3021" s="8" t="inlineStr">
        <is>
          <t>Porsche</t>
        </is>
      </c>
      <c r="H3021" s="8" t="inlineStr">
        <is>
          <t>911 Turbo S</t>
        </is>
      </c>
      <c r="I3021" s="8" t="inlineStr">
        <is>
          <t>NUW4KNFL8E4BWN8K5</t>
        </is>
      </c>
      <c r="J3021" s="8" t="inlineStr">
        <is>
          <t>02 - Sports / GT</t>
        </is>
      </c>
      <c r="K3021" s="12" t="n">
        <v>260000</v>
      </c>
      <c r="L3021" s="8" t="inlineStr">
        <is>
          <t>Tennessee</t>
        </is>
      </c>
      <c r="M3021" s="13" t="n">
        <v>3605.66</v>
      </c>
      <c r="N3021" s="13" t="n"/>
      <c r="O3021" s="8" t="inlineStr">
        <is>
          <t>Prior carrier non-renewal / cancellation</t>
        </is>
      </c>
    </row>
    <row r="3022">
      <c r="A3022" s="8" t="inlineStr">
        <is>
          <t>463e2915-ab4c-5915-b3ba-9673c2f170dd</t>
        </is>
      </c>
      <c r="B3022" s="9" t="inlineStr">
        <is>
          <t>2025-12</t>
        </is>
      </c>
      <c r="C3022" s="10" t="n"/>
      <c r="D3022" s="9" t="inlineStr">
        <is>
          <t>Referred</t>
        </is>
      </c>
      <c r="E3022" s="8" t="inlineStr">
        <is>
          <t>Desmond Montoya</t>
        </is>
      </c>
      <c r="F3022" s="11" t="n">
        <v>1962</v>
      </c>
      <c r="G3022" s="8" t="inlineStr">
        <is>
          <t>BMW</t>
        </is>
      </c>
      <c r="H3022" s="8" t="inlineStr">
        <is>
          <t>M8 Competition</t>
        </is>
      </c>
      <c r="I3022" s="8" t="inlineStr">
        <is>
          <t>HAZXU32KTNHRY9TYH</t>
        </is>
      </c>
      <c r="J3022" s="8" t="inlineStr">
        <is>
          <t>02 - Sports / GT</t>
        </is>
      </c>
      <c r="K3022" s="12" t="n">
        <v>650000</v>
      </c>
      <c r="L3022" s="8" t="inlineStr">
        <is>
          <t>North Carolina</t>
        </is>
      </c>
      <c r="M3022" s="13" t="n">
        <v>9167.450000000001</v>
      </c>
      <c r="N3022" s="13" t="n"/>
      <c r="O3022" s="8" t="inlineStr">
        <is>
          <t>2 at-fault claims - 5 yrs</t>
        </is>
      </c>
    </row>
    <row r="3023">
      <c r="A3023" s="8" t="inlineStr">
        <is>
          <t>4778742c-2edc-5858-8aa2-9d77ac85fc69</t>
        </is>
      </c>
      <c r="B3023" s="9" t="inlineStr">
        <is>
          <t>2025-12</t>
        </is>
      </c>
      <c r="C3023" s="10" t="n"/>
      <c r="D3023" s="9" t="inlineStr">
        <is>
          <t>Declined</t>
        </is>
      </c>
      <c r="E3023" s="8" t="inlineStr">
        <is>
          <t>Callum Ashcombe</t>
        </is>
      </c>
      <c r="F3023" s="11" t="n">
        <v>1970</v>
      </c>
      <c r="G3023" s="8" t="inlineStr">
        <is>
          <t>Porsche</t>
        </is>
      </c>
      <c r="H3023" s="8" t="inlineStr">
        <is>
          <t>911 Turbo S</t>
        </is>
      </c>
      <c r="I3023" s="8" t="inlineStr">
        <is>
          <t>XTLCUTB36VJB8CB4C</t>
        </is>
      </c>
      <c r="J3023" s="8" t="inlineStr">
        <is>
          <t>02 - Sports / GT</t>
        </is>
      </c>
      <c r="K3023" s="12" t="n">
        <v>330000</v>
      </c>
      <c r="L3023" s="8" t="inlineStr">
        <is>
          <t>Vermont</t>
        </is>
      </c>
      <c r="M3023" s="13" t="n">
        <v>5697.17</v>
      </c>
      <c r="N3023" s="13" t="n"/>
      <c r="O3023" s="8" t="inlineStr">
        <is>
          <t>3 + at-fault claims - 5 yrs</t>
        </is>
      </c>
    </row>
    <row r="3024">
      <c r="A3024" s="8" t="inlineStr">
        <is>
          <t>4817bbfa-2ece-546a-8c6b-69425dd7c277</t>
        </is>
      </c>
      <c r="B3024" s="9" t="inlineStr">
        <is>
          <t>2025-12</t>
        </is>
      </c>
      <c r="C3024" s="10" t="n"/>
      <c r="D3024" s="9" t="inlineStr">
        <is>
          <t>Declined</t>
        </is>
      </c>
      <c r="E3024" s="8" t="inlineStr">
        <is>
          <t>Emiliano Castellanos</t>
        </is>
      </c>
      <c r="F3024" s="11" t="n">
        <v>1965</v>
      </c>
      <c r="G3024" s="8" t="inlineStr">
        <is>
          <t>McLaren</t>
        </is>
      </c>
      <c r="H3024" s="8" t="inlineStr">
        <is>
          <t>750S</t>
        </is>
      </c>
      <c r="I3024" s="8" t="inlineStr">
        <is>
          <t>2XHTXK0R51L7TW2L4</t>
        </is>
      </c>
      <c r="J3024" s="8" t="inlineStr">
        <is>
          <t>03 - Supercar</t>
        </is>
      </c>
      <c r="K3024" s="12" t="n">
        <v>335000</v>
      </c>
      <c r="L3024" s="8" t="inlineStr">
        <is>
          <t>Illinois</t>
        </is>
      </c>
      <c r="M3024" s="13" t="n">
        <v>9885.66</v>
      </c>
      <c r="N3024" s="13" t="n"/>
      <c r="O3024" s="8" t="inlineStr">
        <is>
          <t>3 + at-fault claims - 5 yrs</t>
        </is>
      </c>
    </row>
    <row r="3025">
      <c r="A3025" s="8" t="inlineStr">
        <is>
          <t>48cd5a85-e159-5ccf-bd15-c7ee5806bd9f</t>
        </is>
      </c>
      <c r="B3025" s="9" t="inlineStr">
        <is>
          <t>2025-12</t>
        </is>
      </c>
      <c r="C3025" s="10" t="n"/>
      <c r="D3025" s="9" t="inlineStr">
        <is>
          <t>Declined</t>
        </is>
      </c>
      <c r="E3025" s="8" t="inlineStr">
        <is>
          <t>Saoirse Thistlewood</t>
        </is>
      </c>
      <c r="F3025" s="11" t="n">
        <v>1961</v>
      </c>
      <c r="G3025" s="8" t="inlineStr">
        <is>
          <t>Maserati</t>
        </is>
      </c>
      <c r="H3025" s="8" t="inlineStr">
        <is>
          <t>GranTurismo</t>
        </is>
      </c>
      <c r="I3025" s="8" t="inlineStr">
        <is>
          <t>8XSJ6HA5L4U6H1MS9</t>
        </is>
      </c>
      <c r="J3025" s="8" t="inlineStr">
        <is>
          <t>02 - Sports / GT</t>
        </is>
      </c>
      <c r="K3025" s="12" t="n">
        <v>570000</v>
      </c>
      <c r="L3025" s="8" t="inlineStr">
        <is>
          <t>Maine</t>
        </is>
      </c>
      <c r="M3025" s="13" t="n">
        <v>7549.81</v>
      </c>
      <c r="N3025" s="13" t="n"/>
      <c r="O3025" s="8" t="inlineStr">
        <is>
          <t>3 + at-fault claims - 5 yrs</t>
        </is>
      </c>
    </row>
    <row r="3026">
      <c r="A3026" s="8" t="inlineStr">
        <is>
          <t>4910a091-1ec5-5cca-a86d-135cc3f5e0e9</t>
        </is>
      </c>
      <c r="B3026" s="9" t="inlineStr">
        <is>
          <t>2025-12</t>
        </is>
      </c>
      <c r="C3026" s="10" t="n"/>
      <c r="D3026" s="9" t="inlineStr">
        <is>
          <t>Declined</t>
        </is>
      </c>
      <c r="E3026" s="8" t="inlineStr">
        <is>
          <t>Ingrid Fairweather</t>
        </is>
      </c>
      <c r="F3026" s="11" t="n">
        <v>1984</v>
      </c>
      <c r="G3026" s="8" t="inlineStr">
        <is>
          <t>Lamborghini</t>
        </is>
      </c>
      <c r="H3026" s="8" t="inlineStr">
        <is>
          <t>Huracan EVO</t>
        </is>
      </c>
      <c r="I3026" s="8" t="inlineStr">
        <is>
          <t>L2VP6M54DSFXZYMHX</t>
        </is>
      </c>
      <c r="J3026" s="8" t="inlineStr">
        <is>
          <t>03 - Supercar</t>
        </is>
      </c>
      <c r="K3026" s="12" t="n">
        <v>1280000</v>
      </c>
      <c r="L3026" s="8" t="inlineStr">
        <is>
          <t>Alaska</t>
        </is>
      </c>
      <c r="M3026" s="13" t="n">
        <v>22025.66</v>
      </c>
      <c r="N3026" s="13" t="n"/>
      <c r="O3026" s="8" t="inlineStr">
        <is>
          <t>3 + at-fault claims - 5 yrs</t>
        </is>
      </c>
    </row>
    <row r="3027">
      <c r="A3027" s="8" t="inlineStr">
        <is>
          <t>4ae87321-82f9-5686-8ae2-560777480d79</t>
        </is>
      </c>
      <c r="B3027" s="9" t="inlineStr">
        <is>
          <t>2025-12</t>
        </is>
      </c>
      <c r="C3027" s="10" t="n"/>
      <c r="D3027" s="9" t="inlineStr">
        <is>
          <t>Referred</t>
        </is>
      </c>
      <c r="E3027" s="8" t="inlineStr">
        <is>
          <t>Emiliano Pennington</t>
        </is>
      </c>
      <c r="F3027" s="11" t="n">
        <v>1978</v>
      </c>
      <c r="G3027" s="8" t="inlineStr">
        <is>
          <t>Ferrari</t>
        </is>
      </c>
      <c r="H3027" s="8" t="inlineStr">
        <is>
          <t>SF90 Stradale</t>
        </is>
      </c>
      <c r="I3027" s="8" t="inlineStr">
        <is>
          <t>6ZNCHC63XLERVEEPK</t>
        </is>
      </c>
      <c r="J3027" s="8" t="inlineStr">
        <is>
          <t>03 - Supercar</t>
        </is>
      </c>
      <c r="K3027" s="12" t="n">
        <v>580000</v>
      </c>
      <c r="L3027" s="8" t="inlineStr">
        <is>
          <t>Arizona</t>
        </is>
      </c>
      <c r="M3027" s="13" t="n">
        <v>10500.19</v>
      </c>
      <c r="N3027" s="13" t="n"/>
      <c r="O3027" s="8" t="inlineStr">
        <is>
          <t>2 at-fault claims - 5 yrs</t>
        </is>
      </c>
    </row>
    <row r="3028">
      <c r="A3028" s="8" t="inlineStr">
        <is>
          <t>4c845417-6427-5d6e-bf50-773b4902b05e</t>
        </is>
      </c>
      <c r="B3028" s="9" t="inlineStr">
        <is>
          <t>2025-12</t>
        </is>
      </c>
      <c r="C3028" s="10" t="n"/>
      <c r="D3028" s="9" t="inlineStr">
        <is>
          <t>Declined</t>
        </is>
      </c>
      <c r="E3028" s="8" t="inlineStr">
        <is>
          <t>Marisol Kingsford</t>
        </is>
      </c>
      <c r="F3028" s="11" t="n">
        <v>2024</v>
      </c>
      <c r="G3028" s="8" t="inlineStr">
        <is>
          <t>Ringbrothers</t>
        </is>
      </c>
      <c r="H3028" s="8" t="inlineStr">
        <is>
          <t>Mustang</t>
        </is>
      </c>
      <c r="I3028" s="8" t="inlineStr">
        <is>
          <t>5AAYLRMVAN5MY25CZ</t>
        </is>
      </c>
      <c r="J3028" s="8" t="inlineStr">
        <is>
          <t>11 - Restomod / Coachbuilt / Bespoke</t>
        </is>
      </c>
      <c r="K3028" s="12" t="n">
        <v>500000</v>
      </c>
      <c r="L3028" s="8" t="inlineStr">
        <is>
          <t>Michigan</t>
        </is>
      </c>
      <c r="M3028" s="13" t="n">
        <v>11405.66</v>
      </c>
      <c r="N3028" s="13" t="n"/>
      <c r="O3028" s="8" t="inlineStr">
        <is>
          <t>3 + at-fault claims - 5 yrs</t>
        </is>
      </c>
    </row>
    <row r="3029">
      <c r="A3029" s="8" t="inlineStr">
        <is>
          <t>4d2c3349-9062-5892-8afc-a82f6f8ca61c</t>
        </is>
      </c>
      <c r="B3029" s="9" t="inlineStr">
        <is>
          <t>2025-12</t>
        </is>
      </c>
      <c r="C3029" s="10" t="n"/>
      <c r="D3029" s="9" t="inlineStr">
        <is>
          <t>Referred</t>
        </is>
      </c>
      <c r="E3029" s="8" t="inlineStr">
        <is>
          <t>Marisol Pennington</t>
        </is>
      </c>
      <c r="F3029" s="11" t="n">
        <v>1974</v>
      </c>
      <c r="G3029" s="8" t="inlineStr">
        <is>
          <t>Porsche</t>
        </is>
      </c>
      <c r="H3029" s="8" t="inlineStr">
        <is>
          <t>911 Turbo S</t>
        </is>
      </c>
      <c r="I3029" s="8" t="inlineStr">
        <is>
          <t>5E7WVCUS3DFP6LPR1</t>
        </is>
      </c>
      <c r="J3029" s="8" t="inlineStr">
        <is>
          <t>02 - Sports / GT</t>
        </is>
      </c>
      <c r="K3029" s="12" t="n">
        <v>520000</v>
      </c>
      <c r="L3029" s="8" t="inlineStr">
        <is>
          <t>Oklahoma</t>
        </is>
      </c>
      <c r="M3029" s="13" t="n">
        <v>8035.47</v>
      </c>
      <c r="N3029" s="13" t="n"/>
      <c r="O3029" s="8" t="inlineStr">
        <is>
          <t>1 theft / total loss claim</t>
        </is>
      </c>
    </row>
    <row r="3030">
      <c r="A3030" s="8" t="inlineStr">
        <is>
          <t>4ed434fb-4d2f-5b15-95b8-1918b9cb3a7e</t>
        </is>
      </c>
      <c r="B3030" s="9" t="inlineStr">
        <is>
          <t>2025-12</t>
        </is>
      </c>
      <c r="C3030" s="10" t="n"/>
      <c r="D3030" s="9" t="inlineStr">
        <is>
          <t>Declined</t>
        </is>
      </c>
      <c r="E3030" s="8" t="inlineStr">
        <is>
          <t>Ramona Blackwood</t>
        </is>
      </c>
      <c r="F3030" s="11" t="n">
        <v>1996</v>
      </c>
      <c r="G3030" s="8" t="inlineStr">
        <is>
          <t>Bentley</t>
        </is>
      </c>
      <c r="H3030" s="8" t="inlineStr">
        <is>
          <t>Continental GT</t>
        </is>
      </c>
      <c r="I3030" s="8" t="inlineStr">
        <is>
          <t>CYCHKBCLJJJTE9JMJ</t>
        </is>
      </c>
      <c r="J3030" s="8" t="inlineStr">
        <is>
          <t>02 - Sports / GT</t>
        </is>
      </c>
      <c r="K3030" s="12" t="n">
        <v>630000</v>
      </c>
      <c r="L3030" s="8" t="inlineStr">
        <is>
          <t>Minnesota</t>
        </is>
      </c>
      <c r="M3030" s="13" t="n">
        <v>10198.87</v>
      </c>
      <c r="N3030" s="13" t="n"/>
      <c r="O3030" s="8" t="inlineStr">
        <is>
          <t>3 + at-fault claims - 5 yrs</t>
        </is>
      </c>
    </row>
    <row r="3031">
      <c r="A3031" s="8" t="inlineStr">
        <is>
          <t>5191a6c1-85db-5233-8070-14b6164a712b</t>
        </is>
      </c>
      <c r="B3031" s="9" t="inlineStr">
        <is>
          <t>2025-12</t>
        </is>
      </c>
      <c r="C3031" s="10" t="n"/>
      <c r="D3031" s="9" t="inlineStr">
        <is>
          <t>Declined</t>
        </is>
      </c>
      <c r="E3031" s="8" t="inlineStr">
        <is>
          <t>Everett Fairweather</t>
        </is>
      </c>
      <c r="F3031" s="11" t="n">
        <v>2016</v>
      </c>
      <c r="G3031" s="8" t="inlineStr">
        <is>
          <t>Bentley</t>
        </is>
      </c>
      <c r="H3031" s="8" t="inlineStr">
        <is>
          <t>Continental GT</t>
        </is>
      </c>
      <c r="I3031" s="8" t="inlineStr">
        <is>
          <t>27DURYNJTV01LBD4E</t>
        </is>
      </c>
      <c r="J3031" s="8" t="inlineStr">
        <is>
          <t>02 - Sports / GT</t>
        </is>
      </c>
      <c r="K3031" s="12" t="n">
        <v>225000</v>
      </c>
      <c r="L3031" s="8" t="inlineStr">
        <is>
          <t>Idaho</t>
        </is>
      </c>
      <c r="M3031" s="13" t="n">
        <v>3866.6</v>
      </c>
      <c r="N3031" s="13" t="n"/>
      <c r="O3031" s="8" t="inlineStr">
        <is>
          <t>3 + at-fault claims - 5 yrs</t>
        </is>
      </c>
    </row>
    <row r="3032">
      <c r="A3032" s="8" t="inlineStr">
        <is>
          <t>52819061-f3ef-5eee-bac5-4cee9b6a0684</t>
        </is>
      </c>
      <c r="B3032" s="9" t="inlineStr">
        <is>
          <t>2025-12</t>
        </is>
      </c>
      <c r="C3032" s="10" t="n"/>
      <c r="D3032" s="9" t="inlineStr">
        <is>
          <t>Declined</t>
        </is>
      </c>
      <c r="E3032" s="8" t="inlineStr">
        <is>
          <t>Ingrid Blackwood</t>
        </is>
      </c>
      <c r="F3032" s="11" t="n">
        <v>1999</v>
      </c>
      <c r="G3032" s="8" t="inlineStr">
        <is>
          <t>Ferrari</t>
        </is>
      </c>
      <c r="H3032" s="8" t="inlineStr">
        <is>
          <t>SF90 Stradale</t>
        </is>
      </c>
      <c r="I3032" s="8" t="inlineStr">
        <is>
          <t>VPGHCHXPW1J9RZGEZ</t>
        </is>
      </c>
      <c r="J3032" s="8" t="inlineStr">
        <is>
          <t>03 - Supercar</t>
        </is>
      </c>
      <c r="K3032" s="12" t="n">
        <v>885000</v>
      </c>
      <c r="L3032" s="8" t="inlineStr">
        <is>
          <t>Louisiana</t>
        </is>
      </c>
      <c r="M3032" s="13" t="n">
        <v>19194.48</v>
      </c>
      <c r="N3032" s="13" t="n"/>
      <c r="O3032" s="8" t="inlineStr">
        <is>
          <t>3 + at-fault claims - 5 yrs</t>
        </is>
      </c>
    </row>
    <row r="3033">
      <c r="A3033" s="8" t="inlineStr">
        <is>
          <t>5617da59-e1da-5078-ad37-29a14b4e15ed</t>
        </is>
      </c>
      <c r="B3033" s="9" t="inlineStr">
        <is>
          <t>2025-12</t>
        </is>
      </c>
      <c r="C3033" s="10" t="n"/>
      <c r="D3033" s="9" t="inlineStr">
        <is>
          <t>Declined</t>
        </is>
      </c>
      <c r="E3033" s="8" t="inlineStr">
        <is>
          <t>Horace Blackwood</t>
        </is>
      </c>
      <c r="F3033" s="11" t="n">
        <v>1997</v>
      </c>
      <c r="G3033" s="8" t="inlineStr">
        <is>
          <t>Mercedes-Benz</t>
        </is>
      </c>
      <c r="H3033" s="8" t="inlineStr">
        <is>
          <t>AMG GT</t>
        </is>
      </c>
      <c r="I3033" s="8" t="inlineStr">
        <is>
          <t>U1NPA4NCF41HWZL79</t>
        </is>
      </c>
      <c r="J3033" s="8" t="inlineStr">
        <is>
          <t>02 - Sports / GT</t>
        </is>
      </c>
      <c r="K3033" s="12" t="n">
        <v>780000</v>
      </c>
      <c r="L3033" s="8" t="inlineStr">
        <is>
          <t>Alabama</t>
        </is>
      </c>
      <c r="M3033" s="13" t="n">
        <v>12148.87</v>
      </c>
      <c r="N3033" s="13" t="n"/>
      <c r="O3033" s="8" t="inlineStr">
        <is>
          <t>3 + at-fault claims - 5 yrs</t>
        </is>
      </c>
    </row>
    <row r="3034">
      <c r="A3034" s="8" t="inlineStr">
        <is>
          <t>5628c839-e9fb-581b-a909-30621c1ca72e</t>
        </is>
      </c>
      <c r="B3034" s="9" t="inlineStr">
        <is>
          <t>2025-12</t>
        </is>
      </c>
      <c r="C3034" s="10" t="n"/>
      <c r="D3034" s="9" t="inlineStr">
        <is>
          <t>Declined</t>
        </is>
      </c>
      <c r="E3034" s="8" t="inlineStr">
        <is>
          <t>Ottilie Okonkwo</t>
        </is>
      </c>
      <c r="F3034" s="11" t="n">
        <v>1965</v>
      </c>
      <c r="G3034" s="8" t="inlineStr">
        <is>
          <t>Bentley</t>
        </is>
      </c>
      <c r="H3034" s="8" t="inlineStr">
        <is>
          <t>Continental GT</t>
        </is>
      </c>
      <c r="I3034" s="8" t="inlineStr">
        <is>
          <t>WSGDMYWW2G6AJ4RDK</t>
        </is>
      </c>
      <c r="J3034" s="8" t="inlineStr">
        <is>
          <t>02 - Sports / GT</t>
        </is>
      </c>
      <c r="K3034" s="12" t="n">
        <v>565000</v>
      </c>
      <c r="L3034" s="8" t="inlineStr">
        <is>
          <t>California</t>
        </is>
      </c>
      <c r="M3034" s="13" t="n">
        <v>9354.48</v>
      </c>
      <c r="N3034" s="13" t="n"/>
      <c r="O3034" s="8" t="inlineStr">
        <is>
          <t>3 + at-fault claims - 5 yrs</t>
        </is>
      </c>
    </row>
    <row r="3035">
      <c r="A3035" s="8" t="inlineStr">
        <is>
          <t>56854be3-a5c9-5870-b1b8-d4e59f2287b1</t>
        </is>
      </c>
      <c r="B3035" s="9" t="inlineStr">
        <is>
          <t>2025-12</t>
        </is>
      </c>
      <c r="C3035" s="10" t="n"/>
      <c r="D3035" s="9" t="inlineStr">
        <is>
          <t>Declined</t>
        </is>
      </c>
      <c r="E3035" s="8" t="inlineStr">
        <is>
          <t>Cassius Blackwood</t>
        </is>
      </c>
      <c r="F3035" s="11" t="n">
        <v>1989</v>
      </c>
      <c r="G3035" s="8" t="inlineStr">
        <is>
          <t>Ferrari</t>
        </is>
      </c>
      <c r="H3035" s="8" t="inlineStr">
        <is>
          <t>SF90 Stradale</t>
        </is>
      </c>
      <c r="I3035" s="8" t="inlineStr">
        <is>
          <t>A8M5AULGZU3Z0L6UY</t>
        </is>
      </c>
      <c r="J3035" s="8" t="inlineStr">
        <is>
          <t>03 - Supercar</t>
        </is>
      </c>
      <c r="K3035" s="12" t="n">
        <v>1220000</v>
      </c>
      <c r="L3035" s="8" t="inlineStr">
        <is>
          <t>New York</t>
        </is>
      </c>
      <c r="M3035" s="13" t="n">
        <v>23571.32</v>
      </c>
      <c r="N3035" s="13" t="n"/>
      <c r="O3035" s="8" t="inlineStr">
        <is>
          <t>3 + at-fault claims - 5 yrs</t>
        </is>
      </c>
    </row>
    <row r="3036">
      <c r="A3036" s="8" t="inlineStr">
        <is>
          <t>5b82039e-2da8-5106-be0c-eebfe4da4232</t>
        </is>
      </c>
      <c r="B3036" s="9" t="inlineStr">
        <is>
          <t>2025-12</t>
        </is>
      </c>
      <c r="C3036" s="10" t="n"/>
      <c r="D3036" s="9" t="inlineStr">
        <is>
          <t>Declined</t>
        </is>
      </c>
      <c r="E3036" s="8" t="inlineStr">
        <is>
          <t>Everett Bellandi</t>
        </is>
      </c>
      <c r="F3036" s="11" t="n">
        <v>1997</v>
      </c>
      <c r="G3036" s="8" t="inlineStr">
        <is>
          <t>Bentley</t>
        </is>
      </c>
      <c r="H3036" s="8" t="inlineStr">
        <is>
          <t>Continental GT</t>
        </is>
      </c>
      <c r="I3036" s="8" t="inlineStr">
        <is>
          <t>L9UF7JP3ASDTYF6ZX</t>
        </is>
      </c>
      <c r="J3036" s="8" t="inlineStr">
        <is>
          <t>02 - Sports / GT</t>
        </is>
      </c>
      <c r="K3036" s="12" t="n">
        <v>255000</v>
      </c>
      <c r="L3036" s="8" t="inlineStr">
        <is>
          <t>California</t>
        </is>
      </c>
      <c r="M3036" s="13" t="n">
        <v>4871.46</v>
      </c>
      <c r="N3036" s="13" t="n"/>
      <c r="O3036" s="8" t="inlineStr">
        <is>
          <t>3 + at-fault claims - 5 yrs</t>
        </is>
      </c>
    </row>
    <row r="3037">
      <c r="A3037" s="8" t="inlineStr">
        <is>
          <t>5bba29f7-545c-5eda-9f6d-7a557552e176</t>
        </is>
      </c>
      <c r="B3037" s="9" t="inlineStr">
        <is>
          <t>2025-12</t>
        </is>
      </c>
      <c r="C3037" s="10" t="n"/>
      <c r="D3037" s="9" t="inlineStr">
        <is>
          <t>Referred</t>
        </is>
      </c>
      <c r="E3037" s="8" t="inlineStr">
        <is>
          <t>Leopold Ashcombe</t>
        </is>
      </c>
      <c r="F3037" s="11" t="n">
        <v>1966</v>
      </c>
      <c r="G3037" s="8" t="inlineStr">
        <is>
          <t>Mercedes-Benz</t>
        </is>
      </c>
      <c r="H3037" s="8" t="inlineStr">
        <is>
          <t>AMG GT</t>
        </is>
      </c>
      <c r="I3037" s="8" t="inlineStr">
        <is>
          <t>9XJU2Y9YGXA9ADKNH</t>
        </is>
      </c>
      <c r="J3037" s="8" t="inlineStr">
        <is>
          <t>02 - Sports / GT</t>
        </is>
      </c>
      <c r="K3037" s="12" t="n">
        <v>545000</v>
      </c>
      <c r="L3037" s="8" t="inlineStr">
        <is>
          <t>California</t>
        </is>
      </c>
      <c r="M3037" s="13" t="n">
        <v>9023.35</v>
      </c>
      <c r="N3037" s="13" t="n"/>
      <c r="O3037" s="8" t="inlineStr">
        <is>
          <t>1 theft / total loss claim</t>
        </is>
      </c>
    </row>
    <row r="3038">
      <c r="A3038" s="8" t="inlineStr">
        <is>
          <t>5e2fbd84-3c04-5424-91ad-b98983b99b9a</t>
        </is>
      </c>
      <c r="B3038" s="9" t="inlineStr">
        <is>
          <t>2025-12</t>
        </is>
      </c>
      <c r="C3038" s="10" t="n"/>
      <c r="D3038" s="9" t="inlineStr">
        <is>
          <t>Declined</t>
        </is>
      </c>
      <c r="E3038" s="8" t="inlineStr">
        <is>
          <t>Fenwick Nakashima</t>
        </is>
      </c>
      <c r="F3038" s="11" t="n">
        <v>2005</v>
      </c>
      <c r="G3038" s="8" t="inlineStr">
        <is>
          <t>Aston Martin</t>
        </is>
      </c>
      <c r="H3038" s="8" t="inlineStr">
        <is>
          <t>DB12</t>
        </is>
      </c>
      <c r="I3038" s="8" t="inlineStr">
        <is>
          <t>ECSNCW7P19GA6SW3U</t>
        </is>
      </c>
      <c r="J3038" s="8" t="inlineStr">
        <is>
          <t>02 - Sports / GT</t>
        </is>
      </c>
      <c r="K3038" s="12" t="n">
        <v>915000</v>
      </c>
      <c r="L3038" s="8" t="inlineStr">
        <is>
          <t>Arkansas</t>
        </is>
      </c>
      <c r="M3038" s="13" t="n">
        <v>15485.94</v>
      </c>
      <c r="N3038" s="13" t="n"/>
      <c r="O3038" s="8" t="inlineStr">
        <is>
          <t>3 + at-fault claims - 5 yrs</t>
        </is>
      </c>
    </row>
    <row r="3039">
      <c r="A3039" s="8" t="inlineStr">
        <is>
          <t>5f688dec-955f-597d-8beb-55abb2b97ac7</t>
        </is>
      </c>
      <c r="B3039" s="9" t="inlineStr">
        <is>
          <t>2025-12</t>
        </is>
      </c>
      <c r="C3039" s="10" t="n"/>
      <c r="D3039" s="9" t="inlineStr">
        <is>
          <t>Declined</t>
        </is>
      </c>
      <c r="E3039" s="8" t="inlineStr">
        <is>
          <t>Ramona Merriweather</t>
        </is>
      </c>
      <c r="F3039" s="11" t="n">
        <v>1999</v>
      </c>
      <c r="G3039" s="8" t="inlineStr">
        <is>
          <t>Ferrari</t>
        </is>
      </c>
      <c r="H3039" s="8" t="inlineStr">
        <is>
          <t>296 GTB</t>
        </is>
      </c>
      <c r="I3039" s="8" t="inlineStr">
        <is>
          <t>ELG5NFAUY7E7X31SG</t>
        </is>
      </c>
      <c r="J3039" s="8" t="inlineStr">
        <is>
          <t>03 - Supercar</t>
        </is>
      </c>
      <c r="K3039" s="12" t="n">
        <v>795000</v>
      </c>
      <c r="L3039" s="8" t="inlineStr">
        <is>
          <t>Ohio</t>
        </is>
      </c>
      <c r="M3039" s="13" t="n">
        <v>19807.5</v>
      </c>
      <c r="N3039" s="13" t="n"/>
      <c r="O3039" s="8" t="inlineStr">
        <is>
          <t>3 + at-fault claims - 5 yrs</t>
        </is>
      </c>
    </row>
    <row r="3040">
      <c r="A3040" s="8" t="inlineStr">
        <is>
          <t>5fe7dac0-0b4d-53cd-90ec-8831b7f5b871</t>
        </is>
      </c>
      <c r="B3040" s="9" t="inlineStr">
        <is>
          <t>2025-12</t>
        </is>
      </c>
      <c r="C3040" s="10" t="n"/>
      <c r="D3040" s="9" t="inlineStr">
        <is>
          <t>Declined</t>
        </is>
      </c>
      <c r="E3040" s="8" t="inlineStr">
        <is>
          <t>Anouk Rourke</t>
        </is>
      </c>
      <c r="F3040" s="11" t="n">
        <v>1985</v>
      </c>
      <c r="G3040" s="8" t="inlineStr">
        <is>
          <t>Porsche</t>
        </is>
      </c>
      <c r="H3040" s="8" t="inlineStr">
        <is>
          <t>911 Turbo S</t>
        </is>
      </c>
      <c r="I3040" s="8" t="inlineStr">
        <is>
          <t>M2BW5W8GG3MC0HAF2</t>
        </is>
      </c>
      <c r="J3040" s="8" t="inlineStr">
        <is>
          <t>02 - Sports / GT</t>
        </is>
      </c>
      <c r="K3040" s="12" t="n">
        <v>760000</v>
      </c>
      <c r="L3040" s="8" t="inlineStr">
        <is>
          <t>Louisiana</t>
        </is>
      </c>
      <c r="M3040" s="13" t="n">
        <v>11278.11</v>
      </c>
      <c r="N3040" s="13" t="n"/>
      <c r="O3040" s="8" t="inlineStr">
        <is>
          <t>3 + at-fault claims - 5 yrs</t>
        </is>
      </c>
    </row>
    <row r="3041">
      <c r="A3041" s="8" t="inlineStr">
        <is>
          <t>60ee3658-1b88-5f9c-95b7-8afe0e4d7781</t>
        </is>
      </c>
      <c r="B3041" s="9" t="inlineStr">
        <is>
          <t>2025-12</t>
        </is>
      </c>
      <c r="C3041" s="10" t="n"/>
      <c r="D3041" s="9" t="inlineStr">
        <is>
          <t>Referred</t>
        </is>
      </c>
      <c r="E3041" s="8" t="inlineStr">
        <is>
          <t>Horace Vandermeer</t>
        </is>
      </c>
      <c r="F3041" s="11" t="n">
        <v>1999</v>
      </c>
      <c r="G3041" s="8" t="inlineStr">
        <is>
          <t>Mercedes-Benz</t>
        </is>
      </c>
      <c r="H3041" s="8" t="inlineStr">
        <is>
          <t>AMG GT</t>
        </is>
      </c>
      <c r="I3041" s="8" t="inlineStr">
        <is>
          <t>L955UJ1ZNKV3GM0KM</t>
        </is>
      </c>
      <c r="J3041" s="8" t="inlineStr">
        <is>
          <t>02 - Sports / GT</t>
        </is>
      </c>
      <c r="K3041" s="12" t="n">
        <v>1950000</v>
      </c>
      <c r="L3041" s="8" t="inlineStr">
        <is>
          <t>Nebraska</t>
        </is>
      </c>
      <c r="M3041" s="13" t="n">
        <v>26306.6</v>
      </c>
      <c r="N3041" s="13" t="n"/>
      <c r="O3041" s="8" t="inlineStr">
        <is>
          <t>Prior carrier non-renewal / cancellation</t>
        </is>
      </c>
    </row>
    <row r="3042">
      <c r="A3042" s="8" t="inlineStr">
        <is>
          <t>616126a1-96b8-5e48-90cf-6e7691480cd4</t>
        </is>
      </c>
      <c r="B3042" s="9" t="inlineStr">
        <is>
          <t>2025-12</t>
        </is>
      </c>
      <c r="C3042" s="10" t="n"/>
      <c r="D3042" s="9" t="inlineStr">
        <is>
          <t>Referred</t>
        </is>
      </c>
      <c r="E3042" s="8" t="inlineStr">
        <is>
          <t>Lorenzo Okonkwo</t>
        </is>
      </c>
      <c r="F3042" s="11" t="n">
        <v>1998</v>
      </c>
      <c r="G3042" s="8" t="inlineStr">
        <is>
          <t>Aston Martin</t>
        </is>
      </c>
      <c r="H3042" s="8" t="inlineStr">
        <is>
          <t>DB12</t>
        </is>
      </c>
      <c r="I3042" s="8" t="inlineStr">
        <is>
          <t>6P6ZTRZ8ZJ0SJN6HL</t>
        </is>
      </c>
      <c r="J3042" s="8" t="inlineStr">
        <is>
          <t>02 - Sports / GT</t>
        </is>
      </c>
      <c r="K3042" s="12" t="n">
        <v>740000</v>
      </c>
      <c r="L3042" s="8" t="inlineStr">
        <is>
          <t>Kansas</t>
        </is>
      </c>
      <c r="M3042" s="13" t="n">
        <v>8803.209999999999</v>
      </c>
      <c r="N3042" s="13" t="n"/>
      <c r="O3042" s="8" t="inlineStr">
        <is>
          <t>Prior carrier non-renewal / cancellation</t>
        </is>
      </c>
    </row>
    <row r="3043">
      <c r="A3043" s="8" t="inlineStr">
        <is>
          <t>621fa043-bfc3-5c82-a895-72cbe814b65a</t>
        </is>
      </c>
      <c r="B3043" s="9" t="inlineStr">
        <is>
          <t>2025-12</t>
        </is>
      </c>
      <c r="C3043" s="10" t="n"/>
      <c r="D3043" s="9" t="inlineStr">
        <is>
          <t>Declined</t>
        </is>
      </c>
      <c r="E3043" s="8" t="inlineStr">
        <is>
          <t>Horace Fairweather</t>
        </is>
      </c>
      <c r="F3043" s="11" t="n">
        <v>1984</v>
      </c>
      <c r="G3043" s="8" t="inlineStr">
        <is>
          <t>Porsche</t>
        </is>
      </c>
      <c r="H3043" s="8" t="inlineStr">
        <is>
          <t>911 Turbo S</t>
        </is>
      </c>
      <c r="I3043" s="8" t="inlineStr">
        <is>
          <t>RRL7G9YSBCDAS6VHV</t>
        </is>
      </c>
      <c r="J3043" s="8" t="inlineStr">
        <is>
          <t>02 - Sports / GT</t>
        </is>
      </c>
      <c r="K3043" s="12" t="n">
        <v>1275000</v>
      </c>
      <c r="L3043" s="8" t="inlineStr">
        <is>
          <t>Maine</t>
        </is>
      </c>
      <c r="M3043" s="13" t="n">
        <v>14289.62</v>
      </c>
      <c r="N3043" s="13" t="n"/>
      <c r="O3043" s="8" t="inlineStr">
        <is>
          <t>3 + at-fault claims - 5 yrs</t>
        </is>
      </c>
    </row>
    <row r="3044">
      <c r="A3044" s="8" t="inlineStr">
        <is>
          <t>639b6564-7a44-5317-aaab-6d37be4ed881</t>
        </is>
      </c>
      <c r="B3044" s="9" t="inlineStr">
        <is>
          <t>2025-12</t>
        </is>
      </c>
      <c r="C3044" s="10" t="n"/>
      <c r="D3044" s="9" t="inlineStr">
        <is>
          <t>Declined</t>
        </is>
      </c>
      <c r="E3044" s="8" t="inlineStr">
        <is>
          <t>Sunniva Rourke</t>
        </is>
      </c>
      <c r="F3044" s="11" t="n">
        <v>2008</v>
      </c>
      <c r="G3044" s="8" t="inlineStr">
        <is>
          <t>Maserati</t>
        </is>
      </c>
      <c r="H3044" s="8" t="inlineStr">
        <is>
          <t>GranTurismo</t>
        </is>
      </c>
      <c r="I3044" s="8" t="inlineStr">
        <is>
          <t>4SAT8LRLRZWV2G6UU</t>
        </is>
      </c>
      <c r="J3044" s="8" t="inlineStr">
        <is>
          <t>02 - Sports / GT</t>
        </is>
      </c>
      <c r="K3044" s="12" t="n">
        <v>705000</v>
      </c>
      <c r="L3044" s="8" t="inlineStr">
        <is>
          <t>Texas</t>
        </is>
      </c>
      <c r="M3044" s="13" t="n">
        <v>9943.16</v>
      </c>
      <c r="N3044" s="13" t="n"/>
      <c r="O3044" s="8" t="inlineStr">
        <is>
          <t>3 + at-fault claims - 5 yrs</t>
        </is>
      </c>
    </row>
    <row r="3045">
      <c r="A3045" s="8" t="inlineStr">
        <is>
          <t>6473c0cc-132e-5fbd-836e-663d13707899</t>
        </is>
      </c>
      <c r="B3045" s="9" t="inlineStr">
        <is>
          <t>2025-12</t>
        </is>
      </c>
      <c r="C3045" s="10" t="n"/>
      <c r="D3045" s="9" t="inlineStr">
        <is>
          <t>Referred</t>
        </is>
      </c>
      <c r="E3045" s="8" t="inlineStr">
        <is>
          <t>Fenwick Larsson</t>
        </is>
      </c>
      <c r="F3045" s="11" t="n">
        <v>1990</v>
      </c>
      <c r="G3045" s="8" t="inlineStr">
        <is>
          <t>Mercedes-Benz</t>
        </is>
      </c>
      <c r="H3045" s="8" t="inlineStr">
        <is>
          <t>AMG GT</t>
        </is>
      </c>
      <c r="I3045" s="8" t="inlineStr">
        <is>
          <t>MC84J0VA5CSV66XZY</t>
        </is>
      </c>
      <c r="J3045" s="8" t="inlineStr">
        <is>
          <t>02 - Sports / GT</t>
        </is>
      </c>
      <c r="K3045" s="12" t="n">
        <v>1170000</v>
      </c>
      <c r="L3045" s="8" t="inlineStr">
        <is>
          <t>Utah</t>
        </is>
      </c>
      <c r="M3045" s="13" t="n">
        <v>16391.04</v>
      </c>
      <c r="N3045" s="13" t="n"/>
      <c r="O3045" s="8" t="inlineStr">
        <is>
          <t>2 at-fault claims - 5 yrs</t>
        </is>
      </c>
    </row>
    <row r="3046">
      <c r="A3046" s="8" t="inlineStr">
        <is>
          <t>67a10957-10c6-5d4f-8270-a0b79b987013</t>
        </is>
      </c>
      <c r="B3046" s="9" t="inlineStr">
        <is>
          <t>2025-12</t>
        </is>
      </c>
      <c r="C3046" s="10" t="n"/>
      <c r="D3046" s="9" t="inlineStr">
        <is>
          <t>Referred</t>
        </is>
      </c>
      <c r="E3046" s="8" t="inlineStr">
        <is>
          <t>Everett Delacroix</t>
        </is>
      </c>
      <c r="F3046" s="11" t="n">
        <v>1961</v>
      </c>
      <c r="G3046" s="8" t="inlineStr">
        <is>
          <t>Bentley</t>
        </is>
      </c>
      <c r="H3046" s="8" t="inlineStr">
        <is>
          <t>Continental GT</t>
        </is>
      </c>
      <c r="I3046" s="8" t="inlineStr">
        <is>
          <t>VSXNFJTM4MLXPKG9J</t>
        </is>
      </c>
      <c r="J3046" s="8" t="inlineStr">
        <is>
          <t>02 - Sports / GT</t>
        </is>
      </c>
      <c r="K3046" s="12" t="n">
        <v>650000</v>
      </c>
      <c r="L3046" s="8" t="inlineStr">
        <is>
          <t>Florida</t>
        </is>
      </c>
      <c r="M3046" s="13" t="n">
        <v>11319.81</v>
      </c>
      <c r="N3046" s="13" t="n"/>
      <c r="O3046" s="8" t="inlineStr">
        <is>
          <t>2 at-fault claims - 5 yrs</t>
        </is>
      </c>
    </row>
    <row r="3047">
      <c r="A3047" s="8" t="inlineStr">
        <is>
          <t>6acc8fee-b34f-55e2-a302-8ad1bcb0471d</t>
        </is>
      </c>
      <c r="B3047" s="9" t="inlineStr">
        <is>
          <t>2025-12</t>
        </is>
      </c>
      <c r="C3047" s="10" t="n"/>
      <c r="D3047" s="9" t="inlineStr">
        <is>
          <t>Declined</t>
        </is>
      </c>
      <c r="E3047" s="8" t="inlineStr">
        <is>
          <t>Callum Thistlewood</t>
        </is>
      </c>
      <c r="F3047" s="11" t="n">
        <v>1966</v>
      </c>
      <c r="G3047" s="8" t="inlineStr">
        <is>
          <t>Lamborghini</t>
        </is>
      </c>
      <c r="H3047" s="8" t="inlineStr">
        <is>
          <t>Huracan EVO</t>
        </is>
      </c>
      <c r="I3047" s="8" t="inlineStr">
        <is>
          <t>HVR77TNFGD9ASJHW7</t>
        </is>
      </c>
      <c r="J3047" s="8" t="inlineStr">
        <is>
          <t>03 - Supercar</t>
        </is>
      </c>
      <c r="K3047" s="12" t="n">
        <v>345000</v>
      </c>
      <c r="L3047" s="8" t="inlineStr">
        <is>
          <t>Connecticut</t>
        </is>
      </c>
      <c r="M3047" s="13" t="n">
        <v>8384.15</v>
      </c>
      <c r="N3047" s="13" t="n"/>
      <c r="O3047" s="8" t="inlineStr">
        <is>
          <t>3 + at-fault claims - 5 yrs</t>
        </is>
      </c>
    </row>
    <row r="3048">
      <c r="A3048" s="8" t="inlineStr">
        <is>
          <t>6bf5ad47-b33f-5331-bc04-2b5b4b90cb9e</t>
        </is>
      </c>
      <c r="B3048" s="9" t="inlineStr">
        <is>
          <t>2025-12</t>
        </is>
      </c>
      <c r="C3048" s="10" t="n"/>
      <c r="D3048" s="9" t="inlineStr">
        <is>
          <t>Referred</t>
        </is>
      </c>
      <c r="E3048" s="8" t="inlineStr">
        <is>
          <t>Anouk Blackwood</t>
        </is>
      </c>
      <c r="F3048" s="11" t="n">
        <v>1963</v>
      </c>
      <c r="G3048" s="8" t="inlineStr">
        <is>
          <t>Bentley</t>
        </is>
      </c>
      <c r="H3048" s="8" t="inlineStr">
        <is>
          <t>Continental GT</t>
        </is>
      </c>
      <c r="I3048" s="8" t="inlineStr">
        <is>
          <t>7EFYJDYR71HN4F5GZ</t>
        </is>
      </c>
      <c r="J3048" s="8" t="inlineStr">
        <is>
          <t>02 - Sports / GT</t>
        </is>
      </c>
      <c r="K3048" s="12" t="n">
        <v>1060000</v>
      </c>
      <c r="L3048" s="8" t="inlineStr">
        <is>
          <t>Massachusetts</t>
        </is>
      </c>
      <c r="M3048" s="13" t="n">
        <v>13750</v>
      </c>
      <c r="N3048" s="13" t="n"/>
      <c r="O3048" s="8" t="inlineStr">
        <is>
          <t>1 theft / total loss claim</t>
        </is>
      </c>
    </row>
    <row r="3049">
      <c r="A3049" s="8" t="inlineStr">
        <is>
          <t>6e11489b-0142-54e1-8265-43261307d292</t>
        </is>
      </c>
      <c r="B3049" s="9" t="inlineStr">
        <is>
          <t>2025-12</t>
        </is>
      </c>
      <c r="C3049" s="10" t="n"/>
      <c r="D3049" s="9" t="inlineStr">
        <is>
          <t>Declined</t>
        </is>
      </c>
      <c r="E3049" s="8" t="inlineStr">
        <is>
          <t>Cassius Castellanos</t>
        </is>
      </c>
      <c r="F3049" s="11" t="n">
        <v>1974</v>
      </c>
      <c r="G3049" s="8" t="inlineStr">
        <is>
          <t>Bentley</t>
        </is>
      </c>
      <c r="H3049" s="8" t="inlineStr">
        <is>
          <t>4.5 Litre</t>
        </is>
      </c>
      <c r="I3049" s="8" t="inlineStr">
        <is>
          <t>WEP5N6A1XMKTU7EG9</t>
        </is>
      </c>
      <c r="J3049" s="8" t="inlineStr">
        <is>
          <t>06 - Vintage Pre-War (pre-1946)</t>
        </is>
      </c>
      <c r="K3049" s="12" t="n">
        <v>1685000</v>
      </c>
      <c r="L3049" s="8" t="inlineStr">
        <is>
          <t>Florida</t>
        </is>
      </c>
      <c r="M3049" s="13" t="n">
        <v>15349.4</v>
      </c>
      <c r="N3049" s="13" t="n"/>
      <c r="O3049" s="8" t="inlineStr">
        <is>
          <t>3 + at-fault claims - 5 yrs</t>
        </is>
      </c>
    </row>
    <row r="3050">
      <c r="A3050" s="8" t="inlineStr">
        <is>
          <t>71e153f8-baa5-5993-baed-4180d5d79cf7</t>
        </is>
      </c>
      <c r="B3050" s="9" t="inlineStr">
        <is>
          <t>2025-12</t>
        </is>
      </c>
      <c r="C3050" s="10" t="n"/>
      <c r="D3050" s="9" t="inlineStr">
        <is>
          <t>Declined</t>
        </is>
      </c>
      <c r="E3050" s="8" t="inlineStr">
        <is>
          <t>Desmond Okonkwo</t>
        </is>
      </c>
      <c r="F3050" s="11" t="n">
        <v>1970</v>
      </c>
      <c r="G3050" s="8" t="inlineStr">
        <is>
          <t>Porsche</t>
        </is>
      </c>
      <c r="H3050" s="8" t="inlineStr">
        <is>
          <t>911 Turbo S</t>
        </is>
      </c>
      <c r="I3050" s="8" t="inlineStr">
        <is>
          <t>5NZ30MK1GTBRB1UJT</t>
        </is>
      </c>
      <c r="J3050" s="8" t="inlineStr">
        <is>
          <t>02 - Sports / GT</t>
        </is>
      </c>
      <c r="K3050" s="12" t="n">
        <v>565000</v>
      </c>
      <c r="L3050" s="8" t="inlineStr">
        <is>
          <t>North Dakota</t>
        </is>
      </c>
      <c r="M3050" s="13" t="n">
        <v>7067.83</v>
      </c>
      <c r="N3050" s="13" t="n"/>
      <c r="O3050" s="8" t="inlineStr">
        <is>
          <t>3 + at-fault claims - 5 yrs</t>
        </is>
      </c>
    </row>
    <row r="3051">
      <c r="A3051" s="8" t="inlineStr">
        <is>
          <t>7284537c-82a9-5360-a58e-97c3dde33f7e</t>
        </is>
      </c>
      <c r="B3051" s="9" t="inlineStr">
        <is>
          <t>2025-12</t>
        </is>
      </c>
      <c r="C3051" s="10" t="n"/>
      <c r="D3051" s="9" t="inlineStr">
        <is>
          <t>Declined</t>
        </is>
      </c>
      <c r="E3051" s="8" t="inlineStr">
        <is>
          <t>Wilhelmina Farkas</t>
        </is>
      </c>
      <c r="F3051" s="11" t="n">
        <v>2013</v>
      </c>
      <c r="G3051" s="8" t="inlineStr">
        <is>
          <t>Aston Martin</t>
        </is>
      </c>
      <c r="H3051" s="8" t="inlineStr">
        <is>
          <t>DB12</t>
        </is>
      </c>
      <c r="I3051" s="8" t="inlineStr">
        <is>
          <t>1L89M9JXBKXCPWH2M</t>
        </is>
      </c>
      <c r="J3051" s="8" t="inlineStr">
        <is>
          <t>02 - Sports / GT</t>
        </is>
      </c>
      <c r="K3051" s="12" t="n">
        <v>875000</v>
      </c>
      <c r="L3051" s="8" t="inlineStr">
        <is>
          <t>Texas</t>
        </is>
      </c>
      <c r="M3051" s="13" t="n">
        <v>12340.8</v>
      </c>
      <c r="N3051" s="13" t="n"/>
      <c r="O3051" s="8" t="inlineStr">
        <is>
          <t>3 + at-fault claims - 5 yrs</t>
        </is>
      </c>
    </row>
    <row r="3052">
      <c r="A3052" s="8" t="inlineStr">
        <is>
          <t>72acdecf-b5d3-5436-99c5-8020624384d9</t>
        </is>
      </c>
      <c r="B3052" s="9" t="inlineStr">
        <is>
          <t>2025-12</t>
        </is>
      </c>
      <c r="C3052" s="10" t="n"/>
      <c r="D3052" s="9" t="inlineStr">
        <is>
          <t>Declined</t>
        </is>
      </c>
      <c r="E3052" s="8" t="inlineStr">
        <is>
          <t>Thaddeus Castellanos</t>
        </is>
      </c>
      <c r="F3052" s="11" t="n">
        <v>1990</v>
      </c>
      <c r="G3052" s="8" t="inlineStr">
        <is>
          <t>Maserati</t>
        </is>
      </c>
      <c r="H3052" s="8" t="inlineStr">
        <is>
          <t>GranTurismo</t>
        </is>
      </c>
      <c r="I3052" s="8" t="inlineStr">
        <is>
          <t>L3T2R33RVYR33PEN1</t>
        </is>
      </c>
      <c r="J3052" s="8" t="inlineStr">
        <is>
          <t>02 - Sports / GT</t>
        </is>
      </c>
      <c r="K3052" s="12" t="n">
        <v>345000</v>
      </c>
      <c r="L3052" s="8" t="inlineStr">
        <is>
          <t>Ohio</t>
        </is>
      </c>
      <c r="M3052" s="13" t="n">
        <v>6786.08</v>
      </c>
      <c r="N3052" s="13" t="n"/>
      <c r="O3052" s="8" t="inlineStr">
        <is>
          <t>3 + at-fault claims - 5 yrs</t>
        </is>
      </c>
    </row>
    <row r="3053">
      <c r="A3053" s="8" t="inlineStr">
        <is>
          <t>750f5f8b-b5c4-5278-9bc3-37d478956708</t>
        </is>
      </c>
      <c r="B3053" s="9" t="inlineStr">
        <is>
          <t>2025-12</t>
        </is>
      </c>
      <c r="C3053" s="10" t="n"/>
      <c r="D3053" s="9" t="inlineStr">
        <is>
          <t>Declined</t>
        </is>
      </c>
      <c r="E3053" s="8" t="inlineStr">
        <is>
          <t>Fenwick Kingsford</t>
        </is>
      </c>
      <c r="F3053" s="11" t="n">
        <v>2014</v>
      </c>
      <c r="G3053" s="8" t="inlineStr">
        <is>
          <t>Mercedes-Benz</t>
        </is>
      </c>
      <c r="H3053" s="8" t="inlineStr">
        <is>
          <t>AMG GT</t>
        </is>
      </c>
      <c r="I3053" s="8" t="inlineStr">
        <is>
          <t>564NZ9W19LAFDAZHY</t>
        </is>
      </c>
      <c r="J3053" s="8" t="inlineStr">
        <is>
          <t>02 - Sports / GT</t>
        </is>
      </c>
      <c r="K3053" s="12" t="n">
        <v>860000</v>
      </c>
      <c r="L3053" s="8" t="inlineStr">
        <is>
          <t>South Carolina</t>
        </is>
      </c>
      <c r="M3053" s="13" t="n">
        <v>13078.49</v>
      </c>
      <c r="N3053" s="13" t="n"/>
      <c r="O3053" s="8" t="inlineStr">
        <is>
          <t>3 + at-fault claims - 5 yrs</t>
        </is>
      </c>
    </row>
    <row r="3054">
      <c r="A3054" s="8" t="inlineStr">
        <is>
          <t>757169ce-4ee1-5b82-b645-148f6cf18332</t>
        </is>
      </c>
      <c r="B3054" s="9" t="inlineStr">
        <is>
          <t>2025-12</t>
        </is>
      </c>
      <c r="C3054" s="10" t="n"/>
      <c r="D3054" s="9" t="inlineStr">
        <is>
          <t>Declined</t>
        </is>
      </c>
      <c r="E3054" s="8" t="inlineStr">
        <is>
          <t>Leopold Bellandi</t>
        </is>
      </c>
      <c r="F3054" s="11" t="n">
        <v>2001</v>
      </c>
      <c r="G3054" s="8" t="inlineStr">
        <is>
          <t>Aston Martin</t>
        </is>
      </c>
      <c r="H3054" s="8" t="inlineStr">
        <is>
          <t>DB12</t>
        </is>
      </c>
      <c r="I3054" s="8" t="inlineStr">
        <is>
          <t>N3T2HV12WRPLKSXY0</t>
        </is>
      </c>
      <c r="J3054" s="8" t="inlineStr">
        <is>
          <t>02 - Sports / GT</t>
        </is>
      </c>
      <c r="K3054" s="12" t="n">
        <v>825000</v>
      </c>
      <c r="L3054" s="8" t="inlineStr">
        <is>
          <t>Florida</t>
        </is>
      </c>
      <c r="M3054" s="13" t="n">
        <v>14367.45</v>
      </c>
      <c r="N3054" s="13" t="n"/>
      <c r="O3054" s="8" t="inlineStr">
        <is>
          <t>3 + at-fault claims - 5 yrs</t>
        </is>
      </c>
    </row>
    <row r="3055">
      <c r="A3055" s="8" t="inlineStr">
        <is>
          <t>75b0fdc0-36de-5eb2-9d72-51b6043198a0</t>
        </is>
      </c>
      <c r="B3055" s="9" t="inlineStr">
        <is>
          <t>2025-12</t>
        </is>
      </c>
      <c r="C3055" s="10" t="n"/>
      <c r="D3055" s="9" t="inlineStr">
        <is>
          <t>Declined</t>
        </is>
      </c>
      <c r="E3055" s="8" t="inlineStr">
        <is>
          <t>Emiliano Okonkwo</t>
        </is>
      </c>
      <c r="F3055" s="11" t="n">
        <v>2016</v>
      </c>
      <c r="G3055" s="8" t="inlineStr">
        <is>
          <t>Maserati</t>
        </is>
      </c>
      <c r="H3055" s="8" t="inlineStr">
        <is>
          <t>GranTurismo</t>
        </is>
      </c>
      <c r="I3055" s="8" t="inlineStr">
        <is>
          <t>26VCR7MAB23AA29C8</t>
        </is>
      </c>
      <c r="J3055" s="8" t="inlineStr">
        <is>
          <t>02 - Sports / GT</t>
        </is>
      </c>
      <c r="K3055" s="12" t="n">
        <v>300000</v>
      </c>
      <c r="L3055" s="8" t="inlineStr">
        <is>
          <t>Arkansas</t>
        </is>
      </c>
      <c r="M3055" s="13" t="n">
        <v>5858.49</v>
      </c>
      <c r="N3055" s="13" t="n"/>
      <c r="O3055" s="8" t="inlineStr">
        <is>
          <t>3 + at-fault claims - 5 yrs</t>
        </is>
      </c>
    </row>
    <row r="3056">
      <c r="A3056" s="8" t="inlineStr">
        <is>
          <t>770cf35f-2d73-5de0-b112-095ebfaa2a46</t>
        </is>
      </c>
      <c r="B3056" s="9" t="inlineStr">
        <is>
          <t>2025-12</t>
        </is>
      </c>
      <c r="C3056" s="10" t="n"/>
      <c r="D3056" s="9" t="inlineStr">
        <is>
          <t>Declined</t>
        </is>
      </c>
      <c r="E3056" s="8" t="inlineStr">
        <is>
          <t>Wilhelmina Rourke</t>
        </is>
      </c>
      <c r="F3056" s="11" t="n">
        <v>1966</v>
      </c>
      <c r="G3056" s="8" t="inlineStr">
        <is>
          <t>BMW</t>
        </is>
      </c>
      <c r="H3056" s="8" t="inlineStr">
        <is>
          <t>M8 Competition</t>
        </is>
      </c>
      <c r="I3056" s="8" t="inlineStr">
        <is>
          <t>754ZCBNJBDP0KWWVN</t>
        </is>
      </c>
      <c r="J3056" s="8" t="inlineStr">
        <is>
          <t>02 - Sports / GT</t>
        </is>
      </c>
      <c r="K3056" s="12" t="n">
        <v>325000</v>
      </c>
      <c r="L3056" s="8" t="inlineStr">
        <is>
          <t>North Carolina</t>
        </is>
      </c>
      <c r="M3056" s="13" t="n">
        <v>5288.92</v>
      </c>
      <c r="N3056" s="13" t="n"/>
      <c r="O3056" s="8" t="inlineStr">
        <is>
          <t>3 + at-fault claims - 5 yrs</t>
        </is>
      </c>
    </row>
    <row r="3057">
      <c r="A3057" s="8" t="inlineStr">
        <is>
          <t>77a5fe2e-217d-53f7-858b-2705d6bbf2b4</t>
        </is>
      </c>
      <c r="B3057" s="9" t="inlineStr">
        <is>
          <t>2025-12</t>
        </is>
      </c>
      <c r="C3057" s="10" t="n"/>
      <c r="D3057" s="9" t="inlineStr">
        <is>
          <t>Declined</t>
        </is>
      </c>
      <c r="E3057" s="8" t="inlineStr">
        <is>
          <t>Horace Farkas</t>
        </is>
      </c>
      <c r="F3057" s="11" t="n">
        <v>1973</v>
      </c>
      <c r="G3057" s="8" t="inlineStr">
        <is>
          <t>Porsche</t>
        </is>
      </c>
      <c r="H3057" s="8" t="inlineStr">
        <is>
          <t>911 Turbo S</t>
        </is>
      </c>
      <c r="I3057" s="8" t="inlineStr">
        <is>
          <t>4KC0PLNXLUP7MFYBC</t>
        </is>
      </c>
      <c r="J3057" s="8" t="inlineStr">
        <is>
          <t>02 - Sports / GT</t>
        </is>
      </c>
      <c r="K3057" s="12" t="n">
        <v>700000</v>
      </c>
      <c r="L3057" s="8" t="inlineStr">
        <is>
          <t>Colorado</t>
        </is>
      </c>
      <c r="M3057" s="13" t="n">
        <v>9443.4</v>
      </c>
      <c r="N3057" s="13" t="n"/>
      <c r="O3057" s="8" t="inlineStr">
        <is>
          <t>3 + at-fault claims - 5 yrs</t>
        </is>
      </c>
    </row>
    <row r="3058">
      <c r="A3058" s="8" t="inlineStr">
        <is>
          <t>77be709c-0e20-5e7a-9485-c19a3a663ec9</t>
        </is>
      </c>
      <c r="B3058" s="9" t="inlineStr">
        <is>
          <t>2025-12</t>
        </is>
      </c>
      <c r="C3058" s="10" t="n"/>
      <c r="D3058" s="9" t="inlineStr">
        <is>
          <t>Referred</t>
        </is>
      </c>
      <c r="E3058" s="8" t="inlineStr">
        <is>
          <t>Emiliano Thistlewood</t>
        </is>
      </c>
      <c r="F3058" s="11" t="n">
        <v>1983</v>
      </c>
      <c r="G3058" s="8" t="inlineStr">
        <is>
          <t>Mercedes-Benz</t>
        </is>
      </c>
      <c r="H3058" s="8" t="inlineStr">
        <is>
          <t>AMG GT</t>
        </is>
      </c>
      <c r="I3058" s="8" t="inlineStr">
        <is>
          <t>A3ZM9AJ5NETEFRY38</t>
        </is>
      </c>
      <c r="J3058" s="8" t="inlineStr">
        <is>
          <t>02 - Sports / GT</t>
        </is>
      </c>
      <c r="K3058" s="12" t="n">
        <v>805000</v>
      </c>
      <c r="L3058" s="8" t="inlineStr">
        <is>
          <t>Florida</t>
        </is>
      </c>
      <c r="M3058" s="13" t="n">
        <v>14019.15</v>
      </c>
      <c r="N3058" s="13" t="n"/>
      <c r="O3058" s="8" t="inlineStr">
        <is>
          <t>1 at-fault claim over $100k</t>
        </is>
      </c>
    </row>
    <row r="3059">
      <c r="A3059" s="8" t="inlineStr">
        <is>
          <t>78d29a92-5889-578f-b95a-808a39091d58</t>
        </is>
      </c>
      <c r="B3059" s="9" t="inlineStr">
        <is>
          <t>2025-12</t>
        </is>
      </c>
      <c r="C3059" s="10" t="n"/>
      <c r="D3059" s="9" t="inlineStr">
        <is>
          <t>Declined</t>
        </is>
      </c>
      <c r="E3059" s="8" t="inlineStr">
        <is>
          <t>Mireille Harrington</t>
        </is>
      </c>
      <c r="F3059" s="11" t="n">
        <v>2000</v>
      </c>
      <c r="G3059" s="8" t="inlineStr">
        <is>
          <t>McLaren</t>
        </is>
      </c>
      <c r="H3059" s="8" t="inlineStr">
        <is>
          <t>750S</t>
        </is>
      </c>
      <c r="I3059" s="8" t="inlineStr">
        <is>
          <t>WZLVRG6Y1K4MAJEVM</t>
        </is>
      </c>
      <c r="J3059" s="8" t="inlineStr">
        <is>
          <t>03 - Supercar</t>
        </is>
      </c>
      <c r="K3059" s="12" t="n">
        <v>1950000</v>
      </c>
      <c r="L3059" s="8" t="inlineStr">
        <is>
          <t>Colorado</t>
        </is>
      </c>
      <c r="M3059" s="13" t="n">
        <v>32377.36</v>
      </c>
      <c r="N3059" s="13" t="n"/>
      <c r="O3059" s="8" t="inlineStr">
        <is>
          <t>3 + at-fault claims - 5 yrs</t>
        </is>
      </c>
    </row>
    <row r="3060">
      <c r="A3060" s="8" t="inlineStr">
        <is>
          <t>7917ac10-19e2-5777-bf41-52e87edbb914</t>
        </is>
      </c>
      <c r="B3060" s="9" t="inlineStr">
        <is>
          <t>2025-12</t>
        </is>
      </c>
      <c r="C3060" s="10" t="n"/>
      <c r="D3060" s="9" t="inlineStr">
        <is>
          <t>Declined</t>
        </is>
      </c>
      <c r="E3060" s="8" t="inlineStr">
        <is>
          <t>Priya Nakashima</t>
        </is>
      </c>
      <c r="F3060" s="11" t="n">
        <v>1982</v>
      </c>
      <c r="G3060" s="8" t="inlineStr">
        <is>
          <t>Porsche</t>
        </is>
      </c>
      <c r="H3060" s="8" t="inlineStr">
        <is>
          <t>911 Turbo S</t>
        </is>
      </c>
      <c r="I3060" s="8" t="inlineStr">
        <is>
          <t>KFW4DUGK9BPDE5C08</t>
        </is>
      </c>
      <c r="J3060" s="8" t="inlineStr">
        <is>
          <t>02 - Sports / GT</t>
        </is>
      </c>
      <c r="K3060" s="12" t="n">
        <v>735000</v>
      </c>
      <c r="L3060" s="8" t="inlineStr">
        <is>
          <t>Tennessee</t>
        </is>
      </c>
      <c r="M3060" s="13" t="n">
        <v>8833.870000000001</v>
      </c>
      <c r="N3060" s="13" t="n"/>
      <c r="O3060" s="8" t="inlineStr">
        <is>
          <t>3 + at-fault claims - 5 yrs</t>
        </is>
      </c>
    </row>
    <row r="3061">
      <c r="A3061" s="8" t="inlineStr">
        <is>
          <t>79f067ed-0de7-5e3d-ab70-3f46a61a027c</t>
        </is>
      </c>
      <c r="B3061" s="9" t="inlineStr">
        <is>
          <t>2025-12</t>
        </is>
      </c>
      <c r="C3061" s="10" t="n"/>
      <c r="D3061" s="9" t="inlineStr">
        <is>
          <t>Declined</t>
        </is>
      </c>
      <c r="E3061" s="8" t="inlineStr">
        <is>
          <t>Noor Kingsford</t>
        </is>
      </c>
      <c r="F3061" s="11" t="n">
        <v>2008</v>
      </c>
      <c r="G3061" s="8" t="inlineStr">
        <is>
          <t>Aston Martin</t>
        </is>
      </c>
      <c r="H3061" s="8" t="inlineStr">
        <is>
          <t>DB12</t>
        </is>
      </c>
      <c r="I3061" s="8" t="inlineStr">
        <is>
          <t>AM7AVMLKBRTCASBAG</t>
        </is>
      </c>
      <c r="J3061" s="8" t="inlineStr">
        <is>
          <t>02 - Sports / GT</t>
        </is>
      </c>
      <c r="K3061" s="12" t="n">
        <v>385000</v>
      </c>
      <c r="L3061" s="8" t="inlineStr">
        <is>
          <t>Louisiana</t>
        </is>
      </c>
      <c r="M3061" s="13" t="n">
        <v>6592.22</v>
      </c>
      <c r="N3061" s="13" t="n"/>
      <c r="O3061" s="8" t="inlineStr">
        <is>
          <t>3 + at-fault claims - 5 yrs</t>
        </is>
      </c>
    </row>
    <row r="3062">
      <c r="A3062" s="8" t="inlineStr">
        <is>
          <t>7a8c4f9f-dd6d-57e8-8404-8aa4238efe1f</t>
        </is>
      </c>
      <c r="B3062" s="9" t="inlineStr">
        <is>
          <t>2025-12</t>
        </is>
      </c>
      <c r="C3062" s="10" t="n"/>
      <c r="D3062" s="9" t="inlineStr">
        <is>
          <t>Declined</t>
        </is>
      </c>
      <c r="E3062" s="8" t="inlineStr">
        <is>
          <t>Desmond Pennington</t>
        </is>
      </c>
      <c r="F3062" s="11" t="n">
        <v>1955</v>
      </c>
      <c r="G3062" s="8" t="inlineStr">
        <is>
          <t>Porsche</t>
        </is>
      </c>
      <c r="H3062" s="8" t="inlineStr">
        <is>
          <t>911 Turbo S</t>
        </is>
      </c>
      <c r="I3062" s="8" t="inlineStr">
        <is>
          <t>BKTD7DDZ4YNCF5L2Z</t>
        </is>
      </c>
      <c r="J3062" s="8" t="inlineStr">
        <is>
          <t>02 - Sports / GT</t>
        </is>
      </c>
      <c r="K3062" s="12" t="n">
        <v>360000</v>
      </c>
      <c r="L3062" s="8" t="inlineStr">
        <is>
          <t>Utah</t>
        </is>
      </c>
      <c r="M3062" s="13" t="n">
        <v>6877.36</v>
      </c>
      <c r="N3062" s="13" t="n"/>
      <c r="O3062" s="8" t="inlineStr">
        <is>
          <t>3 + at-fault claims - 5 yrs</t>
        </is>
      </c>
    </row>
    <row r="3063">
      <c r="A3063" s="8" t="inlineStr">
        <is>
          <t>7aa78923-1a53-5428-b8eb-0ebba4a9aa8d</t>
        </is>
      </c>
      <c r="B3063" s="9" t="inlineStr">
        <is>
          <t>2025-12</t>
        </is>
      </c>
      <c r="C3063" s="10" t="n"/>
      <c r="D3063" s="9" t="inlineStr">
        <is>
          <t>Declined</t>
        </is>
      </c>
      <c r="E3063" s="8" t="inlineStr">
        <is>
          <t>Saoirse Nakashima</t>
        </is>
      </c>
      <c r="F3063" s="11" t="n">
        <v>2014</v>
      </c>
      <c r="G3063" s="8" t="inlineStr">
        <is>
          <t>Aston Martin</t>
        </is>
      </c>
      <c r="H3063" s="8" t="inlineStr">
        <is>
          <t>DB12</t>
        </is>
      </c>
      <c r="I3063" s="8" t="inlineStr">
        <is>
          <t>7PXKD0976K28JWLW9</t>
        </is>
      </c>
      <c r="J3063" s="8" t="inlineStr">
        <is>
          <t>02 - Sports / GT</t>
        </is>
      </c>
      <c r="K3063" s="12" t="n">
        <v>1340000</v>
      </c>
      <c r="L3063" s="8" t="inlineStr">
        <is>
          <t>Ohio</t>
        </is>
      </c>
      <c r="M3063" s="13" t="n">
        <v>19328.87</v>
      </c>
      <c r="N3063" s="13" t="n"/>
      <c r="O3063" s="8" t="inlineStr">
        <is>
          <t>3 + at-fault claims - 5 yrs</t>
        </is>
      </c>
    </row>
    <row r="3064">
      <c r="A3064" s="8" t="inlineStr">
        <is>
          <t>7affe343-f44e-56c0-9023-19de04d239d0</t>
        </is>
      </c>
      <c r="B3064" s="9" t="inlineStr">
        <is>
          <t>2025-12</t>
        </is>
      </c>
      <c r="C3064" s="10" t="n"/>
      <c r="D3064" s="9" t="inlineStr">
        <is>
          <t>Declined</t>
        </is>
      </c>
      <c r="E3064" s="8" t="inlineStr">
        <is>
          <t>Callum Ashcombe</t>
        </is>
      </c>
      <c r="F3064" s="11" t="n">
        <v>1964</v>
      </c>
      <c r="G3064" s="8" t="inlineStr">
        <is>
          <t>McLaren</t>
        </is>
      </c>
      <c r="H3064" s="8" t="inlineStr">
        <is>
          <t>750S</t>
        </is>
      </c>
      <c r="I3064" s="8" t="inlineStr">
        <is>
          <t>UKRG05P9X90BNDRF9</t>
        </is>
      </c>
      <c r="J3064" s="8" t="inlineStr">
        <is>
          <t>03 - Supercar</t>
        </is>
      </c>
      <c r="K3064" s="12" t="n">
        <v>610000</v>
      </c>
      <c r="L3064" s="8" t="inlineStr">
        <is>
          <t>South Dakota</t>
        </is>
      </c>
      <c r="M3064" s="13" t="n">
        <v>12136.7</v>
      </c>
      <c r="N3064" s="13" t="n"/>
      <c r="O3064" s="8" t="inlineStr">
        <is>
          <t>3 + at-fault claims - 5 yrs</t>
        </is>
      </c>
    </row>
    <row r="3065">
      <c r="A3065" s="8" t="inlineStr">
        <is>
          <t>7c99198e-9a23-5df5-9986-9645457799f3</t>
        </is>
      </c>
      <c r="B3065" s="9" t="inlineStr">
        <is>
          <t>2025-12</t>
        </is>
      </c>
      <c r="C3065" s="10" t="n"/>
      <c r="D3065" s="9" t="inlineStr">
        <is>
          <t>Declined</t>
        </is>
      </c>
      <c r="E3065" s="8" t="inlineStr">
        <is>
          <t>Saoirse Kingsford</t>
        </is>
      </c>
      <c r="F3065" s="11" t="n">
        <v>1967</v>
      </c>
      <c r="G3065" s="8" t="inlineStr">
        <is>
          <t>Maserati</t>
        </is>
      </c>
      <c r="H3065" s="8" t="inlineStr">
        <is>
          <t>GranTurismo</t>
        </is>
      </c>
      <c r="I3065" s="8" t="inlineStr">
        <is>
          <t>5FTTRMLSUN6208S8J</t>
        </is>
      </c>
      <c r="J3065" s="8" t="inlineStr">
        <is>
          <t>02 - Sports / GT</t>
        </is>
      </c>
      <c r="K3065" s="12" t="n">
        <v>700000</v>
      </c>
      <c r="L3065" s="8" t="inlineStr">
        <is>
          <t>Nebraska</t>
        </is>
      </c>
      <c r="M3065" s="13" t="n">
        <v>11160.38</v>
      </c>
      <c r="N3065" s="13" t="n"/>
      <c r="O3065" s="8" t="inlineStr">
        <is>
          <t>3 + at-fault claims - 5 yrs</t>
        </is>
      </c>
    </row>
    <row r="3066">
      <c r="A3066" s="8" t="inlineStr">
        <is>
          <t>7dad2c0b-aba8-52c7-a1f4-1d19b2dfcb9a</t>
        </is>
      </c>
      <c r="B3066" s="9" t="inlineStr">
        <is>
          <t>2025-12</t>
        </is>
      </c>
      <c r="C3066" s="10" t="n"/>
      <c r="D3066" s="9" t="inlineStr">
        <is>
          <t>Referred</t>
        </is>
      </c>
      <c r="E3066" s="8" t="inlineStr">
        <is>
          <t>Delphine Castellanos</t>
        </is>
      </c>
      <c r="F3066" s="11" t="n">
        <v>1983</v>
      </c>
      <c r="G3066" s="8" t="inlineStr">
        <is>
          <t>Lamborghini</t>
        </is>
      </c>
      <c r="H3066" s="8" t="inlineStr">
        <is>
          <t>Huracan EVO</t>
        </is>
      </c>
      <c r="I3066" s="8" t="inlineStr">
        <is>
          <t>82M3L8XR3FLG958UY</t>
        </is>
      </c>
      <c r="J3066" s="8" t="inlineStr">
        <is>
          <t>03 - Supercar</t>
        </is>
      </c>
      <c r="K3066" s="12" t="n">
        <v>1000000</v>
      </c>
      <c r="L3066" s="8" t="inlineStr">
        <is>
          <t>Illinois</t>
        </is>
      </c>
      <c r="M3066" s="13" t="n">
        <v>20528.3</v>
      </c>
      <c r="N3066" s="13" t="n"/>
      <c r="O3066" s="8" t="inlineStr">
        <is>
          <t>Prior carrier non-renewal / cancellation</t>
        </is>
      </c>
    </row>
    <row r="3067">
      <c r="A3067" s="8" t="inlineStr">
        <is>
          <t>7e12ff83-71df-5889-80c1-a10b24a669c9</t>
        </is>
      </c>
      <c r="B3067" s="9" t="inlineStr">
        <is>
          <t>2025-12</t>
        </is>
      </c>
      <c r="C3067" s="10" t="n"/>
      <c r="D3067" s="9" t="inlineStr">
        <is>
          <t>Declined</t>
        </is>
      </c>
      <c r="E3067" s="8" t="inlineStr">
        <is>
          <t>Emiliano Ashcombe</t>
        </is>
      </c>
      <c r="F3067" s="11" t="n">
        <v>2016</v>
      </c>
      <c r="G3067" s="8" t="inlineStr">
        <is>
          <t>Ferrari</t>
        </is>
      </c>
      <c r="H3067" s="8" t="inlineStr">
        <is>
          <t>SF90 Stradale</t>
        </is>
      </c>
      <c r="I3067" s="8" t="inlineStr">
        <is>
          <t>HD0Z7ZEFDCXTPL74Y</t>
        </is>
      </c>
      <c r="J3067" s="8" t="inlineStr">
        <is>
          <t>03 - Supercar</t>
        </is>
      </c>
      <c r="K3067" s="12" t="n">
        <v>905000</v>
      </c>
      <c r="L3067" s="8" t="inlineStr">
        <is>
          <t>Texas</t>
        </is>
      </c>
      <c r="M3067" s="13" t="n">
        <v>18654.95</v>
      </c>
      <c r="N3067" s="13" t="n"/>
      <c r="O3067" s="8" t="inlineStr">
        <is>
          <t>3 + at-fault claims - 5 yrs</t>
        </is>
      </c>
    </row>
    <row r="3068">
      <c r="A3068" s="8" t="inlineStr">
        <is>
          <t>817108ac-ef37-5685-89bf-0dc37f0a8405</t>
        </is>
      </c>
      <c r="B3068" s="9" t="inlineStr">
        <is>
          <t>2025-12</t>
        </is>
      </c>
      <c r="C3068" s="10" t="n"/>
      <c r="D3068" s="9" t="inlineStr">
        <is>
          <t>Referred</t>
        </is>
      </c>
      <c r="E3068" s="8" t="inlineStr">
        <is>
          <t>Everett Chattopadhyay</t>
        </is>
      </c>
      <c r="F3068" s="11" t="n">
        <v>2002</v>
      </c>
      <c r="G3068" s="8" t="inlineStr">
        <is>
          <t>Ferrari</t>
        </is>
      </c>
      <c r="H3068" s="8" t="inlineStr">
        <is>
          <t>296 GTB</t>
        </is>
      </c>
      <c r="I3068" s="8" t="inlineStr">
        <is>
          <t>V3X5S4Z0WPHHE8CZB</t>
        </is>
      </c>
      <c r="J3068" s="8" t="inlineStr">
        <is>
          <t>03 - Supercar</t>
        </is>
      </c>
      <c r="K3068" s="12" t="n">
        <v>225000</v>
      </c>
      <c r="L3068" s="8" t="inlineStr">
        <is>
          <t>California</t>
        </is>
      </c>
      <c r="M3068" s="13" t="n">
        <v>8138.21</v>
      </c>
      <c r="N3068" s="13" t="n"/>
      <c r="O3068" s="8" t="inlineStr">
        <is>
          <t>1 at-fault claim over $100k</t>
        </is>
      </c>
    </row>
    <row r="3069">
      <c r="A3069" s="8" t="inlineStr">
        <is>
          <t>81ff6b64-51c5-5c5c-9922-ff3c0d724bb7</t>
        </is>
      </c>
      <c r="B3069" s="9" t="inlineStr">
        <is>
          <t>2025-12</t>
        </is>
      </c>
      <c r="C3069" s="10" t="n"/>
      <c r="D3069" s="9" t="inlineStr">
        <is>
          <t>Declined</t>
        </is>
      </c>
      <c r="E3069" s="8" t="inlineStr">
        <is>
          <t>Emiliano Vandermeer</t>
        </is>
      </c>
      <c r="F3069" s="11" t="n">
        <v>1994</v>
      </c>
      <c r="G3069" s="8" t="inlineStr">
        <is>
          <t>Jaguar</t>
        </is>
      </c>
      <c r="H3069" s="8" t="inlineStr">
        <is>
          <t>E-Type Series 1</t>
        </is>
      </c>
      <c r="I3069" s="8" t="inlineStr">
        <is>
          <t>TRW86A1SYR9DFF7W7</t>
        </is>
      </c>
      <c r="J3069" s="8" t="inlineStr">
        <is>
          <t>07 - Post-War Classic (1946-1972)</t>
        </is>
      </c>
      <c r="K3069" s="12" t="n">
        <v>365000</v>
      </c>
      <c r="L3069" s="8" t="inlineStr">
        <is>
          <t>Virginia</t>
        </is>
      </c>
      <c r="M3069" s="13" t="n">
        <v>3603.17</v>
      </c>
      <c r="N3069" s="13" t="n"/>
      <c r="O3069" s="8" t="inlineStr">
        <is>
          <t>3 + at-fault claims - 5 yrs</t>
        </is>
      </c>
    </row>
    <row r="3070">
      <c r="A3070" s="8" t="inlineStr">
        <is>
          <t>82e6160b-29bf-54bf-9ce6-362086499041</t>
        </is>
      </c>
      <c r="B3070" s="9" t="inlineStr">
        <is>
          <t>2025-12</t>
        </is>
      </c>
      <c r="C3070" s="10" t="n"/>
      <c r="D3070" s="9" t="inlineStr">
        <is>
          <t>Referred</t>
        </is>
      </c>
      <c r="E3070" s="8" t="inlineStr">
        <is>
          <t>Fenwick Nakashima</t>
        </is>
      </c>
      <c r="F3070" s="11" t="n">
        <v>1982</v>
      </c>
      <c r="G3070" s="8" t="inlineStr">
        <is>
          <t>Bentley</t>
        </is>
      </c>
      <c r="H3070" s="8" t="inlineStr">
        <is>
          <t>Continental GT</t>
        </is>
      </c>
      <c r="I3070" s="8" t="inlineStr">
        <is>
          <t>C1323UYL4S7PL32KK</t>
        </is>
      </c>
      <c r="J3070" s="8" t="inlineStr">
        <is>
          <t>02 - Sports / GT</t>
        </is>
      </c>
      <c r="K3070" s="12" t="n">
        <v>650000</v>
      </c>
      <c r="L3070" s="8" t="inlineStr">
        <is>
          <t>Idaho</t>
        </is>
      </c>
      <c r="M3070" s="13" t="n">
        <v>7891.98</v>
      </c>
      <c r="N3070" s="13" t="n"/>
      <c r="O3070" s="8" t="inlineStr">
        <is>
          <t>1 at-fault claim over $100k</t>
        </is>
      </c>
    </row>
    <row r="3071">
      <c r="A3071" s="8" t="inlineStr">
        <is>
          <t>839d2418-2834-5fed-bcd6-90866182f2d5</t>
        </is>
      </c>
      <c r="B3071" s="9" t="inlineStr">
        <is>
          <t>2025-12</t>
        </is>
      </c>
      <c r="C3071" s="10" t="n"/>
      <c r="D3071" s="9" t="inlineStr">
        <is>
          <t>Declined</t>
        </is>
      </c>
      <c r="E3071" s="8" t="inlineStr">
        <is>
          <t>Thaddeus Farkas</t>
        </is>
      </c>
      <c r="F3071" s="11" t="n">
        <v>1962</v>
      </c>
      <c r="G3071" s="8" t="inlineStr">
        <is>
          <t>Mercedes-Benz</t>
        </is>
      </c>
      <c r="H3071" s="8" t="inlineStr">
        <is>
          <t>AMG GT</t>
        </is>
      </c>
      <c r="I3071" s="8" t="inlineStr">
        <is>
          <t>W9TMLL312BA855AAT</t>
        </is>
      </c>
      <c r="J3071" s="8" t="inlineStr">
        <is>
          <t>02 - Sports / GT</t>
        </is>
      </c>
      <c r="K3071" s="12" t="n">
        <v>240000</v>
      </c>
      <c r="L3071" s="8" t="inlineStr">
        <is>
          <t>Indiana</t>
        </is>
      </c>
      <c r="M3071" s="13" t="n">
        <v>5124.23</v>
      </c>
      <c r="N3071" s="13" t="n"/>
      <c r="O3071" s="8" t="inlineStr">
        <is>
          <t>3 + at-fault claims - 5 yrs</t>
        </is>
      </c>
    </row>
    <row r="3072">
      <c r="A3072" s="8" t="inlineStr">
        <is>
          <t>83a56f43-6f18-59dc-859a-7e7378826509</t>
        </is>
      </c>
      <c r="B3072" s="9" t="inlineStr">
        <is>
          <t>2025-12</t>
        </is>
      </c>
      <c r="C3072" s="10" t="n"/>
      <c r="D3072" s="9" t="inlineStr">
        <is>
          <t>Declined</t>
        </is>
      </c>
      <c r="E3072" s="8" t="inlineStr">
        <is>
          <t>Anouk Castellanos</t>
        </is>
      </c>
      <c r="F3072" s="11" t="n">
        <v>1955</v>
      </c>
      <c r="G3072" s="8" t="inlineStr">
        <is>
          <t>Aston Martin</t>
        </is>
      </c>
      <c r="H3072" s="8" t="inlineStr">
        <is>
          <t>DB5</t>
        </is>
      </c>
      <c r="I3072" s="8" t="inlineStr">
        <is>
          <t>ZJH5RHXXLJ047AYVD</t>
        </is>
      </c>
      <c r="J3072" s="8" t="inlineStr">
        <is>
          <t>07 - Post-War Classic (1946-1972)</t>
        </is>
      </c>
      <c r="K3072" s="12" t="n">
        <v>1140000</v>
      </c>
      <c r="L3072" s="8" t="inlineStr">
        <is>
          <t>Washington</t>
        </is>
      </c>
      <c r="M3072" s="13" t="n">
        <v>7846.64</v>
      </c>
      <c r="N3072" s="13" t="n"/>
      <c r="O3072" s="8" t="inlineStr">
        <is>
          <t>3 + at-fault claims - 5 yrs</t>
        </is>
      </c>
    </row>
    <row r="3073">
      <c r="A3073" s="8" t="inlineStr">
        <is>
          <t>83a673bc-ca18-5f16-91a4-28527a58b418</t>
        </is>
      </c>
      <c r="B3073" s="9" t="inlineStr">
        <is>
          <t>2025-12</t>
        </is>
      </c>
      <c r="C3073" s="10" t="n"/>
      <c r="D3073" s="9" t="inlineStr">
        <is>
          <t>Referred</t>
        </is>
      </c>
      <c r="E3073" s="8" t="inlineStr">
        <is>
          <t>Fitzgerald Bellandi</t>
        </is>
      </c>
      <c r="F3073" s="11" t="n">
        <v>1964</v>
      </c>
      <c r="G3073" s="8" t="inlineStr">
        <is>
          <t>Mercedes-Benz</t>
        </is>
      </c>
      <c r="H3073" s="8" t="inlineStr">
        <is>
          <t>AMG GT</t>
        </is>
      </c>
      <c r="I3073" s="8" t="inlineStr">
        <is>
          <t>5RHC7BXMH1CLR63ZN</t>
        </is>
      </c>
      <c r="J3073" s="8" t="inlineStr">
        <is>
          <t>02 - Sports / GT</t>
        </is>
      </c>
      <c r="K3073" s="12" t="n">
        <v>355000</v>
      </c>
      <c r="L3073" s="8" t="inlineStr">
        <is>
          <t>Florida</t>
        </is>
      </c>
      <c r="M3073" s="13" t="n">
        <v>7133.49</v>
      </c>
      <c r="N3073" s="13" t="n"/>
      <c r="O3073" s="8" t="inlineStr">
        <is>
          <t>1 theft / total loss claim</t>
        </is>
      </c>
    </row>
    <row r="3074">
      <c r="A3074" s="8" t="inlineStr">
        <is>
          <t>85c401f5-a86d-5463-9e3d-3ba23efcf5d0</t>
        </is>
      </c>
      <c r="B3074" s="9" t="inlineStr">
        <is>
          <t>2025-12</t>
        </is>
      </c>
      <c r="C3074" s="10" t="n"/>
      <c r="D3074" s="9" t="inlineStr">
        <is>
          <t>Declined</t>
        </is>
      </c>
      <c r="E3074" s="8" t="inlineStr">
        <is>
          <t>Leopold Thistlewood</t>
        </is>
      </c>
      <c r="F3074" s="11" t="n">
        <v>1959</v>
      </c>
      <c r="G3074" s="8" t="inlineStr">
        <is>
          <t>Maserati</t>
        </is>
      </c>
      <c r="H3074" s="8" t="inlineStr">
        <is>
          <t>GranTurismo</t>
        </is>
      </c>
      <c r="I3074" s="8" t="inlineStr">
        <is>
          <t>1PR55N92SMSJYKZTV</t>
        </is>
      </c>
      <c r="J3074" s="8" t="inlineStr">
        <is>
          <t>02 - Sports / GT</t>
        </is>
      </c>
      <c r="K3074" s="12" t="n">
        <v>795000</v>
      </c>
      <c r="L3074" s="8" t="inlineStr">
        <is>
          <t>Louisiana</t>
        </is>
      </c>
      <c r="M3074" s="13" t="n">
        <v>11797.5</v>
      </c>
      <c r="N3074" s="13" t="n"/>
      <c r="O3074" s="8" t="inlineStr">
        <is>
          <t>3 + at-fault claims - 5 yrs</t>
        </is>
      </c>
    </row>
    <row r="3075">
      <c r="A3075" s="8" t="inlineStr">
        <is>
          <t>85dd7acc-b479-5f81-8ad0-284fc8b34391</t>
        </is>
      </c>
      <c r="B3075" s="9" t="inlineStr">
        <is>
          <t>2025-12</t>
        </is>
      </c>
      <c r="C3075" s="10" t="n"/>
      <c r="D3075" s="9" t="inlineStr">
        <is>
          <t>Declined</t>
        </is>
      </c>
      <c r="E3075" s="8" t="inlineStr">
        <is>
          <t>Anouk Chattopadhyay</t>
        </is>
      </c>
      <c r="F3075" s="11" t="n">
        <v>2022</v>
      </c>
      <c r="G3075" s="8" t="inlineStr">
        <is>
          <t>Maserati</t>
        </is>
      </c>
      <c r="H3075" s="8" t="inlineStr">
        <is>
          <t>GranTurismo</t>
        </is>
      </c>
      <c r="I3075" s="8" t="inlineStr">
        <is>
          <t>5HSBJJEPXTC5771XU</t>
        </is>
      </c>
      <c r="J3075" s="8" t="inlineStr">
        <is>
          <t>02 - Sports / GT</t>
        </is>
      </c>
      <c r="K3075" s="12" t="n">
        <v>555000</v>
      </c>
      <c r="L3075" s="8" t="inlineStr">
        <is>
          <t>Rhode Island</t>
        </is>
      </c>
      <c r="M3075" s="13" t="n">
        <v>9325.049999999999</v>
      </c>
      <c r="N3075" s="13" t="n"/>
      <c r="O3075" s="8" t="inlineStr">
        <is>
          <t>3 + at-fault claims - 5 yrs</t>
        </is>
      </c>
    </row>
    <row r="3076">
      <c r="A3076" s="8" t="inlineStr">
        <is>
          <t>863476b8-f0a0-5f84-82ac-fbd9ecd53ec5</t>
        </is>
      </c>
      <c r="B3076" s="9" t="inlineStr">
        <is>
          <t>2025-12</t>
        </is>
      </c>
      <c r="C3076" s="10" t="n"/>
      <c r="D3076" s="9" t="inlineStr">
        <is>
          <t>Declined</t>
        </is>
      </c>
      <c r="E3076" s="8" t="inlineStr">
        <is>
          <t>Priya Fairweather</t>
        </is>
      </c>
      <c r="F3076" s="11" t="n">
        <v>2019</v>
      </c>
      <c r="G3076" s="8" t="inlineStr">
        <is>
          <t>Icon</t>
        </is>
      </c>
      <c r="H3076" s="8" t="inlineStr">
        <is>
          <t>Derelict</t>
        </is>
      </c>
      <c r="I3076" s="8" t="inlineStr">
        <is>
          <t>YFR4YRUM9KKNHV43F</t>
        </is>
      </c>
      <c r="J3076" s="8" t="inlineStr">
        <is>
          <t>11 - Restomod / Coachbuilt / Bespoke</t>
        </is>
      </c>
      <c r="K3076" s="12" t="n">
        <v>880000</v>
      </c>
      <c r="L3076" s="8" t="inlineStr">
        <is>
          <t>Ohio</t>
        </is>
      </c>
      <c r="M3076" s="13" t="n">
        <v>18001.81</v>
      </c>
      <c r="N3076" s="13" t="n"/>
      <c r="O3076" s="8" t="inlineStr">
        <is>
          <t>3 + at-fault claims - 5 yrs</t>
        </is>
      </c>
    </row>
    <row r="3077">
      <c r="A3077" s="8" t="inlineStr">
        <is>
          <t>86666902-a841-58f5-8c54-90790bdce54f</t>
        </is>
      </c>
      <c r="B3077" s="9" t="inlineStr">
        <is>
          <t>2025-12</t>
        </is>
      </c>
      <c r="C3077" s="10" t="n"/>
      <c r="D3077" s="9" t="inlineStr">
        <is>
          <t>Declined</t>
        </is>
      </c>
      <c r="E3077" s="8" t="inlineStr">
        <is>
          <t>Mireille Farkas</t>
        </is>
      </c>
      <c r="F3077" s="11" t="n">
        <v>2003</v>
      </c>
      <c r="G3077" s="8" t="inlineStr">
        <is>
          <t>Porsche</t>
        </is>
      </c>
      <c r="H3077" s="8" t="inlineStr">
        <is>
          <t>911 Turbo S</t>
        </is>
      </c>
      <c r="I3077" s="8" t="inlineStr">
        <is>
          <t>TKTPK3CUKXYGSAA2H</t>
        </is>
      </c>
      <c r="J3077" s="8" t="inlineStr">
        <is>
          <t>02 - Sports / GT</t>
        </is>
      </c>
      <c r="K3077" s="12" t="n">
        <v>360000</v>
      </c>
      <c r="L3077" s="8" t="inlineStr">
        <is>
          <t>Oregon</t>
        </is>
      </c>
      <c r="M3077" s="13" t="n">
        <v>5756.6</v>
      </c>
      <c r="N3077" s="13" t="n"/>
      <c r="O3077" s="8" t="inlineStr">
        <is>
          <t>3 + at-fault claims - 5 yrs</t>
        </is>
      </c>
    </row>
    <row r="3078">
      <c r="A3078" s="8" t="inlineStr">
        <is>
          <t>874d7ec4-53e8-5e6d-81a5-799e9d5b53b9</t>
        </is>
      </c>
      <c r="B3078" s="9" t="inlineStr">
        <is>
          <t>2025-12</t>
        </is>
      </c>
      <c r="C3078" s="10" t="n"/>
      <c r="D3078" s="9" t="inlineStr">
        <is>
          <t>Referred</t>
        </is>
      </c>
      <c r="E3078" s="8" t="inlineStr">
        <is>
          <t>Thaddeus Montoya</t>
        </is>
      </c>
      <c r="F3078" s="11" t="n">
        <v>2018</v>
      </c>
      <c r="G3078" s="8" t="inlineStr">
        <is>
          <t>Bentley</t>
        </is>
      </c>
      <c r="H3078" s="8" t="inlineStr">
        <is>
          <t>4.5 Litre</t>
        </is>
      </c>
      <c r="I3078" s="8" t="inlineStr">
        <is>
          <t>W2X276VPDEHSGRM40</t>
        </is>
      </c>
      <c r="J3078" s="8" t="inlineStr">
        <is>
          <t>06 - Vintage Pre-War (pre-1946)</t>
        </is>
      </c>
      <c r="K3078" s="12" t="n">
        <v>1005000</v>
      </c>
      <c r="L3078" s="8" t="inlineStr">
        <is>
          <t>Arizona</t>
        </is>
      </c>
      <c r="M3078" s="13" t="n">
        <v>6511.64</v>
      </c>
      <c r="N3078" s="13" t="n"/>
      <c r="O3078" s="8" t="inlineStr">
        <is>
          <t>1 theft / total loss claim</t>
        </is>
      </c>
    </row>
    <row r="3079">
      <c r="A3079" s="8" t="inlineStr">
        <is>
          <t>880a56b5-0408-5b01-a657-ab895d7c1a84</t>
        </is>
      </c>
      <c r="B3079" s="9" t="inlineStr">
        <is>
          <t>2025-12</t>
        </is>
      </c>
      <c r="C3079" s="10" t="n"/>
      <c r="D3079" s="9" t="inlineStr">
        <is>
          <t>Declined</t>
        </is>
      </c>
      <c r="E3079" s="8" t="inlineStr">
        <is>
          <t>Everett Rourke</t>
        </is>
      </c>
      <c r="F3079" s="11" t="n">
        <v>1959</v>
      </c>
      <c r="G3079" s="8" t="inlineStr">
        <is>
          <t>McLaren</t>
        </is>
      </c>
      <c r="H3079" s="8" t="inlineStr">
        <is>
          <t>750S</t>
        </is>
      </c>
      <c r="I3079" s="8" t="inlineStr">
        <is>
          <t>ZVUN4DB3T7XPD651A</t>
        </is>
      </c>
      <c r="J3079" s="8" t="inlineStr">
        <is>
          <t>03 - Supercar</t>
        </is>
      </c>
      <c r="K3079" s="12" t="n">
        <v>845000</v>
      </c>
      <c r="L3079" s="8" t="inlineStr">
        <is>
          <t>South Dakota</t>
        </is>
      </c>
      <c r="M3079" s="13" t="n">
        <v>16812.31</v>
      </c>
      <c r="N3079" s="13" t="n"/>
      <c r="O3079" s="8" t="inlineStr">
        <is>
          <t>3 + at-fault claims - 5 yrs</t>
        </is>
      </c>
    </row>
    <row r="3080">
      <c r="A3080" s="8" t="inlineStr">
        <is>
          <t>889c3b9d-0924-5726-b7e3-2128d047e0d1</t>
        </is>
      </c>
      <c r="B3080" s="9" t="inlineStr">
        <is>
          <t>2025-12</t>
        </is>
      </c>
      <c r="C3080" s="10" t="n"/>
      <c r="D3080" s="9" t="inlineStr">
        <is>
          <t>Declined</t>
        </is>
      </c>
      <c r="E3080" s="8" t="inlineStr">
        <is>
          <t>Noor Blackwood</t>
        </is>
      </c>
      <c r="F3080" s="11" t="n">
        <v>2006</v>
      </c>
      <c r="G3080" s="8" t="inlineStr">
        <is>
          <t>Ferrari</t>
        </is>
      </c>
      <c r="H3080" s="8" t="inlineStr">
        <is>
          <t>SF90 Stradale</t>
        </is>
      </c>
      <c r="I3080" s="8" t="inlineStr">
        <is>
          <t>VXJJPA83ML5KM8N4E</t>
        </is>
      </c>
      <c r="J3080" s="8" t="inlineStr">
        <is>
          <t>03 - Supercar</t>
        </is>
      </c>
      <c r="K3080" s="12" t="n">
        <v>765000</v>
      </c>
      <c r="L3080" s="8" t="inlineStr">
        <is>
          <t>Alabama</t>
        </is>
      </c>
      <c r="M3080" s="13" t="n">
        <v>17414.58</v>
      </c>
      <c r="N3080" s="13" t="n"/>
      <c r="O3080" s="8" t="inlineStr">
        <is>
          <t>3 + at-fault claims - 5 yrs</t>
        </is>
      </c>
    </row>
    <row r="3081">
      <c r="A3081" s="8" t="inlineStr">
        <is>
          <t>88aa4a0e-aa8b-54f6-bf7e-94a0737fdada</t>
        </is>
      </c>
      <c r="B3081" s="9" t="inlineStr">
        <is>
          <t>2025-12</t>
        </is>
      </c>
      <c r="C3081" s="10" t="n"/>
      <c r="D3081" s="9" t="inlineStr">
        <is>
          <t>Referred</t>
        </is>
      </c>
      <c r="E3081" s="8" t="inlineStr">
        <is>
          <t>Callum Rourke</t>
        </is>
      </c>
      <c r="F3081" s="11" t="n">
        <v>1971</v>
      </c>
      <c r="G3081" s="8" t="inlineStr">
        <is>
          <t>Lamborghini</t>
        </is>
      </c>
      <c r="H3081" s="8" t="inlineStr">
        <is>
          <t>Huracan EVO</t>
        </is>
      </c>
      <c r="I3081" s="8" t="inlineStr">
        <is>
          <t>WPNGHM93CF2KJP70X</t>
        </is>
      </c>
      <c r="J3081" s="8" t="inlineStr">
        <is>
          <t>03 - Supercar</t>
        </is>
      </c>
      <c r="K3081" s="12" t="n">
        <v>370000</v>
      </c>
      <c r="L3081" s="8" t="inlineStr">
        <is>
          <t>Minnesota</t>
        </is>
      </c>
      <c r="M3081" s="13" t="n">
        <v>10597.36</v>
      </c>
      <c r="N3081" s="13" t="n"/>
      <c r="O3081" s="8" t="inlineStr">
        <is>
          <t>1 theft / total loss claim</t>
        </is>
      </c>
    </row>
    <row r="3082">
      <c r="A3082" s="8" t="inlineStr">
        <is>
          <t>8a04c0b8-9b27-5887-bd0b-a684bf417b9f</t>
        </is>
      </c>
      <c r="B3082" s="9" t="inlineStr">
        <is>
          <t>2025-12</t>
        </is>
      </c>
      <c r="C3082" s="10" t="n"/>
      <c r="D3082" s="9" t="inlineStr">
        <is>
          <t>Declined</t>
        </is>
      </c>
      <c r="E3082" s="8" t="inlineStr">
        <is>
          <t>Ingrid Farkas</t>
        </is>
      </c>
      <c r="F3082" s="11" t="n">
        <v>1971</v>
      </c>
      <c r="G3082" s="8" t="inlineStr">
        <is>
          <t>McLaren</t>
        </is>
      </c>
      <c r="H3082" s="8" t="inlineStr">
        <is>
          <t>750S</t>
        </is>
      </c>
      <c r="I3082" s="8" t="inlineStr">
        <is>
          <t>B6LXK2A8CJC60GW1J</t>
        </is>
      </c>
      <c r="J3082" s="8" t="inlineStr">
        <is>
          <t>03 - Supercar</t>
        </is>
      </c>
      <c r="K3082" s="12" t="n">
        <v>920000</v>
      </c>
      <c r="L3082" s="8" t="inlineStr">
        <is>
          <t>California</t>
        </is>
      </c>
      <c r="M3082" s="13" t="n">
        <v>22262.26</v>
      </c>
      <c r="N3082" s="13" t="n"/>
      <c r="O3082" s="8" t="inlineStr">
        <is>
          <t>3 + at-fault claims - 5 yrs</t>
        </is>
      </c>
    </row>
    <row r="3083">
      <c r="A3083" s="8" t="inlineStr">
        <is>
          <t>8a94a6cf-4e79-5f37-ba73-8deb3554f66f</t>
        </is>
      </c>
      <c r="B3083" s="9" t="inlineStr">
        <is>
          <t>2025-12</t>
        </is>
      </c>
      <c r="C3083" s="10" t="n"/>
      <c r="D3083" s="9" t="inlineStr">
        <is>
          <t>Referred</t>
        </is>
      </c>
      <c r="E3083" s="8" t="inlineStr">
        <is>
          <t>Thaddeus Chattopadhyay</t>
        </is>
      </c>
      <c r="F3083" s="11" t="n">
        <v>2016</v>
      </c>
      <c r="G3083" s="8" t="inlineStr">
        <is>
          <t>Jaguar</t>
        </is>
      </c>
      <c r="H3083" s="8" t="inlineStr">
        <is>
          <t>E-Type Series 1</t>
        </is>
      </c>
      <c r="I3083" s="8" t="inlineStr">
        <is>
          <t>UBTSNSJV92J1PGCLP</t>
        </is>
      </c>
      <c r="J3083" s="8" t="inlineStr">
        <is>
          <t>07 - Post-War Classic (1946-1972)</t>
        </is>
      </c>
      <c r="K3083" s="12" t="n">
        <v>295000</v>
      </c>
      <c r="L3083" s="8" t="inlineStr">
        <is>
          <t>Alaska</t>
        </is>
      </c>
      <c r="M3083" s="13" t="n">
        <v>3045.74</v>
      </c>
      <c r="N3083" s="13" t="n"/>
      <c r="O3083" s="8" t="inlineStr">
        <is>
          <t>1 theft / total loss claim</t>
        </is>
      </c>
    </row>
    <row r="3084">
      <c r="A3084" s="8" t="inlineStr">
        <is>
          <t>8a9b607a-8e22-5a08-9364-924f59867905</t>
        </is>
      </c>
      <c r="B3084" s="9" t="inlineStr">
        <is>
          <t>2025-12</t>
        </is>
      </c>
      <c r="C3084" s="10" t="n"/>
      <c r="D3084" s="9" t="inlineStr">
        <is>
          <t>Referred</t>
        </is>
      </c>
      <c r="E3084" s="8" t="inlineStr">
        <is>
          <t>Fitzgerald Kingsford</t>
        </is>
      </c>
      <c r="F3084" s="11" t="n">
        <v>1992</v>
      </c>
      <c r="G3084" s="8" t="inlineStr">
        <is>
          <t>Maserati</t>
        </is>
      </c>
      <c r="H3084" s="8" t="inlineStr">
        <is>
          <t>GranTurismo</t>
        </is>
      </c>
      <c r="I3084" s="8" t="inlineStr">
        <is>
          <t>DNY7GJBVL11RVHJ7A</t>
        </is>
      </c>
      <c r="J3084" s="8" t="inlineStr">
        <is>
          <t>02 - Sports / GT</t>
        </is>
      </c>
      <c r="K3084" s="12" t="n">
        <v>640000</v>
      </c>
      <c r="L3084" s="8" t="inlineStr">
        <is>
          <t>Florida</t>
        </is>
      </c>
      <c r="M3084" s="13" t="n">
        <v>11145.66</v>
      </c>
      <c r="N3084" s="13" t="n"/>
      <c r="O3084" s="8" t="inlineStr">
        <is>
          <t>Prior carrier non-renewal / cancellation</t>
        </is>
      </c>
    </row>
    <row r="3085">
      <c r="A3085" s="8" t="inlineStr">
        <is>
          <t>8bd29b71-53f0-5d80-bb2e-aaca40768785</t>
        </is>
      </c>
      <c r="B3085" s="9" t="inlineStr">
        <is>
          <t>2025-12</t>
        </is>
      </c>
      <c r="C3085" s="10" t="n"/>
      <c r="D3085" s="9" t="inlineStr">
        <is>
          <t>Declined</t>
        </is>
      </c>
      <c r="E3085" s="8" t="inlineStr">
        <is>
          <t>Desmond Underwood</t>
        </is>
      </c>
      <c r="F3085" s="11" t="n">
        <v>2013</v>
      </c>
      <c r="G3085" s="8" t="inlineStr">
        <is>
          <t>Lamborghini</t>
        </is>
      </c>
      <c r="H3085" s="8" t="inlineStr">
        <is>
          <t>Huracan EVO</t>
        </is>
      </c>
      <c r="I3085" s="8" t="inlineStr">
        <is>
          <t>R7RSL20AZ6166R1T2</t>
        </is>
      </c>
      <c r="J3085" s="8" t="inlineStr">
        <is>
          <t>03 - Supercar</t>
        </is>
      </c>
      <c r="K3085" s="12" t="n">
        <v>740000</v>
      </c>
      <c r="L3085" s="8" t="inlineStr">
        <is>
          <t>Colorado</t>
        </is>
      </c>
      <c r="M3085" s="13" t="n">
        <v>14590.57</v>
      </c>
      <c r="N3085" s="13" t="n"/>
      <c r="O3085" s="8" t="inlineStr">
        <is>
          <t>3 + at-fault claims - 5 yrs</t>
        </is>
      </c>
    </row>
    <row r="3086">
      <c r="A3086" s="8" t="inlineStr">
        <is>
          <t>8cb728ea-8b67-53fb-8d7e-ffb877c8410e</t>
        </is>
      </c>
      <c r="B3086" s="9" t="inlineStr">
        <is>
          <t>2025-12</t>
        </is>
      </c>
      <c r="C3086" s="10" t="n"/>
      <c r="D3086" s="9" t="inlineStr">
        <is>
          <t>Declined</t>
        </is>
      </c>
      <c r="E3086" s="8" t="inlineStr">
        <is>
          <t>Saoirse Vasquez</t>
        </is>
      </c>
      <c r="F3086" s="11" t="n">
        <v>1980</v>
      </c>
      <c r="G3086" s="8" t="inlineStr">
        <is>
          <t>Maserati</t>
        </is>
      </c>
      <c r="H3086" s="8" t="inlineStr">
        <is>
          <t>GranTurismo</t>
        </is>
      </c>
      <c r="I3086" s="8" t="inlineStr">
        <is>
          <t>3H2GN40A0LRB6J4FM</t>
        </is>
      </c>
      <c r="J3086" s="8" t="inlineStr">
        <is>
          <t>02 - Sports / GT</t>
        </is>
      </c>
      <c r="K3086" s="12" t="n">
        <v>935000</v>
      </c>
      <c r="L3086" s="8" t="inlineStr">
        <is>
          <t>Texas</t>
        </is>
      </c>
      <c r="M3086" s="13" t="n">
        <v>13187.03</v>
      </c>
      <c r="N3086" s="13" t="n"/>
      <c r="O3086" s="8" t="inlineStr">
        <is>
          <t>3 + at-fault claims - 5 yrs</t>
        </is>
      </c>
    </row>
    <row r="3087">
      <c r="A3087" s="8" t="inlineStr">
        <is>
          <t>8d0dbf79-d7b6-55b9-bb1e-5b5cd63f9b0d</t>
        </is>
      </c>
      <c r="B3087" s="9" t="inlineStr">
        <is>
          <t>2025-12</t>
        </is>
      </c>
      <c r="C3087" s="10" t="n"/>
      <c r="D3087" s="9" t="inlineStr">
        <is>
          <t>Declined</t>
        </is>
      </c>
      <c r="E3087" s="8" t="inlineStr">
        <is>
          <t>Wilhelmina Montoya</t>
        </is>
      </c>
      <c r="F3087" s="11" t="n">
        <v>1958</v>
      </c>
      <c r="G3087" s="8" t="inlineStr">
        <is>
          <t>Mercedes-Benz</t>
        </is>
      </c>
      <c r="H3087" s="8" t="inlineStr">
        <is>
          <t>AMG GT</t>
        </is>
      </c>
      <c r="I3087" s="8" t="inlineStr">
        <is>
          <t>ZVP7UMXL9EVXV4CG6</t>
        </is>
      </c>
      <c r="J3087" s="8" t="inlineStr">
        <is>
          <t>02 - Sports / GT</t>
        </is>
      </c>
      <c r="K3087" s="12" t="n">
        <v>870000</v>
      </c>
      <c r="L3087" s="8" t="inlineStr">
        <is>
          <t>Wyoming</t>
        </is>
      </c>
      <c r="M3087" s="13" t="n">
        <v>11416.7</v>
      </c>
      <c r="N3087" s="13" t="n"/>
      <c r="O3087" s="8" t="inlineStr">
        <is>
          <t>3 + at-fault claims - 5 yrs</t>
        </is>
      </c>
    </row>
    <row r="3088">
      <c r="A3088" s="8" t="inlineStr">
        <is>
          <t>8f9e83bb-6d58-5ed3-bf6c-998cb3413871</t>
        </is>
      </c>
      <c r="B3088" s="9" t="inlineStr">
        <is>
          <t>2025-12</t>
        </is>
      </c>
      <c r="C3088" s="10" t="n"/>
      <c r="D3088" s="9" t="inlineStr">
        <is>
          <t>Declined</t>
        </is>
      </c>
      <c r="E3088" s="8" t="inlineStr">
        <is>
          <t>Wilhelmina Vasquez</t>
        </is>
      </c>
      <c r="F3088" s="11" t="n">
        <v>1976</v>
      </c>
      <c r="G3088" s="8" t="inlineStr">
        <is>
          <t>Alfa Romeo</t>
        </is>
      </c>
      <c r="H3088" s="8" t="inlineStr">
        <is>
          <t>8C 2900</t>
        </is>
      </c>
      <c r="I3088" s="8" t="inlineStr">
        <is>
          <t>11L7HVRCT13B179U8</t>
        </is>
      </c>
      <c r="J3088" s="8" t="inlineStr">
        <is>
          <t>06 - Vintage Pre-War (pre-1946)</t>
        </is>
      </c>
      <c r="K3088" s="12" t="n">
        <v>1465000</v>
      </c>
      <c r="L3088" s="8" t="inlineStr">
        <is>
          <t>Texas</t>
        </is>
      </c>
      <c r="M3088" s="13" t="n">
        <v>10807.83</v>
      </c>
      <c r="N3088" s="13" t="n"/>
      <c r="O3088" s="8" t="inlineStr">
        <is>
          <t>3 + at-fault claims - 5 yrs</t>
        </is>
      </c>
    </row>
    <row r="3089">
      <c r="A3089" s="8" t="inlineStr">
        <is>
          <t>8fbdbc2a-e3b6-56f4-8223-5e84679f242f</t>
        </is>
      </c>
      <c r="B3089" s="9" t="inlineStr">
        <is>
          <t>2025-12</t>
        </is>
      </c>
      <c r="C3089" s="10" t="n"/>
      <c r="D3089" s="9" t="inlineStr">
        <is>
          <t>Declined</t>
        </is>
      </c>
      <c r="E3089" s="8" t="inlineStr">
        <is>
          <t>Lorenzo Larsson</t>
        </is>
      </c>
      <c r="F3089" s="11" t="n">
        <v>1986</v>
      </c>
      <c r="G3089" s="8" t="inlineStr">
        <is>
          <t>Mercedes-Benz</t>
        </is>
      </c>
      <c r="H3089" s="8" t="inlineStr">
        <is>
          <t>AMG GT</t>
        </is>
      </c>
      <c r="I3089" s="8" t="inlineStr">
        <is>
          <t>LW46RB1WEJH8AWKK6</t>
        </is>
      </c>
      <c r="J3089" s="8" t="inlineStr">
        <is>
          <t>02 - Sports / GT</t>
        </is>
      </c>
      <c r="K3089" s="12" t="n">
        <v>315000</v>
      </c>
      <c r="L3089" s="8" t="inlineStr">
        <is>
          <t>Washington</t>
        </is>
      </c>
      <c r="M3089" s="13" t="n">
        <v>4279.25</v>
      </c>
      <c r="N3089" s="13" t="n"/>
      <c r="O3089" s="8" t="inlineStr">
        <is>
          <t>3 + at-fault claims - 5 yrs</t>
        </is>
      </c>
    </row>
    <row r="3090">
      <c r="A3090" s="8" t="inlineStr">
        <is>
          <t>8fcf0e62-34f6-5034-b3db-c672cef01771</t>
        </is>
      </c>
      <c r="B3090" s="9" t="inlineStr">
        <is>
          <t>2025-12</t>
        </is>
      </c>
      <c r="C3090" s="10" t="n"/>
      <c r="D3090" s="9" t="inlineStr">
        <is>
          <t>Declined</t>
        </is>
      </c>
      <c r="E3090" s="8" t="inlineStr">
        <is>
          <t>Fenwick Pennington</t>
        </is>
      </c>
      <c r="F3090" s="11" t="n">
        <v>1964</v>
      </c>
      <c r="G3090" s="8" t="inlineStr">
        <is>
          <t>Aston Martin</t>
        </is>
      </c>
      <c r="H3090" s="8" t="inlineStr">
        <is>
          <t>DB5</t>
        </is>
      </c>
      <c r="I3090" s="8" t="inlineStr">
        <is>
          <t>9CC3HAY1PXD9R2762</t>
        </is>
      </c>
      <c r="J3090" s="8" t="inlineStr">
        <is>
          <t>07 - Post-War Classic (1946-1972)</t>
        </is>
      </c>
      <c r="K3090" s="12" t="n">
        <v>555000</v>
      </c>
      <c r="L3090" s="8" t="inlineStr">
        <is>
          <t>New York</t>
        </is>
      </c>
      <c r="M3090" s="13" t="n">
        <v>5763.62</v>
      </c>
      <c r="N3090" s="13" t="n"/>
      <c r="O3090" s="8" t="inlineStr">
        <is>
          <t>3 + at-fault claims - 5 yrs</t>
        </is>
      </c>
    </row>
    <row r="3091">
      <c r="A3091" s="8" t="inlineStr">
        <is>
          <t>8fe863b7-85eb-5a5b-b33d-769767f2e9d8</t>
        </is>
      </c>
      <c r="B3091" s="9" t="inlineStr">
        <is>
          <t>2025-12</t>
        </is>
      </c>
      <c r="C3091" s="10" t="n"/>
      <c r="D3091" s="9" t="inlineStr">
        <is>
          <t>Referred</t>
        </is>
      </c>
      <c r="E3091" s="8" t="inlineStr">
        <is>
          <t>Delphine Farkas</t>
        </is>
      </c>
      <c r="F3091" s="11" t="n">
        <v>2010</v>
      </c>
      <c r="G3091" s="8" t="inlineStr">
        <is>
          <t>Mercedes-Benz</t>
        </is>
      </c>
      <c r="H3091" s="8" t="inlineStr">
        <is>
          <t>AMG GT</t>
        </is>
      </c>
      <c r="I3091" s="8" t="inlineStr">
        <is>
          <t>0RNZD6C8X7U718PDH</t>
        </is>
      </c>
      <c r="J3091" s="8" t="inlineStr">
        <is>
          <t>02 - Sports / GT</t>
        </is>
      </c>
      <c r="K3091" s="12" t="n">
        <v>275000</v>
      </c>
      <c r="L3091" s="8" t="inlineStr">
        <is>
          <t>Iowa</t>
        </is>
      </c>
      <c r="M3091" s="13" t="n">
        <v>4280.66</v>
      </c>
      <c r="N3091" s="13" t="n"/>
      <c r="O3091" s="8" t="inlineStr">
        <is>
          <t>1 theft / total loss claim</t>
        </is>
      </c>
    </row>
    <row r="3092">
      <c r="A3092" s="8" t="inlineStr">
        <is>
          <t>93c23f24-0afa-5116-9832-d22667ddc877</t>
        </is>
      </c>
      <c r="B3092" s="9" t="inlineStr">
        <is>
          <t>2025-12</t>
        </is>
      </c>
      <c r="C3092" s="10" t="n"/>
      <c r="D3092" s="9" t="inlineStr">
        <is>
          <t>Declined</t>
        </is>
      </c>
      <c r="E3092" s="8" t="inlineStr">
        <is>
          <t>Fitzgerald Thistlewood</t>
        </is>
      </c>
      <c r="F3092" s="11" t="n">
        <v>2000</v>
      </c>
      <c r="G3092" s="8" t="inlineStr">
        <is>
          <t>Bugatti</t>
        </is>
      </c>
      <c r="H3092" s="8" t="inlineStr">
        <is>
          <t>Type 57</t>
        </is>
      </c>
      <c r="I3092" s="8" t="inlineStr">
        <is>
          <t>0HURR33R7LUS4ASMK</t>
        </is>
      </c>
      <c r="J3092" s="8" t="inlineStr">
        <is>
          <t>06 - Vintage Pre-War (pre-1946)</t>
        </is>
      </c>
      <c r="K3092" s="12" t="n">
        <v>1150000</v>
      </c>
      <c r="L3092" s="8" t="inlineStr">
        <is>
          <t>Indiana</t>
        </is>
      </c>
      <c r="M3092" s="13" t="n">
        <v>9074.15</v>
      </c>
      <c r="N3092" s="13" t="n"/>
      <c r="O3092" s="8" t="inlineStr">
        <is>
          <t>3 + at-fault claims - 5 yrs</t>
        </is>
      </c>
    </row>
    <row r="3093">
      <c r="A3093" s="8" t="inlineStr">
        <is>
          <t>93e99449-371a-50cf-865a-f329d63aa9ce</t>
        </is>
      </c>
      <c r="B3093" s="9" t="inlineStr">
        <is>
          <t>2025-12</t>
        </is>
      </c>
      <c r="C3093" s="10" t="n"/>
      <c r="D3093" s="9" t="inlineStr">
        <is>
          <t>Declined</t>
        </is>
      </c>
      <c r="E3093" s="8" t="inlineStr">
        <is>
          <t>Mireille Larsson</t>
        </is>
      </c>
      <c r="F3093" s="11" t="n">
        <v>1971</v>
      </c>
      <c r="G3093" s="8" t="inlineStr">
        <is>
          <t>Mercedes-Benz</t>
        </is>
      </c>
      <c r="H3093" s="8" t="inlineStr">
        <is>
          <t>AMG GT</t>
        </is>
      </c>
      <c r="I3093" s="8" t="inlineStr">
        <is>
          <t>WWNXF3L4TYAAESXSB</t>
        </is>
      </c>
      <c r="J3093" s="8" t="inlineStr">
        <is>
          <t>02 - Sports / GT</t>
        </is>
      </c>
      <c r="K3093" s="12" t="n">
        <v>760000</v>
      </c>
      <c r="L3093" s="8" t="inlineStr">
        <is>
          <t>Arizona</t>
        </is>
      </c>
      <c r="M3093" s="13" t="n">
        <v>9413.959999999999</v>
      </c>
      <c r="N3093" s="13" t="n"/>
      <c r="O3093" s="8" t="inlineStr">
        <is>
          <t>3 + at-fault claims - 5 yrs</t>
        </is>
      </c>
    </row>
    <row r="3094">
      <c r="A3094" s="8" t="inlineStr">
        <is>
          <t>96da12a5-b693-5ede-8ef2-69d37c957f0e</t>
        </is>
      </c>
      <c r="B3094" s="9" t="inlineStr">
        <is>
          <t>2025-12</t>
        </is>
      </c>
      <c r="C3094" s="10" t="n"/>
      <c r="D3094" s="9" t="inlineStr">
        <is>
          <t>Referred</t>
        </is>
      </c>
      <c r="E3094" s="8" t="inlineStr">
        <is>
          <t>Delphine Nakashima</t>
        </is>
      </c>
      <c r="F3094" s="11" t="n">
        <v>1959</v>
      </c>
      <c r="G3094" s="8" t="inlineStr">
        <is>
          <t>Porsche</t>
        </is>
      </c>
      <c r="H3094" s="8" t="inlineStr">
        <is>
          <t>911 Turbo S</t>
        </is>
      </c>
      <c r="I3094" s="8" t="inlineStr">
        <is>
          <t>G6ZM00HHBBMWFNVHK</t>
        </is>
      </c>
      <c r="J3094" s="8" t="inlineStr">
        <is>
          <t>02 - Sports / GT</t>
        </is>
      </c>
      <c r="K3094" s="12" t="n">
        <v>1900000</v>
      </c>
      <c r="L3094" s="8" t="inlineStr">
        <is>
          <t>South Dakota</t>
        </is>
      </c>
      <c r="M3094" s="13" t="n">
        <v>21885.85</v>
      </c>
      <c r="N3094" s="13" t="n"/>
      <c r="O3094" s="8" t="inlineStr">
        <is>
          <t>1 at-fault claim over $100k</t>
        </is>
      </c>
    </row>
    <row r="3095">
      <c r="A3095" s="8" t="inlineStr">
        <is>
          <t>97fa7342-3990-5d78-ad19-c08f464d499a</t>
        </is>
      </c>
      <c r="B3095" s="9" t="inlineStr">
        <is>
          <t>2025-12</t>
        </is>
      </c>
      <c r="C3095" s="10" t="n"/>
      <c r="D3095" s="9" t="inlineStr">
        <is>
          <t>Declined</t>
        </is>
      </c>
      <c r="E3095" s="8" t="inlineStr">
        <is>
          <t>Callum Pennington</t>
        </is>
      </c>
      <c r="F3095" s="11" t="n">
        <v>2010</v>
      </c>
      <c r="G3095" s="8" t="inlineStr">
        <is>
          <t>Singer</t>
        </is>
      </c>
      <c r="H3095" s="8" t="inlineStr">
        <is>
          <t>911 Reimagined</t>
        </is>
      </c>
      <c r="I3095" s="8" t="inlineStr">
        <is>
          <t>2VWZT0N6HCD66L0EU</t>
        </is>
      </c>
      <c r="J3095" s="8" t="inlineStr">
        <is>
          <t>11 - Restomod / Coachbuilt / Bespoke</t>
        </is>
      </c>
      <c r="K3095" s="12" t="n">
        <v>345000</v>
      </c>
      <c r="L3095" s="8" t="inlineStr">
        <is>
          <t>Massachusetts</t>
        </is>
      </c>
      <c r="M3095" s="13" t="n">
        <v>7160.38</v>
      </c>
      <c r="N3095" s="13" t="n"/>
      <c r="O3095" s="8" t="inlineStr">
        <is>
          <t>3 + at-fault claims - 5 yrs</t>
        </is>
      </c>
    </row>
    <row r="3096">
      <c r="A3096" s="8" t="inlineStr">
        <is>
          <t>99d88533-3964-5d36-8f99-7cc10ada12ca</t>
        </is>
      </c>
      <c r="B3096" s="9" t="inlineStr">
        <is>
          <t>2025-12</t>
        </is>
      </c>
      <c r="C3096" s="10" t="n"/>
      <c r="D3096" s="9" t="inlineStr">
        <is>
          <t>Declined</t>
        </is>
      </c>
      <c r="E3096" s="8" t="inlineStr">
        <is>
          <t>Leopold Rourke</t>
        </is>
      </c>
      <c r="F3096" s="11" t="n">
        <v>1973</v>
      </c>
      <c r="G3096" s="8" t="inlineStr">
        <is>
          <t>Aston Martin</t>
        </is>
      </c>
      <c r="H3096" s="8" t="inlineStr">
        <is>
          <t>DB12</t>
        </is>
      </c>
      <c r="I3096" s="8" t="inlineStr">
        <is>
          <t>S730UDD46N0JRYFES</t>
        </is>
      </c>
      <c r="J3096" s="8" t="inlineStr">
        <is>
          <t>02 - Sports / GT</t>
        </is>
      </c>
      <c r="K3096" s="12" t="n">
        <v>315000</v>
      </c>
      <c r="L3096" s="8" t="inlineStr">
        <is>
          <t>Oregon</t>
        </is>
      </c>
      <c r="M3096" s="13" t="n">
        <v>5037.03</v>
      </c>
      <c r="N3096" s="13" t="n"/>
      <c r="O3096" s="8" t="inlineStr">
        <is>
          <t>3 + at-fault claims - 5 yrs</t>
        </is>
      </c>
    </row>
    <row r="3097">
      <c r="A3097" s="8" t="inlineStr">
        <is>
          <t>9ada43ae-b4b1-5e58-859e-475b72d1bd39</t>
        </is>
      </c>
      <c r="B3097" s="9" t="inlineStr">
        <is>
          <t>2025-12</t>
        </is>
      </c>
      <c r="C3097" s="10" t="n"/>
      <c r="D3097" s="9" t="inlineStr">
        <is>
          <t>Referred</t>
        </is>
      </c>
      <c r="E3097" s="8" t="inlineStr">
        <is>
          <t>Fitzgerald Vasquez</t>
        </is>
      </c>
      <c r="F3097" s="11" t="n">
        <v>1996</v>
      </c>
      <c r="G3097" s="8" t="inlineStr">
        <is>
          <t>Ferrari</t>
        </is>
      </c>
      <c r="H3097" s="8" t="inlineStr">
        <is>
          <t>296 GTB</t>
        </is>
      </c>
      <c r="I3097" s="8" t="inlineStr">
        <is>
          <t>5K2EXSZ9JDEKKL05P</t>
        </is>
      </c>
      <c r="J3097" s="8" t="inlineStr">
        <is>
          <t>03 - Supercar</t>
        </is>
      </c>
      <c r="K3097" s="12" t="n">
        <v>430000</v>
      </c>
      <c r="L3097" s="8" t="inlineStr">
        <is>
          <t>Indiana</t>
        </is>
      </c>
      <c r="M3097" s="13" t="n">
        <v>11476.13</v>
      </c>
      <c r="N3097" s="13" t="n"/>
      <c r="O3097" s="8" t="inlineStr">
        <is>
          <t>1 theft / total loss claim</t>
        </is>
      </c>
    </row>
    <row r="3098">
      <c r="A3098" s="8" t="inlineStr">
        <is>
          <t>9bfa3907-3342-508b-a71d-bd57f953f4e8</t>
        </is>
      </c>
      <c r="B3098" s="9" t="inlineStr">
        <is>
          <t>2025-12</t>
        </is>
      </c>
      <c r="C3098" s="10" t="n"/>
      <c r="D3098" s="9" t="inlineStr">
        <is>
          <t>Referred</t>
        </is>
      </c>
      <c r="E3098" s="8" t="inlineStr">
        <is>
          <t>Beatrix Thistlewood</t>
        </is>
      </c>
      <c r="F3098" s="11" t="n">
        <v>1983</v>
      </c>
      <c r="G3098" s="8" t="inlineStr">
        <is>
          <t>Maserati</t>
        </is>
      </c>
      <c r="H3098" s="8" t="inlineStr">
        <is>
          <t>GranTurismo</t>
        </is>
      </c>
      <c r="I3098" s="8" t="inlineStr">
        <is>
          <t>AGVLY52ZNHRRHPNNU</t>
        </is>
      </c>
      <c r="J3098" s="8" t="inlineStr">
        <is>
          <t>02 - Sports / GT</t>
        </is>
      </c>
      <c r="K3098" s="12" t="n">
        <v>310000</v>
      </c>
      <c r="L3098" s="8" t="inlineStr">
        <is>
          <t>Maryland</t>
        </is>
      </c>
      <c r="M3098" s="13" t="n">
        <v>4167.45</v>
      </c>
      <c r="N3098" s="13" t="n"/>
      <c r="O3098" s="8" t="inlineStr">
        <is>
          <t>Prior carrier non-renewal / cancellation</t>
        </is>
      </c>
    </row>
    <row r="3099">
      <c r="A3099" s="8" t="inlineStr">
        <is>
          <t>9cf69db1-cc0c-553f-8ade-c030dcb9a10b</t>
        </is>
      </c>
      <c r="B3099" s="9" t="inlineStr">
        <is>
          <t>2025-12</t>
        </is>
      </c>
      <c r="C3099" s="10" t="n"/>
      <c r="D3099" s="9" t="inlineStr">
        <is>
          <t>Declined</t>
        </is>
      </c>
      <c r="E3099" s="8" t="inlineStr">
        <is>
          <t>Saoirse Harrington</t>
        </is>
      </c>
      <c r="F3099" s="11" t="n">
        <v>2001</v>
      </c>
      <c r="G3099" s="8" t="inlineStr">
        <is>
          <t>Mercedes-Benz</t>
        </is>
      </c>
      <c r="H3099" s="8" t="inlineStr">
        <is>
          <t>280SL Pagoda</t>
        </is>
      </c>
      <c r="I3099" s="8" t="inlineStr">
        <is>
          <t>9Z4YJMYP164DFDZM4</t>
        </is>
      </c>
      <c r="J3099" s="8" t="inlineStr">
        <is>
          <t>07 - Post-War Classic (1946-1972)</t>
        </is>
      </c>
      <c r="K3099" s="12" t="n">
        <v>470000</v>
      </c>
      <c r="L3099" s="8" t="inlineStr">
        <is>
          <t>Ohio</t>
        </is>
      </c>
      <c r="M3099" s="13" t="n">
        <v>5916.68</v>
      </c>
      <c r="N3099" s="13" t="n"/>
      <c r="O3099" s="8" t="inlineStr">
        <is>
          <t>3 + at-fault claims - 5 yrs</t>
        </is>
      </c>
    </row>
    <row r="3100">
      <c r="A3100" s="8" t="inlineStr">
        <is>
          <t>9d67393d-75e8-502a-8889-559f44f43d7d</t>
        </is>
      </c>
      <c r="B3100" s="9" t="inlineStr">
        <is>
          <t>2025-12</t>
        </is>
      </c>
      <c r="C3100" s="10" t="n"/>
      <c r="D3100" s="9" t="inlineStr">
        <is>
          <t>Declined</t>
        </is>
      </c>
      <c r="E3100" s="8" t="inlineStr">
        <is>
          <t>Callum Fairweather</t>
        </is>
      </c>
      <c r="F3100" s="11" t="n">
        <v>2014</v>
      </c>
      <c r="G3100" s="8" t="inlineStr">
        <is>
          <t>Lamborghini</t>
        </is>
      </c>
      <c r="H3100" s="8" t="inlineStr">
        <is>
          <t>Huracan EVO</t>
        </is>
      </c>
      <c r="I3100" s="8" t="inlineStr">
        <is>
          <t>5V1U0F856D5LUBFDB</t>
        </is>
      </c>
      <c r="J3100" s="8" t="inlineStr">
        <is>
          <t>03 - Supercar</t>
        </is>
      </c>
      <c r="K3100" s="12" t="n">
        <v>370000</v>
      </c>
      <c r="L3100" s="8" t="inlineStr">
        <is>
          <t>Hawaii</t>
        </is>
      </c>
      <c r="M3100" s="13" t="n">
        <v>10436.79</v>
      </c>
      <c r="N3100" s="13" t="n"/>
      <c r="O3100" s="8" t="inlineStr">
        <is>
          <t>3 + at-fault claims - 5 yrs</t>
        </is>
      </c>
    </row>
    <row r="3101">
      <c r="A3101" s="8" t="inlineStr">
        <is>
          <t>9e1d2637-904b-5aba-937f-be59ac564bfa</t>
        </is>
      </c>
      <c r="B3101" s="9" t="inlineStr">
        <is>
          <t>2025-12</t>
        </is>
      </c>
      <c r="C3101" s="10" t="n"/>
      <c r="D3101" s="9" t="inlineStr">
        <is>
          <t>Referred</t>
        </is>
      </c>
      <c r="E3101" s="8" t="inlineStr">
        <is>
          <t>Everett Castellanos</t>
        </is>
      </c>
      <c r="F3101" s="11" t="n">
        <v>2008</v>
      </c>
      <c r="G3101" s="8" t="inlineStr">
        <is>
          <t>Ferrari</t>
        </is>
      </c>
      <c r="H3101" s="8" t="inlineStr">
        <is>
          <t>296 GTB</t>
        </is>
      </c>
      <c r="I3101" s="8" t="inlineStr">
        <is>
          <t>MERHYRP72GBGVETZP</t>
        </is>
      </c>
      <c r="J3101" s="8" t="inlineStr">
        <is>
          <t>03 - Supercar</t>
        </is>
      </c>
      <c r="K3101" s="12" t="n">
        <v>1130000</v>
      </c>
      <c r="L3101" s="8" t="inlineStr">
        <is>
          <t>California</t>
        </is>
      </c>
      <c r="M3101" s="13" t="n">
        <v>23026.42</v>
      </c>
      <c r="N3101" s="13" t="n"/>
      <c r="O3101" s="8" t="inlineStr">
        <is>
          <t>2 at-fault claims - 5 yrs</t>
        </is>
      </c>
    </row>
    <row r="3102">
      <c r="A3102" s="8" t="inlineStr">
        <is>
          <t>9ef715b9-dbcf-5882-834a-8df2b6ce9d66</t>
        </is>
      </c>
      <c r="B3102" s="9" t="inlineStr">
        <is>
          <t>2025-12</t>
        </is>
      </c>
      <c r="C3102" s="10" t="n"/>
      <c r="D3102" s="9" t="inlineStr">
        <is>
          <t>Declined</t>
        </is>
      </c>
      <c r="E3102" s="8" t="inlineStr">
        <is>
          <t>Noor Bellandi</t>
        </is>
      </c>
      <c r="F3102" s="11" t="n">
        <v>2007</v>
      </c>
      <c r="G3102" s="8" t="inlineStr">
        <is>
          <t>Bentley</t>
        </is>
      </c>
      <c r="H3102" s="8" t="inlineStr">
        <is>
          <t>Continental GT</t>
        </is>
      </c>
      <c r="I3102" s="8" t="inlineStr">
        <is>
          <t>K14BGUKHN0GNBKB29</t>
        </is>
      </c>
      <c r="J3102" s="8" t="inlineStr">
        <is>
          <t>02 - Sports / GT</t>
        </is>
      </c>
      <c r="K3102" s="12" t="n">
        <v>300000</v>
      </c>
      <c r="L3102" s="8" t="inlineStr">
        <is>
          <t>Massachusetts</t>
        </is>
      </c>
      <c r="M3102" s="13" t="n">
        <v>5306.6</v>
      </c>
      <c r="N3102" s="13" t="n"/>
      <c r="O3102" s="8" t="inlineStr">
        <is>
          <t>3 + at-fault claims - 5 yrs</t>
        </is>
      </c>
    </row>
    <row r="3103">
      <c r="A3103" s="8" t="inlineStr">
        <is>
          <t>CANON-202512-002956</t>
        </is>
      </c>
      <c r="B3103" s="9" t="inlineStr">
        <is>
          <t>2025-12</t>
        </is>
      </c>
      <c r="C3103" s="10" t="n">
        <v>46017</v>
      </c>
      <c r="D3103" s="9" t="inlineStr">
        <is>
          <t>Bound</t>
        </is>
      </c>
      <c r="E3103" s="8" t="inlineStr">
        <is>
          <t>Leopold Fairweather</t>
        </is>
      </c>
      <c r="F3103" s="11" t="n">
        <v>2020</v>
      </c>
      <c r="G3103" s="8" t="inlineStr">
        <is>
          <t>BMW</t>
        </is>
      </c>
      <c r="H3103" s="8" t="inlineStr">
        <is>
          <t>M8 Competition</t>
        </is>
      </c>
      <c r="I3103" s="8" t="inlineStr">
        <is>
          <t>UZFGP58C0MG1SYV7A</t>
        </is>
      </c>
      <c r="J3103" s="8" t="inlineStr">
        <is>
          <t>02 - Sports / GT</t>
        </is>
      </c>
      <c r="K3103" s="12" t="n">
        <v>255000</v>
      </c>
      <c r="L3103" s="8" t="inlineStr">
        <is>
          <t>Alabama</t>
        </is>
      </c>
      <c r="M3103" s="13" t="n">
        <v>4582.78</v>
      </c>
      <c r="N3103" s="13" t="n">
        <v>4201.03</v>
      </c>
      <c r="O3103" s="8" t="n"/>
    </row>
    <row r="3104">
      <c r="A3104" s="8" t="inlineStr">
        <is>
          <t>CANON-202512-002958</t>
        </is>
      </c>
      <c r="B3104" s="9" t="inlineStr">
        <is>
          <t>2025-12</t>
        </is>
      </c>
      <c r="C3104" s="10" t="n">
        <v>46003</v>
      </c>
      <c r="D3104" s="9" t="inlineStr">
        <is>
          <t>Bound</t>
        </is>
      </c>
      <c r="E3104" s="8" t="inlineStr">
        <is>
          <t>Priya Thistlewood</t>
        </is>
      </c>
      <c r="F3104" s="11" t="n">
        <v>1989</v>
      </c>
      <c r="G3104" s="8" t="inlineStr">
        <is>
          <t>Aston Martin</t>
        </is>
      </c>
      <c r="H3104" s="8" t="inlineStr">
        <is>
          <t>DB12</t>
        </is>
      </c>
      <c r="I3104" s="8" t="inlineStr">
        <is>
          <t>RG4KCGPS6SFMYRFRX</t>
        </is>
      </c>
      <c r="J3104" s="8" t="inlineStr">
        <is>
          <t>02 - Sports / GT</t>
        </is>
      </c>
      <c r="K3104" s="12" t="n">
        <v>365000</v>
      </c>
      <c r="L3104" s="8" t="inlineStr">
        <is>
          <t>New Jersey</t>
        </is>
      </c>
      <c r="M3104" s="13" t="n">
        <v>4700.24</v>
      </c>
      <c r="N3104" s="13" t="n">
        <v>4308.71</v>
      </c>
      <c r="O3104" s="8" t="n"/>
    </row>
    <row r="3105">
      <c r="A3105" s="8" t="inlineStr">
        <is>
          <t>CANON-202512-002959</t>
        </is>
      </c>
      <c r="B3105" s="9" t="inlineStr">
        <is>
          <t>2025-12</t>
        </is>
      </c>
      <c r="C3105" s="10" t="n">
        <v>46011</v>
      </c>
      <c r="D3105" s="9" t="inlineStr">
        <is>
          <t>Bound</t>
        </is>
      </c>
      <c r="E3105" s="8" t="inlineStr">
        <is>
          <t>Saoirse Fairweather</t>
        </is>
      </c>
      <c r="F3105" s="11" t="n">
        <v>2013</v>
      </c>
      <c r="G3105" s="8" t="inlineStr">
        <is>
          <t>Aston Martin</t>
        </is>
      </c>
      <c r="H3105" s="8" t="inlineStr">
        <is>
          <t>DB5</t>
        </is>
      </c>
      <c r="I3105" s="8" t="inlineStr">
        <is>
          <t>LUDSDW32BNKGD0R4G</t>
        </is>
      </c>
      <c r="J3105" s="8" t="inlineStr">
        <is>
          <t>07 - Post-War Classic (1946-1972)</t>
        </is>
      </c>
      <c r="K3105" s="12" t="n">
        <v>570000</v>
      </c>
      <c r="L3105" s="8" t="inlineStr">
        <is>
          <t>Colorado</t>
        </is>
      </c>
      <c r="M3105" s="13" t="n">
        <v>5086.98</v>
      </c>
      <c r="N3105" s="13" t="n">
        <v>4663.23</v>
      </c>
      <c r="O3105" s="8" t="n"/>
    </row>
    <row r="3106">
      <c r="A3106" s="8" t="inlineStr">
        <is>
          <t>CANON-202512-002960</t>
        </is>
      </c>
      <c r="B3106" s="9" t="inlineStr">
        <is>
          <t>2025-12</t>
        </is>
      </c>
      <c r="C3106" s="10" t="n">
        <v>46016</v>
      </c>
      <c r="D3106" s="9" t="inlineStr">
        <is>
          <t>Bound</t>
        </is>
      </c>
      <c r="E3106" s="8" t="inlineStr">
        <is>
          <t>Sunniva Fairweather</t>
        </is>
      </c>
      <c r="F3106" s="11" t="n">
        <v>2007</v>
      </c>
      <c r="G3106" s="8" t="inlineStr">
        <is>
          <t>Maserati</t>
        </is>
      </c>
      <c r="H3106" s="8" t="inlineStr">
        <is>
          <t>GranTurismo</t>
        </is>
      </c>
      <c r="I3106" s="8" t="inlineStr">
        <is>
          <t>WS2CYTV5JATNNPHFM</t>
        </is>
      </c>
      <c r="J3106" s="8" t="inlineStr">
        <is>
          <t>02 - Sports / GT</t>
        </is>
      </c>
      <c r="K3106" s="12" t="n">
        <v>420000</v>
      </c>
      <c r="L3106" s="8" t="inlineStr">
        <is>
          <t>Idaho</t>
        </is>
      </c>
      <c r="M3106" s="13" t="n">
        <v>5883.96</v>
      </c>
      <c r="N3106" s="13" t="n">
        <v>5393.83</v>
      </c>
      <c r="O3106" s="8" t="n"/>
    </row>
    <row r="3107">
      <c r="A3107" s="8" t="inlineStr">
        <is>
          <t>CANON-202512-002961</t>
        </is>
      </c>
      <c r="B3107" s="9" t="inlineStr">
        <is>
          <t>2025-12</t>
        </is>
      </c>
      <c r="C3107" s="10" t="n">
        <v>45999</v>
      </c>
      <c r="D3107" s="9" t="inlineStr">
        <is>
          <t>Bound</t>
        </is>
      </c>
      <c r="E3107" s="8" t="inlineStr">
        <is>
          <t>Emiliano Bellandi</t>
        </is>
      </c>
      <c r="F3107" s="11" t="n">
        <v>1967</v>
      </c>
      <c r="G3107" s="8" t="inlineStr">
        <is>
          <t>BMW</t>
        </is>
      </c>
      <c r="H3107" s="8" t="inlineStr">
        <is>
          <t>M8 Competition</t>
        </is>
      </c>
      <c r="I3107" s="8" t="inlineStr">
        <is>
          <t>0EGFWR26XDBF2P4NU</t>
        </is>
      </c>
      <c r="J3107" s="8" t="inlineStr">
        <is>
          <t>02 - Sports / GT</t>
        </is>
      </c>
      <c r="K3107" s="12" t="n">
        <v>655000</v>
      </c>
      <c r="L3107" s="8" t="inlineStr">
        <is>
          <t>Florida</t>
        </is>
      </c>
      <c r="M3107" s="13" t="n">
        <v>11406.89</v>
      </c>
      <c r="N3107" s="13" t="n">
        <v>10456.7</v>
      </c>
      <c r="O3107" s="8" t="n"/>
    </row>
    <row r="3108">
      <c r="A3108" s="8" t="inlineStr">
        <is>
          <t>CANON-202512-002962</t>
        </is>
      </c>
      <c r="B3108" s="9" t="inlineStr">
        <is>
          <t>2025-12</t>
        </is>
      </c>
      <c r="C3108" s="10" t="n">
        <v>46018</v>
      </c>
      <c r="D3108" s="9" t="inlineStr">
        <is>
          <t>Bound</t>
        </is>
      </c>
      <c r="E3108" s="8" t="inlineStr">
        <is>
          <t>Sunniva Vandermeer</t>
        </is>
      </c>
      <c r="F3108" s="11" t="n">
        <v>2015</v>
      </c>
      <c r="G3108" s="8" t="inlineStr">
        <is>
          <t>Porsche</t>
        </is>
      </c>
      <c r="H3108" s="8" t="inlineStr">
        <is>
          <t>911 Turbo S</t>
        </is>
      </c>
      <c r="I3108" s="8" t="inlineStr">
        <is>
          <t>M48MK4D17EF8VP6L0</t>
        </is>
      </c>
      <c r="J3108" s="8" t="inlineStr">
        <is>
          <t>02 - Sports / GT</t>
        </is>
      </c>
      <c r="K3108" s="12" t="n">
        <v>815000</v>
      </c>
      <c r="L3108" s="8" t="inlineStr">
        <is>
          <t>Missouri</t>
        </is>
      </c>
      <c r="M3108" s="13" t="n">
        <v>10595</v>
      </c>
      <c r="N3108" s="13" t="n">
        <v>9712.440000000001</v>
      </c>
      <c r="O3108" s="8" t="n"/>
    </row>
    <row r="3109">
      <c r="A3109" s="8" t="inlineStr">
        <is>
          <t>CANON-202512-002963</t>
        </is>
      </c>
      <c r="B3109" s="9" t="inlineStr">
        <is>
          <t>2025-12</t>
        </is>
      </c>
      <c r="C3109" s="10" t="n">
        <v>46008</v>
      </c>
      <c r="D3109" s="9" t="inlineStr">
        <is>
          <t>Bound</t>
        </is>
      </c>
      <c r="E3109" s="8" t="inlineStr">
        <is>
          <t>Priya Merriweather</t>
        </is>
      </c>
      <c r="F3109" s="11" t="n">
        <v>2008</v>
      </c>
      <c r="G3109" s="8" t="inlineStr">
        <is>
          <t>BMW</t>
        </is>
      </c>
      <c r="H3109" s="8" t="inlineStr">
        <is>
          <t>M8 Competition</t>
        </is>
      </c>
      <c r="I3109" s="8" t="inlineStr">
        <is>
          <t>EUYHT103DMSYXK1DW</t>
        </is>
      </c>
      <c r="J3109" s="8" t="inlineStr">
        <is>
          <t>02 - Sports / GT</t>
        </is>
      </c>
      <c r="K3109" s="12" t="n">
        <v>230000</v>
      </c>
      <c r="L3109" s="8" t="inlineStr">
        <is>
          <t>West Virginia</t>
        </is>
      </c>
      <c r="M3109" s="13" t="n">
        <v>5309.96</v>
      </c>
      <c r="N3109" s="13" t="n">
        <v>4867.64</v>
      </c>
      <c r="O3109" s="8" t="n"/>
    </row>
    <row r="3110">
      <c r="A3110" s="8" t="inlineStr">
        <is>
          <t>CANON-202512-002964</t>
        </is>
      </c>
      <c r="B3110" s="9" t="inlineStr">
        <is>
          <t>2025-12</t>
        </is>
      </c>
      <c r="C3110" s="10" t="n">
        <v>46007</v>
      </c>
      <c r="D3110" s="9" t="inlineStr">
        <is>
          <t>Bound</t>
        </is>
      </c>
      <c r="E3110" s="8" t="inlineStr">
        <is>
          <t>Lorenzo Okonkwo</t>
        </is>
      </c>
      <c r="F3110" s="11" t="n">
        <v>1968</v>
      </c>
      <c r="G3110" s="8" t="inlineStr">
        <is>
          <t>BMW</t>
        </is>
      </c>
      <c r="H3110" s="8" t="inlineStr">
        <is>
          <t>M8 Competition</t>
        </is>
      </c>
      <c r="I3110" s="8" t="inlineStr">
        <is>
          <t>6NAV91B86ELTZUGYP</t>
        </is>
      </c>
      <c r="J3110" s="8" t="inlineStr">
        <is>
          <t>02 - Sports / GT</t>
        </is>
      </c>
      <c r="K3110" s="12" t="n">
        <v>435000</v>
      </c>
      <c r="L3110" s="8" t="inlineStr">
        <is>
          <t>Rhode Island</t>
        </is>
      </c>
      <c r="M3110" s="13" t="n">
        <v>8433.25</v>
      </c>
      <c r="N3110" s="13" t="n">
        <v>7730.76</v>
      </c>
      <c r="O3110" s="8" t="n"/>
    </row>
    <row r="3111">
      <c r="A3111" s="8" t="inlineStr">
        <is>
          <t>CANON-202512-002965</t>
        </is>
      </c>
      <c r="B3111" s="9" t="inlineStr">
        <is>
          <t>2025-12</t>
        </is>
      </c>
      <c r="C3111" s="10" t="n">
        <v>46011</v>
      </c>
      <c r="D3111" s="9" t="inlineStr">
        <is>
          <t>Bound</t>
        </is>
      </c>
      <c r="E3111" s="8" t="inlineStr">
        <is>
          <t>Ottilie Vasquez</t>
        </is>
      </c>
      <c r="F3111" s="11" t="n">
        <v>2021</v>
      </c>
      <c r="G3111" s="8" t="inlineStr">
        <is>
          <t>BMW</t>
        </is>
      </c>
      <c r="H3111" s="8" t="inlineStr">
        <is>
          <t>M8 Competition</t>
        </is>
      </c>
      <c r="I3111" s="8" t="inlineStr">
        <is>
          <t>796YN3NRZUTX9567H</t>
        </is>
      </c>
      <c r="J3111" s="8" t="inlineStr">
        <is>
          <t>02 - Sports / GT</t>
        </is>
      </c>
      <c r="K3111" s="12" t="n">
        <v>720000</v>
      </c>
      <c r="L3111" s="8" t="inlineStr">
        <is>
          <t>New York</t>
        </is>
      </c>
      <c r="M3111" s="13" t="n">
        <v>11302.64</v>
      </c>
      <c r="N3111" s="13" t="n">
        <v>10361.13</v>
      </c>
      <c r="O3111" s="8" t="n"/>
    </row>
    <row r="3112">
      <c r="A3112" s="8" t="inlineStr">
        <is>
          <t>CANON-202512-002966</t>
        </is>
      </c>
      <c r="B3112" s="9" t="inlineStr">
        <is>
          <t>2025-12</t>
        </is>
      </c>
      <c r="C3112" s="10" t="n">
        <v>46015</v>
      </c>
      <c r="D3112" s="9" t="inlineStr">
        <is>
          <t>Bound</t>
        </is>
      </c>
      <c r="E3112" s="8" t="inlineStr">
        <is>
          <t>Cassius Vandermeer</t>
        </is>
      </c>
      <c r="F3112" s="11" t="n">
        <v>1979</v>
      </c>
      <c r="G3112" s="8" t="inlineStr">
        <is>
          <t>Mercedes-Benz</t>
        </is>
      </c>
      <c r="H3112" s="8" t="inlineStr">
        <is>
          <t>AMG GT</t>
        </is>
      </c>
      <c r="I3112" s="8" t="inlineStr">
        <is>
          <t>1PL7XFMF6ZP61KLKC</t>
        </is>
      </c>
      <c r="J3112" s="8" t="inlineStr">
        <is>
          <t>02 - Sports / GT</t>
        </is>
      </c>
      <c r="K3112" s="12" t="n">
        <v>555000</v>
      </c>
      <c r="L3112" s="8" t="inlineStr">
        <is>
          <t>Connecticut</t>
        </is>
      </c>
      <c r="M3112" s="13" t="n">
        <v>7623.4</v>
      </c>
      <c r="N3112" s="13" t="n">
        <v>6988.37</v>
      </c>
      <c r="O3112" s="8" t="n"/>
    </row>
    <row r="3113">
      <c r="A3113" s="8" t="inlineStr">
        <is>
          <t>CANON-202512-002967</t>
        </is>
      </c>
      <c r="B3113" s="9" t="inlineStr">
        <is>
          <t>2025-12</t>
        </is>
      </c>
      <c r="C3113" s="10" t="n">
        <v>45999</v>
      </c>
      <c r="D3113" s="9" t="inlineStr">
        <is>
          <t>Bound</t>
        </is>
      </c>
      <c r="E3113" s="8" t="inlineStr">
        <is>
          <t>Saoirse Farkas</t>
        </is>
      </c>
      <c r="F3113" s="11" t="n">
        <v>1962</v>
      </c>
      <c r="G3113" s="8" t="inlineStr">
        <is>
          <t>Aston Martin</t>
        </is>
      </c>
      <c r="H3113" s="8" t="inlineStr">
        <is>
          <t>DB12</t>
        </is>
      </c>
      <c r="I3113" s="8" t="inlineStr">
        <is>
          <t>HB535EECVAKMPVRYS</t>
        </is>
      </c>
      <c r="J3113" s="8" t="inlineStr">
        <is>
          <t>02 - Sports / GT</t>
        </is>
      </c>
      <c r="K3113" s="12" t="n">
        <v>395000</v>
      </c>
      <c r="L3113" s="8" t="inlineStr">
        <is>
          <t>Louisiana</t>
        </is>
      </c>
      <c r="M3113" s="13" t="n">
        <v>6763.44</v>
      </c>
      <c r="N3113" s="13" t="n">
        <v>6200.05</v>
      </c>
      <c r="O3113" s="8" t="n"/>
    </row>
    <row r="3114">
      <c r="A3114" s="8" t="inlineStr">
        <is>
          <t>CANON-202512-002968</t>
        </is>
      </c>
      <c r="B3114" s="9" t="inlineStr">
        <is>
          <t>2025-12</t>
        </is>
      </c>
      <c r="C3114" s="10" t="n">
        <v>45993</v>
      </c>
      <c r="D3114" s="9" t="inlineStr">
        <is>
          <t>Bound</t>
        </is>
      </c>
      <c r="E3114" s="8" t="inlineStr">
        <is>
          <t>Priya Fairweather</t>
        </is>
      </c>
      <c r="F3114" s="11" t="n">
        <v>1984</v>
      </c>
      <c r="G3114" s="8" t="inlineStr">
        <is>
          <t>Jaguar</t>
        </is>
      </c>
      <c r="H3114" s="8" t="inlineStr">
        <is>
          <t>E-Type Series 1</t>
        </is>
      </c>
      <c r="I3114" s="8" t="inlineStr">
        <is>
          <t>CT5XTUD4VM0UGH72A</t>
        </is>
      </c>
      <c r="J3114" s="8" t="inlineStr">
        <is>
          <t>07 - Post-War Classic (1946-1972)</t>
        </is>
      </c>
      <c r="K3114" s="12" t="n">
        <v>1095000</v>
      </c>
      <c r="L3114" s="8" t="inlineStr">
        <is>
          <t>Kansas</t>
        </is>
      </c>
      <c r="M3114" s="13" t="n">
        <v>7615.42</v>
      </c>
      <c r="N3114" s="13" t="n">
        <v>6981.06</v>
      </c>
      <c r="O3114" s="8" t="n"/>
    </row>
    <row r="3115">
      <c r="A3115" s="8" t="inlineStr">
        <is>
          <t>CANON-202512-002969</t>
        </is>
      </c>
      <c r="B3115" s="9" t="inlineStr">
        <is>
          <t>2025-12</t>
        </is>
      </c>
      <c r="C3115" s="10" t="n">
        <v>46009</v>
      </c>
      <c r="D3115" s="9" t="inlineStr">
        <is>
          <t>Bound</t>
        </is>
      </c>
      <c r="E3115" s="8" t="inlineStr">
        <is>
          <t>Callum Larsson</t>
        </is>
      </c>
      <c r="F3115" s="11" t="n">
        <v>2009</v>
      </c>
      <c r="G3115" s="8" t="inlineStr">
        <is>
          <t>Jaguar</t>
        </is>
      </c>
      <c r="H3115" s="8" t="inlineStr">
        <is>
          <t>E-Type Series 1</t>
        </is>
      </c>
      <c r="I3115" s="8" t="inlineStr">
        <is>
          <t>VCBUALVD2HR6DTMSU</t>
        </is>
      </c>
      <c r="J3115" s="8" t="inlineStr">
        <is>
          <t>07 - Post-War Classic (1946-1972)</t>
        </is>
      </c>
      <c r="K3115" s="12" t="n">
        <v>1035000</v>
      </c>
      <c r="L3115" s="8" t="inlineStr">
        <is>
          <t>Illinois</t>
        </is>
      </c>
      <c r="M3115" s="13" t="n">
        <v>10092.23</v>
      </c>
      <c r="N3115" s="13" t="n">
        <v>9251.549999999999</v>
      </c>
      <c r="O3115" s="8" t="n"/>
    </row>
    <row r="3116">
      <c r="A3116" s="8" t="inlineStr">
        <is>
          <t>CANON-202512-002970</t>
        </is>
      </c>
      <c r="B3116" s="9" t="inlineStr">
        <is>
          <t>2025-12</t>
        </is>
      </c>
      <c r="C3116" s="10" t="n">
        <v>46014</v>
      </c>
      <c r="D3116" s="9" t="inlineStr">
        <is>
          <t>Bound</t>
        </is>
      </c>
      <c r="E3116" s="8" t="inlineStr">
        <is>
          <t>Beatrix Bellandi</t>
        </is>
      </c>
      <c r="F3116" s="11" t="n">
        <v>2011</v>
      </c>
      <c r="G3116" s="8" t="inlineStr">
        <is>
          <t>McLaren</t>
        </is>
      </c>
      <c r="H3116" s="8" t="inlineStr">
        <is>
          <t>750S</t>
        </is>
      </c>
      <c r="I3116" s="8" t="inlineStr">
        <is>
          <t>1VW72SGAFGJC9A09Y</t>
        </is>
      </c>
      <c r="J3116" s="8" t="inlineStr">
        <is>
          <t>03 - Supercar</t>
        </is>
      </c>
      <c r="K3116" s="12" t="n">
        <v>1495000</v>
      </c>
      <c r="L3116" s="8" t="inlineStr">
        <is>
          <t>Oregon</t>
        </is>
      </c>
      <c r="M3116" s="13" t="n">
        <v>25499.62</v>
      </c>
      <c r="N3116" s="13" t="n">
        <v>23375.5</v>
      </c>
      <c r="O3116" s="8" t="n"/>
    </row>
    <row r="3117">
      <c r="A3117" s="8" t="inlineStr">
        <is>
          <t>CANON-202512-002971</t>
        </is>
      </c>
      <c r="B3117" s="9" t="inlineStr">
        <is>
          <t>2025-12</t>
        </is>
      </c>
      <c r="C3117" s="10" t="n">
        <v>45994</v>
      </c>
      <c r="D3117" s="9" t="inlineStr">
        <is>
          <t>Bound</t>
        </is>
      </c>
      <c r="E3117" s="8" t="inlineStr">
        <is>
          <t>Thaddeus Nakashima</t>
        </is>
      </c>
      <c r="F3117" s="11" t="n">
        <v>2024</v>
      </c>
      <c r="G3117" s="8" t="inlineStr">
        <is>
          <t>Aston Martin</t>
        </is>
      </c>
      <c r="H3117" s="8" t="inlineStr">
        <is>
          <t>DB12</t>
        </is>
      </c>
      <c r="I3117" s="8" t="inlineStr">
        <is>
          <t>TSZJXZZX6X64TLLYN</t>
        </is>
      </c>
      <c r="J3117" s="8" t="inlineStr">
        <is>
          <t>02 - Sports / GT</t>
        </is>
      </c>
      <c r="K3117" s="12" t="n">
        <v>215000</v>
      </c>
      <c r="L3117" s="8" t="inlineStr">
        <is>
          <t>Washington</t>
        </is>
      </c>
      <c r="M3117" s="13" t="n">
        <v>3582.79</v>
      </c>
      <c r="N3117" s="13" t="n">
        <v>3284.34</v>
      </c>
      <c r="O3117" s="8" t="n"/>
    </row>
    <row r="3118">
      <c r="A3118" s="8" t="inlineStr">
        <is>
          <t>CANON-202512-002972</t>
        </is>
      </c>
      <c r="B3118" s="9" t="inlineStr">
        <is>
          <t>2025-12</t>
        </is>
      </c>
      <c r="C3118" s="10" t="n">
        <v>46010</v>
      </c>
      <c r="D3118" s="9" t="inlineStr">
        <is>
          <t>Bound</t>
        </is>
      </c>
      <c r="E3118" s="8" t="inlineStr">
        <is>
          <t>Emiliano Ashcombe</t>
        </is>
      </c>
      <c r="F3118" s="11" t="n">
        <v>1976</v>
      </c>
      <c r="G3118" s="8" t="inlineStr">
        <is>
          <t>Ferrari</t>
        </is>
      </c>
      <c r="H3118" s="8" t="inlineStr">
        <is>
          <t>296 GTB</t>
        </is>
      </c>
      <c r="I3118" s="8" t="inlineStr">
        <is>
          <t>SDH5JKE6C0M7AYL46</t>
        </is>
      </c>
      <c r="J3118" s="8" t="inlineStr">
        <is>
          <t>03 - Supercar</t>
        </is>
      </c>
      <c r="K3118" s="12" t="n">
        <v>750000</v>
      </c>
      <c r="L3118" s="8" t="inlineStr">
        <is>
          <t>California</t>
        </is>
      </c>
      <c r="M3118" s="13" t="n">
        <v>18148.58</v>
      </c>
      <c r="N3118" s="13" t="n">
        <v>16636.8</v>
      </c>
      <c r="O3118" s="8" t="n"/>
    </row>
    <row r="3119">
      <c r="A3119" s="8" t="inlineStr">
        <is>
          <t>CANON-202512-002974</t>
        </is>
      </c>
      <c r="B3119" s="9" t="inlineStr">
        <is>
          <t>2025-12</t>
        </is>
      </c>
      <c r="C3119" s="10" t="n">
        <v>46015</v>
      </c>
      <c r="D3119" s="9" t="inlineStr">
        <is>
          <t>Bound</t>
        </is>
      </c>
      <c r="E3119" s="8" t="inlineStr">
        <is>
          <t>Fitzgerald Rourke</t>
        </is>
      </c>
      <c r="F3119" s="11" t="n">
        <v>1956</v>
      </c>
      <c r="G3119" s="8" t="inlineStr">
        <is>
          <t>Bentley</t>
        </is>
      </c>
      <c r="H3119" s="8" t="inlineStr">
        <is>
          <t>Continental GT</t>
        </is>
      </c>
      <c r="I3119" s="8" t="inlineStr">
        <is>
          <t>W1LALLNHTU34B9G5T</t>
        </is>
      </c>
      <c r="J3119" s="8" t="inlineStr">
        <is>
          <t>02 - Sports / GT</t>
        </is>
      </c>
      <c r="K3119" s="12" t="n">
        <v>1495000</v>
      </c>
      <c r="L3119" s="8" t="inlineStr">
        <is>
          <t>Washington</t>
        </is>
      </c>
      <c r="M3119" s="13" t="n">
        <v>14893.58</v>
      </c>
      <c r="N3119" s="13" t="n">
        <v>13652.94</v>
      </c>
      <c r="O3119" s="8" t="n"/>
    </row>
    <row r="3120">
      <c r="A3120" s="8" t="inlineStr">
        <is>
          <t>CANON-202512-002975</t>
        </is>
      </c>
      <c r="B3120" s="9" t="inlineStr">
        <is>
          <t>2025-12</t>
        </is>
      </c>
      <c r="C3120" s="10" t="n">
        <v>46019</v>
      </c>
      <c r="D3120" s="9" t="inlineStr">
        <is>
          <t>Bound</t>
        </is>
      </c>
      <c r="E3120" s="8" t="inlineStr">
        <is>
          <t>Leopold Whitlock</t>
        </is>
      </c>
      <c r="F3120" s="11" t="n">
        <v>1993</v>
      </c>
      <c r="G3120" s="8" t="inlineStr">
        <is>
          <t>Aston Martin</t>
        </is>
      </c>
      <c r="H3120" s="8" t="inlineStr">
        <is>
          <t>DB12</t>
        </is>
      </c>
      <c r="I3120" s="8" t="inlineStr">
        <is>
          <t>Y9DDCFAE7C8WA025K</t>
        </is>
      </c>
      <c r="J3120" s="8" t="inlineStr">
        <is>
          <t>02 - Sports / GT</t>
        </is>
      </c>
      <c r="K3120" s="12" t="n">
        <v>515000</v>
      </c>
      <c r="L3120" s="8" t="inlineStr">
        <is>
          <t>New Jersey</t>
        </is>
      </c>
      <c r="M3120" s="13" t="n">
        <v>5747.59</v>
      </c>
      <c r="N3120" s="13" t="n">
        <v>5268.82</v>
      </c>
      <c r="O3120" s="8" t="n"/>
    </row>
    <row r="3121">
      <c r="A3121" s="8" t="inlineStr">
        <is>
          <t>CANON-202512-002976</t>
        </is>
      </c>
      <c r="B3121" s="9" t="inlineStr">
        <is>
          <t>2025-12</t>
        </is>
      </c>
      <c r="C3121" s="10" t="n">
        <v>46016</v>
      </c>
      <c r="D3121" s="9" t="inlineStr">
        <is>
          <t>Bound</t>
        </is>
      </c>
      <c r="E3121" s="8" t="inlineStr">
        <is>
          <t>Thaddeus Blackwood</t>
        </is>
      </c>
      <c r="F3121" s="11" t="n">
        <v>2017</v>
      </c>
      <c r="G3121" s="8" t="inlineStr">
        <is>
          <t>Ferrari</t>
        </is>
      </c>
      <c r="H3121" s="8" t="inlineStr">
        <is>
          <t>275 GTB/4</t>
        </is>
      </c>
      <c r="I3121" s="8" t="inlineStr">
        <is>
          <t>9TH999GJCMKCD7ASF</t>
        </is>
      </c>
      <c r="J3121" s="8" t="inlineStr">
        <is>
          <t>07 - Post-War Classic (1946-1972)</t>
        </is>
      </c>
      <c r="K3121" s="12" t="n">
        <v>1270000</v>
      </c>
      <c r="L3121" s="8" t="inlineStr">
        <is>
          <t>Texas</t>
        </is>
      </c>
      <c r="M3121" s="13" t="n">
        <v>10471.51</v>
      </c>
      <c r="N3121" s="13" t="n">
        <v>9599.23</v>
      </c>
      <c r="O3121" s="8" t="n"/>
    </row>
    <row r="3122">
      <c r="A3122" s="8" t="inlineStr">
        <is>
          <t>CANON-202512-002977</t>
        </is>
      </c>
      <c r="B3122" s="9" t="inlineStr">
        <is>
          <t>2025-12</t>
        </is>
      </c>
      <c r="C3122" s="10" t="n">
        <v>46000</v>
      </c>
      <c r="D3122" s="9" t="inlineStr">
        <is>
          <t>Bound</t>
        </is>
      </c>
      <c r="E3122" s="8" t="inlineStr">
        <is>
          <t>Fitzgerald Castellanos</t>
        </is>
      </c>
      <c r="F3122" s="11" t="n">
        <v>2012</v>
      </c>
      <c r="G3122" s="8" t="inlineStr">
        <is>
          <t>Bentley</t>
        </is>
      </c>
      <c r="H3122" s="8" t="inlineStr">
        <is>
          <t>Continental GT</t>
        </is>
      </c>
      <c r="I3122" s="8" t="inlineStr">
        <is>
          <t>5A43G60AAXLW4KGK9</t>
        </is>
      </c>
      <c r="J3122" s="8" t="inlineStr">
        <is>
          <t>02 - Sports / GT</t>
        </is>
      </c>
      <c r="K3122" s="12" t="n">
        <v>1285000</v>
      </c>
      <c r="L3122" s="8" t="inlineStr">
        <is>
          <t>New York</t>
        </is>
      </c>
      <c r="M3122" s="13" t="n">
        <v>17068.68</v>
      </c>
      <c r="N3122" s="13" t="n">
        <v>15646.86</v>
      </c>
      <c r="O3122" s="8" t="n"/>
    </row>
    <row r="3123">
      <c r="A3123" s="8" t="inlineStr">
        <is>
          <t>CANON-202512-002979</t>
        </is>
      </c>
      <c r="B3123" s="9" t="inlineStr">
        <is>
          <t>2025-12</t>
        </is>
      </c>
      <c r="C3123" s="10" t="n">
        <v>45992</v>
      </c>
      <c r="D3123" s="9" t="inlineStr">
        <is>
          <t>Bound</t>
        </is>
      </c>
      <c r="E3123" s="8" t="inlineStr">
        <is>
          <t>Aurelio Ashcombe</t>
        </is>
      </c>
      <c r="F3123" s="11" t="n">
        <v>2012</v>
      </c>
      <c r="G3123" s="8" t="inlineStr">
        <is>
          <t>Bentley</t>
        </is>
      </c>
      <c r="H3123" s="8" t="inlineStr">
        <is>
          <t>Continental GT</t>
        </is>
      </c>
      <c r="I3123" s="8" t="inlineStr">
        <is>
          <t>XNTH6LSCCK92LZ1RN</t>
        </is>
      </c>
      <c r="J3123" s="8" t="inlineStr">
        <is>
          <t>02 - Sports / GT</t>
        </is>
      </c>
      <c r="K3123" s="12" t="n">
        <v>595000</v>
      </c>
      <c r="L3123" s="8" t="inlineStr">
        <is>
          <t>New York</t>
        </is>
      </c>
      <c r="M3123" s="13" t="n">
        <v>9340.379999999999</v>
      </c>
      <c r="N3123" s="13" t="n">
        <v>8562.33</v>
      </c>
      <c r="O3123" s="8" t="n"/>
    </row>
    <row r="3124">
      <c r="A3124" s="8" t="inlineStr">
        <is>
          <t>CANON-202512-002980</t>
        </is>
      </c>
      <c r="B3124" s="9" t="inlineStr">
        <is>
          <t>2025-12</t>
        </is>
      </c>
      <c r="C3124" s="10" t="n">
        <v>45992</v>
      </c>
      <c r="D3124" s="9" t="inlineStr">
        <is>
          <t>Bound</t>
        </is>
      </c>
      <c r="E3124" s="8" t="inlineStr">
        <is>
          <t>Horace Kingsford</t>
        </is>
      </c>
      <c r="F3124" s="11" t="n">
        <v>1995</v>
      </c>
      <c r="G3124" s="8" t="inlineStr">
        <is>
          <t>Bugatti</t>
        </is>
      </c>
      <c r="H3124" s="8" t="inlineStr">
        <is>
          <t>Type 57</t>
        </is>
      </c>
      <c r="I3124" s="8" t="inlineStr">
        <is>
          <t>P0C94FDTKPT4BVAXP</t>
        </is>
      </c>
      <c r="J3124" s="8" t="inlineStr">
        <is>
          <t>06 - Vintage Pre-War (pre-1946)</t>
        </is>
      </c>
      <c r="K3124" s="12" t="n">
        <v>1185000</v>
      </c>
      <c r="L3124" s="8" t="inlineStr">
        <is>
          <t>Florida</t>
        </is>
      </c>
      <c r="M3124" s="13" t="n">
        <v>10794.68</v>
      </c>
      <c r="N3124" s="13" t="n">
        <v>9895.48</v>
      </c>
      <c r="O3124" s="8" t="n"/>
    </row>
    <row r="3125">
      <c r="A3125" s="8" t="inlineStr">
        <is>
          <t>CANON-202512-002981</t>
        </is>
      </c>
      <c r="B3125" s="9" t="inlineStr">
        <is>
          <t>2025-12</t>
        </is>
      </c>
      <c r="C3125" s="10" t="n">
        <v>46002</v>
      </c>
      <c r="D3125" s="9" t="inlineStr">
        <is>
          <t>Bound</t>
        </is>
      </c>
      <c r="E3125" s="8" t="inlineStr">
        <is>
          <t>Lorenzo Merriweather</t>
        </is>
      </c>
      <c r="F3125" s="11" t="n">
        <v>1986</v>
      </c>
      <c r="G3125" s="8" t="inlineStr">
        <is>
          <t>Porsche</t>
        </is>
      </c>
      <c r="H3125" s="8" t="inlineStr">
        <is>
          <t>911 Turbo S</t>
        </is>
      </c>
      <c r="I3125" s="8" t="inlineStr">
        <is>
          <t>65TVVXUS1S01CCXAG</t>
        </is>
      </c>
      <c r="J3125" s="8" t="inlineStr">
        <is>
          <t>02 - Sports / GT</t>
        </is>
      </c>
      <c r="K3125" s="12" t="n">
        <v>560000</v>
      </c>
      <c r="L3125" s="8" t="inlineStr">
        <is>
          <t>Hawaii</t>
        </is>
      </c>
      <c r="M3125" s="13" t="n">
        <v>8928.299999999999</v>
      </c>
      <c r="N3125" s="13" t="n">
        <v>8184.57</v>
      </c>
      <c r="O3125" s="8" t="n"/>
    </row>
    <row r="3126">
      <c r="A3126" s="8" t="inlineStr">
        <is>
          <t>CANON-202512-002983</t>
        </is>
      </c>
      <c r="B3126" s="9" t="inlineStr">
        <is>
          <t>2025-12</t>
        </is>
      </c>
      <c r="C3126" s="10" t="n">
        <v>46010</v>
      </c>
      <c r="D3126" s="9" t="inlineStr">
        <is>
          <t>Bound</t>
        </is>
      </c>
      <c r="E3126" s="8" t="inlineStr">
        <is>
          <t>Leopold Chattopadhyay</t>
        </is>
      </c>
      <c r="F3126" s="11" t="n">
        <v>1976</v>
      </c>
      <c r="G3126" s="8" t="inlineStr">
        <is>
          <t>BMW</t>
        </is>
      </c>
      <c r="H3126" s="8" t="inlineStr">
        <is>
          <t>M8 Competition</t>
        </is>
      </c>
      <c r="I3126" s="8" t="inlineStr">
        <is>
          <t>SKAPCKYKM6XB1TBUH</t>
        </is>
      </c>
      <c r="J3126" s="8" t="inlineStr">
        <is>
          <t>02 - Sports / GT</t>
        </is>
      </c>
      <c r="K3126" s="12" t="n">
        <v>150000</v>
      </c>
      <c r="L3126" s="8" t="inlineStr">
        <is>
          <t>Idaho</t>
        </is>
      </c>
      <c r="M3126" s="13" t="n">
        <v>2577.74</v>
      </c>
      <c r="N3126" s="13" t="n">
        <v>2363.01</v>
      </c>
      <c r="O3126" s="8" t="n"/>
    </row>
    <row r="3127">
      <c r="A3127" s="8" t="inlineStr">
        <is>
          <t>CANON-202512-002985</t>
        </is>
      </c>
      <c r="B3127" s="9" t="inlineStr">
        <is>
          <t>2025-12</t>
        </is>
      </c>
      <c r="C3127" s="10" t="n">
        <v>46004</v>
      </c>
      <c r="D3127" s="9" t="inlineStr">
        <is>
          <t>Bound</t>
        </is>
      </c>
      <c r="E3127" s="8" t="inlineStr">
        <is>
          <t>Delphine Vandermeer</t>
        </is>
      </c>
      <c r="F3127" s="11" t="n">
        <v>2018</v>
      </c>
      <c r="G3127" s="8" t="inlineStr">
        <is>
          <t>Maserati</t>
        </is>
      </c>
      <c r="H3127" s="8" t="inlineStr">
        <is>
          <t>GranTurismo</t>
        </is>
      </c>
      <c r="I3127" s="8" t="inlineStr">
        <is>
          <t>EJ1DX1XRCMW2JA17G</t>
        </is>
      </c>
      <c r="J3127" s="8" t="inlineStr">
        <is>
          <t>02 - Sports / GT</t>
        </is>
      </c>
      <c r="K3127" s="12" t="n">
        <v>985000</v>
      </c>
      <c r="L3127" s="8" t="inlineStr">
        <is>
          <t>Utah</t>
        </is>
      </c>
      <c r="M3127" s="13" t="n">
        <v>16308.25</v>
      </c>
      <c r="N3127" s="13" t="n">
        <v>14949.77</v>
      </c>
      <c r="O3127" s="8" t="n"/>
    </row>
    <row r="3128">
      <c r="A3128" s="8" t="inlineStr">
        <is>
          <t>CANON-202512-002986</t>
        </is>
      </c>
      <c r="B3128" s="9" t="inlineStr">
        <is>
          <t>2025-12</t>
        </is>
      </c>
      <c r="C3128" s="10" t="n">
        <v>46019</v>
      </c>
      <c r="D3128" s="9" t="inlineStr">
        <is>
          <t>Bound</t>
        </is>
      </c>
      <c r="E3128" s="8" t="inlineStr">
        <is>
          <t>Delphine Blackwood</t>
        </is>
      </c>
      <c r="F3128" s="11" t="n">
        <v>1988</v>
      </c>
      <c r="G3128" s="8" t="inlineStr">
        <is>
          <t>Aston Martin</t>
        </is>
      </c>
      <c r="H3128" s="8" t="inlineStr">
        <is>
          <t>DB12</t>
        </is>
      </c>
      <c r="I3128" s="8" t="inlineStr">
        <is>
          <t>P2K1R0T261NZLR9TA</t>
        </is>
      </c>
      <c r="J3128" s="8" t="inlineStr">
        <is>
          <t>02 - Sports / GT</t>
        </is>
      </c>
      <c r="K3128" s="12" t="n">
        <v>630000</v>
      </c>
      <c r="L3128" s="8" t="inlineStr">
        <is>
          <t>Indiana</t>
        </is>
      </c>
      <c r="M3128" s="13" t="n">
        <v>9503.49</v>
      </c>
      <c r="N3128" s="13" t="n">
        <v>8711.85</v>
      </c>
      <c r="O3128" s="8" t="n"/>
    </row>
    <row r="3129">
      <c r="A3129" s="8" t="inlineStr">
        <is>
          <t>CANON-202512-002987</t>
        </is>
      </c>
      <c r="B3129" s="9" t="inlineStr">
        <is>
          <t>2025-12</t>
        </is>
      </c>
      <c r="C3129" s="10" t="n">
        <v>46001</v>
      </c>
      <c r="D3129" s="9" t="inlineStr">
        <is>
          <t>Bound</t>
        </is>
      </c>
      <c r="E3129" s="8" t="inlineStr">
        <is>
          <t>Aurelio Thistlewood</t>
        </is>
      </c>
      <c r="F3129" s="11" t="n">
        <v>1972</v>
      </c>
      <c r="G3129" s="8" t="inlineStr">
        <is>
          <t>Ferrari</t>
        </is>
      </c>
      <c r="H3129" s="8" t="inlineStr">
        <is>
          <t>SF90 Stradale</t>
        </is>
      </c>
      <c r="I3129" s="8" t="inlineStr">
        <is>
          <t>THH0PRTL43T5VJV37</t>
        </is>
      </c>
      <c r="J3129" s="8" t="inlineStr">
        <is>
          <t>03 - Supercar</t>
        </is>
      </c>
      <c r="K3129" s="12" t="n">
        <v>495000</v>
      </c>
      <c r="L3129" s="8" t="inlineStr">
        <is>
          <t>Colorado</t>
        </is>
      </c>
      <c r="M3129" s="13" t="n">
        <v>11814.62</v>
      </c>
      <c r="N3129" s="13" t="n">
        <v>10830.46</v>
      </c>
      <c r="O3129" s="8" t="n"/>
    </row>
    <row r="3130">
      <c r="A3130" s="8" t="inlineStr">
        <is>
          <t>CANON-202512-002988</t>
        </is>
      </c>
      <c r="B3130" s="9" t="inlineStr">
        <is>
          <t>2025-12</t>
        </is>
      </c>
      <c r="C3130" s="10" t="n">
        <v>46002</v>
      </c>
      <c r="D3130" s="9" t="inlineStr">
        <is>
          <t>Bound</t>
        </is>
      </c>
      <c r="E3130" s="8" t="inlineStr">
        <is>
          <t>Lorenzo Chattopadhyay</t>
        </is>
      </c>
      <c r="F3130" s="11" t="n">
        <v>2022</v>
      </c>
      <c r="G3130" s="8" t="inlineStr">
        <is>
          <t>McLaren</t>
        </is>
      </c>
      <c r="H3130" s="8" t="inlineStr">
        <is>
          <t>750S</t>
        </is>
      </c>
      <c r="I3130" s="8" t="inlineStr">
        <is>
          <t>H7SD9VYGX253E0157</t>
        </is>
      </c>
      <c r="J3130" s="8" t="inlineStr">
        <is>
          <t>03 - Supercar</t>
        </is>
      </c>
      <c r="K3130" s="12" t="n">
        <v>1040000</v>
      </c>
      <c r="L3130" s="8" t="inlineStr">
        <is>
          <t>Arkansas</t>
        </is>
      </c>
      <c r="M3130" s="13" t="n">
        <v>21663.4</v>
      </c>
      <c r="N3130" s="13" t="n">
        <v>19858.84</v>
      </c>
      <c r="O3130" s="8" t="n"/>
    </row>
    <row r="3131">
      <c r="A3131" s="8" t="inlineStr">
        <is>
          <t>CANON-202512-002990</t>
        </is>
      </c>
      <c r="B3131" s="9" t="inlineStr">
        <is>
          <t>2025-12</t>
        </is>
      </c>
      <c r="C3131" s="10" t="n">
        <v>45997</v>
      </c>
      <c r="D3131" s="9" t="inlineStr">
        <is>
          <t>Bound</t>
        </is>
      </c>
      <c r="E3131" s="8" t="inlineStr">
        <is>
          <t>Callum Blackwood</t>
        </is>
      </c>
      <c r="F3131" s="11" t="n">
        <v>2007</v>
      </c>
      <c r="G3131" s="8" t="inlineStr">
        <is>
          <t>Lamborghini</t>
        </is>
      </c>
      <c r="H3131" s="8" t="inlineStr">
        <is>
          <t>Huracan EVO</t>
        </is>
      </c>
      <c r="I3131" s="8" t="inlineStr">
        <is>
          <t>9P88DM9BJP7VC2VSV</t>
        </is>
      </c>
      <c r="J3131" s="8" t="inlineStr">
        <is>
          <t>03 - Supercar</t>
        </is>
      </c>
      <c r="K3131" s="12" t="n">
        <v>1110000</v>
      </c>
      <c r="L3131" s="8" t="inlineStr">
        <is>
          <t>Nevada</t>
        </is>
      </c>
      <c r="M3131" s="13" t="n">
        <v>19603.02</v>
      </c>
      <c r="N3131" s="13" t="n">
        <v>17970.09</v>
      </c>
      <c r="O3131" s="8" t="n"/>
    </row>
    <row r="3132">
      <c r="A3132" s="8" t="inlineStr">
        <is>
          <t>CANON-202512-002991</t>
        </is>
      </c>
      <c r="B3132" s="9" t="inlineStr">
        <is>
          <t>2025-12</t>
        </is>
      </c>
      <c r="C3132" s="10" t="n">
        <v>45998</v>
      </c>
      <c r="D3132" s="9" t="inlineStr">
        <is>
          <t>Bound</t>
        </is>
      </c>
      <c r="E3132" s="8" t="inlineStr">
        <is>
          <t>Horace Vasquez</t>
        </is>
      </c>
      <c r="F3132" s="11" t="n">
        <v>1995</v>
      </c>
      <c r="G3132" s="8" t="inlineStr">
        <is>
          <t>BMW</t>
        </is>
      </c>
      <c r="H3132" s="8" t="inlineStr">
        <is>
          <t>M8 Competition</t>
        </is>
      </c>
      <c r="I3132" s="8" t="inlineStr">
        <is>
          <t>R8V0Y1PFHG2JMJ87U</t>
        </is>
      </c>
      <c r="J3132" s="8" t="inlineStr">
        <is>
          <t>02 - Sports / GT</t>
        </is>
      </c>
      <c r="K3132" s="12" t="n">
        <v>500000</v>
      </c>
      <c r="L3132" s="8" t="inlineStr">
        <is>
          <t>California</t>
        </is>
      </c>
      <c r="M3132" s="13" t="n">
        <v>8278.299999999999</v>
      </c>
      <c r="N3132" s="13" t="n">
        <v>7588.72</v>
      </c>
      <c r="O3132" s="8" t="n"/>
    </row>
    <row r="3133">
      <c r="A3133" s="8" t="inlineStr">
        <is>
          <t>CANON-202512-002992</t>
        </is>
      </c>
      <c r="B3133" s="9" t="inlineStr">
        <is>
          <t>2025-12</t>
        </is>
      </c>
      <c r="C3133" s="10" t="n">
        <v>46020</v>
      </c>
      <c r="D3133" s="9" t="inlineStr">
        <is>
          <t>Bound</t>
        </is>
      </c>
      <c r="E3133" s="8" t="inlineStr">
        <is>
          <t>Priya Merriweather</t>
        </is>
      </c>
      <c r="F3133" s="11" t="n">
        <v>1980</v>
      </c>
      <c r="G3133" s="8" t="inlineStr">
        <is>
          <t>Aston Martin</t>
        </is>
      </c>
      <c r="H3133" s="8" t="inlineStr">
        <is>
          <t>DB12</t>
        </is>
      </c>
      <c r="I3133" s="8" t="inlineStr">
        <is>
          <t>TYWD9R5RT2N8GFEZV</t>
        </is>
      </c>
      <c r="J3133" s="8" t="inlineStr">
        <is>
          <t>02 - Sports / GT</t>
        </is>
      </c>
      <c r="K3133" s="12" t="n">
        <v>315000</v>
      </c>
      <c r="L3133" s="8" t="inlineStr">
        <is>
          <t>Oregon</t>
        </is>
      </c>
      <c r="M3133" s="13" t="n">
        <v>5037.03</v>
      </c>
      <c r="N3133" s="13" t="n">
        <v>4617.45</v>
      </c>
      <c r="O3133" s="8" t="n"/>
    </row>
    <row r="3134">
      <c r="A3134" s="8" t="inlineStr">
        <is>
          <t>CANON-202512-002993</t>
        </is>
      </c>
      <c r="B3134" s="9" t="inlineStr">
        <is>
          <t>2025-12</t>
        </is>
      </c>
      <c r="C3134" s="10" t="n">
        <v>46000</v>
      </c>
      <c r="D3134" s="9" t="inlineStr">
        <is>
          <t>Bound</t>
        </is>
      </c>
      <c r="E3134" s="8" t="inlineStr">
        <is>
          <t>Mireille Bellandi</t>
        </is>
      </c>
      <c r="F3134" s="11" t="n">
        <v>2002</v>
      </c>
      <c r="G3134" s="8" t="inlineStr">
        <is>
          <t>Mercedes-Benz</t>
        </is>
      </c>
      <c r="H3134" s="8" t="inlineStr">
        <is>
          <t>AMG GT</t>
        </is>
      </c>
      <c r="I3134" s="8" t="inlineStr">
        <is>
          <t>TWEPFPXF4Y3RLSRRA</t>
        </is>
      </c>
      <c r="J3134" s="8" t="inlineStr">
        <is>
          <t>02 - Sports / GT</t>
        </is>
      </c>
      <c r="K3134" s="12" t="n">
        <v>570000</v>
      </c>
      <c r="L3134" s="8" t="inlineStr">
        <is>
          <t>New York</t>
        </is>
      </c>
      <c r="M3134" s="13" t="n">
        <v>8947.92</v>
      </c>
      <c r="N3134" s="13" t="n">
        <v>8202.559999999999</v>
      </c>
      <c r="O3134" s="8" t="n"/>
    </row>
    <row r="3135">
      <c r="A3135" s="8" t="inlineStr">
        <is>
          <t>CANON-202512-002994</t>
        </is>
      </c>
      <c r="B3135" s="9" t="inlineStr">
        <is>
          <t>2025-12</t>
        </is>
      </c>
      <c r="C3135" s="10" t="n">
        <v>45994</v>
      </c>
      <c r="D3135" s="9" t="inlineStr">
        <is>
          <t>Bound</t>
        </is>
      </c>
      <c r="E3135" s="8" t="inlineStr">
        <is>
          <t>Horace Merriweather</t>
        </is>
      </c>
      <c r="F3135" s="11" t="n">
        <v>1959</v>
      </c>
      <c r="G3135" s="8" t="inlineStr">
        <is>
          <t>Aston Martin</t>
        </is>
      </c>
      <c r="H3135" s="8" t="inlineStr">
        <is>
          <t>DB12</t>
        </is>
      </c>
      <c r="I3135" s="8" t="inlineStr">
        <is>
          <t>U2TSETVJKMKWS3ZV6</t>
        </is>
      </c>
      <c r="J3135" s="8" t="inlineStr">
        <is>
          <t>02 - Sports / GT</t>
        </is>
      </c>
      <c r="K3135" s="12" t="n">
        <v>945000</v>
      </c>
      <c r="L3135" s="8" t="inlineStr">
        <is>
          <t>Oregon</t>
        </is>
      </c>
      <c r="M3135" s="13" t="n">
        <v>13096.27</v>
      </c>
      <c r="N3135" s="13" t="n">
        <v>12005.35</v>
      </c>
      <c r="O3135" s="8" t="n"/>
    </row>
    <row r="3136">
      <c r="A3136" s="8" t="inlineStr">
        <is>
          <t>CANON-202512-002995</t>
        </is>
      </c>
      <c r="B3136" s="9" t="inlineStr">
        <is>
          <t>2025-12</t>
        </is>
      </c>
      <c r="C3136" s="10" t="n">
        <v>46002</v>
      </c>
      <c r="D3136" s="9" t="inlineStr">
        <is>
          <t>Bound</t>
        </is>
      </c>
      <c r="E3136" s="8" t="inlineStr">
        <is>
          <t>Noor Nakashima</t>
        </is>
      </c>
      <c r="F3136" s="11" t="n">
        <v>1992</v>
      </c>
      <c r="G3136" s="8" t="inlineStr">
        <is>
          <t>Jaguar</t>
        </is>
      </c>
      <c r="H3136" s="8" t="inlineStr">
        <is>
          <t>E-Type Series 1</t>
        </is>
      </c>
      <c r="I3136" s="8" t="inlineStr">
        <is>
          <t>TH72T3RDTCKY15668</t>
        </is>
      </c>
      <c r="J3136" s="8" t="inlineStr">
        <is>
          <t>07 - Post-War Classic (1946-1972)</t>
        </is>
      </c>
      <c r="K3136" s="12" t="n">
        <v>595000</v>
      </c>
      <c r="L3136" s="8" t="inlineStr">
        <is>
          <t>Louisiana</t>
        </is>
      </c>
      <c r="M3136" s="13" t="n">
        <v>5841.1</v>
      </c>
      <c r="N3136" s="13" t="n">
        <v>5354.54</v>
      </c>
      <c r="O3136" s="8" t="n"/>
    </row>
    <row r="3137">
      <c r="A3137" s="8" t="inlineStr">
        <is>
          <t>CANON-202512-002996</t>
        </is>
      </c>
      <c r="B3137" s="9" t="inlineStr">
        <is>
          <t>2025-12</t>
        </is>
      </c>
      <c r="C3137" s="10" t="n">
        <v>46021</v>
      </c>
      <c r="D3137" s="9" t="inlineStr">
        <is>
          <t>Bound</t>
        </is>
      </c>
      <c r="E3137" s="8" t="inlineStr">
        <is>
          <t>Delphine Okonkwo</t>
        </is>
      </c>
      <c r="F3137" s="11" t="n">
        <v>1973</v>
      </c>
      <c r="G3137" s="8" t="inlineStr">
        <is>
          <t>Ferrari</t>
        </is>
      </c>
      <c r="H3137" s="8" t="inlineStr">
        <is>
          <t>275 GTB/4</t>
        </is>
      </c>
      <c r="I3137" s="8" t="inlineStr">
        <is>
          <t>3UV6UU484HJAGJX52</t>
        </is>
      </c>
      <c r="J3137" s="8" t="inlineStr">
        <is>
          <t>07 - Post-War Classic (1946-1972)</t>
        </is>
      </c>
      <c r="K3137" s="12" t="n">
        <v>505000</v>
      </c>
      <c r="L3137" s="8" t="inlineStr">
        <is>
          <t>Alaska</t>
        </is>
      </c>
      <c r="M3137" s="13" t="n">
        <v>4670.77</v>
      </c>
      <c r="N3137" s="13" t="n">
        <v>4281.69</v>
      </c>
      <c r="O3137" s="8" t="n"/>
    </row>
    <row r="3138">
      <c r="A3138" s="8" t="inlineStr">
        <is>
          <t>CANON-202512-002998</t>
        </is>
      </c>
      <c r="B3138" s="9" t="inlineStr">
        <is>
          <t>2025-12</t>
        </is>
      </c>
      <c r="C3138" s="10" t="n">
        <v>46016</v>
      </c>
      <c r="D3138" s="9" t="inlineStr">
        <is>
          <t>Bound</t>
        </is>
      </c>
      <c r="E3138" s="8" t="inlineStr">
        <is>
          <t>Ingrid Fairweather</t>
        </is>
      </c>
      <c r="F3138" s="11" t="n">
        <v>1997</v>
      </c>
      <c r="G3138" s="8" t="inlineStr">
        <is>
          <t>BMW</t>
        </is>
      </c>
      <c r="H3138" s="8" t="inlineStr">
        <is>
          <t>M8 Competition</t>
        </is>
      </c>
      <c r="I3138" s="8" t="inlineStr">
        <is>
          <t>CEN77RR897B5RT0PS</t>
        </is>
      </c>
      <c r="J3138" s="8" t="inlineStr">
        <is>
          <t>02 - Sports / GT</t>
        </is>
      </c>
      <c r="K3138" s="12" t="n">
        <v>230000</v>
      </c>
      <c r="L3138" s="8" t="inlineStr">
        <is>
          <t>Vermont</t>
        </is>
      </c>
      <c r="M3138" s="13" t="n">
        <v>4870.79</v>
      </c>
      <c r="N3138" s="13" t="n">
        <v>4465.05</v>
      </c>
      <c r="O3138" s="8" t="n"/>
    </row>
    <row r="3139">
      <c r="A3139" s="8" t="inlineStr">
        <is>
          <t>CANON-202512-002999</t>
        </is>
      </c>
      <c r="B3139" s="9" t="inlineStr">
        <is>
          <t>2025-12</t>
        </is>
      </c>
      <c r="C3139" s="10" t="n">
        <v>46013</v>
      </c>
      <c r="D3139" s="9" t="inlineStr">
        <is>
          <t>Bound</t>
        </is>
      </c>
      <c r="E3139" s="8" t="inlineStr">
        <is>
          <t>Thaddeus Harrington</t>
        </is>
      </c>
      <c r="F3139" s="11" t="n">
        <v>1987</v>
      </c>
      <c r="G3139" s="8" t="inlineStr">
        <is>
          <t>Bentley</t>
        </is>
      </c>
      <c r="H3139" s="8" t="inlineStr">
        <is>
          <t>Continental GT</t>
        </is>
      </c>
      <c r="I3139" s="8" t="inlineStr">
        <is>
          <t>68KASM2HZXG96WF4C</t>
        </is>
      </c>
      <c r="J3139" s="8" t="inlineStr">
        <is>
          <t>02 - Sports / GT</t>
        </is>
      </c>
      <c r="K3139" s="12" t="n">
        <v>595000</v>
      </c>
      <c r="L3139" s="8" t="inlineStr">
        <is>
          <t>New Hampshire</t>
        </is>
      </c>
      <c r="M3139" s="13" t="n">
        <v>7589.06</v>
      </c>
      <c r="N3139" s="13" t="n">
        <v>6956.89</v>
      </c>
      <c r="O3139" s="8" t="n"/>
    </row>
    <row r="3140">
      <c r="A3140" s="8" t="inlineStr">
        <is>
          <t>CANON-202512-003000</t>
        </is>
      </c>
      <c r="B3140" s="9" t="inlineStr">
        <is>
          <t>2025-12</t>
        </is>
      </c>
      <c r="C3140" s="10" t="n">
        <v>45995</v>
      </c>
      <c r="D3140" s="9" t="inlineStr">
        <is>
          <t>Bound</t>
        </is>
      </c>
      <c r="E3140" s="8" t="inlineStr">
        <is>
          <t>Ingrid Merriweather</t>
        </is>
      </c>
      <c r="F3140" s="11" t="n">
        <v>2024</v>
      </c>
      <c r="G3140" s="8" t="inlineStr">
        <is>
          <t>Porsche</t>
        </is>
      </c>
      <c r="H3140" s="8" t="inlineStr">
        <is>
          <t>911 Turbo S</t>
        </is>
      </c>
      <c r="I3140" s="8" t="inlineStr">
        <is>
          <t>SDFAGG6FFT9EBVBFX</t>
        </is>
      </c>
      <c r="J3140" s="8" t="inlineStr">
        <is>
          <t>02 - Sports / GT</t>
        </is>
      </c>
      <c r="K3140" s="12" t="n">
        <v>415000</v>
      </c>
      <c r="L3140" s="8" t="inlineStr">
        <is>
          <t>Tennessee</t>
        </is>
      </c>
      <c r="M3140" s="13" t="n">
        <v>5755.19</v>
      </c>
      <c r="N3140" s="13" t="n">
        <v>5275.78</v>
      </c>
      <c r="O3140" s="8" t="n"/>
    </row>
    <row r="3141">
      <c r="A3141" s="8" t="inlineStr">
        <is>
          <t>CANON-202512-003003</t>
        </is>
      </c>
      <c r="B3141" s="9" t="inlineStr">
        <is>
          <t>2025-12</t>
        </is>
      </c>
      <c r="C3141" s="10" t="n">
        <v>46012</v>
      </c>
      <c r="D3141" s="9" t="inlineStr">
        <is>
          <t>Bound</t>
        </is>
      </c>
      <c r="E3141" s="8" t="inlineStr">
        <is>
          <t>Anouk Vandermeer</t>
        </is>
      </c>
      <c r="F3141" s="11" t="n">
        <v>1996</v>
      </c>
      <c r="G3141" s="8" t="inlineStr">
        <is>
          <t>Lamborghini</t>
        </is>
      </c>
      <c r="H3141" s="8" t="inlineStr">
        <is>
          <t>Huracan EVO</t>
        </is>
      </c>
      <c r="I3141" s="8" t="inlineStr">
        <is>
          <t>NUP1USNDMFK7GL058</t>
        </is>
      </c>
      <c r="J3141" s="8" t="inlineStr">
        <is>
          <t>03 - Supercar</t>
        </is>
      </c>
      <c r="K3141" s="12" t="n">
        <v>1835000</v>
      </c>
      <c r="L3141" s="8" t="inlineStr">
        <is>
          <t>Michigan</t>
        </is>
      </c>
      <c r="M3141" s="13" t="n">
        <v>42932.08</v>
      </c>
      <c r="N3141" s="13" t="n">
        <v>39355.84</v>
      </c>
      <c r="O3141" s="8" t="n"/>
    </row>
    <row r="3142">
      <c r="A3142" s="8" t="inlineStr">
        <is>
          <t>CANON-202512-003006</t>
        </is>
      </c>
      <c r="B3142" s="9" t="inlineStr">
        <is>
          <t>2025-12</t>
        </is>
      </c>
      <c r="C3142" s="10" t="n">
        <v>46001</v>
      </c>
      <c r="D3142" s="9" t="inlineStr">
        <is>
          <t>Bound</t>
        </is>
      </c>
      <c r="E3142" s="8" t="inlineStr">
        <is>
          <t>Fenwick Farkas</t>
        </is>
      </c>
      <c r="F3142" s="11" t="n">
        <v>2005</v>
      </c>
      <c r="G3142" s="8" t="inlineStr">
        <is>
          <t>BMW</t>
        </is>
      </c>
      <c r="H3142" s="8" t="inlineStr">
        <is>
          <t>M8 Competition</t>
        </is>
      </c>
      <c r="I3142" s="8" t="inlineStr">
        <is>
          <t>N37P3VXRA5A0FNNGS</t>
        </is>
      </c>
      <c r="J3142" s="8" t="inlineStr">
        <is>
          <t>02 - Sports / GT</t>
        </is>
      </c>
      <c r="K3142" s="12" t="n">
        <v>285000</v>
      </c>
      <c r="L3142" s="8" t="inlineStr">
        <is>
          <t>Washington</t>
        </is>
      </c>
      <c r="M3142" s="13" t="n">
        <v>3871.7</v>
      </c>
      <c r="N3142" s="13" t="n">
        <v>3549.19</v>
      </c>
      <c r="O3142" s="8" t="n"/>
    </row>
    <row r="3143">
      <c r="A3143" s="8" t="inlineStr">
        <is>
          <t>CANON-202512-003007</t>
        </is>
      </c>
      <c r="B3143" s="9" t="inlineStr">
        <is>
          <t>2025-12</t>
        </is>
      </c>
      <c r="C3143" s="10" t="n">
        <v>46006</v>
      </c>
      <c r="D3143" s="9" t="inlineStr">
        <is>
          <t>Bound</t>
        </is>
      </c>
      <c r="E3143" s="8" t="inlineStr">
        <is>
          <t>Ottilie Ashcombe</t>
        </is>
      </c>
      <c r="F3143" s="11" t="n">
        <v>1999</v>
      </c>
      <c r="G3143" s="8" t="inlineStr">
        <is>
          <t>Lamborghini</t>
        </is>
      </c>
      <c r="H3143" s="8" t="inlineStr">
        <is>
          <t>Huracan EVO</t>
        </is>
      </c>
      <c r="I3143" s="8" t="inlineStr">
        <is>
          <t>343939XG6KN9W29UZ</t>
        </is>
      </c>
      <c r="J3143" s="8" t="inlineStr">
        <is>
          <t>03 - Supercar</t>
        </is>
      </c>
      <c r="K3143" s="12" t="n">
        <v>1950000</v>
      </c>
      <c r="L3143" s="8" t="inlineStr">
        <is>
          <t>Kansas</t>
        </is>
      </c>
      <c r="M3143" s="13" t="n">
        <v>28550.94</v>
      </c>
      <c r="N3143" s="13" t="n">
        <v>26172.65</v>
      </c>
      <c r="O3143" s="8" t="n"/>
    </row>
    <row r="3144">
      <c r="A3144" s="8" t="inlineStr">
        <is>
          <t>CANON-202512-003010</t>
        </is>
      </c>
      <c r="B3144" s="9" t="inlineStr">
        <is>
          <t>2025-12</t>
        </is>
      </c>
      <c r="C3144" s="10" t="n">
        <v>46016</v>
      </c>
      <c r="D3144" s="9" t="inlineStr">
        <is>
          <t>Bound</t>
        </is>
      </c>
      <c r="E3144" s="8" t="inlineStr">
        <is>
          <t>Cassius Fairweather</t>
        </is>
      </c>
      <c r="F3144" s="11" t="n">
        <v>1981</v>
      </c>
      <c r="G3144" s="8" t="inlineStr">
        <is>
          <t>Aston Martin</t>
        </is>
      </c>
      <c r="H3144" s="8" t="inlineStr">
        <is>
          <t>DB5</t>
        </is>
      </c>
      <c r="I3144" s="8" t="inlineStr">
        <is>
          <t>DZCX9TGP23R7RMH88</t>
        </is>
      </c>
      <c r="J3144" s="8" t="inlineStr">
        <is>
          <t>07 - Post-War Classic (1946-1972)</t>
        </is>
      </c>
      <c r="K3144" s="12" t="n">
        <v>510000</v>
      </c>
      <c r="L3144" s="8" t="inlineStr">
        <is>
          <t>Florida</t>
        </is>
      </c>
      <c r="M3144" s="13" t="n">
        <v>5875.58</v>
      </c>
      <c r="N3144" s="13" t="n">
        <v>5386.14</v>
      </c>
      <c r="O3144" s="8" t="n"/>
    </row>
    <row r="3145">
      <c r="A3145" s="8" t="inlineStr">
        <is>
          <t>CANON-202512-003011</t>
        </is>
      </c>
      <c r="B3145" s="9" t="inlineStr">
        <is>
          <t>2025-12</t>
        </is>
      </c>
      <c r="C3145" s="10" t="n">
        <v>46009</v>
      </c>
      <c r="D3145" s="9" t="inlineStr">
        <is>
          <t>Bound</t>
        </is>
      </c>
      <c r="E3145" s="8" t="inlineStr">
        <is>
          <t>Everett Whitlock</t>
        </is>
      </c>
      <c r="F3145" s="11" t="n">
        <v>1974</v>
      </c>
      <c r="G3145" s="8" t="inlineStr">
        <is>
          <t>Mercedes-Benz</t>
        </is>
      </c>
      <c r="H3145" s="8" t="inlineStr">
        <is>
          <t>AMG GT</t>
        </is>
      </c>
      <c r="I3145" s="8" t="inlineStr">
        <is>
          <t>H8AZ0MCYP2CAVLJKJ</t>
        </is>
      </c>
      <c r="J3145" s="8" t="inlineStr">
        <is>
          <t>02 - Sports / GT</t>
        </is>
      </c>
      <c r="K3145" s="12" t="n">
        <v>540000</v>
      </c>
      <c r="L3145" s="8" t="inlineStr">
        <is>
          <t>Iowa</t>
        </is>
      </c>
      <c r="M3145" s="13" t="n">
        <v>7284.91</v>
      </c>
      <c r="N3145" s="13" t="n">
        <v>6678.08</v>
      </c>
      <c r="O3145" s="8" t="n"/>
    </row>
    <row r="3146">
      <c r="A3146" s="8" t="inlineStr">
        <is>
          <t>CANON-202512-003013</t>
        </is>
      </c>
      <c r="B3146" s="9" t="inlineStr">
        <is>
          <t>2025-12</t>
        </is>
      </c>
      <c r="C3146" s="10" t="n">
        <v>46012</v>
      </c>
      <c r="D3146" s="9" t="inlineStr">
        <is>
          <t>Bound</t>
        </is>
      </c>
      <c r="E3146" s="8" t="inlineStr">
        <is>
          <t>Saoirse Okonkwo</t>
        </is>
      </c>
      <c r="F3146" s="11" t="n">
        <v>1978</v>
      </c>
      <c r="G3146" s="8" t="inlineStr">
        <is>
          <t>Ferrari</t>
        </is>
      </c>
      <c r="H3146" s="8" t="inlineStr">
        <is>
          <t>275 GTB/4</t>
        </is>
      </c>
      <c r="I3146" s="8" t="inlineStr">
        <is>
          <t>VJB38EATPFTU23AD8</t>
        </is>
      </c>
      <c r="J3146" s="8" t="inlineStr">
        <is>
          <t>07 - Post-War Classic (1946-1972)</t>
        </is>
      </c>
      <c r="K3146" s="12" t="n">
        <v>380000</v>
      </c>
      <c r="L3146" s="8" t="inlineStr">
        <is>
          <t>South Dakota</t>
        </is>
      </c>
      <c r="M3146" s="13" t="n">
        <v>3820.08</v>
      </c>
      <c r="N3146" s="13" t="n">
        <v>3501.87</v>
      </c>
      <c r="O3146" s="8" t="n"/>
    </row>
    <row r="3147">
      <c r="A3147" s="8" t="inlineStr">
        <is>
          <t>CANON-202512-003014</t>
        </is>
      </c>
      <c r="B3147" s="9" t="inlineStr">
        <is>
          <t>2025-12</t>
        </is>
      </c>
      <c r="C3147" s="10" t="n">
        <v>45993</v>
      </c>
      <c r="D3147" s="9" t="inlineStr">
        <is>
          <t>Bound</t>
        </is>
      </c>
      <c r="E3147" s="8" t="inlineStr">
        <is>
          <t>Ottilie Larsson</t>
        </is>
      </c>
      <c r="F3147" s="11" t="n">
        <v>1979</v>
      </c>
      <c r="G3147" s="8" t="inlineStr">
        <is>
          <t>Maserati</t>
        </is>
      </c>
      <c r="H3147" s="8" t="inlineStr">
        <is>
          <t>GranTurismo</t>
        </is>
      </c>
      <c r="I3147" s="8" t="inlineStr">
        <is>
          <t>D02Z4F2A74UK9KVHG</t>
        </is>
      </c>
      <c r="J3147" s="8" t="inlineStr">
        <is>
          <t>02 - Sports / GT</t>
        </is>
      </c>
      <c r="K3147" s="12" t="n">
        <v>180000</v>
      </c>
      <c r="L3147" s="8" t="inlineStr">
        <is>
          <t>New York</t>
        </is>
      </c>
      <c r="M3147" s="13" t="n">
        <v>3999.4</v>
      </c>
      <c r="N3147" s="13" t="n">
        <v>3666.25</v>
      </c>
      <c r="O3147" s="8" t="n"/>
    </row>
    <row r="3148">
      <c r="A3148" s="8" t="inlineStr">
        <is>
          <t>CANON-202512-003015</t>
        </is>
      </c>
      <c r="B3148" s="9" t="inlineStr">
        <is>
          <t>2025-12</t>
        </is>
      </c>
      <c r="C3148" s="10" t="n">
        <v>46002</v>
      </c>
      <c r="D3148" s="9" t="inlineStr">
        <is>
          <t>Bound</t>
        </is>
      </c>
      <c r="E3148" s="8" t="inlineStr">
        <is>
          <t>Everett Kingsford</t>
        </is>
      </c>
      <c r="F3148" s="11" t="n">
        <v>2015</v>
      </c>
      <c r="G3148" s="8" t="inlineStr">
        <is>
          <t>Mercedes-Benz</t>
        </is>
      </c>
      <c r="H3148" s="8" t="inlineStr">
        <is>
          <t>280SL Pagoda</t>
        </is>
      </c>
      <c r="I3148" s="8" t="inlineStr">
        <is>
          <t>H51D6KHCHFPV93BHC</t>
        </is>
      </c>
      <c r="J3148" s="8" t="inlineStr">
        <is>
          <t>07 - Post-War Classic (1946-1972)</t>
        </is>
      </c>
      <c r="K3148" s="12" t="n">
        <v>250000</v>
      </c>
      <c r="L3148" s="8" t="inlineStr">
        <is>
          <t>Colorado</t>
        </is>
      </c>
      <c r="M3148" s="13" t="n">
        <v>2490.57</v>
      </c>
      <c r="N3148" s="13" t="n">
        <v>2283.11</v>
      </c>
      <c r="O3148" s="8" t="n"/>
    </row>
    <row r="3149">
      <c r="A3149" s="8" t="inlineStr">
        <is>
          <t>CANON-202512-003016</t>
        </is>
      </c>
      <c r="B3149" s="9" t="inlineStr">
        <is>
          <t>2025-12</t>
        </is>
      </c>
      <c r="C3149" s="10" t="n">
        <v>46019</v>
      </c>
      <c r="D3149" s="9" t="inlineStr">
        <is>
          <t>Bound</t>
        </is>
      </c>
      <c r="E3149" s="8" t="inlineStr">
        <is>
          <t>Lorenzo Kingsford</t>
        </is>
      </c>
      <c r="F3149" s="11" t="n">
        <v>2018</v>
      </c>
      <c r="G3149" s="8" t="inlineStr">
        <is>
          <t>Ferrari</t>
        </is>
      </c>
      <c r="H3149" s="8" t="inlineStr">
        <is>
          <t>275 GTB/4</t>
        </is>
      </c>
      <c r="I3149" s="8" t="inlineStr">
        <is>
          <t>LC9AYTSELZL6F4NHA</t>
        </is>
      </c>
      <c r="J3149" s="8" t="inlineStr">
        <is>
          <t>07 - Post-War Classic (1946-1972)</t>
        </is>
      </c>
      <c r="K3149" s="12" t="n">
        <v>385000</v>
      </c>
      <c r="L3149" s="8" t="inlineStr">
        <is>
          <t>Connecticut</t>
        </is>
      </c>
      <c r="M3149" s="13" t="n">
        <v>3905.21</v>
      </c>
      <c r="N3149" s="13" t="n">
        <v>3579.91</v>
      </c>
      <c r="O3149" s="8" t="n"/>
    </row>
    <row r="3150">
      <c r="A3150" s="8" t="inlineStr">
        <is>
          <t>CANON-202512-003017</t>
        </is>
      </c>
      <c r="B3150" s="9" t="inlineStr">
        <is>
          <t>2025-12</t>
        </is>
      </c>
      <c r="C3150" s="10" t="n">
        <v>46013</v>
      </c>
      <c r="D3150" s="9" t="inlineStr">
        <is>
          <t>Bound</t>
        </is>
      </c>
      <c r="E3150" s="8" t="inlineStr">
        <is>
          <t>Sunniva Blackwood</t>
        </is>
      </c>
      <c r="F3150" s="11" t="n">
        <v>2009</v>
      </c>
      <c r="G3150" s="8" t="inlineStr">
        <is>
          <t>BMW</t>
        </is>
      </c>
      <c r="H3150" s="8" t="inlineStr">
        <is>
          <t>M8 Competition</t>
        </is>
      </c>
      <c r="I3150" s="8" t="inlineStr">
        <is>
          <t>4FA0B1VHVVDD6MSXW</t>
        </is>
      </c>
      <c r="J3150" s="8" t="inlineStr">
        <is>
          <t>02 - Sports / GT</t>
        </is>
      </c>
      <c r="K3150" s="12" t="n">
        <v>220000</v>
      </c>
      <c r="L3150" s="8" t="inlineStr">
        <is>
          <t>Minnesota</t>
        </is>
      </c>
      <c r="M3150" s="13" t="n">
        <v>5040.91</v>
      </c>
      <c r="N3150" s="13" t="n">
        <v>4621</v>
      </c>
      <c r="O3150" s="8" t="n"/>
    </row>
    <row r="3151">
      <c r="A3151" s="8" t="inlineStr">
        <is>
          <t>CANON-202512-003018</t>
        </is>
      </c>
      <c r="B3151" s="9" t="inlineStr">
        <is>
          <t>2025-12</t>
        </is>
      </c>
      <c r="C3151" s="10" t="n">
        <v>45999</v>
      </c>
      <c r="D3151" s="9" t="inlineStr">
        <is>
          <t>Bound</t>
        </is>
      </c>
      <c r="E3151" s="8" t="inlineStr">
        <is>
          <t>Delphine Thistlewood</t>
        </is>
      </c>
      <c r="F3151" s="11" t="n">
        <v>1991</v>
      </c>
      <c r="G3151" s="8" t="inlineStr">
        <is>
          <t>Porsche</t>
        </is>
      </c>
      <c r="H3151" s="8" t="inlineStr">
        <is>
          <t>911 Turbo S</t>
        </is>
      </c>
      <c r="I3151" s="8" t="inlineStr">
        <is>
          <t>BZH1KD590MNVBWPWJ</t>
        </is>
      </c>
      <c r="J3151" s="8" t="inlineStr">
        <is>
          <t>02 - Sports / GT</t>
        </is>
      </c>
      <c r="K3151" s="12" t="n">
        <v>635000</v>
      </c>
      <c r="L3151" s="8" t="inlineStr">
        <is>
          <t>Mississippi</t>
        </is>
      </c>
      <c r="M3151" s="13" t="n">
        <v>9267.41</v>
      </c>
      <c r="N3151" s="13" t="n">
        <v>8495.43</v>
      </c>
      <c r="O3151" s="8" t="n"/>
    </row>
    <row r="3152">
      <c r="A3152" s="8" t="inlineStr">
        <is>
          <t>CANON-202512-003019</t>
        </is>
      </c>
      <c r="B3152" s="9" t="inlineStr">
        <is>
          <t>2025-12</t>
        </is>
      </c>
      <c r="C3152" s="10" t="n">
        <v>46002</v>
      </c>
      <c r="D3152" s="9" t="inlineStr">
        <is>
          <t>Bound</t>
        </is>
      </c>
      <c r="E3152" s="8" t="inlineStr">
        <is>
          <t>Cassius Blackwood</t>
        </is>
      </c>
      <c r="F3152" s="11" t="n">
        <v>1978</v>
      </c>
      <c r="G3152" s="8" t="inlineStr">
        <is>
          <t>Alfa Romeo</t>
        </is>
      </c>
      <c r="H3152" s="8" t="inlineStr">
        <is>
          <t>8C 2900</t>
        </is>
      </c>
      <c r="I3152" s="8" t="inlineStr">
        <is>
          <t>UAK8VWMJP03R11H3L</t>
        </is>
      </c>
      <c r="J3152" s="8" t="inlineStr">
        <is>
          <t>06 - Vintage Pre-War (pre-1946)</t>
        </is>
      </c>
      <c r="K3152" s="12" t="n">
        <v>1950000</v>
      </c>
      <c r="L3152" s="8" t="inlineStr">
        <is>
          <t>New Jersey</t>
        </is>
      </c>
      <c r="M3152" s="13" t="n">
        <v>11383.58</v>
      </c>
      <c r="N3152" s="13" t="n">
        <v>10435.33</v>
      </c>
      <c r="O3152" s="8" t="n"/>
    </row>
    <row r="3153">
      <c r="A3153" s="8" t="inlineStr">
        <is>
          <t>CANON-202512-003020</t>
        </is>
      </c>
      <c r="B3153" s="9" t="inlineStr">
        <is>
          <t>2025-12</t>
        </is>
      </c>
      <c r="C3153" s="10" t="n">
        <v>46003</v>
      </c>
      <c r="D3153" s="9" t="inlineStr">
        <is>
          <t>Bound</t>
        </is>
      </c>
      <c r="E3153" s="8" t="inlineStr">
        <is>
          <t>Mireille Vasquez</t>
        </is>
      </c>
      <c r="F3153" s="11" t="n">
        <v>2004</v>
      </c>
      <c r="G3153" s="8" t="inlineStr">
        <is>
          <t>Ferrari</t>
        </is>
      </c>
      <c r="H3153" s="8" t="inlineStr">
        <is>
          <t>SF90 Stradale</t>
        </is>
      </c>
      <c r="I3153" s="8" t="inlineStr">
        <is>
          <t>GX79LC3E3UAFM6ME4</t>
        </is>
      </c>
      <c r="J3153" s="8" t="inlineStr">
        <is>
          <t>03 - Supercar</t>
        </is>
      </c>
      <c r="K3153" s="12" t="n">
        <v>605000</v>
      </c>
      <c r="L3153" s="8" t="inlineStr">
        <is>
          <t>Alabama</t>
        </is>
      </c>
      <c r="M3153" s="13" t="n">
        <v>13772.31</v>
      </c>
      <c r="N3153" s="13" t="n">
        <v>12625.08</v>
      </c>
      <c r="O3153" s="8" t="n"/>
    </row>
    <row r="3154">
      <c r="A3154" s="8" t="inlineStr">
        <is>
          <t>CANON-202512-003021</t>
        </is>
      </c>
      <c r="B3154" s="9" t="inlineStr">
        <is>
          <t>2025-12</t>
        </is>
      </c>
      <c r="C3154" s="10" t="n">
        <v>45992</v>
      </c>
      <c r="D3154" s="9" t="inlineStr">
        <is>
          <t>Bound</t>
        </is>
      </c>
      <c r="E3154" s="8" t="inlineStr">
        <is>
          <t>Beatrix Okonkwo</t>
        </is>
      </c>
      <c r="F3154" s="11" t="n">
        <v>1980</v>
      </c>
      <c r="G3154" s="8" t="inlineStr">
        <is>
          <t>Ferrari</t>
        </is>
      </c>
      <c r="H3154" s="8" t="inlineStr">
        <is>
          <t>SF90 Stradale</t>
        </is>
      </c>
      <c r="I3154" s="8" t="inlineStr">
        <is>
          <t>FASB3LZVPE5AZAJMH</t>
        </is>
      </c>
      <c r="J3154" s="8" t="inlineStr">
        <is>
          <t>03 - Supercar</t>
        </is>
      </c>
      <c r="K3154" s="12" t="n">
        <v>420000</v>
      </c>
      <c r="L3154" s="8" t="inlineStr">
        <is>
          <t>Colorado</t>
        </is>
      </c>
      <c r="M3154" s="13" t="n">
        <v>10024.53</v>
      </c>
      <c r="N3154" s="13" t="n">
        <v>9189.49</v>
      </c>
      <c r="O3154" s="8" t="n"/>
    </row>
    <row r="3155">
      <c r="A3155" s="8" t="inlineStr">
        <is>
          <t>CANON-202512-003022</t>
        </is>
      </c>
      <c r="B3155" s="9" t="inlineStr">
        <is>
          <t>2025-12</t>
        </is>
      </c>
      <c r="C3155" s="10" t="n">
        <v>46017</v>
      </c>
      <c r="D3155" s="9" t="inlineStr">
        <is>
          <t>Bound</t>
        </is>
      </c>
      <c r="E3155" s="8" t="inlineStr">
        <is>
          <t>Anouk Montoya</t>
        </is>
      </c>
      <c r="F3155" s="11" t="n">
        <v>1999</v>
      </c>
      <c r="G3155" s="8" t="inlineStr">
        <is>
          <t>Ferrari</t>
        </is>
      </c>
      <c r="H3155" s="8" t="inlineStr">
        <is>
          <t>SF90 Stradale</t>
        </is>
      </c>
      <c r="I3155" s="8" t="inlineStr">
        <is>
          <t>YSWSUZPNTGEM3X8SJ</t>
        </is>
      </c>
      <c r="J3155" s="8" t="inlineStr">
        <is>
          <t>03 - Supercar</t>
        </is>
      </c>
      <c r="K3155" s="12" t="n">
        <v>1950000</v>
      </c>
      <c r="L3155" s="8" t="inlineStr">
        <is>
          <t>Illinois</t>
        </is>
      </c>
      <c r="M3155" s="13" t="n">
        <v>40030.19</v>
      </c>
      <c r="N3155" s="13" t="n">
        <v>36695.68</v>
      </c>
      <c r="O3155" s="8" t="n"/>
    </row>
    <row r="3156">
      <c r="A3156" s="8" t="inlineStr">
        <is>
          <t>CANON-202512-003023</t>
        </is>
      </c>
      <c r="B3156" s="9" t="inlineStr">
        <is>
          <t>2025-12</t>
        </is>
      </c>
      <c r="C3156" s="10" t="n">
        <v>46005</v>
      </c>
      <c r="D3156" s="9" t="inlineStr">
        <is>
          <t>Bound</t>
        </is>
      </c>
      <c r="E3156" s="8" t="inlineStr">
        <is>
          <t>Cassius Vasquez</t>
        </is>
      </c>
      <c r="F3156" s="11" t="n">
        <v>1970</v>
      </c>
      <c r="G3156" s="8" t="inlineStr">
        <is>
          <t>Aston Martin</t>
        </is>
      </c>
      <c r="H3156" s="8" t="inlineStr">
        <is>
          <t>DB12</t>
        </is>
      </c>
      <c r="I3156" s="8" t="inlineStr">
        <is>
          <t>RTFGAAGCY588P8R8L</t>
        </is>
      </c>
      <c r="J3156" s="8" t="inlineStr">
        <is>
          <t>02 - Sports / GT</t>
        </is>
      </c>
      <c r="K3156" s="12" t="n">
        <v>805000</v>
      </c>
      <c r="L3156" s="8" t="inlineStr">
        <is>
          <t>Minnesota</t>
        </is>
      </c>
      <c r="M3156" s="13" t="n">
        <v>13031.89</v>
      </c>
      <c r="N3156" s="13" t="n">
        <v>11946.33</v>
      </c>
      <c r="O3156" s="8" t="n"/>
    </row>
    <row r="3157">
      <c r="A3157" s="8" t="inlineStr">
        <is>
          <t>CANON-202512-003024</t>
        </is>
      </c>
      <c r="B3157" s="9" t="inlineStr">
        <is>
          <t>2025-12</t>
        </is>
      </c>
      <c r="C3157" s="10" t="n">
        <v>46003</v>
      </c>
      <c r="D3157" s="9" t="inlineStr">
        <is>
          <t>Bound</t>
        </is>
      </c>
      <c r="E3157" s="8" t="inlineStr">
        <is>
          <t>Priya Bellandi</t>
        </is>
      </c>
      <c r="F3157" s="11" t="n">
        <v>1958</v>
      </c>
      <c r="G3157" s="8" t="inlineStr">
        <is>
          <t>McLaren</t>
        </is>
      </c>
      <c r="H3157" s="8" t="inlineStr">
        <is>
          <t>750S</t>
        </is>
      </c>
      <c r="I3157" s="8" t="inlineStr">
        <is>
          <t>4J5YLBHEDD2J1Z4W9</t>
        </is>
      </c>
      <c r="J3157" s="8" t="inlineStr">
        <is>
          <t>03 - Supercar</t>
        </is>
      </c>
      <c r="K3157" s="12" t="n">
        <v>1800000</v>
      </c>
      <c r="L3157" s="8" t="inlineStr">
        <is>
          <t>Florida</t>
        </is>
      </c>
      <c r="M3157" s="13" t="n">
        <v>38581.13</v>
      </c>
      <c r="N3157" s="13" t="n">
        <v>35367.32</v>
      </c>
      <c r="O3157" s="8" t="n"/>
    </row>
    <row r="3158">
      <c r="A3158" s="8" t="inlineStr">
        <is>
          <t>CANON-202512-003025</t>
        </is>
      </c>
      <c r="B3158" s="9" t="inlineStr">
        <is>
          <t>2025-12</t>
        </is>
      </c>
      <c r="C3158" s="10" t="n">
        <v>46003</v>
      </c>
      <c r="D3158" s="9" t="inlineStr">
        <is>
          <t>Bound</t>
        </is>
      </c>
      <c r="E3158" s="8" t="inlineStr">
        <is>
          <t>Ingrid Thistlewood</t>
        </is>
      </c>
      <c r="F3158" s="11" t="n">
        <v>1972</v>
      </c>
      <c r="G3158" s="8" t="inlineStr">
        <is>
          <t>McLaren</t>
        </is>
      </c>
      <c r="H3158" s="8" t="inlineStr">
        <is>
          <t>750S</t>
        </is>
      </c>
      <c r="I3158" s="8" t="inlineStr">
        <is>
          <t>4WRBRAFDTWKSG71BM</t>
        </is>
      </c>
      <c r="J3158" s="8" t="inlineStr">
        <is>
          <t>03 - Supercar</t>
        </is>
      </c>
      <c r="K3158" s="12" t="n">
        <v>600000</v>
      </c>
      <c r="L3158" s="8" t="inlineStr">
        <is>
          <t>Ohio</t>
        </is>
      </c>
      <c r="M3158" s="13" t="n">
        <v>14949.06</v>
      </c>
      <c r="N3158" s="13" t="n">
        <v>13703.8</v>
      </c>
      <c r="O3158" s="8" t="n"/>
    </row>
    <row r="3159">
      <c r="A3159" s="8" t="inlineStr">
        <is>
          <t>CANON-202512-003027</t>
        </is>
      </c>
      <c r="B3159" s="9" t="inlineStr">
        <is>
          <t>2025-12</t>
        </is>
      </c>
      <c r="C3159" s="10" t="n">
        <v>46002</v>
      </c>
      <c r="D3159" s="9" t="inlineStr">
        <is>
          <t>Bound</t>
        </is>
      </c>
      <c r="E3159" s="8" t="inlineStr">
        <is>
          <t>Sunniva Thistlewood</t>
        </is>
      </c>
      <c r="F3159" s="11" t="n">
        <v>2020</v>
      </c>
      <c r="G3159" s="8" t="inlineStr">
        <is>
          <t>Jaguar</t>
        </is>
      </c>
      <c r="H3159" s="8" t="inlineStr">
        <is>
          <t>E-Type Series 1</t>
        </is>
      </c>
      <c r="I3159" s="8" t="inlineStr">
        <is>
          <t>Y4TKGY2A81HJRA17A</t>
        </is>
      </c>
      <c r="J3159" s="8" t="inlineStr">
        <is>
          <t>07 - Post-War Classic (1946-1972)</t>
        </is>
      </c>
      <c r="K3159" s="12" t="n">
        <v>710000</v>
      </c>
      <c r="L3159" s="8" t="inlineStr">
        <is>
          <t>Maryland</t>
        </is>
      </c>
      <c r="M3159" s="13" t="n">
        <v>5472.36</v>
      </c>
      <c r="N3159" s="13" t="n">
        <v>5016.51</v>
      </c>
      <c r="O3159" s="8" t="n"/>
    </row>
    <row r="3160">
      <c r="A3160" s="8" t="inlineStr">
        <is>
          <t>CANON-202512-003028</t>
        </is>
      </c>
      <c r="B3160" s="9" t="inlineStr">
        <is>
          <t>2025-12</t>
        </is>
      </c>
      <c r="C3160" s="10" t="n">
        <v>45992</v>
      </c>
      <c r="D3160" s="9" t="inlineStr">
        <is>
          <t>Bound</t>
        </is>
      </c>
      <c r="E3160" s="8" t="inlineStr">
        <is>
          <t>Saoirse Chattopadhyay</t>
        </is>
      </c>
      <c r="F3160" s="11" t="n">
        <v>1962</v>
      </c>
      <c r="G3160" s="8" t="inlineStr">
        <is>
          <t>Porsche</t>
        </is>
      </c>
      <c r="H3160" s="8" t="inlineStr">
        <is>
          <t>911 Turbo S</t>
        </is>
      </c>
      <c r="I3160" s="8" t="inlineStr">
        <is>
          <t>G5YYZ4E379VMWG366</t>
        </is>
      </c>
      <c r="J3160" s="8" t="inlineStr">
        <is>
          <t>02 - Sports / GT</t>
        </is>
      </c>
      <c r="K3160" s="12" t="n">
        <v>1530000</v>
      </c>
      <c r="L3160" s="8" t="inlineStr">
        <is>
          <t>New Hampshire</t>
        </is>
      </c>
      <c r="M3160" s="13" t="n">
        <v>16512.45</v>
      </c>
      <c r="N3160" s="13" t="n">
        <v>15136.96</v>
      </c>
      <c r="O3160" s="8" t="n"/>
    </row>
    <row r="3161">
      <c r="A3161" s="8" t="inlineStr">
        <is>
          <t>CANON-202512-003029</t>
        </is>
      </c>
      <c r="B3161" s="9" t="inlineStr">
        <is>
          <t>2025-12</t>
        </is>
      </c>
      <c r="C3161" s="10" t="n">
        <v>46003</v>
      </c>
      <c r="D3161" s="9" t="inlineStr">
        <is>
          <t>Bound</t>
        </is>
      </c>
      <c r="E3161" s="8" t="inlineStr">
        <is>
          <t>Delphine Kingsford</t>
        </is>
      </c>
      <c r="F3161" s="11" t="n">
        <v>1959</v>
      </c>
      <c r="G3161" s="8" t="inlineStr">
        <is>
          <t>Bentley</t>
        </is>
      </c>
      <c r="H3161" s="8" t="inlineStr">
        <is>
          <t>4.5 Litre</t>
        </is>
      </c>
      <c r="I3161" s="8" t="inlineStr">
        <is>
          <t>A14AZBY7PDZRWDNUN</t>
        </is>
      </c>
      <c r="J3161" s="8" t="inlineStr">
        <is>
          <t>06 - Vintage Pre-War (pre-1946)</t>
        </is>
      </c>
      <c r="K3161" s="12" t="n">
        <v>415000</v>
      </c>
      <c r="L3161" s="8" t="inlineStr">
        <is>
          <t>Pennsylvania</t>
        </is>
      </c>
      <c r="M3161" s="13" t="n">
        <v>3288.68</v>
      </c>
      <c r="N3161" s="13" t="n">
        <v>3014.73</v>
      </c>
      <c r="O3161" s="8" t="n"/>
    </row>
    <row r="3162">
      <c r="A3162" s="8" t="inlineStr">
        <is>
          <t>CANON-202512-003030</t>
        </is>
      </c>
      <c r="B3162" s="9" t="inlineStr">
        <is>
          <t>2025-12</t>
        </is>
      </c>
      <c r="C3162" s="10" t="n">
        <v>45996</v>
      </c>
      <c r="D3162" s="9" t="inlineStr">
        <is>
          <t>Bound</t>
        </is>
      </c>
      <c r="E3162" s="8" t="inlineStr">
        <is>
          <t>Desmond Farkas</t>
        </is>
      </c>
      <c r="F3162" s="11" t="n">
        <v>1964</v>
      </c>
      <c r="G3162" s="8" t="inlineStr">
        <is>
          <t>McLaren</t>
        </is>
      </c>
      <c r="H3162" s="8" t="inlineStr">
        <is>
          <t>750S</t>
        </is>
      </c>
      <c r="I3162" s="8" t="inlineStr">
        <is>
          <t>7HZRKKD8ZFGP44VCX</t>
        </is>
      </c>
      <c r="J3162" s="8" t="inlineStr">
        <is>
          <t>03 - Supercar</t>
        </is>
      </c>
      <c r="K3162" s="12" t="n">
        <v>455000</v>
      </c>
      <c r="L3162" s="8" t="inlineStr">
        <is>
          <t>North Carolina</t>
        </is>
      </c>
      <c r="M3162" s="13" t="n">
        <v>11353.54</v>
      </c>
      <c r="N3162" s="13" t="n">
        <v>10407.79</v>
      </c>
      <c r="O3162" s="8" t="n"/>
    </row>
    <row r="3163">
      <c r="A3163" s="8" t="inlineStr">
        <is>
          <t>CANON-202512-003031</t>
        </is>
      </c>
      <c r="B3163" s="9" t="inlineStr">
        <is>
          <t>2025-12</t>
        </is>
      </c>
      <c r="C3163" s="10" t="n">
        <v>46018</v>
      </c>
      <c r="D3163" s="9" t="inlineStr">
        <is>
          <t>Bound</t>
        </is>
      </c>
      <c r="E3163" s="8" t="inlineStr">
        <is>
          <t>Everett Blackwood</t>
        </is>
      </c>
      <c r="F3163" s="11" t="n">
        <v>1963</v>
      </c>
      <c r="G3163" s="8" t="inlineStr">
        <is>
          <t>Maserati</t>
        </is>
      </c>
      <c r="H3163" s="8" t="inlineStr">
        <is>
          <t>GranTurismo</t>
        </is>
      </c>
      <c r="I3163" s="8" t="inlineStr">
        <is>
          <t>HUYE2E520SHKKWXYW</t>
        </is>
      </c>
      <c r="J3163" s="8" t="inlineStr">
        <is>
          <t>02 - Sports / GT</t>
        </is>
      </c>
      <c r="K3163" s="12" t="n">
        <v>225000</v>
      </c>
      <c r="L3163" s="8" t="inlineStr">
        <is>
          <t>Idaho</t>
        </is>
      </c>
      <c r="M3163" s="13" t="n">
        <v>3866.6</v>
      </c>
      <c r="N3163" s="13" t="n">
        <v>3544.51</v>
      </c>
      <c r="O3163" s="8" t="n"/>
    </row>
    <row r="3164">
      <c r="A3164" s="8" t="inlineStr">
        <is>
          <t>CANON-202512-003032</t>
        </is>
      </c>
      <c r="B3164" s="9" t="inlineStr">
        <is>
          <t>2025-12</t>
        </is>
      </c>
      <c r="C3164" s="10" t="n">
        <v>46022</v>
      </c>
      <c r="D3164" s="9" t="inlineStr">
        <is>
          <t>Bound</t>
        </is>
      </c>
      <c r="E3164" s="8" t="inlineStr">
        <is>
          <t>Wilhelmina Whitlock</t>
        </is>
      </c>
      <c r="F3164" s="11" t="n">
        <v>2022</v>
      </c>
      <c r="G3164" s="8" t="inlineStr">
        <is>
          <t>Aston Martin</t>
        </is>
      </c>
      <c r="H3164" s="8" t="inlineStr">
        <is>
          <t>DB5</t>
        </is>
      </c>
      <c r="I3164" s="8" t="inlineStr">
        <is>
          <t>4A5AFPZYWCJCN01PS</t>
        </is>
      </c>
      <c r="J3164" s="8" t="inlineStr">
        <is>
          <t>07 - Post-War Classic (1946-1972)</t>
        </is>
      </c>
      <c r="K3164" s="12" t="n">
        <v>1015000</v>
      </c>
      <c r="L3164" s="8" t="inlineStr">
        <is>
          <t>Maryland</t>
        </is>
      </c>
      <c r="M3164" s="13" t="n">
        <v>6913.49</v>
      </c>
      <c r="N3164" s="13" t="n">
        <v>6337.6</v>
      </c>
      <c r="O3164" s="8" t="n"/>
    </row>
    <row r="3165">
      <c r="A3165" s="8" t="inlineStr">
        <is>
          <t>CANON-202512-003033</t>
        </is>
      </c>
      <c r="B3165" s="9" t="inlineStr">
        <is>
          <t>2025-12</t>
        </is>
      </c>
      <c r="C3165" s="10" t="n">
        <v>46000</v>
      </c>
      <c r="D3165" s="9" t="inlineStr">
        <is>
          <t>Bound</t>
        </is>
      </c>
      <c r="E3165" s="8" t="inlineStr">
        <is>
          <t>Priya Merriweather</t>
        </is>
      </c>
      <c r="F3165" s="11" t="n">
        <v>1969</v>
      </c>
      <c r="G3165" s="8" t="inlineStr">
        <is>
          <t>Ferrari</t>
        </is>
      </c>
      <c r="H3165" s="8" t="inlineStr">
        <is>
          <t>275 GTB/4</t>
        </is>
      </c>
      <c r="I3165" s="8" t="inlineStr">
        <is>
          <t>0V4HF26NPR1UCY5TK</t>
        </is>
      </c>
      <c r="J3165" s="8" t="inlineStr">
        <is>
          <t>07 - Post-War Classic (1946-1972)</t>
        </is>
      </c>
      <c r="K3165" s="12" t="n">
        <v>320000</v>
      </c>
      <c r="L3165" s="8" t="inlineStr">
        <is>
          <t>Florida</t>
        </is>
      </c>
      <c r="M3165" s="13" t="n">
        <v>4115.32</v>
      </c>
      <c r="N3165" s="13" t="n">
        <v>3772.51</v>
      </c>
      <c r="O3165" s="8" t="n"/>
    </row>
    <row r="3166">
      <c r="A3166" s="8" t="inlineStr">
        <is>
          <t>CANON-202512-003035</t>
        </is>
      </c>
      <c r="B3166" s="9" t="inlineStr">
        <is>
          <t>2025-12</t>
        </is>
      </c>
      <c r="C3166" s="10" t="n">
        <v>45999</v>
      </c>
      <c r="D3166" s="9" t="inlineStr">
        <is>
          <t>Bound</t>
        </is>
      </c>
      <c r="E3166" s="8" t="inlineStr">
        <is>
          <t>Wilhelmina Rourke</t>
        </is>
      </c>
      <c r="F3166" s="11" t="n">
        <v>1989</v>
      </c>
      <c r="G3166" s="8" t="inlineStr">
        <is>
          <t>Porsche</t>
        </is>
      </c>
      <c r="H3166" s="8" t="inlineStr">
        <is>
          <t>911 Turbo S</t>
        </is>
      </c>
      <c r="I3166" s="8" t="inlineStr">
        <is>
          <t>XEU1N24CTPT7SYMCH</t>
        </is>
      </c>
      <c r="J3166" s="8" t="inlineStr">
        <is>
          <t>02 - Sports / GT</t>
        </is>
      </c>
      <c r="K3166" s="12" t="n">
        <v>755000</v>
      </c>
      <c r="L3166" s="8" t="inlineStr">
        <is>
          <t>Arkansas</t>
        </is>
      </c>
      <c r="M3166" s="13" t="n">
        <v>12778.02</v>
      </c>
      <c r="N3166" s="13" t="n">
        <v>11713.61</v>
      </c>
      <c r="O3166" s="8" t="n"/>
    </row>
    <row r="3167">
      <c r="A3167" s="8" t="inlineStr">
        <is>
          <t>CANON-202512-003036</t>
        </is>
      </c>
      <c r="B3167" s="9" t="inlineStr">
        <is>
          <t>2025-12</t>
        </is>
      </c>
      <c r="C3167" s="10" t="n">
        <v>46016</v>
      </c>
      <c r="D3167" s="9" t="inlineStr">
        <is>
          <t>Bound</t>
        </is>
      </c>
      <c r="E3167" s="8" t="inlineStr">
        <is>
          <t>Leopold Blackwood</t>
        </is>
      </c>
      <c r="F3167" s="11" t="n">
        <v>1972</v>
      </c>
      <c r="G3167" s="8" t="inlineStr">
        <is>
          <t>Mercedes-Benz</t>
        </is>
      </c>
      <c r="H3167" s="8" t="inlineStr">
        <is>
          <t>AMG GT</t>
        </is>
      </c>
      <c r="I3167" s="8" t="inlineStr">
        <is>
          <t>757PC66U7FT7AH70A</t>
        </is>
      </c>
      <c r="J3167" s="8" t="inlineStr">
        <is>
          <t>02 - Sports / GT</t>
        </is>
      </c>
      <c r="K3167" s="12" t="n">
        <v>835000</v>
      </c>
      <c r="L3167" s="8" t="inlineStr">
        <is>
          <t>Michigan</t>
        </is>
      </c>
      <c r="M3167" s="13" t="n">
        <v>15872.88</v>
      </c>
      <c r="N3167" s="13" t="n">
        <v>14550.67</v>
      </c>
      <c r="O3167" s="8" t="n"/>
    </row>
    <row r="3168">
      <c r="A3168" s="8" t="inlineStr">
        <is>
          <t>CANON-202512-003037</t>
        </is>
      </c>
      <c r="B3168" s="9" t="inlineStr">
        <is>
          <t>2025-12</t>
        </is>
      </c>
      <c r="C3168" s="10" t="n">
        <v>46020</v>
      </c>
      <c r="D3168" s="9" t="inlineStr">
        <is>
          <t>Bound</t>
        </is>
      </c>
      <c r="E3168" s="8" t="inlineStr">
        <is>
          <t>Marisol Blackwood</t>
        </is>
      </c>
      <c r="F3168" s="11" t="n">
        <v>1998</v>
      </c>
      <c r="G3168" s="8" t="inlineStr">
        <is>
          <t>BMW</t>
        </is>
      </c>
      <c r="H3168" s="8" t="inlineStr">
        <is>
          <t>M8 Competition</t>
        </is>
      </c>
      <c r="I3168" s="8" t="inlineStr">
        <is>
          <t>VSTVJJBXUHW3V9J1K</t>
        </is>
      </c>
      <c r="J3168" s="8" t="inlineStr">
        <is>
          <t>02 - Sports / GT</t>
        </is>
      </c>
      <c r="K3168" s="12" t="n">
        <v>510000</v>
      </c>
      <c r="L3168" s="8" t="inlineStr">
        <is>
          <t>Alaska</t>
        </is>
      </c>
      <c r="M3168" s="13" t="n">
        <v>7130.38</v>
      </c>
      <c r="N3168" s="13" t="n">
        <v>6536.42</v>
      </c>
      <c r="O3168" s="8" t="n"/>
    </row>
    <row r="3169">
      <c r="A3169" s="8" t="inlineStr">
        <is>
          <t>CANON-202512-003038</t>
        </is>
      </c>
      <c r="B3169" s="9" t="inlineStr">
        <is>
          <t>2025-12</t>
        </is>
      </c>
      <c r="C3169" s="10" t="n">
        <v>45992</v>
      </c>
      <c r="D3169" s="9" t="inlineStr">
        <is>
          <t>Bound</t>
        </is>
      </c>
      <c r="E3169" s="8" t="inlineStr">
        <is>
          <t>Thaddeus Thistlewood</t>
        </is>
      </c>
      <c r="F3169" s="11" t="n">
        <v>2022</v>
      </c>
      <c r="G3169" s="8" t="inlineStr">
        <is>
          <t>Mercedes-Benz</t>
        </is>
      </c>
      <c r="H3169" s="8" t="inlineStr">
        <is>
          <t>AMG GT</t>
        </is>
      </c>
      <c r="I3169" s="8" t="inlineStr">
        <is>
          <t>GL8UJ04HAD57FFEPP</t>
        </is>
      </c>
      <c r="J3169" s="8" t="inlineStr">
        <is>
          <t>02 - Sports / GT</t>
        </is>
      </c>
      <c r="K3169" s="12" t="n">
        <v>270000</v>
      </c>
      <c r="L3169" s="8" t="inlineStr">
        <is>
          <t>Texas</t>
        </is>
      </c>
      <c r="M3169" s="13" t="n">
        <v>4393.87</v>
      </c>
      <c r="N3169" s="13" t="n">
        <v>4027.86</v>
      </c>
      <c r="O3169" s="8" t="n"/>
    </row>
    <row r="3170">
      <c r="A3170" s="8" t="inlineStr">
        <is>
          <t>CANON-202512-003039</t>
        </is>
      </c>
      <c r="B3170" s="9" t="inlineStr">
        <is>
          <t>2025-12</t>
        </is>
      </c>
      <c r="C3170" s="10" t="n">
        <v>46010</v>
      </c>
      <c r="D3170" s="9" t="inlineStr">
        <is>
          <t>Bound</t>
        </is>
      </c>
      <c r="E3170" s="8" t="inlineStr">
        <is>
          <t>Callum Bellandi</t>
        </is>
      </c>
      <c r="F3170" s="11" t="n">
        <v>1981</v>
      </c>
      <c r="G3170" s="8" t="inlineStr">
        <is>
          <t>Bentley</t>
        </is>
      </c>
      <c r="H3170" s="8" t="inlineStr">
        <is>
          <t>Continental GT</t>
        </is>
      </c>
      <c r="I3170" s="8" t="inlineStr">
        <is>
          <t>8NFSK1GCRKEK5JFCC</t>
        </is>
      </c>
      <c r="J3170" s="8" t="inlineStr">
        <is>
          <t>02 - Sports / GT</t>
        </is>
      </c>
      <c r="K3170" s="12" t="n">
        <v>280000</v>
      </c>
      <c r="L3170" s="8" t="inlineStr">
        <is>
          <t>Montana</t>
        </is>
      </c>
      <c r="M3170" s="13" t="n">
        <v>3684.91</v>
      </c>
      <c r="N3170" s="13" t="n">
        <v>3377.96</v>
      </c>
      <c r="O3170" s="8" t="n"/>
    </row>
    <row r="3171">
      <c r="A3171" s="8" t="inlineStr">
        <is>
          <t>CANON-202512-003040</t>
        </is>
      </c>
      <c r="B3171" s="9" t="inlineStr">
        <is>
          <t>2025-12</t>
        </is>
      </c>
      <c r="C3171" s="10" t="n">
        <v>46019</v>
      </c>
      <c r="D3171" s="9" t="inlineStr">
        <is>
          <t>Bound</t>
        </is>
      </c>
      <c r="E3171" s="8" t="inlineStr">
        <is>
          <t>Mireille Farkas</t>
        </is>
      </c>
      <c r="F3171" s="11" t="n">
        <v>1994</v>
      </c>
      <c r="G3171" s="8" t="inlineStr">
        <is>
          <t>BMW</t>
        </is>
      </c>
      <c r="H3171" s="8" t="inlineStr">
        <is>
          <t>M8 Competition</t>
        </is>
      </c>
      <c r="I3171" s="8" t="inlineStr">
        <is>
          <t>SZTZWFY1GVS81NSVV</t>
        </is>
      </c>
      <c r="J3171" s="8" t="inlineStr">
        <is>
          <t>02 - Sports / GT</t>
        </is>
      </c>
      <c r="K3171" s="12" t="n">
        <v>195000</v>
      </c>
      <c r="L3171" s="8" t="inlineStr">
        <is>
          <t>California</t>
        </is>
      </c>
      <c r="M3171" s="13" t="n">
        <v>4569.62</v>
      </c>
      <c r="N3171" s="13" t="n">
        <v>4188.97</v>
      </c>
      <c r="O3171" s="8" t="n"/>
    </row>
    <row r="3172">
      <c r="A3172" s="8" t="inlineStr">
        <is>
          <t>CANON-202512-003041</t>
        </is>
      </c>
      <c r="B3172" s="9" t="inlineStr">
        <is>
          <t>2025-12</t>
        </is>
      </c>
      <c r="C3172" s="10" t="n">
        <v>45995</v>
      </c>
      <c r="D3172" s="9" t="inlineStr">
        <is>
          <t>Bound</t>
        </is>
      </c>
      <c r="E3172" s="8" t="inlineStr">
        <is>
          <t>Fenwick Okonkwo</t>
        </is>
      </c>
      <c r="F3172" s="11" t="n">
        <v>1967</v>
      </c>
      <c r="G3172" s="8" t="inlineStr">
        <is>
          <t>Porsche</t>
        </is>
      </c>
      <c r="H3172" s="8" t="inlineStr">
        <is>
          <t>911 Turbo S</t>
        </is>
      </c>
      <c r="I3172" s="8" t="inlineStr">
        <is>
          <t>35UD9X6LLML7XVTEM</t>
        </is>
      </c>
      <c r="J3172" s="8" t="inlineStr">
        <is>
          <t>02 - Sports / GT</t>
        </is>
      </c>
      <c r="K3172" s="12" t="n">
        <v>1155000</v>
      </c>
      <c r="L3172" s="8" t="inlineStr">
        <is>
          <t>New Jersey</t>
        </is>
      </c>
      <c r="M3172" s="13" t="n">
        <v>10907.12</v>
      </c>
      <c r="N3172" s="13" t="n">
        <v>9998.559999999999</v>
      </c>
      <c r="O3172" s="8" t="n"/>
    </row>
    <row r="3173">
      <c r="A3173" s="8" t="inlineStr">
        <is>
          <t>CANON-202512-003042</t>
        </is>
      </c>
      <c r="B3173" s="9" t="inlineStr">
        <is>
          <t>2025-12</t>
        </is>
      </c>
      <c r="C3173" s="10" t="n">
        <v>45994</v>
      </c>
      <c r="D3173" s="9" t="inlineStr">
        <is>
          <t>Bound</t>
        </is>
      </c>
      <c r="E3173" s="8" t="inlineStr">
        <is>
          <t>Marisol Vandermeer</t>
        </is>
      </c>
      <c r="F3173" s="11" t="n">
        <v>1973</v>
      </c>
      <c r="G3173" s="8" t="inlineStr">
        <is>
          <t>McLaren</t>
        </is>
      </c>
      <c r="H3173" s="8" t="inlineStr">
        <is>
          <t>750S</t>
        </is>
      </c>
      <c r="I3173" s="8" t="inlineStr">
        <is>
          <t>D1FXMRGTNBXS0XMGM</t>
        </is>
      </c>
      <c r="J3173" s="8" t="inlineStr">
        <is>
          <t>03 - Supercar</t>
        </is>
      </c>
      <c r="K3173" s="12" t="n">
        <v>1185000</v>
      </c>
      <c r="L3173" s="8" t="inlineStr">
        <is>
          <t>Oregon</t>
        </is>
      </c>
      <c r="M3173" s="13" t="n">
        <v>20212.08</v>
      </c>
      <c r="N3173" s="13" t="n">
        <v>18528.41</v>
      </c>
      <c r="O3173" s="8" t="n"/>
    </row>
    <row r="3174">
      <c r="A3174" s="8" t="inlineStr">
        <is>
          <t>CANON-202512-003043</t>
        </is>
      </c>
      <c r="B3174" s="9" t="inlineStr">
        <is>
          <t>2025-12</t>
        </is>
      </c>
      <c r="C3174" s="10" t="n">
        <v>45993</v>
      </c>
      <c r="D3174" s="9" t="inlineStr">
        <is>
          <t>Bound</t>
        </is>
      </c>
      <c r="E3174" s="8" t="inlineStr">
        <is>
          <t>Noor Fairweather</t>
        </is>
      </c>
      <c r="F3174" s="11" t="n">
        <v>1959</v>
      </c>
      <c r="G3174" s="8" t="inlineStr">
        <is>
          <t>Jaguar</t>
        </is>
      </c>
      <c r="H3174" s="8" t="inlineStr">
        <is>
          <t>E-Type Series 1</t>
        </is>
      </c>
      <c r="I3174" s="8" t="inlineStr">
        <is>
          <t>69T7CU6DLA3TV8HD9</t>
        </is>
      </c>
      <c r="J3174" s="8" t="inlineStr">
        <is>
          <t>07 - Post-War Classic (1946-1972)</t>
        </is>
      </c>
      <c r="K3174" s="12" t="n">
        <v>455000</v>
      </c>
      <c r="L3174" s="8" t="inlineStr">
        <is>
          <t>North Dakota</t>
        </is>
      </c>
      <c r="M3174" s="13" t="n">
        <v>4203.17</v>
      </c>
      <c r="N3174" s="13" t="n">
        <v>3853.05</v>
      </c>
      <c r="O3174" s="8" t="n"/>
    </row>
    <row r="3175">
      <c r="A3175" s="8" t="inlineStr">
        <is>
          <t>CANON-202512-003044</t>
        </is>
      </c>
      <c r="B3175" s="9" t="inlineStr">
        <is>
          <t>2025-12</t>
        </is>
      </c>
      <c r="C3175" s="10" t="n">
        <v>46017</v>
      </c>
      <c r="D3175" s="9" t="inlineStr">
        <is>
          <t>Bound</t>
        </is>
      </c>
      <c r="E3175" s="8" t="inlineStr">
        <is>
          <t>Cassius Castellanos</t>
        </is>
      </c>
      <c r="F3175" s="11" t="n">
        <v>1977</v>
      </c>
      <c r="G3175" s="8" t="inlineStr">
        <is>
          <t>BMW</t>
        </is>
      </c>
      <c r="H3175" s="8" t="inlineStr">
        <is>
          <t>M8 Competition</t>
        </is>
      </c>
      <c r="I3175" s="8" t="inlineStr">
        <is>
          <t>3DUEWFLGCU7V00BK7</t>
        </is>
      </c>
      <c r="J3175" s="8" t="inlineStr">
        <is>
          <t>02 - Sports / GT</t>
        </is>
      </c>
      <c r="K3175" s="12" t="n">
        <v>255000</v>
      </c>
      <c r="L3175" s="8" t="inlineStr">
        <is>
          <t>New Jersey</t>
        </is>
      </c>
      <c r="M3175" s="13" t="n">
        <v>3283.73</v>
      </c>
      <c r="N3175" s="13" t="n">
        <v>3010.2</v>
      </c>
      <c r="O3175" s="8" t="n"/>
    </row>
    <row r="3176">
      <c r="A3176" s="8" t="inlineStr">
        <is>
          <t>CANON-202512-003045</t>
        </is>
      </c>
      <c r="B3176" s="9" t="inlineStr">
        <is>
          <t>2025-12</t>
        </is>
      </c>
      <c r="C3176" s="10" t="n">
        <v>46005</v>
      </c>
      <c r="D3176" s="9" t="inlineStr">
        <is>
          <t>Bound</t>
        </is>
      </c>
      <c r="E3176" s="8" t="inlineStr">
        <is>
          <t>Lorenzo Vandermeer</t>
        </is>
      </c>
      <c r="F3176" s="11" t="n">
        <v>1957</v>
      </c>
      <c r="G3176" s="8" t="inlineStr">
        <is>
          <t>McLaren</t>
        </is>
      </c>
      <c r="H3176" s="8" t="inlineStr">
        <is>
          <t>750S</t>
        </is>
      </c>
      <c r="I3176" s="8" t="inlineStr">
        <is>
          <t>9LC2XVRGL76J9Y1HD</t>
        </is>
      </c>
      <c r="J3176" s="8" t="inlineStr">
        <is>
          <t>03 - Supercar</t>
        </is>
      </c>
      <c r="K3176" s="12" t="n">
        <v>1810000</v>
      </c>
      <c r="L3176" s="8" t="inlineStr">
        <is>
          <t>Iowa</t>
        </is>
      </c>
      <c r="M3176" s="13" t="n">
        <v>30052.83</v>
      </c>
      <c r="N3176" s="13" t="n">
        <v>27549.43</v>
      </c>
      <c r="O3176" s="8" t="n"/>
    </row>
    <row r="3177">
      <c r="A3177" s="8" t="inlineStr">
        <is>
          <t>CANON-202512-003046</t>
        </is>
      </c>
      <c r="B3177" s="9" t="inlineStr">
        <is>
          <t>2025-12</t>
        </is>
      </c>
      <c r="C3177" s="10" t="n">
        <v>46010</v>
      </c>
      <c r="D3177" s="9" t="inlineStr">
        <is>
          <t>Bound</t>
        </is>
      </c>
      <c r="E3177" s="8" t="inlineStr">
        <is>
          <t>Fenwick Blackwood</t>
        </is>
      </c>
      <c r="F3177" s="11" t="n">
        <v>1985</v>
      </c>
      <c r="G3177" s="8" t="inlineStr">
        <is>
          <t>Ferrari</t>
        </is>
      </c>
      <c r="H3177" s="8" t="inlineStr">
        <is>
          <t>296 GTB</t>
        </is>
      </c>
      <c r="I3177" s="8" t="inlineStr">
        <is>
          <t>94XSLRGUV6JC74NJF</t>
        </is>
      </c>
      <c r="J3177" s="8" t="inlineStr">
        <is>
          <t>03 - Supercar</t>
        </is>
      </c>
      <c r="K3177" s="12" t="n">
        <v>820000</v>
      </c>
      <c r="L3177" s="8" t="inlineStr">
        <is>
          <t>Florida</t>
        </is>
      </c>
      <c r="M3177" s="13" t="n">
        <v>20871.32</v>
      </c>
      <c r="N3177" s="13" t="n">
        <v>19132.74</v>
      </c>
      <c r="O3177" s="8" t="n"/>
    </row>
    <row r="3178">
      <c r="A3178" s="8" t="inlineStr">
        <is>
          <t>CANON-202512-003047</t>
        </is>
      </c>
      <c r="B3178" s="9" t="inlineStr">
        <is>
          <t>2025-12</t>
        </is>
      </c>
      <c r="C3178" s="10" t="n">
        <v>45996</v>
      </c>
      <c r="D3178" s="9" t="inlineStr">
        <is>
          <t>Bound</t>
        </is>
      </c>
      <c r="E3178" s="8" t="inlineStr">
        <is>
          <t>Wilhelmina Whitlock</t>
        </is>
      </c>
      <c r="F3178" s="11" t="n">
        <v>2016</v>
      </c>
      <c r="G3178" s="8" t="inlineStr">
        <is>
          <t>Ferrari</t>
        </is>
      </c>
      <c r="H3178" s="8" t="inlineStr">
        <is>
          <t>275 GTB/4</t>
        </is>
      </c>
      <c r="I3178" s="8" t="inlineStr">
        <is>
          <t>5KX2WLY241JNVD67A</t>
        </is>
      </c>
      <c r="J3178" s="8" t="inlineStr">
        <is>
          <t>07 - Post-War Classic (1946-1972)</t>
        </is>
      </c>
      <c r="K3178" s="12" t="n">
        <v>415000</v>
      </c>
      <c r="L3178" s="8" t="inlineStr">
        <is>
          <t>Utah</t>
        </is>
      </c>
      <c r="M3178" s="13" t="n">
        <v>5073.96</v>
      </c>
      <c r="N3178" s="13" t="n">
        <v>4651.3</v>
      </c>
      <c r="O3178" s="8" t="n"/>
    </row>
    <row r="3179">
      <c r="A3179" s="8" t="inlineStr">
        <is>
          <t>CANON-202512-003049</t>
        </is>
      </c>
      <c r="B3179" s="9" t="inlineStr">
        <is>
          <t>2025-12</t>
        </is>
      </c>
      <c r="C3179" s="10" t="n">
        <v>46009</v>
      </c>
      <c r="D3179" s="9" t="inlineStr">
        <is>
          <t>Bound</t>
        </is>
      </c>
      <c r="E3179" s="8" t="inlineStr">
        <is>
          <t>Ingrid Montoya</t>
        </is>
      </c>
      <c r="F3179" s="11" t="n">
        <v>2004</v>
      </c>
      <c r="G3179" s="8" t="inlineStr">
        <is>
          <t>Porsche</t>
        </is>
      </c>
      <c r="H3179" s="8" t="inlineStr">
        <is>
          <t>911 Turbo S</t>
        </is>
      </c>
      <c r="I3179" s="8" t="inlineStr">
        <is>
          <t>R2SHRSJGKU5C05DZC</t>
        </is>
      </c>
      <c r="J3179" s="8" t="inlineStr">
        <is>
          <t>02 - Sports / GT</t>
        </is>
      </c>
      <c r="K3179" s="12" t="n">
        <v>605000</v>
      </c>
      <c r="L3179" s="8" t="inlineStr">
        <is>
          <t>North Dakota</t>
        </is>
      </c>
      <c r="M3179" s="13" t="n">
        <v>7568.21</v>
      </c>
      <c r="N3179" s="13" t="n">
        <v>6937.78</v>
      </c>
      <c r="O3179" s="8" t="n"/>
    </row>
    <row r="3180">
      <c r="A3180" s="8" t="inlineStr">
        <is>
          <t>CANON-202512-003052</t>
        </is>
      </c>
      <c r="B3180" s="9" t="inlineStr">
        <is>
          <t>2025-12</t>
        </is>
      </c>
      <c r="C3180" s="10" t="n">
        <v>46022</v>
      </c>
      <c r="D3180" s="9" t="inlineStr">
        <is>
          <t>Bound</t>
        </is>
      </c>
      <c r="E3180" s="8" t="inlineStr">
        <is>
          <t>Cassius Bellandi</t>
        </is>
      </c>
      <c r="F3180" s="11" t="n">
        <v>1993</v>
      </c>
      <c r="G3180" s="8" t="inlineStr">
        <is>
          <t>Maserati</t>
        </is>
      </c>
      <c r="H3180" s="8" t="inlineStr">
        <is>
          <t>GranTurismo</t>
        </is>
      </c>
      <c r="I3180" s="8" t="inlineStr">
        <is>
          <t>XJ6YUDZZZKR27JGP8</t>
        </is>
      </c>
      <c r="J3180" s="8" t="inlineStr">
        <is>
          <t>02 - Sports / GT</t>
        </is>
      </c>
      <c r="K3180" s="12" t="n">
        <v>280000</v>
      </c>
      <c r="L3180" s="8" t="inlineStr">
        <is>
          <t>Minnesota</t>
        </is>
      </c>
      <c r="M3180" s="13" t="n">
        <v>5230.19</v>
      </c>
      <c r="N3180" s="13" t="n">
        <v>4794.52</v>
      </c>
      <c r="O3180" s="8" t="n"/>
    </row>
    <row r="3181">
      <c r="A3181" s="8" t="inlineStr">
        <is>
          <t>CANON-202512-003055</t>
        </is>
      </c>
      <c r="B3181" s="9" t="inlineStr">
        <is>
          <t>2025-12</t>
        </is>
      </c>
      <c r="C3181" s="10" t="n">
        <v>46013</v>
      </c>
      <c r="D3181" s="9" t="inlineStr">
        <is>
          <t>Bound</t>
        </is>
      </c>
      <c r="E3181" s="8" t="inlineStr">
        <is>
          <t>Ottilie Harrington</t>
        </is>
      </c>
      <c r="F3181" s="11" t="n">
        <v>1978</v>
      </c>
      <c r="G3181" s="8" t="inlineStr">
        <is>
          <t>Aston Martin</t>
        </is>
      </c>
      <c r="H3181" s="8" t="inlineStr">
        <is>
          <t>DB5</t>
        </is>
      </c>
      <c r="I3181" s="8" t="inlineStr">
        <is>
          <t>3LGA8W2JM0MZG1SZX</t>
        </is>
      </c>
      <c r="J3181" s="8" t="inlineStr">
        <is>
          <t>07 - Post-War Classic (1946-1972)</t>
        </is>
      </c>
      <c r="K3181" s="12" t="n">
        <v>495000</v>
      </c>
      <c r="L3181" s="8" t="inlineStr">
        <is>
          <t>Wyoming</t>
        </is>
      </c>
      <c r="M3181" s="13" t="n">
        <v>4796.83</v>
      </c>
      <c r="N3181" s="13" t="n">
        <v>4397.25</v>
      </c>
      <c r="O3181" s="8" t="n"/>
    </row>
    <row r="3182">
      <c r="A3182" s="8" t="inlineStr">
        <is>
          <t>CANON-202512-003057</t>
        </is>
      </c>
      <c r="B3182" s="9" t="inlineStr">
        <is>
          <t>2025-12</t>
        </is>
      </c>
      <c r="C3182" s="10" t="n">
        <v>46010</v>
      </c>
      <c r="D3182" s="9" t="inlineStr">
        <is>
          <t>Bound</t>
        </is>
      </c>
      <c r="E3182" s="8" t="inlineStr">
        <is>
          <t>Everett Underwood</t>
        </is>
      </c>
      <c r="F3182" s="11" t="n">
        <v>1956</v>
      </c>
      <c r="G3182" s="8" t="inlineStr">
        <is>
          <t>Bentley</t>
        </is>
      </c>
      <c r="H3182" s="8" t="inlineStr">
        <is>
          <t>Continental GT</t>
        </is>
      </c>
      <c r="I3182" s="8" t="inlineStr">
        <is>
          <t>ZVAFRSN39EXSE2KJ8</t>
        </is>
      </c>
      <c r="J3182" s="8" t="inlineStr">
        <is>
          <t>02 - Sports / GT</t>
        </is>
      </c>
      <c r="K3182" s="12" t="n">
        <v>455000</v>
      </c>
      <c r="L3182" s="8" t="inlineStr">
        <is>
          <t>Utah</t>
        </is>
      </c>
      <c r="M3182" s="13" t="n">
        <v>8692.219999999999</v>
      </c>
      <c r="N3182" s="13" t="n">
        <v>7968.16</v>
      </c>
      <c r="O3182" s="8" t="n"/>
    </row>
    <row r="3183">
      <c r="A3183" s="8" t="inlineStr">
        <is>
          <t>CANON-202512-003058</t>
        </is>
      </c>
      <c r="B3183" s="9" t="inlineStr">
        <is>
          <t>2025-12</t>
        </is>
      </c>
      <c r="C3183" s="10" t="n">
        <v>46018</v>
      </c>
      <c r="D3183" s="9" t="inlineStr">
        <is>
          <t>Bound</t>
        </is>
      </c>
      <c r="E3183" s="8" t="inlineStr">
        <is>
          <t>Callum Rourke</t>
        </is>
      </c>
      <c r="F3183" s="11" t="n">
        <v>1960</v>
      </c>
      <c r="G3183" s="8" t="inlineStr">
        <is>
          <t>Jaguar</t>
        </is>
      </c>
      <c r="H3183" s="8" t="inlineStr">
        <is>
          <t>E-Type Series 1</t>
        </is>
      </c>
      <c r="I3183" s="8" t="inlineStr">
        <is>
          <t>L1X9F6CHL29ZNR75G</t>
        </is>
      </c>
      <c r="J3183" s="8" t="inlineStr">
        <is>
          <t>07 - Post-War Classic (1946-1972)</t>
        </is>
      </c>
      <c r="K3183" s="12" t="n">
        <v>210000</v>
      </c>
      <c r="L3183" s="8" t="inlineStr">
        <is>
          <t>Maine</t>
        </is>
      </c>
      <c r="M3183" s="13" t="n">
        <v>2439.17</v>
      </c>
      <c r="N3183" s="13" t="n">
        <v>2235.99</v>
      </c>
      <c r="O3183" s="8" t="n"/>
    </row>
    <row r="3184">
      <c r="A3184" s="8" t="inlineStr">
        <is>
          <t>CANON-202512-003059</t>
        </is>
      </c>
      <c r="B3184" s="9" t="inlineStr">
        <is>
          <t>2025-12</t>
        </is>
      </c>
      <c r="C3184" s="10" t="n">
        <v>46004</v>
      </c>
      <c r="D3184" s="9" t="inlineStr">
        <is>
          <t>Bound</t>
        </is>
      </c>
      <c r="E3184" s="8" t="inlineStr">
        <is>
          <t>Ramona Delacroix</t>
        </is>
      </c>
      <c r="F3184" s="11" t="n">
        <v>2003</v>
      </c>
      <c r="G3184" s="8" t="inlineStr">
        <is>
          <t>Aston Martin</t>
        </is>
      </c>
      <c r="H3184" s="8" t="inlineStr">
        <is>
          <t>DB12</t>
        </is>
      </c>
      <c r="I3184" s="8" t="inlineStr">
        <is>
          <t>9HSRV48TVK8NJ4DPM</t>
        </is>
      </c>
      <c r="J3184" s="8" t="inlineStr">
        <is>
          <t>02 - Sports / GT</t>
        </is>
      </c>
      <c r="K3184" s="12" t="n">
        <v>625000</v>
      </c>
      <c r="L3184" s="8" t="inlineStr">
        <is>
          <t>Illinois</t>
        </is>
      </c>
      <c r="M3184" s="13" t="n">
        <v>10424.53</v>
      </c>
      <c r="N3184" s="13" t="n">
        <v>9556.17</v>
      </c>
      <c r="O3184" s="8" t="n"/>
    </row>
    <row r="3185">
      <c r="A3185" s="8" t="inlineStr">
        <is>
          <t>CANON-202512-003060</t>
        </is>
      </c>
      <c r="B3185" s="9" t="inlineStr">
        <is>
          <t>2025-12</t>
        </is>
      </c>
      <c r="C3185" s="10" t="n">
        <v>46014</v>
      </c>
      <c r="D3185" s="9" t="inlineStr">
        <is>
          <t>Bound</t>
        </is>
      </c>
      <c r="E3185" s="8" t="inlineStr">
        <is>
          <t>Priya Rourke</t>
        </is>
      </c>
      <c r="F3185" s="11" t="n">
        <v>1959</v>
      </c>
      <c r="G3185" s="8" t="inlineStr">
        <is>
          <t>Mercedes-Benz</t>
        </is>
      </c>
      <c r="H3185" s="8" t="inlineStr">
        <is>
          <t>AMG GT</t>
        </is>
      </c>
      <c r="I3185" s="8" t="inlineStr">
        <is>
          <t>W3L8L1XA9E9DASE3K</t>
        </is>
      </c>
      <c r="J3185" s="8" t="inlineStr">
        <is>
          <t>02 - Sports / GT</t>
        </is>
      </c>
      <c r="K3185" s="12" t="n">
        <v>150000</v>
      </c>
      <c r="L3185" s="8" t="inlineStr">
        <is>
          <t>North Carolina</t>
        </is>
      </c>
      <c r="M3185" s="13" t="n">
        <v>2994.34</v>
      </c>
      <c r="N3185" s="13" t="n">
        <v>2744.91</v>
      </c>
      <c r="O3185" s="8" t="n"/>
    </row>
    <row r="3186">
      <c r="A3186" s="8" t="inlineStr">
        <is>
          <t>CANON-202512-003061</t>
        </is>
      </c>
      <c r="B3186" s="9" t="inlineStr">
        <is>
          <t>2025-12</t>
        </is>
      </c>
      <c r="C3186" s="10" t="n">
        <v>46007</v>
      </c>
      <c r="D3186" s="9" t="inlineStr">
        <is>
          <t>Bound</t>
        </is>
      </c>
      <c r="E3186" s="8" t="inlineStr">
        <is>
          <t>Anouk Montoya</t>
        </is>
      </c>
      <c r="F3186" s="11" t="n">
        <v>1962</v>
      </c>
      <c r="G3186" s="8" t="inlineStr">
        <is>
          <t>BMW</t>
        </is>
      </c>
      <c r="H3186" s="8" t="inlineStr">
        <is>
          <t>M8 Competition</t>
        </is>
      </c>
      <c r="I3186" s="8" t="inlineStr">
        <is>
          <t>LWCA0D9PLH9JMJX3A</t>
        </is>
      </c>
      <c r="J3186" s="8" t="inlineStr">
        <is>
          <t>02 - Sports / GT</t>
        </is>
      </c>
      <c r="K3186" s="12" t="n">
        <v>720000</v>
      </c>
      <c r="L3186" s="8" t="inlineStr">
        <is>
          <t>Georgia</t>
        </is>
      </c>
      <c r="M3186" s="13" t="n">
        <v>9889.809999999999</v>
      </c>
      <c r="N3186" s="13" t="n">
        <v>9065.99</v>
      </c>
      <c r="O3186" s="8" t="n"/>
    </row>
    <row r="3187">
      <c r="A3187" s="8" t="inlineStr">
        <is>
          <t>CANON-202512-003062</t>
        </is>
      </c>
      <c r="B3187" s="9" t="inlineStr">
        <is>
          <t>2025-12</t>
        </is>
      </c>
      <c r="C3187" s="10" t="n">
        <v>45992</v>
      </c>
      <c r="D3187" s="9" t="inlineStr">
        <is>
          <t>Bound</t>
        </is>
      </c>
      <c r="E3187" s="8" t="inlineStr">
        <is>
          <t>Saoirse Vasquez</t>
        </is>
      </c>
      <c r="F3187" s="11" t="n">
        <v>1995</v>
      </c>
      <c r="G3187" s="8" t="inlineStr">
        <is>
          <t>Aston Martin</t>
        </is>
      </c>
      <c r="H3187" s="8" t="inlineStr">
        <is>
          <t>DB12</t>
        </is>
      </c>
      <c r="I3187" s="8" t="inlineStr">
        <is>
          <t>DNTW2YAC2PV8ZX25V</t>
        </is>
      </c>
      <c r="J3187" s="8" t="inlineStr">
        <is>
          <t>02 - Sports / GT</t>
        </is>
      </c>
      <c r="K3187" s="12" t="n">
        <v>680000</v>
      </c>
      <c r="L3187" s="8" t="inlineStr">
        <is>
          <t>Virginia</t>
        </is>
      </c>
      <c r="M3187" s="13" t="n">
        <v>9090.190000000001</v>
      </c>
      <c r="N3187" s="13" t="n">
        <v>8332.98</v>
      </c>
      <c r="O3187" s="8" t="n"/>
    </row>
    <row r="3188">
      <c r="A3188" s="8" t="inlineStr">
        <is>
          <t>CANON-202512-003065</t>
        </is>
      </c>
      <c r="B3188" s="9" t="inlineStr">
        <is>
          <t>2025-12</t>
        </is>
      </c>
      <c r="C3188" s="10" t="n">
        <v>46012</v>
      </c>
      <c r="D3188" s="9" t="inlineStr">
        <is>
          <t>Bound</t>
        </is>
      </c>
      <c r="E3188" s="8" t="inlineStr">
        <is>
          <t>Everett Castellanos</t>
        </is>
      </c>
      <c r="F3188" s="11" t="n">
        <v>1958</v>
      </c>
      <c r="G3188" s="8" t="inlineStr">
        <is>
          <t>Aston Martin</t>
        </is>
      </c>
      <c r="H3188" s="8" t="inlineStr">
        <is>
          <t>DB12</t>
        </is>
      </c>
      <c r="I3188" s="8" t="inlineStr">
        <is>
          <t>50G2R7MSUJF5XHWM5</t>
        </is>
      </c>
      <c r="J3188" s="8" t="inlineStr">
        <is>
          <t>02 - Sports / GT</t>
        </is>
      </c>
      <c r="K3188" s="12" t="n">
        <v>485000</v>
      </c>
      <c r="L3188" s="8" t="inlineStr">
        <is>
          <t>Massachusetts</t>
        </is>
      </c>
      <c r="M3188" s="13" t="n">
        <v>8579.01</v>
      </c>
      <c r="N3188" s="13" t="n">
        <v>7864.38</v>
      </c>
      <c r="O3188" s="8" t="n"/>
    </row>
    <row r="3189">
      <c r="A3189" s="8" t="inlineStr">
        <is>
          <t>CANON-202512-003066</t>
        </is>
      </c>
      <c r="B3189" s="9" t="inlineStr">
        <is>
          <t>2025-12</t>
        </is>
      </c>
      <c r="C3189" s="10" t="n">
        <v>46013</v>
      </c>
      <c r="D3189" s="9" t="inlineStr">
        <is>
          <t>Bound</t>
        </is>
      </c>
      <c r="E3189" s="8" t="inlineStr">
        <is>
          <t>Everett Ashcombe</t>
        </is>
      </c>
      <c r="F3189" s="11" t="n">
        <v>1992</v>
      </c>
      <c r="G3189" s="8" t="inlineStr">
        <is>
          <t>Bugatti</t>
        </is>
      </c>
      <c r="H3189" s="8" t="inlineStr">
        <is>
          <t>Type 57</t>
        </is>
      </c>
      <c r="I3189" s="8" t="inlineStr">
        <is>
          <t>TFF3RF4BMJ4GHS2FU</t>
        </is>
      </c>
      <c r="J3189" s="8" t="inlineStr">
        <is>
          <t>06 - Vintage Pre-War (pre-1946)</t>
        </is>
      </c>
      <c r="K3189" s="12" t="n">
        <v>495000</v>
      </c>
      <c r="L3189" s="8" t="inlineStr">
        <is>
          <t>Wyoming</t>
        </is>
      </c>
      <c r="M3189" s="13" t="n">
        <v>4197.23</v>
      </c>
      <c r="N3189" s="13" t="n">
        <v>3847.6</v>
      </c>
      <c r="O3189" s="8" t="n"/>
    </row>
    <row r="3190">
      <c r="A3190" s="8" t="inlineStr">
        <is>
          <t>CANON-202512-003067</t>
        </is>
      </c>
      <c r="B3190" s="9" t="inlineStr">
        <is>
          <t>2025-12</t>
        </is>
      </c>
      <c r="C3190" s="10" t="n">
        <v>46022</v>
      </c>
      <c r="D3190" s="9" t="inlineStr">
        <is>
          <t>Bound</t>
        </is>
      </c>
      <c r="E3190" s="8" t="inlineStr">
        <is>
          <t>Fitzgerald Vandermeer</t>
        </is>
      </c>
      <c r="F3190" s="11" t="n">
        <v>2019</v>
      </c>
      <c r="G3190" s="8" t="inlineStr">
        <is>
          <t>McLaren</t>
        </is>
      </c>
      <c r="H3190" s="8" t="inlineStr">
        <is>
          <t>750S</t>
        </is>
      </c>
      <c r="I3190" s="8" t="inlineStr">
        <is>
          <t>02UACS7FG8E52JSNN</t>
        </is>
      </c>
      <c r="J3190" s="8" t="inlineStr">
        <is>
          <t>03 - Supercar</t>
        </is>
      </c>
      <c r="K3190" s="12" t="n">
        <v>415000</v>
      </c>
      <c r="L3190" s="8" t="inlineStr">
        <is>
          <t>South Carolina</t>
        </is>
      </c>
      <c r="M3190" s="13" t="n">
        <v>11165.85</v>
      </c>
      <c r="N3190" s="13" t="n">
        <v>10235.73</v>
      </c>
      <c r="O3190" s="8" t="n"/>
    </row>
    <row r="3191">
      <c r="A3191" s="8" t="inlineStr">
        <is>
          <t>CANON-202512-003068</t>
        </is>
      </c>
      <c r="B3191" s="9" t="inlineStr">
        <is>
          <t>2025-12</t>
        </is>
      </c>
      <c r="C3191" s="10" t="n">
        <v>46005</v>
      </c>
      <c r="D3191" s="9" t="inlineStr">
        <is>
          <t>Bound</t>
        </is>
      </c>
      <c r="E3191" s="8" t="inlineStr">
        <is>
          <t>Everett Rourke</t>
        </is>
      </c>
      <c r="F3191" s="11" t="n">
        <v>1965</v>
      </c>
      <c r="G3191" s="8" t="inlineStr">
        <is>
          <t>Maserati</t>
        </is>
      </c>
      <c r="H3191" s="8" t="inlineStr">
        <is>
          <t>GranTurismo</t>
        </is>
      </c>
      <c r="I3191" s="8" t="inlineStr">
        <is>
          <t>PAHFS3GXVBY5UJA9C</t>
        </is>
      </c>
      <c r="J3191" s="8" t="inlineStr">
        <is>
          <t>02 - Sports / GT</t>
        </is>
      </c>
      <c r="K3191" s="12" t="n">
        <v>445000</v>
      </c>
      <c r="L3191" s="8" t="inlineStr">
        <is>
          <t>Kentucky</t>
        </is>
      </c>
      <c r="M3191" s="13" t="n">
        <v>8438.209999999999</v>
      </c>
      <c r="N3191" s="13" t="n">
        <v>7735.31</v>
      </c>
      <c r="O3191" s="8" t="n"/>
    </row>
    <row r="3192">
      <c r="A3192" s="8" t="inlineStr">
        <is>
          <t>CANON-202512-003069</t>
        </is>
      </c>
      <c r="B3192" s="9" t="inlineStr">
        <is>
          <t>2025-12</t>
        </is>
      </c>
      <c r="C3192" s="10" t="n">
        <v>46003</v>
      </c>
      <c r="D3192" s="9" t="inlineStr">
        <is>
          <t>Bound</t>
        </is>
      </c>
      <c r="E3192" s="8" t="inlineStr">
        <is>
          <t>Noor Underwood</t>
        </is>
      </c>
      <c r="F3192" s="11" t="n">
        <v>1955</v>
      </c>
      <c r="G3192" s="8" t="inlineStr">
        <is>
          <t>Bentley</t>
        </is>
      </c>
      <c r="H3192" s="8" t="inlineStr">
        <is>
          <t>Continental GT</t>
        </is>
      </c>
      <c r="I3192" s="8" t="inlineStr">
        <is>
          <t>DXAMJJR36ATDSJ72C</t>
        </is>
      </c>
      <c r="J3192" s="8" t="inlineStr">
        <is>
          <t>02 - Sports / GT</t>
        </is>
      </c>
      <c r="K3192" s="12" t="n">
        <v>395000</v>
      </c>
      <c r="L3192" s="8" t="inlineStr">
        <is>
          <t>Maine</t>
        </is>
      </c>
      <c r="M3192" s="13" t="n">
        <v>6036.79</v>
      </c>
      <c r="N3192" s="13" t="n">
        <v>5533.93</v>
      </c>
      <c r="O3192" s="8" t="n"/>
    </row>
    <row r="3193">
      <c r="A3193" s="8" t="inlineStr">
        <is>
          <t>CANON-202512-003070</t>
        </is>
      </c>
      <c r="B3193" s="9" t="inlineStr">
        <is>
          <t>2025-12</t>
        </is>
      </c>
      <c r="C3193" s="10" t="n">
        <v>45999</v>
      </c>
      <c r="D3193" s="9" t="inlineStr">
        <is>
          <t>Bound</t>
        </is>
      </c>
      <c r="E3193" s="8" t="inlineStr">
        <is>
          <t>Mireille Bellandi</t>
        </is>
      </c>
      <c r="F3193" s="11" t="n">
        <v>1974</v>
      </c>
      <c r="G3193" s="8" t="inlineStr">
        <is>
          <t>Maserati</t>
        </is>
      </c>
      <c r="H3193" s="8" t="inlineStr">
        <is>
          <t>GranTurismo</t>
        </is>
      </c>
      <c r="I3193" s="8" t="inlineStr">
        <is>
          <t>9GG3KJTPXCXZ8SEPG</t>
        </is>
      </c>
      <c r="J3193" s="8" t="inlineStr">
        <is>
          <t>02 - Sports / GT</t>
        </is>
      </c>
      <c r="K3193" s="12" t="n">
        <v>1155000</v>
      </c>
      <c r="L3193" s="8" t="inlineStr">
        <is>
          <t>Minnesota</t>
        </is>
      </c>
      <c r="M3193" s="13" t="n">
        <v>15821.32</v>
      </c>
      <c r="N3193" s="13" t="n">
        <v>14503.4</v>
      </c>
      <c r="O3193" s="8" t="n"/>
    </row>
    <row r="3194">
      <c r="A3194" s="8" t="inlineStr">
        <is>
          <t>CANON-202512-003071</t>
        </is>
      </c>
      <c r="B3194" s="9" t="inlineStr">
        <is>
          <t>2025-12</t>
        </is>
      </c>
      <c r="C3194" s="10" t="n">
        <v>46000</v>
      </c>
      <c r="D3194" s="9" t="inlineStr">
        <is>
          <t>Bound</t>
        </is>
      </c>
      <c r="E3194" s="8" t="inlineStr">
        <is>
          <t>Callum Merriweather</t>
        </is>
      </c>
      <c r="F3194" s="11" t="n">
        <v>2004</v>
      </c>
      <c r="G3194" s="8" t="inlineStr">
        <is>
          <t>Porsche</t>
        </is>
      </c>
      <c r="H3194" s="8" t="inlineStr">
        <is>
          <t>911 Turbo S</t>
        </is>
      </c>
      <c r="I3194" s="8" t="inlineStr">
        <is>
          <t>B8153TLS774MWV5RE</t>
        </is>
      </c>
      <c r="J3194" s="8" t="inlineStr">
        <is>
          <t>02 - Sports / GT</t>
        </is>
      </c>
      <c r="K3194" s="12" t="n">
        <v>740000</v>
      </c>
      <c r="L3194" s="8" t="inlineStr">
        <is>
          <t>Vermont</t>
        </is>
      </c>
      <c r="M3194" s="13" t="n">
        <v>11072.08</v>
      </c>
      <c r="N3194" s="13" t="n">
        <v>10149.78</v>
      </c>
      <c r="O3194" s="8" t="n"/>
    </row>
    <row r="3195">
      <c r="A3195" s="8" t="inlineStr">
        <is>
          <t>CANON-202512-003072</t>
        </is>
      </c>
      <c r="B3195" s="9" t="inlineStr">
        <is>
          <t>2025-12</t>
        </is>
      </c>
      <c r="C3195" s="10" t="n">
        <v>46006</v>
      </c>
      <c r="D3195" s="9" t="inlineStr">
        <is>
          <t>Bound</t>
        </is>
      </c>
      <c r="E3195" s="8" t="inlineStr">
        <is>
          <t>Ottilie Thistlewood</t>
        </is>
      </c>
      <c r="F3195" s="11" t="n">
        <v>1983</v>
      </c>
      <c r="G3195" s="8" t="inlineStr">
        <is>
          <t>Ferrari</t>
        </is>
      </c>
      <c r="H3195" s="8" t="inlineStr">
        <is>
          <t>SF90 Stradale</t>
        </is>
      </c>
      <c r="I3195" s="8" t="inlineStr">
        <is>
          <t>5CJ2E5EUX0Z595TU8</t>
        </is>
      </c>
      <c r="J3195" s="8" t="inlineStr">
        <is>
          <t>03 - Supercar</t>
        </is>
      </c>
      <c r="K3195" s="12" t="n">
        <v>665000</v>
      </c>
      <c r="L3195" s="8" t="inlineStr">
        <is>
          <t>Montana</t>
        </is>
      </c>
      <c r="M3195" s="13" t="n">
        <v>11085.42</v>
      </c>
      <c r="N3195" s="13" t="n">
        <v>10162</v>
      </c>
      <c r="O3195" s="8" t="n"/>
    </row>
    <row r="3196">
      <c r="A3196" s="8" t="inlineStr">
        <is>
          <t>CANON-202512-003074</t>
        </is>
      </c>
      <c r="B3196" s="9" t="inlineStr">
        <is>
          <t>2025-12</t>
        </is>
      </c>
      <c r="C3196" s="10" t="n">
        <v>46021</v>
      </c>
      <c r="D3196" s="9" t="inlineStr">
        <is>
          <t>Bound</t>
        </is>
      </c>
      <c r="E3196" s="8" t="inlineStr">
        <is>
          <t>Delphine Fairweather</t>
        </is>
      </c>
      <c r="F3196" s="11" t="n">
        <v>1971</v>
      </c>
      <c r="G3196" s="8" t="inlineStr">
        <is>
          <t>Jaguar</t>
        </is>
      </c>
      <c r="H3196" s="8" t="inlineStr">
        <is>
          <t>E-Type Series 1</t>
        </is>
      </c>
      <c r="I3196" s="8" t="inlineStr">
        <is>
          <t>DLVM08BH6WBP3V6YC</t>
        </is>
      </c>
      <c r="J3196" s="8" t="inlineStr">
        <is>
          <t>07 - Post-War Classic (1946-1972)</t>
        </is>
      </c>
      <c r="K3196" s="12" t="n">
        <v>1000000</v>
      </c>
      <c r="L3196" s="8" t="inlineStr">
        <is>
          <t>New York</t>
        </is>
      </c>
      <c r="M3196" s="13" t="n">
        <v>9177.360000000001</v>
      </c>
      <c r="N3196" s="13" t="n">
        <v>8412.889999999999</v>
      </c>
      <c r="O3196" s="8" t="n"/>
    </row>
    <row r="3197">
      <c r="A3197" s="8" t="inlineStr">
        <is>
          <t>CANON-202512-003075</t>
        </is>
      </c>
      <c r="B3197" s="9" t="inlineStr">
        <is>
          <t>2025-12</t>
        </is>
      </c>
      <c r="C3197" s="10" t="n">
        <v>46006</v>
      </c>
      <c r="D3197" s="9" t="inlineStr">
        <is>
          <t>Bound</t>
        </is>
      </c>
      <c r="E3197" s="8" t="inlineStr">
        <is>
          <t>Aurelio Ashcombe</t>
        </is>
      </c>
      <c r="F3197" s="11" t="n">
        <v>2024</v>
      </c>
      <c r="G3197" s="8" t="inlineStr">
        <is>
          <t>Jaguar</t>
        </is>
      </c>
      <c r="H3197" s="8" t="inlineStr">
        <is>
          <t>E-Type Series 1</t>
        </is>
      </c>
      <c r="I3197" s="8" t="inlineStr">
        <is>
          <t>U2ES0KWPF5FNNPTKX</t>
        </is>
      </c>
      <c r="J3197" s="8" t="inlineStr">
        <is>
          <t>07 - Post-War Classic (1946-1972)</t>
        </is>
      </c>
      <c r="K3197" s="12" t="n">
        <v>1800000</v>
      </c>
      <c r="L3197" s="8" t="inlineStr">
        <is>
          <t>Ohio</t>
        </is>
      </c>
      <c r="M3197" s="13" t="n">
        <v>17938.87</v>
      </c>
      <c r="N3197" s="13" t="n">
        <v>16444.56</v>
      </c>
      <c r="O3197" s="8" t="n"/>
    </row>
    <row r="3198">
      <c r="A3198" s="8" t="inlineStr">
        <is>
          <t>CANON-202512-003078</t>
        </is>
      </c>
      <c r="B3198" s="9" t="inlineStr">
        <is>
          <t>2025-12</t>
        </is>
      </c>
      <c r="C3198" s="10" t="n">
        <v>46002</v>
      </c>
      <c r="D3198" s="9" t="inlineStr">
        <is>
          <t>Bound</t>
        </is>
      </c>
      <c r="E3198" s="8" t="inlineStr">
        <is>
          <t>Ingrid Underwood</t>
        </is>
      </c>
      <c r="F3198" s="11" t="n">
        <v>2020</v>
      </c>
      <c r="G3198" s="8" t="inlineStr">
        <is>
          <t>Aston Martin</t>
        </is>
      </c>
      <c r="H3198" s="8" t="inlineStr">
        <is>
          <t>DB12</t>
        </is>
      </c>
      <c r="I3198" s="8" t="inlineStr">
        <is>
          <t>60F9GU7MTXNUW9THR</t>
        </is>
      </c>
      <c r="J3198" s="8" t="inlineStr">
        <is>
          <t>02 - Sports / GT</t>
        </is>
      </c>
      <c r="K3198" s="12" t="n">
        <v>240000</v>
      </c>
      <c r="L3198" s="8" t="inlineStr">
        <is>
          <t>West Virginia</t>
        </is>
      </c>
      <c r="M3198" s="13" t="n">
        <v>5540.83</v>
      </c>
      <c r="N3198" s="13" t="n">
        <v>5079.28</v>
      </c>
      <c r="O3198" s="8" t="n"/>
    </row>
    <row r="3199">
      <c r="A3199" s="8" t="inlineStr">
        <is>
          <t>CANON-202512-003079</t>
        </is>
      </c>
      <c r="B3199" s="9" t="inlineStr">
        <is>
          <t>2025-12</t>
        </is>
      </c>
      <c r="C3199" s="10" t="n">
        <v>46013</v>
      </c>
      <c r="D3199" s="9" t="inlineStr">
        <is>
          <t>Bound</t>
        </is>
      </c>
      <c r="E3199" s="8" t="inlineStr">
        <is>
          <t>Anouk Larsson</t>
        </is>
      </c>
      <c r="F3199" s="11" t="n">
        <v>1965</v>
      </c>
      <c r="G3199" s="8" t="inlineStr">
        <is>
          <t>Lamborghini</t>
        </is>
      </c>
      <c r="H3199" s="8" t="inlineStr">
        <is>
          <t>Huracan EVO</t>
        </is>
      </c>
      <c r="I3199" s="8" t="inlineStr">
        <is>
          <t>FYUBY2ECE8FM7KPU0</t>
        </is>
      </c>
      <c r="J3199" s="8" t="inlineStr">
        <is>
          <t>03 - Supercar</t>
        </is>
      </c>
      <c r="K3199" s="12" t="n">
        <v>805000</v>
      </c>
      <c r="L3199" s="8" t="inlineStr">
        <is>
          <t>Maine</t>
        </is>
      </c>
      <c r="M3199" s="13" t="n">
        <v>15583.58</v>
      </c>
      <c r="N3199" s="13" t="n">
        <v>14285.47</v>
      </c>
      <c r="O3199" s="8" t="n"/>
    </row>
    <row r="3200">
      <c r="A3200" s="8" t="inlineStr">
        <is>
          <t>CANON-202512-003080</t>
        </is>
      </c>
      <c r="B3200" s="9" t="inlineStr">
        <is>
          <t>2025-12</t>
        </is>
      </c>
      <c r="C3200" s="10" t="n">
        <v>46006</v>
      </c>
      <c r="D3200" s="9" t="inlineStr">
        <is>
          <t>Bound</t>
        </is>
      </c>
      <c r="E3200" s="8" t="inlineStr">
        <is>
          <t>Fitzgerald Montoya</t>
        </is>
      </c>
      <c r="F3200" s="11" t="n">
        <v>2019</v>
      </c>
      <c r="G3200" s="8" t="inlineStr">
        <is>
          <t>Lamborghini</t>
        </is>
      </c>
      <c r="H3200" s="8" t="inlineStr">
        <is>
          <t>Huracan EVO</t>
        </is>
      </c>
      <c r="I3200" s="8" t="inlineStr">
        <is>
          <t>WS8N6JBJA9APZ2665</t>
        </is>
      </c>
      <c r="J3200" s="8" t="inlineStr">
        <is>
          <t>03 - Supercar</t>
        </is>
      </c>
      <c r="K3200" s="12" t="n">
        <v>840000</v>
      </c>
      <c r="L3200" s="8" t="inlineStr">
        <is>
          <t>New Jersey</t>
        </is>
      </c>
      <c r="M3200" s="13" t="n">
        <v>13701.51</v>
      </c>
      <c r="N3200" s="13" t="n">
        <v>12560.17</v>
      </c>
      <c r="O3200" s="8" t="n"/>
    </row>
    <row r="3201">
      <c r="A3201" s="8" t="inlineStr">
        <is>
          <t>CANON-202512-003081</t>
        </is>
      </c>
      <c r="B3201" s="9" t="inlineStr">
        <is>
          <t>2025-12</t>
        </is>
      </c>
      <c r="C3201" s="10" t="n">
        <v>46007</v>
      </c>
      <c r="D3201" s="9" t="inlineStr">
        <is>
          <t>Bound</t>
        </is>
      </c>
      <c r="E3201" s="8" t="inlineStr">
        <is>
          <t>Aurelio Whitlock</t>
        </is>
      </c>
      <c r="F3201" s="11" t="n">
        <v>1970</v>
      </c>
      <c r="G3201" s="8" t="inlineStr">
        <is>
          <t>Maserati</t>
        </is>
      </c>
      <c r="H3201" s="8" t="inlineStr">
        <is>
          <t>GranTurismo</t>
        </is>
      </c>
      <c r="I3201" s="8" t="inlineStr">
        <is>
          <t>FKAHAD2XLLKCJB9YT</t>
        </is>
      </c>
      <c r="J3201" s="8" t="inlineStr">
        <is>
          <t>02 - Sports / GT</t>
        </is>
      </c>
      <c r="K3201" s="12" t="n">
        <v>315000</v>
      </c>
      <c r="L3201" s="8" t="inlineStr">
        <is>
          <t>Massachusetts</t>
        </is>
      </c>
      <c r="M3201" s="13" t="n">
        <v>5571.93</v>
      </c>
      <c r="N3201" s="13" t="n">
        <v>5107.79</v>
      </c>
      <c r="O3201" s="8" t="n"/>
    </row>
    <row r="3202">
      <c r="A3202" s="8" t="inlineStr">
        <is>
          <t>CANON-202512-003082</t>
        </is>
      </c>
      <c r="B3202" s="9" t="inlineStr">
        <is>
          <t>2025-12</t>
        </is>
      </c>
      <c r="C3202" s="10" t="n">
        <v>46009</v>
      </c>
      <c r="D3202" s="9" t="inlineStr">
        <is>
          <t>Bound</t>
        </is>
      </c>
      <c r="E3202" s="8" t="inlineStr">
        <is>
          <t>Saoirse Farkas</t>
        </is>
      </c>
      <c r="F3202" s="11" t="n">
        <v>1957</v>
      </c>
      <c r="G3202" s="8" t="inlineStr">
        <is>
          <t>Maserati</t>
        </is>
      </c>
      <c r="H3202" s="8" t="inlineStr">
        <is>
          <t>GranTurismo</t>
        </is>
      </c>
      <c r="I3202" s="8" t="inlineStr">
        <is>
          <t>80VDBKD4Y6KN1E1YA</t>
        </is>
      </c>
      <c r="J3202" s="8" t="inlineStr">
        <is>
          <t>02 - Sports / GT</t>
        </is>
      </c>
      <c r="K3202" s="12" t="n">
        <v>1030000</v>
      </c>
      <c r="L3202" s="8" t="inlineStr">
        <is>
          <t>Colorado</t>
        </is>
      </c>
      <c r="M3202" s="13" t="n">
        <v>11757.55</v>
      </c>
      <c r="N3202" s="13" t="n">
        <v>10778.15</v>
      </c>
      <c r="O3202" s="8" t="n"/>
    </row>
    <row r="3203">
      <c r="A3203" s="8" t="inlineStr">
        <is>
          <t>CANON-202512-003083</t>
        </is>
      </c>
      <c r="B3203" s="9" t="inlineStr">
        <is>
          <t>2025-12</t>
        </is>
      </c>
      <c r="C3203" s="10" t="n">
        <v>46006</v>
      </c>
      <c r="D3203" s="9" t="inlineStr">
        <is>
          <t>Bound</t>
        </is>
      </c>
      <c r="E3203" s="8" t="inlineStr">
        <is>
          <t>Cassius Thistlewood</t>
        </is>
      </c>
      <c r="F3203" s="11" t="n">
        <v>1976</v>
      </c>
      <c r="G3203" s="8" t="inlineStr">
        <is>
          <t>Ferrari</t>
        </is>
      </c>
      <c r="H3203" s="8" t="inlineStr">
        <is>
          <t>296 GTB</t>
        </is>
      </c>
      <c r="I3203" s="8" t="inlineStr">
        <is>
          <t>5E6HM8PP0U99XJ6ZP</t>
        </is>
      </c>
      <c r="J3203" s="8" t="inlineStr">
        <is>
          <t>03 - Supercar</t>
        </is>
      </c>
      <c r="K3203" s="12" t="n">
        <v>1235000</v>
      </c>
      <c r="L3203" s="8" t="inlineStr">
        <is>
          <t>Nevada</t>
        </is>
      </c>
      <c r="M3203" s="13" t="n">
        <v>21810.57</v>
      </c>
      <c r="N3203" s="13" t="n">
        <v>19993.75</v>
      </c>
      <c r="O3203" s="8" t="n"/>
    </row>
    <row r="3204">
      <c r="A3204" s="8" t="inlineStr">
        <is>
          <t>CANON-202512-003084</t>
        </is>
      </c>
      <c r="B3204" s="9" t="inlineStr">
        <is>
          <t>2025-12</t>
        </is>
      </c>
      <c r="C3204" s="10" t="n">
        <v>46015</v>
      </c>
      <c r="D3204" s="9" t="inlineStr">
        <is>
          <t>Bound</t>
        </is>
      </c>
      <c r="E3204" s="8" t="inlineStr">
        <is>
          <t>Callum Fairweather</t>
        </is>
      </c>
      <c r="F3204" s="11" t="n">
        <v>1971</v>
      </c>
      <c r="G3204" s="8" t="inlineStr">
        <is>
          <t>BMW</t>
        </is>
      </c>
      <c r="H3204" s="8" t="inlineStr">
        <is>
          <t>M8 Competition</t>
        </is>
      </c>
      <c r="I3204" s="8" t="inlineStr">
        <is>
          <t>8SE4X2UHN2U39YAX1</t>
        </is>
      </c>
      <c r="J3204" s="8" t="inlineStr">
        <is>
          <t>02 - Sports / GT</t>
        </is>
      </c>
      <c r="K3204" s="12" t="n">
        <v>480000</v>
      </c>
      <c r="L3204" s="8" t="inlineStr">
        <is>
          <t>Kentucky</t>
        </is>
      </c>
      <c r="M3204" s="13" t="n">
        <v>9101.889999999999</v>
      </c>
      <c r="N3204" s="13" t="n">
        <v>8343.700000000001</v>
      </c>
      <c r="O3204" s="8" t="n"/>
    </row>
    <row r="3205">
      <c r="A3205" s="8" t="inlineStr">
        <is>
          <t>CANON-202512-003085</t>
        </is>
      </c>
      <c r="B3205" s="9" t="inlineStr">
        <is>
          <t>2025-12</t>
        </is>
      </c>
      <c r="C3205" s="10" t="n">
        <v>46016</v>
      </c>
      <c r="D3205" s="9" t="inlineStr">
        <is>
          <t>Bound</t>
        </is>
      </c>
      <c r="E3205" s="8" t="inlineStr">
        <is>
          <t>Beatrix Harrington</t>
        </is>
      </c>
      <c r="F3205" s="11" t="n">
        <v>2005</v>
      </c>
      <c r="G3205" s="8" t="inlineStr">
        <is>
          <t>Jaguar</t>
        </is>
      </c>
      <c r="H3205" s="8" t="inlineStr">
        <is>
          <t>E-Type Series 1</t>
        </is>
      </c>
      <c r="I3205" s="8" t="inlineStr">
        <is>
          <t>VDBBN2W1GETPSP5NV</t>
        </is>
      </c>
      <c r="J3205" s="8" t="inlineStr">
        <is>
          <t>07 - Post-War Classic (1946-1972)</t>
        </is>
      </c>
      <c r="K3205" s="12" t="n">
        <v>765000</v>
      </c>
      <c r="L3205" s="8" t="inlineStr">
        <is>
          <t>Tennessee</t>
        </is>
      </c>
      <c r="M3205" s="13" t="n">
        <v>6082.47</v>
      </c>
      <c r="N3205" s="13" t="n">
        <v>5575.8</v>
      </c>
      <c r="O3205" s="8" t="n"/>
    </row>
    <row r="3206">
      <c r="A3206" s="8" t="inlineStr">
        <is>
          <t>CANON-202512-003086</t>
        </is>
      </c>
      <c r="B3206" s="9" t="inlineStr">
        <is>
          <t>2025-12</t>
        </is>
      </c>
      <c r="C3206" s="10" t="n">
        <v>46007</v>
      </c>
      <c r="D3206" s="9" t="inlineStr">
        <is>
          <t>Bound</t>
        </is>
      </c>
      <c r="E3206" s="8" t="inlineStr">
        <is>
          <t>Priya Ashcombe</t>
        </is>
      </c>
      <c r="F3206" s="11" t="n">
        <v>2018</v>
      </c>
      <c r="G3206" s="8" t="inlineStr">
        <is>
          <t>Maserati</t>
        </is>
      </c>
      <c r="H3206" s="8" t="inlineStr">
        <is>
          <t>GranTurismo</t>
        </is>
      </c>
      <c r="I3206" s="8" t="inlineStr">
        <is>
          <t>N2EAYGABHTU9SW2TF</t>
        </is>
      </c>
      <c r="J3206" s="8" t="inlineStr">
        <is>
          <t>02 - Sports / GT</t>
        </is>
      </c>
      <c r="K3206" s="12" t="n">
        <v>1090000</v>
      </c>
      <c r="L3206" s="8" t="inlineStr">
        <is>
          <t>North Dakota</t>
        </is>
      </c>
      <c r="M3206" s="13" t="n">
        <v>11537.55</v>
      </c>
      <c r="N3206" s="13" t="n">
        <v>10576.47</v>
      </c>
      <c r="O3206" s="8" t="n"/>
    </row>
    <row r="3207">
      <c r="A3207" s="8" t="inlineStr">
        <is>
          <t>CANON-202512-003090</t>
        </is>
      </c>
      <c r="B3207" s="9" t="inlineStr">
        <is>
          <t>2025-12</t>
        </is>
      </c>
      <c r="C3207" s="10" t="n">
        <v>46017</v>
      </c>
      <c r="D3207" s="9" t="inlineStr">
        <is>
          <t>Bound</t>
        </is>
      </c>
      <c r="E3207" s="8" t="inlineStr">
        <is>
          <t>Leopold Chattopadhyay</t>
        </is>
      </c>
      <c r="F3207" s="11" t="n">
        <v>1975</v>
      </c>
      <c r="G3207" s="8" t="inlineStr">
        <is>
          <t>Ferrari</t>
        </is>
      </c>
      <c r="H3207" s="8" t="inlineStr">
        <is>
          <t>296 GTB</t>
        </is>
      </c>
      <c r="I3207" s="8" t="inlineStr">
        <is>
          <t>SDUY3P3TF3LBJ0KSS</t>
        </is>
      </c>
      <c r="J3207" s="8" t="inlineStr">
        <is>
          <t>03 - Supercar</t>
        </is>
      </c>
      <c r="K3207" s="12" t="n">
        <v>1130000</v>
      </c>
      <c r="L3207" s="8" t="inlineStr">
        <is>
          <t>California</t>
        </is>
      </c>
      <c r="M3207" s="13" t="n">
        <v>23026.42</v>
      </c>
      <c r="N3207" s="13" t="n">
        <v>21108.32</v>
      </c>
      <c r="O3207" s="8" t="n"/>
    </row>
    <row r="3208">
      <c r="A3208" s="8" t="inlineStr">
        <is>
          <t>CANON-202512-003091</t>
        </is>
      </c>
      <c r="B3208" s="9" t="inlineStr">
        <is>
          <t>2025-12</t>
        </is>
      </c>
      <c r="C3208" s="10" t="n">
        <v>45994</v>
      </c>
      <c r="D3208" s="9" t="inlineStr">
        <is>
          <t>Bound</t>
        </is>
      </c>
      <c r="E3208" s="8" t="inlineStr">
        <is>
          <t>Ramona Bellandi</t>
        </is>
      </c>
      <c r="F3208" s="11" t="n">
        <v>1986</v>
      </c>
      <c r="G3208" s="8" t="inlineStr">
        <is>
          <t>Bugatti</t>
        </is>
      </c>
      <c r="H3208" s="8" t="inlineStr">
        <is>
          <t>Type 57</t>
        </is>
      </c>
      <c r="I3208" s="8" t="inlineStr">
        <is>
          <t>H62FL27ZKULK59FMB</t>
        </is>
      </c>
      <c r="J3208" s="8" t="inlineStr">
        <is>
          <t>06 - Vintage Pre-War (pre-1946)</t>
        </is>
      </c>
      <c r="K3208" s="12" t="n">
        <v>1275000</v>
      </c>
      <c r="L3208" s="8" t="inlineStr">
        <is>
          <t>Pennsylvania</t>
        </is>
      </c>
      <c r="M3208" s="13" t="n">
        <v>8179.25</v>
      </c>
      <c r="N3208" s="13" t="n">
        <v>7497.92</v>
      </c>
      <c r="O3208" s="8" t="n"/>
    </row>
    <row r="3209">
      <c r="A3209" s="8" t="inlineStr">
        <is>
          <t>CANON-202512-003092</t>
        </is>
      </c>
      <c r="B3209" s="9" t="inlineStr">
        <is>
          <t>2025-12</t>
        </is>
      </c>
      <c r="C3209" s="10" t="n">
        <v>45996</v>
      </c>
      <c r="D3209" s="9" t="inlineStr">
        <is>
          <t>Bound</t>
        </is>
      </c>
      <c r="E3209" s="8" t="inlineStr">
        <is>
          <t>Sunniva Merriweather</t>
        </is>
      </c>
      <c r="F3209" s="11" t="n">
        <v>1980</v>
      </c>
      <c r="G3209" s="8" t="inlineStr">
        <is>
          <t>Porsche</t>
        </is>
      </c>
      <c r="H3209" s="8" t="inlineStr">
        <is>
          <t>911 Turbo S</t>
        </is>
      </c>
      <c r="I3209" s="8" t="inlineStr">
        <is>
          <t>BU34F5546XF61KSL9</t>
        </is>
      </c>
      <c r="J3209" s="8" t="inlineStr">
        <is>
          <t>02 - Sports / GT</t>
        </is>
      </c>
      <c r="K3209" s="12" t="n">
        <v>500000</v>
      </c>
      <c r="L3209" s="8" t="inlineStr">
        <is>
          <t>North Dakota</t>
        </is>
      </c>
      <c r="M3209" s="13" t="n">
        <v>6254.72</v>
      </c>
      <c r="N3209" s="13" t="n">
        <v>5733.7</v>
      </c>
      <c r="O3209" s="8" t="n"/>
    </row>
    <row r="3210">
      <c r="A3210" s="8" t="inlineStr">
        <is>
          <t>CANON-202512-003094</t>
        </is>
      </c>
      <c r="B3210" s="9" t="inlineStr">
        <is>
          <t>2025-12</t>
        </is>
      </c>
      <c r="C3210" s="10" t="n">
        <v>46004</v>
      </c>
      <c r="D3210" s="9" t="inlineStr">
        <is>
          <t>Bound</t>
        </is>
      </c>
      <c r="E3210" s="8" t="inlineStr">
        <is>
          <t>Noor Larsson</t>
        </is>
      </c>
      <c r="F3210" s="11" t="n">
        <v>2022</v>
      </c>
      <c r="G3210" s="8" t="inlineStr">
        <is>
          <t>Porsche</t>
        </is>
      </c>
      <c r="H3210" s="8" t="inlineStr">
        <is>
          <t>911 Turbo S</t>
        </is>
      </c>
      <c r="I3210" s="8" t="inlineStr">
        <is>
          <t>L2J39MWHU2YPVB04K</t>
        </is>
      </c>
      <c r="J3210" s="8" t="inlineStr">
        <is>
          <t>02 - Sports / GT</t>
        </is>
      </c>
      <c r="K3210" s="12" t="n">
        <v>515000</v>
      </c>
      <c r="L3210" s="8" t="inlineStr">
        <is>
          <t>Pennsylvania</t>
        </is>
      </c>
      <c r="M3210" s="13" t="n">
        <v>6316.04</v>
      </c>
      <c r="N3210" s="13" t="n">
        <v>5789.91</v>
      </c>
      <c r="O3210" s="8" t="n"/>
    </row>
    <row r="3211">
      <c r="A3211" s="8" t="inlineStr">
        <is>
          <t>CANON-202512-003095</t>
        </is>
      </c>
      <c r="B3211" s="9" t="inlineStr">
        <is>
          <t>2025-12</t>
        </is>
      </c>
      <c r="C3211" s="10" t="n">
        <v>45996</v>
      </c>
      <c r="D3211" s="9" t="inlineStr">
        <is>
          <t>Bound</t>
        </is>
      </c>
      <c r="E3211" s="8" t="inlineStr">
        <is>
          <t>Fenwick Vasquez</t>
        </is>
      </c>
      <c r="F3211" s="11" t="n">
        <v>1972</v>
      </c>
      <c r="G3211" s="8" t="inlineStr">
        <is>
          <t>Aston Martin</t>
        </is>
      </c>
      <c r="H3211" s="8" t="inlineStr">
        <is>
          <t>DB12</t>
        </is>
      </c>
      <c r="I3211" s="8" t="inlineStr">
        <is>
          <t>1YR891WM7K5Z7FT3T</t>
        </is>
      </c>
      <c r="J3211" s="8" t="inlineStr">
        <is>
          <t>02 - Sports / GT</t>
        </is>
      </c>
      <c r="K3211" s="12" t="n">
        <v>1200000</v>
      </c>
      <c r="L3211" s="8" t="inlineStr">
        <is>
          <t>Nevada</t>
        </is>
      </c>
      <c r="M3211" s="13" t="n">
        <v>14569.81</v>
      </c>
      <c r="N3211" s="13" t="n">
        <v>13356.14</v>
      </c>
      <c r="O3211" s="8" t="n"/>
    </row>
    <row r="3212">
      <c r="A3212" s="8" t="inlineStr">
        <is>
          <t>CANON-202512-003096</t>
        </is>
      </c>
      <c r="B3212" s="9" t="inlineStr">
        <is>
          <t>2025-12</t>
        </is>
      </c>
      <c r="C3212" s="10" t="n">
        <v>46022</v>
      </c>
      <c r="D3212" s="9" t="inlineStr">
        <is>
          <t>Bound</t>
        </is>
      </c>
      <c r="E3212" s="8" t="inlineStr">
        <is>
          <t>Wilhelmina Delacroix</t>
        </is>
      </c>
      <c r="F3212" s="11" t="n">
        <v>1984</v>
      </c>
      <c r="G3212" s="8" t="inlineStr">
        <is>
          <t>Mercedes-Benz</t>
        </is>
      </c>
      <c r="H3212" s="8" t="inlineStr">
        <is>
          <t>AMG GT</t>
        </is>
      </c>
      <c r="I3212" s="8" t="inlineStr">
        <is>
          <t>GC7XTH6DPKZ1NCRFP</t>
        </is>
      </c>
      <c r="J3212" s="8" t="inlineStr">
        <is>
          <t>02 - Sports / GT</t>
        </is>
      </c>
      <c r="K3212" s="12" t="n">
        <v>945000</v>
      </c>
      <c r="L3212" s="8" t="inlineStr">
        <is>
          <t>Louisiana</t>
        </is>
      </c>
      <c r="M3212" s="13" t="n">
        <v>14023.44</v>
      </c>
      <c r="N3212" s="13" t="n">
        <v>12855.29</v>
      </c>
      <c r="O3212" s="8" t="n"/>
    </row>
    <row r="3213">
      <c r="A3213" s="8" t="inlineStr">
        <is>
          <t>CANON-202512-003097</t>
        </is>
      </c>
      <c r="B3213" s="9" t="inlineStr">
        <is>
          <t>2025-12</t>
        </is>
      </c>
      <c r="C3213" s="10" t="n">
        <v>45997</v>
      </c>
      <c r="D3213" s="9" t="inlineStr">
        <is>
          <t>Bound</t>
        </is>
      </c>
      <c r="E3213" s="8" t="inlineStr">
        <is>
          <t>Fitzgerald Montoya</t>
        </is>
      </c>
      <c r="F3213" s="11" t="n">
        <v>1966</v>
      </c>
      <c r="G3213" s="8" t="inlineStr">
        <is>
          <t>Ferrari</t>
        </is>
      </c>
      <c r="H3213" s="8" t="inlineStr">
        <is>
          <t>296 GTB</t>
        </is>
      </c>
      <c r="I3213" s="8" t="inlineStr">
        <is>
          <t>7N4PZZ5VCTFPSDV1Z</t>
        </is>
      </c>
      <c r="J3213" s="8" t="inlineStr">
        <is>
          <t>03 - Supercar</t>
        </is>
      </c>
      <c r="K3213" s="12" t="n">
        <v>1525000</v>
      </c>
      <c r="L3213" s="8" t="inlineStr">
        <is>
          <t>Nebraska</t>
        </is>
      </c>
      <c r="M3213" s="13" t="n">
        <v>29924.53</v>
      </c>
      <c r="N3213" s="13" t="n">
        <v>27431.82</v>
      </c>
      <c r="O3213" s="8" t="n"/>
    </row>
    <row r="3214">
      <c r="A3214" s="8" t="inlineStr">
        <is>
          <t>CANON-202512-003099</t>
        </is>
      </c>
      <c r="B3214" s="9" t="inlineStr">
        <is>
          <t>2025-12</t>
        </is>
      </c>
      <c r="C3214" s="10" t="n">
        <v>46014</v>
      </c>
      <c r="D3214" s="9" t="inlineStr">
        <is>
          <t>Bound</t>
        </is>
      </c>
      <c r="E3214" s="8" t="inlineStr">
        <is>
          <t>Priya Chattopadhyay</t>
        </is>
      </c>
      <c r="F3214" s="11" t="n">
        <v>2020</v>
      </c>
      <c r="G3214" s="8" t="inlineStr">
        <is>
          <t>Porsche</t>
        </is>
      </c>
      <c r="H3214" s="8" t="inlineStr">
        <is>
          <t>911 Turbo S</t>
        </is>
      </c>
      <c r="I3214" s="8" t="inlineStr">
        <is>
          <t>JJAKKBR9M77RP1WVZ</t>
        </is>
      </c>
      <c r="J3214" s="8" t="inlineStr">
        <is>
          <t>02 - Sports / GT</t>
        </is>
      </c>
      <c r="K3214" s="12" t="n">
        <v>495000</v>
      </c>
      <c r="L3214" s="8" t="inlineStr">
        <is>
          <t>Idaho</t>
        </is>
      </c>
      <c r="M3214" s="13" t="n">
        <v>6934.67</v>
      </c>
      <c r="N3214" s="13" t="n">
        <v>6357.01</v>
      </c>
      <c r="O3214" s="8" t="n"/>
    </row>
    <row r="3215">
      <c r="A3215" s="8" t="inlineStr">
        <is>
          <t>CANON-202512-003100</t>
        </is>
      </c>
      <c r="B3215" s="9" t="inlineStr">
        <is>
          <t>2025-12</t>
        </is>
      </c>
      <c r="C3215" s="10" t="n">
        <v>45997</v>
      </c>
      <c r="D3215" s="9" t="inlineStr">
        <is>
          <t>Bound</t>
        </is>
      </c>
      <c r="E3215" s="8" t="inlineStr">
        <is>
          <t>Lorenzo Thistlewood</t>
        </is>
      </c>
      <c r="F3215" s="11" t="n">
        <v>2017</v>
      </c>
      <c r="G3215" s="8" t="inlineStr">
        <is>
          <t>Ferrari</t>
        </is>
      </c>
      <c r="H3215" s="8" t="inlineStr">
        <is>
          <t>SF90 Stradale</t>
        </is>
      </c>
      <c r="I3215" s="8" t="inlineStr">
        <is>
          <t>LSCUB3LSJ5MK1L811</t>
        </is>
      </c>
      <c r="J3215" s="8" t="inlineStr">
        <is>
          <t>03 - Supercar</t>
        </is>
      </c>
      <c r="K3215" s="12" t="n">
        <v>380000</v>
      </c>
      <c r="L3215" s="8" t="inlineStr">
        <is>
          <t>California</t>
        </is>
      </c>
      <c r="M3215" s="13" t="n">
        <v>11131.13</v>
      </c>
      <c r="N3215" s="13" t="n">
        <v>10203.91</v>
      </c>
      <c r="O3215" s="8" t="n"/>
    </row>
    <row r="3216">
      <c r="A3216" s="8" t="inlineStr">
        <is>
          <t>CANON-202512-003101</t>
        </is>
      </c>
      <c r="B3216" s="9" t="inlineStr">
        <is>
          <t>2025-12</t>
        </is>
      </c>
      <c r="C3216" s="10" t="n">
        <v>45994</v>
      </c>
      <c r="D3216" s="9" t="inlineStr">
        <is>
          <t>Bound</t>
        </is>
      </c>
      <c r="E3216" s="8" t="inlineStr">
        <is>
          <t>Callum Bellandi</t>
        </is>
      </c>
      <c r="F3216" s="11" t="n">
        <v>1991</v>
      </c>
      <c r="G3216" s="8" t="inlineStr">
        <is>
          <t>Jaguar</t>
        </is>
      </c>
      <c r="H3216" s="8" t="inlineStr">
        <is>
          <t>E-Type Series 1</t>
        </is>
      </c>
      <c r="I3216" s="8" t="inlineStr">
        <is>
          <t>GCBAK8DD4CV9ECNP2</t>
        </is>
      </c>
      <c r="J3216" s="8" t="inlineStr">
        <is>
          <t>07 - Post-War Classic (1946-1972)</t>
        </is>
      </c>
      <c r="K3216" s="12" t="n">
        <v>440000</v>
      </c>
      <c r="L3216" s="8" t="inlineStr">
        <is>
          <t>Minnesota</t>
        </is>
      </c>
      <c r="M3216" s="13" t="n">
        <v>5260.08</v>
      </c>
      <c r="N3216" s="13" t="n">
        <v>4821.92</v>
      </c>
      <c r="O3216" s="8" t="n"/>
    </row>
    <row r="3217">
      <c r="A3217" s="8" t="inlineStr">
        <is>
          <t>CANON-202512-003103</t>
        </is>
      </c>
      <c r="B3217" s="9" t="inlineStr">
        <is>
          <t>2025-12</t>
        </is>
      </c>
      <c r="C3217" s="10" t="n">
        <v>46004</v>
      </c>
      <c r="D3217" s="9" t="inlineStr">
        <is>
          <t>Bound</t>
        </is>
      </c>
      <c r="E3217" s="8" t="inlineStr">
        <is>
          <t>Saoirse Kingsford</t>
        </is>
      </c>
      <c r="F3217" s="11" t="n">
        <v>2009</v>
      </c>
      <c r="G3217" s="8" t="inlineStr">
        <is>
          <t>Lamborghini</t>
        </is>
      </c>
      <c r="H3217" s="8" t="inlineStr">
        <is>
          <t>Huracan EVO</t>
        </is>
      </c>
      <c r="I3217" s="8" t="inlineStr">
        <is>
          <t>8H3FYETCYXE9G4US1</t>
        </is>
      </c>
      <c r="J3217" s="8" t="inlineStr">
        <is>
          <t>03 - Supercar</t>
        </is>
      </c>
      <c r="K3217" s="12" t="n">
        <v>1465000</v>
      </c>
      <c r="L3217" s="8" t="inlineStr">
        <is>
          <t>Colorado</t>
        </is>
      </c>
      <c r="M3217" s="13" t="n">
        <v>24324.53</v>
      </c>
      <c r="N3217" s="13" t="n">
        <v>22298.3</v>
      </c>
      <c r="O3217" s="8" t="n"/>
    </row>
    <row r="3218">
      <c r="A3218" s="8" t="inlineStr">
        <is>
          <t>CANON-202512-003104</t>
        </is>
      </c>
      <c r="B3218" s="9" t="inlineStr">
        <is>
          <t>2025-12</t>
        </is>
      </c>
      <c r="C3218" s="10" t="n">
        <v>46015</v>
      </c>
      <c r="D3218" s="9" t="inlineStr">
        <is>
          <t>Bound</t>
        </is>
      </c>
      <c r="E3218" s="8" t="inlineStr">
        <is>
          <t>Lorenzo Chattopadhyay</t>
        </is>
      </c>
      <c r="F3218" s="11" t="n">
        <v>1994</v>
      </c>
      <c r="G3218" s="8" t="inlineStr">
        <is>
          <t>Maserati</t>
        </is>
      </c>
      <c r="H3218" s="8" t="inlineStr">
        <is>
          <t>GranTurismo</t>
        </is>
      </c>
      <c r="I3218" s="8" t="inlineStr">
        <is>
          <t>TMWDPFFJ7USS1FES4</t>
        </is>
      </c>
      <c r="J3218" s="8" t="inlineStr">
        <is>
          <t>02 - Sports / GT</t>
        </is>
      </c>
      <c r="K3218" s="12" t="n">
        <v>805000</v>
      </c>
      <c r="L3218" s="8" t="inlineStr">
        <is>
          <t>New Mexico</t>
        </is>
      </c>
      <c r="M3218" s="13" t="n">
        <v>12636.98</v>
      </c>
      <c r="N3218" s="13" t="n">
        <v>11584.32</v>
      </c>
      <c r="O3218" s="8" t="n"/>
    </row>
    <row r="3219">
      <c r="A3219" s="8" t="inlineStr">
        <is>
          <t>CANON-202512-003105</t>
        </is>
      </c>
      <c r="B3219" s="9" t="inlineStr">
        <is>
          <t>2025-12</t>
        </is>
      </c>
      <c r="C3219" s="10" t="n">
        <v>46001</v>
      </c>
      <c r="D3219" s="9" t="inlineStr">
        <is>
          <t>Bound</t>
        </is>
      </c>
      <c r="E3219" s="8" t="inlineStr">
        <is>
          <t>Emiliano Pennington</t>
        </is>
      </c>
      <c r="F3219" s="11" t="n">
        <v>1955</v>
      </c>
      <c r="G3219" s="8" t="inlineStr">
        <is>
          <t>Ferrari</t>
        </is>
      </c>
      <c r="H3219" s="8" t="inlineStr">
        <is>
          <t>296 GTB</t>
        </is>
      </c>
      <c r="I3219" s="8" t="inlineStr">
        <is>
          <t>6WADYAYR91PGW7XKY</t>
        </is>
      </c>
      <c r="J3219" s="8" t="inlineStr">
        <is>
          <t>03 - Supercar</t>
        </is>
      </c>
      <c r="K3219" s="12" t="n">
        <v>690000</v>
      </c>
      <c r="L3219" s="8" t="inlineStr">
        <is>
          <t>Texas</t>
        </is>
      </c>
      <c r="M3219" s="13" t="n">
        <v>14223.11</v>
      </c>
      <c r="N3219" s="13" t="n">
        <v>13038.32</v>
      </c>
      <c r="O3219" s="8" t="n"/>
    </row>
    <row r="3220">
      <c r="A3220" s="8" t="inlineStr">
        <is>
          <t>CANON-202512-003106</t>
        </is>
      </c>
      <c r="B3220" s="9" t="inlineStr">
        <is>
          <t>2025-12</t>
        </is>
      </c>
      <c r="C3220" s="10" t="n">
        <v>46013</v>
      </c>
      <c r="D3220" s="9" t="inlineStr">
        <is>
          <t>Bound</t>
        </is>
      </c>
      <c r="E3220" s="8" t="inlineStr">
        <is>
          <t>Delphine Delacroix</t>
        </is>
      </c>
      <c r="F3220" s="11" t="n">
        <v>2004</v>
      </c>
      <c r="G3220" s="8" t="inlineStr">
        <is>
          <t>Singer</t>
        </is>
      </c>
      <c r="H3220" s="8" t="inlineStr">
        <is>
          <t>911 Reimagined</t>
        </is>
      </c>
      <c r="I3220" s="8" t="inlineStr">
        <is>
          <t>1F3HUB9CBGCEKKJTS</t>
        </is>
      </c>
      <c r="J3220" s="8" t="inlineStr">
        <is>
          <t>11 - Restomod / Coachbuilt / Bespoke</t>
        </is>
      </c>
      <c r="K3220" s="12" t="n">
        <v>845000</v>
      </c>
      <c r="L3220" s="8" t="inlineStr">
        <is>
          <t>Idaho</t>
        </is>
      </c>
      <c r="M3220" s="13" t="n">
        <v>12311.49</v>
      </c>
      <c r="N3220" s="13" t="n">
        <v>11285.94</v>
      </c>
      <c r="O3220" s="8" t="n"/>
    </row>
    <row r="3221">
      <c r="A3221" s="8" t="inlineStr">
        <is>
          <t>CANON-202512-003107</t>
        </is>
      </c>
      <c r="B3221" s="9" t="inlineStr">
        <is>
          <t>2025-12</t>
        </is>
      </c>
      <c r="C3221" s="10" t="n">
        <v>46001</v>
      </c>
      <c r="D3221" s="9" t="inlineStr">
        <is>
          <t>Bound</t>
        </is>
      </c>
      <c r="E3221" s="8" t="inlineStr">
        <is>
          <t>Mireille Rourke</t>
        </is>
      </c>
      <c r="F3221" s="11" t="n">
        <v>1955</v>
      </c>
      <c r="G3221" s="8" t="inlineStr">
        <is>
          <t>Mercedes-Benz</t>
        </is>
      </c>
      <c r="H3221" s="8" t="inlineStr">
        <is>
          <t>AMG GT</t>
        </is>
      </c>
      <c r="I3221" s="8" t="inlineStr">
        <is>
          <t>4VZ0VYBRSG1GH0W81</t>
        </is>
      </c>
      <c r="J3221" s="8" t="inlineStr">
        <is>
          <t>02 - Sports / GT</t>
        </is>
      </c>
      <c r="K3221" s="12" t="n">
        <v>1345000</v>
      </c>
      <c r="L3221" s="8" t="inlineStr">
        <is>
          <t>New Mexico</t>
        </is>
      </c>
      <c r="M3221" s="13" t="n">
        <v>17865.66</v>
      </c>
      <c r="N3221" s="13" t="n">
        <v>16377.45</v>
      </c>
      <c r="O3221" s="8" t="n"/>
    </row>
    <row r="3222">
      <c r="A3222" s="8" t="inlineStr">
        <is>
          <t>CANON-202512-003108</t>
        </is>
      </c>
      <c r="B3222" s="9" t="inlineStr">
        <is>
          <t>2025-12</t>
        </is>
      </c>
      <c r="C3222" s="10" t="n">
        <v>46006</v>
      </c>
      <c r="D3222" s="9" t="inlineStr">
        <is>
          <t>Bound</t>
        </is>
      </c>
      <c r="E3222" s="8" t="inlineStr">
        <is>
          <t>Desmond Okonkwo</t>
        </is>
      </c>
      <c r="F3222" s="11" t="n">
        <v>1985</v>
      </c>
      <c r="G3222" s="8" t="inlineStr">
        <is>
          <t>Mercedes-Benz</t>
        </is>
      </c>
      <c r="H3222" s="8" t="inlineStr">
        <is>
          <t>AMG GT</t>
        </is>
      </c>
      <c r="I3222" s="8" t="inlineStr">
        <is>
          <t>2ER3TUG2WLU6KGM62</t>
        </is>
      </c>
      <c r="J3222" s="8" t="inlineStr">
        <is>
          <t>02 - Sports / GT</t>
        </is>
      </c>
      <c r="K3222" s="12" t="n">
        <v>1795000</v>
      </c>
      <c r="L3222" s="8" t="inlineStr">
        <is>
          <t>North Dakota</t>
        </is>
      </c>
      <c r="M3222" s="13" t="n">
        <v>18999.91</v>
      </c>
      <c r="N3222" s="13" t="n">
        <v>17417.22</v>
      </c>
      <c r="O3222" s="8" t="n"/>
    </row>
    <row r="3223">
      <c r="A3223" s="8" t="inlineStr">
        <is>
          <t>CANON-202512-003109</t>
        </is>
      </c>
      <c r="B3223" s="9" t="inlineStr">
        <is>
          <t>2025-12</t>
        </is>
      </c>
      <c r="C3223" s="10" t="n">
        <v>46010</v>
      </c>
      <c r="D3223" s="9" t="inlineStr">
        <is>
          <t>Bound</t>
        </is>
      </c>
      <c r="E3223" s="8" t="inlineStr">
        <is>
          <t>Desmond Vasquez</t>
        </is>
      </c>
      <c r="F3223" s="11" t="n">
        <v>1998</v>
      </c>
      <c r="G3223" s="8" t="inlineStr">
        <is>
          <t>Bentley</t>
        </is>
      </c>
      <c r="H3223" s="8" t="inlineStr">
        <is>
          <t>Continental GT</t>
        </is>
      </c>
      <c r="I3223" s="8" t="inlineStr">
        <is>
          <t>3AVJ6L4WZ2HT6R8BZ</t>
        </is>
      </c>
      <c r="J3223" s="8" t="inlineStr">
        <is>
          <t>02 - Sports / GT</t>
        </is>
      </c>
      <c r="K3223" s="12" t="n">
        <v>315000</v>
      </c>
      <c r="L3223" s="8" t="inlineStr">
        <is>
          <t>Texas</t>
        </is>
      </c>
      <c r="M3223" s="13" t="n">
        <v>5126.18</v>
      </c>
      <c r="N3223" s="13" t="n">
        <v>4699.17</v>
      </c>
      <c r="O3223" s="8" t="n"/>
    </row>
    <row r="3224">
      <c r="A3224" s="8" t="inlineStr">
        <is>
          <t>CANON-202512-003110</t>
        </is>
      </c>
      <c r="B3224" s="9" t="inlineStr">
        <is>
          <t>2025-12</t>
        </is>
      </c>
      <c r="C3224" s="10" t="n">
        <v>46002</v>
      </c>
      <c r="D3224" s="9" t="inlineStr">
        <is>
          <t>Bound</t>
        </is>
      </c>
      <c r="E3224" s="8" t="inlineStr">
        <is>
          <t>Ingrid Underwood</t>
        </is>
      </c>
      <c r="F3224" s="11" t="n">
        <v>1992</v>
      </c>
      <c r="G3224" s="8" t="inlineStr">
        <is>
          <t>Porsche</t>
        </is>
      </c>
      <c r="H3224" s="8" t="inlineStr">
        <is>
          <t>911 Turbo S</t>
        </is>
      </c>
      <c r="I3224" s="8" t="inlineStr">
        <is>
          <t>EG2PJBXLS0E54J6T1</t>
        </is>
      </c>
      <c r="J3224" s="8" t="inlineStr">
        <is>
          <t>02 - Sports / GT</t>
        </is>
      </c>
      <c r="K3224" s="12" t="n">
        <v>820000</v>
      </c>
      <c r="L3224" s="8" t="inlineStr">
        <is>
          <t>Hawaii</t>
        </is>
      </c>
      <c r="M3224" s="13" t="n">
        <v>13073.58</v>
      </c>
      <c r="N3224" s="13" t="n">
        <v>11984.55</v>
      </c>
      <c r="O3224" s="8" t="n"/>
    </row>
    <row r="3225">
      <c r="A3225" s="8" t="inlineStr">
        <is>
          <t>CANON-202512-003112</t>
        </is>
      </c>
      <c r="B3225" s="9" t="inlineStr">
        <is>
          <t>2025-12</t>
        </is>
      </c>
      <c r="C3225" s="10" t="n">
        <v>46011</v>
      </c>
      <c r="D3225" s="9" t="inlineStr">
        <is>
          <t>Bound</t>
        </is>
      </c>
      <c r="E3225" s="8" t="inlineStr">
        <is>
          <t>Fenwick Vandermeer</t>
        </is>
      </c>
      <c r="F3225" s="11" t="n">
        <v>2016</v>
      </c>
      <c r="G3225" s="8" t="inlineStr">
        <is>
          <t>Aston Martin</t>
        </is>
      </c>
      <c r="H3225" s="8" t="inlineStr">
        <is>
          <t>DB12</t>
        </is>
      </c>
      <c r="I3225" s="8" t="inlineStr">
        <is>
          <t>Z7C726EPU2BF00YZW</t>
        </is>
      </c>
      <c r="J3225" s="8" t="inlineStr">
        <is>
          <t>02 - Sports / GT</t>
        </is>
      </c>
      <c r="K3225" s="12" t="n">
        <v>565000</v>
      </c>
      <c r="L3225" s="8" t="inlineStr">
        <is>
          <t>Georgia</t>
        </is>
      </c>
      <c r="M3225" s="13" t="n">
        <v>7760.75</v>
      </c>
      <c r="N3225" s="13" t="n">
        <v>7114.28</v>
      </c>
      <c r="O3225" s="8" t="n"/>
    </row>
    <row r="3226">
      <c r="A3226" s="8" t="inlineStr">
        <is>
          <t>CANON-202512-003113</t>
        </is>
      </c>
      <c r="B3226" s="9" t="inlineStr">
        <is>
          <t>2025-12</t>
        </is>
      </c>
      <c r="C3226" s="10" t="n">
        <v>45993</v>
      </c>
      <c r="D3226" s="9" t="inlineStr">
        <is>
          <t>Bound</t>
        </is>
      </c>
      <c r="E3226" s="8" t="inlineStr">
        <is>
          <t>Everett Montoya</t>
        </is>
      </c>
      <c r="F3226" s="11" t="n">
        <v>2022</v>
      </c>
      <c r="G3226" s="8" t="inlineStr">
        <is>
          <t>Maserati</t>
        </is>
      </c>
      <c r="H3226" s="8" t="inlineStr">
        <is>
          <t>GranTurismo</t>
        </is>
      </c>
      <c r="I3226" s="8" t="inlineStr">
        <is>
          <t>8C4AF13EK0AW4WBRJ</t>
        </is>
      </c>
      <c r="J3226" s="8" t="inlineStr">
        <is>
          <t>02 - Sports / GT</t>
        </is>
      </c>
      <c r="K3226" s="12" t="n">
        <v>565000</v>
      </c>
      <c r="L3226" s="8" t="inlineStr">
        <is>
          <t>Indiana</t>
        </is>
      </c>
      <c r="M3226" s="13" t="n">
        <v>8522.969999999999</v>
      </c>
      <c r="N3226" s="13" t="n">
        <v>7813.01</v>
      </c>
      <c r="O3226" s="8" t="n"/>
    </row>
    <row r="3227">
      <c r="A3227" s="8" t="inlineStr">
        <is>
          <t>CANON-202512-003114</t>
        </is>
      </c>
      <c r="B3227" s="9" t="inlineStr">
        <is>
          <t>2025-12</t>
        </is>
      </c>
      <c r="C3227" s="10" t="n">
        <v>46003</v>
      </c>
      <c r="D3227" s="9" t="inlineStr">
        <is>
          <t>Bound</t>
        </is>
      </c>
      <c r="E3227" s="8" t="inlineStr">
        <is>
          <t>Sunniva Vasquez</t>
        </is>
      </c>
      <c r="F3227" s="11" t="n">
        <v>1996</v>
      </c>
      <c r="G3227" s="8" t="inlineStr">
        <is>
          <t>Aston Martin</t>
        </is>
      </c>
      <c r="H3227" s="8" t="inlineStr">
        <is>
          <t>DB12</t>
        </is>
      </c>
      <c r="I3227" s="8" t="inlineStr">
        <is>
          <t>J153NXSK8XZ12Z7P4</t>
        </is>
      </c>
      <c r="J3227" s="8" t="inlineStr">
        <is>
          <t>02 - Sports / GT</t>
        </is>
      </c>
      <c r="K3227" s="12" t="n">
        <v>425000</v>
      </c>
      <c r="L3227" s="8" t="inlineStr">
        <is>
          <t>Missouri</t>
        </is>
      </c>
      <c r="M3227" s="13" t="n">
        <v>6375</v>
      </c>
      <c r="N3227" s="13" t="n">
        <v>5843.96</v>
      </c>
      <c r="O3227" s="8" t="n"/>
    </row>
    <row r="3228">
      <c r="A3228" s="8" t="inlineStr">
        <is>
          <t>CANON-202512-003115</t>
        </is>
      </c>
      <c r="B3228" s="9" t="inlineStr">
        <is>
          <t>2025-12</t>
        </is>
      </c>
      <c r="C3228" s="10" t="n">
        <v>45992</v>
      </c>
      <c r="D3228" s="9" t="inlineStr">
        <is>
          <t>Bound</t>
        </is>
      </c>
      <c r="E3228" s="8" t="inlineStr">
        <is>
          <t>Cassius Nakashima</t>
        </is>
      </c>
      <c r="F3228" s="11" t="n">
        <v>1969</v>
      </c>
      <c r="G3228" s="8" t="inlineStr">
        <is>
          <t>Maserati</t>
        </is>
      </c>
      <c r="H3228" s="8" t="inlineStr">
        <is>
          <t>GranTurismo</t>
        </is>
      </c>
      <c r="I3228" s="8" t="inlineStr">
        <is>
          <t>FWPL35LXR3RH7542K</t>
        </is>
      </c>
      <c r="J3228" s="8" t="inlineStr">
        <is>
          <t>02 - Sports / GT</t>
        </is>
      </c>
      <c r="K3228" s="12" t="n">
        <v>560000</v>
      </c>
      <c r="L3228" s="8" t="inlineStr">
        <is>
          <t>Arizona</t>
        </is>
      </c>
      <c r="M3228" s="13" t="n">
        <v>6936.6</v>
      </c>
      <c r="N3228" s="13" t="n">
        <v>6358.78</v>
      </c>
      <c r="O3228" s="8" t="n"/>
    </row>
    <row r="3229">
      <c r="A3229" s="8" t="inlineStr">
        <is>
          <t>CANON-202512-003117</t>
        </is>
      </c>
      <c r="B3229" s="9" t="inlineStr">
        <is>
          <t>2025-12</t>
        </is>
      </c>
      <c r="C3229" s="10" t="n">
        <v>46011</v>
      </c>
      <c r="D3229" s="9" t="inlineStr">
        <is>
          <t>Bound</t>
        </is>
      </c>
      <c r="E3229" s="8" t="inlineStr">
        <is>
          <t>Beatrix Thistlewood</t>
        </is>
      </c>
      <c r="F3229" s="11" t="n">
        <v>2009</v>
      </c>
      <c r="G3229" s="8" t="inlineStr">
        <is>
          <t>Maserati</t>
        </is>
      </c>
      <c r="H3229" s="8" t="inlineStr">
        <is>
          <t>GranTurismo</t>
        </is>
      </c>
      <c r="I3229" s="8" t="inlineStr">
        <is>
          <t>TC0EKE4USTJNS6N79</t>
        </is>
      </c>
      <c r="J3229" s="8" t="inlineStr">
        <is>
          <t>02 - Sports / GT</t>
        </is>
      </c>
      <c r="K3229" s="12" t="n">
        <v>450000</v>
      </c>
      <c r="L3229" s="8" t="inlineStr">
        <is>
          <t>Arizona</t>
        </is>
      </c>
      <c r="M3229" s="13" t="n">
        <v>6431.6</v>
      </c>
      <c r="N3229" s="13" t="n">
        <v>5895.85</v>
      </c>
      <c r="O3229" s="8" t="n"/>
    </row>
    <row r="3230">
      <c r="A3230" s="8" t="inlineStr">
        <is>
          <t>CANON-202512-003118</t>
        </is>
      </c>
      <c r="B3230" s="9" t="inlineStr">
        <is>
          <t>2025-12</t>
        </is>
      </c>
      <c r="C3230" s="10" t="n">
        <v>46015</v>
      </c>
      <c r="D3230" s="9" t="inlineStr">
        <is>
          <t>Bound</t>
        </is>
      </c>
      <c r="E3230" s="8" t="inlineStr">
        <is>
          <t>Anouk Larsson</t>
        </is>
      </c>
      <c r="F3230" s="11" t="n">
        <v>1984</v>
      </c>
      <c r="G3230" s="8" t="inlineStr">
        <is>
          <t>Lamborghini</t>
        </is>
      </c>
      <c r="H3230" s="8" t="inlineStr">
        <is>
          <t>Huracan EVO</t>
        </is>
      </c>
      <c r="I3230" s="8" t="inlineStr">
        <is>
          <t>AR28YWFP8N701GXVE</t>
        </is>
      </c>
      <c r="J3230" s="8" t="inlineStr">
        <is>
          <t>03 - Supercar</t>
        </is>
      </c>
      <c r="K3230" s="12" t="n">
        <v>530000</v>
      </c>
      <c r="L3230" s="8" t="inlineStr">
        <is>
          <t>Iowa</t>
        </is>
      </c>
      <c r="M3230" s="13" t="n">
        <v>10450</v>
      </c>
      <c r="N3230" s="13" t="n">
        <v>9579.51</v>
      </c>
      <c r="O3230" s="8" t="n"/>
    </row>
    <row r="3231">
      <c r="A3231" s="8" t="inlineStr">
        <is>
          <t>CANON-202512-003119</t>
        </is>
      </c>
      <c r="B3231" s="9" t="inlineStr">
        <is>
          <t>2025-12</t>
        </is>
      </c>
      <c r="C3231" s="10" t="n">
        <v>46009</v>
      </c>
      <c r="D3231" s="9" t="inlineStr">
        <is>
          <t>Bound</t>
        </is>
      </c>
      <c r="E3231" s="8" t="inlineStr">
        <is>
          <t>Leopold Ashcombe</t>
        </is>
      </c>
      <c r="F3231" s="11" t="n">
        <v>1990</v>
      </c>
      <c r="G3231" s="8" t="inlineStr">
        <is>
          <t>Aston Martin</t>
        </is>
      </c>
      <c r="H3231" s="8" t="inlineStr">
        <is>
          <t>DB5</t>
        </is>
      </c>
      <c r="I3231" s="8" t="inlineStr">
        <is>
          <t>DJEE6X3UTV456PPEG</t>
        </is>
      </c>
      <c r="J3231" s="8" t="inlineStr">
        <is>
          <t>07 - Post-War Classic (1946-1972)</t>
        </is>
      </c>
      <c r="K3231" s="12" t="n">
        <v>815000</v>
      </c>
      <c r="L3231" s="8" t="inlineStr">
        <is>
          <t>New Jersey</t>
        </is>
      </c>
      <c r="M3231" s="13" t="n">
        <v>6017.16</v>
      </c>
      <c r="N3231" s="13" t="n">
        <v>5515.93</v>
      </c>
      <c r="O3231" s="8" t="n"/>
    </row>
    <row r="3232">
      <c r="A3232" s="8" t="inlineStr">
        <is>
          <t>CANON-202512-003120</t>
        </is>
      </c>
      <c r="B3232" s="9" t="inlineStr">
        <is>
          <t>2025-12</t>
        </is>
      </c>
      <c r="C3232" s="10" t="n">
        <v>46022</v>
      </c>
      <c r="D3232" s="9" t="inlineStr">
        <is>
          <t>Bound</t>
        </is>
      </c>
      <c r="E3232" s="8" t="inlineStr">
        <is>
          <t>Mireille Ashcombe</t>
        </is>
      </c>
      <c r="F3232" s="11" t="n">
        <v>2023</v>
      </c>
      <c r="G3232" s="8" t="inlineStr">
        <is>
          <t>Bentley</t>
        </is>
      </c>
      <c r="H3232" s="8" t="inlineStr">
        <is>
          <t>Continental GT</t>
        </is>
      </c>
      <c r="I3232" s="8" t="inlineStr">
        <is>
          <t>V9245A0LV4K670ETP</t>
        </is>
      </c>
      <c r="J3232" s="8" t="inlineStr">
        <is>
          <t>02 - Sports / GT</t>
        </is>
      </c>
      <c r="K3232" s="12" t="n">
        <v>630000</v>
      </c>
      <c r="L3232" s="8" t="inlineStr">
        <is>
          <t>Alaska</t>
        </is>
      </c>
      <c r="M3232" s="13" t="n">
        <v>8808.110000000001</v>
      </c>
      <c r="N3232" s="13" t="n">
        <v>8074.39</v>
      </c>
      <c r="O3232" s="8" t="n"/>
    </row>
    <row r="3233">
      <c r="A3233" s="8" t="inlineStr">
        <is>
          <t>CANON-202512-003121</t>
        </is>
      </c>
      <c r="B3233" s="9" t="inlineStr">
        <is>
          <t>2025-12</t>
        </is>
      </c>
      <c r="C3233" s="10" t="n">
        <v>46003</v>
      </c>
      <c r="D3233" s="9" t="inlineStr">
        <is>
          <t>Bound</t>
        </is>
      </c>
      <c r="E3233" s="8" t="inlineStr">
        <is>
          <t>Saoirse Vandermeer</t>
        </is>
      </c>
      <c r="F3233" s="11" t="n">
        <v>2024</v>
      </c>
      <c r="G3233" s="8" t="inlineStr">
        <is>
          <t>Ferrari</t>
        </is>
      </c>
      <c r="H3233" s="8" t="inlineStr">
        <is>
          <t>296 GTB</t>
        </is>
      </c>
      <c r="I3233" s="8" t="inlineStr">
        <is>
          <t>TCXP09W6LFZ93TS89</t>
        </is>
      </c>
      <c r="J3233" s="8" t="inlineStr">
        <is>
          <t>03 - Supercar</t>
        </is>
      </c>
      <c r="K3233" s="12" t="n">
        <v>1435000</v>
      </c>
      <c r="L3233" s="8" t="inlineStr">
        <is>
          <t>California</t>
        </is>
      </c>
      <c r="M3233" s="13" t="n">
        <v>29241.51</v>
      </c>
      <c r="N3233" s="13" t="n">
        <v>26805.69</v>
      </c>
      <c r="O3233" s="8" t="n"/>
    </row>
    <row r="3234">
      <c r="A3234" s="8" t="inlineStr">
        <is>
          <t>CANON-202512-003124</t>
        </is>
      </c>
      <c r="B3234" s="9" t="inlineStr">
        <is>
          <t>2025-12</t>
        </is>
      </c>
      <c r="C3234" s="10" t="n">
        <v>45995</v>
      </c>
      <c r="D3234" s="9" t="inlineStr">
        <is>
          <t>Bound</t>
        </is>
      </c>
      <c r="E3234" s="8" t="inlineStr">
        <is>
          <t>Desmond Larsson</t>
        </is>
      </c>
      <c r="F3234" s="11" t="n">
        <v>1968</v>
      </c>
      <c r="G3234" s="8" t="inlineStr">
        <is>
          <t>Porsche</t>
        </is>
      </c>
      <c r="H3234" s="8" t="inlineStr">
        <is>
          <t>911 Turbo S</t>
        </is>
      </c>
      <c r="I3234" s="8" t="inlineStr">
        <is>
          <t>YZ5YRDFK22P39PX4S</t>
        </is>
      </c>
      <c r="J3234" s="8" t="inlineStr">
        <is>
          <t>02 - Sports / GT</t>
        </is>
      </c>
      <c r="K3234" s="12" t="n">
        <v>825000</v>
      </c>
      <c r="L3234" s="8" t="inlineStr">
        <is>
          <t>Arizona</t>
        </is>
      </c>
      <c r="M3234" s="13" t="n">
        <v>10219.1</v>
      </c>
      <c r="N3234" s="13" t="n">
        <v>9367.85</v>
      </c>
      <c r="O3234" s="8" t="n"/>
    </row>
    <row r="3235">
      <c r="A3235" s="8" t="inlineStr">
        <is>
          <t>CANON-202512-003125</t>
        </is>
      </c>
      <c r="B3235" s="9" t="inlineStr">
        <is>
          <t>2025-12</t>
        </is>
      </c>
      <c r="C3235" s="10" t="n">
        <v>45996</v>
      </c>
      <c r="D3235" s="9" t="inlineStr">
        <is>
          <t>Bound</t>
        </is>
      </c>
      <c r="E3235" s="8" t="inlineStr">
        <is>
          <t>Delphine Okonkwo</t>
        </is>
      </c>
      <c r="F3235" s="11" t="n">
        <v>2020</v>
      </c>
      <c r="G3235" s="8" t="inlineStr">
        <is>
          <t>Mercedes-Benz</t>
        </is>
      </c>
      <c r="H3235" s="8" t="inlineStr">
        <is>
          <t>AMG GT</t>
        </is>
      </c>
      <c r="I3235" s="8" t="inlineStr">
        <is>
          <t>KTENGVZCN38984EC3</t>
        </is>
      </c>
      <c r="J3235" s="8" t="inlineStr">
        <is>
          <t>02 - Sports / GT</t>
        </is>
      </c>
      <c r="K3235" s="12" t="n">
        <v>1325000</v>
      </c>
      <c r="L3235" s="8" t="inlineStr">
        <is>
          <t>Oklahoma</t>
        </is>
      </c>
      <c r="M3235" s="13" t="n">
        <v>17325</v>
      </c>
      <c r="N3235" s="13" t="n">
        <v>15881.83</v>
      </c>
      <c r="O3235" s="8" t="n"/>
    </row>
    <row r="3236">
      <c r="A3236" s="8" t="inlineStr">
        <is>
          <t>CANON-202512-003126</t>
        </is>
      </c>
      <c r="B3236" s="9" t="inlineStr">
        <is>
          <t>2025-12</t>
        </is>
      </c>
      <c r="C3236" s="10" t="n">
        <v>46017</v>
      </c>
      <c r="D3236" s="9" t="inlineStr">
        <is>
          <t>Bound</t>
        </is>
      </c>
      <c r="E3236" s="8" t="inlineStr">
        <is>
          <t>Ramona Fairweather</t>
        </is>
      </c>
      <c r="F3236" s="11" t="n">
        <v>1969</v>
      </c>
      <c r="G3236" s="8" t="inlineStr">
        <is>
          <t>Bentley</t>
        </is>
      </c>
      <c r="H3236" s="8" t="inlineStr">
        <is>
          <t>Continental GT</t>
        </is>
      </c>
      <c r="I3236" s="8" t="inlineStr">
        <is>
          <t>L175RTDVZNKDYW9B7</t>
        </is>
      </c>
      <c r="J3236" s="8" t="inlineStr">
        <is>
          <t>02 - Sports / GT</t>
        </is>
      </c>
      <c r="K3236" s="12" t="n">
        <v>320000</v>
      </c>
      <c r="L3236" s="8" t="inlineStr">
        <is>
          <t>Pennsylvania</t>
        </is>
      </c>
      <c r="M3236" s="13" t="n">
        <v>4528.3</v>
      </c>
      <c r="N3236" s="13" t="n">
        <v>4151.09</v>
      </c>
      <c r="O3236" s="8" t="n"/>
    </row>
    <row r="3237">
      <c r="A3237" s="8" t="inlineStr">
        <is>
          <t>CANON-202512-003129</t>
        </is>
      </c>
      <c r="B3237" s="9" t="inlineStr">
        <is>
          <t>2025-12</t>
        </is>
      </c>
      <c r="C3237" s="10" t="n">
        <v>45998</v>
      </c>
      <c r="D3237" s="9" t="inlineStr">
        <is>
          <t>Bound</t>
        </is>
      </c>
      <c r="E3237" s="8" t="inlineStr">
        <is>
          <t>Noor Thistlewood</t>
        </is>
      </c>
      <c r="F3237" s="11" t="n">
        <v>1972</v>
      </c>
      <c r="G3237" s="8" t="inlineStr">
        <is>
          <t>Aston Martin</t>
        </is>
      </c>
      <c r="H3237" s="8" t="inlineStr">
        <is>
          <t>DB12</t>
        </is>
      </c>
      <c r="I3237" s="8" t="inlineStr">
        <is>
          <t>1855AR4U5AHY838GH</t>
        </is>
      </c>
      <c r="J3237" s="8" t="inlineStr">
        <is>
          <t>02 - Sports / GT</t>
        </is>
      </c>
      <c r="K3237" s="12" t="n">
        <v>390000</v>
      </c>
      <c r="L3237" s="8" t="inlineStr">
        <is>
          <t>Iowa</t>
        </is>
      </c>
      <c r="M3237" s="13" t="n">
        <v>6070.75</v>
      </c>
      <c r="N3237" s="13" t="n">
        <v>5565.06</v>
      </c>
      <c r="O3237" s="8" t="n"/>
    </row>
    <row r="3238">
      <c r="A3238" s="8" t="inlineStr">
        <is>
          <t>CANON-202512-003130</t>
        </is>
      </c>
      <c r="B3238" s="9" t="inlineStr">
        <is>
          <t>2025-12</t>
        </is>
      </c>
      <c r="C3238" s="10" t="n">
        <v>46014</v>
      </c>
      <c r="D3238" s="9" t="inlineStr">
        <is>
          <t>Bound</t>
        </is>
      </c>
      <c r="E3238" s="8" t="inlineStr">
        <is>
          <t>Anouk Underwood</t>
        </is>
      </c>
      <c r="F3238" s="11" t="n">
        <v>1963</v>
      </c>
      <c r="G3238" s="8" t="inlineStr">
        <is>
          <t>BMW</t>
        </is>
      </c>
      <c r="H3238" s="8" t="inlineStr">
        <is>
          <t>M8 Competition</t>
        </is>
      </c>
      <c r="I3238" s="8" t="inlineStr">
        <is>
          <t>MXBCWCRJY6AGEZF52</t>
        </is>
      </c>
      <c r="J3238" s="8" t="inlineStr">
        <is>
          <t>02 - Sports / GT</t>
        </is>
      </c>
      <c r="K3238" s="12" t="n">
        <v>665000</v>
      </c>
      <c r="L3238" s="8" t="inlineStr">
        <is>
          <t>Michigan</t>
        </is>
      </c>
      <c r="M3238" s="13" t="n">
        <v>12641.27</v>
      </c>
      <c r="N3238" s="13" t="n">
        <v>11588.25</v>
      </c>
      <c r="O3238" s="8" t="n"/>
    </row>
    <row r="3239">
      <c r="A3239" s="8" t="inlineStr">
        <is>
          <t>CANON-202512-003131</t>
        </is>
      </c>
      <c r="B3239" s="9" t="inlineStr">
        <is>
          <t>2025-12</t>
        </is>
      </c>
      <c r="C3239" s="10" t="n">
        <v>46014</v>
      </c>
      <c r="D3239" s="9" t="inlineStr">
        <is>
          <t>Bound</t>
        </is>
      </c>
      <c r="E3239" s="8" t="inlineStr">
        <is>
          <t>Fitzgerald Fairweather</t>
        </is>
      </c>
      <c r="F3239" s="11" t="n">
        <v>1994</v>
      </c>
      <c r="G3239" s="8" t="inlineStr">
        <is>
          <t>Maserati</t>
        </is>
      </c>
      <c r="H3239" s="8" t="inlineStr">
        <is>
          <t>GranTurismo</t>
        </is>
      </c>
      <c r="I3239" s="8" t="inlineStr">
        <is>
          <t>DMMH48VGHPNCP8FYF</t>
        </is>
      </c>
      <c r="J3239" s="8" t="inlineStr">
        <is>
          <t>02 - Sports / GT</t>
        </is>
      </c>
      <c r="K3239" s="12" t="n">
        <v>195000</v>
      </c>
      <c r="L3239" s="8" t="inlineStr">
        <is>
          <t>Florida</t>
        </is>
      </c>
      <c r="M3239" s="13" t="n">
        <v>4806.57</v>
      </c>
      <c r="N3239" s="13" t="n">
        <v>4406.18</v>
      </c>
      <c r="O3239" s="8" t="n"/>
    </row>
    <row r="3240">
      <c r="A3240" s="8" t="inlineStr">
        <is>
          <t>CANON-202512-003132</t>
        </is>
      </c>
      <c r="B3240" s="9" t="inlineStr">
        <is>
          <t>2025-12</t>
        </is>
      </c>
      <c r="C3240" s="10" t="n">
        <v>45997</v>
      </c>
      <c r="D3240" s="9" t="inlineStr">
        <is>
          <t>Bound</t>
        </is>
      </c>
      <c r="E3240" s="8" t="inlineStr">
        <is>
          <t>Noor Merriweather</t>
        </is>
      </c>
      <c r="F3240" s="11" t="n">
        <v>1980</v>
      </c>
      <c r="G3240" s="8" t="inlineStr">
        <is>
          <t>McLaren</t>
        </is>
      </c>
      <c r="H3240" s="8" t="inlineStr">
        <is>
          <t>750S</t>
        </is>
      </c>
      <c r="I3240" s="8" t="inlineStr">
        <is>
          <t>V66T79U0LF1CDHVWA</t>
        </is>
      </c>
      <c r="J3240" s="8" t="inlineStr">
        <is>
          <t>03 - Supercar</t>
        </is>
      </c>
      <c r="K3240" s="12" t="n">
        <v>1575000</v>
      </c>
      <c r="L3240" s="8" t="inlineStr">
        <is>
          <t>Delaware</t>
        </is>
      </c>
      <c r="M3240" s="13" t="n">
        <v>29716.98</v>
      </c>
      <c r="N3240" s="13" t="n">
        <v>27241.56</v>
      </c>
      <c r="O3240" s="8" t="n"/>
    </row>
    <row r="3241">
      <c r="A3241" s="8" t="inlineStr">
        <is>
          <t>CANON-202512-003133</t>
        </is>
      </c>
      <c r="B3241" s="9" t="inlineStr">
        <is>
          <t>2025-12</t>
        </is>
      </c>
      <c r="C3241" s="10" t="n">
        <v>45998</v>
      </c>
      <c r="D3241" s="9" t="inlineStr">
        <is>
          <t>Bound</t>
        </is>
      </c>
      <c r="E3241" s="8" t="inlineStr">
        <is>
          <t>Beatrix Delacroix</t>
        </is>
      </c>
      <c r="F3241" s="11" t="n">
        <v>1973</v>
      </c>
      <c r="G3241" s="8" t="inlineStr">
        <is>
          <t>Singer</t>
        </is>
      </c>
      <c r="H3241" s="8" t="inlineStr">
        <is>
          <t>911 Reimagined</t>
        </is>
      </c>
      <c r="I3241" s="8" t="inlineStr">
        <is>
          <t>BS9XXSSGMK8K21UUZ</t>
        </is>
      </c>
      <c r="J3241" s="8" t="inlineStr">
        <is>
          <t>11 - Restomod / Coachbuilt / Bespoke</t>
        </is>
      </c>
      <c r="K3241" s="12" t="n">
        <v>790000</v>
      </c>
      <c r="L3241" s="8" t="inlineStr">
        <is>
          <t>California</t>
        </is>
      </c>
      <c r="M3241" s="13" t="n">
        <v>15695.66</v>
      </c>
      <c r="N3241" s="13" t="n">
        <v>14388.21</v>
      </c>
      <c r="O3241" s="8" t="n"/>
    </row>
    <row r="3242">
      <c r="A3242" s="8" t="inlineStr">
        <is>
          <t>CANON-202512-003134</t>
        </is>
      </c>
      <c r="B3242" s="9" t="inlineStr">
        <is>
          <t>2025-12</t>
        </is>
      </c>
      <c r="C3242" s="10" t="n">
        <v>46014</v>
      </c>
      <c r="D3242" s="9" t="inlineStr">
        <is>
          <t>Bound</t>
        </is>
      </c>
      <c r="E3242" s="8" t="inlineStr">
        <is>
          <t>Horace Nakashima</t>
        </is>
      </c>
      <c r="F3242" s="11" t="n">
        <v>2021</v>
      </c>
      <c r="G3242" s="8" t="inlineStr">
        <is>
          <t>Maserati</t>
        </is>
      </c>
      <c r="H3242" s="8" t="inlineStr">
        <is>
          <t>GranTurismo</t>
        </is>
      </c>
      <c r="I3242" s="8" t="inlineStr">
        <is>
          <t>36LGGLJV575Y90EX6</t>
        </is>
      </c>
      <c r="J3242" s="8" t="inlineStr">
        <is>
          <t>02 - Sports / GT</t>
        </is>
      </c>
      <c r="K3242" s="12" t="n">
        <v>1125000</v>
      </c>
      <c r="L3242" s="8" t="inlineStr">
        <is>
          <t>Alaska</t>
        </is>
      </c>
      <c r="M3242" s="13" t="n">
        <v>13308.96</v>
      </c>
      <c r="N3242" s="13" t="n">
        <v>12200.32</v>
      </c>
      <c r="O3242" s="8" t="n"/>
    </row>
    <row r="3243">
      <c r="A3243" s="8" t="inlineStr">
        <is>
          <t>CANON-202512-003135</t>
        </is>
      </c>
      <c r="B3243" s="9" t="inlineStr">
        <is>
          <t>2025-12</t>
        </is>
      </c>
      <c r="C3243" s="10" t="n">
        <v>46001</v>
      </c>
      <c r="D3243" s="9" t="inlineStr">
        <is>
          <t>Bound</t>
        </is>
      </c>
      <c r="E3243" s="8" t="inlineStr">
        <is>
          <t>Beatrix Kingsford</t>
        </is>
      </c>
      <c r="F3243" s="11" t="n">
        <v>1969</v>
      </c>
      <c r="G3243" s="8" t="inlineStr">
        <is>
          <t>Jaguar</t>
        </is>
      </c>
      <c r="H3243" s="8" t="inlineStr">
        <is>
          <t>E-Type Series 1</t>
        </is>
      </c>
      <c r="I3243" s="8" t="inlineStr">
        <is>
          <t>BJNLECVGXGSHDS8TV</t>
        </is>
      </c>
      <c r="J3243" s="8" t="inlineStr">
        <is>
          <t>07 - Post-War Classic (1946-1972)</t>
        </is>
      </c>
      <c r="K3243" s="12" t="n">
        <v>1950000</v>
      </c>
      <c r="L3243" s="8" t="inlineStr">
        <is>
          <t>Kansas</t>
        </is>
      </c>
      <c r="M3243" s="13" t="n">
        <v>13561.7</v>
      </c>
      <c r="N3243" s="13" t="n">
        <v>12432.01</v>
      </c>
      <c r="O3243" s="8" t="n"/>
    </row>
    <row r="3244">
      <c r="A3244" s="8" t="inlineStr">
        <is>
          <t>CANON-202512-003136</t>
        </is>
      </c>
      <c r="B3244" s="9" t="inlineStr">
        <is>
          <t>2025-12</t>
        </is>
      </c>
      <c r="C3244" s="10" t="n">
        <v>46007</v>
      </c>
      <c r="D3244" s="9" t="inlineStr">
        <is>
          <t>Bound</t>
        </is>
      </c>
      <c r="E3244" s="8" t="inlineStr">
        <is>
          <t>Aurelio Montoya</t>
        </is>
      </c>
      <c r="F3244" s="11" t="n">
        <v>1973</v>
      </c>
      <c r="G3244" s="8" t="inlineStr">
        <is>
          <t>McLaren</t>
        </is>
      </c>
      <c r="H3244" s="8" t="inlineStr">
        <is>
          <t>750S</t>
        </is>
      </c>
      <c r="I3244" s="8" t="inlineStr">
        <is>
          <t>90F510PFL5GCMUWT6</t>
        </is>
      </c>
      <c r="J3244" s="8" t="inlineStr">
        <is>
          <t>03 - Supercar</t>
        </is>
      </c>
      <c r="K3244" s="12" t="n">
        <v>910000</v>
      </c>
      <c r="L3244" s="8" t="inlineStr">
        <is>
          <t>Wisconsin</t>
        </is>
      </c>
      <c r="M3244" s="13" t="n">
        <v>19573.58</v>
      </c>
      <c r="N3244" s="13" t="n">
        <v>17943.1</v>
      </c>
      <c r="O3244" s="8" t="n"/>
    </row>
    <row r="3245">
      <c r="A3245" s="8" t="inlineStr">
        <is>
          <t>CANON-202512-003137</t>
        </is>
      </c>
      <c r="B3245" s="9" t="inlineStr">
        <is>
          <t>2025-12</t>
        </is>
      </c>
      <c r="C3245" s="10" t="n">
        <v>46007</v>
      </c>
      <c r="D3245" s="9" t="inlineStr">
        <is>
          <t>Bound</t>
        </is>
      </c>
      <c r="E3245" s="8" t="inlineStr">
        <is>
          <t>Aurelio Larsson</t>
        </is>
      </c>
      <c r="F3245" s="11" t="n">
        <v>2021</v>
      </c>
      <c r="G3245" s="8" t="inlineStr">
        <is>
          <t>Lamborghini</t>
        </is>
      </c>
      <c r="H3245" s="8" t="inlineStr">
        <is>
          <t>Huracan EVO</t>
        </is>
      </c>
      <c r="I3245" s="8" t="inlineStr">
        <is>
          <t>3BB7NCVBJC1AYM4VX</t>
        </is>
      </c>
      <c r="J3245" s="8" t="inlineStr">
        <is>
          <t>03 - Supercar</t>
        </is>
      </c>
      <c r="K3245" s="12" t="n">
        <v>480000</v>
      </c>
      <c r="L3245" s="8" t="inlineStr">
        <is>
          <t>Maryland</t>
        </is>
      </c>
      <c r="M3245" s="13" t="n">
        <v>9894.34</v>
      </c>
      <c r="N3245" s="13" t="n">
        <v>9070.139999999999</v>
      </c>
      <c r="O3245" s="8" t="n"/>
    </row>
    <row r="3246">
      <c r="A3246" s="8" t="inlineStr">
        <is>
          <t>CANON-202512-003138</t>
        </is>
      </c>
      <c r="B3246" s="9" t="inlineStr">
        <is>
          <t>2025-12</t>
        </is>
      </c>
      <c r="C3246" s="10" t="n">
        <v>46019</v>
      </c>
      <c r="D3246" s="9" t="inlineStr">
        <is>
          <t>Bound</t>
        </is>
      </c>
      <c r="E3246" s="8" t="inlineStr">
        <is>
          <t>Delphine Rourke</t>
        </is>
      </c>
      <c r="F3246" s="11" t="n">
        <v>1975</v>
      </c>
      <c r="G3246" s="8" t="inlineStr">
        <is>
          <t>McLaren</t>
        </is>
      </c>
      <c r="H3246" s="8" t="inlineStr">
        <is>
          <t>750S</t>
        </is>
      </c>
      <c r="I3246" s="8" t="inlineStr">
        <is>
          <t>EYH51GWXUNFU79YTX</t>
        </is>
      </c>
      <c r="J3246" s="8" t="inlineStr">
        <is>
          <t>03 - Supercar</t>
        </is>
      </c>
      <c r="K3246" s="12" t="n">
        <v>1235000</v>
      </c>
      <c r="L3246" s="8" t="inlineStr">
        <is>
          <t>Alabama</t>
        </is>
      </c>
      <c r="M3246" s="13" t="n">
        <v>23674.72</v>
      </c>
      <c r="N3246" s="13" t="n">
        <v>21702.62</v>
      </c>
      <c r="O3246" s="8" t="n"/>
    </row>
    <row r="3247">
      <c r="A3247" s="8" t="inlineStr">
        <is>
          <t>CANON-202512-003139</t>
        </is>
      </c>
      <c r="B3247" s="9" t="inlineStr">
        <is>
          <t>2025-12</t>
        </is>
      </c>
      <c r="C3247" s="10" t="n">
        <v>46015</v>
      </c>
      <c r="D3247" s="9" t="inlineStr">
        <is>
          <t>Bound</t>
        </is>
      </c>
      <c r="E3247" s="8" t="inlineStr">
        <is>
          <t>Cassius Harrington</t>
        </is>
      </c>
      <c r="F3247" s="11" t="n">
        <v>2010</v>
      </c>
      <c r="G3247" s="8" t="inlineStr">
        <is>
          <t>Singer</t>
        </is>
      </c>
      <c r="H3247" s="8" t="inlineStr">
        <is>
          <t>911 Reimagined</t>
        </is>
      </c>
      <c r="I3247" s="8" t="inlineStr">
        <is>
          <t>RN6WGVX7N4L2A05K4</t>
        </is>
      </c>
      <c r="J3247" s="8" t="inlineStr">
        <is>
          <t>11 - Restomod / Coachbuilt / Bespoke</t>
        </is>
      </c>
      <c r="K3247" s="12" t="n">
        <v>620000</v>
      </c>
      <c r="L3247" s="8" t="inlineStr">
        <is>
          <t>South Carolina</t>
        </is>
      </c>
      <c r="M3247" s="13" t="n">
        <v>11314.42</v>
      </c>
      <c r="N3247" s="13" t="n">
        <v>10371.93</v>
      </c>
      <c r="O3247" s="8" t="n"/>
    </row>
    <row r="3248">
      <c r="A3248" s="8" t="inlineStr">
        <is>
          <t>CANON-202512-003141</t>
        </is>
      </c>
      <c r="B3248" s="9" t="inlineStr">
        <is>
          <t>2025-12</t>
        </is>
      </c>
      <c r="C3248" s="10" t="n">
        <v>45997</v>
      </c>
      <c r="D3248" s="9" t="inlineStr">
        <is>
          <t>Bound</t>
        </is>
      </c>
      <c r="E3248" s="8" t="inlineStr">
        <is>
          <t>Delphine Chattopadhyay</t>
        </is>
      </c>
      <c r="F3248" s="11" t="n">
        <v>1993</v>
      </c>
      <c r="G3248" s="8" t="inlineStr">
        <is>
          <t>McLaren</t>
        </is>
      </c>
      <c r="H3248" s="8" t="inlineStr">
        <is>
          <t>750S</t>
        </is>
      </c>
      <c r="I3248" s="8" t="inlineStr">
        <is>
          <t>HU9TM57RLVT3H8X66</t>
        </is>
      </c>
      <c r="J3248" s="8" t="inlineStr">
        <is>
          <t>03 - Supercar</t>
        </is>
      </c>
      <c r="K3248" s="12" t="n">
        <v>1405000</v>
      </c>
      <c r="L3248" s="8" t="inlineStr">
        <is>
          <t>Florida</t>
        </is>
      </c>
      <c r="M3248" s="13" t="n">
        <v>30114.72</v>
      </c>
      <c r="N3248" s="13" t="n">
        <v>27606.16</v>
      </c>
      <c r="O3248" s="8" t="n"/>
    </row>
    <row r="3249">
      <c r="A3249" s="8" t="inlineStr">
        <is>
          <t>CANON-202512-003142</t>
        </is>
      </c>
      <c r="B3249" s="9" t="inlineStr">
        <is>
          <t>2025-12</t>
        </is>
      </c>
      <c r="C3249" s="10" t="n">
        <v>45992</v>
      </c>
      <c r="D3249" s="9" t="inlineStr">
        <is>
          <t>Bound</t>
        </is>
      </c>
      <c r="E3249" s="8" t="inlineStr">
        <is>
          <t>Desmond Whitlock</t>
        </is>
      </c>
      <c r="F3249" s="11" t="n">
        <v>2001</v>
      </c>
      <c r="G3249" s="8" t="inlineStr">
        <is>
          <t>Mercedes-Benz</t>
        </is>
      </c>
      <c r="H3249" s="8" t="inlineStr">
        <is>
          <t>AMG GT</t>
        </is>
      </c>
      <c r="I3249" s="8" t="inlineStr">
        <is>
          <t>A04Y1ZCZMH6CJXTBF</t>
        </is>
      </c>
      <c r="J3249" s="8" t="inlineStr">
        <is>
          <t>02 - Sports / GT</t>
        </is>
      </c>
      <c r="K3249" s="12" t="n">
        <v>365000</v>
      </c>
      <c r="L3249" s="8" t="inlineStr">
        <is>
          <t>Tennessee</t>
        </is>
      </c>
      <c r="M3249" s="13" t="n">
        <v>5061.79</v>
      </c>
      <c r="N3249" s="13" t="n">
        <v>4640.14</v>
      </c>
      <c r="O3249" s="8" t="n"/>
    </row>
    <row r="3250">
      <c r="A3250" s="8" t="inlineStr">
        <is>
          <t>CANON-202512-003143</t>
        </is>
      </c>
      <c r="B3250" s="9" t="inlineStr">
        <is>
          <t>2025-12</t>
        </is>
      </c>
      <c r="C3250" s="10" t="n">
        <v>46016</v>
      </c>
      <c r="D3250" s="9" t="inlineStr">
        <is>
          <t>Bound</t>
        </is>
      </c>
      <c r="E3250" s="8" t="inlineStr">
        <is>
          <t>Beatrix Larsson</t>
        </is>
      </c>
      <c r="F3250" s="11" t="n">
        <v>1957</v>
      </c>
      <c r="G3250" s="8" t="inlineStr">
        <is>
          <t>Mercedes-Benz</t>
        </is>
      </c>
      <c r="H3250" s="8" t="inlineStr">
        <is>
          <t>AMG GT</t>
        </is>
      </c>
      <c r="I3250" s="8" t="inlineStr">
        <is>
          <t>N1XHDX88EP21P5FBS</t>
        </is>
      </c>
      <c r="J3250" s="8" t="inlineStr">
        <is>
          <t>02 - Sports / GT</t>
        </is>
      </c>
      <c r="K3250" s="12" t="n">
        <v>380000</v>
      </c>
      <c r="L3250" s="8" t="inlineStr">
        <is>
          <t>Iowa</t>
        </is>
      </c>
      <c r="M3250" s="13" t="n">
        <v>5915.09</v>
      </c>
      <c r="N3250" s="13" t="n">
        <v>5422.36</v>
      </c>
      <c r="O3250" s="8" t="n"/>
    </row>
    <row r="3251">
      <c r="A3251" s="8" t="inlineStr">
        <is>
          <t>CANON-202512-003144</t>
        </is>
      </c>
      <c r="B3251" s="9" t="inlineStr">
        <is>
          <t>2025-12</t>
        </is>
      </c>
      <c r="C3251" s="10" t="n">
        <v>46013</v>
      </c>
      <c r="D3251" s="9" t="inlineStr">
        <is>
          <t>Bound</t>
        </is>
      </c>
      <c r="E3251" s="8" t="inlineStr">
        <is>
          <t>Ingrid Ashcombe</t>
        </is>
      </c>
      <c r="F3251" s="11" t="n">
        <v>1983</v>
      </c>
      <c r="G3251" s="8" t="inlineStr">
        <is>
          <t>Aston Martin</t>
        </is>
      </c>
      <c r="H3251" s="8" t="inlineStr">
        <is>
          <t>DB12</t>
        </is>
      </c>
      <c r="I3251" s="8" t="inlineStr">
        <is>
          <t>6A31TG4K5XTZZYHL8</t>
        </is>
      </c>
      <c r="J3251" s="8" t="inlineStr">
        <is>
          <t>02 - Sports / GT</t>
        </is>
      </c>
      <c r="K3251" s="12" t="n">
        <v>955000</v>
      </c>
      <c r="L3251" s="8" t="inlineStr">
        <is>
          <t>South Carolina</t>
        </is>
      </c>
      <c r="M3251" s="13" t="n">
        <v>14523.21</v>
      </c>
      <c r="N3251" s="13" t="n">
        <v>13313.43</v>
      </c>
      <c r="O3251" s="8" t="n"/>
    </row>
    <row r="3252">
      <c r="A3252" s="8" t="inlineStr">
        <is>
          <t>CANON-202512-003146</t>
        </is>
      </c>
      <c r="B3252" s="9" t="inlineStr">
        <is>
          <t>2025-12</t>
        </is>
      </c>
      <c r="C3252" s="10" t="n">
        <v>46014</v>
      </c>
      <c r="D3252" s="9" t="inlineStr">
        <is>
          <t>Bound</t>
        </is>
      </c>
      <c r="E3252" s="8" t="inlineStr">
        <is>
          <t>Callum Rourke</t>
        </is>
      </c>
      <c r="F3252" s="11" t="n">
        <v>1973</v>
      </c>
      <c r="G3252" s="8" t="inlineStr">
        <is>
          <t>Bentley</t>
        </is>
      </c>
      <c r="H3252" s="8" t="inlineStr">
        <is>
          <t>Continental GT</t>
        </is>
      </c>
      <c r="I3252" s="8" t="inlineStr">
        <is>
          <t>B5ANS15X1NJYPFJXE</t>
        </is>
      </c>
      <c r="J3252" s="8" t="inlineStr">
        <is>
          <t>02 - Sports / GT</t>
        </is>
      </c>
      <c r="K3252" s="12" t="n">
        <v>440000</v>
      </c>
      <c r="L3252" s="8" t="inlineStr">
        <is>
          <t>West Virginia</t>
        </is>
      </c>
      <c r="M3252" s="13" t="n">
        <v>8281.129999999999</v>
      </c>
      <c r="N3252" s="13" t="n">
        <v>7591.31</v>
      </c>
      <c r="O3252" s="8" t="n"/>
    </row>
    <row r="3253">
      <c r="A3253" s="8" t="inlineStr">
        <is>
          <t>CANON-202512-003148</t>
        </is>
      </c>
      <c r="B3253" s="9" t="inlineStr">
        <is>
          <t>2025-12</t>
        </is>
      </c>
      <c r="C3253" s="10" t="n">
        <v>46018</v>
      </c>
      <c r="D3253" s="9" t="inlineStr">
        <is>
          <t>Bound</t>
        </is>
      </c>
      <c r="E3253" s="8" t="inlineStr">
        <is>
          <t>Priya Nakashima</t>
        </is>
      </c>
      <c r="F3253" s="11" t="n">
        <v>2019</v>
      </c>
      <c r="G3253" s="8" t="inlineStr">
        <is>
          <t>Icon</t>
        </is>
      </c>
      <c r="H3253" s="8" t="inlineStr">
        <is>
          <t>Derelict</t>
        </is>
      </c>
      <c r="I3253" s="8" t="inlineStr">
        <is>
          <t>1635TSS8GP4HDNL14</t>
        </is>
      </c>
      <c r="J3253" s="8" t="inlineStr">
        <is>
          <t>11 - Restomod / Coachbuilt / Bespoke</t>
        </is>
      </c>
      <c r="K3253" s="12" t="n">
        <v>555000</v>
      </c>
      <c r="L3253" s="8" t="inlineStr">
        <is>
          <t>Alabama</t>
        </is>
      </c>
      <c r="M3253" s="13" t="n">
        <v>10373.26</v>
      </c>
      <c r="N3253" s="13" t="n">
        <v>9509.17</v>
      </c>
      <c r="O3253" s="8" t="n"/>
    </row>
    <row r="3254">
      <c r="A3254" s="8" t="inlineStr">
        <is>
          <t>CANON-202512-003149</t>
        </is>
      </c>
      <c r="B3254" s="9" t="inlineStr">
        <is>
          <t>2025-12</t>
        </is>
      </c>
      <c r="C3254" s="10" t="n">
        <v>46010</v>
      </c>
      <c r="D3254" s="9" t="inlineStr">
        <is>
          <t>Bound</t>
        </is>
      </c>
      <c r="E3254" s="8" t="inlineStr">
        <is>
          <t>Anouk Farkas</t>
        </is>
      </c>
      <c r="F3254" s="11" t="n">
        <v>1974</v>
      </c>
      <c r="G3254" s="8" t="inlineStr">
        <is>
          <t>Lamborghini</t>
        </is>
      </c>
      <c r="H3254" s="8" t="inlineStr">
        <is>
          <t>Huracan EVO</t>
        </is>
      </c>
      <c r="I3254" s="8" t="inlineStr">
        <is>
          <t>NSKE5BFD5RLHP0H2V</t>
        </is>
      </c>
      <c r="J3254" s="8" t="inlineStr">
        <is>
          <t>03 - Supercar</t>
        </is>
      </c>
      <c r="K3254" s="12" t="n">
        <v>950000</v>
      </c>
      <c r="L3254" s="8" t="inlineStr">
        <is>
          <t>California</t>
        </is>
      </c>
      <c r="M3254" s="13" t="n">
        <v>22988.21</v>
      </c>
      <c r="N3254" s="13" t="n">
        <v>21073.29</v>
      </c>
      <c r="O3254" s="8" t="n"/>
    </row>
    <row r="3255">
      <c r="A3255" s="8" t="inlineStr">
        <is>
          <t>CANON-202512-003151</t>
        </is>
      </c>
      <c r="B3255" s="9" t="inlineStr">
        <is>
          <t>2025-12</t>
        </is>
      </c>
      <c r="C3255" s="10" t="n">
        <v>46019</v>
      </c>
      <c r="D3255" s="9" t="inlineStr">
        <is>
          <t>Bound</t>
        </is>
      </c>
      <c r="E3255" s="8" t="inlineStr">
        <is>
          <t>Leopold Castellanos</t>
        </is>
      </c>
      <c r="F3255" s="11" t="n">
        <v>1981</v>
      </c>
      <c r="G3255" s="8" t="inlineStr">
        <is>
          <t>Ferrari</t>
        </is>
      </c>
      <c r="H3255" s="8" t="inlineStr">
        <is>
          <t>SF90 Stradale</t>
        </is>
      </c>
      <c r="I3255" s="8" t="inlineStr">
        <is>
          <t>FRFX1T2P7B4U91080</t>
        </is>
      </c>
      <c r="J3255" s="8" t="inlineStr">
        <is>
          <t>03 - Supercar</t>
        </is>
      </c>
      <c r="K3255" s="12" t="n">
        <v>390000</v>
      </c>
      <c r="L3255" s="8" t="inlineStr">
        <is>
          <t>Michigan</t>
        </is>
      </c>
      <c r="M3255" s="13" t="n">
        <v>13116.51</v>
      </c>
      <c r="N3255" s="13" t="n">
        <v>12023.9</v>
      </c>
      <c r="O3255" s="8" t="n"/>
    </row>
    <row r="3256">
      <c r="A3256" s="8" t="inlineStr">
        <is>
          <t>CANON-202512-003153</t>
        </is>
      </c>
      <c r="B3256" s="9" t="inlineStr">
        <is>
          <t>2025-12</t>
        </is>
      </c>
      <c r="C3256" s="10" t="n">
        <v>46010</v>
      </c>
      <c r="D3256" s="9" t="inlineStr">
        <is>
          <t>Bound</t>
        </is>
      </c>
      <c r="E3256" s="8" t="inlineStr">
        <is>
          <t>Beatrix Nakashima</t>
        </is>
      </c>
      <c r="F3256" s="11" t="n">
        <v>1982</v>
      </c>
      <c r="G3256" s="8" t="inlineStr">
        <is>
          <t>Ferrari</t>
        </is>
      </c>
      <c r="H3256" s="8" t="inlineStr">
        <is>
          <t>SF90 Stradale</t>
        </is>
      </c>
      <c r="I3256" s="8" t="inlineStr">
        <is>
          <t>4P9P1R297F7Y1UJ7C</t>
        </is>
      </c>
      <c r="J3256" s="8" t="inlineStr">
        <is>
          <t>03 - Supercar</t>
        </is>
      </c>
      <c r="K3256" s="12" t="n">
        <v>395000</v>
      </c>
      <c r="L3256" s="8" t="inlineStr">
        <is>
          <t>Rhode Island</t>
        </is>
      </c>
      <c r="M3256" s="13" t="n">
        <v>11741.93</v>
      </c>
      <c r="N3256" s="13" t="n">
        <v>10763.83</v>
      </c>
      <c r="O3256" s="8" t="n"/>
    </row>
    <row r="3257">
      <c r="A3257" s="8" t="inlineStr">
        <is>
          <t>CANON-202512-003155</t>
        </is>
      </c>
      <c r="B3257" s="9" t="inlineStr">
        <is>
          <t>2025-12</t>
        </is>
      </c>
      <c r="C3257" s="10" t="n">
        <v>45999</v>
      </c>
      <c r="D3257" s="9" t="inlineStr">
        <is>
          <t>Bound</t>
        </is>
      </c>
      <c r="E3257" s="8" t="inlineStr">
        <is>
          <t>Mireille Rourke</t>
        </is>
      </c>
      <c r="F3257" s="11" t="n">
        <v>1968</v>
      </c>
      <c r="G3257" s="8" t="inlineStr">
        <is>
          <t>Aston Martin</t>
        </is>
      </c>
      <c r="H3257" s="8" t="inlineStr">
        <is>
          <t>DB12</t>
        </is>
      </c>
      <c r="I3257" s="8" t="inlineStr">
        <is>
          <t>BDJZWT9JSDZWCNYVR</t>
        </is>
      </c>
      <c r="J3257" s="8" t="inlineStr">
        <is>
          <t>02 - Sports / GT</t>
        </is>
      </c>
      <c r="K3257" s="12" t="n">
        <v>990000</v>
      </c>
      <c r="L3257" s="8" t="inlineStr">
        <is>
          <t>California</t>
        </is>
      </c>
      <c r="M3257" s="13" t="n">
        <v>16391.04</v>
      </c>
      <c r="N3257" s="13" t="n">
        <v>15025.67</v>
      </c>
      <c r="O3257" s="8" t="n"/>
    </row>
    <row r="3258">
      <c r="A3258" s="8" t="inlineStr">
        <is>
          <t>CANON-202512-003157</t>
        </is>
      </c>
      <c r="B3258" s="9" t="inlineStr">
        <is>
          <t>2025-12</t>
        </is>
      </c>
      <c r="C3258" s="10" t="n">
        <v>46014</v>
      </c>
      <c r="D3258" s="9" t="inlineStr">
        <is>
          <t>Bound</t>
        </is>
      </c>
      <c r="E3258" s="8" t="inlineStr">
        <is>
          <t>Priya Whitlock</t>
        </is>
      </c>
      <c r="F3258" s="11" t="n">
        <v>1995</v>
      </c>
      <c r="G3258" s="8" t="inlineStr">
        <is>
          <t>Jaguar</t>
        </is>
      </c>
      <c r="H3258" s="8" t="inlineStr">
        <is>
          <t>E-Type Series 1</t>
        </is>
      </c>
      <c r="I3258" s="8" t="inlineStr">
        <is>
          <t>3GXF2ART3X1JBFVFT</t>
        </is>
      </c>
      <c r="J3258" s="8" t="inlineStr">
        <is>
          <t>07 - Post-War Classic (1946-1972)</t>
        </is>
      </c>
      <c r="K3258" s="12" t="n">
        <v>1615000</v>
      </c>
      <c r="L3258" s="8" t="inlineStr">
        <is>
          <t>California</t>
        </is>
      </c>
      <c r="M3258" s="13" t="n">
        <v>15631.98</v>
      </c>
      <c r="N3258" s="13" t="n">
        <v>14329.84</v>
      </c>
      <c r="O3258" s="8" t="n"/>
    </row>
    <row r="3259">
      <c r="A3259" s="8" t="inlineStr">
        <is>
          <t>CANON-202512-003158</t>
        </is>
      </c>
      <c r="B3259" s="9" t="inlineStr">
        <is>
          <t>2025-12</t>
        </is>
      </c>
      <c r="C3259" s="10" t="n">
        <v>46013</v>
      </c>
      <c r="D3259" s="9" t="inlineStr">
        <is>
          <t>Bound</t>
        </is>
      </c>
      <c r="E3259" s="8" t="inlineStr">
        <is>
          <t>Horace Chattopadhyay</t>
        </is>
      </c>
      <c r="F3259" s="11" t="n">
        <v>1988</v>
      </c>
      <c r="G3259" s="8" t="inlineStr">
        <is>
          <t>BMW</t>
        </is>
      </c>
      <c r="H3259" s="8" t="inlineStr">
        <is>
          <t>M8 Competition</t>
        </is>
      </c>
      <c r="I3259" s="8" t="inlineStr">
        <is>
          <t>JUXXURLZ8AWTH88H5</t>
        </is>
      </c>
      <c r="J3259" s="8" t="inlineStr">
        <is>
          <t>02 - Sports / GT</t>
        </is>
      </c>
      <c r="K3259" s="12" t="n">
        <v>660000</v>
      </c>
      <c r="L3259" s="8" t="inlineStr">
        <is>
          <t>Virginia</t>
        </is>
      </c>
      <c r="M3259" s="13" t="n">
        <v>8822.83</v>
      </c>
      <c r="N3259" s="13" t="n">
        <v>8087.89</v>
      </c>
      <c r="O3259" s="8" t="n"/>
    </row>
    <row r="3260">
      <c r="A3260" s="8" t="inlineStr">
        <is>
          <t>CANON-202512-003160</t>
        </is>
      </c>
      <c r="B3260" s="9" t="inlineStr">
        <is>
          <t>2025-12</t>
        </is>
      </c>
      <c r="C3260" s="10" t="n">
        <v>45996</v>
      </c>
      <c r="D3260" s="9" t="inlineStr">
        <is>
          <t>Bound</t>
        </is>
      </c>
      <c r="E3260" s="8" t="inlineStr">
        <is>
          <t>Horace Vasquez</t>
        </is>
      </c>
      <c r="F3260" s="11" t="n">
        <v>1962</v>
      </c>
      <c r="G3260" s="8" t="inlineStr">
        <is>
          <t>Ferrari</t>
        </is>
      </c>
      <c r="H3260" s="8" t="inlineStr">
        <is>
          <t>275 GTB/4</t>
        </is>
      </c>
      <c r="I3260" s="8" t="inlineStr">
        <is>
          <t>555UL0LCFGXG9JNKZ</t>
        </is>
      </c>
      <c r="J3260" s="8" t="inlineStr">
        <is>
          <t>07 - Post-War Classic (1946-1972)</t>
        </is>
      </c>
      <c r="K3260" s="12" t="n">
        <v>1610000</v>
      </c>
      <c r="L3260" s="8" t="inlineStr">
        <is>
          <t>Minnesota</t>
        </is>
      </c>
      <c r="M3260" s="13" t="n">
        <v>15237.28</v>
      </c>
      <c r="N3260" s="13" t="n">
        <v>13968.01</v>
      </c>
      <c r="O3260" s="8" t="n"/>
    </row>
    <row r="3261">
      <c r="A3261" s="8" t="inlineStr">
        <is>
          <t>CANON-202512-003161</t>
        </is>
      </c>
      <c r="B3261" s="9" t="inlineStr">
        <is>
          <t>2025-12</t>
        </is>
      </c>
      <c r="C3261" s="10" t="n">
        <v>45994</v>
      </c>
      <c r="D3261" s="9" t="inlineStr">
        <is>
          <t>Bound</t>
        </is>
      </c>
      <c r="E3261" s="8" t="inlineStr">
        <is>
          <t>Ramona Castellanos</t>
        </is>
      </c>
      <c r="F3261" s="11" t="n">
        <v>1957</v>
      </c>
      <c r="G3261" s="8" t="inlineStr">
        <is>
          <t>Maserati</t>
        </is>
      </c>
      <c r="H3261" s="8" t="inlineStr">
        <is>
          <t>GranTurismo</t>
        </is>
      </c>
      <c r="I3261" s="8" t="inlineStr">
        <is>
          <t>DZR9EXKGBE3L6P54W</t>
        </is>
      </c>
      <c r="J3261" s="8" t="inlineStr">
        <is>
          <t>02 - Sports / GT</t>
        </is>
      </c>
      <c r="K3261" s="12" t="n">
        <v>545000</v>
      </c>
      <c r="L3261" s="8" t="inlineStr">
        <is>
          <t>Vermont</t>
        </is>
      </c>
      <c r="M3261" s="13" t="n">
        <v>8154.43</v>
      </c>
      <c r="N3261" s="13" t="n">
        <v>7475.17</v>
      </c>
      <c r="O3261" s="8" t="n"/>
    </row>
    <row r="3262">
      <c r="A3262" s="8" t="inlineStr">
        <is>
          <t>CANON-202512-003162</t>
        </is>
      </c>
      <c r="B3262" s="9" t="inlineStr">
        <is>
          <t>2025-12</t>
        </is>
      </c>
      <c r="C3262" s="10" t="n">
        <v>46015</v>
      </c>
      <c r="D3262" s="9" t="inlineStr">
        <is>
          <t>Bound</t>
        </is>
      </c>
      <c r="E3262" s="8" t="inlineStr">
        <is>
          <t>Horace Vandermeer</t>
        </is>
      </c>
      <c r="F3262" s="11" t="n">
        <v>1974</v>
      </c>
      <c r="G3262" s="8" t="inlineStr">
        <is>
          <t>Bentley</t>
        </is>
      </c>
      <c r="H3262" s="8" t="inlineStr">
        <is>
          <t>4.5 Litre</t>
        </is>
      </c>
      <c r="I3262" s="8" t="inlineStr">
        <is>
          <t>T9XC500Y6WVX2MXSW</t>
        </is>
      </c>
      <c r="J3262" s="8" t="inlineStr">
        <is>
          <t>06 - Vintage Pre-War (pre-1946)</t>
        </is>
      </c>
      <c r="K3262" s="12" t="n">
        <v>580000</v>
      </c>
      <c r="L3262" s="8" t="inlineStr">
        <is>
          <t>Ohio</t>
        </is>
      </c>
      <c r="M3262" s="13" t="n">
        <v>5780.3</v>
      </c>
      <c r="N3262" s="13" t="n">
        <v>5298.8</v>
      </c>
      <c r="O3262" s="8" t="n"/>
    </row>
    <row r="3263">
      <c r="A3263" s="8" t="inlineStr">
        <is>
          <t>CANON-202512-003163</t>
        </is>
      </c>
      <c r="B3263" s="9" t="inlineStr">
        <is>
          <t>2025-12</t>
        </is>
      </c>
      <c r="C3263" s="10" t="n">
        <v>46008</v>
      </c>
      <c r="D3263" s="9" t="inlineStr">
        <is>
          <t>Bound</t>
        </is>
      </c>
      <c r="E3263" s="8" t="inlineStr">
        <is>
          <t>Horace Okonkwo</t>
        </is>
      </c>
      <c r="F3263" s="11" t="n">
        <v>1994</v>
      </c>
      <c r="G3263" s="8" t="inlineStr">
        <is>
          <t>Maserati</t>
        </is>
      </c>
      <c r="H3263" s="8" t="inlineStr">
        <is>
          <t>GranTurismo</t>
        </is>
      </c>
      <c r="I3263" s="8" t="inlineStr">
        <is>
          <t>JNS64J0A3FY42G5E9</t>
        </is>
      </c>
      <c r="J3263" s="8" t="inlineStr">
        <is>
          <t>02 - Sports / GT</t>
        </is>
      </c>
      <c r="K3263" s="12" t="n">
        <v>555000</v>
      </c>
      <c r="L3263" s="8" t="inlineStr">
        <is>
          <t>Idaho</t>
        </is>
      </c>
      <c r="M3263" s="13" t="n">
        <v>6738.54</v>
      </c>
      <c r="N3263" s="13" t="n">
        <v>6177.22</v>
      </c>
      <c r="O3263" s="8" t="n"/>
    </row>
    <row r="3264">
      <c r="A3264" s="8" t="inlineStr">
        <is>
          <t>CANON-202512-003166</t>
        </is>
      </c>
      <c r="B3264" s="9" t="inlineStr">
        <is>
          <t>2025-12</t>
        </is>
      </c>
      <c r="C3264" s="10" t="n">
        <v>45999</v>
      </c>
      <c r="D3264" s="9" t="inlineStr">
        <is>
          <t>Bound</t>
        </is>
      </c>
      <c r="E3264" s="8" t="inlineStr">
        <is>
          <t>Mireille Larsson</t>
        </is>
      </c>
      <c r="F3264" s="11" t="n">
        <v>1976</v>
      </c>
      <c r="G3264" s="8" t="inlineStr">
        <is>
          <t>Aston Martin</t>
        </is>
      </c>
      <c r="H3264" s="8" t="inlineStr">
        <is>
          <t>DB12</t>
        </is>
      </c>
      <c r="I3264" s="8" t="inlineStr">
        <is>
          <t>DV7B8GA92EB1U2F76</t>
        </is>
      </c>
      <c r="J3264" s="8" t="inlineStr">
        <is>
          <t>02 - Sports / GT</t>
        </is>
      </c>
      <c r="K3264" s="12" t="n">
        <v>715000</v>
      </c>
      <c r="L3264" s="8" t="inlineStr">
        <is>
          <t>New Jersey</t>
        </is>
      </c>
      <c r="M3264" s="13" t="n">
        <v>7979.67</v>
      </c>
      <c r="N3264" s="13" t="n">
        <v>7314.96</v>
      </c>
      <c r="O3264" s="8" t="n"/>
    </row>
    <row r="3265">
      <c r="A3265" s="8" t="inlineStr">
        <is>
          <t>CANON-202512-003167</t>
        </is>
      </c>
      <c r="B3265" s="9" t="inlineStr">
        <is>
          <t>2025-12</t>
        </is>
      </c>
      <c r="C3265" s="10" t="n">
        <v>46014</v>
      </c>
      <c r="D3265" s="9" t="inlineStr">
        <is>
          <t>Bound</t>
        </is>
      </c>
      <c r="E3265" s="8" t="inlineStr">
        <is>
          <t>Ingrid Harrington</t>
        </is>
      </c>
      <c r="F3265" s="11" t="n">
        <v>1959</v>
      </c>
      <c r="G3265" s="8" t="inlineStr">
        <is>
          <t>Ferrari</t>
        </is>
      </c>
      <c r="H3265" s="8" t="inlineStr">
        <is>
          <t>SF90 Stradale</t>
        </is>
      </c>
      <c r="I3265" s="8" t="inlineStr">
        <is>
          <t>R3MLHUEYRCRCTPR12</t>
        </is>
      </c>
      <c r="J3265" s="8" t="inlineStr">
        <is>
          <t>03 - Supercar</t>
        </is>
      </c>
      <c r="K3265" s="12" t="n">
        <v>500000</v>
      </c>
      <c r="L3265" s="8" t="inlineStr">
        <is>
          <t>New York</t>
        </is>
      </c>
      <c r="M3265" s="13" t="n">
        <v>11471.7</v>
      </c>
      <c r="N3265" s="13" t="n">
        <v>10516.11</v>
      </c>
      <c r="O3265" s="8" t="n"/>
    </row>
    <row r="3266">
      <c r="A3266" s="8" t="inlineStr">
        <is>
          <t>CANON-202512-003168</t>
        </is>
      </c>
      <c r="B3266" s="9" t="inlineStr">
        <is>
          <t>2025-12</t>
        </is>
      </c>
      <c r="C3266" s="10" t="n">
        <v>45995</v>
      </c>
      <c r="D3266" s="9" t="inlineStr">
        <is>
          <t>Bound</t>
        </is>
      </c>
      <c r="E3266" s="8" t="inlineStr">
        <is>
          <t>Aurelio Montoya</t>
        </is>
      </c>
      <c r="F3266" s="11" t="n">
        <v>1976</v>
      </c>
      <c r="G3266" s="8" t="inlineStr">
        <is>
          <t>Ferrari</t>
        </is>
      </c>
      <c r="H3266" s="8" t="inlineStr">
        <is>
          <t>SF90 Stradale</t>
        </is>
      </c>
      <c r="I3266" s="8" t="inlineStr">
        <is>
          <t>M8A4ESVW1H9H6VFLT</t>
        </is>
      </c>
      <c r="J3266" s="8" t="inlineStr">
        <is>
          <t>03 - Supercar</t>
        </is>
      </c>
      <c r="K3266" s="12" t="n">
        <v>1205000</v>
      </c>
      <c r="L3266" s="8" t="inlineStr">
        <is>
          <t>Oregon</t>
        </is>
      </c>
      <c r="M3266" s="13" t="n">
        <v>20553.21</v>
      </c>
      <c r="N3266" s="13" t="n">
        <v>18841.13</v>
      </c>
      <c r="O3266" s="8" t="n"/>
    </row>
    <row r="3267">
      <c r="A3267" s="8" t="inlineStr">
        <is>
          <t>CANON-202512-003169</t>
        </is>
      </c>
      <c r="B3267" s="9" t="inlineStr">
        <is>
          <t>2025-12</t>
        </is>
      </c>
      <c r="C3267" s="10" t="n">
        <v>46009</v>
      </c>
      <c r="D3267" s="9" t="inlineStr">
        <is>
          <t>Bound</t>
        </is>
      </c>
      <c r="E3267" s="8" t="inlineStr">
        <is>
          <t>Everett Underwood</t>
        </is>
      </c>
      <c r="F3267" s="11" t="n">
        <v>2015</v>
      </c>
      <c r="G3267" s="8" t="inlineStr">
        <is>
          <t>Mercedes-Benz</t>
        </is>
      </c>
      <c r="H3267" s="8" t="inlineStr">
        <is>
          <t>AMG GT</t>
        </is>
      </c>
      <c r="I3267" s="8" t="inlineStr">
        <is>
          <t>R9UJPBT9RKVXPUVMX</t>
        </is>
      </c>
      <c r="J3267" s="8" t="inlineStr">
        <is>
          <t>02 - Sports / GT</t>
        </is>
      </c>
      <c r="K3267" s="12" t="n">
        <v>300000</v>
      </c>
      <c r="L3267" s="8" t="inlineStr">
        <is>
          <t>Washington</t>
        </is>
      </c>
      <c r="M3267" s="13" t="n">
        <v>4075.47</v>
      </c>
      <c r="N3267" s="13" t="n">
        <v>3735.98</v>
      </c>
      <c r="O3267" s="8" t="n"/>
    </row>
    <row r="3268">
      <c r="A3268" s="8" t="inlineStr">
        <is>
          <t>CANON-202512-003170</t>
        </is>
      </c>
      <c r="B3268" s="9" t="inlineStr">
        <is>
          <t>2025-12</t>
        </is>
      </c>
      <c r="C3268" s="10" t="n">
        <v>45999</v>
      </c>
      <c r="D3268" s="9" t="inlineStr">
        <is>
          <t>Bound</t>
        </is>
      </c>
      <c r="E3268" s="8" t="inlineStr">
        <is>
          <t>Beatrix Harrington</t>
        </is>
      </c>
      <c r="F3268" s="11" t="n">
        <v>1959</v>
      </c>
      <c r="G3268" s="8" t="inlineStr">
        <is>
          <t>Bentley</t>
        </is>
      </c>
      <c r="H3268" s="8" t="inlineStr">
        <is>
          <t>Continental GT</t>
        </is>
      </c>
      <c r="I3268" s="8" t="inlineStr">
        <is>
          <t>6D0SSAPJRUVU71UGS</t>
        </is>
      </c>
      <c r="J3268" s="8" t="inlineStr">
        <is>
          <t>02 - Sports / GT</t>
        </is>
      </c>
      <c r="K3268" s="12" t="n">
        <v>650000</v>
      </c>
      <c r="L3268" s="8" t="inlineStr">
        <is>
          <t>Mississippi</t>
        </is>
      </c>
      <c r="M3268" s="13" t="n">
        <v>9486.32</v>
      </c>
      <c r="N3268" s="13" t="n">
        <v>8696.110000000001</v>
      </c>
      <c r="O3268" s="8" t="n"/>
    </row>
    <row r="3269">
      <c r="A3269" s="8" t="inlineStr">
        <is>
          <t>CANON-202512-003171</t>
        </is>
      </c>
      <c r="B3269" s="9" t="inlineStr">
        <is>
          <t>2025-12</t>
        </is>
      </c>
      <c r="C3269" s="10" t="n">
        <v>46020</v>
      </c>
      <c r="D3269" s="9" t="inlineStr">
        <is>
          <t>Bound</t>
        </is>
      </c>
      <c r="E3269" s="8" t="inlineStr">
        <is>
          <t>Ramona Castellanos</t>
        </is>
      </c>
      <c r="F3269" s="11" t="n">
        <v>1976</v>
      </c>
      <c r="G3269" s="8" t="inlineStr">
        <is>
          <t>Mercedes-Benz</t>
        </is>
      </c>
      <c r="H3269" s="8" t="inlineStr">
        <is>
          <t>AMG GT</t>
        </is>
      </c>
      <c r="I3269" s="8" t="inlineStr">
        <is>
          <t>YVEW1UXJ0JYJE81G0</t>
        </is>
      </c>
      <c r="J3269" s="8" t="inlineStr">
        <is>
          <t>02 - Sports / GT</t>
        </is>
      </c>
      <c r="K3269" s="12" t="n">
        <v>1705000</v>
      </c>
      <c r="L3269" s="8" t="inlineStr">
        <is>
          <t>Minnesota</t>
        </is>
      </c>
      <c r="M3269" s="13" t="n">
        <v>23355.28</v>
      </c>
      <c r="N3269" s="13" t="n">
        <v>21409.79</v>
      </c>
      <c r="O3269" s="8" t="n"/>
    </row>
    <row r="3270">
      <c r="A3270" s="8" t="inlineStr">
        <is>
          <t>CANON-202512-003172</t>
        </is>
      </c>
      <c r="B3270" s="9" t="inlineStr">
        <is>
          <t>2025-12</t>
        </is>
      </c>
      <c r="C3270" s="10" t="n">
        <v>46013</v>
      </c>
      <c r="D3270" s="9" t="inlineStr">
        <is>
          <t>Bound</t>
        </is>
      </c>
      <c r="E3270" s="8" t="inlineStr">
        <is>
          <t>Leopold Fairweather</t>
        </is>
      </c>
      <c r="F3270" s="11" t="n">
        <v>2009</v>
      </c>
      <c r="G3270" s="8" t="inlineStr">
        <is>
          <t>McLaren</t>
        </is>
      </c>
      <c r="H3270" s="8" t="inlineStr">
        <is>
          <t>750S</t>
        </is>
      </c>
      <c r="I3270" s="8" t="inlineStr">
        <is>
          <t>E1JTKBNTCSXGXMNRP</t>
        </is>
      </c>
      <c r="J3270" s="8" t="inlineStr">
        <is>
          <t>03 - Supercar</t>
        </is>
      </c>
      <c r="K3270" s="12" t="n">
        <v>1085000</v>
      </c>
      <c r="L3270" s="8" t="inlineStr">
        <is>
          <t>Oregon</t>
        </is>
      </c>
      <c r="M3270" s="13" t="n">
        <v>18506.42</v>
      </c>
      <c r="N3270" s="13" t="n">
        <v>16964.84</v>
      </c>
      <c r="O3270" s="8" t="n"/>
    </row>
    <row r="3271">
      <c r="A3271" s="8" t="inlineStr">
        <is>
          <t>CANON-202512-003173</t>
        </is>
      </c>
      <c r="B3271" s="9" t="inlineStr">
        <is>
          <t>2025-12</t>
        </is>
      </c>
      <c r="C3271" s="10" t="n">
        <v>46021</v>
      </c>
      <c r="D3271" s="9" t="inlineStr">
        <is>
          <t>Bound</t>
        </is>
      </c>
      <c r="E3271" s="8" t="inlineStr">
        <is>
          <t>Fitzgerald Thistlewood</t>
        </is>
      </c>
      <c r="F3271" s="11" t="n">
        <v>2022</v>
      </c>
      <c r="G3271" s="8" t="inlineStr">
        <is>
          <t>Mercedes-Benz</t>
        </is>
      </c>
      <c r="H3271" s="8" t="inlineStr">
        <is>
          <t>AMG GT</t>
        </is>
      </c>
      <c r="I3271" s="8" t="inlineStr">
        <is>
          <t>51FURDN44U4FLNJFL</t>
        </is>
      </c>
      <c r="J3271" s="8" t="inlineStr">
        <is>
          <t>02 - Sports / GT</t>
        </is>
      </c>
      <c r="K3271" s="12" t="n">
        <v>630000</v>
      </c>
      <c r="L3271" s="8" t="inlineStr">
        <is>
          <t>Pennsylvania</t>
        </is>
      </c>
      <c r="M3271" s="13" t="n">
        <v>7726.42</v>
      </c>
      <c r="N3271" s="13" t="n">
        <v>7082.81</v>
      </c>
      <c r="O3271" s="8" t="n"/>
    </row>
    <row r="3272">
      <c r="A3272" s="8" t="inlineStr">
        <is>
          <t>CANON-202512-003174</t>
        </is>
      </c>
      <c r="B3272" s="9" t="inlineStr">
        <is>
          <t>2025-12</t>
        </is>
      </c>
      <c r="C3272" s="10" t="n">
        <v>46014</v>
      </c>
      <c r="D3272" s="9" t="inlineStr">
        <is>
          <t>Bound</t>
        </is>
      </c>
      <c r="E3272" s="8" t="inlineStr">
        <is>
          <t>Priya Rourke</t>
        </is>
      </c>
      <c r="F3272" s="11" t="n">
        <v>1982</v>
      </c>
      <c r="G3272" s="8" t="inlineStr">
        <is>
          <t>Bentley</t>
        </is>
      </c>
      <c r="H3272" s="8" t="inlineStr">
        <is>
          <t>4.5 Litre</t>
        </is>
      </c>
      <c r="I3272" s="8" t="inlineStr">
        <is>
          <t>9W44CLEJFK8AJHANS</t>
        </is>
      </c>
      <c r="J3272" s="8" t="inlineStr">
        <is>
          <t>06 - Vintage Pre-War (pre-1946)</t>
        </is>
      </c>
      <c r="K3272" s="12" t="n">
        <v>1950000</v>
      </c>
      <c r="L3272" s="8" t="inlineStr">
        <is>
          <t>Nevada</t>
        </is>
      </c>
      <c r="M3272" s="13" t="n">
        <v>14636.04</v>
      </c>
      <c r="N3272" s="13" t="n">
        <v>13416.86</v>
      </c>
      <c r="O3272" s="8" t="n"/>
    </row>
    <row r="3273">
      <c r="A3273" s="8" t="inlineStr">
        <is>
          <t>CANON-202512-003175</t>
        </is>
      </c>
      <c r="B3273" s="9" t="inlineStr">
        <is>
          <t>2025-12</t>
        </is>
      </c>
      <c r="C3273" s="10" t="n">
        <v>45999</v>
      </c>
      <c r="D3273" s="9" t="inlineStr">
        <is>
          <t>Bound</t>
        </is>
      </c>
      <c r="E3273" s="8" t="inlineStr">
        <is>
          <t>Sunniva Harrington</t>
        </is>
      </c>
      <c r="F3273" s="11" t="n">
        <v>2008</v>
      </c>
      <c r="G3273" s="8" t="inlineStr">
        <is>
          <t>Maserati</t>
        </is>
      </c>
      <c r="H3273" s="8" t="inlineStr">
        <is>
          <t>GranTurismo</t>
        </is>
      </c>
      <c r="I3273" s="8" t="inlineStr">
        <is>
          <t>KLNT8CYPVH0651WYS</t>
        </is>
      </c>
      <c r="J3273" s="8" t="inlineStr">
        <is>
          <t>02 - Sports / GT</t>
        </is>
      </c>
      <c r="K3273" s="12" t="n">
        <v>370000</v>
      </c>
      <c r="L3273" s="8" t="inlineStr">
        <is>
          <t>Rhode Island</t>
        </is>
      </c>
      <c r="M3273" s="13" t="n">
        <v>7173.11</v>
      </c>
      <c r="N3273" s="13" t="n">
        <v>6575.59</v>
      </c>
      <c r="O3273" s="8" t="n"/>
    </row>
    <row r="3274">
      <c r="A3274" s="8" t="inlineStr">
        <is>
          <t>CANON-202512-003176</t>
        </is>
      </c>
      <c r="B3274" s="9" t="inlineStr">
        <is>
          <t>2025-12</t>
        </is>
      </c>
      <c r="C3274" s="10" t="n">
        <v>46016</v>
      </c>
      <c r="D3274" s="9" t="inlineStr">
        <is>
          <t>Bound</t>
        </is>
      </c>
      <c r="E3274" s="8" t="inlineStr">
        <is>
          <t>Ingrid Vandermeer</t>
        </is>
      </c>
      <c r="F3274" s="11" t="n">
        <v>2011</v>
      </c>
      <c r="G3274" s="8" t="inlineStr">
        <is>
          <t>Maserati</t>
        </is>
      </c>
      <c r="H3274" s="8" t="inlineStr">
        <is>
          <t>GranTurismo</t>
        </is>
      </c>
      <c r="I3274" s="8" t="inlineStr">
        <is>
          <t>D0JB7HS36ZGP606KJ</t>
        </is>
      </c>
      <c r="J3274" s="8" t="inlineStr">
        <is>
          <t>02 - Sports / GT</t>
        </is>
      </c>
      <c r="K3274" s="12" t="n">
        <v>925000</v>
      </c>
      <c r="L3274" s="8" t="inlineStr">
        <is>
          <t>South Carolina</t>
        </is>
      </c>
      <c r="M3274" s="13" t="n">
        <v>14066.98</v>
      </c>
      <c r="N3274" s="13" t="n">
        <v>12895.2</v>
      </c>
      <c r="O3274" s="8" t="n"/>
    </row>
    <row r="3275">
      <c r="A3275" s="8" t="inlineStr">
        <is>
          <t>CANON-202512-003177</t>
        </is>
      </c>
      <c r="B3275" s="9" t="inlineStr">
        <is>
          <t>2025-12</t>
        </is>
      </c>
      <c r="C3275" s="10" t="n">
        <v>46001</v>
      </c>
      <c r="D3275" s="9" t="inlineStr">
        <is>
          <t>Bound</t>
        </is>
      </c>
      <c r="E3275" s="8" t="inlineStr">
        <is>
          <t>Anouk Pennington</t>
        </is>
      </c>
      <c r="F3275" s="11" t="n">
        <v>2016</v>
      </c>
      <c r="G3275" s="8" t="inlineStr">
        <is>
          <t>Bentley</t>
        </is>
      </c>
      <c r="H3275" s="8" t="inlineStr">
        <is>
          <t>Continental GT</t>
        </is>
      </c>
      <c r="I3275" s="8" t="inlineStr">
        <is>
          <t>8G2L35FY7Y3W3JC05</t>
        </is>
      </c>
      <c r="J3275" s="8" t="inlineStr">
        <is>
          <t>02 - Sports / GT</t>
        </is>
      </c>
      <c r="K3275" s="12" t="n">
        <v>740000</v>
      </c>
      <c r="L3275" s="8" t="inlineStr">
        <is>
          <t>Florida</t>
        </is>
      </c>
      <c r="M3275" s="13" t="n">
        <v>12887.17</v>
      </c>
      <c r="N3275" s="13" t="n">
        <v>11813.67</v>
      </c>
      <c r="O3275" s="8" t="n"/>
    </row>
    <row r="3276">
      <c r="A3276" s="8" t="inlineStr">
        <is>
          <t>CANON-202512-003179</t>
        </is>
      </c>
      <c r="B3276" s="9" t="inlineStr">
        <is>
          <t>2025-12</t>
        </is>
      </c>
      <c r="C3276" s="10" t="n">
        <v>46011</v>
      </c>
      <c r="D3276" s="9" t="inlineStr">
        <is>
          <t>Bound</t>
        </is>
      </c>
      <c r="E3276" s="8" t="inlineStr">
        <is>
          <t>Delphine Castellanos</t>
        </is>
      </c>
      <c r="F3276" s="11" t="n">
        <v>1960</v>
      </c>
      <c r="G3276" s="8" t="inlineStr">
        <is>
          <t>Jaguar</t>
        </is>
      </c>
      <c r="H3276" s="8" t="inlineStr">
        <is>
          <t>E-Type Series 1</t>
        </is>
      </c>
      <c r="I3276" s="8" t="inlineStr">
        <is>
          <t>W6MYFFYX09Y6SHFXM</t>
        </is>
      </c>
      <c r="J3276" s="8" t="inlineStr">
        <is>
          <t>07 - Post-War Classic (1946-1972)</t>
        </is>
      </c>
      <c r="K3276" s="12" t="n">
        <v>435000</v>
      </c>
      <c r="L3276" s="8" t="inlineStr">
        <is>
          <t>Illinois</t>
        </is>
      </c>
      <c r="M3276" s="13" t="n">
        <v>5357.89</v>
      </c>
      <c r="N3276" s="13" t="n">
        <v>4911.58</v>
      </c>
      <c r="O3276" s="8" t="n"/>
    </row>
    <row r="3277">
      <c r="A3277" s="8" t="inlineStr">
        <is>
          <t>CANON-202512-003181</t>
        </is>
      </c>
      <c r="B3277" s="9" t="inlineStr">
        <is>
          <t>2025-12</t>
        </is>
      </c>
      <c r="C3277" s="10" t="n">
        <v>46011</v>
      </c>
      <c r="D3277" s="9" t="inlineStr">
        <is>
          <t>Bound</t>
        </is>
      </c>
      <c r="E3277" s="8" t="inlineStr">
        <is>
          <t>Desmond Pennington</t>
        </is>
      </c>
      <c r="F3277" s="11" t="n">
        <v>1961</v>
      </c>
      <c r="G3277" s="8" t="inlineStr">
        <is>
          <t>Maserati</t>
        </is>
      </c>
      <c r="H3277" s="8" t="inlineStr">
        <is>
          <t>GranTurismo</t>
        </is>
      </c>
      <c r="I3277" s="8" t="inlineStr">
        <is>
          <t>V4PMKRCH73BAB9YD5</t>
        </is>
      </c>
      <c r="J3277" s="8" t="inlineStr">
        <is>
          <t>02 - Sports / GT</t>
        </is>
      </c>
      <c r="K3277" s="12" t="n">
        <v>880000</v>
      </c>
      <c r="L3277" s="8" t="inlineStr">
        <is>
          <t>Arkansas</t>
        </is>
      </c>
      <c r="M3277" s="13" t="n">
        <v>14893.58</v>
      </c>
      <c r="N3277" s="13" t="n">
        <v>13652.94</v>
      </c>
      <c r="O3277" s="8" t="n"/>
    </row>
    <row r="3278">
      <c r="A3278" s="8" t="inlineStr">
        <is>
          <t>CANON-202512-003184</t>
        </is>
      </c>
      <c r="B3278" s="9" t="inlineStr">
        <is>
          <t>2025-12</t>
        </is>
      </c>
      <c r="C3278" s="10" t="n">
        <v>46005</v>
      </c>
      <c r="D3278" s="9" t="inlineStr">
        <is>
          <t>Bound</t>
        </is>
      </c>
      <c r="E3278" s="8" t="inlineStr">
        <is>
          <t>Callum Ashcombe</t>
        </is>
      </c>
      <c r="F3278" s="11" t="n">
        <v>2020</v>
      </c>
      <c r="G3278" s="8" t="inlineStr">
        <is>
          <t>Mercedes-Benz</t>
        </is>
      </c>
      <c r="H3278" s="8" t="inlineStr">
        <is>
          <t>AMG GT</t>
        </is>
      </c>
      <c r="I3278" s="8" t="inlineStr">
        <is>
          <t>MDZTZKCUMJDKF7M4Z</t>
        </is>
      </c>
      <c r="J3278" s="8" t="inlineStr">
        <is>
          <t>02 - Sports / GT</t>
        </is>
      </c>
      <c r="K3278" s="12" t="n">
        <v>335000</v>
      </c>
      <c r="L3278" s="8" t="inlineStr">
        <is>
          <t>Alabama</t>
        </is>
      </c>
      <c r="M3278" s="13" t="n">
        <v>6020.52</v>
      </c>
      <c r="N3278" s="13" t="n">
        <v>5519.01</v>
      </c>
      <c r="O3278" s="8" t="n"/>
    </row>
    <row r="3279">
      <c r="A3279" s="8" t="inlineStr">
        <is>
          <t>CANON-202512-003186</t>
        </is>
      </c>
      <c r="B3279" s="9" t="inlineStr">
        <is>
          <t>2025-12</t>
        </is>
      </c>
      <c r="C3279" s="10" t="n">
        <v>46014</v>
      </c>
      <c r="D3279" s="9" t="inlineStr">
        <is>
          <t>Bound</t>
        </is>
      </c>
      <c r="E3279" s="8" t="inlineStr">
        <is>
          <t>Noor Vasquez</t>
        </is>
      </c>
      <c r="F3279" s="11" t="n">
        <v>1973</v>
      </c>
      <c r="G3279" s="8" t="inlineStr">
        <is>
          <t>Ferrari</t>
        </is>
      </c>
      <c r="H3279" s="8" t="inlineStr">
        <is>
          <t>SF90 Stradale</t>
        </is>
      </c>
      <c r="I3279" s="8" t="inlineStr">
        <is>
          <t>FTH43YN02H0SZZ7FA</t>
        </is>
      </c>
      <c r="J3279" s="8" t="inlineStr">
        <is>
          <t>03 - Supercar</t>
        </is>
      </c>
      <c r="K3279" s="12" t="n">
        <v>1160000</v>
      </c>
      <c r="L3279" s="8" t="inlineStr">
        <is>
          <t>Kansas</t>
        </is>
      </c>
      <c r="M3279" s="13" t="n">
        <v>16984.15</v>
      </c>
      <c r="N3279" s="13" t="n">
        <v>15569.37</v>
      </c>
      <c r="O3279" s="8" t="n"/>
    </row>
    <row r="3280">
      <c r="A3280" s="8" t="inlineStr">
        <is>
          <t>CANON-202512-003192</t>
        </is>
      </c>
      <c r="B3280" s="9" t="inlineStr">
        <is>
          <t>2025-12</t>
        </is>
      </c>
      <c r="C3280" s="10" t="n">
        <v>46018</v>
      </c>
      <c r="D3280" s="9" t="inlineStr">
        <is>
          <t>Bound</t>
        </is>
      </c>
      <c r="E3280" s="8" t="inlineStr">
        <is>
          <t>Mireille Okonkwo</t>
        </is>
      </c>
      <c r="F3280" s="11" t="n">
        <v>2024</v>
      </c>
      <c r="G3280" s="8" t="inlineStr">
        <is>
          <t>Aston Martin</t>
        </is>
      </c>
      <c r="H3280" s="8" t="inlineStr">
        <is>
          <t>DB12</t>
        </is>
      </c>
      <c r="I3280" s="8" t="inlineStr">
        <is>
          <t>9S7M48ABLCWFAZE9T</t>
        </is>
      </c>
      <c r="J3280" s="8" t="inlineStr">
        <is>
          <t>02 - Sports / GT</t>
        </is>
      </c>
      <c r="K3280" s="12" t="n">
        <v>415000</v>
      </c>
      <c r="L3280" s="8" t="inlineStr">
        <is>
          <t>Montana</t>
        </is>
      </c>
      <c r="M3280" s="13" t="n">
        <v>5461.56</v>
      </c>
      <c r="N3280" s="13" t="n">
        <v>5006.61</v>
      </c>
      <c r="O3280" s="8" t="n"/>
    </row>
    <row r="3281">
      <c r="A3281" s="8" t="inlineStr">
        <is>
          <t>CANON-202512-003193</t>
        </is>
      </c>
      <c r="B3281" s="9" t="inlineStr">
        <is>
          <t>2025-12</t>
        </is>
      </c>
      <c r="C3281" s="10" t="n">
        <v>46003</v>
      </c>
      <c r="D3281" s="9" t="inlineStr">
        <is>
          <t>Bound</t>
        </is>
      </c>
      <c r="E3281" s="8" t="inlineStr">
        <is>
          <t>Mireille Vasquez</t>
        </is>
      </c>
      <c r="F3281" s="11" t="n">
        <v>1961</v>
      </c>
      <c r="G3281" s="8" t="inlineStr">
        <is>
          <t>Aston Martin</t>
        </is>
      </c>
      <c r="H3281" s="8" t="inlineStr">
        <is>
          <t>DB12</t>
        </is>
      </c>
      <c r="I3281" s="8" t="inlineStr">
        <is>
          <t>SYRRDN6Z4F5G1EHNN</t>
        </is>
      </c>
      <c r="J3281" s="8" t="inlineStr">
        <is>
          <t>02 - Sports / GT</t>
        </is>
      </c>
      <c r="K3281" s="12" t="n">
        <v>460000</v>
      </c>
      <c r="L3281" s="8" t="inlineStr">
        <is>
          <t>Maryland</t>
        </is>
      </c>
      <c r="M3281" s="13" t="n">
        <v>6183.96</v>
      </c>
      <c r="N3281" s="13" t="n">
        <v>5668.84</v>
      </c>
      <c r="O3281" s="8" t="n"/>
    </row>
    <row r="3282">
      <c r="A3282" s="8" t="inlineStr">
        <is>
          <t>CANON-202512-003196</t>
        </is>
      </c>
      <c r="B3282" s="9" t="inlineStr">
        <is>
          <t>2025-12</t>
        </is>
      </c>
      <c r="C3282" s="10" t="n">
        <v>46020</v>
      </c>
      <c r="D3282" s="9" t="inlineStr">
        <is>
          <t>Bound</t>
        </is>
      </c>
      <c r="E3282" s="8" t="inlineStr">
        <is>
          <t>Cassius Vasquez</t>
        </is>
      </c>
      <c r="F3282" s="11" t="n">
        <v>2001</v>
      </c>
      <c r="G3282" s="8" t="inlineStr">
        <is>
          <t>Ringbrothers</t>
        </is>
      </c>
      <c r="H3282" s="8" t="inlineStr">
        <is>
          <t>Mustang</t>
        </is>
      </c>
      <c r="I3282" s="8" t="inlineStr">
        <is>
          <t>VV821MYHEVVTT41UJ</t>
        </is>
      </c>
      <c r="J3282" s="8" t="inlineStr">
        <is>
          <t>11 - Restomod / Coachbuilt / Bespoke</t>
        </is>
      </c>
      <c r="K3282" s="12" t="n">
        <v>285000</v>
      </c>
      <c r="L3282" s="8" t="inlineStr">
        <is>
          <t>Illinois</t>
        </is>
      </c>
      <c r="M3282" s="13" t="n">
        <v>6435.62</v>
      </c>
      <c r="N3282" s="13" t="n">
        <v>5899.53</v>
      </c>
      <c r="O3282" s="8" t="n"/>
    </row>
    <row r="3283">
      <c r="A3283" s="8" t="inlineStr">
        <is>
          <t>CANON-202512-003197</t>
        </is>
      </c>
      <c r="B3283" s="9" t="inlineStr">
        <is>
          <t>2025-12</t>
        </is>
      </c>
      <c r="C3283" s="10" t="n">
        <v>46009</v>
      </c>
      <c r="D3283" s="9" t="inlineStr">
        <is>
          <t>Bound</t>
        </is>
      </c>
      <c r="E3283" s="8" t="inlineStr">
        <is>
          <t>Sunniva Whitlock</t>
        </is>
      </c>
      <c r="F3283" s="11" t="n">
        <v>1996</v>
      </c>
      <c r="G3283" s="8" t="inlineStr">
        <is>
          <t>Aston Martin</t>
        </is>
      </c>
      <c r="H3283" s="8" t="inlineStr">
        <is>
          <t>DB12</t>
        </is>
      </c>
      <c r="I3283" s="8" t="inlineStr">
        <is>
          <t>2X0287HH47983055A</t>
        </is>
      </c>
      <c r="J3283" s="8" t="inlineStr">
        <is>
          <t>02 - Sports / GT</t>
        </is>
      </c>
      <c r="K3283" s="12" t="n">
        <v>235000</v>
      </c>
      <c r="L3283" s="8" t="inlineStr">
        <is>
          <t>Maine</t>
        </is>
      </c>
      <c r="M3283" s="13" t="n">
        <v>4405.58</v>
      </c>
      <c r="N3283" s="13" t="n">
        <v>4038.6</v>
      </c>
      <c r="O3283" s="8" t="n"/>
    </row>
    <row r="3284">
      <c r="A3284" s="8" t="inlineStr">
        <is>
          <t>CANON-202512-003198</t>
        </is>
      </c>
      <c r="B3284" s="9" t="inlineStr">
        <is>
          <t>2025-12</t>
        </is>
      </c>
      <c r="C3284" s="10" t="n">
        <v>46006</v>
      </c>
      <c r="D3284" s="9" t="inlineStr">
        <is>
          <t>Bound</t>
        </is>
      </c>
      <c r="E3284" s="8" t="inlineStr">
        <is>
          <t>Everett Ashcombe</t>
        </is>
      </c>
      <c r="F3284" s="11" t="n">
        <v>1983</v>
      </c>
      <c r="G3284" s="8" t="inlineStr">
        <is>
          <t>Mercedes-Benz</t>
        </is>
      </c>
      <c r="H3284" s="8" t="inlineStr">
        <is>
          <t>AMG GT</t>
        </is>
      </c>
      <c r="I3284" s="8" t="inlineStr">
        <is>
          <t>RW3XEG08472VFZ0BF</t>
        </is>
      </c>
      <c r="J3284" s="8" t="inlineStr">
        <is>
          <t>02 - Sports / GT</t>
        </is>
      </c>
      <c r="K3284" s="12" t="n">
        <v>700000</v>
      </c>
      <c r="L3284" s="8" t="inlineStr">
        <is>
          <t>Pennsylvania</t>
        </is>
      </c>
      <c r="M3284" s="13" t="n">
        <v>8584.91</v>
      </c>
      <c r="N3284" s="13" t="n">
        <v>7869.79</v>
      </c>
      <c r="O3284" s="8" t="n"/>
    </row>
    <row r="3285">
      <c r="A3285" s="8" t="inlineStr">
        <is>
          <t>CANON-202512-003199</t>
        </is>
      </c>
      <c r="B3285" s="9" t="inlineStr">
        <is>
          <t>2025-12</t>
        </is>
      </c>
      <c r="C3285" s="10" t="n">
        <v>45995</v>
      </c>
      <c r="D3285" s="9" t="inlineStr">
        <is>
          <t>Bound</t>
        </is>
      </c>
      <c r="E3285" s="8" t="inlineStr">
        <is>
          <t>Aurelio Vandermeer</t>
        </is>
      </c>
      <c r="F3285" s="11" t="n">
        <v>1957</v>
      </c>
      <c r="G3285" s="8" t="inlineStr">
        <is>
          <t>Porsche</t>
        </is>
      </c>
      <c r="H3285" s="8" t="inlineStr">
        <is>
          <t>911 Turbo S</t>
        </is>
      </c>
      <c r="I3285" s="8" t="inlineStr">
        <is>
          <t>ESKAA9LF8ZB5F21XK</t>
        </is>
      </c>
      <c r="J3285" s="8" t="inlineStr">
        <is>
          <t>02 - Sports / GT</t>
        </is>
      </c>
      <c r="K3285" s="12" t="n">
        <v>1060000</v>
      </c>
      <c r="L3285" s="8" t="inlineStr">
        <is>
          <t>Louisiana</t>
        </is>
      </c>
      <c r="M3285" s="13" t="n">
        <v>13310</v>
      </c>
      <c r="N3285" s="13" t="n">
        <v>12201.28</v>
      </c>
      <c r="O3285" s="8" t="n"/>
    </row>
    <row r="3286">
      <c r="A3286" s="8" t="inlineStr">
        <is>
          <t>CANON-202512-003203</t>
        </is>
      </c>
      <c r="B3286" s="9" t="inlineStr">
        <is>
          <t>2025-12</t>
        </is>
      </c>
      <c r="C3286" s="10" t="n">
        <v>46022</v>
      </c>
      <c r="D3286" s="9" t="inlineStr">
        <is>
          <t>Bound</t>
        </is>
      </c>
      <c r="E3286" s="8" t="inlineStr">
        <is>
          <t>Lorenzo Merriweather</t>
        </is>
      </c>
      <c r="F3286" s="11" t="n">
        <v>1992</v>
      </c>
      <c r="G3286" s="8" t="inlineStr">
        <is>
          <t>Aston Martin</t>
        </is>
      </c>
      <c r="H3286" s="8" t="inlineStr">
        <is>
          <t>DB12</t>
        </is>
      </c>
      <c r="I3286" s="8" t="inlineStr">
        <is>
          <t>HDSZGZS8CV7LKUXWY</t>
        </is>
      </c>
      <c r="J3286" s="8" t="inlineStr">
        <is>
          <t>02 - Sports / GT</t>
        </is>
      </c>
      <c r="K3286" s="12" t="n">
        <v>600000</v>
      </c>
      <c r="L3286" s="8" t="inlineStr">
        <is>
          <t>Massachusetts</t>
        </is>
      </c>
      <c r="M3286" s="13" t="n">
        <v>9198.110000000001</v>
      </c>
      <c r="N3286" s="13" t="n">
        <v>8431.91</v>
      </c>
      <c r="O3286" s="8" t="n"/>
    </row>
    <row r="3287">
      <c r="A3287" s="8" t="inlineStr">
        <is>
          <t>CANON-202512-003204</t>
        </is>
      </c>
      <c r="B3287" s="9" t="inlineStr">
        <is>
          <t>2025-12</t>
        </is>
      </c>
      <c r="C3287" s="10" t="n">
        <v>46009</v>
      </c>
      <c r="D3287" s="9" t="inlineStr">
        <is>
          <t>Bound</t>
        </is>
      </c>
      <c r="E3287" s="8" t="inlineStr">
        <is>
          <t>Mireille Okonkwo</t>
        </is>
      </c>
      <c r="F3287" s="11" t="n">
        <v>1959</v>
      </c>
      <c r="G3287" s="8" t="inlineStr">
        <is>
          <t>Aston Martin</t>
        </is>
      </c>
      <c r="H3287" s="8" t="inlineStr">
        <is>
          <t>DB12</t>
        </is>
      </c>
      <c r="I3287" s="8" t="inlineStr">
        <is>
          <t>NHBM4SZSY970981WW</t>
        </is>
      </c>
      <c r="J3287" s="8" t="inlineStr">
        <is>
          <t>02 - Sports / GT</t>
        </is>
      </c>
      <c r="K3287" s="12" t="n">
        <v>380000</v>
      </c>
      <c r="L3287" s="8" t="inlineStr">
        <is>
          <t>Washington</t>
        </is>
      </c>
      <c r="M3287" s="13" t="n">
        <v>5162.26</v>
      </c>
      <c r="N3287" s="13" t="n">
        <v>4732.24</v>
      </c>
      <c r="O3287" s="8" t="n"/>
    </row>
    <row r="3288">
      <c r="A3288" s="8" t="inlineStr">
        <is>
          <t>CANON-202512-003205</t>
        </is>
      </c>
      <c r="B3288" s="9" t="inlineStr">
        <is>
          <t>2025-12</t>
        </is>
      </c>
      <c r="C3288" s="10" t="n">
        <v>46005</v>
      </c>
      <c r="D3288" s="9" t="inlineStr">
        <is>
          <t>Bound</t>
        </is>
      </c>
      <c r="E3288" s="8" t="inlineStr">
        <is>
          <t>Priya Montoya</t>
        </is>
      </c>
      <c r="F3288" s="11" t="n">
        <v>1992</v>
      </c>
      <c r="G3288" s="8" t="inlineStr">
        <is>
          <t>BMW</t>
        </is>
      </c>
      <c r="H3288" s="8" t="inlineStr">
        <is>
          <t>M8 Competition</t>
        </is>
      </c>
      <c r="I3288" s="8" t="inlineStr">
        <is>
          <t>EPGZVPKGWDYD76S9C</t>
        </is>
      </c>
      <c r="J3288" s="8" t="inlineStr">
        <is>
          <t>02 - Sports / GT</t>
        </is>
      </c>
      <c r="K3288" s="12" t="n">
        <v>380000</v>
      </c>
      <c r="L3288" s="8" t="inlineStr">
        <is>
          <t>New York</t>
        </is>
      </c>
      <c r="M3288" s="13" t="n">
        <v>6883.02</v>
      </c>
      <c r="N3288" s="13" t="n">
        <v>6309.66</v>
      </c>
      <c r="O3288" s="8" t="n"/>
    </row>
    <row r="3289">
      <c r="A3289" s="8" t="inlineStr">
        <is>
          <t>CANON-202512-003208</t>
        </is>
      </c>
      <c r="B3289" s="9" t="inlineStr">
        <is>
          <t>2025-12</t>
        </is>
      </c>
      <c r="C3289" s="10" t="n">
        <v>46013</v>
      </c>
      <c r="D3289" s="9" t="inlineStr">
        <is>
          <t>Bound</t>
        </is>
      </c>
      <c r="E3289" s="8" t="inlineStr">
        <is>
          <t>Marisol Farkas</t>
        </is>
      </c>
      <c r="F3289" s="11" t="n">
        <v>2015</v>
      </c>
      <c r="G3289" s="8" t="inlineStr">
        <is>
          <t>Mercedes-Benz</t>
        </is>
      </c>
      <c r="H3289" s="8" t="inlineStr">
        <is>
          <t>AMG GT</t>
        </is>
      </c>
      <c r="I3289" s="8" t="inlineStr">
        <is>
          <t>Z4K9M5TSZAEDRRREA</t>
        </is>
      </c>
      <c r="J3289" s="8" t="inlineStr">
        <is>
          <t>02 - Sports / GT</t>
        </is>
      </c>
      <c r="K3289" s="12" t="n">
        <v>660000</v>
      </c>
      <c r="L3289" s="8" t="inlineStr">
        <is>
          <t>Washington</t>
        </is>
      </c>
      <c r="M3289" s="13" t="n">
        <v>7770.57</v>
      </c>
      <c r="N3289" s="13" t="n">
        <v>7123.28</v>
      </c>
      <c r="O3289" s="8" t="n"/>
    </row>
    <row r="3290">
      <c r="A3290" s="8" t="inlineStr">
        <is>
          <t>CANON-202512-003209</t>
        </is>
      </c>
      <c r="B3290" s="9" t="inlineStr">
        <is>
          <t>2025-12</t>
        </is>
      </c>
      <c r="C3290" s="10" t="n">
        <v>46000</v>
      </c>
      <c r="D3290" s="9" t="inlineStr">
        <is>
          <t>Bound</t>
        </is>
      </c>
      <c r="E3290" s="8" t="inlineStr">
        <is>
          <t>Marisol Farkas</t>
        </is>
      </c>
      <c r="F3290" s="11" t="n">
        <v>1959</v>
      </c>
      <c r="G3290" s="8" t="inlineStr">
        <is>
          <t>BMW</t>
        </is>
      </c>
      <c r="H3290" s="8" t="inlineStr">
        <is>
          <t>M8 Competition</t>
        </is>
      </c>
      <c r="I3290" s="8" t="inlineStr">
        <is>
          <t>F5WS80FYGGLH0BSDH</t>
        </is>
      </c>
      <c r="J3290" s="8" t="inlineStr">
        <is>
          <t>02 - Sports / GT</t>
        </is>
      </c>
      <c r="K3290" s="12" t="n">
        <v>440000</v>
      </c>
      <c r="L3290" s="8" t="inlineStr">
        <is>
          <t>Idaho</t>
        </is>
      </c>
      <c r="M3290" s="13" t="n">
        <v>6164.15</v>
      </c>
      <c r="N3290" s="13" t="n">
        <v>5650.68</v>
      </c>
      <c r="O3290" s="8" t="n"/>
    </row>
    <row r="3291">
      <c r="A3291" s="8" t="inlineStr">
        <is>
          <t>CANON-202512-003210</t>
        </is>
      </c>
      <c r="B3291" s="9" t="inlineStr">
        <is>
          <t>2025-12</t>
        </is>
      </c>
      <c r="C3291" s="10" t="n">
        <v>46002</v>
      </c>
      <c r="D3291" s="9" t="inlineStr">
        <is>
          <t>Bound</t>
        </is>
      </c>
      <c r="E3291" s="8" t="inlineStr">
        <is>
          <t>Saoirse Ashcombe</t>
        </is>
      </c>
      <c r="F3291" s="11" t="n">
        <v>1963</v>
      </c>
      <c r="G3291" s="8" t="inlineStr">
        <is>
          <t>Mercedes-Benz</t>
        </is>
      </c>
      <c r="H3291" s="8" t="inlineStr">
        <is>
          <t>AMG GT</t>
        </is>
      </c>
      <c r="I3291" s="8" t="inlineStr">
        <is>
          <t>WZEHGHG4NR07Z6VYE</t>
        </is>
      </c>
      <c r="J3291" s="8" t="inlineStr">
        <is>
          <t>02 - Sports / GT</t>
        </is>
      </c>
      <c r="K3291" s="12" t="n">
        <v>610000</v>
      </c>
      <c r="L3291" s="8" t="inlineStr">
        <is>
          <t>California</t>
        </is>
      </c>
      <c r="M3291" s="13" t="n">
        <v>10099.53</v>
      </c>
      <c r="N3291" s="13" t="n">
        <v>9258.24</v>
      </c>
      <c r="O3291" s="8" t="n"/>
    </row>
    <row r="3292">
      <c r="A3292" s="8" t="inlineStr">
        <is>
          <t>CANON-202512-003211</t>
        </is>
      </c>
      <c r="B3292" s="9" t="inlineStr">
        <is>
          <t>2025-12</t>
        </is>
      </c>
      <c r="C3292" s="10" t="n">
        <v>46002</v>
      </c>
      <c r="D3292" s="9" t="inlineStr">
        <is>
          <t>Bound</t>
        </is>
      </c>
      <c r="E3292" s="8" t="inlineStr">
        <is>
          <t>Ramona Okonkwo</t>
        </is>
      </c>
      <c r="F3292" s="11" t="n">
        <v>1955</v>
      </c>
      <c r="G3292" s="8" t="inlineStr">
        <is>
          <t>Aston Martin</t>
        </is>
      </c>
      <c r="H3292" s="8" t="inlineStr">
        <is>
          <t>DB5</t>
        </is>
      </c>
      <c r="I3292" s="8" t="inlineStr">
        <is>
          <t>12NUVUWAJAUYAD7CN</t>
        </is>
      </c>
      <c r="J3292" s="8" t="inlineStr">
        <is>
          <t>07 - Post-War Classic (1946-1972)</t>
        </is>
      </c>
      <c r="K3292" s="12" t="n">
        <v>1175000</v>
      </c>
      <c r="L3292" s="8" t="inlineStr">
        <is>
          <t>Maryland</t>
        </is>
      </c>
      <c r="M3292" s="13" t="n">
        <v>8003.3</v>
      </c>
      <c r="N3292" s="13" t="n">
        <v>7336.63</v>
      </c>
      <c r="O3292" s="8" t="n"/>
    </row>
    <row r="3293">
      <c r="A3293" s="8" t="inlineStr">
        <is>
          <t>CANON-202512-003212</t>
        </is>
      </c>
      <c r="B3293" s="9" t="inlineStr">
        <is>
          <t>2025-12</t>
        </is>
      </c>
      <c r="C3293" s="10" t="n">
        <v>46001</v>
      </c>
      <c r="D3293" s="9" t="inlineStr">
        <is>
          <t>Bound</t>
        </is>
      </c>
      <c r="E3293" s="8" t="inlineStr">
        <is>
          <t>Ottilie Underwood</t>
        </is>
      </c>
      <c r="F3293" s="11" t="n">
        <v>1990</v>
      </c>
      <c r="G3293" s="8" t="inlineStr">
        <is>
          <t>Porsche</t>
        </is>
      </c>
      <c r="H3293" s="8" t="inlineStr">
        <is>
          <t>911 Turbo S</t>
        </is>
      </c>
      <c r="I3293" s="8" t="inlineStr">
        <is>
          <t>GL75336B2MWZWWGWS</t>
        </is>
      </c>
      <c r="J3293" s="8" t="inlineStr">
        <is>
          <t>02 - Sports / GT</t>
        </is>
      </c>
      <c r="K3293" s="12" t="n">
        <v>460000</v>
      </c>
      <c r="L3293" s="8" t="inlineStr">
        <is>
          <t>Texas</t>
        </is>
      </c>
      <c r="M3293" s="13" t="n">
        <v>7485.85</v>
      </c>
      <c r="N3293" s="13" t="n">
        <v>6862.28</v>
      </c>
      <c r="O3293" s="8" t="n"/>
    </row>
    <row r="3294">
      <c r="A3294" s="8" t="inlineStr">
        <is>
          <t>CANON-202512-003213</t>
        </is>
      </c>
      <c r="B3294" s="9" t="inlineStr">
        <is>
          <t>2025-12</t>
        </is>
      </c>
      <c r="C3294" s="10" t="n">
        <v>45997</v>
      </c>
      <c r="D3294" s="9" t="inlineStr">
        <is>
          <t>Bound</t>
        </is>
      </c>
      <c r="E3294" s="8" t="inlineStr">
        <is>
          <t>Priya Okonkwo</t>
        </is>
      </c>
      <c r="F3294" s="11" t="n">
        <v>1971</v>
      </c>
      <c r="G3294" s="8" t="inlineStr">
        <is>
          <t>Ferrari</t>
        </is>
      </c>
      <c r="H3294" s="8" t="inlineStr">
        <is>
          <t>296 GTB</t>
        </is>
      </c>
      <c r="I3294" s="8" t="inlineStr">
        <is>
          <t>F9CZPAVC72DFL7FP3</t>
        </is>
      </c>
      <c r="J3294" s="8" t="inlineStr">
        <is>
          <t>03 - Supercar</t>
        </is>
      </c>
      <c r="K3294" s="12" t="n">
        <v>935000</v>
      </c>
      <c r="L3294" s="8" t="inlineStr">
        <is>
          <t>Kentucky</t>
        </is>
      </c>
      <c r="M3294" s="13" t="n">
        <v>22457.64</v>
      </c>
      <c r="N3294" s="13" t="n">
        <v>20586.92</v>
      </c>
      <c r="O3294" s="8" t="n"/>
    </row>
    <row r="3295">
      <c r="A3295" s="8" t="inlineStr">
        <is>
          <t>CANON-202512-003214</t>
        </is>
      </c>
      <c r="B3295" s="9" t="inlineStr">
        <is>
          <t>2025-12</t>
        </is>
      </c>
      <c r="C3295" s="10" t="n">
        <v>46016</v>
      </c>
      <c r="D3295" s="9" t="inlineStr">
        <is>
          <t>Bound</t>
        </is>
      </c>
      <c r="E3295" s="8" t="inlineStr">
        <is>
          <t>Aurelio Blackwood</t>
        </is>
      </c>
      <c r="F3295" s="11" t="n">
        <v>2007</v>
      </c>
      <c r="G3295" s="8" t="inlineStr">
        <is>
          <t>Aston Martin</t>
        </is>
      </c>
      <c r="H3295" s="8" t="inlineStr">
        <is>
          <t>DB5</t>
        </is>
      </c>
      <c r="I3295" s="8" t="inlineStr">
        <is>
          <t>06DKNS07YPKGEMV43</t>
        </is>
      </c>
      <c r="J3295" s="8" t="inlineStr">
        <is>
          <t>07 - Post-War Classic (1946-1972)</t>
        </is>
      </c>
      <c r="K3295" s="12" t="n">
        <v>1125000</v>
      </c>
      <c r="L3295" s="8" t="inlineStr">
        <is>
          <t>Florida</t>
        </is>
      </c>
      <c r="M3295" s="13" t="n">
        <v>11453.77</v>
      </c>
      <c r="N3295" s="13" t="n">
        <v>10499.67</v>
      </c>
      <c r="O3295" s="8" t="n"/>
    </row>
    <row r="3296">
      <c r="A3296" s="8" t="inlineStr">
        <is>
          <t>CANON-202512-003216</t>
        </is>
      </c>
      <c r="B3296" s="9" t="inlineStr">
        <is>
          <t>2025-12</t>
        </is>
      </c>
      <c r="C3296" s="10" t="n">
        <v>46008</v>
      </c>
      <c r="D3296" s="9" t="inlineStr">
        <is>
          <t>Bound</t>
        </is>
      </c>
      <c r="E3296" s="8" t="inlineStr">
        <is>
          <t>Priya Merriweather</t>
        </is>
      </c>
      <c r="F3296" s="11" t="n">
        <v>2021</v>
      </c>
      <c r="G3296" s="8" t="inlineStr">
        <is>
          <t>Jaguar</t>
        </is>
      </c>
      <c r="H3296" s="8" t="inlineStr">
        <is>
          <t>E-Type Series 1</t>
        </is>
      </c>
      <c r="I3296" s="8" t="inlineStr">
        <is>
          <t>JVEZULWMCA6YY9P0M</t>
        </is>
      </c>
      <c r="J3296" s="8" t="inlineStr">
        <is>
          <t>07 - Post-War Classic (1946-1972)</t>
        </is>
      </c>
      <c r="K3296" s="12" t="n">
        <v>780000</v>
      </c>
      <c r="L3296" s="8" t="inlineStr">
        <is>
          <t>Indiana</t>
        </is>
      </c>
      <c r="M3296" s="13" t="n">
        <v>7783.81</v>
      </c>
      <c r="N3296" s="13" t="n">
        <v>7135.42</v>
      </c>
      <c r="O3296" s="8" t="n"/>
    </row>
    <row r="3297">
      <c r="A3297" s="8" t="inlineStr">
        <is>
          <t>CANON-202512-003217</t>
        </is>
      </c>
      <c r="B3297" s="9" t="inlineStr">
        <is>
          <t>2025-12</t>
        </is>
      </c>
      <c r="C3297" s="10" t="n">
        <v>45999</v>
      </c>
      <c r="D3297" s="9" t="inlineStr">
        <is>
          <t>Bound</t>
        </is>
      </c>
      <c r="E3297" s="8" t="inlineStr">
        <is>
          <t>Horace Vandermeer</t>
        </is>
      </c>
      <c r="F3297" s="11" t="n">
        <v>1956</v>
      </c>
      <c r="G3297" s="8" t="inlineStr">
        <is>
          <t>Porsche</t>
        </is>
      </c>
      <c r="H3297" s="8" t="inlineStr">
        <is>
          <t>911 Turbo S</t>
        </is>
      </c>
      <c r="I3297" s="8" t="inlineStr">
        <is>
          <t>CUN388U100PMP47LB</t>
        </is>
      </c>
      <c r="J3297" s="8" t="inlineStr">
        <is>
          <t>02 - Sports / GT</t>
        </is>
      </c>
      <c r="K3297" s="12" t="n">
        <v>445000</v>
      </c>
      <c r="L3297" s="8" t="inlineStr">
        <is>
          <t>Louisiana</t>
        </is>
      </c>
      <c r="M3297" s="13" t="n">
        <v>7619.58</v>
      </c>
      <c r="N3297" s="13" t="n">
        <v>6984.87</v>
      </c>
      <c r="O3297" s="8" t="n"/>
    </row>
    <row r="3298">
      <c r="A3298" s="8" t="inlineStr">
        <is>
          <t>CANON-202512-003218</t>
        </is>
      </c>
      <c r="B3298" s="9" t="inlineStr">
        <is>
          <t>2025-12</t>
        </is>
      </c>
      <c r="C3298" s="10" t="n">
        <v>46018</v>
      </c>
      <c r="D3298" s="9" t="inlineStr">
        <is>
          <t>Bound</t>
        </is>
      </c>
      <c r="E3298" s="8" t="inlineStr">
        <is>
          <t>Priya Ashcombe</t>
        </is>
      </c>
      <c r="F3298" s="11" t="n">
        <v>1992</v>
      </c>
      <c r="G3298" s="8" t="inlineStr">
        <is>
          <t>Maserati</t>
        </is>
      </c>
      <c r="H3298" s="8" t="inlineStr">
        <is>
          <t>GranTurismo</t>
        </is>
      </c>
      <c r="I3298" s="8" t="inlineStr">
        <is>
          <t>7BX16JGG6UYP80241</t>
        </is>
      </c>
      <c r="J3298" s="8" t="inlineStr">
        <is>
          <t>02 - Sports / GT</t>
        </is>
      </c>
      <c r="K3298" s="12" t="n">
        <v>440000</v>
      </c>
      <c r="L3298" s="8" t="inlineStr">
        <is>
          <t>Massachusetts</t>
        </is>
      </c>
      <c r="M3298" s="13" t="n">
        <v>7783.02</v>
      </c>
      <c r="N3298" s="13" t="n">
        <v>7134.69</v>
      </c>
      <c r="O3298" s="8" t="n"/>
    </row>
    <row r="3299">
      <c r="A3299" s="8" t="inlineStr">
        <is>
          <t>CANON-202512-003219</t>
        </is>
      </c>
      <c r="B3299" s="9" t="inlineStr">
        <is>
          <t>2025-12</t>
        </is>
      </c>
      <c r="C3299" s="10" t="n">
        <v>46013</v>
      </c>
      <c r="D3299" s="9" t="inlineStr">
        <is>
          <t>Bound</t>
        </is>
      </c>
      <c r="E3299" s="8" t="inlineStr">
        <is>
          <t>Noor Blackwood</t>
        </is>
      </c>
      <c r="F3299" s="11" t="n">
        <v>1972</v>
      </c>
      <c r="G3299" s="8" t="inlineStr">
        <is>
          <t>Aston Martin</t>
        </is>
      </c>
      <c r="H3299" s="8" t="inlineStr">
        <is>
          <t>DB5</t>
        </is>
      </c>
      <c r="I3299" s="8" t="inlineStr">
        <is>
          <t>7H78APGBJMLADCUA9</t>
        </is>
      </c>
      <c r="J3299" s="8" t="inlineStr">
        <is>
          <t>07 - Post-War Classic (1946-1972)</t>
        </is>
      </c>
      <c r="K3299" s="12" t="n">
        <v>1040000</v>
      </c>
      <c r="L3299" s="8" t="inlineStr">
        <is>
          <t>California</t>
        </is>
      </c>
      <c r="M3299" s="13" t="n">
        <v>10066.42</v>
      </c>
      <c r="N3299" s="13" t="n">
        <v>9227.889999999999</v>
      </c>
      <c r="O3299" s="8" t="n"/>
    </row>
    <row r="3300">
      <c r="A3300" s="8" t="inlineStr">
        <is>
          <t>CANON-202512-003221</t>
        </is>
      </c>
      <c r="B3300" s="9" t="inlineStr">
        <is>
          <t>2025-12</t>
        </is>
      </c>
      <c r="C3300" s="10" t="n">
        <v>45993</v>
      </c>
      <c r="D3300" s="9" t="inlineStr">
        <is>
          <t>Bound</t>
        </is>
      </c>
      <c r="E3300" s="8" t="inlineStr">
        <is>
          <t>Lorenzo Thistlewood</t>
        </is>
      </c>
      <c r="F3300" s="11" t="n">
        <v>2009</v>
      </c>
      <c r="G3300" s="8" t="inlineStr">
        <is>
          <t>Mercedes-Benz</t>
        </is>
      </c>
      <c r="H3300" s="8" t="inlineStr">
        <is>
          <t>280SL Pagoda</t>
        </is>
      </c>
      <c r="I3300" s="8" t="inlineStr">
        <is>
          <t>PPY9ZZK5CJLD40MSY</t>
        </is>
      </c>
      <c r="J3300" s="8" t="inlineStr">
        <is>
          <t>07 - Post-War Classic (1946-1972)</t>
        </is>
      </c>
      <c r="K3300" s="12" t="n">
        <v>1950000</v>
      </c>
      <c r="L3300" s="8" t="inlineStr">
        <is>
          <t>Kentucky</t>
        </is>
      </c>
      <c r="M3300" s="13" t="n">
        <v>18734.72</v>
      </c>
      <c r="N3300" s="13" t="n">
        <v>17174.12</v>
      </c>
      <c r="O3300" s="8" t="n"/>
    </row>
    <row r="3301">
      <c r="A3301" s="8" t="inlineStr">
        <is>
          <t>CANON-202512-003223</t>
        </is>
      </c>
      <c r="B3301" s="9" t="inlineStr">
        <is>
          <t>2025-12</t>
        </is>
      </c>
      <c r="C3301" s="10" t="n">
        <v>46000</v>
      </c>
      <c r="D3301" s="9" t="inlineStr">
        <is>
          <t>Bound</t>
        </is>
      </c>
      <c r="E3301" s="8" t="inlineStr">
        <is>
          <t>Leopold Okonkwo</t>
        </is>
      </c>
      <c r="F3301" s="11" t="n">
        <v>1961</v>
      </c>
      <c r="G3301" s="8" t="inlineStr">
        <is>
          <t>Porsche</t>
        </is>
      </c>
      <c r="H3301" s="8" t="inlineStr">
        <is>
          <t>911 Turbo S</t>
        </is>
      </c>
      <c r="I3301" s="8" t="inlineStr">
        <is>
          <t>G7Z0E1VH05S63D36U</t>
        </is>
      </c>
      <c r="J3301" s="8" t="inlineStr">
        <is>
          <t>02 - Sports / GT</t>
        </is>
      </c>
      <c r="K3301" s="12" t="n">
        <v>350000</v>
      </c>
      <c r="L3301" s="8" t="inlineStr">
        <is>
          <t>Utah</t>
        </is>
      </c>
      <c r="M3301" s="13" t="n">
        <v>6686.32</v>
      </c>
      <c r="N3301" s="13" t="n">
        <v>6129.35</v>
      </c>
      <c r="O3301" s="8" t="n"/>
    </row>
    <row r="3302">
      <c r="A3302" s="8" t="inlineStr">
        <is>
          <t>CANON-202512-003224</t>
        </is>
      </c>
      <c r="B3302" s="9" t="inlineStr">
        <is>
          <t>2025-12</t>
        </is>
      </c>
      <c r="C3302" s="10" t="n">
        <v>46014</v>
      </c>
      <c r="D3302" s="9" t="inlineStr">
        <is>
          <t>Bound</t>
        </is>
      </c>
      <c r="E3302" s="8" t="inlineStr">
        <is>
          <t>Mireille Fairweather</t>
        </is>
      </c>
      <c r="F3302" s="11" t="n">
        <v>1956</v>
      </c>
      <c r="G3302" s="8" t="inlineStr">
        <is>
          <t>Mercedes-Benz</t>
        </is>
      </c>
      <c r="H3302" s="8" t="inlineStr">
        <is>
          <t>AMG GT</t>
        </is>
      </c>
      <c r="I3302" s="8" t="inlineStr">
        <is>
          <t>4E9203H0MK63G4KL1</t>
        </is>
      </c>
      <c r="J3302" s="8" t="inlineStr">
        <is>
          <t>02 - Sports / GT</t>
        </is>
      </c>
      <c r="K3302" s="12" t="n">
        <v>485000</v>
      </c>
      <c r="L3302" s="8" t="inlineStr">
        <is>
          <t>Kentucky</t>
        </is>
      </c>
      <c r="M3302" s="13" t="n">
        <v>9196.700000000001</v>
      </c>
      <c r="N3302" s="13" t="n">
        <v>8430.610000000001</v>
      </c>
      <c r="O3302" s="8" t="n"/>
    </row>
    <row r="3303">
      <c r="A3303" s="8" t="inlineStr">
        <is>
          <t>CANON-202512-003227</t>
        </is>
      </c>
      <c r="B3303" s="9" t="inlineStr">
        <is>
          <t>2025-12</t>
        </is>
      </c>
      <c r="C3303" s="10" t="n">
        <v>46021</v>
      </c>
      <c r="D3303" s="9" t="inlineStr">
        <is>
          <t>Bound</t>
        </is>
      </c>
      <c r="E3303" s="8" t="inlineStr">
        <is>
          <t>Priya Rourke</t>
        </is>
      </c>
      <c r="F3303" s="11" t="n">
        <v>1960</v>
      </c>
      <c r="G3303" s="8" t="inlineStr">
        <is>
          <t>Ferrari</t>
        </is>
      </c>
      <c r="H3303" s="8" t="inlineStr">
        <is>
          <t>SF90 Stradale</t>
        </is>
      </c>
      <c r="I3303" s="8" t="inlineStr">
        <is>
          <t>9P1FGVLM1LWDX6N08</t>
        </is>
      </c>
      <c r="J3303" s="8" t="inlineStr">
        <is>
          <t>03 - Supercar</t>
        </is>
      </c>
      <c r="K3303" s="12" t="n">
        <v>1950000</v>
      </c>
      <c r="L3303" s="8" t="inlineStr">
        <is>
          <t>New Mexico</t>
        </is>
      </c>
      <c r="M3303" s="13" t="n">
        <v>37675.47</v>
      </c>
      <c r="N3303" s="13" t="n">
        <v>34537.1</v>
      </c>
      <c r="O3303" s="8" t="n"/>
    </row>
    <row r="3304">
      <c r="A3304" s="8" t="inlineStr">
        <is>
          <t>CANON-202512-003229</t>
        </is>
      </c>
      <c r="B3304" s="9" t="inlineStr">
        <is>
          <t>2025-12</t>
        </is>
      </c>
      <c r="C3304" s="10" t="n">
        <v>45995</v>
      </c>
      <c r="D3304" s="9" t="inlineStr">
        <is>
          <t>Bound</t>
        </is>
      </c>
      <c r="E3304" s="8" t="inlineStr">
        <is>
          <t>Anouk Bellandi</t>
        </is>
      </c>
      <c r="F3304" s="11" t="n">
        <v>1965</v>
      </c>
      <c r="G3304" s="8" t="inlineStr">
        <is>
          <t>McLaren</t>
        </is>
      </c>
      <c r="H3304" s="8" t="inlineStr">
        <is>
          <t>750S</t>
        </is>
      </c>
      <c r="I3304" s="8" t="inlineStr">
        <is>
          <t>U4GUMRCYNHDJNBDXE</t>
        </is>
      </c>
      <c r="J3304" s="8" t="inlineStr">
        <is>
          <t>03 - Supercar</t>
        </is>
      </c>
      <c r="K3304" s="12" t="n">
        <v>565000</v>
      </c>
      <c r="L3304" s="8" t="inlineStr">
        <is>
          <t>Maryland</t>
        </is>
      </c>
      <c r="M3304" s="13" t="n">
        <v>9620.99</v>
      </c>
      <c r="N3304" s="13" t="n">
        <v>8819.559999999999</v>
      </c>
      <c r="O3304" s="8" t="n"/>
    </row>
    <row r="3305">
      <c r="A3305" s="8" t="inlineStr">
        <is>
          <t>CANON-202512-003230</t>
        </is>
      </c>
      <c r="B3305" s="9" t="inlineStr">
        <is>
          <t>2025-12</t>
        </is>
      </c>
      <c r="C3305" s="10" t="n">
        <v>46004</v>
      </c>
      <c r="D3305" s="9" t="inlineStr">
        <is>
          <t>Bound</t>
        </is>
      </c>
      <c r="E3305" s="8" t="inlineStr">
        <is>
          <t>Marisol Bellandi</t>
        </is>
      </c>
      <c r="F3305" s="11" t="n">
        <v>1959</v>
      </c>
      <c r="G3305" s="8" t="inlineStr">
        <is>
          <t>Porsche</t>
        </is>
      </c>
      <c r="H3305" s="8" t="inlineStr">
        <is>
          <t>911 Turbo S</t>
        </is>
      </c>
      <c r="I3305" s="8" t="inlineStr">
        <is>
          <t>PYTV0X6K38NKF09J1</t>
        </is>
      </c>
      <c r="J3305" s="8" t="inlineStr">
        <is>
          <t>02 - Sports / GT</t>
        </is>
      </c>
      <c r="K3305" s="12" t="n">
        <v>540000</v>
      </c>
      <c r="L3305" s="8" t="inlineStr">
        <is>
          <t>Georgia</t>
        </is>
      </c>
      <c r="M3305" s="13" t="n">
        <v>7417.36</v>
      </c>
      <c r="N3305" s="13" t="n">
        <v>6799.49</v>
      </c>
      <c r="O3305" s="8" t="n"/>
    </row>
    <row r="3306">
      <c r="A3306" s="8" t="inlineStr">
        <is>
          <t>CANON-202512-003233</t>
        </is>
      </c>
      <c r="B3306" s="9" t="inlineStr">
        <is>
          <t>2025-12</t>
        </is>
      </c>
      <c r="C3306" s="10" t="n">
        <v>46022</v>
      </c>
      <c r="D3306" s="9" t="inlineStr">
        <is>
          <t>Bound</t>
        </is>
      </c>
      <c r="E3306" s="8" t="inlineStr">
        <is>
          <t>Fenwick Larsson</t>
        </is>
      </c>
      <c r="F3306" s="11" t="n">
        <v>1967</v>
      </c>
      <c r="G3306" s="8" t="inlineStr">
        <is>
          <t>Ferrari</t>
        </is>
      </c>
      <c r="H3306" s="8" t="inlineStr">
        <is>
          <t>296 GTB</t>
        </is>
      </c>
      <c r="I3306" s="8" t="inlineStr">
        <is>
          <t>933T887PFY4U6TS7S</t>
        </is>
      </c>
      <c r="J3306" s="8" t="inlineStr">
        <is>
          <t>03 - Supercar</t>
        </is>
      </c>
      <c r="K3306" s="12" t="n">
        <v>415000</v>
      </c>
      <c r="L3306" s="8" t="inlineStr">
        <is>
          <t>New Jersey</t>
        </is>
      </c>
      <c r="M3306" s="13" t="n">
        <v>8194.290000000001</v>
      </c>
      <c r="N3306" s="13" t="n">
        <v>7511.71</v>
      </c>
      <c r="O3306" s="8" t="n"/>
    </row>
    <row r="3307">
      <c r="A3307" s="8" t="inlineStr">
        <is>
          <t>CANON-202512-003234</t>
        </is>
      </c>
      <c r="B3307" s="9" t="inlineStr">
        <is>
          <t>2025-12</t>
        </is>
      </c>
      <c r="C3307" s="10" t="n">
        <v>45999</v>
      </c>
      <c r="D3307" s="9" t="inlineStr">
        <is>
          <t>Bound</t>
        </is>
      </c>
      <c r="E3307" s="8" t="inlineStr">
        <is>
          <t>Mireille Vasquez</t>
        </is>
      </c>
      <c r="F3307" s="11" t="n">
        <v>1975</v>
      </c>
      <c r="G3307" s="8" t="inlineStr">
        <is>
          <t>Aston Martin</t>
        </is>
      </c>
      <c r="H3307" s="8" t="inlineStr">
        <is>
          <t>DB12</t>
        </is>
      </c>
      <c r="I3307" s="8" t="inlineStr">
        <is>
          <t>N6CLHA2TKLWDWX4JX</t>
        </is>
      </c>
      <c r="J3307" s="8" t="inlineStr">
        <is>
          <t>02 - Sports / GT</t>
        </is>
      </c>
      <c r="K3307" s="12" t="n">
        <v>400000</v>
      </c>
      <c r="L3307" s="8" t="inlineStr">
        <is>
          <t>Kansas</t>
        </is>
      </c>
      <c r="M3307" s="13" t="n">
        <v>5490.57</v>
      </c>
      <c r="N3307" s="13" t="n">
        <v>5033.21</v>
      </c>
      <c r="O3307" s="8" t="n"/>
    </row>
    <row r="3308">
      <c r="A3308" s="8" t="inlineStr">
        <is>
          <t>CANON-202512-003235</t>
        </is>
      </c>
      <c r="B3308" s="9" t="inlineStr">
        <is>
          <t>2025-12</t>
        </is>
      </c>
      <c r="C3308" s="10" t="n">
        <v>45996</v>
      </c>
      <c r="D3308" s="9" t="inlineStr">
        <is>
          <t>Bound</t>
        </is>
      </c>
      <c r="E3308" s="8" t="inlineStr">
        <is>
          <t>Everett Farkas</t>
        </is>
      </c>
      <c r="F3308" s="11" t="n">
        <v>2023</v>
      </c>
      <c r="G3308" s="8" t="inlineStr">
        <is>
          <t>Porsche</t>
        </is>
      </c>
      <c r="H3308" s="8" t="inlineStr">
        <is>
          <t>911 Turbo S</t>
        </is>
      </c>
      <c r="I3308" s="8" t="inlineStr">
        <is>
          <t>Z6V0K6PRRUGZJHLKP</t>
        </is>
      </c>
      <c r="J3308" s="8" t="inlineStr">
        <is>
          <t>02 - Sports / GT</t>
        </is>
      </c>
      <c r="K3308" s="12" t="n">
        <v>375000</v>
      </c>
      <c r="L3308" s="8" t="inlineStr">
        <is>
          <t>Iowa</t>
        </is>
      </c>
      <c r="M3308" s="13" t="n">
        <v>5837.26</v>
      </c>
      <c r="N3308" s="13" t="n">
        <v>5351.02</v>
      </c>
      <c r="O3308" s="8" t="n"/>
    </row>
    <row r="3309">
      <c r="A3309" s="8" t="inlineStr">
        <is>
          <t>CANON-202512-003236</t>
        </is>
      </c>
      <c r="B3309" s="9" t="inlineStr">
        <is>
          <t>2025-12</t>
        </is>
      </c>
      <c r="C3309" s="10" t="n">
        <v>45999</v>
      </c>
      <c r="D3309" s="9" t="inlineStr">
        <is>
          <t>Bound</t>
        </is>
      </c>
      <c r="E3309" s="8" t="inlineStr">
        <is>
          <t>Cassius Harrington</t>
        </is>
      </c>
      <c r="F3309" s="11" t="n">
        <v>2011</v>
      </c>
      <c r="G3309" s="8" t="inlineStr">
        <is>
          <t>McLaren</t>
        </is>
      </c>
      <c r="H3309" s="8" t="inlineStr">
        <is>
          <t>750S</t>
        </is>
      </c>
      <c r="I3309" s="8" t="inlineStr">
        <is>
          <t>55XBJ6FCKG9GMM5N9</t>
        </is>
      </c>
      <c r="J3309" s="8" t="inlineStr">
        <is>
          <t>03 - Supercar</t>
        </is>
      </c>
      <c r="K3309" s="12" t="n">
        <v>790000</v>
      </c>
      <c r="L3309" s="8" t="inlineStr">
        <is>
          <t>Maryland</t>
        </is>
      </c>
      <c r="M3309" s="13" t="n">
        <v>13452.36</v>
      </c>
      <c r="N3309" s="13" t="n">
        <v>12331.78</v>
      </c>
      <c r="O3309" s="8" t="n"/>
    </row>
    <row r="3310">
      <c r="A3310" s="8" t="inlineStr">
        <is>
          <t>CANON-202512-003237</t>
        </is>
      </c>
      <c r="B3310" s="9" t="inlineStr">
        <is>
          <t>2025-12</t>
        </is>
      </c>
      <c r="C3310" s="10" t="n">
        <v>46013</v>
      </c>
      <c r="D3310" s="9" t="inlineStr">
        <is>
          <t>Bound</t>
        </is>
      </c>
      <c r="E3310" s="8" t="inlineStr">
        <is>
          <t>Marisol Chattopadhyay</t>
        </is>
      </c>
      <c r="F3310" s="11" t="n">
        <v>1957</v>
      </c>
      <c r="G3310" s="8" t="inlineStr">
        <is>
          <t>Porsche</t>
        </is>
      </c>
      <c r="H3310" s="8" t="inlineStr">
        <is>
          <t>911 Turbo S</t>
        </is>
      </c>
      <c r="I3310" s="8" t="inlineStr">
        <is>
          <t>PDHMSP8AKN2B46559</t>
        </is>
      </c>
      <c r="J3310" s="8" t="inlineStr">
        <is>
          <t>02 - Sports / GT</t>
        </is>
      </c>
      <c r="K3310" s="12" t="n">
        <v>460000</v>
      </c>
      <c r="L3310" s="8" t="inlineStr">
        <is>
          <t>Florida</t>
        </is>
      </c>
      <c r="M3310" s="13" t="n">
        <v>9243.4</v>
      </c>
      <c r="N3310" s="13" t="n">
        <v>8473.42</v>
      </c>
      <c r="O3310" s="8" t="n"/>
    </row>
    <row r="3311">
      <c r="A3311" s="8" t="inlineStr">
        <is>
          <t>CANON-202512-003238</t>
        </is>
      </c>
      <c r="B3311" s="9" t="inlineStr">
        <is>
          <t>2025-12</t>
        </is>
      </c>
      <c r="C3311" s="10" t="n">
        <v>45998</v>
      </c>
      <c r="D3311" s="9" t="inlineStr">
        <is>
          <t>Bound</t>
        </is>
      </c>
      <c r="E3311" s="8" t="inlineStr">
        <is>
          <t>Horace Farkas</t>
        </is>
      </c>
      <c r="F3311" s="11" t="n">
        <v>1975</v>
      </c>
      <c r="G3311" s="8" t="inlineStr">
        <is>
          <t>Porsche</t>
        </is>
      </c>
      <c r="H3311" s="8" t="inlineStr">
        <is>
          <t>911 Turbo S</t>
        </is>
      </c>
      <c r="I3311" s="8" t="inlineStr">
        <is>
          <t>UML29S1Y9C4KPMH65</t>
        </is>
      </c>
      <c r="J3311" s="8" t="inlineStr">
        <is>
          <t>02 - Sports / GT</t>
        </is>
      </c>
      <c r="K3311" s="12" t="n">
        <v>505000</v>
      </c>
      <c r="L3311" s="8" t="inlineStr">
        <is>
          <t>Mississippi</t>
        </is>
      </c>
      <c r="M3311" s="13" t="n">
        <v>7370.14</v>
      </c>
      <c r="N3311" s="13" t="n">
        <v>6756.21</v>
      </c>
      <c r="O3311" s="8" t="n"/>
    </row>
    <row r="3312">
      <c r="A3312" s="8" t="inlineStr">
        <is>
          <t>CANON-202512-003240</t>
        </is>
      </c>
      <c r="B3312" s="9" t="inlineStr">
        <is>
          <t>2025-12</t>
        </is>
      </c>
      <c r="C3312" s="10" t="n">
        <v>46017</v>
      </c>
      <c r="D3312" s="9" t="inlineStr">
        <is>
          <t>Bound</t>
        </is>
      </c>
      <c r="E3312" s="8" t="inlineStr">
        <is>
          <t>Aurelio Blackwood</t>
        </is>
      </c>
      <c r="F3312" s="11" t="n">
        <v>2015</v>
      </c>
      <c r="G3312" s="8" t="inlineStr">
        <is>
          <t>Bentley</t>
        </is>
      </c>
      <c r="H3312" s="8" t="inlineStr">
        <is>
          <t>Continental GT</t>
        </is>
      </c>
      <c r="I3312" s="8" t="inlineStr">
        <is>
          <t>905YX8G05DAMWT0NG</t>
        </is>
      </c>
      <c r="J3312" s="8" t="inlineStr">
        <is>
          <t>02 - Sports / GT</t>
        </is>
      </c>
      <c r="K3312" s="12" t="n">
        <v>845000</v>
      </c>
      <c r="L3312" s="8" t="inlineStr">
        <is>
          <t>California</t>
        </is>
      </c>
      <c r="M3312" s="13" t="n">
        <v>13990.33</v>
      </c>
      <c r="N3312" s="13" t="n">
        <v>12824.94</v>
      </c>
      <c r="O3312" s="8" t="n"/>
    </row>
    <row r="3313">
      <c r="A3313" s="8" t="inlineStr">
        <is>
          <t>CANON-202512-003241</t>
        </is>
      </c>
      <c r="B3313" s="9" t="inlineStr">
        <is>
          <t>2025-12</t>
        </is>
      </c>
      <c r="C3313" s="10" t="n">
        <v>46011</v>
      </c>
      <c r="D3313" s="9" t="inlineStr">
        <is>
          <t>Bound</t>
        </is>
      </c>
      <c r="E3313" s="8" t="inlineStr">
        <is>
          <t>Fenwick Blackwood</t>
        </is>
      </c>
      <c r="F3313" s="11" t="n">
        <v>1966</v>
      </c>
      <c r="G3313" s="8" t="inlineStr">
        <is>
          <t>BMW</t>
        </is>
      </c>
      <c r="H3313" s="8" t="inlineStr">
        <is>
          <t>M8 Competition</t>
        </is>
      </c>
      <c r="I3313" s="8" t="inlineStr">
        <is>
          <t>9RTC9R0ASFN03664J</t>
        </is>
      </c>
      <c r="J3313" s="8" t="inlineStr">
        <is>
          <t>02 - Sports / GT</t>
        </is>
      </c>
      <c r="K3313" s="12" t="n">
        <v>540000</v>
      </c>
      <c r="L3313" s="8" t="inlineStr">
        <is>
          <t>New Jersey</t>
        </is>
      </c>
      <c r="M3313" s="13" t="n">
        <v>6026.6</v>
      </c>
      <c r="N3313" s="13" t="n">
        <v>5524.58</v>
      </c>
      <c r="O3313" s="8" t="n"/>
    </row>
    <row r="3314">
      <c r="A3314" s="8" t="inlineStr">
        <is>
          <t>CANON-202512-003242</t>
        </is>
      </c>
      <c r="B3314" s="9" t="inlineStr">
        <is>
          <t>2025-12</t>
        </is>
      </c>
      <c r="C3314" s="10" t="n">
        <v>46017</v>
      </c>
      <c r="D3314" s="9" t="inlineStr">
        <is>
          <t>Bound</t>
        </is>
      </c>
      <c r="E3314" s="8" t="inlineStr">
        <is>
          <t>Lorenzo Nakashima</t>
        </is>
      </c>
      <c r="F3314" s="11" t="n">
        <v>1991</v>
      </c>
      <c r="G3314" s="8" t="inlineStr">
        <is>
          <t>Ferrari</t>
        </is>
      </c>
      <c r="H3314" s="8" t="inlineStr">
        <is>
          <t>296 GTB</t>
        </is>
      </c>
      <c r="I3314" s="8" t="inlineStr">
        <is>
          <t>2XLTVAPP9RNFMK8VW</t>
        </is>
      </c>
      <c r="J3314" s="8" t="inlineStr">
        <is>
          <t>03 - Supercar</t>
        </is>
      </c>
      <c r="K3314" s="12" t="n">
        <v>440000</v>
      </c>
      <c r="L3314" s="8" t="inlineStr">
        <is>
          <t>Illinois</t>
        </is>
      </c>
      <c r="M3314" s="13" t="n">
        <v>12984.15</v>
      </c>
      <c r="N3314" s="13" t="n">
        <v>11902.57</v>
      </c>
      <c r="O3314" s="8" t="n"/>
    </row>
    <row r="3315">
      <c r="A3315" s="8" t="inlineStr">
        <is>
          <t>CANON-202512-003243</t>
        </is>
      </c>
      <c r="B3315" s="9" t="inlineStr">
        <is>
          <t>2025-12</t>
        </is>
      </c>
      <c r="C3315" s="10" t="n">
        <v>46012</v>
      </c>
      <c r="D3315" s="9" t="inlineStr">
        <is>
          <t>Bound</t>
        </is>
      </c>
      <c r="E3315" s="8" t="inlineStr">
        <is>
          <t>Emiliano Merriweather</t>
        </is>
      </c>
      <c r="F3315" s="11" t="n">
        <v>1968</v>
      </c>
      <c r="G3315" s="8" t="inlineStr">
        <is>
          <t>Maserati</t>
        </is>
      </c>
      <c r="H3315" s="8" t="inlineStr">
        <is>
          <t>GranTurismo</t>
        </is>
      </c>
      <c r="I3315" s="8" t="inlineStr">
        <is>
          <t>LWTT4BFFJWUGK3JNS</t>
        </is>
      </c>
      <c r="J3315" s="8" t="inlineStr">
        <is>
          <t>02 - Sports / GT</t>
        </is>
      </c>
      <c r="K3315" s="12" t="n">
        <v>745000</v>
      </c>
      <c r="L3315" s="8" t="inlineStr">
        <is>
          <t>Texas</t>
        </is>
      </c>
      <c r="M3315" s="13" t="n">
        <v>10507.31</v>
      </c>
      <c r="N3315" s="13" t="n">
        <v>9632.049999999999</v>
      </c>
      <c r="O3315" s="8" t="n"/>
    </row>
    <row r="3316">
      <c r="A3316" s="8" t="inlineStr">
        <is>
          <t>CANON-202512-003245</t>
        </is>
      </c>
      <c r="B3316" s="9" t="inlineStr">
        <is>
          <t>2025-12</t>
        </is>
      </c>
      <c r="C3316" s="10" t="n">
        <v>46006</v>
      </c>
      <c r="D3316" s="9" t="inlineStr">
        <is>
          <t>Bound</t>
        </is>
      </c>
      <c r="E3316" s="8" t="inlineStr">
        <is>
          <t>Wilhelmina Nakashima</t>
        </is>
      </c>
      <c r="F3316" s="11" t="n">
        <v>2006</v>
      </c>
      <c r="G3316" s="8" t="inlineStr">
        <is>
          <t>Bentley</t>
        </is>
      </c>
      <c r="H3316" s="8" t="inlineStr">
        <is>
          <t>Continental GT</t>
        </is>
      </c>
      <c r="I3316" s="8" t="inlineStr">
        <is>
          <t>W5ZZXL8YM7HZ4TF7P</t>
        </is>
      </c>
      <c r="J3316" s="8" t="inlineStr">
        <is>
          <t>02 - Sports / GT</t>
        </is>
      </c>
      <c r="K3316" s="12" t="n">
        <v>350000</v>
      </c>
      <c r="L3316" s="8" t="inlineStr">
        <is>
          <t>Illinois</t>
        </is>
      </c>
      <c r="M3316" s="13" t="n">
        <v>6735.85</v>
      </c>
      <c r="N3316" s="13" t="n">
        <v>6174.75</v>
      </c>
      <c r="O3316" s="8" t="n"/>
    </row>
    <row r="3317">
      <c r="A3317" s="8" t="inlineStr">
        <is>
          <t>CANON-202512-003246</t>
        </is>
      </c>
      <c r="B3317" s="9" t="inlineStr">
        <is>
          <t>2025-12</t>
        </is>
      </c>
      <c r="C3317" s="10" t="n">
        <v>46019</v>
      </c>
      <c r="D3317" s="9" t="inlineStr">
        <is>
          <t>Bound</t>
        </is>
      </c>
      <c r="E3317" s="8" t="inlineStr">
        <is>
          <t>Noor Merriweather</t>
        </is>
      </c>
      <c r="F3317" s="11" t="n">
        <v>1987</v>
      </c>
      <c r="G3317" s="8" t="inlineStr">
        <is>
          <t>Porsche</t>
        </is>
      </c>
      <c r="H3317" s="8" t="inlineStr">
        <is>
          <t>911 Turbo S</t>
        </is>
      </c>
      <c r="I3317" s="8" t="inlineStr">
        <is>
          <t>1LCWSXKGKGDU9LSHW</t>
        </is>
      </c>
      <c r="J3317" s="8" t="inlineStr">
        <is>
          <t>02 - Sports / GT</t>
        </is>
      </c>
      <c r="K3317" s="12" t="n">
        <v>525000</v>
      </c>
      <c r="L3317" s="8" t="inlineStr">
        <is>
          <t>Montana</t>
        </is>
      </c>
      <c r="M3317" s="13" t="n">
        <v>5987.97</v>
      </c>
      <c r="N3317" s="13" t="n">
        <v>5489.17</v>
      </c>
      <c r="O3317" s="8" t="n"/>
    </row>
    <row r="3318">
      <c r="A3318" s="8" t="inlineStr">
        <is>
          <t>CANON-202512-003251</t>
        </is>
      </c>
      <c r="B3318" s="9" t="inlineStr">
        <is>
          <t>2025-12</t>
        </is>
      </c>
      <c r="C3318" s="10" t="n">
        <v>46019</v>
      </c>
      <c r="D3318" s="9" t="inlineStr">
        <is>
          <t>Bound</t>
        </is>
      </c>
      <c r="E3318" s="8" t="inlineStr">
        <is>
          <t>Priya Harrington</t>
        </is>
      </c>
      <c r="F3318" s="11" t="n">
        <v>1999</v>
      </c>
      <c r="G3318" s="8" t="inlineStr">
        <is>
          <t>Aston Martin</t>
        </is>
      </c>
      <c r="H3318" s="8" t="inlineStr">
        <is>
          <t>DB5</t>
        </is>
      </c>
      <c r="I3318" s="8" t="inlineStr">
        <is>
          <t>XNULZJETDV94LRFSL</t>
        </is>
      </c>
      <c r="J3318" s="8" t="inlineStr">
        <is>
          <t>07 - Post-War Classic (1946-1972)</t>
        </is>
      </c>
      <c r="K3318" s="12" t="n">
        <v>530000</v>
      </c>
      <c r="L3318" s="8" t="inlineStr">
        <is>
          <t>Massachusetts</t>
        </is>
      </c>
      <c r="M3318" s="13" t="n">
        <v>5375</v>
      </c>
      <c r="N3318" s="13" t="n">
        <v>4927.26</v>
      </c>
      <c r="O3318" s="8" t="n"/>
    </row>
    <row r="3319">
      <c r="A3319" s="8" t="inlineStr">
        <is>
          <t>CANON-202512-003252</t>
        </is>
      </c>
      <c r="B3319" s="9" t="inlineStr">
        <is>
          <t>2025-12</t>
        </is>
      </c>
      <c r="C3319" s="10" t="n">
        <v>46002</v>
      </c>
      <c r="D3319" s="9" t="inlineStr">
        <is>
          <t>Bound</t>
        </is>
      </c>
      <c r="E3319" s="8" t="inlineStr">
        <is>
          <t>Ottilie Delacroix</t>
        </is>
      </c>
      <c r="F3319" s="11" t="n">
        <v>1997</v>
      </c>
      <c r="G3319" s="8" t="inlineStr">
        <is>
          <t>McLaren</t>
        </is>
      </c>
      <c r="H3319" s="8" t="inlineStr">
        <is>
          <t>750S</t>
        </is>
      </c>
      <c r="I3319" s="8" t="inlineStr">
        <is>
          <t>96BS787W13DCLBCA7</t>
        </is>
      </c>
      <c r="J3319" s="8" t="inlineStr">
        <is>
          <t>03 - Supercar</t>
        </is>
      </c>
      <c r="K3319" s="12" t="n">
        <v>1435000</v>
      </c>
      <c r="L3319" s="8" t="inlineStr">
        <is>
          <t>Rhode Island</t>
        </is>
      </c>
      <c r="M3319" s="13" t="n">
        <v>29674.72</v>
      </c>
      <c r="N3319" s="13" t="n">
        <v>27202.82</v>
      </c>
      <c r="O3319" s="8" t="n"/>
    </row>
    <row r="3320">
      <c r="A3320" s="8" t="inlineStr">
        <is>
          <t>CANON-202512-003253</t>
        </is>
      </c>
      <c r="B3320" s="9" t="inlineStr">
        <is>
          <t>2025-12</t>
        </is>
      </c>
      <c r="C3320" s="10" t="n">
        <v>46013</v>
      </c>
      <c r="D3320" s="9" t="inlineStr">
        <is>
          <t>Bound</t>
        </is>
      </c>
      <c r="E3320" s="8" t="inlineStr">
        <is>
          <t>Fitzgerald Nakashima</t>
        </is>
      </c>
      <c r="F3320" s="11" t="n">
        <v>2020</v>
      </c>
      <c r="G3320" s="8" t="inlineStr">
        <is>
          <t>Bentley</t>
        </is>
      </c>
      <c r="H3320" s="8" t="inlineStr">
        <is>
          <t>Continental GT</t>
        </is>
      </c>
      <c r="I3320" s="8" t="inlineStr">
        <is>
          <t>FM3W5CEJMAX47NW1L</t>
        </is>
      </c>
      <c r="J3320" s="8" t="inlineStr">
        <is>
          <t>02 - Sports / GT</t>
        </is>
      </c>
      <c r="K3320" s="12" t="n">
        <v>195000</v>
      </c>
      <c r="L3320" s="8" t="inlineStr">
        <is>
          <t>Utah</t>
        </is>
      </c>
      <c r="M3320" s="13" t="n">
        <v>4569.62</v>
      </c>
      <c r="N3320" s="13" t="n">
        <v>4188.97</v>
      </c>
      <c r="O3320" s="8" t="n"/>
    </row>
    <row r="3321">
      <c r="A3321" s="8" t="inlineStr">
        <is>
          <t>CANON-202512-003254</t>
        </is>
      </c>
      <c r="B3321" s="9" t="inlineStr">
        <is>
          <t>2025-12</t>
        </is>
      </c>
      <c r="C3321" s="10" t="n">
        <v>45998</v>
      </c>
      <c r="D3321" s="9" t="inlineStr">
        <is>
          <t>Bound</t>
        </is>
      </c>
      <c r="E3321" s="8" t="inlineStr">
        <is>
          <t>Delphine Kingsford</t>
        </is>
      </c>
      <c r="F3321" s="11" t="n">
        <v>2006</v>
      </c>
      <c r="G3321" s="8" t="inlineStr">
        <is>
          <t>BMW</t>
        </is>
      </c>
      <c r="H3321" s="8" t="inlineStr">
        <is>
          <t>M8 Competition</t>
        </is>
      </c>
      <c r="I3321" s="8" t="inlineStr">
        <is>
          <t>URSP73CCH0NZXSXUR</t>
        </is>
      </c>
      <c r="J3321" s="8" t="inlineStr">
        <is>
          <t>02 - Sports / GT</t>
        </is>
      </c>
      <c r="K3321" s="12" t="n">
        <v>565000</v>
      </c>
      <c r="L3321" s="8" t="inlineStr">
        <is>
          <t>Minnesota</t>
        </is>
      </c>
      <c r="M3321" s="13" t="n">
        <v>9146.6</v>
      </c>
      <c r="N3321" s="13" t="n">
        <v>8384.690000000001</v>
      </c>
      <c r="O3321" s="8" t="n"/>
    </row>
    <row r="3322">
      <c r="A3322" s="8" t="inlineStr">
        <is>
          <t>CANON-202512-003256</t>
        </is>
      </c>
      <c r="B3322" s="9" t="inlineStr">
        <is>
          <t>2025-12</t>
        </is>
      </c>
      <c r="C3322" s="10" t="n">
        <v>46003</v>
      </c>
      <c r="D3322" s="9" t="inlineStr">
        <is>
          <t>Bound</t>
        </is>
      </c>
      <c r="E3322" s="8" t="inlineStr">
        <is>
          <t>Callum Underwood</t>
        </is>
      </c>
      <c r="F3322" s="11" t="n">
        <v>2007</v>
      </c>
      <c r="G3322" s="8" t="inlineStr">
        <is>
          <t>Ferrari</t>
        </is>
      </c>
      <c r="H3322" s="8" t="inlineStr">
        <is>
          <t>275 GTB/4</t>
        </is>
      </c>
      <c r="I3322" s="8" t="inlineStr">
        <is>
          <t>E57ZTGGX7LV206169</t>
        </is>
      </c>
      <c r="J3322" s="8" t="inlineStr">
        <is>
          <t>07 - Post-War Classic (1946-1972)</t>
        </is>
      </c>
      <c r="K3322" s="12" t="n">
        <v>690000</v>
      </c>
      <c r="L3322" s="8" t="inlineStr">
        <is>
          <t>Washington</t>
        </is>
      </c>
      <c r="M3322" s="13" t="n">
        <v>5374.19</v>
      </c>
      <c r="N3322" s="13" t="n">
        <v>4926.52</v>
      </c>
      <c r="O3322" s="8" t="n"/>
    </row>
    <row r="3323">
      <c r="A3323" s="8" t="inlineStr">
        <is>
          <t>CANON-202512-003259</t>
        </is>
      </c>
      <c r="B3323" s="9" t="inlineStr">
        <is>
          <t>2025-12</t>
        </is>
      </c>
      <c r="C3323" s="10" t="n">
        <v>45996</v>
      </c>
      <c r="D3323" s="9" t="inlineStr">
        <is>
          <t>Bound</t>
        </is>
      </c>
      <c r="E3323" s="8" t="inlineStr">
        <is>
          <t>Thaddeus Larsson</t>
        </is>
      </c>
      <c r="F3323" s="11" t="n">
        <v>2012</v>
      </c>
      <c r="G3323" s="8" t="inlineStr">
        <is>
          <t>Aston Martin</t>
        </is>
      </c>
      <c r="H3323" s="8" t="inlineStr">
        <is>
          <t>DB12</t>
        </is>
      </c>
      <c r="I3323" s="8" t="inlineStr">
        <is>
          <t>DRFTPLKHTDPH0NRKU</t>
        </is>
      </c>
      <c r="J3323" s="8" t="inlineStr">
        <is>
          <t>02 - Sports / GT</t>
        </is>
      </c>
      <c r="K3323" s="12" t="n">
        <v>655000</v>
      </c>
      <c r="L3323" s="8" t="inlineStr">
        <is>
          <t>California</t>
        </is>
      </c>
      <c r="M3323" s="13" t="n">
        <v>10844.58</v>
      </c>
      <c r="N3323" s="13" t="n">
        <v>9941.23</v>
      </c>
      <c r="O3323" s="8" t="n"/>
    </row>
    <row r="3324">
      <c r="A3324" s="8" t="inlineStr">
        <is>
          <t>CANON-202512-003261</t>
        </is>
      </c>
      <c r="B3324" s="9" t="inlineStr">
        <is>
          <t>2025-12</t>
        </is>
      </c>
      <c r="C3324" s="10" t="n">
        <v>46016</v>
      </c>
      <c r="D3324" s="9" t="inlineStr">
        <is>
          <t>Bound</t>
        </is>
      </c>
      <c r="E3324" s="8" t="inlineStr">
        <is>
          <t>Emiliano Fairweather</t>
        </is>
      </c>
      <c r="F3324" s="11" t="n">
        <v>2015</v>
      </c>
      <c r="G3324" s="8" t="inlineStr">
        <is>
          <t>Bentley</t>
        </is>
      </c>
      <c r="H3324" s="8" t="inlineStr">
        <is>
          <t>Continental GT</t>
        </is>
      </c>
      <c r="I3324" s="8" t="inlineStr">
        <is>
          <t>4LCL6YR6KZKNZCEMX</t>
        </is>
      </c>
      <c r="J3324" s="8" t="inlineStr">
        <is>
          <t>02 - Sports / GT</t>
        </is>
      </c>
      <c r="K3324" s="12" t="n">
        <v>260000</v>
      </c>
      <c r="L3324" s="8" t="inlineStr">
        <is>
          <t>Oregon</t>
        </is>
      </c>
      <c r="M3324" s="13" t="n">
        <v>4157.55</v>
      </c>
      <c r="N3324" s="13" t="n">
        <v>3811.23</v>
      </c>
      <c r="O3324" s="8" t="n"/>
    </row>
    <row r="3325">
      <c r="A3325" s="8" t="inlineStr">
        <is>
          <t>CANON-202512-003262</t>
        </is>
      </c>
      <c r="B3325" s="9" t="inlineStr">
        <is>
          <t>2025-12</t>
        </is>
      </c>
      <c r="C3325" s="10" t="n">
        <v>46003</v>
      </c>
      <c r="D3325" s="9" t="inlineStr">
        <is>
          <t>Bound</t>
        </is>
      </c>
      <c r="E3325" s="8" t="inlineStr">
        <is>
          <t>Delphine Farkas</t>
        </is>
      </c>
      <c r="F3325" s="11" t="n">
        <v>1965</v>
      </c>
      <c r="G3325" s="8" t="inlineStr">
        <is>
          <t>Mercedes-Benz</t>
        </is>
      </c>
      <c r="H3325" s="8" t="inlineStr">
        <is>
          <t>280SL Pagoda</t>
        </is>
      </c>
      <c r="I3325" s="8" t="inlineStr">
        <is>
          <t>A56338YHVNCH6MMXE</t>
        </is>
      </c>
      <c r="J3325" s="8" t="inlineStr">
        <is>
          <t>07 - Post-War Classic (1946-1972)</t>
        </is>
      </c>
      <c r="K3325" s="12" t="n">
        <v>1885000</v>
      </c>
      <c r="L3325" s="8" t="inlineStr">
        <is>
          <t>New Hampshire</t>
        </is>
      </c>
      <c r="M3325" s="13" t="n">
        <v>14055.7</v>
      </c>
      <c r="N3325" s="13" t="n">
        <v>12884.86</v>
      </c>
      <c r="O3325" s="8" t="n"/>
    </row>
    <row r="3326">
      <c r="A3326" s="8" t="inlineStr">
        <is>
          <t>CANON-202512-003263</t>
        </is>
      </c>
      <c r="B3326" s="9" t="inlineStr">
        <is>
          <t>2025-12</t>
        </is>
      </c>
      <c r="C3326" s="10" t="n">
        <v>46002</v>
      </c>
      <c r="D3326" s="9" t="inlineStr">
        <is>
          <t>Bound</t>
        </is>
      </c>
      <c r="E3326" s="8" t="inlineStr">
        <is>
          <t>Beatrix Montoya</t>
        </is>
      </c>
      <c r="F3326" s="11" t="n">
        <v>1984</v>
      </c>
      <c r="G3326" s="8" t="inlineStr">
        <is>
          <t>Mercedes-Benz</t>
        </is>
      </c>
      <c r="H3326" s="8" t="inlineStr">
        <is>
          <t>AMG GT</t>
        </is>
      </c>
      <c r="I3326" s="8" t="inlineStr">
        <is>
          <t>22PMXXMV3PTVGAYJW</t>
        </is>
      </c>
      <c r="J3326" s="8" t="inlineStr">
        <is>
          <t>02 - Sports / GT</t>
        </is>
      </c>
      <c r="K3326" s="12" t="n">
        <v>1475000</v>
      </c>
      <c r="L3326" s="8" t="inlineStr">
        <is>
          <t>Oregon</t>
        </is>
      </c>
      <c r="M3326" s="13" t="n">
        <v>17296.46</v>
      </c>
      <c r="N3326" s="13" t="n">
        <v>15855.66</v>
      </c>
      <c r="O3326" s="8" t="n"/>
    </row>
    <row r="3327">
      <c r="A3327" s="8" t="inlineStr">
        <is>
          <t>CANON-202512-003264</t>
        </is>
      </c>
      <c r="B3327" s="9" t="inlineStr">
        <is>
          <t>2025-12</t>
        </is>
      </c>
      <c r="C3327" s="10" t="n">
        <v>46010</v>
      </c>
      <c r="D3327" s="9" t="inlineStr">
        <is>
          <t>Bound</t>
        </is>
      </c>
      <c r="E3327" s="8" t="inlineStr">
        <is>
          <t>Leopold Castellanos</t>
        </is>
      </c>
      <c r="F3327" s="11" t="n">
        <v>1960</v>
      </c>
      <c r="G3327" s="8" t="inlineStr">
        <is>
          <t>Porsche</t>
        </is>
      </c>
      <c r="H3327" s="8" t="inlineStr">
        <is>
          <t>911 Turbo S</t>
        </is>
      </c>
      <c r="I3327" s="8" t="inlineStr">
        <is>
          <t>B5870WW9T7T42BP35</t>
        </is>
      </c>
      <c r="J3327" s="8" t="inlineStr">
        <is>
          <t>02 - Sports / GT</t>
        </is>
      </c>
      <c r="K3327" s="12" t="n">
        <v>305000</v>
      </c>
      <c r="L3327" s="8" t="inlineStr">
        <is>
          <t>New York</t>
        </is>
      </c>
      <c r="M3327" s="13" t="n">
        <v>5524.53</v>
      </c>
      <c r="N3327" s="13" t="n">
        <v>5064.34</v>
      </c>
      <c r="O3327" s="8" t="n"/>
    </row>
    <row r="3328">
      <c r="A3328" s="8" t="inlineStr">
        <is>
          <t>CANON-202512-003265</t>
        </is>
      </c>
      <c r="B3328" s="9" t="inlineStr">
        <is>
          <t>2025-12</t>
        </is>
      </c>
      <c r="C3328" s="10" t="n">
        <v>45997</v>
      </c>
      <c r="D3328" s="9" t="inlineStr">
        <is>
          <t>Bound</t>
        </is>
      </c>
      <c r="E3328" s="8" t="inlineStr">
        <is>
          <t>Sunniva Blackwood</t>
        </is>
      </c>
      <c r="F3328" s="11" t="n">
        <v>1986</v>
      </c>
      <c r="G3328" s="8" t="inlineStr">
        <is>
          <t>Ferrari</t>
        </is>
      </c>
      <c r="H3328" s="8" t="inlineStr">
        <is>
          <t>SF90 Stradale</t>
        </is>
      </c>
      <c r="I3328" s="8" t="inlineStr">
        <is>
          <t>PGF9K1Y4T80AVUJ9L</t>
        </is>
      </c>
      <c r="J3328" s="8" t="inlineStr">
        <is>
          <t>03 - Supercar</t>
        </is>
      </c>
      <c r="K3328" s="12" t="n">
        <v>620000</v>
      </c>
      <c r="L3328" s="8" t="inlineStr">
        <is>
          <t>Colorado</t>
        </is>
      </c>
      <c r="M3328" s="13" t="n">
        <v>12224.53</v>
      </c>
      <c r="N3328" s="13" t="n">
        <v>11206.23</v>
      </c>
      <c r="O3328" s="8" t="n"/>
    </row>
    <row r="3329">
      <c r="A3329" s="8" t="inlineStr">
        <is>
          <t>CANON-202512-003266</t>
        </is>
      </c>
      <c r="B3329" s="9" t="inlineStr">
        <is>
          <t>2025-12</t>
        </is>
      </c>
      <c r="C3329" s="10" t="n">
        <v>46011</v>
      </c>
      <c r="D3329" s="9" t="inlineStr">
        <is>
          <t>Bound</t>
        </is>
      </c>
      <c r="E3329" s="8" t="inlineStr">
        <is>
          <t>Mireille Vasquez</t>
        </is>
      </c>
      <c r="F3329" s="11" t="n">
        <v>2015</v>
      </c>
      <c r="G3329" s="8" t="inlineStr">
        <is>
          <t>Ferrari</t>
        </is>
      </c>
      <c r="H3329" s="8" t="inlineStr">
        <is>
          <t>SF90 Stradale</t>
        </is>
      </c>
      <c r="I3329" s="8" t="inlineStr">
        <is>
          <t>8U7PYH4C47CZ8ZSRK</t>
        </is>
      </c>
      <c r="J3329" s="8" t="inlineStr">
        <is>
          <t>03 - Supercar</t>
        </is>
      </c>
      <c r="K3329" s="12" t="n">
        <v>1830000</v>
      </c>
      <c r="L3329" s="8" t="inlineStr">
        <is>
          <t>Florida</t>
        </is>
      </c>
      <c r="M3329" s="13" t="n">
        <v>39224.15</v>
      </c>
      <c r="N3329" s="13" t="n">
        <v>35956.78</v>
      </c>
      <c r="O3329" s="8" t="n"/>
    </row>
    <row r="3330">
      <c r="A3330" s="8" t="inlineStr">
        <is>
          <t>CANON-202512-003267</t>
        </is>
      </c>
      <c r="B3330" s="9" t="inlineStr">
        <is>
          <t>2025-12</t>
        </is>
      </c>
      <c r="C3330" s="10" t="n">
        <v>46012</v>
      </c>
      <c r="D3330" s="9" t="inlineStr">
        <is>
          <t>Bound</t>
        </is>
      </c>
      <c r="E3330" s="8" t="inlineStr">
        <is>
          <t>Horace Thistlewood</t>
        </is>
      </c>
      <c r="F3330" s="11" t="n">
        <v>2004</v>
      </c>
      <c r="G3330" s="8" t="inlineStr">
        <is>
          <t>Aston Martin</t>
        </is>
      </c>
      <c r="H3330" s="8" t="inlineStr">
        <is>
          <t>DB12</t>
        </is>
      </c>
      <c r="I3330" s="8" t="inlineStr">
        <is>
          <t>H0ZKVV3MJTAJE1S16</t>
        </is>
      </c>
      <c r="J3330" s="8" t="inlineStr">
        <is>
          <t>02 - Sports / GT</t>
        </is>
      </c>
      <c r="K3330" s="12" t="n">
        <v>1065000</v>
      </c>
      <c r="L3330" s="8" t="inlineStr">
        <is>
          <t>Kentucky</t>
        </is>
      </c>
      <c r="M3330" s="13" t="n">
        <v>14809.53</v>
      </c>
      <c r="N3330" s="13" t="n">
        <v>13575.9</v>
      </c>
      <c r="O3330" s="8" t="n"/>
    </row>
    <row r="3331">
      <c r="A3331" s="8" t="inlineStr">
        <is>
          <t>CANON-202512-003268</t>
        </is>
      </c>
      <c r="B3331" s="9" t="inlineStr">
        <is>
          <t>2025-12</t>
        </is>
      </c>
      <c r="C3331" s="10" t="n">
        <v>46010</v>
      </c>
      <c r="D3331" s="9" t="inlineStr">
        <is>
          <t>Bound</t>
        </is>
      </c>
      <c r="E3331" s="8" t="inlineStr">
        <is>
          <t>Lorenzo Vasquez</t>
        </is>
      </c>
      <c r="F3331" s="11" t="n">
        <v>1980</v>
      </c>
      <c r="G3331" s="8" t="inlineStr">
        <is>
          <t>Porsche</t>
        </is>
      </c>
      <c r="H3331" s="8" t="inlineStr">
        <is>
          <t>911 Turbo S</t>
        </is>
      </c>
      <c r="I3331" s="8" t="inlineStr">
        <is>
          <t>JJC9BH948WLS38D73</t>
        </is>
      </c>
      <c r="J3331" s="8" t="inlineStr">
        <is>
          <t>02 - Sports / GT</t>
        </is>
      </c>
      <c r="K3331" s="12" t="n">
        <v>120000</v>
      </c>
      <c r="L3331" s="8" t="inlineStr">
        <is>
          <t>Connecticut</t>
        </is>
      </c>
      <c r="M3331" s="13" t="n">
        <v>2332.98</v>
      </c>
      <c r="N3331" s="13" t="n">
        <v>2138.64</v>
      </c>
      <c r="O3331" s="8" t="n"/>
    </row>
    <row r="3332">
      <c r="A3332" s="8" t="inlineStr">
        <is>
          <t>CANON-202512-003269</t>
        </is>
      </c>
      <c r="B3332" s="9" t="inlineStr">
        <is>
          <t>2025-12</t>
        </is>
      </c>
      <c r="C3332" s="10" t="n">
        <v>46010</v>
      </c>
      <c r="D3332" s="9" t="inlineStr">
        <is>
          <t>Bound</t>
        </is>
      </c>
      <c r="E3332" s="8" t="inlineStr">
        <is>
          <t>Emiliano Whitlock</t>
        </is>
      </c>
      <c r="F3332" s="11" t="n">
        <v>2003</v>
      </c>
      <c r="G3332" s="8" t="inlineStr">
        <is>
          <t>Porsche</t>
        </is>
      </c>
      <c r="H3332" s="8" t="inlineStr">
        <is>
          <t>911 Turbo S</t>
        </is>
      </c>
      <c r="I3332" s="8" t="inlineStr">
        <is>
          <t>NANJU4FDL8N4H11WN</t>
        </is>
      </c>
      <c r="J3332" s="8" t="inlineStr">
        <is>
          <t>02 - Sports / GT</t>
        </is>
      </c>
      <c r="K3332" s="12" t="n">
        <v>345000</v>
      </c>
      <c r="L3332" s="8" t="inlineStr">
        <is>
          <t>Florida</t>
        </is>
      </c>
      <c r="M3332" s="13" t="n">
        <v>6932.55</v>
      </c>
      <c r="N3332" s="13" t="n">
        <v>6355.07</v>
      </c>
      <c r="O3332" s="8" t="n"/>
    </row>
    <row r="3333">
      <c r="A3333" s="8" t="inlineStr">
        <is>
          <t>CANON-202512-003270</t>
        </is>
      </c>
      <c r="B3333" s="9" t="inlineStr">
        <is>
          <t>2025-12</t>
        </is>
      </c>
      <c r="C3333" s="10" t="n">
        <v>46008</v>
      </c>
      <c r="D3333" s="9" t="inlineStr">
        <is>
          <t>Bound</t>
        </is>
      </c>
      <c r="E3333" s="8" t="inlineStr">
        <is>
          <t>Saoirse Montoya</t>
        </is>
      </c>
      <c r="F3333" s="11" t="n">
        <v>1982</v>
      </c>
      <c r="G3333" s="8" t="inlineStr">
        <is>
          <t>Porsche</t>
        </is>
      </c>
      <c r="H3333" s="8" t="inlineStr">
        <is>
          <t>911 Turbo S</t>
        </is>
      </c>
      <c r="I3333" s="8" t="inlineStr">
        <is>
          <t>C0FKXU7N2B6XBS84E</t>
        </is>
      </c>
      <c r="J3333" s="8" t="inlineStr">
        <is>
          <t>02 - Sports / GT</t>
        </is>
      </c>
      <c r="K3333" s="12" t="n">
        <v>810000</v>
      </c>
      <c r="L3333" s="8" t="inlineStr">
        <is>
          <t>California</t>
        </is>
      </c>
      <c r="M3333" s="13" t="n">
        <v>13410.85</v>
      </c>
      <c r="N3333" s="13" t="n">
        <v>12293.73</v>
      </c>
      <c r="O3333" s="8" t="n"/>
    </row>
    <row r="3334">
      <c r="A3334" s="8" t="inlineStr">
        <is>
          <t>CANON-202512-003271</t>
        </is>
      </c>
      <c r="B3334" s="9" t="inlineStr">
        <is>
          <t>2025-12</t>
        </is>
      </c>
      <c r="C3334" s="10" t="n">
        <v>46014</v>
      </c>
      <c r="D3334" s="9" t="inlineStr">
        <is>
          <t>Bound</t>
        </is>
      </c>
      <c r="E3334" s="8" t="inlineStr">
        <is>
          <t>Priya Okonkwo</t>
        </is>
      </c>
      <c r="F3334" s="11" t="n">
        <v>2005</v>
      </c>
      <c r="G3334" s="8" t="inlineStr">
        <is>
          <t>Bentley</t>
        </is>
      </c>
      <c r="H3334" s="8" t="inlineStr">
        <is>
          <t>Continental GT</t>
        </is>
      </c>
      <c r="I3334" s="8" t="inlineStr">
        <is>
          <t>AUU0LHLV7G8U121SS</t>
        </is>
      </c>
      <c r="J3334" s="8" t="inlineStr">
        <is>
          <t>02 - Sports / GT</t>
        </is>
      </c>
      <c r="K3334" s="12" t="n">
        <v>515000</v>
      </c>
      <c r="L3334" s="8" t="inlineStr">
        <is>
          <t>Colorado</t>
        </is>
      </c>
      <c r="M3334" s="13" t="n">
        <v>6947.64</v>
      </c>
      <c r="N3334" s="13" t="n">
        <v>6368.9</v>
      </c>
      <c r="O3334" s="8" t="n"/>
    </row>
    <row r="3335">
      <c r="A3335" s="8" t="inlineStr">
        <is>
          <t>CANON-202512-003272</t>
        </is>
      </c>
      <c r="B3335" s="9" t="inlineStr">
        <is>
          <t>2025-12</t>
        </is>
      </c>
      <c r="C3335" s="10" t="n">
        <v>46021</v>
      </c>
      <c r="D3335" s="9" t="inlineStr">
        <is>
          <t>Bound</t>
        </is>
      </c>
      <c r="E3335" s="8" t="inlineStr">
        <is>
          <t>Saoirse Pennington</t>
        </is>
      </c>
      <c r="F3335" s="11" t="n">
        <v>1998</v>
      </c>
      <c r="G3335" s="8" t="inlineStr">
        <is>
          <t>Lamborghini</t>
        </is>
      </c>
      <c r="H3335" s="8" t="inlineStr">
        <is>
          <t>Huracan EVO</t>
        </is>
      </c>
      <c r="I3335" s="8" t="inlineStr">
        <is>
          <t>5A06YH2WV4B339HY2</t>
        </is>
      </c>
      <c r="J3335" s="8" t="inlineStr">
        <is>
          <t>03 - Supercar</t>
        </is>
      </c>
      <c r="K3335" s="12" t="n">
        <v>390000</v>
      </c>
      <c r="L3335" s="8" t="inlineStr">
        <is>
          <t>Michigan</t>
        </is>
      </c>
      <c r="M3335" s="13" t="n">
        <v>13116.51</v>
      </c>
      <c r="N3335" s="13" t="n">
        <v>12023.9</v>
      </c>
      <c r="O3335" s="8" t="n"/>
    </row>
    <row r="3336">
      <c r="A3336" s="8" t="inlineStr">
        <is>
          <t>CANON-202512-003273</t>
        </is>
      </c>
      <c r="B3336" s="9" t="inlineStr">
        <is>
          <t>2025-12</t>
        </is>
      </c>
      <c r="C3336" s="10" t="n">
        <v>46015</v>
      </c>
      <c r="D3336" s="9" t="inlineStr">
        <is>
          <t>Bound</t>
        </is>
      </c>
      <c r="E3336" s="8" t="inlineStr">
        <is>
          <t>Ottilie Montoya</t>
        </is>
      </c>
      <c r="F3336" s="11" t="n">
        <v>1998</v>
      </c>
      <c r="G3336" s="8" t="inlineStr">
        <is>
          <t>Aston Martin</t>
        </is>
      </c>
      <c r="H3336" s="8" t="inlineStr">
        <is>
          <t>DB12</t>
        </is>
      </c>
      <c r="I3336" s="8" t="inlineStr">
        <is>
          <t>EFUH30Y139KNVJL50</t>
        </is>
      </c>
      <c r="J3336" s="8" t="inlineStr">
        <is>
          <t>02 - Sports / GT</t>
        </is>
      </c>
      <c r="K3336" s="12" t="n">
        <v>290000</v>
      </c>
      <c r="L3336" s="8" t="inlineStr">
        <is>
          <t>Illinois</t>
        </is>
      </c>
      <c r="M3336" s="13" t="n">
        <v>5581.13</v>
      </c>
      <c r="N3336" s="13" t="n">
        <v>5116.22</v>
      </c>
      <c r="O3336" s="8" t="n"/>
    </row>
    <row r="3337">
      <c r="A3337" s="8" t="inlineStr">
        <is>
          <t>CANON-202512-003274</t>
        </is>
      </c>
      <c r="B3337" s="9" t="inlineStr">
        <is>
          <t>2025-12</t>
        </is>
      </c>
      <c r="C3337" s="10" t="n">
        <v>46003</v>
      </c>
      <c r="D3337" s="9" t="inlineStr">
        <is>
          <t>Bound</t>
        </is>
      </c>
      <c r="E3337" s="8" t="inlineStr">
        <is>
          <t>Sunniva Thistlewood</t>
        </is>
      </c>
      <c r="F3337" s="11" t="n">
        <v>2011</v>
      </c>
      <c r="G3337" s="8" t="inlineStr">
        <is>
          <t>Jaguar</t>
        </is>
      </c>
      <c r="H3337" s="8" t="inlineStr">
        <is>
          <t>E-Type Series 1</t>
        </is>
      </c>
      <c r="I3337" s="8" t="inlineStr">
        <is>
          <t>4DH3C5R1CLPTK1741</t>
        </is>
      </c>
      <c r="J3337" s="8" t="inlineStr">
        <is>
          <t>07 - Post-War Classic (1946-1972)</t>
        </is>
      </c>
      <c r="K3337" s="12" t="n">
        <v>1270000</v>
      </c>
      <c r="L3337" s="8" t="inlineStr">
        <is>
          <t>Connecticut</t>
        </is>
      </c>
      <c r="M3337" s="13" t="n">
        <v>10198.34</v>
      </c>
      <c r="N3337" s="13" t="n">
        <v>9348.82</v>
      </c>
      <c r="O3337" s="8" t="n"/>
    </row>
    <row r="3338">
      <c r="A3338" s="8" t="inlineStr">
        <is>
          <t>CANON-202512-003275</t>
        </is>
      </c>
      <c r="B3338" s="9" t="inlineStr">
        <is>
          <t>2025-12</t>
        </is>
      </c>
      <c r="C3338" s="10" t="n">
        <v>46015</v>
      </c>
      <c r="D3338" s="9" t="inlineStr">
        <is>
          <t>Bound</t>
        </is>
      </c>
      <c r="E3338" s="8" t="inlineStr">
        <is>
          <t>Ottilie Whitlock</t>
        </is>
      </c>
      <c r="F3338" s="11" t="n">
        <v>2010</v>
      </c>
      <c r="G3338" s="8" t="inlineStr">
        <is>
          <t>Ferrari</t>
        </is>
      </c>
      <c r="H3338" s="8" t="inlineStr">
        <is>
          <t>SF90 Stradale</t>
        </is>
      </c>
      <c r="I3338" s="8" t="inlineStr">
        <is>
          <t>835R21P99DVAVZY8B</t>
        </is>
      </c>
      <c r="J3338" s="8" t="inlineStr">
        <is>
          <t>03 - Supercar</t>
        </is>
      </c>
      <c r="K3338" s="12" t="n">
        <v>395000</v>
      </c>
      <c r="L3338" s="8" t="inlineStr">
        <is>
          <t>Pennsylvania</t>
        </is>
      </c>
      <c r="M3338" s="13" t="n">
        <v>8570.75</v>
      </c>
      <c r="N3338" s="13" t="n">
        <v>7856.81</v>
      </c>
      <c r="O3338" s="8" t="n"/>
    </row>
    <row r="3339">
      <c r="A3339" s="8" t="inlineStr">
        <is>
          <t>CANON-202512-003276</t>
        </is>
      </c>
      <c r="B3339" s="9" t="inlineStr">
        <is>
          <t>2025-12</t>
        </is>
      </c>
      <c r="C3339" s="10" t="n">
        <v>46001</v>
      </c>
      <c r="D3339" s="9" t="inlineStr">
        <is>
          <t>Bound</t>
        </is>
      </c>
      <c r="E3339" s="8" t="inlineStr">
        <is>
          <t>Sunniva Larsson</t>
        </is>
      </c>
      <c r="F3339" s="11" t="n">
        <v>1999</v>
      </c>
      <c r="G3339" s="8" t="inlineStr">
        <is>
          <t>Aston Martin</t>
        </is>
      </c>
      <c r="H3339" s="8" t="inlineStr">
        <is>
          <t>DB5</t>
        </is>
      </c>
      <c r="I3339" s="8" t="inlineStr">
        <is>
          <t>FJ6B785P356PA56TV</t>
        </is>
      </c>
      <c r="J3339" s="8" t="inlineStr">
        <is>
          <t>07 - Post-War Classic (1946-1972)</t>
        </is>
      </c>
      <c r="K3339" s="12" t="n">
        <v>1165000</v>
      </c>
      <c r="L3339" s="8" t="inlineStr">
        <is>
          <t>Delaware</t>
        </is>
      </c>
      <c r="M3339" s="13" t="n">
        <v>10441.04</v>
      </c>
      <c r="N3339" s="13" t="n">
        <v>9571.299999999999</v>
      </c>
      <c r="O3339" s="8" t="n"/>
    </row>
    <row r="3340">
      <c r="A3340" s="8" t="inlineStr">
        <is>
          <t>CANON-202512-003277</t>
        </is>
      </c>
      <c r="B3340" s="9" t="inlineStr">
        <is>
          <t>2025-12</t>
        </is>
      </c>
      <c r="C3340" s="10" t="n">
        <v>45994</v>
      </c>
      <c r="D3340" s="9" t="inlineStr">
        <is>
          <t>Bound</t>
        </is>
      </c>
      <c r="E3340" s="8" t="inlineStr">
        <is>
          <t>Leopold Montoya</t>
        </is>
      </c>
      <c r="F3340" s="11" t="n">
        <v>1988</v>
      </c>
      <c r="G3340" s="8" t="inlineStr">
        <is>
          <t>Lamborghini</t>
        </is>
      </c>
      <c r="H3340" s="8" t="inlineStr">
        <is>
          <t>Huracan EVO</t>
        </is>
      </c>
      <c r="I3340" s="8" t="inlineStr">
        <is>
          <t>B020C4LKMFCLVUR8A</t>
        </is>
      </c>
      <c r="J3340" s="8" t="inlineStr">
        <is>
          <t>03 - Supercar</t>
        </is>
      </c>
      <c r="K3340" s="12" t="n">
        <v>1150000</v>
      </c>
      <c r="L3340" s="8" t="inlineStr">
        <is>
          <t>Washington</t>
        </is>
      </c>
      <c r="M3340" s="13" t="n">
        <v>16664.15</v>
      </c>
      <c r="N3340" s="13" t="n">
        <v>15276.03</v>
      </c>
      <c r="O3340" s="8" t="n"/>
    </row>
    <row r="3341">
      <c r="A3341" s="8" t="inlineStr">
        <is>
          <t>CANON-202512-003278</t>
        </is>
      </c>
      <c r="B3341" s="9" t="inlineStr">
        <is>
          <t>2025-12</t>
        </is>
      </c>
      <c r="C3341" s="10" t="n">
        <v>46006</v>
      </c>
      <c r="D3341" s="9" t="inlineStr">
        <is>
          <t>Bound</t>
        </is>
      </c>
      <c r="E3341" s="8" t="inlineStr">
        <is>
          <t>Leopold Ashcombe</t>
        </is>
      </c>
      <c r="F3341" s="11" t="n">
        <v>1975</v>
      </c>
      <c r="G3341" s="8" t="inlineStr">
        <is>
          <t>Aston Martin</t>
        </is>
      </c>
      <c r="H3341" s="8" t="inlineStr">
        <is>
          <t>DB12</t>
        </is>
      </c>
      <c r="I3341" s="8" t="inlineStr">
        <is>
          <t>DB096W9ENC77M7PY8</t>
        </is>
      </c>
      <c r="J3341" s="8" t="inlineStr">
        <is>
          <t>02 - Sports / GT</t>
        </is>
      </c>
      <c r="K3341" s="12" t="n">
        <v>1190000</v>
      </c>
      <c r="L3341" s="8" t="inlineStr">
        <is>
          <t>Alaska</t>
        </is>
      </c>
      <c r="M3341" s="13" t="n">
        <v>14077.92</v>
      </c>
      <c r="N3341" s="13" t="n">
        <v>12905.23</v>
      </c>
      <c r="O3341" s="8" t="n"/>
    </row>
    <row r="3342">
      <c r="A3342" s="8" t="inlineStr">
        <is>
          <t>CANON-202512-003279</t>
        </is>
      </c>
      <c r="B3342" s="9" t="inlineStr">
        <is>
          <t>2025-12</t>
        </is>
      </c>
      <c r="C3342" s="10" t="n">
        <v>46022</v>
      </c>
      <c r="D3342" s="9" t="inlineStr">
        <is>
          <t>Bound</t>
        </is>
      </c>
      <c r="E3342" s="8" t="inlineStr">
        <is>
          <t>Desmond Merriweather</t>
        </is>
      </c>
      <c r="F3342" s="11" t="n">
        <v>2023</v>
      </c>
      <c r="G3342" s="8" t="inlineStr">
        <is>
          <t>Ferrari</t>
        </is>
      </c>
      <c r="H3342" s="8" t="inlineStr">
        <is>
          <t>275 GTB/4</t>
        </is>
      </c>
      <c r="I3342" s="8" t="inlineStr">
        <is>
          <t>7U9354XJJC1MX08C8</t>
        </is>
      </c>
      <c r="J3342" s="8" t="inlineStr">
        <is>
          <t>07 - Post-War Classic (1946-1972)</t>
        </is>
      </c>
      <c r="K3342" s="12" t="n">
        <v>810000</v>
      </c>
      <c r="L3342" s="8" t="inlineStr">
        <is>
          <t>New York</t>
        </is>
      </c>
      <c r="M3342" s="13" t="n">
        <v>8411.77</v>
      </c>
      <c r="N3342" s="13" t="n">
        <v>7711.07</v>
      </c>
      <c r="O3342" s="8" t="n"/>
    </row>
    <row r="3343">
      <c r="A3343" s="8" t="inlineStr">
        <is>
          <t>CANON-202512-003280</t>
        </is>
      </c>
      <c r="B3343" s="9" t="inlineStr">
        <is>
          <t>2025-12</t>
        </is>
      </c>
      <c r="C3343" s="10" t="n">
        <v>45997</v>
      </c>
      <c r="D3343" s="9" t="inlineStr">
        <is>
          <t>Bound</t>
        </is>
      </c>
      <c r="E3343" s="8" t="inlineStr">
        <is>
          <t>Wilhelmina Rourke</t>
        </is>
      </c>
      <c r="F3343" s="11" t="n">
        <v>1966</v>
      </c>
      <c r="G3343" s="8" t="inlineStr">
        <is>
          <t>Jaguar</t>
        </is>
      </c>
      <c r="H3343" s="8" t="inlineStr">
        <is>
          <t>E-Type Series 1</t>
        </is>
      </c>
      <c r="I3343" s="8" t="inlineStr">
        <is>
          <t>B7HVK3D2NCVB847W3</t>
        </is>
      </c>
      <c r="J3343" s="8" t="inlineStr">
        <is>
          <t>07 - Post-War Classic (1946-1972)</t>
        </is>
      </c>
      <c r="K3343" s="12" t="n">
        <v>405000</v>
      </c>
      <c r="L3343" s="8" t="inlineStr">
        <is>
          <t>South Carolina</t>
        </is>
      </c>
      <c r="M3343" s="13" t="n">
        <v>4548.23</v>
      </c>
      <c r="N3343" s="13" t="n">
        <v>4169.36</v>
      </c>
      <c r="O3343" s="8" t="n"/>
    </row>
    <row r="3344">
      <c r="A3344" s="8" t="inlineStr">
        <is>
          <t>CANON-202512-003282</t>
        </is>
      </c>
      <c r="B3344" s="9" t="inlineStr">
        <is>
          <t>2025-12</t>
        </is>
      </c>
      <c r="C3344" s="10" t="n">
        <v>46006</v>
      </c>
      <c r="D3344" s="9" t="inlineStr">
        <is>
          <t>Bound</t>
        </is>
      </c>
      <c r="E3344" s="8" t="inlineStr">
        <is>
          <t>Lorenzo Okonkwo</t>
        </is>
      </c>
      <c r="F3344" s="11" t="n">
        <v>1978</v>
      </c>
      <c r="G3344" s="8" t="inlineStr">
        <is>
          <t>Mercedes-Benz</t>
        </is>
      </c>
      <c r="H3344" s="8" t="inlineStr">
        <is>
          <t>AMG GT</t>
        </is>
      </c>
      <c r="I3344" s="8" t="inlineStr">
        <is>
          <t>RMAK1V14XW3B5HYC8</t>
        </is>
      </c>
      <c r="J3344" s="8" t="inlineStr">
        <is>
          <t>02 - Sports / GT</t>
        </is>
      </c>
      <c r="K3344" s="12" t="n">
        <v>1085000</v>
      </c>
      <c r="L3344" s="8" t="inlineStr">
        <is>
          <t>West Virginia</t>
        </is>
      </c>
      <c r="M3344" s="13" t="n">
        <v>14975.05</v>
      </c>
      <c r="N3344" s="13" t="n">
        <v>13727.63</v>
      </c>
      <c r="O3344" s="8" t="n"/>
    </row>
    <row r="3345">
      <c r="A3345" s="8" t="inlineStr">
        <is>
          <t>CANON-202512-003283</t>
        </is>
      </c>
      <c r="B3345" s="9" t="inlineStr">
        <is>
          <t>2025-12</t>
        </is>
      </c>
      <c r="C3345" s="10" t="n">
        <v>46005</v>
      </c>
      <c r="D3345" s="9" t="inlineStr">
        <is>
          <t>Bound</t>
        </is>
      </c>
      <c r="E3345" s="8" t="inlineStr">
        <is>
          <t>Sunniva Delacroix</t>
        </is>
      </c>
      <c r="F3345" s="11" t="n">
        <v>2007</v>
      </c>
      <c r="G3345" s="8" t="inlineStr">
        <is>
          <t>Porsche</t>
        </is>
      </c>
      <c r="H3345" s="8" t="inlineStr">
        <is>
          <t>911 Turbo S</t>
        </is>
      </c>
      <c r="I3345" s="8" t="inlineStr">
        <is>
          <t>TL5Z3JYT7S0NWC999</t>
        </is>
      </c>
      <c r="J3345" s="8" t="inlineStr">
        <is>
          <t>02 - Sports / GT</t>
        </is>
      </c>
      <c r="K3345" s="12" t="n">
        <v>1950000</v>
      </c>
      <c r="L3345" s="8" t="inlineStr">
        <is>
          <t>Wyoming</t>
        </is>
      </c>
      <c r="M3345" s="13" t="n">
        <v>21652.36</v>
      </c>
      <c r="N3345" s="13" t="n">
        <v>19848.72</v>
      </c>
      <c r="O3345" s="8" t="n"/>
    </row>
    <row r="3346">
      <c r="A3346" s="8" t="inlineStr">
        <is>
          <t>CANON-202512-003284</t>
        </is>
      </c>
      <c r="B3346" s="9" t="inlineStr">
        <is>
          <t>2025-12</t>
        </is>
      </c>
      <c r="C3346" s="10" t="n">
        <v>46021</v>
      </c>
      <c r="D3346" s="9" t="inlineStr">
        <is>
          <t>Bound</t>
        </is>
      </c>
      <c r="E3346" s="8" t="inlineStr">
        <is>
          <t>Ramona Farkas</t>
        </is>
      </c>
      <c r="F3346" s="11" t="n">
        <v>1987</v>
      </c>
      <c r="G3346" s="8" t="inlineStr">
        <is>
          <t>Lamborghini</t>
        </is>
      </c>
      <c r="H3346" s="8" t="inlineStr">
        <is>
          <t>Huracan EVO</t>
        </is>
      </c>
      <c r="I3346" s="8" t="inlineStr">
        <is>
          <t>FHVSB0TEA14GB5JUZ</t>
        </is>
      </c>
      <c r="J3346" s="8" t="inlineStr">
        <is>
          <t>03 - Supercar</t>
        </is>
      </c>
      <c r="K3346" s="12" t="n">
        <v>315000</v>
      </c>
      <c r="L3346" s="8" t="inlineStr">
        <is>
          <t>North Carolina</t>
        </is>
      </c>
      <c r="M3346" s="13" t="n">
        <v>7860.14</v>
      </c>
      <c r="N3346" s="13" t="n">
        <v>7205.39</v>
      </c>
      <c r="O3346" s="8" t="n"/>
    </row>
    <row r="3347">
      <c r="A3347" s="8" t="inlineStr">
        <is>
          <t>CANON-202512-003285</t>
        </is>
      </c>
      <c r="B3347" s="9" t="inlineStr">
        <is>
          <t>2025-12</t>
        </is>
      </c>
      <c r="C3347" s="10" t="n">
        <v>46019</v>
      </c>
      <c r="D3347" s="9" t="inlineStr">
        <is>
          <t>Bound</t>
        </is>
      </c>
      <c r="E3347" s="8" t="inlineStr">
        <is>
          <t>Aurelio Rourke</t>
        </is>
      </c>
      <c r="F3347" s="11" t="n">
        <v>1967</v>
      </c>
      <c r="G3347" s="8" t="inlineStr">
        <is>
          <t>Bentley</t>
        </is>
      </c>
      <c r="H3347" s="8" t="inlineStr">
        <is>
          <t>Continental GT</t>
        </is>
      </c>
      <c r="I3347" s="8" t="inlineStr">
        <is>
          <t>93BSJBMFR2RHLJ26Y</t>
        </is>
      </c>
      <c r="J3347" s="8" t="inlineStr">
        <is>
          <t>02 - Sports / GT</t>
        </is>
      </c>
      <c r="K3347" s="12" t="n">
        <v>285000</v>
      </c>
      <c r="L3347" s="8" t="inlineStr">
        <is>
          <t>Georgia</t>
        </is>
      </c>
      <c r="M3347" s="13" t="n">
        <v>4516.98</v>
      </c>
      <c r="N3347" s="13" t="n">
        <v>4140.72</v>
      </c>
      <c r="O3347" s="8" t="n"/>
    </row>
    <row r="3348">
      <c r="A3348" s="8" t="inlineStr">
        <is>
          <t>CANON-202512-003286</t>
        </is>
      </c>
      <c r="B3348" s="9" t="inlineStr">
        <is>
          <t>2025-12</t>
        </is>
      </c>
      <c r="C3348" s="10" t="n">
        <v>46002</v>
      </c>
      <c r="D3348" s="9" t="inlineStr">
        <is>
          <t>Bound</t>
        </is>
      </c>
      <c r="E3348" s="8" t="inlineStr">
        <is>
          <t>Ottilie Vasquez</t>
        </is>
      </c>
      <c r="F3348" s="11" t="n">
        <v>1995</v>
      </c>
      <c r="G3348" s="8" t="inlineStr">
        <is>
          <t>Bentley</t>
        </is>
      </c>
      <c r="H3348" s="8" t="inlineStr">
        <is>
          <t>Continental GT</t>
        </is>
      </c>
      <c r="I3348" s="8" t="inlineStr">
        <is>
          <t>5N3E7H1L9GXRXKBBS</t>
        </is>
      </c>
      <c r="J3348" s="8" t="inlineStr">
        <is>
          <t>02 - Sports / GT</t>
        </is>
      </c>
      <c r="K3348" s="12" t="n">
        <v>540000</v>
      </c>
      <c r="L3348" s="8" t="inlineStr">
        <is>
          <t>Minnesota</t>
        </is>
      </c>
      <c r="M3348" s="13" t="n">
        <v>8741.889999999999</v>
      </c>
      <c r="N3348" s="13" t="n">
        <v>8013.69</v>
      </c>
      <c r="O3348" s="8" t="n"/>
    </row>
    <row r="3349">
      <c r="A3349" s="8" t="inlineStr">
        <is>
          <t>CANON-202512-003287</t>
        </is>
      </c>
      <c r="B3349" s="9" t="inlineStr">
        <is>
          <t>2025-12</t>
        </is>
      </c>
      <c r="C3349" s="10" t="n">
        <v>45996</v>
      </c>
      <c r="D3349" s="9" t="inlineStr">
        <is>
          <t>Bound</t>
        </is>
      </c>
      <c r="E3349" s="8" t="inlineStr">
        <is>
          <t>Callum Blackwood</t>
        </is>
      </c>
      <c r="F3349" s="11" t="n">
        <v>1984</v>
      </c>
      <c r="G3349" s="8" t="inlineStr">
        <is>
          <t>Porsche</t>
        </is>
      </c>
      <c r="H3349" s="8" t="inlineStr">
        <is>
          <t>911 Turbo S</t>
        </is>
      </c>
      <c r="I3349" s="8" t="inlineStr">
        <is>
          <t>42Z578P8TNYLP79MY</t>
        </is>
      </c>
      <c r="J3349" s="8" t="inlineStr">
        <is>
          <t>02 - Sports / GT</t>
        </is>
      </c>
      <c r="K3349" s="12" t="n">
        <v>340000</v>
      </c>
      <c r="L3349" s="8" t="inlineStr">
        <is>
          <t>Washington</t>
        </is>
      </c>
      <c r="M3349" s="13" t="n">
        <v>4618.87</v>
      </c>
      <c r="N3349" s="13" t="n">
        <v>4234.12</v>
      </c>
      <c r="O3349" s="8" t="n"/>
    </row>
    <row r="3350">
      <c r="A3350" s="8" t="inlineStr">
        <is>
          <t>CANON-202512-003288</t>
        </is>
      </c>
      <c r="B3350" s="9" t="inlineStr">
        <is>
          <t>2025-12</t>
        </is>
      </c>
      <c r="C3350" s="10" t="n">
        <v>46015</v>
      </c>
      <c r="D3350" s="9" t="inlineStr">
        <is>
          <t>Bound</t>
        </is>
      </c>
      <c r="E3350" s="8" t="inlineStr">
        <is>
          <t>Ingrid Castellanos</t>
        </is>
      </c>
      <c r="F3350" s="11" t="n">
        <v>2003</v>
      </c>
      <c r="G3350" s="8" t="inlineStr">
        <is>
          <t>Ferrari</t>
        </is>
      </c>
      <c r="H3350" s="8" t="inlineStr">
        <is>
          <t>296 GTB</t>
        </is>
      </c>
      <c r="I3350" s="8" t="inlineStr">
        <is>
          <t>254VA2W7SBE9PC6FH</t>
        </is>
      </c>
      <c r="J3350" s="8" t="inlineStr">
        <is>
          <t>03 - Supercar</t>
        </is>
      </c>
      <c r="K3350" s="12" t="n">
        <v>650000</v>
      </c>
      <c r="L3350" s="8" t="inlineStr">
        <is>
          <t>New York</t>
        </is>
      </c>
      <c r="M3350" s="13" t="n">
        <v>14913.21</v>
      </c>
      <c r="N3350" s="13" t="n">
        <v>13670.94</v>
      </c>
      <c r="O3350" s="8" t="n"/>
    </row>
    <row r="3351">
      <c r="A3351" s="8" t="inlineStr">
        <is>
          <t>CANON-202512-003289</t>
        </is>
      </c>
      <c r="B3351" s="9" t="inlineStr">
        <is>
          <t>2025-12</t>
        </is>
      </c>
      <c r="C3351" s="10" t="n">
        <v>46011</v>
      </c>
      <c r="D3351" s="9" t="inlineStr">
        <is>
          <t>Bound</t>
        </is>
      </c>
      <c r="E3351" s="8" t="inlineStr">
        <is>
          <t>Everett Rourke</t>
        </is>
      </c>
      <c r="F3351" s="11" t="n">
        <v>1970</v>
      </c>
      <c r="G3351" s="8" t="inlineStr">
        <is>
          <t>Porsche</t>
        </is>
      </c>
      <c r="H3351" s="8" t="inlineStr">
        <is>
          <t>911 Turbo S</t>
        </is>
      </c>
      <c r="I3351" s="8" t="inlineStr">
        <is>
          <t>AYUZWM7DPA29FYC97</t>
        </is>
      </c>
      <c r="J3351" s="8" t="inlineStr">
        <is>
          <t>02 - Sports / GT</t>
        </is>
      </c>
      <c r="K3351" s="12" t="n">
        <v>660000</v>
      </c>
      <c r="L3351" s="8" t="inlineStr">
        <is>
          <t>Mississippi</t>
        </is>
      </c>
      <c r="M3351" s="13" t="n">
        <v>9632.26</v>
      </c>
      <c r="N3351" s="13" t="n">
        <v>8829.889999999999</v>
      </c>
      <c r="O3351" s="8" t="n"/>
    </row>
    <row r="3352">
      <c r="A3352" s="8" t="inlineStr">
        <is>
          <t>CANON-202512-003290</t>
        </is>
      </c>
      <c r="B3352" s="9" t="inlineStr">
        <is>
          <t>2025-12</t>
        </is>
      </c>
      <c r="C3352" s="10" t="n">
        <v>45995</v>
      </c>
      <c r="D3352" s="9" t="inlineStr">
        <is>
          <t>Bound</t>
        </is>
      </c>
      <c r="E3352" s="8" t="inlineStr">
        <is>
          <t>Anouk Bellandi</t>
        </is>
      </c>
      <c r="F3352" s="11" t="n">
        <v>2003</v>
      </c>
      <c r="G3352" s="8" t="inlineStr">
        <is>
          <t>Porsche</t>
        </is>
      </c>
      <c r="H3352" s="8" t="inlineStr">
        <is>
          <t>911 Turbo S</t>
        </is>
      </c>
      <c r="I3352" s="8" t="inlineStr">
        <is>
          <t>HMBT7AY16TGCYCLLG</t>
        </is>
      </c>
      <c r="J3352" s="8" t="inlineStr">
        <is>
          <t>02 - Sports / GT</t>
        </is>
      </c>
      <c r="K3352" s="12" t="n">
        <v>610000</v>
      </c>
      <c r="L3352" s="8" t="inlineStr">
        <is>
          <t>Arizona</t>
        </is>
      </c>
      <c r="M3352" s="13" t="n">
        <v>7555.94</v>
      </c>
      <c r="N3352" s="13" t="n">
        <v>6926.53</v>
      </c>
      <c r="O3352" s="8" t="n"/>
    </row>
    <row r="3353">
      <c r="A3353" s="8" t="inlineStr">
        <is>
          <t>CANON-202512-003292</t>
        </is>
      </c>
      <c r="B3353" s="9" t="inlineStr">
        <is>
          <t>2025-12</t>
        </is>
      </c>
      <c r="C3353" s="10" t="n">
        <v>46013</v>
      </c>
      <c r="D3353" s="9" t="inlineStr">
        <is>
          <t>Bound</t>
        </is>
      </c>
      <c r="E3353" s="8" t="inlineStr">
        <is>
          <t>Leopold Fairweather</t>
        </is>
      </c>
      <c r="F3353" s="11" t="n">
        <v>2018</v>
      </c>
      <c r="G3353" s="8" t="inlineStr">
        <is>
          <t>Bentley</t>
        </is>
      </c>
      <c r="H3353" s="8" t="inlineStr">
        <is>
          <t>Continental GT</t>
        </is>
      </c>
      <c r="I3353" s="8" t="inlineStr">
        <is>
          <t>7N93DYCJRE0FMENS1</t>
        </is>
      </c>
      <c r="J3353" s="8" t="inlineStr">
        <is>
          <t>02 - Sports / GT</t>
        </is>
      </c>
      <c r="K3353" s="12" t="n">
        <v>500000</v>
      </c>
      <c r="L3353" s="8" t="inlineStr">
        <is>
          <t>Texas</t>
        </is>
      </c>
      <c r="M3353" s="13" t="n">
        <v>7051.89</v>
      </c>
      <c r="N3353" s="13" t="n">
        <v>6464.47</v>
      </c>
      <c r="O3353" s="8" t="n"/>
    </row>
    <row r="3354">
      <c r="A3354" s="8" t="inlineStr">
        <is>
          <t>CANON-202512-003295</t>
        </is>
      </c>
      <c r="B3354" s="9" t="inlineStr">
        <is>
          <t>2025-12</t>
        </is>
      </c>
      <c r="C3354" s="10" t="n">
        <v>46015</v>
      </c>
      <c r="D3354" s="9" t="inlineStr">
        <is>
          <t>Bound</t>
        </is>
      </c>
      <c r="E3354" s="8" t="inlineStr">
        <is>
          <t>Marisol Vasquez</t>
        </is>
      </c>
      <c r="F3354" s="11" t="n">
        <v>2016</v>
      </c>
      <c r="G3354" s="8" t="inlineStr">
        <is>
          <t>Aston Martin</t>
        </is>
      </c>
      <c r="H3354" s="8" t="inlineStr">
        <is>
          <t>DB12</t>
        </is>
      </c>
      <c r="I3354" s="8" t="inlineStr">
        <is>
          <t>5NBMM59KCGZZB65AJ</t>
        </is>
      </c>
      <c r="J3354" s="8" t="inlineStr">
        <is>
          <t>02 - Sports / GT</t>
        </is>
      </c>
      <c r="K3354" s="12" t="n">
        <v>375000</v>
      </c>
      <c r="L3354" s="8" t="inlineStr">
        <is>
          <t>New Mexico</t>
        </is>
      </c>
      <c r="M3354" s="13" t="n">
        <v>6792.45</v>
      </c>
      <c r="N3354" s="13" t="n">
        <v>6226.64</v>
      </c>
      <c r="O3354" s="8" t="n"/>
    </row>
    <row r="3355">
      <c r="A3355" s="8" t="inlineStr">
        <is>
          <t>CANON-202512-003296</t>
        </is>
      </c>
      <c r="B3355" s="9" t="inlineStr">
        <is>
          <t>2025-12</t>
        </is>
      </c>
      <c r="C3355" s="10" t="n">
        <v>45992</v>
      </c>
      <c r="D3355" s="9" t="inlineStr">
        <is>
          <t>Bound</t>
        </is>
      </c>
      <c r="E3355" s="8" t="inlineStr">
        <is>
          <t>Beatrix Kingsford</t>
        </is>
      </c>
      <c r="F3355" s="11" t="n">
        <v>2016</v>
      </c>
      <c r="G3355" s="8" t="inlineStr">
        <is>
          <t>Jaguar</t>
        </is>
      </c>
      <c r="H3355" s="8" t="inlineStr">
        <is>
          <t>E-Type Series 1</t>
        </is>
      </c>
      <c r="I3355" s="8" t="inlineStr">
        <is>
          <t>8V1N3RYTPYM3PECLK</t>
        </is>
      </c>
      <c r="J3355" s="8" t="inlineStr">
        <is>
          <t>07 - Post-War Classic (1946-1972)</t>
        </is>
      </c>
      <c r="K3355" s="12" t="n">
        <v>800000</v>
      </c>
      <c r="L3355" s="8" t="inlineStr">
        <is>
          <t>Texas</t>
        </is>
      </c>
      <c r="M3355" s="13" t="n">
        <v>7464.15</v>
      </c>
      <c r="N3355" s="13" t="n">
        <v>6842.39</v>
      </c>
      <c r="O3355" s="8" t="n"/>
    </row>
    <row r="3356">
      <c r="A3356" s="8" t="inlineStr">
        <is>
          <t>CANON-202512-003297</t>
        </is>
      </c>
      <c r="B3356" s="9" t="inlineStr">
        <is>
          <t>2025-12</t>
        </is>
      </c>
      <c r="C3356" s="10" t="n">
        <v>46007</v>
      </c>
      <c r="D3356" s="9" t="inlineStr">
        <is>
          <t>Bound</t>
        </is>
      </c>
      <c r="E3356" s="8" t="inlineStr">
        <is>
          <t>Callum Blackwood</t>
        </is>
      </c>
      <c r="F3356" s="11" t="n">
        <v>2003</v>
      </c>
      <c r="G3356" s="8" t="inlineStr">
        <is>
          <t>Porsche</t>
        </is>
      </c>
      <c r="H3356" s="8" t="inlineStr">
        <is>
          <t>911 Turbo S</t>
        </is>
      </c>
      <c r="I3356" s="8" t="inlineStr">
        <is>
          <t>3P3AFG8ZNW04AJLA3</t>
        </is>
      </c>
      <c r="J3356" s="8" t="inlineStr">
        <is>
          <t>02 - Sports / GT</t>
        </is>
      </c>
      <c r="K3356" s="12" t="n">
        <v>1650000</v>
      </c>
      <c r="L3356" s="8" t="inlineStr">
        <is>
          <t>Colorado</t>
        </is>
      </c>
      <c r="M3356" s="13" t="n">
        <v>18834.91</v>
      </c>
      <c r="N3356" s="13" t="n">
        <v>17265.96</v>
      </c>
      <c r="O3356" s="8" t="n"/>
    </row>
    <row r="3357">
      <c r="A3357" s="8" t="inlineStr">
        <is>
          <t>CANON-202512-003298</t>
        </is>
      </c>
      <c r="B3357" s="9" t="inlineStr">
        <is>
          <t>2025-12</t>
        </is>
      </c>
      <c r="C3357" s="10" t="n">
        <v>46021</v>
      </c>
      <c r="D3357" s="9" t="inlineStr">
        <is>
          <t>Bound</t>
        </is>
      </c>
      <c r="E3357" s="8" t="inlineStr">
        <is>
          <t>Horace Underwood</t>
        </is>
      </c>
      <c r="F3357" s="11" t="n">
        <v>2006</v>
      </c>
      <c r="G3357" s="8" t="inlineStr">
        <is>
          <t>Bentley</t>
        </is>
      </c>
      <c r="H3357" s="8" t="inlineStr">
        <is>
          <t>4.5 Litre</t>
        </is>
      </c>
      <c r="I3357" s="8" t="inlineStr">
        <is>
          <t>LBNZK9KFL0RC6F1V6</t>
        </is>
      </c>
      <c r="J3357" s="8" t="inlineStr">
        <is>
          <t>06 - Vintage Pre-War (pre-1946)</t>
        </is>
      </c>
      <c r="K3357" s="12" t="n">
        <v>815000</v>
      </c>
      <c r="L3357" s="8" t="inlineStr">
        <is>
          <t>Kentucky</t>
        </is>
      </c>
      <c r="M3357" s="13" t="n">
        <v>7830.15</v>
      </c>
      <c r="N3357" s="13" t="n">
        <v>7177.9</v>
      </c>
      <c r="O3357" s="8" t="n"/>
    </row>
    <row r="3358">
      <c r="A3358" s="8" t="inlineStr">
        <is>
          <t>CANON-202512-003299</t>
        </is>
      </c>
      <c r="B3358" s="9" t="inlineStr">
        <is>
          <t>2025-12</t>
        </is>
      </c>
      <c r="C3358" s="10" t="n">
        <v>46012</v>
      </c>
      <c r="D3358" s="9" t="inlineStr">
        <is>
          <t>Bound</t>
        </is>
      </c>
      <c r="E3358" s="8" t="inlineStr">
        <is>
          <t>Mireille Fairweather</t>
        </is>
      </c>
      <c r="F3358" s="11" t="n">
        <v>1988</v>
      </c>
      <c r="G3358" s="8" t="inlineStr">
        <is>
          <t>Lamborghini</t>
        </is>
      </c>
      <c r="H3358" s="8" t="inlineStr">
        <is>
          <t>Huracan EVO</t>
        </is>
      </c>
      <c r="I3358" s="8" t="inlineStr">
        <is>
          <t>WDK0203DNVEWGD2RN</t>
        </is>
      </c>
      <c r="J3358" s="8" t="inlineStr">
        <is>
          <t>03 - Supercar</t>
        </is>
      </c>
      <c r="K3358" s="12" t="n">
        <v>520000</v>
      </c>
      <c r="L3358" s="8" t="inlineStr">
        <is>
          <t>Arkansas</t>
        </is>
      </c>
      <c r="M3358" s="13" t="n">
        <v>12862.64</v>
      </c>
      <c r="N3358" s="13" t="n">
        <v>11791.18</v>
      </c>
      <c r="O3358" s="8" t="n"/>
    </row>
    <row r="3359">
      <c r="A3359" s="8" t="inlineStr">
        <is>
          <t>CANON-202512-003300</t>
        </is>
      </c>
      <c r="B3359" s="9" t="inlineStr">
        <is>
          <t>2025-12</t>
        </is>
      </c>
      <c r="C3359" s="10" t="n">
        <v>46022</v>
      </c>
      <c r="D3359" s="9" t="inlineStr">
        <is>
          <t>Bound</t>
        </is>
      </c>
      <c r="E3359" s="8" t="inlineStr">
        <is>
          <t>Fenwick Harrington</t>
        </is>
      </c>
      <c r="F3359" s="11" t="n">
        <v>1968</v>
      </c>
      <c r="G3359" s="8" t="inlineStr">
        <is>
          <t>Lamborghini</t>
        </is>
      </c>
      <c r="H3359" s="8" t="inlineStr">
        <is>
          <t>Huracan EVO</t>
        </is>
      </c>
      <c r="I3359" s="8" t="inlineStr">
        <is>
          <t>TYB6MVF8EY3JXG47W</t>
        </is>
      </c>
      <c r="J3359" s="8" t="inlineStr">
        <is>
          <t>03 - Supercar</t>
        </is>
      </c>
      <c r="K3359" s="12" t="n">
        <v>700000</v>
      </c>
      <c r="L3359" s="8" t="inlineStr">
        <is>
          <t>Alaska</t>
        </is>
      </c>
      <c r="M3359" s="13" t="n">
        <v>14303.77</v>
      </c>
      <c r="N3359" s="13" t="n">
        <v>13112.27</v>
      </c>
      <c r="O3359" s="8" t="n"/>
    </row>
    <row r="3360">
      <c r="A3360" s="8" t="inlineStr">
        <is>
          <t>CANON-202512-003301</t>
        </is>
      </c>
      <c r="B3360" s="9" t="inlineStr">
        <is>
          <t>2025-12</t>
        </is>
      </c>
      <c r="C3360" s="10" t="n">
        <v>46015</v>
      </c>
      <c r="D3360" s="9" t="inlineStr">
        <is>
          <t>Bound</t>
        </is>
      </c>
      <c r="E3360" s="8" t="inlineStr">
        <is>
          <t>Fitzgerald Larsson</t>
        </is>
      </c>
      <c r="F3360" s="11" t="n">
        <v>1996</v>
      </c>
      <c r="G3360" s="8" t="inlineStr">
        <is>
          <t>Aston Martin</t>
        </is>
      </c>
      <c r="H3360" s="8" t="inlineStr">
        <is>
          <t>DB12</t>
        </is>
      </c>
      <c r="I3360" s="8" t="inlineStr">
        <is>
          <t>A7MR7KSE8W0R0DT2R</t>
        </is>
      </c>
      <c r="J3360" s="8" t="inlineStr">
        <is>
          <t>02 - Sports / GT</t>
        </is>
      </c>
      <c r="K3360" s="12" t="n">
        <v>390000</v>
      </c>
      <c r="L3360" s="8" t="inlineStr">
        <is>
          <t>Wyoming</t>
        </is>
      </c>
      <c r="M3360" s="13" t="n">
        <v>5905.19</v>
      </c>
      <c r="N3360" s="13" t="n">
        <v>5413.29</v>
      </c>
      <c r="O3360" s="8" t="n"/>
    </row>
    <row r="3361">
      <c r="A3361" s="8" t="inlineStr">
        <is>
          <t>CANON-202512-003303</t>
        </is>
      </c>
      <c r="B3361" s="9" t="inlineStr">
        <is>
          <t>2025-12</t>
        </is>
      </c>
      <c r="C3361" s="10" t="n">
        <v>45999</v>
      </c>
      <c r="D3361" s="9" t="inlineStr">
        <is>
          <t>Bound</t>
        </is>
      </c>
      <c r="E3361" s="8" t="inlineStr">
        <is>
          <t>Sunniva Montoya</t>
        </is>
      </c>
      <c r="F3361" s="11" t="n">
        <v>1975</v>
      </c>
      <c r="G3361" s="8" t="inlineStr">
        <is>
          <t>Maserati</t>
        </is>
      </c>
      <c r="H3361" s="8" t="inlineStr">
        <is>
          <t>GranTurismo</t>
        </is>
      </c>
      <c r="I3361" s="8" t="inlineStr">
        <is>
          <t>B84K6DP1AWKVL2CPM</t>
        </is>
      </c>
      <c r="J3361" s="8" t="inlineStr">
        <is>
          <t>02 - Sports / GT</t>
        </is>
      </c>
      <c r="K3361" s="12" t="n">
        <v>560000</v>
      </c>
      <c r="L3361" s="8" t="inlineStr">
        <is>
          <t>Tennessee</t>
        </is>
      </c>
      <c r="M3361" s="13" t="n">
        <v>6730.57</v>
      </c>
      <c r="N3361" s="13" t="n">
        <v>6169.91</v>
      </c>
      <c r="O3361" s="8" t="n"/>
    </row>
    <row r="3362">
      <c r="A3362" s="8" t="inlineStr">
        <is>
          <t>CANON-202512-003304</t>
        </is>
      </c>
      <c r="B3362" s="9" t="inlineStr">
        <is>
          <t>2025-12</t>
        </is>
      </c>
      <c r="C3362" s="10" t="n">
        <v>46020</v>
      </c>
      <c r="D3362" s="9" t="inlineStr">
        <is>
          <t>Bound</t>
        </is>
      </c>
      <c r="E3362" s="8" t="inlineStr">
        <is>
          <t>Desmond Ashcombe</t>
        </is>
      </c>
      <c r="F3362" s="11" t="n">
        <v>2014</v>
      </c>
      <c r="G3362" s="8" t="inlineStr">
        <is>
          <t>Bentley</t>
        </is>
      </c>
      <c r="H3362" s="8" t="inlineStr">
        <is>
          <t>Continental GT</t>
        </is>
      </c>
      <c r="I3362" s="8" t="inlineStr">
        <is>
          <t>TWNC9729WA95FTWSW</t>
        </is>
      </c>
      <c r="J3362" s="8" t="inlineStr">
        <is>
          <t>02 - Sports / GT</t>
        </is>
      </c>
      <c r="K3362" s="12" t="n">
        <v>235000</v>
      </c>
      <c r="L3362" s="8" t="inlineStr">
        <is>
          <t>Pennsylvania</t>
        </is>
      </c>
      <c r="M3362" s="13" t="n">
        <v>4079.25</v>
      </c>
      <c r="N3362" s="13" t="n">
        <v>3739.45</v>
      </c>
      <c r="O3362" s="8" t="n"/>
    </row>
    <row r="3363">
      <c r="A3363" s="8" t="inlineStr">
        <is>
          <t>CANON-202512-003305</t>
        </is>
      </c>
      <c r="B3363" s="9" t="inlineStr">
        <is>
          <t>2025-12</t>
        </is>
      </c>
      <c r="C3363" s="10" t="n">
        <v>45992</v>
      </c>
      <c r="D3363" s="9" t="inlineStr">
        <is>
          <t>Bound</t>
        </is>
      </c>
      <c r="E3363" s="8" t="inlineStr">
        <is>
          <t>Desmond Kingsford</t>
        </is>
      </c>
      <c r="F3363" s="11" t="n">
        <v>2000</v>
      </c>
      <c r="G3363" s="8" t="inlineStr">
        <is>
          <t>Mercedes-Benz</t>
        </is>
      </c>
      <c r="H3363" s="8" t="inlineStr">
        <is>
          <t>AMG GT</t>
        </is>
      </c>
      <c r="I3363" s="8" t="inlineStr">
        <is>
          <t>AWV4N7RP7JT64HKP8</t>
        </is>
      </c>
      <c r="J3363" s="8" t="inlineStr">
        <is>
          <t>02 - Sports / GT</t>
        </is>
      </c>
      <c r="K3363" s="12" t="n">
        <v>1015000</v>
      </c>
      <c r="L3363" s="8" t="inlineStr">
        <is>
          <t>Massachusetts</t>
        </is>
      </c>
      <c r="M3363" s="13" t="n">
        <v>13166.27</v>
      </c>
      <c r="N3363" s="13" t="n">
        <v>12069.52</v>
      </c>
      <c r="O3363" s="8" t="n"/>
    </row>
    <row r="3364">
      <c r="A3364" s="8" t="inlineStr">
        <is>
          <t>CANON-202512-003306</t>
        </is>
      </c>
      <c r="B3364" s="9" t="inlineStr">
        <is>
          <t>2025-12</t>
        </is>
      </c>
      <c r="C3364" s="10" t="n">
        <v>46020</v>
      </c>
      <c r="D3364" s="9" t="inlineStr">
        <is>
          <t>Bound</t>
        </is>
      </c>
      <c r="E3364" s="8" t="inlineStr">
        <is>
          <t>Ottilie Delacroix</t>
        </is>
      </c>
      <c r="F3364" s="11" t="n">
        <v>2006</v>
      </c>
      <c r="G3364" s="8" t="inlineStr">
        <is>
          <t>Bugatti</t>
        </is>
      </c>
      <c r="H3364" s="8" t="inlineStr">
        <is>
          <t>Type 57</t>
        </is>
      </c>
      <c r="I3364" s="8" t="inlineStr">
        <is>
          <t>D0M518ZRZGSSVEGY9</t>
        </is>
      </c>
      <c r="J3364" s="8" t="inlineStr">
        <is>
          <t>06 - Vintage Pre-War (pre-1946)</t>
        </is>
      </c>
      <c r="K3364" s="12" t="n">
        <v>450000</v>
      </c>
      <c r="L3364" s="8" t="inlineStr">
        <is>
          <t>Michigan</t>
        </is>
      </c>
      <c r="M3364" s="13" t="n">
        <v>5527.36</v>
      </c>
      <c r="N3364" s="13" t="n">
        <v>5066.93</v>
      </c>
      <c r="O3364" s="8" t="n"/>
    </row>
    <row r="3365">
      <c r="A3365" s="8" t="inlineStr">
        <is>
          <t>CANON-202512-003307</t>
        </is>
      </c>
      <c r="B3365" s="9" t="inlineStr">
        <is>
          <t>2025-12</t>
        </is>
      </c>
      <c r="C3365" s="10" t="n">
        <v>46016</v>
      </c>
      <c r="D3365" s="9" t="inlineStr">
        <is>
          <t>Bound</t>
        </is>
      </c>
      <c r="E3365" s="8" t="inlineStr">
        <is>
          <t>Sunniva Blackwood</t>
        </is>
      </c>
      <c r="F3365" s="11" t="n">
        <v>2014</v>
      </c>
      <c r="G3365" s="8" t="inlineStr">
        <is>
          <t>Mercedes-Benz</t>
        </is>
      </c>
      <c r="H3365" s="8" t="inlineStr">
        <is>
          <t>AMG GT</t>
        </is>
      </c>
      <c r="I3365" s="8" t="inlineStr">
        <is>
          <t>9C51L3TAVK8228FTZ</t>
        </is>
      </c>
      <c r="J3365" s="8" t="inlineStr">
        <is>
          <t>02 - Sports / GT</t>
        </is>
      </c>
      <c r="K3365" s="12" t="n">
        <v>510000</v>
      </c>
      <c r="L3365" s="8" t="inlineStr">
        <is>
          <t>South Dakota</t>
        </is>
      </c>
      <c r="M3365" s="13" t="n">
        <v>6942.74</v>
      </c>
      <c r="N3365" s="13" t="n">
        <v>6364.41</v>
      </c>
      <c r="O3365" s="8" t="n"/>
    </row>
    <row r="3366">
      <c r="A3366" s="8" t="inlineStr">
        <is>
          <t>CANON-202512-003308</t>
        </is>
      </c>
      <c r="B3366" s="9" t="inlineStr">
        <is>
          <t>2025-12</t>
        </is>
      </c>
      <c r="C3366" s="10" t="n">
        <v>45997</v>
      </c>
      <c r="D3366" s="9" t="inlineStr">
        <is>
          <t>Bound</t>
        </is>
      </c>
      <c r="E3366" s="8" t="inlineStr">
        <is>
          <t>Ingrid Underwood</t>
        </is>
      </c>
      <c r="F3366" s="11" t="n">
        <v>2023</v>
      </c>
      <c r="G3366" s="8" t="inlineStr">
        <is>
          <t>Aston Martin</t>
        </is>
      </c>
      <c r="H3366" s="8" t="inlineStr">
        <is>
          <t>DB5</t>
        </is>
      </c>
      <c r="I3366" s="8" t="inlineStr">
        <is>
          <t>5N6GAK56TCK70H2E2</t>
        </is>
      </c>
      <c r="J3366" s="8" t="inlineStr">
        <is>
          <t>07 - Post-War Classic (1946-1972)</t>
        </is>
      </c>
      <c r="K3366" s="12" t="n">
        <v>625000</v>
      </c>
      <c r="L3366" s="8" t="inlineStr">
        <is>
          <t>Washington</t>
        </is>
      </c>
      <c r="M3366" s="13" t="n">
        <v>4867.92</v>
      </c>
      <c r="N3366" s="13" t="n">
        <v>4462.42</v>
      </c>
      <c r="O3366" s="8" t="n"/>
    </row>
    <row r="3367">
      <c r="A3367" s="8" t="inlineStr">
        <is>
          <t>CANON-202512-003309</t>
        </is>
      </c>
      <c r="B3367" s="9" t="inlineStr">
        <is>
          <t>2025-12</t>
        </is>
      </c>
      <c r="C3367" s="10" t="n">
        <v>45999</v>
      </c>
      <c r="D3367" s="9" t="inlineStr">
        <is>
          <t>Bound</t>
        </is>
      </c>
      <c r="E3367" s="8" t="inlineStr">
        <is>
          <t>Noor Harrington</t>
        </is>
      </c>
      <c r="F3367" s="11" t="n">
        <v>1957</v>
      </c>
      <c r="G3367" s="8" t="inlineStr">
        <is>
          <t>Porsche</t>
        </is>
      </c>
      <c r="H3367" s="8" t="inlineStr">
        <is>
          <t>911 Turbo S</t>
        </is>
      </c>
      <c r="I3367" s="8" t="inlineStr">
        <is>
          <t>FMU07HTPHX7T8UETW</t>
        </is>
      </c>
      <c r="J3367" s="8" t="inlineStr">
        <is>
          <t>02 - Sports / GT</t>
        </is>
      </c>
      <c r="K3367" s="12" t="n">
        <v>525000</v>
      </c>
      <c r="L3367" s="8" t="inlineStr">
        <is>
          <t>Maine</t>
        </is>
      </c>
      <c r="M3367" s="13" t="n">
        <v>6953.77</v>
      </c>
      <c r="N3367" s="13" t="n">
        <v>6374.52</v>
      </c>
      <c r="O3367" s="8" t="n"/>
    </row>
    <row r="3368">
      <c r="A3368" s="8" t="inlineStr">
        <is>
          <t>CANON-202512-003310</t>
        </is>
      </c>
      <c r="B3368" s="9" t="inlineStr">
        <is>
          <t>2025-12</t>
        </is>
      </c>
      <c r="C3368" s="10" t="n">
        <v>46019</v>
      </c>
      <c r="D3368" s="9" t="inlineStr">
        <is>
          <t>Bound</t>
        </is>
      </c>
      <c r="E3368" s="8" t="inlineStr">
        <is>
          <t>Lorenzo Nakashima</t>
        </is>
      </c>
      <c r="F3368" s="11" t="n">
        <v>1996</v>
      </c>
      <c r="G3368" s="8" t="inlineStr">
        <is>
          <t>Aston Martin</t>
        </is>
      </c>
      <c r="H3368" s="8" t="inlineStr">
        <is>
          <t>DB12</t>
        </is>
      </c>
      <c r="I3368" s="8" t="inlineStr">
        <is>
          <t>K2LCKVE6YUZW8XE11</t>
        </is>
      </c>
      <c r="J3368" s="8" t="inlineStr">
        <is>
          <t>02 - Sports / GT</t>
        </is>
      </c>
      <c r="K3368" s="12" t="n">
        <v>1900000</v>
      </c>
      <c r="L3368" s="8" t="inlineStr">
        <is>
          <t>Virginia</t>
        </is>
      </c>
      <c r="M3368" s="13" t="n">
        <v>21491.51</v>
      </c>
      <c r="N3368" s="13" t="n">
        <v>19701.27</v>
      </c>
      <c r="O3368" s="8" t="n"/>
    </row>
    <row r="3369">
      <c r="A3369" s="8" t="inlineStr">
        <is>
          <t>CANON-202512-003311</t>
        </is>
      </c>
      <c r="B3369" s="9" t="inlineStr">
        <is>
          <t>2025-12</t>
        </is>
      </c>
      <c r="C3369" s="10" t="n">
        <v>46004</v>
      </c>
      <c r="D3369" s="9" t="inlineStr">
        <is>
          <t>Bound</t>
        </is>
      </c>
      <c r="E3369" s="8" t="inlineStr">
        <is>
          <t>Aurelio Ashcombe</t>
        </is>
      </c>
      <c r="F3369" s="11" t="n">
        <v>2000</v>
      </c>
      <c r="G3369" s="8" t="inlineStr">
        <is>
          <t>Ferrari</t>
        </is>
      </c>
      <c r="H3369" s="8" t="inlineStr">
        <is>
          <t>275 GTB/4</t>
        </is>
      </c>
      <c r="I3369" s="8" t="inlineStr">
        <is>
          <t>DP5EJE7XWJ2P0B27J</t>
        </is>
      </c>
      <c r="J3369" s="8" t="inlineStr">
        <is>
          <t>07 - Post-War Classic (1946-1972)</t>
        </is>
      </c>
      <c r="K3369" s="12" t="n">
        <v>375000</v>
      </c>
      <c r="L3369" s="8" t="inlineStr">
        <is>
          <t>Montana</t>
        </is>
      </c>
      <c r="M3369" s="13" t="n">
        <v>3158.49</v>
      </c>
      <c r="N3369" s="13" t="n">
        <v>2895.39</v>
      </c>
      <c r="O3369" s="8" t="n"/>
    </row>
    <row r="3370">
      <c r="A3370" s="8" t="inlineStr">
        <is>
          <t>CANON-202512-003312</t>
        </is>
      </c>
      <c r="B3370" s="9" t="inlineStr">
        <is>
          <t>2025-12</t>
        </is>
      </c>
      <c r="C3370" s="10" t="n">
        <v>46010</v>
      </c>
      <c r="D3370" s="9" t="inlineStr">
        <is>
          <t>Bound</t>
        </is>
      </c>
      <c r="E3370" s="8" t="inlineStr">
        <is>
          <t>Saoirse Okonkwo</t>
        </is>
      </c>
      <c r="F3370" s="11" t="n">
        <v>1980</v>
      </c>
      <c r="G3370" s="8" t="inlineStr">
        <is>
          <t>Lamborghini</t>
        </is>
      </c>
      <c r="H3370" s="8" t="inlineStr">
        <is>
          <t>Huracan EVO</t>
        </is>
      </c>
      <c r="I3370" s="8" t="inlineStr">
        <is>
          <t>NGT335YZNTLXX0UYL</t>
        </is>
      </c>
      <c r="J3370" s="8" t="inlineStr">
        <is>
          <t>03 - Supercar</t>
        </is>
      </c>
      <c r="K3370" s="12" t="n">
        <v>1245000</v>
      </c>
      <c r="L3370" s="8" t="inlineStr">
        <is>
          <t>North Dakota</t>
        </is>
      </c>
      <c r="M3370" s="13" t="n">
        <v>19168.3</v>
      </c>
      <c r="N3370" s="13" t="n">
        <v>17571.58</v>
      </c>
      <c r="O3370" s="8" t="n"/>
    </row>
    <row r="3371">
      <c r="A3371" s="8" t="inlineStr">
        <is>
          <t>CANON-202512-003314</t>
        </is>
      </c>
      <c r="B3371" s="9" t="inlineStr">
        <is>
          <t>2025-12</t>
        </is>
      </c>
      <c r="C3371" s="10" t="n">
        <v>46016</v>
      </c>
      <c r="D3371" s="9" t="inlineStr">
        <is>
          <t>Bound</t>
        </is>
      </c>
      <c r="E3371" s="8" t="inlineStr">
        <is>
          <t>Emiliano Rourke</t>
        </is>
      </c>
      <c r="F3371" s="11" t="n">
        <v>1974</v>
      </c>
      <c r="G3371" s="8" t="inlineStr">
        <is>
          <t>Aston Martin</t>
        </is>
      </c>
      <c r="H3371" s="8" t="inlineStr">
        <is>
          <t>DB5</t>
        </is>
      </c>
      <c r="I3371" s="8" t="inlineStr">
        <is>
          <t>M5ZCR7JU1MAU7WUMG</t>
        </is>
      </c>
      <c r="J3371" s="8" t="inlineStr">
        <is>
          <t>07 - Post-War Classic (1946-1972)</t>
        </is>
      </c>
      <c r="K3371" s="12" t="n">
        <v>280000</v>
      </c>
      <c r="L3371" s="8" t="inlineStr">
        <is>
          <t>Ohio</t>
        </is>
      </c>
      <c r="M3371" s="13" t="n">
        <v>3524.83</v>
      </c>
      <c r="N3371" s="13" t="n">
        <v>3231.21</v>
      </c>
      <c r="O3371" s="8" t="n"/>
    </row>
    <row r="3372">
      <c r="A3372" s="8" t="inlineStr">
        <is>
          <t>CANON-202512-003315</t>
        </is>
      </c>
      <c r="B3372" s="9" t="inlineStr">
        <is>
          <t>2025-12</t>
        </is>
      </c>
      <c r="C3372" s="10" t="n">
        <v>46017</v>
      </c>
      <c r="D3372" s="9" t="inlineStr">
        <is>
          <t>Bound</t>
        </is>
      </c>
      <c r="E3372" s="8" t="inlineStr">
        <is>
          <t>Everett Delacroix</t>
        </is>
      </c>
      <c r="F3372" s="11" t="n">
        <v>2023</v>
      </c>
      <c r="G3372" s="8" t="inlineStr">
        <is>
          <t>Aston Martin</t>
        </is>
      </c>
      <c r="H3372" s="8" t="inlineStr">
        <is>
          <t>DB5</t>
        </is>
      </c>
      <c r="I3372" s="8" t="inlineStr">
        <is>
          <t>FGJPYNUNWG38Y3UZF</t>
        </is>
      </c>
      <c r="J3372" s="8" t="inlineStr">
        <is>
          <t>07 - Post-War Classic (1946-1972)</t>
        </is>
      </c>
      <c r="K3372" s="12" t="n">
        <v>295000</v>
      </c>
      <c r="L3372" s="8" t="inlineStr">
        <is>
          <t>California</t>
        </is>
      </c>
      <c r="M3372" s="13" t="n">
        <v>3606.79</v>
      </c>
      <c r="N3372" s="13" t="n">
        <v>3306.34</v>
      </c>
      <c r="O3372" s="8" t="n"/>
    </row>
    <row r="3373">
      <c r="A3373" s="8" t="inlineStr">
        <is>
          <t>CANON-202512-003316</t>
        </is>
      </c>
      <c r="B3373" s="9" t="inlineStr">
        <is>
          <t>2025-12</t>
        </is>
      </c>
      <c r="C3373" s="10" t="n">
        <v>46017</v>
      </c>
      <c r="D3373" s="9" t="inlineStr">
        <is>
          <t>Bound</t>
        </is>
      </c>
      <c r="E3373" s="8" t="inlineStr">
        <is>
          <t>Everett Thistlewood</t>
        </is>
      </c>
      <c r="F3373" s="11" t="n">
        <v>2008</v>
      </c>
      <c r="G3373" s="8" t="inlineStr">
        <is>
          <t>Aston Martin</t>
        </is>
      </c>
      <c r="H3373" s="8" t="inlineStr">
        <is>
          <t>DB12</t>
        </is>
      </c>
      <c r="I3373" s="8" t="inlineStr">
        <is>
          <t>D7R0NSMVU84YNXB3G</t>
        </is>
      </c>
      <c r="J3373" s="8" t="inlineStr">
        <is>
          <t>02 - Sports / GT</t>
        </is>
      </c>
      <c r="K3373" s="12" t="n">
        <v>285000</v>
      </c>
      <c r="L3373" s="8" t="inlineStr">
        <is>
          <t>Maine</t>
        </is>
      </c>
      <c r="M3373" s="13" t="n">
        <v>4355.66</v>
      </c>
      <c r="N3373" s="13" t="n">
        <v>3992.83</v>
      </c>
      <c r="O3373" s="8" t="n"/>
    </row>
    <row r="3374">
      <c r="A3374" s="8" t="inlineStr">
        <is>
          <t>CANON-202512-003317</t>
        </is>
      </c>
      <c r="B3374" s="9" t="inlineStr">
        <is>
          <t>2025-12</t>
        </is>
      </c>
      <c r="C3374" s="10" t="n">
        <v>46012</v>
      </c>
      <c r="D3374" s="9" t="inlineStr">
        <is>
          <t>Bound</t>
        </is>
      </c>
      <c r="E3374" s="8" t="inlineStr">
        <is>
          <t>Leopold Delacroix</t>
        </is>
      </c>
      <c r="F3374" s="11" t="n">
        <v>1974</v>
      </c>
      <c r="G3374" s="8" t="inlineStr">
        <is>
          <t>Ferrari</t>
        </is>
      </c>
      <c r="H3374" s="8" t="inlineStr">
        <is>
          <t>SF90 Stradale</t>
        </is>
      </c>
      <c r="I3374" s="8" t="inlineStr">
        <is>
          <t>AXC0LKEP9FSZXW5FH</t>
        </is>
      </c>
      <c r="J3374" s="8" t="inlineStr">
        <is>
          <t>03 - Supercar</t>
        </is>
      </c>
      <c r="K3374" s="12" t="n">
        <v>750000</v>
      </c>
      <c r="L3374" s="8" t="inlineStr">
        <is>
          <t>Ohio</t>
        </is>
      </c>
      <c r="M3374" s="13" t="n">
        <v>18686.32</v>
      </c>
      <c r="N3374" s="13" t="n">
        <v>17129.75</v>
      </c>
      <c r="O3374" s="8" t="n"/>
    </row>
    <row r="3375">
      <c r="A3375" s="8" t="inlineStr">
        <is>
          <t>CANON-202512-003318</t>
        </is>
      </c>
      <c r="B3375" s="9" t="inlineStr">
        <is>
          <t>2025-12</t>
        </is>
      </c>
      <c r="C3375" s="10" t="n">
        <v>46010</v>
      </c>
      <c r="D3375" s="9" t="inlineStr">
        <is>
          <t>Bound</t>
        </is>
      </c>
      <c r="E3375" s="8" t="inlineStr">
        <is>
          <t>Sunniva Ashcombe</t>
        </is>
      </c>
      <c r="F3375" s="11" t="n">
        <v>1969</v>
      </c>
      <c r="G3375" s="8" t="inlineStr">
        <is>
          <t>Bentley</t>
        </is>
      </c>
      <c r="H3375" s="8" t="inlineStr">
        <is>
          <t>Continental GT</t>
        </is>
      </c>
      <c r="I3375" s="8" t="inlineStr">
        <is>
          <t>9JE7AH5YM5VJY9CV3</t>
        </is>
      </c>
      <c r="J3375" s="8" t="inlineStr">
        <is>
          <t>02 - Sports / GT</t>
        </is>
      </c>
      <c r="K3375" s="12" t="n">
        <v>865000</v>
      </c>
      <c r="L3375" s="8" t="inlineStr">
        <is>
          <t>Arizona</t>
        </is>
      </c>
      <c r="M3375" s="13" t="n">
        <v>10714.58</v>
      </c>
      <c r="N3375" s="13" t="n">
        <v>9822.059999999999</v>
      </c>
      <c r="O3375" s="8" t="n"/>
    </row>
    <row r="3376">
      <c r="A3376" s="8" t="inlineStr">
        <is>
          <t>CANON-202512-003319</t>
        </is>
      </c>
      <c r="B3376" s="9" t="inlineStr">
        <is>
          <t>2025-12</t>
        </is>
      </c>
      <c r="C3376" s="10" t="n">
        <v>45998</v>
      </c>
      <c r="D3376" s="9" t="inlineStr">
        <is>
          <t>Bound</t>
        </is>
      </c>
      <c r="E3376" s="8" t="inlineStr">
        <is>
          <t>Saoirse Larsson</t>
        </is>
      </c>
      <c r="F3376" s="11" t="n">
        <v>2022</v>
      </c>
      <c r="G3376" s="8" t="inlineStr">
        <is>
          <t>Ferrari</t>
        </is>
      </c>
      <c r="H3376" s="8" t="inlineStr">
        <is>
          <t>275 GTB/4</t>
        </is>
      </c>
      <c r="I3376" s="8" t="inlineStr">
        <is>
          <t>18MNWVFKNFJCX4HBV</t>
        </is>
      </c>
      <c r="J3376" s="8" t="inlineStr">
        <is>
          <t>07 - Post-War Classic (1946-1972)</t>
        </is>
      </c>
      <c r="K3376" s="12" t="n">
        <v>310000</v>
      </c>
      <c r="L3376" s="8" t="inlineStr">
        <is>
          <t>Massachusetts</t>
        </is>
      </c>
      <c r="M3376" s="13" t="n">
        <v>3509.43</v>
      </c>
      <c r="N3376" s="13" t="n">
        <v>3217.09</v>
      </c>
      <c r="O3376" s="8" t="n"/>
    </row>
    <row r="3377">
      <c r="A3377" s="8" t="inlineStr">
        <is>
          <t>CANON-202512-003320</t>
        </is>
      </c>
      <c r="B3377" s="9" t="inlineStr">
        <is>
          <t>2025-12</t>
        </is>
      </c>
      <c r="C3377" s="10" t="n">
        <v>45998</v>
      </c>
      <c r="D3377" s="9" t="inlineStr">
        <is>
          <t>Bound</t>
        </is>
      </c>
      <c r="E3377" s="8" t="inlineStr">
        <is>
          <t>Horace Fairweather</t>
        </is>
      </c>
      <c r="F3377" s="11" t="n">
        <v>1969</v>
      </c>
      <c r="G3377" s="8" t="inlineStr">
        <is>
          <t>McLaren</t>
        </is>
      </c>
      <c r="H3377" s="8" t="inlineStr">
        <is>
          <t>750S</t>
        </is>
      </c>
      <c r="I3377" s="8" t="inlineStr">
        <is>
          <t>8RCZUH7PRZ018LYY4</t>
        </is>
      </c>
      <c r="J3377" s="8" t="inlineStr">
        <is>
          <t>03 - Supercar</t>
        </is>
      </c>
      <c r="K3377" s="12" t="n">
        <v>1130000</v>
      </c>
      <c r="L3377" s="8" t="inlineStr">
        <is>
          <t>Mississippi</t>
        </is>
      </c>
      <c r="M3377" s="13" t="n">
        <v>20297.36</v>
      </c>
      <c r="N3377" s="13" t="n">
        <v>18606.59</v>
      </c>
      <c r="O3377" s="8" t="n"/>
    </row>
    <row r="3378">
      <c r="A3378" s="8" t="inlineStr">
        <is>
          <t>CANON-202512-003321</t>
        </is>
      </c>
      <c r="B3378" s="9" t="inlineStr">
        <is>
          <t>2025-12</t>
        </is>
      </c>
      <c r="C3378" s="10" t="n">
        <v>45994</v>
      </c>
      <c r="D3378" s="9" t="inlineStr">
        <is>
          <t>Bound</t>
        </is>
      </c>
      <c r="E3378" s="8" t="inlineStr">
        <is>
          <t>Noor Kingsford</t>
        </is>
      </c>
      <c r="F3378" s="11" t="n">
        <v>1978</v>
      </c>
      <c r="G3378" s="8" t="inlineStr">
        <is>
          <t>Mercedes-Benz</t>
        </is>
      </c>
      <c r="H3378" s="8" t="inlineStr">
        <is>
          <t>280SL Pagoda</t>
        </is>
      </c>
      <c r="I3378" s="8" t="inlineStr">
        <is>
          <t>UWNSHS87UFJC5CCXM</t>
        </is>
      </c>
      <c r="J3378" s="8" t="inlineStr">
        <is>
          <t>07 - Post-War Classic (1946-1972)</t>
        </is>
      </c>
      <c r="K3378" s="12" t="n">
        <v>795000</v>
      </c>
      <c r="L3378" s="8" t="inlineStr">
        <is>
          <t>Washington</t>
        </is>
      </c>
      <c r="M3378" s="13" t="n">
        <v>6192</v>
      </c>
      <c r="N3378" s="13" t="n">
        <v>5676.21</v>
      </c>
      <c r="O3378" s="8" t="n"/>
    </row>
    <row r="3379">
      <c r="A3379" s="8" t="inlineStr">
        <is>
          <t>CANON-202512-003322</t>
        </is>
      </c>
      <c r="B3379" s="9" t="inlineStr">
        <is>
          <t>2025-12</t>
        </is>
      </c>
      <c r="C3379" s="10" t="n">
        <v>46011</v>
      </c>
      <c r="D3379" s="9" t="inlineStr">
        <is>
          <t>Bound</t>
        </is>
      </c>
      <c r="E3379" s="8" t="inlineStr">
        <is>
          <t>Desmond Bellandi</t>
        </is>
      </c>
      <c r="F3379" s="11" t="n">
        <v>1989</v>
      </c>
      <c r="G3379" s="8" t="inlineStr">
        <is>
          <t>Aston Martin</t>
        </is>
      </c>
      <c r="H3379" s="8" t="inlineStr">
        <is>
          <t>DB12</t>
        </is>
      </c>
      <c r="I3379" s="8" t="inlineStr">
        <is>
          <t>D93F0VXBJT74C94AF</t>
        </is>
      </c>
      <c r="J3379" s="8" t="inlineStr">
        <is>
          <t>02 - Sports / GT</t>
        </is>
      </c>
      <c r="K3379" s="12" t="n">
        <v>120000</v>
      </c>
      <c r="L3379" s="8" t="inlineStr">
        <is>
          <t>Alabama</t>
        </is>
      </c>
      <c r="M3379" s="13" t="n">
        <v>2645.43</v>
      </c>
      <c r="N3379" s="13" t="n">
        <v>2425.07</v>
      </c>
      <c r="O3379" s="8" t="n"/>
    </row>
    <row r="3380">
      <c r="A3380" s="8" t="inlineStr">
        <is>
          <t>CANON-202512-003323</t>
        </is>
      </c>
      <c r="B3380" s="9" t="inlineStr">
        <is>
          <t>2025-12</t>
        </is>
      </c>
      <c r="C3380" s="10" t="n">
        <v>45994</v>
      </c>
      <c r="D3380" s="9" t="inlineStr">
        <is>
          <t>Bound</t>
        </is>
      </c>
      <c r="E3380" s="8" t="inlineStr">
        <is>
          <t>Emiliano Thistlewood</t>
        </is>
      </c>
      <c r="F3380" s="11" t="n">
        <v>1989</v>
      </c>
      <c r="G3380" s="8" t="inlineStr">
        <is>
          <t>Maserati</t>
        </is>
      </c>
      <c r="H3380" s="8" t="inlineStr">
        <is>
          <t>GranTurismo</t>
        </is>
      </c>
      <c r="I3380" s="8" t="inlineStr">
        <is>
          <t>68P0U3CY5AFV3SJ91</t>
        </is>
      </c>
      <c r="J3380" s="8" t="inlineStr">
        <is>
          <t>02 - Sports / GT</t>
        </is>
      </c>
      <c r="K3380" s="12" t="n">
        <v>185000</v>
      </c>
      <c r="L3380" s="8" t="inlineStr">
        <is>
          <t>Alabama</t>
        </is>
      </c>
      <c r="M3380" s="13" t="n">
        <v>4078.38</v>
      </c>
      <c r="N3380" s="13" t="n">
        <v>3738.65</v>
      </c>
      <c r="O3380" s="8" t="n"/>
    </row>
    <row r="3381">
      <c r="A3381" s="8" t="inlineStr">
        <is>
          <t>CANON-202512-003324</t>
        </is>
      </c>
      <c r="B3381" s="9" t="inlineStr">
        <is>
          <t>2025-12</t>
        </is>
      </c>
      <c r="C3381" s="10" t="n">
        <v>46021</v>
      </c>
      <c r="D3381" s="9" t="inlineStr">
        <is>
          <t>Bound</t>
        </is>
      </c>
      <c r="E3381" s="8" t="inlineStr">
        <is>
          <t>Everett Montoya</t>
        </is>
      </c>
      <c r="F3381" s="11" t="n">
        <v>1993</v>
      </c>
      <c r="G3381" s="8" t="inlineStr">
        <is>
          <t>BMW</t>
        </is>
      </c>
      <c r="H3381" s="8" t="inlineStr">
        <is>
          <t>M8 Competition</t>
        </is>
      </c>
      <c r="I3381" s="8" t="inlineStr">
        <is>
          <t>6GWH697KW0REPURM3</t>
        </is>
      </c>
      <c r="J3381" s="8" t="inlineStr">
        <is>
          <t>02 - Sports / GT</t>
        </is>
      </c>
      <c r="K3381" s="12" t="n">
        <v>775000</v>
      </c>
      <c r="L3381" s="8" t="inlineStr">
        <is>
          <t>Iowa</t>
        </is>
      </c>
      <c r="M3381" s="13" t="n">
        <v>10455.19</v>
      </c>
      <c r="N3381" s="13" t="n">
        <v>9584.27</v>
      </c>
      <c r="O3381" s="8" t="n"/>
    </row>
    <row r="3382">
      <c r="A3382" s="8" t="inlineStr">
        <is>
          <t>CANON-202512-003325</t>
        </is>
      </c>
      <c r="B3382" s="9" t="inlineStr">
        <is>
          <t>2025-12</t>
        </is>
      </c>
      <c r="C3382" s="10" t="n">
        <v>46008</v>
      </c>
      <c r="D3382" s="9" t="inlineStr">
        <is>
          <t>Bound</t>
        </is>
      </c>
      <c r="E3382" s="8" t="inlineStr">
        <is>
          <t>Ottilie Bellandi</t>
        </is>
      </c>
      <c r="F3382" s="11" t="n">
        <v>1972</v>
      </c>
      <c r="G3382" s="8" t="inlineStr">
        <is>
          <t>Aston Martin</t>
        </is>
      </c>
      <c r="H3382" s="8" t="inlineStr">
        <is>
          <t>DB12</t>
        </is>
      </c>
      <c r="I3382" s="8" t="inlineStr">
        <is>
          <t>2J8SXKV3DMM07GBHZ</t>
        </is>
      </c>
      <c r="J3382" s="8" t="inlineStr">
        <is>
          <t>02 - Sports / GT</t>
        </is>
      </c>
      <c r="K3382" s="12" t="n">
        <v>625000</v>
      </c>
      <c r="L3382" s="8" t="inlineStr">
        <is>
          <t>Maryland</t>
        </is>
      </c>
      <c r="M3382" s="13" t="n">
        <v>7281.84</v>
      </c>
      <c r="N3382" s="13" t="n">
        <v>6675.26</v>
      </c>
      <c r="O3382" s="8" t="n"/>
    </row>
    <row r="3383">
      <c r="A3383" s="8" t="inlineStr">
        <is>
          <t>CANON-202512-003326</t>
        </is>
      </c>
      <c r="B3383" s="9" t="inlineStr">
        <is>
          <t>2025-12</t>
        </is>
      </c>
      <c r="C3383" s="10" t="n">
        <v>46021</v>
      </c>
      <c r="D3383" s="9" t="inlineStr">
        <is>
          <t>Bound</t>
        </is>
      </c>
      <c r="E3383" s="8" t="inlineStr">
        <is>
          <t>Aurelio Farkas</t>
        </is>
      </c>
      <c r="F3383" s="11" t="n">
        <v>1961</v>
      </c>
      <c r="G3383" s="8" t="inlineStr">
        <is>
          <t>Aston Martin</t>
        </is>
      </c>
      <c r="H3383" s="8" t="inlineStr">
        <is>
          <t>DB5</t>
        </is>
      </c>
      <c r="I3383" s="8" t="inlineStr">
        <is>
          <t>9EW65N4T6M6KT1FTA</t>
        </is>
      </c>
      <c r="J3383" s="8" t="inlineStr">
        <is>
          <t>07 - Post-War Classic (1946-1972)</t>
        </is>
      </c>
      <c r="K3383" s="12" t="n">
        <v>1950000</v>
      </c>
      <c r="L3383" s="8" t="inlineStr">
        <is>
          <t>New York</t>
        </is>
      </c>
      <c r="M3383" s="13" t="n">
        <v>17895.85</v>
      </c>
      <c r="N3383" s="13" t="n">
        <v>16405.13</v>
      </c>
      <c r="O3383" s="8" t="n"/>
    </row>
    <row r="3384">
      <c r="A3384" s="8" t="inlineStr">
        <is>
          <t>CANON-202512-003331</t>
        </is>
      </c>
      <c r="B3384" s="9" t="inlineStr">
        <is>
          <t>2025-12</t>
        </is>
      </c>
      <c r="C3384" s="10" t="n">
        <v>46007</v>
      </c>
      <c r="D3384" s="9" t="inlineStr">
        <is>
          <t>Bound</t>
        </is>
      </c>
      <c r="E3384" s="8" t="inlineStr">
        <is>
          <t>Wilhelmina Okonkwo</t>
        </is>
      </c>
      <c r="F3384" s="11" t="n">
        <v>1978</v>
      </c>
      <c r="G3384" s="8" t="inlineStr">
        <is>
          <t>Porsche</t>
        </is>
      </c>
      <c r="H3384" s="8" t="inlineStr">
        <is>
          <t>911 Turbo S</t>
        </is>
      </c>
      <c r="I3384" s="8" t="inlineStr">
        <is>
          <t>WFR0FSZ9DKPAX0DBV</t>
        </is>
      </c>
      <c r="J3384" s="8" t="inlineStr">
        <is>
          <t>02 - Sports / GT</t>
        </is>
      </c>
      <c r="K3384" s="12" t="n">
        <v>685000</v>
      </c>
      <c r="L3384" s="8" t="inlineStr">
        <is>
          <t>West Virginia</t>
        </is>
      </c>
      <c r="M3384" s="13" t="n">
        <v>11173.25</v>
      </c>
      <c r="N3384" s="13" t="n">
        <v>10242.52</v>
      </c>
      <c r="O3384" s="8" t="n"/>
    </row>
    <row r="3385">
      <c r="A3385" s="8" t="inlineStr">
        <is>
          <t>CANON-202512-003333</t>
        </is>
      </c>
      <c r="B3385" s="9" t="inlineStr">
        <is>
          <t>2025-12</t>
        </is>
      </c>
      <c r="C3385" s="10" t="n">
        <v>45994</v>
      </c>
      <c r="D3385" s="9" t="inlineStr">
        <is>
          <t>Bound</t>
        </is>
      </c>
      <c r="E3385" s="8" t="inlineStr">
        <is>
          <t>Aurelio Merriweather</t>
        </is>
      </c>
      <c r="F3385" s="11" t="n">
        <v>1957</v>
      </c>
      <c r="G3385" s="8" t="inlineStr">
        <is>
          <t>Ferrari</t>
        </is>
      </c>
      <c r="H3385" s="8" t="inlineStr">
        <is>
          <t>296 GTB</t>
        </is>
      </c>
      <c r="I3385" s="8" t="inlineStr">
        <is>
          <t>WHT6P4NMHDGMFTWBN</t>
        </is>
      </c>
      <c r="J3385" s="8" t="inlineStr">
        <is>
          <t>03 - Supercar</t>
        </is>
      </c>
      <c r="K3385" s="12" t="n">
        <v>975000</v>
      </c>
      <c r="L3385" s="8" t="inlineStr">
        <is>
          <t>Massachusetts</t>
        </is>
      </c>
      <c r="M3385" s="13" t="n">
        <v>21845.52</v>
      </c>
      <c r="N3385" s="13" t="n">
        <v>20025.79</v>
      </c>
      <c r="O3385" s="8" t="n"/>
    </row>
    <row r="3386">
      <c r="A3386" s="8" t="inlineStr">
        <is>
          <t>CANON-202512-003334</t>
        </is>
      </c>
      <c r="B3386" s="9" t="inlineStr">
        <is>
          <t>2025-12</t>
        </is>
      </c>
      <c r="C3386" s="10" t="n">
        <v>45998</v>
      </c>
      <c r="D3386" s="9" t="inlineStr">
        <is>
          <t>Bound</t>
        </is>
      </c>
      <c r="E3386" s="8" t="inlineStr">
        <is>
          <t>Aurelio Ashcombe</t>
        </is>
      </c>
      <c r="F3386" s="11" t="n">
        <v>2017</v>
      </c>
      <c r="G3386" s="8" t="inlineStr">
        <is>
          <t>Maserati</t>
        </is>
      </c>
      <c r="H3386" s="8" t="inlineStr">
        <is>
          <t>GranTurismo</t>
        </is>
      </c>
      <c r="I3386" s="8" t="inlineStr">
        <is>
          <t>7LMH4U7BX22G5FR0L</t>
        </is>
      </c>
      <c r="J3386" s="8" t="inlineStr">
        <is>
          <t>02 - Sports / GT</t>
        </is>
      </c>
      <c r="K3386" s="12" t="n">
        <v>1000000</v>
      </c>
      <c r="L3386" s="8" t="inlineStr">
        <is>
          <t>New York</t>
        </is>
      </c>
      <c r="M3386" s="13" t="n">
        <v>13283.02</v>
      </c>
      <c r="N3386" s="13" t="n">
        <v>12176.54</v>
      </c>
      <c r="O3386" s="8" t="n"/>
    </row>
    <row r="3387">
      <c r="A3387" s="8" t="inlineStr">
        <is>
          <t>CANON-202512-003335</t>
        </is>
      </c>
      <c r="B3387" s="9" t="inlineStr">
        <is>
          <t>2025-12</t>
        </is>
      </c>
      <c r="C3387" s="10" t="n">
        <v>45992</v>
      </c>
      <c r="D3387" s="9" t="inlineStr">
        <is>
          <t>Bound</t>
        </is>
      </c>
      <c r="E3387" s="8" t="inlineStr">
        <is>
          <t>Marisol Chattopadhyay</t>
        </is>
      </c>
      <c r="F3387" s="11" t="n">
        <v>1956</v>
      </c>
      <c r="G3387" s="8" t="inlineStr">
        <is>
          <t>Lamborghini</t>
        </is>
      </c>
      <c r="H3387" s="8" t="inlineStr">
        <is>
          <t>Huracan EVO</t>
        </is>
      </c>
      <c r="I3387" s="8" t="inlineStr">
        <is>
          <t>S12VWTKUDRJUGL2GM</t>
        </is>
      </c>
      <c r="J3387" s="8" t="inlineStr">
        <is>
          <t>03 - Supercar</t>
        </is>
      </c>
      <c r="K3387" s="12" t="n">
        <v>825000</v>
      </c>
      <c r="L3387" s="8" t="inlineStr">
        <is>
          <t>California</t>
        </is>
      </c>
      <c r="M3387" s="13" t="n">
        <v>19963.44</v>
      </c>
      <c r="N3387" s="13" t="n">
        <v>18300.49</v>
      </c>
      <c r="O3387" s="8" t="n"/>
    </row>
    <row r="3388">
      <c r="A3388" s="8" t="inlineStr">
        <is>
          <t>CANON-202512-003336</t>
        </is>
      </c>
      <c r="B3388" s="9" t="inlineStr">
        <is>
          <t>2025-12</t>
        </is>
      </c>
      <c r="C3388" s="10" t="n">
        <v>46012</v>
      </c>
      <c r="D3388" s="9" t="inlineStr">
        <is>
          <t>Bound</t>
        </is>
      </c>
      <c r="E3388" s="8" t="inlineStr">
        <is>
          <t>Wilhelmina Fairweather</t>
        </is>
      </c>
      <c r="F3388" s="11" t="n">
        <v>2023</v>
      </c>
      <c r="G3388" s="8" t="inlineStr">
        <is>
          <t>BMW</t>
        </is>
      </c>
      <c r="H3388" s="8" t="inlineStr">
        <is>
          <t>M8 Competition</t>
        </is>
      </c>
      <c r="I3388" s="8" t="inlineStr">
        <is>
          <t>E2016U883ELASFX0V</t>
        </is>
      </c>
      <c r="J3388" s="8" t="inlineStr">
        <is>
          <t>02 - Sports / GT</t>
        </is>
      </c>
      <c r="K3388" s="12" t="n">
        <v>420000</v>
      </c>
      <c r="L3388" s="8" t="inlineStr">
        <is>
          <t>Utah</t>
        </is>
      </c>
      <c r="M3388" s="13" t="n">
        <v>8023.58</v>
      </c>
      <c r="N3388" s="13" t="n">
        <v>7355.22</v>
      </c>
      <c r="O3388" s="8" t="n"/>
    </row>
    <row r="3389">
      <c r="A3389" s="8" t="inlineStr">
        <is>
          <t>CANON-202512-003338</t>
        </is>
      </c>
      <c r="B3389" s="9" t="inlineStr">
        <is>
          <t>2025-12</t>
        </is>
      </c>
      <c r="C3389" s="10" t="n">
        <v>46015</v>
      </c>
      <c r="D3389" s="9" t="inlineStr">
        <is>
          <t>Bound</t>
        </is>
      </c>
      <c r="E3389" s="8" t="inlineStr">
        <is>
          <t>Horace Underwood</t>
        </is>
      </c>
      <c r="F3389" s="11" t="n">
        <v>1982</v>
      </c>
      <c r="G3389" s="8" t="inlineStr">
        <is>
          <t>Mercedes-Benz</t>
        </is>
      </c>
      <c r="H3389" s="8" t="inlineStr">
        <is>
          <t>AMG GT</t>
        </is>
      </c>
      <c r="I3389" s="8" t="inlineStr">
        <is>
          <t>MPE73X52Y3FHCUCF2</t>
        </is>
      </c>
      <c r="J3389" s="8" t="inlineStr">
        <is>
          <t>02 - Sports / GT</t>
        </is>
      </c>
      <c r="K3389" s="12" t="n">
        <v>445000</v>
      </c>
      <c r="L3389" s="8" t="inlineStr">
        <is>
          <t>Texas</t>
        </is>
      </c>
      <c r="M3389" s="13" t="n">
        <v>7241.75</v>
      </c>
      <c r="N3389" s="13" t="n">
        <v>6638.51</v>
      </c>
      <c r="O3389" s="8" t="n"/>
    </row>
    <row r="3390">
      <c r="A3390" s="8" t="inlineStr">
        <is>
          <t>CANON-202512-003340</t>
        </is>
      </c>
      <c r="B3390" s="9" t="inlineStr">
        <is>
          <t>2025-12</t>
        </is>
      </c>
      <c r="C3390" s="10" t="n">
        <v>46001</v>
      </c>
      <c r="D3390" s="9" t="inlineStr">
        <is>
          <t>Bound</t>
        </is>
      </c>
      <c r="E3390" s="8" t="inlineStr">
        <is>
          <t>Anouk Bellandi</t>
        </is>
      </c>
      <c r="F3390" s="11" t="n">
        <v>1996</v>
      </c>
      <c r="G3390" s="8" t="inlineStr">
        <is>
          <t>Maserati</t>
        </is>
      </c>
      <c r="H3390" s="8" t="inlineStr">
        <is>
          <t>GranTurismo</t>
        </is>
      </c>
      <c r="I3390" s="8" t="inlineStr">
        <is>
          <t>S1JVUWS1BNXY8JPG2</t>
        </is>
      </c>
      <c r="J3390" s="8" t="inlineStr">
        <is>
          <t>02 - Sports / GT</t>
        </is>
      </c>
      <c r="K3390" s="12" t="n">
        <v>350000</v>
      </c>
      <c r="L3390" s="8" t="inlineStr">
        <is>
          <t>Colorado</t>
        </is>
      </c>
      <c r="M3390" s="13" t="n">
        <v>5448.11</v>
      </c>
      <c r="N3390" s="13" t="n">
        <v>4994.28</v>
      </c>
      <c r="O3390" s="8" t="n"/>
    </row>
    <row r="3391">
      <c r="A3391" s="8" t="inlineStr">
        <is>
          <t>CANON-202512-003341</t>
        </is>
      </c>
      <c r="B3391" s="9" t="inlineStr">
        <is>
          <t>2025-12</t>
        </is>
      </c>
      <c r="C3391" s="10" t="n">
        <v>45999</v>
      </c>
      <c r="D3391" s="9" t="inlineStr">
        <is>
          <t>Bound</t>
        </is>
      </c>
      <c r="E3391" s="8" t="inlineStr">
        <is>
          <t>Cassius Whitlock</t>
        </is>
      </c>
      <c r="F3391" s="11" t="n">
        <v>1984</v>
      </c>
      <c r="G3391" s="8" t="inlineStr">
        <is>
          <t>Aston Martin</t>
        </is>
      </c>
      <c r="H3391" s="8" t="inlineStr">
        <is>
          <t>DB12</t>
        </is>
      </c>
      <c r="I3391" s="8" t="inlineStr">
        <is>
          <t>Y6A2WK75KG5YGW9P2</t>
        </is>
      </c>
      <c r="J3391" s="8" t="inlineStr">
        <is>
          <t>02 - Sports / GT</t>
        </is>
      </c>
      <c r="K3391" s="12" t="n">
        <v>290000</v>
      </c>
      <c r="L3391" s="8" t="inlineStr">
        <is>
          <t>Alaska</t>
        </is>
      </c>
      <c r="M3391" s="13" t="n">
        <v>4678.3</v>
      </c>
      <c r="N3391" s="13" t="n">
        <v>4288.6</v>
      </c>
      <c r="O3391" s="8" t="n"/>
    </row>
    <row r="3392">
      <c r="A3392" s="8" t="inlineStr">
        <is>
          <t>CANON-202512-003342</t>
        </is>
      </c>
      <c r="B3392" s="9" t="inlineStr">
        <is>
          <t>2025-12</t>
        </is>
      </c>
      <c r="C3392" s="10" t="n">
        <v>46021</v>
      </c>
      <c r="D3392" s="9" t="inlineStr">
        <is>
          <t>Bound</t>
        </is>
      </c>
      <c r="E3392" s="8" t="inlineStr">
        <is>
          <t>Ramona Farkas</t>
        </is>
      </c>
      <c r="F3392" s="11" t="n">
        <v>2003</v>
      </c>
      <c r="G3392" s="8" t="inlineStr">
        <is>
          <t>Mercedes-Benz</t>
        </is>
      </c>
      <c r="H3392" s="8" t="inlineStr">
        <is>
          <t>AMG GT</t>
        </is>
      </c>
      <c r="I3392" s="8" t="inlineStr">
        <is>
          <t>NLJTH08Y19MX0NHF9</t>
        </is>
      </c>
      <c r="J3392" s="8" t="inlineStr">
        <is>
          <t>02 - Sports / GT</t>
        </is>
      </c>
      <c r="K3392" s="12" t="n">
        <v>715000</v>
      </c>
      <c r="L3392" s="8" t="inlineStr">
        <is>
          <t>Ohio</t>
        </is>
      </c>
      <c r="M3392" s="13" t="n">
        <v>12188.73</v>
      </c>
      <c r="N3392" s="13" t="n">
        <v>11173.41</v>
      </c>
      <c r="O3392" s="8" t="n"/>
    </row>
    <row r="3393">
      <c r="A3393" s="8" t="inlineStr">
        <is>
          <t>CANON-202512-003343</t>
        </is>
      </c>
      <c r="B3393" s="9" t="inlineStr">
        <is>
          <t>2025-12</t>
        </is>
      </c>
      <c r="C3393" s="10" t="n">
        <v>45994</v>
      </c>
      <c r="D3393" s="9" t="inlineStr">
        <is>
          <t>Bound</t>
        </is>
      </c>
      <c r="E3393" s="8" t="inlineStr">
        <is>
          <t>Mireille Pennington</t>
        </is>
      </c>
      <c r="F3393" s="11" t="n">
        <v>1992</v>
      </c>
      <c r="G3393" s="8" t="inlineStr">
        <is>
          <t>Bentley</t>
        </is>
      </c>
      <c r="H3393" s="8" t="inlineStr">
        <is>
          <t>Continental GT</t>
        </is>
      </c>
      <c r="I3393" s="8" t="inlineStr">
        <is>
          <t>SFETV58751NAPVCNP</t>
        </is>
      </c>
      <c r="J3393" s="8" t="inlineStr">
        <is>
          <t>02 - Sports / GT</t>
        </is>
      </c>
      <c r="K3393" s="12" t="n">
        <v>575000</v>
      </c>
      <c r="L3393" s="8" t="inlineStr">
        <is>
          <t>Nevada</t>
        </is>
      </c>
      <c r="M3393" s="13" t="n">
        <v>8250.709999999999</v>
      </c>
      <c r="N3393" s="13" t="n">
        <v>7563.43</v>
      </c>
      <c r="O3393" s="8" t="n"/>
    </row>
    <row r="3394">
      <c r="A3394" s="8" t="inlineStr">
        <is>
          <t>CANON-202512-003344</t>
        </is>
      </c>
      <c r="B3394" s="9" t="inlineStr">
        <is>
          <t>2025-12</t>
        </is>
      </c>
      <c r="C3394" s="10" t="n">
        <v>46007</v>
      </c>
      <c r="D3394" s="9" t="inlineStr">
        <is>
          <t>Bound</t>
        </is>
      </c>
      <c r="E3394" s="8" t="inlineStr">
        <is>
          <t>Emiliano Kingsford</t>
        </is>
      </c>
      <c r="F3394" s="11" t="n">
        <v>1985</v>
      </c>
      <c r="G3394" s="8" t="inlineStr">
        <is>
          <t>Ringbrothers</t>
        </is>
      </c>
      <c r="H3394" s="8" t="inlineStr">
        <is>
          <t>Mustang</t>
        </is>
      </c>
      <c r="I3394" s="8" t="inlineStr">
        <is>
          <t>JCAUP9W752WDTXVVU</t>
        </is>
      </c>
      <c r="J3394" s="8" t="inlineStr">
        <is>
          <t>11 - Restomod / Coachbuilt / Bespoke</t>
        </is>
      </c>
      <c r="K3394" s="12" t="n">
        <v>185000</v>
      </c>
      <c r="L3394" s="8" t="inlineStr">
        <is>
          <t>Connecticut</t>
        </is>
      </c>
      <c r="M3394" s="13" t="n">
        <v>4104.91</v>
      </c>
      <c r="N3394" s="13" t="n">
        <v>3762.97</v>
      </c>
      <c r="O3394" s="8" t="n"/>
    </row>
    <row r="3395">
      <c r="A3395" s="8" t="inlineStr">
        <is>
          <t>CANON-202512-003345</t>
        </is>
      </c>
      <c r="B3395" s="9" t="inlineStr">
        <is>
          <t>2025-12</t>
        </is>
      </c>
      <c r="C3395" s="10" t="n">
        <v>45995</v>
      </c>
      <c r="D3395" s="9" t="inlineStr">
        <is>
          <t>Bound</t>
        </is>
      </c>
      <c r="E3395" s="8" t="inlineStr">
        <is>
          <t>Everett Harrington</t>
        </is>
      </c>
      <c r="F3395" s="11" t="n">
        <v>1957</v>
      </c>
      <c r="G3395" s="8" t="inlineStr">
        <is>
          <t>Porsche</t>
        </is>
      </c>
      <c r="H3395" s="8" t="inlineStr">
        <is>
          <t>911 Turbo S</t>
        </is>
      </c>
      <c r="I3395" s="8" t="inlineStr">
        <is>
          <t>HX1PX9VC72W2CJ5CH</t>
        </is>
      </c>
      <c r="J3395" s="8" t="inlineStr">
        <is>
          <t>02 - Sports / GT</t>
        </is>
      </c>
      <c r="K3395" s="12" t="n">
        <v>1255000</v>
      </c>
      <c r="L3395" s="8" t="inlineStr">
        <is>
          <t>Pennsylvania</t>
        </is>
      </c>
      <c r="M3395" s="13" t="n">
        <v>13023.58</v>
      </c>
      <c r="N3395" s="13" t="n">
        <v>11938.72</v>
      </c>
      <c r="O3395" s="8" t="n"/>
    </row>
    <row r="3396">
      <c r="A3396" s="8" t="inlineStr">
        <is>
          <t>CANON-202512-003348</t>
        </is>
      </c>
      <c r="B3396" s="9" t="inlineStr">
        <is>
          <t>2025-12</t>
        </is>
      </c>
      <c r="C3396" s="10" t="n">
        <v>46002</v>
      </c>
      <c r="D3396" s="9" t="inlineStr">
        <is>
          <t>Bound</t>
        </is>
      </c>
      <c r="E3396" s="8" t="inlineStr">
        <is>
          <t>Lorenzo Delacroix</t>
        </is>
      </c>
      <c r="F3396" s="11" t="n">
        <v>2001</v>
      </c>
      <c r="G3396" s="8" t="inlineStr">
        <is>
          <t>Mercedes-Benz</t>
        </is>
      </c>
      <c r="H3396" s="8" t="inlineStr">
        <is>
          <t>AMG GT</t>
        </is>
      </c>
      <c r="I3396" s="8" t="inlineStr">
        <is>
          <t>LY84090GFUEEGDSWF</t>
        </is>
      </c>
      <c r="J3396" s="8" t="inlineStr">
        <is>
          <t>02 - Sports / GT</t>
        </is>
      </c>
      <c r="K3396" s="12" t="n">
        <v>930000</v>
      </c>
      <c r="L3396" s="8" t="inlineStr">
        <is>
          <t>Florida</t>
        </is>
      </c>
      <c r="M3396" s="13" t="n">
        <v>16196.04</v>
      </c>
      <c r="N3396" s="13" t="n">
        <v>14846.91</v>
      </c>
      <c r="O3396" s="8" t="n"/>
    </row>
    <row r="3397">
      <c r="A3397" s="8" t="inlineStr">
        <is>
          <t>CANON-202512-003349</t>
        </is>
      </c>
      <c r="B3397" s="9" t="inlineStr">
        <is>
          <t>2025-12</t>
        </is>
      </c>
      <c r="C3397" s="10" t="n">
        <v>46016</v>
      </c>
      <c r="D3397" s="9" t="inlineStr">
        <is>
          <t>Bound</t>
        </is>
      </c>
      <c r="E3397" s="8" t="inlineStr">
        <is>
          <t>Everett Kingsford</t>
        </is>
      </c>
      <c r="F3397" s="11" t="n">
        <v>2002</v>
      </c>
      <c r="G3397" s="8" t="inlineStr">
        <is>
          <t>Aston Martin</t>
        </is>
      </c>
      <c r="H3397" s="8" t="inlineStr">
        <is>
          <t>DB12</t>
        </is>
      </c>
      <c r="I3397" s="8" t="inlineStr">
        <is>
          <t>543FYLS5GK34111UM</t>
        </is>
      </c>
      <c r="J3397" s="8" t="inlineStr">
        <is>
          <t>02 - Sports / GT</t>
        </is>
      </c>
      <c r="K3397" s="12" t="n">
        <v>160000</v>
      </c>
      <c r="L3397" s="8" t="inlineStr">
        <is>
          <t>Louisiana</t>
        </is>
      </c>
      <c r="M3397" s="13" t="n">
        <v>3360.6</v>
      </c>
      <c r="N3397" s="13" t="n">
        <v>3080.66</v>
      </c>
      <c r="O3397" s="8" t="n"/>
    </row>
    <row r="3398">
      <c r="A3398" s="8" t="inlineStr">
        <is>
          <t>CANON-202512-003350</t>
        </is>
      </c>
      <c r="B3398" s="9" t="inlineStr">
        <is>
          <t>2025-12</t>
        </is>
      </c>
      <c r="C3398" s="10" t="n">
        <v>46021</v>
      </c>
      <c r="D3398" s="9" t="inlineStr">
        <is>
          <t>Bound</t>
        </is>
      </c>
      <c r="E3398" s="8" t="inlineStr">
        <is>
          <t>Emiliano Okonkwo</t>
        </is>
      </c>
      <c r="F3398" s="11" t="n">
        <v>1974</v>
      </c>
      <c r="G3398" s="8" t="inlineStr">
        <is>
          <t>Aston Martin</t>
        </is>
      </c>
      <c r="H3398" s="8" t="inlineStr">
        <is>
          <t>DB12</t>
        </is>
      </c>
      <c r="I3398" s="8" t="inlineStr">
        <is>
          <t>MX4YC4LBH78D27VZJ</t>
        </is>
      </c>
      <c r="J3398" s="8" t="inlineStr">
        <is>
          <t>02 - Sports / GT</t>
        </is>
      </c>
      <c r="K3398" s="12" t="n">
        <v>620000</v>
      </c>
      <c r="L3398" s="8" t="inlineStr">
        <is>
          <t>Kentucky</t>
        </is>
      </c>
      <c r="M3398" s="13" t="n">
        <v>10189.06</v>
      </c>
      <c r="N3398" s="13" t="n">
        <v>9340.309999999999</v>
      </c>
      <c r="O3398" s="8" t="n"/>
    </row>
    <row r="3399">
      <c r="A3399" s="8" t="inlineStr">
        <is>
          <t>CANON-202512-003351</t>
        </is>
      </c>
      <c r="B3399" s="9" t="inlineStr">
        <is>
          <t>2025-12</t>
        </is>
      </c>
      <c r="C3399" s="10" t="n">
        <v>46003</v>
      </c>
      <c r="D3399" s="9" t="inlineStr">
        <is>
          <t>Bound</t>
        </is>
      </c>
      <c r="E3399" s="8" t="inlineStr">
        <is>
          <t>Noor Nakashima</t>
        </is>
      </c>
      <c r="F3399" s="11" t="n">
        <v>1960</v>
      </c>
      <c r="G3399" s="8" t="inlineStr">
        <is>
          <t>Aston Martin</t>
        </is>
      </c>
      <c r="H3399" s="8" t="inlineStr">
        <is>
          <t>DB12</t>
        </is>
      </c>
      <c r="I3399" s="8" t="inlineStr">
        <is>
          <t>8TBF2JMCGNPC3M4V0</t>
        </is>
      </c>
      <c r="J3399" s="8" t="inlineStr">
        <is>
          <t>02 - Sports / GT</t>
        </is>
      </c>
      <c r="K3399" s="12" t="n">
        <v>635000</v>
      </c>
      <c r="L3399" s="8" t="inlineStr">
        <is>
          <t>Vermont</t>
        </is>
      </c>
      <c r="M3399" s="13" t="n">
        <v>9501.040000000001</v>
      </c>
      <c r="N3399" s="13" t="n">
        <v>8709.6</v>
      </c>
      <c r="O3399" s="8" t="n"/>
    </row>
    <row r="3400">
      <c r="A3400" s="8" t="inlineStr">
        <is>
          <t>CANON-202512-003352</t>
        </is>
      </c>
      <c r="B3400" s="9" t="inlineStr">
        <is>
          <t>2025-12</t>
        </is>
      </c>
      <c r="C3400" s="10" t="n">
        <v>45992</v>
      </c>
      <c r="D3400" s="9" t="inlineStr">
        <is>
          <t>Bound</t>
        </is>
      </c>
      <c r="E3400" s="8" t="inlineStr">
        <is>
          <t>Wilhelmina Vandermeer</t>
        </is>
      </c>
      <c r="F3400" s="11" t="n">
        <v>1987</v>
      </c>
      <c r="G3400" s="8" t="inlineStr">
        <is>
          <t>McLaren</t>
        </is>
      </c>
      <c r="H3400" s="8" t="inlineStr">
        <is>
          <t>750S</t>
        </is>
      </c>
      <c r="I3400" s="8" t="inlineStr">
        <is>
          <t>EFKN6PEP5FWRG8P81</t>
        </is>
      </c>
      <c r="J3400" s="8" t="inlineStr">
        <is>
          <t>03 - Supercar</t>
        </is>
      </c>
      <c r="K3400" s="12" t="n">
        <v>1440000</v>
      </c>
      <c r="L3400" s="8" t="inlineStr">
        <is>
          <t>Oregon</t>
        </is>
      </c>
      <c r="M3400" s="13" t="n">
        <v>24561.51</v>
      </c>
      <c r="N3400" s="13" t="n">
        <v>22515.54</v>
      </c>
      <c r="O3400" s="8" t="n"/>
    </row>
    <row r="3401">
      <c r="A3401" s="8" t="inlineStr">
        <is>
          <t>CANON-202512-003353</t>
        </is>
      </c>
      <c r="B3401" s="9" t="inlineStr">
        <is>
          <t>2025-12</t>
        </is>
      </c>
      <c r="C3401" s="10" t="n">
        <v>45996</v>
      </c>
      <c r="D3401" s="9" t="inlineStr">
        <is>
          <t>Bound</t>
        </is>
      </c>
      <c r="E3401" s="8" t="inlineStr">
        <is>
          <t>Everett Castellanos</t>
        </is>
      </c>
      <c r="F3401" s="11" t="n">
        <v>2013</v>
      </c>
      <c r="G3401" s="8" t="inlineStr">
        <is>
          <t>BMW</t>
        </is>
      </c>
      <c r="H3401" s="8" t="inlineStr">
        <is>
          <t>M8 Competition</t>
        </is>
      </c>
      <c r="I3401" s="8" t="inlineStr">
        <is>
          <t>W98MB0MC72Y4ZSVLS</t>
        </is>
      </c>
      <c r="J3401" s="8" t="inlineStr">
        <is>
          <t>02 - Sports / GT</t>
        </is>
      </c>
      <c r="K3401" s="12" t="n">
        <v>620000</v>
      </c>
      <c r="L3401" s="8" t="inlineStr">
        <is>
          <t>Kentucky</t>
        </is>
      </c>
      <c r="M3401" s="13" t="n">
        <v>10189.06</v>
      </c>
      <c r="N3401" s="13" t="n">
        <v>9340.309999999999</v>
      </c>
      <c r="O3401" s="8" t="n"/>
    </row>
    <row r="3402">
      <c r="A3402" s="8" t="inlineStr">
        <is>
          <t>CANON-202512-003354</t>
        </is>
      </c>
      <c r="B3402" s="9" t="inlineStr">
        <is>
          <t>2025-12</t>
        </is>
      </c>
      <c r="C3402" s="10" t="n">
        <v>46015</v>
      </c>
      <c r="D3402" s="9" t="inlineStr">
        <is>
          <t>Bound</t>
        </is>
      </c>
      <c r="E3402" s="8" t="inlineStr">
        <is>
          <t>Delphine Rourke</t>
        </is>
      </c>
      <c r="F3402" s="11" t="n">
        <v>2014</v>
      </c>
      <c r="G3402" s="8" t="inlineStr">
        <is>
          <t>Aston Martin</t>
        </is>
      </c>
      <c r="H3402" s="8" t="inlineStr">
        <is>
          <t>DB5</t>
        </is>
      </c>
      <c r="I3402" s="8" t="inlineStr">
        <is>
          <t>XGYPYAXCG2VKKLZX8</t>
        </is>
      </c>
      <c r="J3402" s="8" t="inlineStr">
        <is>
          <t>07 - Post-War Classic (1946-1972)</t>
        </is>
      </c>
      <c r="K3402" s="12" t="n">
        <v>925000</v>
      </c>
      <c r="L3402" s="8" t="inlineStr">
        <is>
          <t>Georgia</t>
        </is>
      </c>
      <c r="M3402" s="13" t="n">
        <v>8405.280000000001</v>
      </c>
      <c r="N3402" s="13" t="n">
        <v>7705.12</v>
      </c>
      <c r="O3402" s="8" t="n"/>
    </row>
    <row r="3403">
      <c r="A3403" s="8" t="inlineStr">
        <is>
          <t>CANON-202512-003355</t>
        </is>
      </c>
      <c r="B3403" s="9" t="inlineStr">
        <is>
          <t>2025-12</t>
        </is>
      </c>
      <c r="C3403" s="10" t="n">
        <v>45992</v>
      </c>
      <c r="D3403" s="9" t="inlineStr">
        <is>
          <t>Bound</t>
        </is>
      </c>
      <c r="E3403" s="8" t="inlineStr">
        <is>
          <t>Sunniva Farkas</t>
        </is>
      </c>
      <c r="F3403" s="11" t="n">
        <v>1979</v>
      </c>
      <c r="G3403" s="8" t="inlineStr">
        <is>
          <t>Mercedes-Benz</t>
        </is>
      </c>
      <c r="H3403" s="8" t="inlineStr">
        <is>
          <t>AMG GT</t>
        </is>
      </c>
      <c r="I3403" s="8" t="inlineStr">
        <is>
          <t>30VLBTL9NGEKJGKEA</t>
        </is>
      </c>
      <c r="J3403" s="8" t="inlineStr">
        <is>
          <t>02 - Sports / GT</t>
        </is>
      </c>
      <c r="K3403" s="12" t="n">
        <v>420000</v>
      </c>
      <c r="L3403" s="8" t="inlineStr">
        <is>
          <t>Mississippi</t>
        </is>
      </c>
      <c r="M3403" s="13" t="n">
        <v>7072.64</v>
      </c>
      <c r="N3403" s="13" t="n">
        <v>6483.49</v>
      </c>
      <c r="O3403" s="8" t="n"/>
    </row>
    <row r="3404">
      <c r="A3404" s="8" t="inlineStr">
        <is>
          <t>CANON-202512-003356</t>
        </is>
      </c>
      <c r="B3404" s="9" t="inlineStr">
        <is>
          <t>2025-12</t>
        </is>
      </c>
      <c r="C3404" s="10" t="n">
        <v>46006</v>
      </c>
      <c r="D3404" s="9" t="inlineStr">
        <is>
          <t>Bound</t>
        </is>
      </c>
      <c r="E3404" s="8" t="inlineStr">
        <is>
          <t>Beatrix Larsson</t>
        </is>
      </c>
      <c r="F3404" s="11" t="n">
        <v>2001</v>
      </c>
      <c r="G3404" s="8" t="inlineStr">
        <is>
          <t>Aston Martin</t>
        </is>
      </c>
      <c r="H3404" s="8" t="inlineStr">
        <is>
          <t>DB12</t>
        </is>
      </c>
      <c r="I3404" s="8" t="inlineStr">
        <is>
          <t>A0WZKWBGBW5V6MUU8</t>
        </is>
      </c>
      <c r="J3404" s="8" t="inlineStr">
        <is>
          <t>02 - Sports / GT</t>
        </is>
      </c>
      <c r="K3404" s="12" t="n">
        <v>520000</v>
      </c>
      <c r="L3404" s="8" t="inlineStr">
        <is>
          <t>Arkansas</t>
        </is>
      </c>
      <c r="M3404" s="13" t="n">
        <v>8800.75</v>
      </c>
      <c r="N3404" s="13" t="n">
        <v>8067.65</v>
      </c>
      <c r="O3404" s="8" t="n"/>
    </row>
    <row r="3405">
      <c r="A3405" s="8" t="inlineStr">
        <is>
          <t>CANON-202512-003357</t>
        </is>
      </c>
      <c r="B3405" s="9" t="inlineStr">
        <is>
          <t>2025-12</t>
        </is>
      </c>
      <c r="C3405" s="10" t="n">
        <v>46021</v>
      </c>
      <c r="D3405" s="9" t="inlineStr">
        <is>
          <t>Bound</t>
        </is>
      </c>
      <c r="E3405" s="8" t="inlineStr">
        <is>
          <t>Noor Vasquez</t>
        </is>
      </c>
      <c r="F3405" s="11" t="n">
        <v>1989</v>
      </c>
      <c r="G3405" s="8" t="inlineStr">
        <is>
          <t>Ringbrothers</t>
        </is>
      </c>
      <c r="H3405" s="8" t="inlineStr">
        <is>
          <t>Mustang</t>
        </is>
      </c>
      <c r="I3405" s="8" t="inlineStr">
        <is>
          <t>R0CBCX0NF7J0H6FUS</t>
        </is>
      </c>
      <c r="J3405" s="8" t="inlineStr">
        <is>
          <t>11 - Restomod / Coachbuilt / Bespoke</t>
        </is>
      </c>
      <c r="K3405" s="12" t="n">
        <v>1415000</v>
      </c>
      <c r="L3405" s="8" t="inlineStr">
        <is>
          <t>Idaho</t>
        </is>
      </c>
      <c r="M3405" s="13" t="n">
        <v>17973.17</v>
      </c>
      <c r="N3405" s="13" t="n">
        <v>16476</v>
      </c>
      <c r="O3405" s="8" t="n"/>
    </row>
    <row r="3406">
      <c r="A3406" s="8" t="inlineStr">
        <is>
          <t>CANON-202512-003358</t>
        </is>
      </c>
      <c r="B3406" s="9" t="inlineStr">
        <is>
          <t>2025-12</t>
        </is>
      </c>
      <c r="C3406" s="10" t="n">
        <v>46017</v>
      </c>
      <c r="D3406" s="9" t="inlineStr">
        <is>
          <t>Bound</t>
        </is>
      </c>
      <c r="E3406" s="8" t="inlineStr">
        <is>
          <t>Delphine Fairweather</t>
        </is>
      </c>
      <c r="F3406" s="11" t="n">
        <v>2017</v>
      </c>
      <c r="G3406" s="8" t="inlineStr">
        <is>
          <t>BMW</t>
        </is>
      </c>
      <c r="H3406" s="8" t="inlineStr">
        <is>
          <t>M8 Competition</t>
        </is>
      </c>
      <c r="I3406" s="8" t="inlineStr">
        <is>
          <t>V6PJBNZY68RBEY8P8</t>
        </is>
      </c>
      <c r="J3406" s="8" t="inlineStr">
        <is>
          <t>02 - Sports / GT</t>
        </is>
      </c>
      <c r="K3406" s="12" t="n">
        <v>745000</v>
      </c>
      <c r="L3406" s="8" t="inlineStr">
        <is>
          <t>New Jersey</t>
        </is>
      </c>
      <c r="M3406" s="13" t="n">
        <v>8314.48</v>
      </c>
      <c r="N3406" s="13" t="n">
        <v>7621.88</v>
      </c>
      <c r="O3406" s="8" t="n"/>
    </row>
    <row r="3407">
      <c r="A3407" s="8" t="inlineStr">
        <is>
          <t>CANON-202512-003359</t>
        </is>
      </c>
      <c r="B3407" s="9" t="inlineStr">
        <is>
          <t>2025-12</t>
        </is>
      </c>
      <c r="C3407" s="10" t="n">
        <v>45997</v>
      </c>
      <c r="D3407" s="9" t="inlineStr">
        <is>
          <t>Bound</t>
        </is>
      </c>
      <c r="E3407" s="8" t="inlineStr">
        <is>
          <t>Delphine Nakashima</t>
        </is>
      </c>
      <c r="F3407" s="11" t="n">
        <v>1984</v>
      </c>
      <c r="G3407" s="8" t="inlineStr">
        <is>
          <t>Icon</t>
        </is>
      </c>
      <c r="H3407" s="8" t="inlineStr">
        <is>
          <t>Derelict</t>
        </is>
      </c>
      <c r="I3407" s="8" t="inlineStr">
        <is>
          <t>8S3U6EH4SXXL19ZBH</t>
        </is>
      </c>
      <c r="J3407" s="8" t="inlineStr">
        <is>
          <t>11 - Restomod / Coachbuilt / Bespoke</t>
        </is>
      </c>
      <c r="K3407" s="12" t="n">
        <v>320000</v>
      </c>
      <c r="L3407" s="8" t="inlineStr">
        <is>
          <t>Illinois</t>
        </is>
      </c>
      <c r="M3407" s="13" t="n">
        <v>7225.96</v>
      </c>
      <c r="N3407" s="13" t="n">
        <v>6624.04</v>
      </c>
      <c r="O3407" s="8" t="n"/>
    </row>
    <row r="3408">
      <c r="A3408" s="8" t="inlineStr">
        <is>
          <t>CANON-202512-003361</t>
        </is>
      </c>
      <c r="B3408" s="9" t="inlineStr">
        <is>
          <t>2025-12</t>
        </is>
      </c>
      <c r="C3408" s="10" t="n">
        <v>46012</v>
      </c>
      <c r="D3408" s="9" t="inlineStr">
        <is>
          <t>Bound</t>
        </is>
      </c>
      <c r="E3408" s="8" t="inlineStr">
        <is>
          <t>Desmond Vandermeer</t>
        </is>
      </c>
      <c r="F3408" s="11" t="n">
        <v>1984</v>
      </c>
      <c r="G3408" s="8" t="inlineStr">
        <is>
          <t>Bentley</t>
        </is>
      </c>
      <c r="H3408" s="8" t="inlineStr">
        <is>
          <t>Continental GT</t>
        </is>
      </c>
      <c r="I3408" s="8" t="inlineStr">
        <is>
          <t>7DMWN7J6DN9RV7VXC</t>
        </is>
      </c>
      <c r="J3408" s="8" t="inlineStr">
        <is>
          <t>02 - Sports / GT</t>
        </is>
      </c>
      <c r="K3408" s="12" t="n">
        <v>560000</v>
      </c>
      <c r="L3408" s="8" t="inlineStr">
        <is>
          <t>California</t>
        </is>
      </c>
      <c r="M3408" s="13" t="n">
        <v>9271.700000000001</v>
      </c>
      <c r="N3408" s="13" t="n">
        <v>8499.370000000001</v>
      </c>
      <c r="O3408" s="8" t="n"/>
    </row>
    <row r="3409">
      <c r="A3409" s="8" t="inlineStr">
        <is>
          <t>CANON-202512-003362</t>
        </is>
      </c>
      <c r="B3409" s="9" t="inlineStr">
        <is>
          <t>2025-12</t>
        </is>
      </c>
      <c r="C3409" s="10" t="n">
        <v>46002</v>
      </c>
      <c r="D3409" s="9" t="inlineStr">
        <is>
          <t>Bound</t>
        </is>
      </c>
      <c r="E3409" s="8" t="inlineStr">
        <is>
          <t>Beatrix Merriweather</t>
        </is>
      </c>
      <c r="F3409" s="11" t="n">
        <v>2020</v>
      </c>
      <c r="G3409" s="8" t="inlineStr">
        <is>
          <t>Aston Martin</t>
        </is>
      </c>
      <c r="H3409" s="8" t="inlineStr">
        <is>
          <t>DB12</t>
        </is>
      </c>
      <c r="I3409" s="8" t="inlineStr">
        <is>
          <t>ZKAJJ0MLZ7MP4NU1P</t>
        </is>
      </c>
      <c r="J3409" s="8" t="inlineStr">
        <is>
          <t>02 - Sports / GT</t>
        </is>
      </c>
      <c r="K3409" s="12" t="n">
        <v>1700000</v>
      </c>
      <c r="L3409" s="8" t="inlineStr">
        <is>
          <t>New Mexico</t>
        </is>
      </c>
      <c r="M3409" s="13" t="n">
        <v>22581.13</v>
      </c>
      <c r="N3409" s="13" t="n">
        <v>20700.12</v>
      </c>
      <c r="O3409" s="8" t="n"/>
    </row>
    <row r="3410">
      <c r="A3410" s="8" t="inlineStr">
        <is>
          <t>CANON-202512-003364</t>
        </is>
      </c>
      <c r="B3410" s="9" t="inlineStr">
        <is>
          <t>2025-12</t>
        </is>
      </c>
      <c r="C3410" s="10" t="n">
        <v>46011</v>
      </c>
      <c r="D3410" s="9" t="inlineStr">
        <is>
          <t>Bound</t>
        </is>
      </c>
      <c r="E3410" s="8" t="inlineStr">
        <is>
          <t>Leopold Okonkwo</t>
        </is>
      </c>
      <c r="F3410" s="11" t="n">
        <v>2003</v>
      </c>
      <c r="G3410" s="8" t="inlineStr">
        <is>
          <t>Porsche</t>
        </is>
      </c>
      <c r="H3410" s="8" t="inlineStr">
        <is>
          <t>911 Turbo S</t>
        </is>
      </c>
      <c r="I3410" s="8" t="inlineStr">
        <is>
          <t>ER5R1AKGYX3EWPZVS</t>
        </is>
      </c>
      <c r="J3410" s="8" t="inlineStr">
        <is>
          <t>02 - Sports / GT</t>
        </is>
      </c>
      <c r="K3410" s="12" t="n">
        <v>1705000</v>
      </c>
      <c r="L3410" s="8" t="inlineStr">
        <is>
          <t>Colorado</t>
        </is>
      </c>
      <c r="M3410" s="13" t="n">
        <v>19462.74</v>
      </c>
      <c r="N3410" s="13" t="n">
        <v>17841.49</v>
      </c>
      <c r="O3410" s="8" t="n"/>
    </row>
    <row r="3411">
      <c r="A3411" s="8" t="inlineStr">
        <is>
          <t>CANON-202512-003365</t>
        </is>
      </c>
      <c r="B3411" s="9" t="inlineStr">
        <is>
          <t>2025-12</t>
        </is>
      </c>
      <c r="C3411" s="10" t="n">
        <v>46000</v>
      </c>
      <c r="D3411" s="9" t="inlineStr">
        <is>
          <t>Bound</t>
        </is>
      </c>
      <c r="E3411" s="8" t="inlineStr">
        <is>
          <t>Fitzgerald Vasquez</t>
        </is>
      </c>
      <c r="F3411" s="11" t="n">
        <v>2007</v>
      </c>
      <c r="G3411" s="8" t="inlineStr">
        <is>
          <t>Ferrari</t>
        </is>
      </c>
      <c r="H3411" s="8" t="inlineStr">
        <is>
          <t>SF90 Stradale</t>
        </is>
      </c>
      <c r="I3411" s="8" t="inlineStr">
        <is>
          <t>9RHZF4V59XDGTX22B</t>
        </is>
      </c>
      <c r="J3411" s="8" t="inlineStr">
        <is>
          <t>03 - Supercar</t>
        </is>
      </c>
      <c r="K3411" s="12" t="n">
        <v>1090000</v>
      </c>
      <c r="L3411" s="8" t="inlineStr">
        <is>
          <t>Florida</t>
        </is>
      </c>
      <c r="M3411" s="13" t="n">
        <v>23363.02</v>
      </c>
      <c r="N3411" s="13" t="n">
        <v>21416.88</v>
      </c>
      <c r="O3411" s="8" t="n"/>
    </row>
    <row r="3412">
      <c r="A3412" s="8" t="inlineStr">
        <is>
          <t>CANON-202512-003366</t>
        </is>
      </c>
      <c r="B3412" s="9" t="inlineStr">
        <is>
          <t>2025-12</t>
        </is>
      </c>
      <c r="C3412" s="10" t="n">
        <v>46008</v>
      </c>
      <c r="D3412" s="9" t="inlineStr">
        <is>
          <t>Bound</t>
        </is>
      </c>
      <c r="E3412" s="8" t="inlineStr">
        <is>
          <t>Marisol Okonkwo</t>
        </is>
      </c>
      <c r="F3412" s="11" t="n">
        <v>1977</v>
      </c>
      <c r="G3412" s="8" t="inlineStr">
        <is>
          <t>Ferrari</t>
        </is>
      </c>
      <c r="H3412" s="8" t="inlineStr">
        <is>
          <t>296 GTB</t>
        </is>
      </c>
      <c r="I3412" s="8" t="inlineStr">
        <is>
          <t>HYX82F6DF1YTVS529</t>
        </is>
      </c>
      <c r="J3412" s="8" t="inlineStr">
        <is>
          <t>03 - Supercar</t>
        </is>
      </c>
      <c r="K3412" s="12" t="n">
        <v>500000</v>
      </c>
      <c r="L3412" s="8" t="inlineStr">
        <is>
          <t>West Virginia</t>
        </is>
      </c>
      <c r="M3412" s="13" t="n">
        <v>11919.81</v>
      </c>
      <c r="N3412" s="13" t="n">
        <v>10926.89</v>
      </c>
      <c r="O3412" s="8" t="n"/>
    </row>
    <row r="3413">
      <c r="A3413" s="8" t="inlineStr">
        <is>
          <t>CANON-202512-003367</t>
        </is>
      </c>
      <c r="B3413" s="9" t="inlineStr">
        <is>
          <t>2025-12</t>
        </is>
      </c>
      <c r="C3413" s="10" t="n">
        <v>45999</v>
      </c>
      <c r="D3413" s="9" t="inlineStr">
        <is>
          <t>Bound</t>
        </is>
      </c>
      <c r="E3413" s="8" t="inlineStr">
        <is>
          <t>Priya Farkas</t>
        </is>
      </c>
      <c r="F3413" s="11" t="n">
        <v>1956</v>
      </c>
      <c r="G3413" s="8" t="inlineStr">
        <is>
          <t>Bentley</t>
        </is>
      </c>
      <c r="H3413" s="8" t="inlineStr">
        <is>
          <t>Continental GT</t>
        </is>
      </c>
      <c r="I3413" s="8" t="inlineStr">
        <is>
          <t>4P302L3NAR0CH4NLM</t>
        </is>
      </c>
      <c r="J3413" s="8" t="inlineStr">
        <is>
          <t>02 - Sports / GT</t>
        </is>
      </c>
      <c r="K3413" s="12" t="n">
        <v>360000</v>
      </c>
      <c r="L3413" s="8" t="inlineStr">
        <is>
          <t>New York</t>
        </is>
      </c>
      <c r="M3413" s="13" t="n">
        <v>6520.75</v>
      </c>
      <c r="N3413" s="13" t="n">
        <v>5977.57</v>
      </c>
      <c r="O3413" s="8" t="n"/>
    </row>
    <row r="3414">
      <c r="A3414" s="8" t="inlineStr">
        <is>
          <t>CANON-202512-003368</t>
        </is>
      </c>
      <c r="B3414" s="9" t="inlineStr">
        <is>
          <t>2025-12</t>
        </is>
      </c>
      <c r="C3414" s="10" t="n">
        <v>45993</v>
      </c>
      <c r="D3414" s="9" t="inlineStr">
        <is>
          <t>Bound</t>
        </is>
      </c>
      <c r="E3414" s="8" t="inlineStr">
        <is>
          <t>Horace Montoya</t>
        </is>
      </c>
      <c r="F3414" s="11" t="n">
        <v>1992</v>
      </c>
      <c r="G3414" s="8" t="inlineStr">
        <is>
          <t>Ferrari</t>
        </is>
      </c>
      <c r="H3414" s="8" t="inlineStr">
        <is>
          <t>275 GTB/4</t>
        </is>
      </c>
      <c r="I3414" s="8" t="inlineStr">
        <is>
          <t>MLKVH8K39LSUNPU92</t>
        </is>
      </c>
      <c r="J3414" s="8" t="inlineStr">
        <is>
          <t>07 - Post-War Classic (1946-1972)</t>
        </is>
      </c>
      <c r="K3414" s="12" t="n">
        <v>915000</v>
      </c>
      <c r="L3414" s="8" t="inlineStr">
        <is>
          <t>New Jersey</t>
        </is>
      </c>
      <c r="M3414" s="13" t="n">
        <v>6755.46</v>
      </c>
      <c r="N3414" s="13" t="n">
        <v>6192.73</v>
      </c>
      <c r="O3414" s="8" t="n"/>
    </row>
    <row r="3415">
      <c r="A3415" s="8" t="inlineStr">
        <is>
          <t>CANON-202512-003369</t>
        </is>
      </c>
      <c r="B3415" s="9" t="inlineStr">
        <is>
          <t>2025-12</t>
        </is>
      </c>
      <c r="C3415" s="10" t="n">
        <v>46016</v>
      </c>
      <c r="D3415" s="9" t="inlineStr">
        <is>
          <t>Bound</t>
        </is>
      </c>
      <c r="E3415" s="8" t="inlineStr">
        <is>
          <t>Saoirse Pennington</t>
        </is>
      </c>
      <c r="F3415" s="11" t="n">
        <v>1987</v>
      </c>
      <c r="G3415" s="8" t="inlineStr">
        <is>
          <t>Bentley</t>
        </is>
      </c>
      <c r="H3415" s="8" t="inlineStr">
        <is>
          <t>Continental GT</t>
        </is>
      </c>
      <c r="I3415" s="8" t="inlineStr">
        <is>
          <t>8VNMYJTSV4W4VWSHE</t>
        </is>
      </c>
      <c r="J3415" s="8" t="inlineStr">
        <is>
          <t>02 - Sports / GT</t>
        </is>
      </c>
      <c r="K3415" s="12" t="n">
        <v>515000</v>
      </c>
      <c r="L3415" s="8" t="inlineStr">
        <is>
          <t>Louisiana</t>
        </is>
      </c>
      <c r="M3415" s="13" t="n">
        <v>7642.41</v>
      </c>
      <c r="N3415" s="13" t="n">
        <v>7005.8</v>
      </c>
      <c r="O3415" s="8" t="n"/>
    </row>
    <row r="3416">
      <c r="A3416" s="8" t="inlineStr">
        <is>
          <t>CANON-202512-003371</t>
        </is>
      </c>
      <c r="B3416" s="9" t="inlineStr">
        <is>
          <t>2025-12</t>
        </is>
      </c>
      <c r="C3416" s="10" t="n">
        <v>46002</v>
      </c>
      <c r="D3416" s="9" t="inlineStr">
        <is>
          <t>Bound</t>
        </is>
      </c>
      <c r="E3416" s="8" t="inlineStr">
        <is>
          <t>Lorenzo Harrington</t>
        </is>
      </c>
      <c r="F3416" s="11" t="n">
        <v>1961</v>
      </c>
      <c r="G3416" s="8" t="inlineStr">
        <is>
          <t>Mercedes-Benz</t>
        </is>
      </c>
      <c r="H3416" s="8" t="inlineStr">
        <is>
          <t>AMG GT</t>
        </is>
      </c>
      <c r="I3416" s="8" t="inlineStr">
        <is>
          <t>AVBYNYV9UABN270L1</t>
        </is>
      </c>
      <c r="J3416" s="8" t="inlineStr">
        <is>
          <t>02 - Sports / GT</t>
        </is>
      </c>
      <c r="K3416" s="12" t="n">
        <v>700000</v>
      </c>
      <c r="L3416" s="8" t="inlineStr">
        <is>
          <t>Wisconsin</t>
        </is>
      </c>
      <c r="M3416" s="13" t="n">
        <v>10301.89</v>
      </c>
      <c r="N3416" s="13" t="n">
        <v>9443.74</v>
      </c>
      <c r="O3416" s="8" t="n"/>
    </row>
    <row r="3417">
      <c r="A3417" s="8" t="inlineStr">
        <is>
          <t>CANON-202512-003373</t>
        </is>
      </c>
      <c r="B3417" s="9" t="inlineStr">
        <is>
          <t>2025-12</t>
        </is>
      </c>
      <c r="C3417" s="10" t="n">
        <v>45996</v>
      </c>
      <c r="D3417" s="9" t="inlineStr">
        <is>
          <t>Bound</t>
        </is>
      </c>
      <c r="E3417" s="8" t="inlineStr">
        <is>
          <t>Leopold Rourke</t>
        </is>
      </c>
      <c r="F3417" s="11" t="n">
        <v>2013</v>
      </c>
      <c r="G3417" s="8" t="inlineStr">
        <is>
          <t>Aston Martin</t>
        </is>
      </c>
      <c r="H3417" s="8" t="inlineStr">
        <is>
          <t>DB12</t>
        </is>
      </c>
      <c r="I3417" s="8" t="inlineStr">
        <is>
          <t>K4M6133ZZRXSAZY0T</t>
        </is>
      </c>
      <c r="J3417" s="8" t="inlineStr">
        <is>
          <t>02 - Sports / GT</t>
        </is>
      </c>
      <c r="K3417" s="12" t="n">
        <v>785000</v>
      </c>
      <c r="L3417" s="8" t="inlineStr">
        <is>
          <t>North Dakota</t>
        </is>
      </c>
      <c r="M3417" s="13" t="n">
        <v>9819.91</v>
      </c>
      <c r="N3417" s="13" t="n">
        <v>9001.91</v>
      </c>
      <c r="O3417" s="8" t="n"/>
    </row>
    <row r="3418">
      <c r="A3418" s="8" t="inlineStr">
        <is>
          <t>CANON-202512-003374</t>
        </is>
      </c>
      <c r="B3418" s="9" t="inlineStr">
        <is>
          <t>2025-12</t>
        </is>
      </c>
      <c r="C3418" s="10" t="n">
        <v>45995</v>
      </c>
      <c r="D3418" s="9" t="inlineStr">
        <is>
          <t>Bound</t>
        </is>
      </c>
      <c r="E3418" s="8" t="inlineStr">
        <is>
          <t>Wilhelmina Kingsford</t>
        </is>
      </c>
      <c r="F3418" s="11" t="n">
        <v>1992</v>
      </c>
      <c r="G3418" s="8" t="inlineStr">
        <is>
          <t>Lamborghini</t>
        </is>
      </c>
      <c r="H3418" s="8" t="inlineStr">
        <is>
          <t>Huracan EVO</t>
        </is>
      </c>
      <c r="I3418" s="8" t="inlineStr">
        <is>
          <t>3FMSW2SCPCX7TZ09J</t>
        </is>
      </c>
      <c r="J3418" s="8" t="inlineStr">
        <is>
          <t>03 - Supercar</t>
        </is>
      </c>
      <c r="K3418" s="12" t="n">
        <v>400000</v>
      </c>
      <c r="L3418" s="8" t="inlineStr">
        <is>
          <t>Arkansas</t>
        </is>
      </c>
      <c r="M3418" s="13" t="n">
        <v>11977.36</v>
      </c>
      <c r="N3418" s="13" t="n">
        <v>10979.65</v>
      </c>
      <c r="O3418" s="8" t="n"/>
    </row>
    <row r="3419">
      <c r="A3419" s="8" t="inlineStr">
        <is>
          <t>CANON-202512-003375</t>
        </is>
      </c>
      <c r="B3419" s="9" t="inlineStr">
        <is>
          <t>2025-12</t>
        </is>
      </c>
      <c r="C3419" s="10" t="n">
        <v>46022</v>
      </c>
      <c r="D3419" s="9" t="inlineStr">
        <is>
          <t>Bound</t>
        </is>
      </c>
      <c r="E3419" s="8" t="inlineStr">
        <is>
          <t>Anouk Whitlock</t>
        </is>
      </c>
      <c r="F3419" s="11" t="n">
        <v>2008</v>
      </c>
      <c r="G3419" s="8" t="inlineStr">
        <is>
          <t>Bentley</t>
        </is>
      </c>
      <c r="H3419" s="8" t="inlineStr">
        <is>
          <t>Continental GT</t>
        </is>
      </c>
      <c r="I3419" s="8" t="inlineStr">
        <is>
          <t>YZNNRGGU09SN3X5RP</t>
        </is>
      </c>
      <c r="J3419" s="8" t="inlineStr">
        <is>
          <t>02 - Sports / GT</t>
        </is>
      </c>
      <c r="K3419" s="12" t="n">
        <v>270000</v>
      </c>
      <c r="L3419" s="8" t="inlineStr">
        <is>
          <t>Wyoming</t>
        </is>
      </c>
      <c r="M3419" s="13" t="n">
        <v>4088.21</v>
      </c>
      <c r="N3419" s="13" t="n">
        <v>3747.66</v>
      </c>
      <c r="O3419" s="8" t="n"/>
    </row>
    <row r="3420">
      <c r="A3420" s="8" t="inlineStr">
        <is>
          <t>CANON-202512-003376</t>
        </is>
      </c>
      <c r="B3420" s="9" t="inlineStr">
        <is>
          <t>2025-12</t>
        </is>
      </c>
      <c r="C3420" s="10" t="n">
        <v>46004</v>
      </c>
      <c r="D3420" s="9" t="inlineStr">
        <is>
          <t>Bound</t>
        </is>
      </c>
      <c r="E3420" s="8" t="inlineStr">
        <is>
          <t>Mireille Chattopadhyay</t>
        </is>
      </c>
      <c r="F3420" s="11" t="n">
        <v>1984</v>
      </c>
      <c r="G3420" s="8" t="inlineStr">
        <is>
          <t>BMW</t>
        </is>
      </c>
      <c r="H3420" s="8" t="inlineStr">
        <is>
          <t>M8 Competition</t>
        </is>
      </c>
      <c r="I3420" s="8" t="inlineStr">
        <is>
          <t>K74ZZD6R2JBMYKUA8</t>
        </is>
      </c>
      <c r="J3420" s="8" t="inlineStr">
        <is>
          <t>02 - Sports / GT</t>
        </is>
      </c>
      <c r="K3420" s="12" t="n">
        <v>610000</v>
      </c>
      <c r="L3420" s="8" t="inlineStr">
        <is>
          <t>Pennsylvania</t>
        </is>
      </c>
      <c r="M3420" s="13" t="n">
        <v>7481.13</v>
      </c>
      <c r="N3420" s="13" t="n">
        <v>6857.95</v>
      </c>
      <c r="O3420" s="8" t="n"/>
    </row>
    <row r="3421">
      <c r="A3421" s="8" t="inlineStr">
        <is>
          <t>CANON-202512-003377</t>
        </is>
      </c>
      <c r="B3421" s="9" t="inlineStr">
        <is>
          <t>2025-12</t>
        </is>
      </c>
      <c r="C3421" s="10" t="n">
        <v>46022</v>
      </c>
      <c r="D3421" s="9" t="inlineStr">
        <is>
          <t>Bound</t>
        </is>
      </c>
      <c r="E3421" s="8" t="inlineStr">
        <is>
          <t>Fitzgerald Kingsford</t>
        </is>
      </c>
      <c r="F3421" s="11" t="n">
        <v>1965</v>
      </c>
      <c r="G3421" s="8" t="inlineStr">
        <is>
          <t>Mercedes-Benz</t>
        </is>
      </c>
      <c r="H3421" s="8" t="inlineStr">
        <is>
          <t>AMG GT</t>
        </is>
      </c>
      <c r="I3421" s="8" t="inlineStr">
        <is>
          <t>ERGTH8TVJPPYXNTW7</t>
        </is>
      </c>
      <c r="J3421" s="8" t="inlineStr">
        <is>
          <t>02 - Sports / GT</t>
        </is>
      </c>
      <c r="K3421" s="12" t="n">
        <v>440000</v>
      </c>
      <c r="L3421" s="8" t="inlineStr">
        <is>
          <t>Massachusetts</t>
        </is>
      </c>
      <c r="M3421" s="13" t="n">
        <v>7783.02</v>
      </c>
      <c r="N3421" s="13" t="n">
        <v>7134.69</v>
      </c>
      <c r="O3421" s="8" t="n"/>
    </row>
    <row r="3422">
      <c r="A3422" s="8" t="inlineStr">
        <is>
          <t>CANON-202512-003378</t>
        </is>
      </c>
      <c r="B3422" s="9" t="inlineStr">
        <is>
          <t>2025-12</t>
        </is>
      </c>
      <c r="C3422" s="10" t="n">
        <v>46005</v>
      </c>
      <c r="D3422" s="9" t="inlineStr">
        <is>
          <t>Bound</t>
        </is>
      </c>
      <c r="E3422" s="8" t="inlineStr">
        <is>
          <t>Callum Larsson</t>
        </is>
      </c>
      <c r="F3422" s="11" t="n">
        <v>2010</v>
      </c>
      <c r="G3422" s="8" t="inlineStr">
        <is>
          <t>Aston Martin</t>
        </is>
      </c>
      <c r="H3422" s="8" t="inlineStr">
        <is>
          <t>DB12</t>
        </is>
      </c>
      <c r="I3422" s="8" t="inlineStr">
        <is>
          <t>DMR2E8FAV104BWKCA</t>
        </is>
      </c>
      <c r="J3422" s="8" t="inlineStr">
        <is>
          <t>02 - Sports / GT</t>
        </is>
      </c>
      <c r="K3422" s="12" t="n">
        <v>455000</v>
      </c>
      <c r="L3422" s="8" t="inlineStr">
        <is>
          <t>Tennessee</t>
        </is>
      </c>
      <c r="M3422" s="13" t="n">
        <v>6309.91</v>
      </c>
      <c r="N3422" s="13" t="n">
        <v>5784.29</v>
      </c>
      <c r="O3422" s="8" t="n"/>
    </row>
    <row r="3423">
      <c r="A3423" s="8" t="inlineStr">
        <is>
          <t>CANON-202512-003380</t>
        </is>
      </c>
      <c r="B3423" s="9" t="inlineStr">
        <is>
          <t>2025-12</t>
        </is>
      </c>
      <c r="C3423" s="10" t="n">
        <v>45998</v>
      </c>
      <c r="D3423" s="9" t="inlineStr">
        <is>
          <t>Bound</t>
        </is>
      </c>
      <c r="E3423" s="8" t="inlineStr">
        <is>
          <t>Wilhelmina Montoya</t>
        </is>
      </c>
      <c r="F3423" s="11" t="n">
        <v>1971</v>
      </c>
      <c r="G3423" s="8" t="inlineStr">
        <is>
          <t>Icon</t>
        </is>
      </c>
      <c r="H3423" s="8" t="inlineStr">
        <is>
          <t>Derelict</t>
        </is>
      </c>
      <c r="I3423" s="8" t="inlineStr">
        <is>
          <t>16EWSWNE1805UPZFY</t>
        </is>
      </c>
      <c r="J3423" s="8" t="inlineStr">
        <is>
          <t>11 - Restomod / Coachbuilt / Bespoke</t>
        </is>
      </c>
      <c r="K3423" s="12" t="n">
        <v>420000</v>
      </c>
      <c r="L3423" s="8" t="inlineStr">
        <is>
          <t>Louisiana</t>
        </is>
      </c>
      <c r="M3423" s="13" t="n">
        <v>8438.040000000001</v>
      </c>
      <c r="N3423" s="13" t="n">
        <v>7735.15</v>
      </c>
      <c r="O3423" s="8" t="n"/>
    </row>
    <row r="3424">
      <c r="A3424" s="8" t="inlineStr">
        <is>
          <t>CANON-202512-003382</t>
        </is>
      </c>
      <c r="B3424" s="9" t="inlineStr">
        <is>
          <t>2025-12</t>
        </is>
      </c>
      <c r="C3424" s="10" t="n">
        <v>45997</v>
      </c>
      <c r="D3424" s="9" t="inlineStr">
        <is>
          <t>Bound</t>
        </is>
      </c>
      <c r="E3424" s="8" t="inlineStr">
        <is>
          <t>Aurelio Harrington</t>
        </is>
      </c>
      <c r="F3424" s="11" t="n">
        <v>1984</v>
      </c>
      <c r="G3424" s="8" t="inlineStr">
        <is>
          <t>Mercedes-Benz</t>
        </is>
      </c>
      <c r="H3424" s="8" t="inlineStr">
        <is>
          <t>280SL Pagoda</t>
        </is>
      </c>
      <c r="I3424" s="8" t="inlineStr">
        <is>
          <t>B5TNH0JJGY8KP40J9</t>
        </is>
      </c>
      <c r="J3424" s="8" t="inlineStr">
        <is>
          <t>07 - Post-War Classic (1946-1972)</t>
        </is>
      </c>
      <c r="K3424" s="12" t="n">
        <v>690000</v>
      </c>
      <c r="L3424" s="8" t="inlineStr">
        <is>
          <t>Louisiana</t>
        </is>
      </c>
      <c r="M3424" s="13" t="n">
        <v>6773.72</v>
      </c>
      <c r="N3424" s="13" t="n">
        <v>6209.47</v>
      </c>
      <c r="O3424" s="8" t="n"/>
    </row>
    <row r="3425">
      <c r="A3425" s="8" t="inlineStr">
        <is>
          <t>CANON-202512-003383</t>
        </is>
      </c>
      <c r="B3425" s="9" t="inlineStr">
        <is>
          <t>2025-12</t>
        </is>
      </c>
      <c r="C3425" s="10" t="n">
        <v>45993</v>
      </c>
      <c r="D3425" s="9" t="inlineStr">
        <is>
          <t>Bound</t>
        </is>
      </c>
      <c r="E3425" s="8" t="inlineStr">
        <is>
          <t>Mireille Blackwood</t>
        </is>
      </c>
      <c r="F3425" s="11" t="n">
        <v>1998</v>
      </c>
      <c r="G3425" s="8" t="inlineStr">
        <is>
          <t>Maserati</t>
        </is>
      </c>
      <c r="H3425" s="8" t="inlineStr">
        <is>
          <t>GranTurismo</t>
        </is>
      </c>
      <c r="I3425" s="8" t="inlineStr">
        <is>
          <t>09G16P52RV3WLXE90</t>
        </is>
      </c>
      <c r="J3425" s="8" t="inlineStr">
        <is>
          <t>02 - Sports / GT</t>
        </is>
      </c>
      <c r="K3425" s="12" t="n">
        <v>390000</v>
      </c>
      <c r="L3425" s="8" t="inlineStr">
        <is>
          <t>Ohio</t>
        </is>
      </c>
      <c r="M3425" s="13" t="n">
        <v>7671.23</v>
      </c>
      <c r="N3425" s="13" t="n">
        <v>7032.22</v>
      </c>
      <c r="O3425" s="8" t="n"/>
    </row>
    <row r="3426">
      <c r="A3426" s="8" t="inlineStr">
        <is>
          <t>CANON-202512-003384</t>
        </is>
      </c>
      <c r="B3426" s="9" t="inlineStr">
        <is>
          <t>2025-12</t>
        </is>
      </c>
      <c r="C3426" s="10" t="n">
        <v>46002</v>
      </c>
      <c r="D3426" s="9" t="inlineStr">
        <is>
          <t>Bound</t>
        </is>
      </c>
      <c r="E3426" s="8" t="inlineStr">
        <is>
          <t>Everett Kingsford</t>
        </is>
      </c>
      <c r="F3426" s="11" t="n">
        <v>1984</v>
      </c>
      <c r="G3426" s="8" t="inlineStr">
        <is>
          <t>Mercedes-Benz</t>
        </is>
      </c>
      <c r="H3426" s="8" t="inlineStr">
        <is>
          <t>AMG GT</t>
        </is>
      </c>
      <c r="I3426" s="8" t="inlineStr">
        <is>
          <t>XFH1X08RMCE0G84LN</t>
        </is>
      </c>
      <c r="J3426" s="8" t="inlineStr">
        <is>
          <t>02 - Sports / GT</t>
        </is>
      </c>
      <c r="K3426" s="12" t="n">
        <v>405000</v>
      </c>
      <c r="L3426" s="8" t="inlineStr">
        <is>
          <t>Maryland</t>
        </is>
      </c>
      <c r="M3426" s="13" t="n">
        <v>5444.58</v>
      </c>
      <c r="N3426" s="13" t="n">
        <v>4991.05</v>
      </c>
      <c r="O3426" s="8" t="n"/>
    </row>
    <row r="3427">
      <c r="A3427" s="8" t="inlineStr">
        <is>
          <t>CANON-202512-003385</t>
        </is>
      </c>
      <c r="B3427" s="9" t="inlineStr">
        <is>
          <t>2025-12</t>
        </is>
      </c>
      <c r="C3427" s="10" t="n">
        <v>46010</v>
      </c>
      <c r="D3427" s="9" t="inlineStr">
        <is>
          <t>Bound</t>
        </is>
      </c>
      <c r="E3427" s="8" t="inlineStr">
        <is>
          <t>Desmond Merriweather</t>
        </is>
      </c>
      <c r="F3427" s="11" t="n">
        <v>1999</v>
      </c>
      <c r="G3427" s="8" t="inlineStr">
        <is>
          <t>Ferrari</t>
        </is>
      </c>
      <c r="H3427" s="8" t="inlineStr">
        <is>
          <t>275 GTB/4</t>
        </is>
      </c>
      <c r="I3427" s="8" t="inlineStr">
        <is>
          <t>RE0KMJPUX670V0HBY</t>
        </is>
      </c>
      <c r="J3427" s="8" t="inlineStr">
        <is>
          <t>07 - Post-War Classic (1946-1972)</t>
        </is>
      </c>
      <c r="K3427" s="12" t="n">
        <v>390000</v>
      </c>
      <c r="L3427" s="8" t="inlineStr">
        <is>
          <t>Rhode Island</t>
        </is>
      </c>
      <c r="M3427" s="13" t="n">
        <v>4838.94</v>
      </c>
      <c r="N3427" s="13" t="n">
        <v>4435.86</v>
      </c>
      <c r="O3427" s="8" t="n"/>
    </row>
    <row r="3428">
      <c r="A3428" s="8" t="inlineStr">
        <is>
          <t>CANON-202512-003386</t>
        </is>
      </c>
      <c r="B3428" s="9" t="inlineStr">
        <is>
          <t>2025-12</t>
        </is>
      </c>
      <c r="C3428" s="10" t="n">
        <v>46012</v>
      </c>
      <c r="D3428" s="9" t="inlineStr">
        <is>
          <t>Bound</t>
        </is>
      </c>
      <c r="E3428" s="8" t="inlineStr">
        <is>
          <t>Lorenzo Okonkwo</t>
        </is>
      </c>
      <c r="F3428" s="11" t="n">
        <v>2024</v>
      </c>
      <c r="G3428" s="8" t="inlineStr">
        <is>
          <t>Bentley</t>
        </is>
      </c>
      <c r="H3428" s="8" t="inlineStr">
        <is>
          <t>Continental GT</t>
        </is>
      </c>
      <c r="I3428" s="8" t="inlineStr">
        <is>
          <t>TEABZSWAP1FW22WS4</t>
        </is>
      </c>
      <c r="J3428" s="8" t="inlineStr">
        <is>
          <t>02 - Sports / GT</t>
        </is>
      </c>
      <c r="K3428" s="12" t="n">
        <v>550000</v>
      </c>
      <c r="L3428" s="8" t="inlineStr">
        <is>
          <t>Virginia</t>
        </is>
      </c>
      <c r="M3428" s="13" t="n">
        <v>7352.36</v>
      </c>
      <c r="N3428" s="13" t="n">
        <v>6739.91</v>
      </c>
      <c r="O3428" s="8" t="n"/>
    </row>
    <row r="3429">
      <c r="A3429" s="8" t="inlineStr">
        <is>
          <t>CANON-202512-003387</t>
        </is>
      </c>
      <c r="B3429" s="9" t="inlineStr">
        <is>
          <t>2025-12</t>
        </is>
      </c>
      <c r="C3429" s="10" t="n">
        <v>45992</v>
      </c>
      <c r="D3429" s="9" t="inlineStr">
        <is>
          <t>Bound</t>
        </is>
      </c>
      <c r="E3429" s="8" t="inlineStr">
        <is>
          <t>Delphine Underwood</t>
        </is>
      </c>
      <c r="F3429" s="11" t="n">
        <v>1963</v>
      </c>
      <c r="G3429" s="8" t="inlineStr">
        <is>
          <t>Mercedes-Benz</t>
        </is>
      </c>
      <c r="H3429" s="8" t="inlineStr">
        <is>
          <t>AMG GT</t>
        </is>
      </c>
      <c r="I3429" s="8" t="inlineStr">
        <is>
          <t>GR3BVTVYVP6K4DFKG</t>
        </is>
      </c>
      <c r="J3429" s="8" t="inlineStr">
        <is>
          <t>02 - Sports / GT</t>
        </is>
      </c>
      <c r="K3429" s="12" t="n">
        <v>1070000</v>
      </c>
      <c r="L3429" s="8" t="inlineStr">
        <is>
          <t>California</t>
        </is>
      </c>
      <c r="M3429" s="13" t="n">
        <v>14990.09</v>
      </c>
      <c r="N3429" s="13" t="n">
        <v>13741.42</v>
      </c>
      <c r="O3429" s="8" t="n"/>
    </row>
    <row r="3430">
      <c r="A3430" s="8" t="inlineStr">
        <is>
          <t>CANON-202512-003388</t>
        </is>
      </c>
      <c r="B3430" s="9" t="inlineStr">
        <is>
          <t>2025-12</t>
        </is>
      </c>
      <c r="C3430" s="10" t="n">
        <v>46009</v>
      </c>
      <c r="D3430" s="9" t="inlineStr">
        <is>
          <t>Bound</t>
        </is>
      </c>
      <c r="E3430" s="8" t="inlineStr">
        <is>
          <t>Fitzgerald Blackwood</t>
        </is>
      </c>
      <c r="F3430" s="11" t="n">
        <v>1987</v>
      </c>
      <c r="G3430" s="8" t="inlineStr">
        <is>
          <t>Porsche</t>
        </is>
      </c>
      <c r="H3430" s="8" t="inlineStr">
        <is>
          <t>911 Turbo S</t>
        </is>
      </c>
      <c r="I3430" s="8" t="inlineStr">
        <is>
          <t>KJUBSV45V6DH39EWR</t>
        </is>
      </c>
      <c r="J3430" s="8" t="inlineStr">
        <is>
          <t>02 - Sports / GT</t>
        </is>
      </c>
      <c r="K3430" s="12" t="n">
        <v>415000</v>
      </c>
      <c r="L3430" s="8" t="inlineStr">
        <is>
          <t>Nebraska</t>
        </is>
      </c>
      <c r="M3430" s="13" t="n">
        <v>7634.43</v>
      </c>
      <c r="N3430" s="13" t="n">
        <v>6998.48</v>
      </c>
      <c r="O3430" s="8" t="n"/>
    </row>
    <row r="3431">
      <c r="A3431" s="8" t="inlineStr">
        <is>
          <t>CANON-202512-003390</t>
        </is>
      </c>
      <c r="B3431" s="9" t="inlineStr">
        <is>
          <t>2025-12</t>
        </is>
      </c>
      <c r="C3431" s="10" t="n">
        <v>46009</v>
      </c>
      <c r="D3431" s="9" t="inlineStr">
        <is>
          <t>Bound</t>
        </is>
      </c>
      <c r="E3431" s="8" t="inlineStr">
        <is>
          <t>Sunniva Harrington</t>
        </is>
      </c>
      <c r="F3431" s="11" t="n">
        <v>2009</v>
      </c>
      <c r="G3431" s="8" t="inlineStr">
        <is>
          <t>Lamborghini</t>
        </is>
      </c>
      <c r="H3431" s="8" t="inlineStr">
        <is>
          <t>Huracan EVO</t>
        </is>
      </c>
      <c r="I3431" s="8" t="inlineStr">
        <is>
          <t>XBHE95WMF94NFDR4Y</t>
        </is>
      </c>
      <c r="J3431" s="8" t="inlineStr">
        <is>
          <t>03 - Supercar</t>
        </is>
      </c>
      <c r="K3431" s="12" t="n">
        <v>855000</v>
      </c>
      <c r="L3431" s="8" t="inlineStr">
        <is>
          <t>Texas</t>
        </is>
      </c>
      <c r="M3431" s="13" t="n">
        <v>17624.29</v>
      </c>
      <c r="N3431" s="13" t="n">
        <v>16156.19</v>
      </c>
      <c r="O3431" s="8" t="n"/>
    </row>
    <row r="3432">
      <c r="A3432" s="8" t="inlineStr">
        <is>
          <t>CANON-202512-003391</t>
        </is>
      </c>
      <c r="B3432" s="9" t="inlineStr">
        <is>
          <t>2025-12</t>
        </is>
      </c>
      <c r="C3432" s="10" t="n">
        <v>45993</v>
      </c>
      <c r="D3432" s="9" t="inlineStr">
        <is>
          <t>Bound</t>
        </is>
      </c>
      <c r="E3432" s="8" t="inlineStr">
        <is>
          <t>Everett Vasquez</t>
        </is>
      </c>
      <c r="F3432" s="11" t="n">
        <v>1977</v>
      </c>
      <c r="G3432" s="8" t="inlineStr">
        <is>
          <t>Mercedes-Benz</t>
        </is>
      </c>
      <c r="H3432" s="8" t="inlineStr">
        <is>
          <t>AMG GT</t>
        </is>
      </c>
      <c r="I3432" s="8" t="inlineStr">
        <is>
          <t>DCJNWM1G5631A8PK6</t>
        </is>
      </c>
      <c r="J3432" s="8" t="inlineStr">
        <is>
          <t>02 - Sports / GT</t>
        </is>
      </c>
      <c r="K3432" s="12" t="n">
        <v>310000</v>
      </c>
      <c r="L3432" s="8" t="inlineStr">
        <is>
          <t>Utah</t>
        </is>
      </c>
      <c r="M3432" s="13" t="n">
        <v>5922.17</v>
      </c>
      <c r="N3432" s="13" t="n">
        <v>5428.85</v>
      </c>
      <c r="O3432" s="8" t="n"/>
    </row>
    <row r="3433">
      <c r="A3433" s="8" t="inlineStr">
        <is>
          <t>CANON-202512-003393</t>
        </is>
      </c>
      <c r="B3433" s="9" t="inlineStr">
        <is>
          <t>2025-12</t>
        </is>
      </c>
      <c r="C3433" s="10" t="n">
        <v>46004</v>
      </c>
      <c r="D3433" s="9" t="inlineStr">
        <is>
          <t>Bound</t>
        </is>
      </c>
      <c r="E3433" s="8" t="inlineStr">
        <is>
          <t>Thaddeus Rourke</t>
        </is>
      </c>
      <c r="F3433" s="11" t="n">
        <v>2008</v>
      </c>
      <c r="G3433" s="8" t="inlineStr">
        <is>
          <t>BMW</t>
        </is>
      </c>
      <c r="H3433" s="8" t="inlineStr">
        <is>
          <t>M8 Competition</t>
        </is>
      </c>
      <c r="I3433" s="8" t="inlineStr">
        <is>
          <t>JD3MJ2VH0XJLUHGPM</t>
        </is>
      </c>
      <c r="J3433" s="8" t="inlineStr">
        <is>
          <t>02 - Sports / GT</t>
        </is>
      </c>
      <c r="K3433" s="12" t="n">
        <v>875000</v>
      </c>
      <c r="L3433" s="8" t="inlineStr">
        <is>
          <t>West Virginia</t>
        </is>
      </c>
      <c r="M3433" s="13" t="n">
        <v>14272.41</v>
      </c>
      <c r="N3433" s="13" t="n">
        <v>13083.52</v>
      </c>
      <c r="O3433" s="8" t="n"/>
    </row>
    <row r="3434">
      <c r="A3434" s="8" t="inlineStr">
        <is>
          <t>CANON-202512-003397</t>
        </is>
      </c>
      <c r="B3434" s="9" t="inlineStr">
        <is>
          <t>2025-12</t>
        </is>
      </c>
      <c r="C3434" s="10" t="n">
        <v>46021</v>
      </c>
      <c r="D3434" s="9" t="inlineStr">
        <is>
          <t>Bound</t>
        </is>
      </c>
      <c r="E3434" s="8" t="inlineStr">
        <is>
          <t>Ramona Okonkwo</t>
        </is>
      </c>
      <c r="F3434" s="11" t="n">
        <v>1997</v>
      </c>
      <c r="G3434" s="8" t="inlineStr">
        <is>
          <t>Mercedes-Benz</t>
        </is>
      </c>
      <c r="H3434" s="8" t="inlineStr">
        <is>
          <t>AMG GT</t>
        </is>
      </c>
      <c r="I3434" s="8" t="inlineStr">
        <is>
          <t>DH5Z4M2MZNXZH6L72</t>
        </is>
      </c>
      <c r="J3434" s="8" t="inlineStr">
        <is>
          <t>02 - Sports / GT</t>
        </is>
      </c>
      <c r="K3434" s="12" t="n">
        <v>525000</v>
      </c>
      <c r="L3434" s="8" t="inlineStr">
        <is>
          <t>Wisconsin</t>
        </is>
      </c>
      <c r="M3434" s="13" t="n">
        <v>7726.42</v>
      </c>
      <c r="N3434" s="13" t="n">
        <v>7082.81</v>
      </c>
      <c r="O3434" s="8" t="n"/>
    </row>
    <row r="3435">
      <c r="A3435" s="8" t="inlineStr">
        <is>
          <t>CANON-202512-003398</t>
        </is>
      </c>
      <c r="B3435" s="9" t="inlineStr">
        <is>
          <t>2025-12</t>
        </is>
      </c>
      <c r="C3435" s="10" t="n">
        <v>46013</v>
      </c>
      <c r="D3435" s="9" t="inlineStr">
        <is>
          <t>Bound</t>
        </is>
      </c>
      <c r="E3435" s="8" t="inlineStr">
        <is>
          <t>Ramona Delacroix</t>
        </is>
      </c>
      <c r="F3435" s="11" t="n">
        <v>1998</v>
      </c>
      <c r="G3435" s="8" t="inlineStr">
        <is>
          <t>Mercedes-Benz</t>
        </is>
      </c>
      <c r="H3435" s="8" t="inlineStr">
        <is>
          <t>AMG GT</t>
        </is>
      </c>
      <c r="I3435" s="8" t="inlineStr">
        <is>
          <t>7TK4SHRUXFN2PKRYZ</t>
        </is>
      </c>
      <c r="J3435" s="8" t="inlineStr">
        <is>
          <t>02 - Sports / GT</t>
        </is>
      </c>
      <c r="K3435" s="12" t="n">
        <v>325000</v>
      </c>
      <c r="L3435" s="8" t="inlineStr">
        <is>
          <t>South Dakota</t>
        </is>
      </c>
      <c r="M3435" s="13" t="n">
        <v>5104.95</v>
      </c>
      <c r="N3435" s="13" t="n">
        <v>4679.71</v>
      </c>
      <c r="O3435" s="8" t="n"/>
    </row>
    <row r="3436">
      <c r="A3436" s="8" t="inlineStr">
        <is>
          <t>CANON-202512-003399</t>
        </is>
      </c>
      <c r="B3436" s="9" t="inlineStr">
        <is>
          <t>2025-12</t>
        </is>
      </c>
      <c r="C3436" s="10" t="n">
        <v>45995</v>
      </c>
      <c r="D3436" s="9" t="inlineStr">
        <is>
          <t>Bound</t>
        </is>
      </c>
      <c r="E3436" s="8" t="inlineStr">
        <is>
          <t>Thaddeus Nakashima</t>
        </is>
      </c>
      <c r="F3436" s="11" t="n">
        <v>2002</v>
      </c>
      <c r="G3436" s="8" t="inlineStr">
        <is>
          <t>Ferrari</t>
        </is>
      </c>
      <c r="H3436" s="8" t="inlineStr">
        <is>
          <t>275 GTB/4</t>
        </is>
      </c>
      <c r="I3436" s="8" t="inlineStr">
        <is>
          <t>1RFXY956K37XD3NHN</t>
        </is>
      </c>
      <c r="J3436" s="8" t="inlineStr">
        <is>
          <t>07 - Post-War Classic (1946-1972)</t>
        </is>
      </c>
      <c r="K3436" s="12" t="n">
        <v>270000</v>
      </c>
      <c r="L3436" s="8" t="inlineStr">
        <is>
          <t>California</t>
        </is>
      </c>
      <c r="M3436" s="13" t="n">
        <v>3301.13</v>
      </c>
      <c r="N3436" s="13" t="n">
        <v>3026.15</v>
      </c>
      <c r="O3436" s="8" t="n"/>
    </row>
    <row r="3437">
      <c r="A3437" s="8" t="inlineStr">
        <is>
          <t>CANON-202512-003400</t>
        </is>
      </c>
      <c r="B3437" s="9" t="inlineStr">
        <is>
          <t>2025-12</t>
        </is>
      </c>
      <c r="C3437" s="10" t="n">
        <v>46020</v>
      </c>
      <c r="D3437" s="9" t="inlineStr">
        <is>
          <t>Bound</t>
        </is>
      </c>
      <c r="E3437" s="8" t="inlineStr">
        <is>
          <t>Lorenzo Chattopadhyay</t>
        </is>
      </c>
      <c r="F3437" s="11" t="n">
        <v>1991</v>
      </c>
      <c r="G3437" s="8" t="inlineStr">
        <is>
          <t>Ferrari</t>
        </is>
      </c>
      <c r="H3437" s="8" t="inlineStr">
        <is>
          <t>275 GTB/4</t>
        </is>
      </c>
      <c r="I3437" s="8" t="inlineStr">
        <is>
          <t>U0YUGF52WB5C3KN8R</t>
        </is>
      </c>
      <c r="J3437" s="8" t="inlineStr">
        <is>
          <t>07 - Post-War Classic (1946-1972)</t>
        </is>
      </c>
      <c r="K3437" s="12" t="n">
        <v>395000</v>
      </c>
      <c r="L3437" s="8" t="inlineStr">
        <is>
          <t>Ohio</t>
        </is>
      </c>
      <c r="M3437" s="13" t="n">
        <v>4972.53</v>
      </c>
      <c r="N3437" s="13" t="n">
        <v>4558.32</v>
      </c>
      <c r="O3437" s="8" t="n"/>
    </row>
    <row r="3438">
      <c r="A3438" s="8" t="inlineStr">
        <is>
          <t>CANON-202512-003401</t>
        </is>
      </c>
      <c r="B3438" s="9" t="inlineStr">
        <is>
          <t>2025-12</t>
        </is>
      </c>
      <c r="C3438" s="10" t="n">
        <v>46006</v>
      </c>
      <c r="D3438" s="9" t="inlineStr">
        <is>
          <t>Bound</t>
        </is>
      </c>
      <c r="E3438" s="8" t="inlineStr">
        <is>
          <t>Ingrid Montoya</t>
        </is>
      </c>
      <c r="F3438" s="11" t="n">
        <v>2015</v>
      </c>
      <c r="G3438" s="8" t="inlineStr">
        <is>
          <t>Aston Martin</t>
        </is>
      </c>
      <c r="H3438" s="8" t="inlineStr">
        <is>
          <t>DB12</t>
        </is>
      </c>
      <c r="I3438" s="8" t="inlineStr">
        <is>
          <t>UPX6G7PUEC00WLV22</t>
        </is>
      </c>
      <c r="J3438" s="8" t="inlineStr">
        <is>
          <t>02 - Sports / GT</t>
        </is>
      </c>
      <c r="K3438" s="12" t="n">
        <v>430000</v>
      </c>
      <c r="L3438" s="8" t="inlineStr">
        <is>
          <t>Texas</t>
        </is>
      </c>
      <c r="M3438" s="13" t="n">
        <v>6997.64</v>
      </c>
      <c r="N3438" s="13" t="n">
        <v>6414.74</v>
      </c>
      <c r="O3438" s="8" t="n"/>
    </row>
    <row r="3439">
      <c r="A3439" s="8" t="inlineStr">
        <is>
          <t>CANON-202512-003403</t>
        </is>
      </c>
      <c r="B3439" s="9" t="inlineStr">
        <is>
          <t>2025-12</t>
        </is>
      </c>
      <c r="C3439" s="10" t="n">
        <v>46003</v>
      </c>
      <c r="D3439" s="9" t="inlineStr">
        <is>
          <t>Bound</t>
        </is>
      </c>
      <c r="E3439" s="8" t="inlineStr">
        <is>
          <t>Fenwick Whitlock</t>
        </is>
      </c>
      <c r="F3439" s="11" t="n">
        <v>1962</v>
      </c>
      <c r="G3439" s="8" t="inlineStr">
        <is>
          <t>Maserati</t>
        </is>
      </c>
      <c r="H3439" s="8" t="inlineStr">
        <is>
          <t>GranTurismo</t>
        </is>
      </c>
      <c r="I3439" s="8" t="inlineStr">
        <is>
          <t>312NPMG8FWCK1RA3Z</t>
        </is>
      </c>
      <c r="J3439" s="8" t="inlineStr">
        <is>
          <t>02 - Sports / GT</t>
        </is>
      </c>
      <c r="K3439" s="12" t="n">
        <v>730000</v>
      </c>
      <c r="L3439" s="8" t="inlineStr">
        <is>
          <t>Ohio</t>
        </is>
      </c>
      <c r="M3439" s="13" t="n">
        <v>12444.43</v>
      </c>
      <c r="N3439" s="13" t="n">
        <v>11407.81</v>
      </c>
      <c r="O3439" s="8" t="n"/>
    </row>
    <row r="3440">
      <c r="A3440" s="8" t="inlineStr">
        <is>
          <t>CANON-202512-003404</t>
        </is>
      </c>
      <c r="B3440" s="9" t="inlineStr">
        <is>
          <t>2025-12</t>
        </is>
      </c>
      <c r="C3440" s="10" t="n">
        <v>45993</v>
      </c>
      <c r="D3440" s="9" t="inlineStr">
        <is>
          <t>Bound</t>
        </is>
      </c>
      <c r="E3440" s="8" t="inlineStr">
        <is>
          <t>Everett Castellanos</t>
        </is>
      </c>
      <c r="F3440" s="11" t="n">
        <v>1977</v>
      </c>
      <c r="G3440" s="8" t="inlineStr">
        <is>
          <t>Aston Martin</t>
        </is>
      </c>
      <c r="H3440" s="8" t="inlineStr">
        <is>
          <t>DB12</t>
        </is>
      </c>
      <c r="I3440" s="8" t="inlineStr">
        <is>
          <t>PEWF501VZ9Z198M4S</t>
        </is>
      </c>
      <c r="J3440" s="8" t="inlineStr">
        <is>
          <t>02 - Sports / GT</t>
        </is>
      </c>
      <c r="K3440" s="12" t="n">
        <v>730000</v>
      </c>
      <c r="L3440" s="8" t="inlineStr">
        <is>
          <t>South Dakota</t>
        </is>
      </c>
      <c r="M3440" s="13" t="n">
        <v>9937.639999999999</v>
      </c>
      <c r="N3440" s="13" t="n">
        <v>9109.83</v>
      </c>
      <c r="O3440" s="8" t="n"/>
    </row>
    <row r="3441">
      <c r="A3441" s="8" t="inlineStr">
        <is>
          <t>CANON-202512-003406</t>
        </is>
      </c>
      <c r="B3441" s="9" t="inlineStr">
        <is>
          <t>2025-12</t>
        </is>
      </c>
      <c r="C3441" s="10" t="n">
        <v>46008</v>
      </c>
      <c r="D3441" s="9" t="inlineStr">
        <is>
          <t>Bound</t>
        </is>
      </c>
      <c r="E3441" s="8" t="inlineStr">
        <is>
          <t>Delphine Thistlewood</t>
        </is>
      </c>
      <c r="F3441" s="11" t="n">
        <v>2013</v>
      </c>
      <c r="G3441" s="8" t="inlineStr">
        <is>
          <t>Bentley</t>
        </is>
      </c>
      <c r="H3441" s="8" t="inlineStr">
        <is>
          <t>4.5 Litre</t>
        </is>
      </c>
      <c r="I3441" s="8" t="inlineStr">
        <is>
          <t>SW4AD0R0DPV8UL08E</t>
        </is>
      </c>
      <c r="J3441" s="8" t="inlineStr">
        <is>
          <t>06 - Vintage Pre-War (pre-1946)</t>
        </is>
      </c>
      <c r="K3441" s="12" t="n">
        <v>1390000</v>
      </c>
      <c r="L3441" s="8" t="inlineStr">
        <is>
          <t>Nebraska</t>
        </is>
      </c>
      <c r="M3441" s="13" t="n">
        <v>11592.08</v>
      </c>
      <c r="N3441" s="13" t="n">
        <v>10626.46</v>
      </c>
      <c r="O3441" s="8" t="n"/>
    </row>
    <row r="3442">
      <c r="A3442" s="8" t="inlineStr">
        <is>
          <t>CANON-202512-003407</t>
        </is>
      </c>
      <c r="B3442" s="9" t="inlineStr">
        <is>
          <t>2025-12</t>
        </is>
      </c>
      <c r="C3442" s="10" t="n">
        <v>46022</v>
      </c>
      <c r="D3442" s="9" t="inlineStr">
        <is>
          <t>Bound</t>
        </is>
      </c>
      <c r="E3442" s="8" t="inlineStr">
        <is>
          <t>Callum Whitlock</t>
        </is>
      </c>
      <c r="F3442" s="11" t="n">
        <v>1976</v>
      </c>
      <c r="G3442" s="8" t="inlineStr">
        <is>
          <t>Icon</t>
        </is>
      </c>
      <c r="H3442" s="8" t="inlineStr">
        <is>
          <t>Derelict</t>
        </is>
      </c>
      <c r="I3442" s="8" t="inlineStr">
        <is>
          <t>J13F14XNWGPJ241MS</t>
        </is>
      </c>
      <c r="J3442" s="8" t="inlineStr">
        <is>
          <t>11 - Restomod / Coachbuilt / Bespoke</t>
        </is>
      </c>
      <c r="K3442" s="12" t="n">
        <v>535000</v>
      </c>
      <c r="L3442" s="8" t="inlineStr">
        <is>
          <t>Ohio</t>
        </is>
      </c>
      <c r="M3442" s="13" t="n">
        <v>10944.28</v>
      </c>
      <c r="N3442" s="13" t="n">
        <v>10032.62</v>
      </c>
      <c r="O3442" s="8" t="n"/>
    </row>
    <row r="3443">
      <c r="A3443" s="8" t="inlineStr">
        <is>
          <t>CANON-202512-003408</t>
        </is>
      </c>
      <c r="B3443" s="9" t="inlineStr">
        <is>
          <t>2025-12</t>
        </is>
      </c>
      <c r="C3443" s="10" t="n">
        <v>46022</v>
      </c>
      <c r="D3443" s="9" t="inlineStr">
        <is>
          <t>Bound</t>
        </is>
      </c>
      <c r="E3443" s="8" t="inlineStr">
        <is>
          <t>Ingrid Chattopadhyay</t>
        </is>
      </c>
      <c r="F3443" s="11" t="n">
        <v>1994</v>
      </c>
      <c r="G3443" s="8" t="inlineStr">
        <is>
          <t>Maserati</t>
        </is>
      </c>
      <c r="H3443" s="8" t="inlineStr">
        <is>
          <t>GranTurismo</t>
        </is>
      </c>
      <c r="I3443" s="8" t="inlineStr">
        <is>
          <t>2TEA4DXJ28YR10ZYX</t>
        </is>
      </c>
      <c r="J3443" s="8" t="inlineStr">
        <is>
          <t>02 - Sports / GT</t>
        </is>
      </c>
      <c r="K3443" s="12" t="n">
        <v>1920000</v>
      </c>
      <c r="L3443" s="8" t="inlineStr">
        <is>
          <t>Texas</t>
        </is>
      </c>
      <c r="M3443" s="13" t="n">
        <v>22913.21</v>
      </c>
      <c r="N3443" s="13" t="n">
        <v>21004.54</v>
      </c>
      <c r="O3443" s="8" t="n"/>
    </row>
    <row r="3444">
      <c r="A3444" s="8" t="inlineStr">
        <is>
          <t>CANON-202512-003409</t>
        </is>
      </c>
      <c r="B3444" s="9" t="inlineStr">
        <is>
          <t>2025-12</t>
        </is>
      </c>
      <c r="C3444" s="10" t="n">
        <v>46011</v>
      </c>
      <c r="D3444" s="9" t="inlineStr">
        <is>
          <t>Bound</t>
        </is>
      </c>
      <c r="E3444" s="8" t="inlineStr">
        <is>
          <t>Thaddeus Nakashima</t>
        </is>
      </c>
      <c r="F3444" s="11" t="n">
        <v>2015</v>
      </c>
      <c r="G3444" s="8" t="inlineStr">
        <is>
          <t>Porsche</t>
        </is>
      </c>
      <c r="H3444" s="8" t="inlineStr">
        <is>
          <t>911 Turbo S</t>
        </is>
      </c>
      <c r="I3444" s="8" t="inlineStr">
        <is>
          <t>PGG4ML5EXP8BM2R1P</t>
        </is>
      </c>
      <c r="J3444" s="8" t="inlineStr">
        <is>
          <t>02 - Sports / GT</t>
        </is>
      </c>
      <c r="K3444" s="12" t="n">
        <v>280000</v>
      </c>
      <c r="L3444" s="8" t="inlineStr">
        <is>
          <t>Oklahoma</t>
        </is>
      </c>
      <c r="M3444" s="13" t="n">
        <v>4992.45</v>
      </c>
      <c r="N3444" s="13" t="n">
        <v>4576.58</v>
      </c>
      <c r="O3444" s="8" t="n"/>
    </row>
    <row r="3445">
      <c r="A3445" s="8" t="inlineStr">
        <is>
          <t>CANON-202512-003411</t>
        </is>
      </c>
      <c r="B3445" s="9" t="inlineStr">
        <is>
          <t>2025-12</t>
        </is>
      </c>
      <c r="C3445" s="10" t="n">
        <v>46000</v>
      </c>
      <c r="D3445" s="9" t="inlineStr">
        <is>
          <t>Bound</t>
        </is>
      </c>
      <c r="E3445" s="8" t="inlineStr">
        <is>
          <t>Callum Blackwood</t>
        </is>
      </c>
      <c r="F3445" s="11" t="n">
        <v>2023</v>
      </c>
      <c r="G3445" s="8" t="inlineStr">
        <is>
          <t>McLaren</t>
        </is>
      </c>
      <c r="H3445" s="8" t="inlineStr">
        <is>
          <t>750S</t>
        </is>
      </c>
      <c r="I3445" s="8" t="inlineStr">
        <is>
          <t>RYZ98TP521M546PL6</t>
        </is>
      </c>
      <c r="J3445" s="8" t="inlineStr">
        <is>
          <t>03 - Supercar</t>
        </is>
      </c>
      <c r="K3445" s="12" t="n">
        <v>1090000</v>
      </c>
      <c r="L3445" s="8" t="inlineStr">
        <is>
          <t>Vermont</t>
        </is>
      </c>
      <c r="M3445" s="13" t="n">
        <v>20072.45</v>
      </c>
      <c r="N3445" s="13" t="n">
        <v>18400.41</v>
      </c>
      <c r="O3445" s="8" t="n"/>
    </row>
    <row r="3446">
      <c r="A3446" s="8" t="inlineStr">
        <is>
          <t>CANON-202512-003412</t>
        </is>
      </c>
      <c r="B3446" s="9" t="inlineStr">
        <is>
          <t>2025-12</t>
        </is>
      </c>
      <c r="C3446" s="10" t="n">
        <v>46005</v>
      </c>
      <c r="D3446" s="9" t="inlineStr">
        <is>
          <t>Bound</t>
        </is>
      </c>
      <c r="E3446" s="8" t="inlineStr">
        <is>
          <t>Cassius Vasquez</t>
        </is>
      </c>
      <c r="F3446" s="11" t="n">
        <v>1981</v>
      </c>
      <c r="G3446" s="8" t="inlineStr">
        <is>
          <t>BMW</t>
        </is>
      </c>
      <c r="H3446" s="8" t="inlineStr">
        <is>
          <t>M8 Competition</t>
        </is>
      </c>
      <c r="I3446" s="8" t="inlineStr">
        <is>
          <t>3R49LLW3CXJ8UJBVN</t>
        </is>
      </c>
      <c r="J3446" s="8" t="inlineStr">
        <is>
          <t>02 - Sports / GT</t>
        </is>
      </c>
      <c r="K3446" s="12" t="n">
        <v>1030000</v>
      </c>
      <c r="L3446" s="8" t="inlineStr">
        <is>
          <t>Texas</t>
        </is>
      </c>
      <c r="M3446" s="13" t="n">
        <v>12291.98</v>
      </c>
      <c r="N3446" s="13" t="n">
        <v>11268.06</v>
      </c>
      <c r="O3446" s="8" t="n"/>
    </row>
    <row r="3447">
      <c r="A3447" s="8" t="inlineStr">
        <is>
          <t>CANON-202512-003413</t>
        </is>
      </c>
      <c r="B3447" s="9" t="inlineStr">
        <is>
          <t>2025-12</t>
        </is>
      </c>
      <c r="C3447" s="10" t="n">
        <v>46020</v>
      </c>
      <c r="D3447" s="9" t="inlineStr">
        <is>
          <t>Bound</t>
        </is>
      </c>
      <c r="E3447" s="8" t="inlineStr">
        <is>
          <t>Sunniva Montoya</t>
        </is>
      </c>
      <c r="F3447" s="11" t="n">
        <v>2001</v>
      </c>
      <c r="G3447" s="8" t="inlineStr">
        <is>
          <t>BMW</t>
        </is>
      </c>
      <c r="H3447" s="8" t="inlineStr">
        <is>
          <t>M8 Competition</t>
        </is>
      </c>
      <c r="I3447" s="8" t="inlineStr">
        <is>
          <t>H7GYU9J1T9PSP6ZSE</t>
        </is>
      </c>
      <c r="J3447" s="8" t="inlineStr">
        <is>
          <t>02 - Sports / GT</t>
        </is>
      </c>
      <c r="K3447" s="12" t="n">
        <v>600000</v>
      </c>
      <c r="L3447" s="8" t="inlineStr">
        <is>
          <t>Michigan</t>
        </is>
      </c>
      <c r="M3447" s="13" t="n">
        <v>11405.66</v>
      </c>
      <c r="N3447" s="13" t="n">
        <v>10455.57</v>
      </c>
      <c r="O3447" s="8" t="n"/>
    </row>
    <row r="3448">
      <c r="A3448" s="8" t="inlineStr">
        <is>
          <t>CANON-202512-003414</t>
        </is>
      </c>
      <c r="B3448" s="9" t="inlineStr">
        <is>
          <t>2025-12</t>
        </is>
      </c>
      <c r="C3448" s="10" t="n">
        <v>45993</v>
      </c>
      <c r="D3448" s="9" t="inlineStr">
        <is>
          <t>Bound</t>
        </is>
      </c>
      <c r="E3448" s="8" t="inlineStr">
        <is>
          <t>Saoirse Pennington</t>
        </is>
      </c>
      <c r="F3448" s="11" t="n">
        <v>1960</v>
      </c>
      <c r="G3448" s="8" t="inlineStr">
        <is>
          <t>Ferrari</t>
        </is>
      </c>
      <c r="H3448" s="8" t="inlineStr">
        <is>
          <t>SF90 Stradale</t>
        </is>
      </c>
      <c r="I3448" s="8" t="inlineStr">
        <is>
          <t>09AXYSYHW6WPD17U3</t>
        </is>
      </c>
      <c r="J3448" s="8" t="inlineStr">
        <is>
          <t>03 - Supercar</t>
        </is>
      </c>
      <c r="K3448" s="12" t="n">
        <v>625000</v>
      </c>
      <c r="L3448" s="8" t="inlineStr">
        <is>
          <t>Nebraska</t>
        </is>
      </c>
      <c r="M3448" s="13" t="n">
        <v>14563.68</v>
      </c>
      <c r="N3448" s="13" t="n">
        <v>13350.53</v>
      </c>
      <c r="O3448" s="8" t="n"/>
    </row>
    <row r="3449">
      <c r="A3449" s="8" t="inlineStr">
        <is>
          <t>CANON-202512-003415</t>
        </is>
      </c>
      <c r="B3449" s="9" t="inlineStr">
        <is>
          <t>2025-12</t>
        </is>
      </c>
      <c r="C3449" s="10" t="n">
        <v>46000</v>
      </c>
      <c r="D3449" s="9" t="inlineStr">
        <is>
          <t>Bound</t>
        </is>
      </c>
      <c r="E3449" s="8" t="inlineStr">
        <is>
          <t>Emiliano Blackwood</t>
        </is>
      </c>
      <c r="F3449" s="11" t="n">
        <v>1987</v>
      </c>
      <c r="G3449" s="8" t="inlineStr">
        <is>
          <t>Porsche</t>
        </is>
      </c>
      <c r="H3449" s="8" t="inlineStr">
        <is>
          <t>911 Turbo S</t>
        </is>
      </c>
      <c r="I3449" s="8" t="inlineStr">
        <is>
          <t>HSYRPVMNF0K3AZ1L8</t>
        </is>
      </c>
      <c r="J3449" s="8" t="inlineStr">
        <is>
          <t>02 - Sports / GT</t>
        </is>
      </c>
      <c r="K3449" s="12" t="n">
        <v>400000</v>
      </c>
      <c r="L3449" s="8" t="inlineStr">
        <is>
          <t>Georgia</t>
        </is>
      </c>
      <c r="M3449" s="13" t="n">
        <v>6339.62</v>
      </c>
      <c r="N3449" s="13" t="n">
        <v>5811.53</v>
      </c>
      <c r="O3449" s="8" t="n"/>
    </row>
    <row r="3450">
      <c r="A3450" s="8" t="inlineStr">
        <is>
          <t>CANON-202512-003416</t>
        </is>
      </c>
      <c r="B3450" s="9" t="inlineStr">
        <is>
          <t>2025-12</t>
        </is>
      </c>
      <c r="C3450" s="10" t="n">
        <v>46021</v>
      </c>
      <c r="D3450" s="9" t="inlineStr">
        <is>
          <t>Bound</t>
        </is>
      </c>
      <c r="E3450" s="8" t="inlineStr">
        <is>
          <t>Sunniva Fairweather</t>
        </is>
      </c>
      <c r="F3450" s="11" t="n">
        <v>2017</v>
      </c>
      <c r="G3450" s="8" t="inlineStr">
        <is>
          <t>Ferrari</t>
        </is>
      </c>
      <c r="H3450" s="8" t="inlineStr">
        <is>
          <t>296 GTB</t>
        </is>
      </c>
      <c r="I3450" s="8" t="inlineStr">
        <is>
          <t>7S5GVA4HJ86V46HCX</t>
        </is>
      </c>
      <c r="J3450" s="8" t="inlineStr">
        <is>
          <t>03 - Supercar</t>
        </is>
      </c>
      <c r="K3450" s="12" t="n">
        <v>875000</v>
      </c>
      <c r="L3450" s="8" t="inlineStr">
        <is>
          <t>Minnesota</t>
        </is>
      </c>
      <c r="M3450" s="13" t="n">
        <v>20702.83</v>
      </c>
      <c r="N3450" s="13" t="n">
        <v>18978.28</v>
      </c>
      <c r="O3450" s="8" t="n"/>
    </row>
    <row r="3451">
      <c r="A3451" s="8" t="inlineStr">
        <is>
          <t>CANON-202512-003418</t>
        </is>
      </c>
      <c r="B3451" s="9" t="inlineStr">
        <is>
          <t>2025-12</t>
        </is>
      </c>
      <c r="C3451" s="10" t="n">
        <v>46007</v>
      </c>
      <c r="D3451" s="9" t="inlineStr">
        <is>
          <t>Bound</t>
        </is>
      </c>
      <c r="E3451" s="8" t="inlineStr">
        <is>
          <t>Beatrix Ashcombe</t>
        </is>
      </c>
      <c r="F3451" s="11" t="n">
        <v>1965</v>
      </c>
      <c r="G3451" s="8" t="inlineStr">
        <is>
          <t>Bentley</t>
        </is>
      </c>
      <c r="H3451" s="8" t="inlineStr">
        <is>
          <t>Continental GT</t>
        </is>
      </c>
      <c r="I3451" s="8" t="inlineStr">
        <is>
          <t>W20BTK7UCNU9K0WHM</t>
        </is>
      </c>
      <c r="J3451" s="8" t="inlineStr">
        <is>
          <t>02 - Sports / GT</t>
        </is>
      </c>
      <c r="K3451" s="12" t="n">
        <v>430000</v>
      </c>
      <c r="L3451" s="8" t="inlineStr">
        <is>
          <t>Nebraska</t>
        </is>
      </c>
      <c r="M3451" s="13" t="n">
        <v>7910.38</v>
      </c>
      <c r="N3451" s="13" t="n">
        <v>7251.45</v>
      </c>
      <c r="O3451" s="8" t="n"/>
    </row>
    <row r="3452">
      <c r="A3452" s="8" t="inlineStr">
        <is>
          <t>CANON-202512-003419</t>
        </is>
      </c>
      <c r="B3452" s="9" t="inlineStr">
        <is>
          <t>2025-12</t>
        </is>
      </c>
      <c r="C3452" s="10" t="n">
        <v>46003</v>
      </c>
      <c r="D3452" s="9" t="inlineStr">
        <is>
          <t>Bound</t>
        </is>
      </c>
      <c r="E3452" s="8" t="inlineStr">
        <is>
          <t>Aurelio Vasquez</t>
        </is>
      </c>
      <c r="F3452" s="11" t="n">
        <v>2024</v>
      </c>
      <c r="G3452" s="8" t="inlineStr">
        <is>
          <t>Lamborghini</t>
        </is>
      </c>
      <c r="H3452" s="8" t="inlineStr">
        <is>
          <t>Huracan EVO</t>
        </is>
      </c>
      <c r="I3452" s="8" t="inlineStr">
        <is>
          <t>U6G60GU9Z8PNCWB7C</t>
        </is>
      </c>
      <c r="J3452" s="8" t="inlineStr">
        <is>
          <t>03 - Supercar</t>
        </is>
      </c>
      <c r="K3452" s="12" t="n">
        <v>1275000</v>
      </c>
      <c r="L3452" s="8" t="inlineStr">
        <is>
          <t>Missouri</t>
        </is>
      </c>
      <c r="M3452" s="13" t="n">
        <v>20400</v>
      </c>
      <c r="N3452" s="13" t="n">
        <v>18700.68</v>
      </c>
      <c r="O3452" s="8" t="n"/>
    </row>
    <row r="3453">
      <c r="A3453" s="8" t="inlineStr">
        <is>
          <t>CANON-202512-003420</t>
        </is>
      </c>
      <c r="B3453" s="9" t="inlineStr">
        <is>
          <t>2025-12</t>
        </is>
      </c>
      <c r="C3453" s="10" t="n">
        <v>46001</v>
      </c>
      <c r="D3453" s="9" t="inlineStr">
        <is>
          <t>Bound</t>
        </is>
      </c>
      <c r="E3453" s="8" t="inlineStr">
        <is>
          <t>Marisol Underwood</t>
        </is>
      </c>
      <c r="F3453" s="11" t="n">
        <v>2003</v>
      </c>
      <c r="G3453" s="8" t="inlineStr">
        <is>
          <t>Aston Martin</t>
        </is>
      </c>
      <c r="H3453" s="8" t="inlineStr">
        <is>
          <t>DB5</t>
        </is>
      </c>
      <c r="I3453" s="8" t="inlineStr">
        <is>
          <t>90W13NYR9ZEB48AJZ</t>
        </is>
      </c>
      <c r="J3453" s="8" t="inlineStr">
        <is>
          <t>07 - Post-War Classic (1946-1972)</t>
        </is>
      </c>
      <c r="K3453" s="12" t="n">
        <v>725000</v>
      </c>
      <c r="L3453" s="8" t="inlineStr">
        <is>
          <t>Wisconsin</t>
        </is>
      </c>
      <c r="M3453" s="13" t="n">
        <v>7058.49</v>
      </c>
      <c r="N3453" s="13" t="n">
        <v>6470.52</v>
      </c>
      <c r="O3453" s="8" t="n"/>
    </row>
    <row r="3454">
      <c r="A3454" s="8" t="inlineStr">
        <is>
          <t>CANON-202512-003422</t>
        </is>
      </c>
      <c r="B3454" s="9" t="inlineStr">
        <is>
          <t>2025-12</t>
        </is>
      </c>
      <c r="C3454" s="10" t="n">
        <v>46018</v>
      </c>
      <c r="D3454" s="9" t="inlineStr">
        <is>
          <t>Bound</t>
        </is>
      </c>
      <c r="E3454" s="8" t="inlineStr">
        <is>
          <t>Fenwick Blackwood</t>
        </is>
      </c>
      <c r="F3454" s="11" t="n">
        <v>1969</v>
      </c>
      <c r="G3454" s="8" t="inlineStr">
        <is>
          <t>Bentley</t>
        </is>
      </c>
      <c r="H3454" s="8" t="inlineStr">
        <is>
          <t>Continental GT</t>
        </is>
      </c>
      <c r="I3454" s="8" t="inlineStr">
        <is>
          <t>Z5M798Y7PNA7B405K</t>
        </is>
      </c>
      <c r="J3454" s="8" t="inlineStr">
        <is>
          <t>02 - Sports / GT</t>
        </is>
      </c>
      <c r="K3454" s="12" t="n">
        <v>130000</v>
      </c>
      <c r="L3454" s="8" t="inlineStr">
        <is>
          <t>Michigan</t>
        </is>
      </c>
      <c r="M3454" s="13" t="n">
        <v>3497.74</v>
      </c>
      <c r="N3454" s="13" t="n">
        <v>3206.38</v>
      </c>
      <c r="O3454" s="8" t="n"/>
    </row>
    <row r="3455">
      <c r="A3455" s="8" t="inlineStr">
        <is>
          <t>CANON-202512-003423</t>
        </is>
      </c>
      <c r="B3455" s="9" t="inlineStr">
        <is>
          <t>2025-12</t>
        </is>
      </c>
      <c r="C3455" s="10" t="n">
        <v>46003</v>
      </c>
      <c r="D3455" s="9" t="inlineStr">
        <is>
          <t>Bound</t>
        </is>
      </c>
      <c r="E3455" s="8" t="inlineStr">
        <is>
          <t>Anouk Ashcombe</t>
        </is>
      </c>
      <c r="F3455" s="11" t="n">
        <v>1985</v>
      </c>
      <c r="G3455" s="8" t="inlineStr">
        <is>
          <t>McLaren</t>
        </is>
      </c>
      <c r="H3455" s="8" t="inlineStr">
        <is>
          <t>750S</t>
        </is>
      </c>
      <c r="I3455" s="8" t="inlineStr">
        <is>
          <t>F93RW41NVVE6ZVXTX</t>
        </is>
      </c>
      <c r="J3455" s="8" t="inlineStr">
        <is>
          <t>03 - Supercar</t>
        </is>
      </c>
      <c r="K3455" s="12" t="n">
        <v>1505000</v>
      </c>
      <c r="L3455" s="8" t="inlineStr">
        <is>
          <t>California</t>
        </is>
      </c>
      <c r="M3455" s="13" t="n">
        <v>30667.92</v>
      </c>
      <c r="N3455" s="13" t="n">
        <v>28113.28</v>
      </c>
      <c r="O3455" s="8" t="n"/>
    </row>
    <row r="3456">
      <c r="A3456" s="8" t="inlineStr">
        <is>
          <t>CANON-202512-003424</t>
        </is>
      </c>
      <c r="B3456" s="9" t="inlineStr">
        <is>
          <t>2025-12</t>
        </is>
      </c>
      <c r="C3456" s="10" t="n">
        <v>46000</v>
      </c>
      <c r="D3456" s="9" t="inlineStr">
        <is>
          <t>Bound</t>
        </is>
      </c>
      <c r="E3456" s="8" t="inlineStr">
        <is>
          <t>Mireille Rourke</t>
        </is>
      </c>
      <c r="F3456" s="11" t="n">
        <v>1969</v>
      </c>
      <c r="G3456" s="8" t="inlineStr">
        <is>
          <t>Porsche</t>
        </is>
      </c>
      <c r="H3456" s="8" t="inlineStr">
        <is>
          <t>911 Turbo S</t>
        </is>
      </c>
      <c r="I3456" s="8" t="inlineStr">
        <is>
          <t>GAEND5327J9C2E7DC</t>
        </is>
      </c>
      <c r="J3456" s="8" t="inlineStr">
        <is>
          <t>02 - Sports / GT</t>
        </is>
      </c>
      <c r="K3456" s="12" t="n">
        <v>310000</v>
      </c>
      <c r="L3456" s="8" t="inlineStr">
        <is>
          <t>Ohio</t>
        </is>
      </c>
      <c r="M3456" s="13" t="n">
        <v>6097.64</v>
      </c>
      <c r="N3456" s="13" t="n">
        <v>5589.71</v>
      </c>
      <c r="O3456" s="8" t="n"/>
    </row>
    <row r="3457">
      <c r="A3457" s="8" t="inlineStr">
        <is>
          <t>CANON-202512-003425</t>
        </is>
      </c>
      <c r="B3457" s="9" t="inlineStr">
        <is>
          <t>2025-12</t>
        </is>
      </c>
      <c r="C3457" s="10" t="n">
        <v>45994</v>
      </c>
      <c r="D3457" s="9" t="inlineStr">
        <is>
          <t>Bound</t>
        </is>
      </c>
      <c r="E3457" s="8" t="inlineStr">
        <is>
          <t>Sunniva Vasquez</t>
        </is>
      </c>
      <c r="F3457" s="11" t="n">
        <v>2017</v>
      </c>
      <c r="G3457" s="8" t="inlineStr">
        <is>
          <t>Jaguar</t>
        </is>
      </c>
      <c r="H3457" s="8" t="inlineStr">
        <is>
          <t>E-Type Series 1</t>
        </is>
      </c>
      <c r="I3457" s="8" t="inlineStr">
        <is>
          <t>K6KJ21CD95SEKNBFY</t>
        </is>
      </c>
      <c r="J3457" s="8" t="inlineStr">
        <is>
          <t>07 - Post-War Classic (1946-1972)</t>
        </is>
      </c>
      <c r="K3457" s="12" t="n">
        <v>360000</v>
      </c>
      <c r="L3457" s="8" t="inlineStr">
        <is>
          <t>New Hampshire</t>
        </is>
      </c>
      <c r="M3457" s="13" t="n">
        <v>3390.79</v>
      </c>
      <c r="N3457" s="13" t="n">
        <v>3108.34</v>
      </c>
      <c r="O3457" s="8" t="n"/>
    </row>
    <row r="3458">
      <c r="A3458" s="8" t="inlineStr">
        <is>
          <t>CANON-202512-003427</t>
        </is>
      </c>
      <c r="B3458" s="9" t="inlineStr">
        <is>
          <t>2025-12</t>
        </is>
      </c>
      <c r="C3458" s="10" t="n">
        <v>46022</v>
      </c>
      <c r="D3458" s="9" t="inlineStr">
        <is>
          <t>Bound</t>
        </is>
      </c>
      <c r="E3458" s="8" t="inlineStr">
        <is>
          <t>Callum Bellandi</t>
        </is>
      </c>
      <c r="F3458" s="11" t="n">
        <v>1969</v>
      </c>
      <c r="G3458" s="8" t="inlineStr">
        <is>
          <t>Bentley</t>
        </is>
      </c>
      <c r="H3458" s="8" t="inlineStr">
        <is>
          <t>Continental GT</t>
        </is>
      </c>
      <c r="I3458" s="8" t="inlineStr">
        <is>
          <t>KT74BTKNM85P0JGV7</t>
        </is>
      </c>
      <c r="J3458" s="8" t="inlineStr">
        <is>
          <t>02 - Sports / GT</t>
        </is>
      </c>
      <c r="K3458" s="12" t="n">
        <v>240000</v>
      </c>
      <c r="L3458" s="8" t="inlineStr">
        <is>
          <t>Montana</t>
        </is>
      </c>
      <c r="M3458" s="13" t="n">
        <v>3874.42</v>
      </c>
      <c r="N3458" s="13" t="n">
        <v>3551.68</v>
      </c>
      <c r="O3458" s="8" t="n"/>
    </row>
    <row r="3459">
      <c r="A3459" s="8" t="inlineStr">
        <is>
          <t>CANON-202512-003429</t>
        </is>
      </c>
      <c r="B3459" s="9" t="inlineStr">
        <is>
          <t>2025-12</t>
        </is>
      </c>
      <c r="C3459" s="10" t="n">
        <v>45993</v>
      </c>
      <c r="D3459" s="9" t="inlineStr">
        <is>
          <t>Bound</t>
        </is>
      </c>
      <c r="E3459" s="8" t="inlineStr">
        <is>
          <t>Priya Kingsford</t>
        </is>
      </c>
      <c r="F3459" s="11" t="n">
        <v>1967</v>
      </c>
      <c r="G3459" s="8" t="inlineStr">
        <is>
          <t>Ferrari</t>
        </is>
      </c>
      <c r="H3459" s="8" t="inlineStr">
        <is>
          <t>SF90 Stradale</t>
        </is>
      </c>
      <c r="I3459" s="8" t="inlineStr">
        <is>
          <t>EKTP82F7DL5BEUR0S</t>
        </is>
      </c>
      <c r="J3459" s="8" t="inlineStr">
        <is>
          <t>03 - Supercar</t>
        </is>
      </c>
      <c r="K3459" s="12" t="n">
        <v>335000</v>
      </c>
      <c r="L3459" s="8" t="inlineStr">
        <is>
          <t>Alabama</t>
        </is>
      </c>
      <c r="M3459" s="13" t="n">
        <v>9231.459999999999</v>
      </c>
      <c r="N3459" s="13" t="n">
        <v>8462.48</v>
      </c>
      <c r="O3459" s="8" t="n"/>
    </row>
    <row r="3460">
      <c r="A3460" s="8" t="inlineStr">
        <is>
          <t>CANON-202512-003432</t>
        </is>
      </c>
      <c r="B3460" s="9" t="inlineStr">
        <is>
          <t>2025-12</t>
        </is>
      </c>
      <c r="C3460" s="10" t="n">
        <v>46001</v>
      </c>
      <c r="D3460" s="9" t="inlineStr">
        <is>
          <t>Bound</t>
        </is>
      </c>
      <c r="E3460" s="8" t="inlineStr">
        <is>
          <t>Saoirse Castellanos</t>
        </is>
      </c>
      <c r="F3460" s="11" t="n">
        <v>1964</v>
      </c>
      <c r="G3460" s="8" t="inlineStr">
        <is>
          <t>Mercedes-Benz</t>
        </is>
      </c>
      <c r="H3460" s="8" t="inlineStr">
        <is>
          <t>AMG GT</t>
        </is>
      </c>
      <c r="I3460" s="8" t="inlineStr">
        <is>
          <t>B7PFGMXNWGHXKV3LH</t>
        </is>
      </c>
      <c r="J3460" s="8" t="inlineStr">
        <is>
          <t>02 - Sports / GT</t>
        </is>
      </c>
      <c r="K3460" s="12" t="n">
        <v>865000</v>
      </c>
      <c r="L3460" s="8" t="inlineStr">
        <is>
          <t>Nevada</t>
        </is>
      </c>
      <c r="M3460" s="13" t="n">
        <v>12411.93</v>
      </c>
      <c r="N3460" s="13" t="n">
        <v>11378.02</v>
      </c>
      <c r="O3460" s="8" t="n"/>
    </row>
    <row r="3461">
      <c r="A3461" s="8" t="inlineStr">
        <is>
          <t>CANON-202512-003433</t>
        </is>
      </c>
      <c r="B3461" s="9" t="inlineStr">
        <is>
          <t>2025-12</t>
        </is>
      </c>
      <c r="C3461" s="10" t="n">
        <v>46017</v>
      </c>
      <c r="D3461" s="9" t="inlineStr">
        <is>
          <t>Bound</t>
        </is>
      </c>
      <c r="E3461" s="8" t="inlineStr">
        <is>
          <t>Wilhelmina Blackwood</t>
        </is>
      </c>
      <c r="F3461" s="11" t="n">
        <v>2022</v>
      </c>
      <c r="G3461" s="8" t="inlineStr">
        <is>
          <t>Aston Martin</t>
        </is>
      </c>
      <c r="H3461" s="8" t="inlineStr">
        <is>
          <t>DB12</t>
        </is>
      </c>
      <c r="I3461" s="8" t="inlineStr">
        <is>
          <t>BZEFZ5ZFTBEAH5U5S</t>
        </is>
      </c>
      <c r="J3461" s="8" t="inlineStr">
        <is>
          <t>02 - Sports / GT</t>
        </is>
      </c>
      <c r="K3461" s="12" t="n">
        <v>480000</v>
      </c>
      <c r="L3461" s="8" t="inlineStr">
        <is>
          <t>North Carolina</t>
        </is>
      </c>
      <c r="M3461" s="13" t="n">
        <v>7811.32</v>
      </c>
      <c r="N3461" s="13" t="n">
        <v>7160.64</v>
      </c>
      <c r="O3461" s="8" t="n"/>
    </row>
    <row r="3462">
      <c r="A3462" s="8" t="inlineStr">
        <is>
          <t>CANON-202512-003435</t>
        </is>
      </c>
      <c r="B3462" s="9" t="inlineStr">
        <is>
          <t>2025-12</t>
        </is>
      </c>
      <c r="C3462" s="10" t="n">
        <v>46004</v>
      </c>
      <c r="D3462" s="9" t="inlineStr">
        <is>
          <t>Bound</t>
        </is>
      </c>
      <c r="E3462" s="8" t="inlineStr">
        <is>
          <t>Wilhelmina Vandermeer</t>
        </is>
      </c>
      <c r="F3462" s="11" t="n">
        <v>1983</v>
      </c>
      <c r="G3462" s="8" t="inlineStr">
        <is>
          <t>Lamborghini</t>
        </is>
      </c>
      <c r="H3462" s="8" t="inlineStr">
        <is>
          <t>Huracan EVO</t>
        </is>
      </c>
      <c r="I3462" s="8" t="inlineStr">
        <is>
          <t>TP0FD4H9ZL8ADPACJ</t>
        </is>
      </c>
      <c r="J3462" s="8" t="inlineStr">
        <is>
          <t>03 - Supercar</t>
        </is>
      </c>
      <c r="K3462" s="12" t="n">
        <v>1510000</v>
      </c>
      <c r="L3462" s="8" t="inlineStr">
        <is>
          <t>Texas</t>
        </is>
      </c>
      <c r="M3462" s="13" t="n">
        <v>26211.32</v>
      </c>
      <c r="N3462" s="13" t="n">
        <v>24027.92</v>
      </c>
      <c r="O3462" s="8" t="n"/>
    </row>
    <row r="3463">
      <c r="A3463" s="8" t="inlineStr">
        <is>
          <t>CANON-202512-003436</t>
        </is>
      </c>
      <c r="B3463" s="9" t="inlineStr">
        <is>
          <t>2025-12</t>
        </is>
      </c>
      <c r="C3463" s="10" t="n">
        <v>45998</v>
      </c>
      <c r="D3463" s="9" t="inlineStr">
        <is>
          <t>Bound</t>
        </is>
      </c>
      <c r="E3463" s="8" t="inlineStr">
        <is>
          <t>Callum Harrington</t>
        </is>
      </c>
      <c r="F3463" s="11" t="n">
        <v>2003</v>
      </c>
      <c r="G3463" s="8" t="inlineStr">
        <is>
          <t>Jaguar</t>
        </is>
      </c>
      <c r="H3463" s="8" t="inlineStr">
        <is>
          <t>E-Type Series 1</t>
        </is>
      </c>
      <c r="I3463" s="8" t="inlineStr">
        <is>
          <t>HKBREF9E9W3ZT2YB3</t>
        </is>
      </c>
      <c r="J3463" s="8" t="inlineStr">
        <is>
          <t>07 - Post-War Classic (1946-1972)</t>
        </is>
      </c>
      <c r="K3463" s="12" t="n">
        <v>440000</v>
      </c>
      <c r="L3463" s="8" t="inlineStr">
        <is>
          <t>Washington</t>
        </is>
      </c>
      <c r="M3463" s="13" t="n">
        <v>3825.51</v>
      </c>
      <c r="N3463" s="13" t="n">
        <v>3506.85</v>
      </c>
      <c r="O3463" s="8" t="n"/>
    </row>
    <row r="3464">
      <c r="A3464" s="8" t="inlineStr">
        <is>
          <t>CANON-202512-003437</t>
        </is>
      </c>
      <c r="B3464" s="9" t="inlineStr">
        <is>
          <t>2025-12</t>
        </is>
      </c>
      <c r="C3464" s="10" t="n">
        <v>46005</v>
      </c>
      <c r="D3464" s="9" t="inlineStr">
        <is>
          <t>Bound</t>
        </is>
      </c>
      <c r="E3464" s="8" t="inlineStr">
        <is>
          <t>Cassius Nakashima</t>
        </is>
      </c>
      <c r="F3464" s="11" t="n">
        <v>2021</v>
      </c>
      <c r="G3464" s="8" t="inlineStr">
        <is>
          <t>Maserati</t>
        </is>
      </c>
      <c r="H3464" s="8" t="inlineStr">
        <is>
          <t>GranTurismo</t>
        </is>
      </c>
      <c r="I3464" s="8" t="inlineStr">
        <is>
          <t>VL8ZCA69JX77TYEUS</t>
        </is>
      </c>
      <c r="J3464" s="8" t="inlineStr">
        <is>
          <t>02 - Sports / GT</t>
        </is>
      </c>
      <c r="K3464" s="12" t="n">
        <v>275000</v>
      </c>
      <c r="L3464" s="8" t="inlineStr">
        <is>
          <t>New Jersey</t>
        </is>
      </c>
      <c r="M3464" s="13" t="n">
        <v>3541.27</v>
      </c>
      <c r="N3464" s="13" t="n">
        <v>3246.28</v>
      </c>
      <c r="O3464" s="8" t="n"/>
    </row>
    <row r="3465">
      <c r="A3465" s="8" t="inlineStr">
        <is>
          <t>CANON-202512-003438</t>
        </is>
      </c>
      <c r="B3465" s="9" t="inlineStr">
        <is>
          <t>2025-12</t>
        </is>
      </c>
      <c r="C3465" s="10" t="n">
        <v>46017</v>
      </c>
      <c r="D3465" s="9" t="inlineStr">
        <is>
          <t>Bound</t>
        </is>
      </c>
      <c r="E3465" s="8" t="inlineStr">
        <is>
          <t>Callum Pennington</t>
        </is>
      </c>
      <c r="F3465" s="11" t="n">
        <v>1966</v>
      </c>
      <c r="G3465" s="8" t="inlineStr">
        <is>
          <t>BMW</t>
        </is>
      </c>
      <c r="H3465" s="8" t="inlineStr">
        <is>
          <t>M8 Competition</t>
        </is>
      </c>
      <c r="I3465" s="8" t="inlineStr">
        <is>
          <t>JNFUBF34H88H151C4</t>
        </is>
      </c>
      <c r="J3465" s="8" t="inlineStr">
        <is>
          <t>02 - Sports / GT</t>
        </is>
      </c>
      <c r="K3465" s="12" t="n">
        <v>530000</v>
      </c>
      <c r="L3465" s="8" t="inlineStr">
        <is>
          <t>West Virginia</t>
        </is>
      </c>
      <c r="M3465" s="13" t="n">
        <v>8645</v>
      </c>
      <c r="N3465" s="13" t="n">
        <v>7924.87</v>
      </c>
      <c r="O3465" s="8" t="n"/>
    </row>
    <row r="3466">
      <c r="A3466" s="8" t="inlineStr">
        <is>
          <t>CANON-202512-003439</t>
        </is>
      </c>
      <c r="B3466" s="9" t="inlineStr">
        <is>
          <t>2025-12</t>
        </is>
      </c>
      <c r="C3466" s="10" t="n">
        <v>46003</v>
      </c>
      <c r="D3466" s="9" t="inlineStr">
        <is>
          <t>Bound</t>
        </is>
      </c>
      <c r="E3466" s="8" t="inlineStr">
        <is>
          <t>Marisol Pennington</t>
        </is>
      </c>
      <c r="F3466" s="11" t="n">
        <v>1989</v>
      </c>
      <c r="G3466" s="8" t="inlineStr">
        <is>
          <t>Mercedes-Benz</t>
        </is>
      </c>
      <c r="H3466" s="8" t="inlineStr">
        <is>
          <t>280SL Pagoda</t>
        </is>
      </c>
      <c r="I3466" s="8" t="inlineStr">
        <is>
          <t>FHASZRM6SZNXY7185</t>
        </is>
      </c>
      <c r="J3466" s="8" t="inlineStr">
        <is>
          <t>07 - Post-War Classic (1946-1972)</t>
        </is>
      </c>
      <c r="K3466" s="12" t="n">
        <v>1020000</v>
      </c>
      <c r="L3466" s="8" t="inlineStr">
        <is>
          <t>Iowa</t>
        </is>
      </c>
      <c r="M3466" s="13" t="n">
        <v>8044.53</v>
      </c>
      <c r="N3466" s="13" t="n">
        <v>7374.42</v>
      </c>
      <c r="O3466" s="8" t="n"/>
    </row>
    <row r="3467">
      <c r="A3467" s="8" t="inlineStr">
        <is>
          <t>CANON-202512-003440</t>
        </is>
      </c>
      <c r="B3467" s="9" t="inlineStr">
        <is>
          <t>2025-12</t>
        </is>
      </c>
      <c r="C3467" s="10" t="n">
        <v>46001</v>
      </c>
      <c r="D3467" s="9" t="inlineStr">
        <is>
          <t>Bound</t>
        </is>
      </c>
      <c r="E3467" s="8" t="inlineStr">
        <is>
          <t>Thaddeus Chattopadhyay</t>
        </is>
      </c>
      <c r="F3467" s="11" t="n">
        <v>2001</v>
      </c>
      <c r="G3467" s="8" t="inlineStr">
        <is>
          <t>Ferrari</t>
        </is>
      </c>
      <c r="H3467" s="8" t="inlineStr">
        <is>
          <t>SF90 Stradale</t>
        </is>
      </c>
      <c r="I3467" s="8" t="inlineStr">
        <is>
          <t>RKMXC8LXRNKPCE9KX</t>
        </is>
      </c>
      <c r="J3467" s="8" t="inlineStr">
        <is>
          <t>03 - Supercar</t>
        </is>
      </c>
      <c r="K3467" s="12" t="n">
        <v>1865000</v>
      </c>
      <c r="L3467" s="8" t="inlineStr">
        <is>
          <t>Connecticut</t>
        </is>
      </c>
      <c r="M3467" s="13" t="n">
        <v>31529.06</v>
      </c>
      <c r="N3467" s="13" t="n">
        <v>28902.69</v>
      </c>
      <c r="O3467" s="8" t="n"/>
    </row>
    <row r="3468">
      <c r="A3468" s="8" t="inlineStr">
        <is>
          <t>CANON-202512-003441</t>
        </is>
      </c>
      <c r="B3468" s="9" t="inlineStr">
        <is>
          <t>2025-12</t>
        </is>
      </c>
      <c r="C3468" s="10" t="n">
        <v>46002</v>
      </c>
      <c r="D3468" s="9" t="inlineStr">
        <is>
          <t>Bound</t>
        </is>
      </c>
      <c r="E3468" s="8" t="inlineStr">
        <is>
          <t>Marisol Okonkwo</t>
        </is>
      </c>
      <c r="F3468" s="11" t="n">
        <v>1972</v>
      </c>
      <c r="G3468" s="8" t="inlineStr">
        <is>
          <t>Aston Martin</t>
        </is>
      </c>
      <c r="H3468" s="8" t="inlineStr">
        <is>
          <t>DB5</t>
        </is>
      </c>
      <c r="I3468" s="8" t="inlineStr">
        <is>
          <t>R2UUHSK5CH8N4E4F3</t>
        </is>
      </c>
      <c r="J3468" s="8" t="inlineStr">
        <is>
          <t>07 - Post-War Classic (1946-1972)</t>
        </is>
      </c>
      <c r="K3468" s="12" t="n">
        <v>280000</v>
      </c>
      <c r="L3468" s="8" t="inlineStr">
        <is>
          <t>New Mexico</t>
        </is>
      </c>
      <c r="M3468" s="13" t="n">
        <v>3245.89</v>
      </c>
      <c r="N3468" s="13" t="n">
        <v>2975.51</v>
      </c>
      <c r="O3468" s="8" t="n"/>
    </row>
    <row r="3469">
      <c r="A3469" s="8" t="inlineStr">
        <is>
          <t>CANON-202512-003442</t>
        </is>
      </c>
      <c r="B3469" s="9" t="inlineStr">
        <is>
          <t>2025-12</t>
        </is>
      </c>
      <c r="C3469" s="10" t="n">
        <v>46002</v>
      </c>
      <c r="D3469" s="9" t="inlineStr">
        <is>
          <t>Bound</t>
        </is>
      </c>
      <c r="E3469" s="8" t="inlineStr">
        <is>
          <t>Leopold Montoya</t>
        </is>
      </c>
      <c r="F3469" s="11" t="n">
        <v>2015</v>
      </c>
      <c r="G3469" s="8" t="inlineStr">
        <is>
          <t>Porsche</t>
        </is>
      </c>
      <c r="H3469" s="8" t="inlineStr">
        <is>
          <t>911 Turbo S</t>
        </is>
      </c>
      <c r="I3469" s="8" t="inlineStr">
        <is>
          <t>8JB1HA08E9KZYKFA6</t>
        </is>
      </c>
      <c r="J3469" s="8" t="inlineStr">
        <is>
          <t>02 - Sports / GT</t>
        </is>
      </c>
      <c r="K3469" s="12" t="n">
        <v>485000</v>
      </c>
      <c r="L3469" s="8" t="inlineStr">
        <is>
          <t>Michigan</t>
        </is>
      </c>
      <c r="M3469" s="13" t="n">
        <v>10637.97</v>
      </c>
      <c r="N3469" s="13" t="n">
        <v>9751.83</v>
      </c>
      <c r="O3469" s="8" t="n"/>
    </row>
    <row r="3470">
      <c r="A3470" s="8" t="inlineStr">
        <is>
          <t>CANON-202512-003443</t>
        </is>
      </c>
      <c r="B3470" s="9" t="inlineStr">
        <is>
          <t>2025-12</t>
        </is>
      </c>
      <c r="C3470" s="10" t="n">
        <v>46013</v>
      </c>
      <c r="D3470" s="9" t="inlineStr">
        <is>
          <t>Bound</t>
        </is>
      </c>
      <c r="E3470" s="8" t="inlineStr">
        <is>
          <t>Anouk Nakashima</t>
        </is>
      </c>
      <c r="F3470" s="11" t="n">
        <v>1972</v>
      </c>
      <c r="G3470" s="8" t="inlineStr">
        <is>
          <t>Maserati</t>
        </is>
      </c>
      <c r="H3470" s="8" t="inlineStr">
        <is>
          <t>GranTurismo</t>
        </is>
      </c>
      <c r="I3470" s="8" t="inlineStr">
        <is>
          <t>C7P185S7L8LHWWRSY</t>
        </is>
      </c>
      <c r="J3470" s="8" t="inlineStr">
        <is>
          <t>02 - Sports / GT</t>
        </is>
      </c>
      <c r="K3470" s="12" t="n">
        <v>160000</v>
      </c>
      <c r="L3470" s="8" t="inlineStr">
        <is>
          <t>Iowa</t>
        </is>
      </c>
      <c r="M3470" s="13" t="n">
        <v>3055.09</v>
      </c>
      <c r="N3470" s="13" t="n">
        <v>2800.6</v>
      </c>
      <c r="O3470" s="8" t="n"/>
    </row>
    <row r="3471">
      <c r="A3471" s="8" t="inlineStr">
        <is>
          <t>CANON-202512-003444</t>
        </is>
      </c>
      <c r="B3471" s="9" t="inlineStr">
        <is>
          <t>2025-12</t>
        </is>
      </c>
      <c r="C3471" s="10" t="n">
        <v>46013</v>
      </c>
      <c r="D3471" s="9" t="inlineStr">
        <is>
          <t>Bound</t>
        </is>
      </c>
      <c r="E3471" s="8" t="inlineStr">
        <is>
          <t>Ramona Rourke</t>
        </is>
      </c>
      <c r="F3471" s="11" t="n">
        <v>2000</v>
      </c>
      <c r="G3471" s="8" t="inlineStr">
        <is>
          <t>Aston Martin</t>
        </is>
      </c>
      <c r="H3471" s="8" t="inlineStr">
        <is>
          <t>DB12</t>
        </is>
      </c>
      <c r="I3471" s="8" t="inlineStr">
        <is>
          <t>BGA2CHFNFC7BJ3GB1</t>
        </is>
      </c>
      <c r="J3471" s="8" t="inlineStr">
        <is>
          <t>02 - Sports / GT</t>
        </is>
      </c>
      <c r="K3471" s="12" t="n">
        <v>405000</v>
      </c>
      <c r="L3471" s="8" t="inlineStr">
        <is>
          <t>Illinois</t>
        </is>
      </c>
      <c r="M3471" s="13" t="n">
        <v>7794.34</v>
      </c>
      <c r="N3471" s="13" t="n">
        <v>7145.07</v>
      </c>
      <c r="O3471" s="8" t="n"/>
    </row>
    <row r="3472">
      <c r="A3472" s="8" t="inlineStr">
        <is>
          <t>CANON-202512-003446</t>
        </is>
      </c>
      <c r="B3472" s="9" t="inlineStr">
        <is>
          <t>2025-12</t>
        </is>
      </c>
      <c r="C3472" s="10" t="n">
        <v>45993</v>
      </c>
      <c r="D3472" s="9" t="inlineStr">
        <is>
          <t>Bound</t>
        </is>
      </c>
      <c r="E3472" s="8" t="inlineStr">
        <is>
          <t>Anouk Chattopadhyay</t>
        </is>
      </c>
      <c r="F3472" s="11" t="n">
        <v>2013</v>
      </c>
      <c r="G3472" s="8" t="inlineStr">
        <is>
          <t>Jaguar</t>
        </is>
      </c>
      <c r="H3472" s="8" t="inlineStr">
        <is>
          <t>E-Type Series 1</t>
        </is>
      </c>
      <c r="I3472" s="8" t="inlineStr">
        <is>
          <t>6270G5SL7EHG9PT33</t>
        </is>
      </c>
      <c r="J3472" s="8" t="inlineStr">
        <is>
          <t>07 - Post-War Classic (1946-1972)</t>
        </is>
      </c>
      <c r="K3472" s="12" t="n">
        <v>895000</v>
      </c>
      <c r="L3472" s="8" t="inlineStr">
        <is>
          <t>Utah</t>
        </is>
      </c>
      <c r="M3472" s="13" t="n">
        <v>9802.780000000001</v>
      </c>
      <c r="N3472" s="13" t="n">
        <v>8986.209999999999</v>
      </c>
      <c r="O3472" s="8" t="n"/>
    </row>
    <row r="3473">
      <c r="A3473" s="8" t="inlineStr">
        <is>
          <t>CANON-202512-003448</t>
        </is>
      </c>
      <c r="B3473" s="9" t="inlineStr">
        <is>
          <t>2025-12</t>
        </is>
      </c>
      <c r="C3473" s="10" t="n">
        <v>46001</v>
      </c>
      <c r="D3473" s="9" t="inlineStr">
        <is>
          <t>Bound</t>
        </is>
      </c>
      <c r="E3473" s="8" t="inlineStr">
        <is>
          <t>Desmond Okonkwo</t>
        </is>
      </c>
      <c r="F3473" s="11" t="n">
        <v>1965</v>
      </c>
      <c r="G3473" s="8" t="inlineStr">
        <is>
          <t>Jaguar</t>
        </is>
      </c>
      <c r="H3473" s="8" t="inlineStr">
        <is>
          <t>E-Type Series 1</t>
        </is>
      </c>
      <c r="I3473" s="8" t="inlineStr">
        <is>
          <t>XSML2KF7S3VGF37P4</t>
        </is>
      </c>
      <c r="J3473" s="8" t="inlineStr">
        <is>
          <t>07 - Post-War Classic (1946-1972)</t>
        </is>
      </c>
      <c r="K3473" s="12" t="n">
        <v>330000</v>
      </c>
      <c r="L3473" s="8" t="inlineStr">
        <is>
          <t>New York</t>
        </is>
      </c>
      <c r="M3473" s="13" t="n">
        <v>3825.51</v>
      </c>
      <c r="N3473" s="13" t="n">
        <v>3506.85</v>
      </c>
      <c r="O3473" s="8" t="n"/>
    </row>
    <row r="3474">
      <c r="A3474" s="8" t="inlineStr">
        <is>
          <t>CANON-202512-003449</t>
        </is>
      </c>
      <c r="B3474" s="9" t="inlineStr">
        <is>
          <t>2025-12</t>
        </is>
      </c>
      <c r="C3474" s="10" t="n">
        <v>46008</v>
      </c>
      <c r="D3474" s="9" t="inlineStr">
        <is>
          <t>Bound</t>
        </is>
      </c>
      <c r="E3474" s="8" t="inlineStr">
        <is>
          <t>Cassius Thistlewood</t>
        </is>
      </c>
      <c r="F3474" s="11" t="n">
        <v>2001</v>
      </c>
      <c r="G3474" s="8" t="inlineStr">
        <is>
          <t>Mercedes-Benz</t>
        </is>
      </c>
      <c r="H3474" s="8" t="inlineStr">
        <is>
          <t>AMG GT</t>
        </is>
      </c>
      <c r="I3474" s="8" t="inlineStr">
        <is>
          <t>DZH6XFW068GPLMGUW</t>
        </is>
      </c>
      <c r="J3474" s="8" t="inlineStr">
        <is>
          <t>02 - Sports / GT</t>
        </is>
      </c>
      <c r="K3474" s="12" t="n">
        <v>875000</v>
      </c>
      <c r="L3474" s="8" t="inlineStr">
        <is>
          <t>Florida</t>
        </is>
      </c>
      <c r="M3474" s="13" t="n">
        <v>15238.21</v>
      </c>
      <c r="N3474" s="13" t="n">
        <v>13968.87</v>
      </c>
      <c r="O3474" s="8" t="n"/>
    </row>
    <row r="3475">
      <c r="A3475" s="8" t="inlineStr">
        <is>
          <t>CANON-202512-003450</t>
        </is>
      </c>
      <c r="B3475" s="9" t="inlineStr">
        <is>
          <t>2025-12</t>
        </is>
      </c>
      <c r="C3475" s="10" t="n">
        <v>45992</v>
      </c>
      <c r="D3475" s="9" t="inlineStr">
        <is>
          <t>Bound</t>
        </is>
      </c>
      <c r="E3475" s="8" t="inlineStr">
        <is>
          <t>Anouk Vasquez</t>
        </is>
      </c>
      <c r="F3475" s="11" t="n">
        <v>1964</v>
      </c>
      <c r="G3475" s="8" t="inlineStr">
        <is>
          <t>Porsche</t>
        </is>
      </c>
      <c r="H3475" s="8" t="inlineStr">
        <is>
          <t>911 Turbo S</t>
        </is>
      </c>
      <c r="I3475" s="8" t="inlineStr">
        <is>
          <t>9JS76TWG2PRARGPVZ</t>
        </is>
      </c>
      <c r="J3475" s="8" t="inlineStr">
        <is>
          <t>02 - Sports / GT</t>
        </is>
      </c>
      <c r="K3475" s="12" t="n">
        <v>335000</v>
      </c>
      <c r="L3475" s="8" t="inlineStr">
        <is>
          <t>New Hampshire</t>
        </is>
      </c>
      <c r="M3475" s="13" t="n">
        <v>4930.19</v>
      </c>
      <c r="N3475" s="13" t="n">
        <v>4519.51</v>
      </c>
      <c r="O3475" s="8" t="n"/>
    </row>
    <row r="3476">
      <c r="A3476" s="8" t="inlineStr">
        <is>
          <t>CANON-202512-003451</t>
        </is>
      </c>
      <c r="B3476" s="9" t="inlineStr">
        <is>
          <t>2025-12</t>
        </is>
      </c>
      <c r="C3476" s="10" t="n">
        <v>46017</v>
      </c>
      <c r="D3476" s="9" t="inlineStr">
        <is>
          <t>Bound</t>
        </is>
      </c>
      <c r="E3476" s="8" t="inlineStr">
        <is>
          <t>Leopold Thistlewood</t>
        </is>
      </c>
      <c r="F3476" s="11" t="n">
        <v>1967</v>
      </c>
      <c r="G3476" s="8" t="inlineStr">
        <is>
          <t>McLaren</t>
        </is>
      </c>
      <c r="H3476" s="8" t="inlineStr">
        <is>
          <t>750S</t>
        </is>
      </c>
      <c r="I3476" s="8" t="inlineStr">
        <is>
          <t>3WB59MMUFYMTVEDM4</t>
        </is>
      </c>
      <c r="J3476" s="8" t="inlineStr">
        <is>
          <t>03 - Supercar</t>
        </is>
      </c>
      <c r="K3476" s="12" t="n">
        <v>930000</v>
      </c>
      <c r="L3476" s="8" t="inlineStr">
        <is>
          <t>Connecticut</t>
        </is>
      </c>
      <c r="M3476" s="13" t="n">
        <v>18670.19</v>
      </c>
      <c r="N3476" s="13" t="n">
        <v>17114.96</v>
      </c>
      <c r="O3476" s="8" t="n"/>
    </row>
    <row r="3477">
      <c r="A3477" s="8" t="inlineStr">
        <is>
          <t>CANON-202512-003452</t>
        </is>
      </c>
      <c r="B3477" s="9" t="inlineStr">
        <is>
          <t>2025-12</t>
        </is>
      </c>
      <c r="C3477" s="10" t="n">
        <v>46016</v>
      </c>
      <c r="D3477" s="9" t="inlineStr">
        <is>
          <t>Bound</t>
        </is>
      </c>
      <c r="E3477" s="8" t="inlineStr">
        <is>
          <t>Wilhelmina Thistlewood</t>
        </is>
      </c>
      <c r="F3477" s="11" t="n">
        <v>2017</v>
      </c>
      <c r="G3477" s="8" t="inlineStr">
        <is>
          <t>Aston Martin</t>
        </is>
      </c>
      <c r="H3477" s="8" t="inlineStr">
        <is>
          <t>DB12</t>
        </is>
      </c>
      <c r="I3477" s="8" t="inlineStr">
        <is>
          <t>2WRC4UKAGZYV15CX3</t>
        </is>
      </c>
      <c r="J3477" s="8" t="inlineStr">
        <is>
          <t>02 - Sports / GT</t>
        </is>
      </c>
      <c r="K3477" s="12" t="n">
        <v>700000</v>
      </c>
      <c r="L3477" s="8" t="inlineStr">
        <is>
          <t>Arkansas</t>
        </is>
      </c>
      <c r="M3477" s="13" t="n">
        <v>11847.17</v>
      </c>
      <c r="N3477" s="13" t="n">
        <v>10860.3</v>
      </c>
      <c r="O3477" s="8" t="n"/>
    </row>
    <row r="3478">
      <c r="A3478" s="8" t="inlineStr">
        <is>
          <t>CANON-202512-003453</t>
        </is>
      </c>
      <c r="B3478" s="9" t="inlineStr">
        <is>
          <t>2025-12</t>
        </is>
      </c>
      <c r="C3478" s="10" t="n">
        <v>46012</v>
      </c>
      <c r="D3478" s="9" t="inlineStr">
        <is>
          <t>Bound</t>
        </is>
      </c>
      <c r="E3478" s="8" t="inlineStr">
        <is>
          <t>Everett Okonkwo</t>
        </is>
      </c>
      <c r="F3478" s="11" t="n">
        <v>2016</v>
      </c>
      <c r="G3478" s="8" t="inlineStr">
        <is>
          <t>Mercedes-Benz</t>
        </is>
      </c>
      <c r="H3478" s="8" t="inlineStr">
        <is>
          <t>AMG GT</t>
        </is>
      </c>
      <c r="I3478" s="8" t="inlineStr">
        <is>
          <t>APAFUMEYE6ACVW68W</t>
        </is>
      </c>
      <c r="J3478" s="8" t="inlineStr">
        <is>
          <t>02 - Sports / GT</t>
        </is>
      </c>
      <c r="K3478" s="12" t="n">
        <v>685000</v>
      </c>
      <c r="L3478" s="8" t="inlineStr">
        <is>
          <t>Georgia</t>
        </is>
      </c>
      <c r="M3478" s="13" t="n">
        <v>9409.059999999999</v>
      </c>
      <c r="N3478" s="13" t="n">
        <v>8625.290000000001</v>
      </c>
      <c r="O3478" s="8" t="n"/>
    </row>
    <row r="3479">
      <c r="A3479" s="8" t="inlineStr">
        <is>
          <t>CANON-202512-003454</t>
        </is>
      </c>
      <c r="B3479" s="9" t="inlineStr">
        <is>
          <t>2025-12</t>
        </is>
      </c>
      <c r="C3479" s="10" t="n">
        <v>46011</v>
      </c>
      <c r="D3479" s="9" t="inlineStr">
        <is>
          <t>Bound</t>
        </is>
      </c>
      <c r="E3479" s="8" t="inlineStr">
        <is>
          <t>Beatrix Blackwood</t>
        </is>
      </c>
      <c r="F3479" s="11" t="n">
        <v>1963</v>
      </c>
      <c r="G3479" s="8" t="inlineStr">
        <is>
          <t>Porsche</t>
        </is>
      </c>
      <c r="H3479" s="8" t="inlineStr">
        <is>
          <t>911 Turbo S</t>
        </is>
      </c>
      <c r="I3479" s="8" t="inlineStr">
        <is>
          <t>YRRSZ3BTLLBZJ4EZK</t>
        </is>
      </c>
      <c r="J3479" s="8" t="inlineStr">
        <is>
          <t>02 - Sports / GT</t>
        </is>
      </c>
      <c r="K3479" s="12" t="n">
        <v>270000</v>
      </c>
      <c r="L3479" s="8" t="inlineStr">
        <is>
          <t>Ohio</t>
        </is>
      </c>
      <c r="M3479" s="13" t="n">
        <v>5310.85</v>
      </c>
      <c r="N3479" s="13" t="n">
        <v>4868.46</v>
      </c>
      <c r="O3479" s="8" t="n"/>
    </row>
    <row r="3480">
      <c r="A3480" s="8" t="inlineStr">
        <is>
          <t>CANON-202512-003455</t>
        </is>
      </c>
      <c r="B3480" s="9" t="inlineStr">
        <is>
          <t>2025-12</t>
        </is>
      </c>
      <c r="C3480" s="10" t="n">
        <v>46015</v>
      </c>
      <c r="D3480" s="9" t="inlineStr">
        <is>
          <t>Bound</t>
        </is>
      </c>
      <c r="E3480" s="8" t="inlineStr">
        <is>
          <t>Emiliano Nakashima</t>
        </is>
      </c>
      <c r="F3480" s="11" t="n">
        <v>1979</v>
      </c>
      <c r="G3480" s="8" t="inlineStr">
        <is>
          <t>Alfa Romeo</t>
        </is>
      </c>
      <c r="H3480" s="8" t="inlineStr">
        <is>
          <t>8C 2900</t>
        </is>
      </c>
      <c r="I3480" s="8" t="inlineStr">
        <is>
          <t>FSD8DFHCLW10XG6Y1</t>
        </is>
      </c>
      <c r="J3480" s="8" t="inlineStr">
        <is>
          <t>06 - Vintage Pre-War (pre-1946)</t>
        </is>
      </c>
      <c r="K3480" s="12" t="n">
        <v>1195000</v>
      </c>
      <c r="L3480" s="8" t="inlineStr">
        <is>
          <t>Utah</t>
        </is>
      </c>
      <c r="M3480" s="13" t="n">
        <v>10349.15</v>
      </c>
      <c r="N3480" s="13" t="n">
        <v>9487.07</v>
      </c>
      <c r="O3480" s="8" t="n"/>
    </row>
    <row r="3481">
      <c r="A3481" s="8" t="inlineStr">
        <is>
          <t>CANON-202512-003456</t>
        </is>
      </c>
      <c r="B3481" s="9" t="inlineStr">
        <is>
          <t>2025-12</t>
        </is>
      </c>
      <c r="C3481" s="10" t="n">
        <v>46001</v>
      </c>
      <c r="D3481" s="9" t="inlineStr">
        <is>
          <t>Bound</t>
        </is>
      </c>
      <c r="E3481" s="8" t="inlineStr">
        <is>
          <t>Fenwick Okonkwo</t>
        </is>
      </c>
      <c r="F3481" s="11" t="n">
        <v>1973</v>
      </c>
      <c r="G3481" s="8" t="inlineStr">
        <is>
          <t>Porsche</t>
        </is>
      </c>
      <c r="H3481" s="8" t="inlineStr">
        <is>
          <t>911 Turbo S</t>
        </is>
      </c>
      <c r="I3481" s="8" t="inlineStr">
        <is>
          <t>6XLAGHGDD1R6ERRB0</t>
        </is>
      </c>
      <c r="J3481" s="8" t="inlineStr">
        <is>
          <t>02 - Sports / GT</t>
        </is>
      </c>
      <c r="K3481" s="12" t="n">
        <v>330000</v>
      </c>
      <c r="L3481" s="8" t="inlineStr">
        <is>
          <t>Nebraska</t>
        </is>
      </c>
      <c r="M3481" s="13" t="n">
        <v>6070.75</v>
      </c>
      <c r="N3481" s="13" t="n">
        <v>5565.06</v>
      </c>
      <c r="O3481" s="8" t="n"/>
    </row>
    <row r="3482">
      <c r="A3482" s="8" t="inlineStr">
        <is>
          <t>CANON-202512-003457</t>
        </is>
      </c>
      <c r="B3482" s="9" t="inlineStr">
        <is>
          <t>2025-12</t>
        </is>
      </c>
      <c r="C3482" s="10" t="n">
        <v>46017</v>
      </c>
      <c r="D3482" s="9" t="inlineStr">
        <is>
          <t>Bound</t>
        </is>
      </c>
      <c r="E3482" s="8" t="inlineStr">
        <is>
          <t>Fitzgerald Nakashima</t>
        </is>
      </c>
      <c r="F3482" s="11" t="n">
        <v>1960</v>
      </c>
      <c r="G3482" s="8" t="inlineStr">
        <is>
          <t>McLaren</t>
        </is>
      </c>
      <c r="H3482" s="8" t="inlineStr">
        <is>
          <t>750S</t>
        </is>
      </c>
      <c r="I3482" s="8" t="inlineStr">
        <is>
          <t>T75KNBXLEPE4XARNP</t>
        </is>
      </c>
      <c r="J3482" s="8" t="inlineStr">
        <is>
          <t>03 - Supercar</t>
        </is>
      </c>
      <c r="K3482" s="12" t="n">
        <v>950000</v>
      </c>
      <c r="L3482" s="8" t="inlineStr">
        <is>
          <t>New York</t>
        </is>
      </c>
      <c r="M3482" s="13" t="n">
        <v>21796.23</v>
      </c>
      <c r="N3482" s="13" t="n">
        <v>19980.6</v>
      </c>
      <c r="O3482" s="8" t="n"/>
    </row>
    <row r="3483">
      <c r="A3483" s="8" t="inlineStr">
        <is>
          <t>CANON-202512-003459</t>
        </is>
      </c>
      <c r="B3483" s="9" t="inlineStr">
        <is>
          <t>2025-12</t>
        </is>
      </c>
      <c r="C3483" s="10" t="n">
        <v>46001</v>
      </c>
      <c r="D3483" s="9" t="inlineStr">
        <is>
          <t>Bound</t>
        </is>
      </c>
      <c r="E3483" s="8" t="inlineStr">
        <is>
          <t>Beatrix Castellanos</t>
        </is>
      </c>
      <c r="F3483" s="11" t="n">
        <v>1955</v>
      </c>
      <c r="G3483" s="8" t="inlineStr">
        <is>
          <t>Ferrari</t>
        </is>
      </c>
      <c r="H3483" s="8" t="inlineStr">
        <is>
          <t>296 GTB</t>
        </is>
      </c>
      <c r="I3483" s="8" t="inlineStr">
        <is>
          <t>1TN93U7YJ9CA6UEP3</t>
        </is>
      </c>
      <c r="J3483" s="8" t="inlineStr">
        <is>
          <t>03 - Supercar</t>
        </is>
      </c>
      <c r="K3483" s="12" t="n">
        <v>445000</v>
      </c>
      <c r="L3483" s="8" t="inlineStr">
        <is>
          <t>Texas</t>
        </is>
      </c>
      <c r="M3483" s="13" t="n">
        <v>11104.01</v>
      </c>
      <c r="N3483" s="13" t="n">
        <v>10179.05</v>
      </c>
      <c r="O3483" s="8" t="n"/>
    </row>
    <row r="3484">
      <c r="A3484" s="8" t="inlineStr">
        <is>
          <t>CANON-202512-003461</t>
        </is>
      </c>
      <c r="B3484" s="9" t="inlineStr">
        <is>
          <t>2025-12</t>
        </is>
      </c>
      <c r="C3484" s="10" t="n">
        <v>46003</v>
      </c>
      <c r="D3484" s="9" t="inlineStr">
        <is>
          <t>Bound</t>
        </is>
      </c>
      <c r="E3484" s="8" t="inlineStr">
        <is>
          <t>Priya Vasquez</t>
        </is>
      </c>
      <c r="F3484" s="11" t="n">
        <v>1999</v>
      </c>
      <c r="G3484" s="8" t="inlineStr">
        <is>
          <t>Mercedes-Benz</t>
        </is>
      </c>
      <c r="H3484" s="8" t="inlineStr">
        <is>
          <t>AMG GT</t>
        </is>
      </c>
      <c r="I3484" s="8" t="inlineStr">
        <is>
          <t>3DVA4TRC8XK51UG4H</t>
        </is>
      </c>
      <c r="J3484" s="8" t="inlineStr">
        <is>
          <t>02 - Sports / GT</t>
        </is>
      </c>
      <c r="K3484" s="12" t="n">
        <v>795000</v>
      </c>
      <c r="L3484" s="8" t="inlineStr">
        <is>
          <t>Michigan</t>
        </is>
      </c>
      <c r="M3484" s="13" t="n">
        <v>15112.5</v>
      </c>
      <c r="N3484" s="13" t="n">
        <v>13853.63</v>
      </c>
      <c r="O3484" s="8" t="n"/>
    </row>
    <row r="3485">
      <c r="A3485" s="8" t="inlineStr">
        <is>
          <t>CANON-202512-003462</t>
        </is>
      </c>
      <c r="B3485" s="9" t="inlineStr">
        <is>
          <t>2025-12</t>
        </is>
      </c>
      <c r="C3485" s="10" t="n">
        <v>46004</v>
      </c>
      <c r="D3485" s="9" t="inlineStr">
        <is>
          <t>Bound</t>
        </is>
      </c>
      <c r="E3485" s="8" t="inlineStr">
        <is>
          <t>Anouk Harrington</t>
        </is>
      </c>
      <c r="F3485" s="11" t="n">
        <v>1991</v>
      </c>
      <c r="G3485" s="8" t="inlineStr">
        <is>
          <t>Bentley</t>
        </is>
      </c>
      <c r="H3485" s="8" t="inlineStr">
        <is>
          <t>Continental GT</t>
        </is>
      </c>
      <c r="I3485" s="8" t="inlineStr">
        <is>
          <t>CSULRV8SAXD9HYFBL</t>
        </is>
      </c>
      <c r="J3485" s="8" t="inlineStr">
        <is>
          <t>02 - Sports / GT</t>
        </is>
      </c>
      <c r="K3485" s="12" t="n">
        <v>865000</v>
      </c>
      <c r="L3485" s="8" t="inlineStr">
        <is>
          <t>Massachusetts</t>
        </is>
      </c>
      <c r="M3485" s="13" t="n">
        <v>13260.61</v>
      </c>
      <c r="N3485" s="13" t="n">
        <v>12156</v>
      </c>
      <c r="O3485" s="8" t="n"/>
    </row>
    <row r="3486">
      <c r="A3486" s="8" t="inlineStr">
        <is>
          <t>CANON-202512-003466</t>
        </is>
      </c>
      <c r="B3486" s="9" t="inlineStr">
        <is>
          <t>2025-12</t>
        </is>
      </c>
      <c r="C3486" s="10" t="n">
        <v>46014</v>
      </c>
      <c r="D3486" s="9" t="inlineStr">
        <is>
          <t>Bound</t>
        </is>
      </c>
      <c r="E3486" s="8" t="inlineStr">
        <is>
          <t>Beatrix Farkas</t>
        </is>
      </c>
      <c r="F3486" s="11" t="n">
        <v>1988</v>
      </c>
      <c r="G3486" s="8" t="inlineStr">
        <is>
          <t>Mercedes-Benz</t>
        </is>
      </c>
      <c r="H3486" s="8" t="inlineStr">
        <is>
          <t>AMG GT</t>
        </is>
      </c>
      <c r="I3486" s="8" t="inlineStr">
        <is>
          <t>NXPUAWK2W8Z9P4R57</t>
        </is>
      </c>
      <c r="J3486" s="8" t="inlineStr">
        <is>
          <t>02 - Sports / GT</t>
        </is>
      </c>
      <c r="K3486" s="12" t="n">
        <v>400000</v>
      </c>
      <c r="L3486" s="8" t="inlineStr">
        <is>
          <t>New Hampshire</t>
        </is>
      </c>
      <c r="M3486" s="13" t="n">
        <v>5886.79</v>
      </c>
      <c r="N3486" s="13" t="n">
        <v>5396.42</v>
      </c>
      <c r="O3486" s="8" t="n"/>
    </row>
    <row r="3487">
      <c r="A3487" s="8" t="inlineStr">
        <is>
          <t>CANON-202512-003467</t>
        </is>
      </c>
      <c r="B3487" s="9" t="inlineStr">
        <is>
          <t>2025-12</t>
        </is>
      </c>
      <c r="C3487" s="10" t="n">
        <v>46007</v>
      </c>
      <c r="D3487" s="9" t="inlineStr">
        <is>
          <t>Bound</t>
        </is>
      </c>
      <c r="E3487" s="8" t="inlineStr">
        <is>
          <t>Ottilie Nakashima</t>
        </is>
      </c>
      <c r="F3487" s="11" t="n">
        <v>1980</v>
      </c>
      <c r="G3487" s="8" t="inlineStr">
        <is>
          <t>Aston Martin</t>
        </is>
      </c>
      <c r="H3487" s="8" t="inlineStr">
        <is>
          <t>DB12</t>
        </is>
      </c>
      <c r="I3487" s="8" t="inlineStr">
        <is>
          <t>4FT5SVB5UF6X85ULF</t>
        </is>
      </c>
      <c r="J3487" s="8" t="inlineStr">
        <is>
          <t>02 - Sports / GT</t>
        </is>
      </c>
      <c r="K3487" s="12" t="n">
        <v>145000</v>
      </c>
      <c r="L3487" s="8" t="inlineStr">
        <is>
          <t>Colorado</t>
        </is>
      </c>
      <c r="M3487" s="13" t="n">
        <v>2768.68</v>
      </c>
      <c r="N3487" s="13" t="n">
        <v>2538.05</v>
      </c>
      <c r="O3487" s="8" t="n"/>
    </row>
    <row r="3488">
      <c r="A3488" s="8" t="inlineStr">
        <is>
          <t>CANON-202512-003468</t>
        </is>
      </c>
      <c r="B3488" s="9" t="inlineStr">
        <is>
          <t>2025-12</t>
        </is>
      </c>
      <c r="C3488" s="10" t="n">
        <v>46019</v>
      </c>
      <c r="D3488" s="9" t="inlineStr">
        <is>
          <t>Bound</t>
        </is>
      </c>
      <c r="E3488" s="8" t="inlineStr">
        <is>
          <t>Noor Bellandi</t>
        </is>
      </c>
      <c r="F3488" s="11" t="n">
        <v>1979</v>
      </c>
      <c r="G3488" s="8" t="inlineStr">
        <is>
          <t>Mercedes-Benz</t>
        </is>
      </c>
      <c r="H3488" s="8" t="inlineStr">
        <is>
          <t>280SL Pagoda</t>
        </is>
      </c>
      <c r="I3488" s="8" t="inlineStr">
        <is>
          <t>BJ4YN2P3X8RGKY6EY</t>
        </is>
      </c>
      <c r="J3488" s="8" t="inlineStr">
        <is>
          <t>07 - Post-War Classic (1946-1972)</t>
        </is>
      </c>
      <c r="K3488" s="12" t="n">
        <v>465000</v>
      </c>
      <c r="L3488" s="8" t="inlineStr">
        <is>
          <t>Washington</t>
        </is>
      </c>
      <c r="M3488" s="13" t="n">
        <v>4042.87</v>
      </c>
      <c r="N3488" s="13" t="n">
        <v>3706.1</v>
      </c>
      <c r="O3488" s="8" t="n"/>
    </row>
    <row r="3489">
      <c r="A3489" s="8" t="inlineStr">
        <is>
          <t>CANON-202512-003470</t>
        </is>
      </c>
      <c r="B3489" s="9" t="inlineStr">
        <is>
          <t>2025-12</t>
        </is>
      </c>
      <c r="C3489" s="10" t="n">
        <v>45997</v>
      </c>
      <c r="D3489" s="9" t="inlineStr">
        <is>
          <t>Bound</t>
        </is>
      </c>
      <c r="E3489" s="8" t="inlineStr">
        <is>
          <t>Anouk Whitlock</t>
        </is>
      </c>
      <c r="F3489" s="11" t="n">
        <v>1985</v>
      </c>
      <c r="G3489" s="8" t="inlineStr">
        <is>
          <t>Bentley</t>
        </is>
      </c>
      <c r="H3489" s="8" t="inlineStr">
        <is>
          <t>Continental GT</t>
        </is>
      </c>
      <c r="I3489" s="8" t="inlineStr">
        <is>
          <t>MY8EJM8A8HEZPK56H</t>
        </is>
      </c>
      <c r="J3489" s="8" t="inlineStr">
        <is>
          <t>02 - Sports / GT</t>
        </is>
      </c>
      <c r="K3489" s="12" t="n">
        <v>265000</v>
      </c>
      <c r="L3489" s="8" t="inlineStr">
        <is>
          <t>Illinois</t>
        </is>
      </c>
      <c r="M3489" s="13" t="n">
        <v>5100</v>
      </c>
      <c r="N3489" s="13" t="n">
        <v>4675.17</v>
      </c>
      <c r="O3489" s="8" t="n"/>
    </row>
    <row r="3490">
      <c r="A3490" s="8" t="inlineStr">
        <is>
          <t>CANON-202512-003472</t>
        </is>
      </c>
      <c r="B3490" s="9" t="inlineStr">
        <is>
          <t>2025-12</t>
        </is>
      </c>
      <c r="C3490" s="10" t="n">
        <v>46011</v>
      </c>
      <c r="D3490" s="9" t="inlineStr">
        <is>
          <t>Bound</t>
        </is>
      </c>
      <c r="E3490" s="8" t="inlineStr">
        <is>
          <t>Delphine Nakashima</t>
        </is>
      </c>
      <c r="F3490" s="11" t="n">
        <v>1976</v>
      </c>
      <c r="G3490" s="8" t="inlineStr">
        <is>
          <t>Lamborghini</t>
        </is>
      </c>
      <c r="H3490" s="8" t="inlineStr">
        <is>
          <t>Huracan EVO</t>
        </is>
      </c>
      <c r="I3490" s="8" t="inlineStr">
        <is>
          <t>EV4DLXUP73TE44CEV</t>
        </is>
      </c>
      <c r="J3490" s="8" t="inlineStr">
        <is>
          <t>03 - Supercar</t>
        </is>
      </c>
      <c r="K3490" s="12" t="n">
        <v>415000</v>
      </c>
      <c r="L3490" s="8" t="inlineStr">
        <is>
          <t>Illinois</t>
        </is>
      </c>
      <c r="M3490" s="13" t="n">
        <v>12246.42</v>
      </c>
      <c r="N3490" s="13" t="n">
        <v>11226.29</v>
      </c>
      <c r="O3490" s="8" t="n"/>
    </row>
    <row r="3491">
      <c r="A3491" s="8" t="inlineStr">
        <is>
          <t>CANON-202512-003473</t>
        </is>
      </c>
      <c r="B3491" s="9" t="inlineStr">
        <is>
          <t>2025-12</t>
        </is>
      </c>
      <c r="C3491" s="10" t="n">
        <v>46000</v>
      </c>
      <c r="D3491" s="9" t="inlineStr">
        <is>
          <t>Bound</t>
        </is>
      </c>
      <c r="E3491" s="8" t="inlineStr">
        <is>
          <t>Everett Whitlock</t>
        </is>
      </c>
      <c r="F3491" s="11" t="n">
        <v>1993</v>
      </c>
      <c r="G3491" s="8" t="inlineStr">
        <is>
          <t>Ferrari</t>
        </is>
      </c>
      <c r="H3491" s="8" t="inlineStr">
        <is>
          <t>SF90 Stradale</t>
        </is>
      </c>
      <c r="I3491" s="8" t="inlineStr">
        <is>
          <t>HPJWHASK1RXT2GLUN</t>
        </is>
      </c>
      <c r="J3491" s="8" t="inlineStr">
        <is>
          <t>03 - Supercar</t>
        </is>
      </c>
      <c r="K3491" s="12" t="n">
        <v>655000</v>
      </c>
      <c r="L3491" s="8" t="inlineStr">
        <is>
          <t>California</t>
        </is>
      </c>
      <c r="M3491" s="13" t="n">
        <v>15849.76</v>
      </c>
      <c r="N3491" s="13" t="n">
        <v>14529.47</v>
      </c>
      <c r="O3491" s="8" t="n"/>
    </row>
    <row r="3492">
      <c r="A3492" s="8" t="inlineStr">
        <is>
          <t>CANON-202512-003474</t>
        </is>
      </c>
      <c r="B3492" s="9" t="inlineStr">
        <is>
          <t>2025-12</t>
        </is>
      </c>
      <c r="C3492" s="10" t="n">
        <v>46002</v>
      </c>
      <c r="D3492" s="9" t="inlineStr">
        <is>
          <t>Bound</t>
        </is>
      </c>
      <c r="E3492" s="8" t="inlineStr">
        <is>
          <t>Horace Vasquez</t>
        </is>
      </c>
      <c r="F3492" s="11" t="n">
        <v>2016</v>
      </c>
      <c r="G3492" s="8" t="inlineStr">
        <is>
          <t>BMW</t>
        </is>
      </c>
      <c r="H3492" s="8" t="inlineStr">
        <is>
          <t>M8 Competition</t>
        </is>
      </c>
      <c r="I3492" s="8" t="inlineStr">
        <is>
          <t>2A0UM89AXZH5E0WPA</t>
        </is>
      </c>
      <c r="J3492" s="8" t="inlineStr">
        <is>
          <t>02 - Sports / GT</t>
        </is>
      </c>
      <c r="K3492" s="12" t="n">
        <v>265000</v>
      </c>
      <c r="L3492" s="8" t="inlineStr">
        <is>
          <t>South Dakota</t>
        </is>
      </c>
      <c r="M3492" s="13" t="n">
        <v>4162.5</v>
      </c>
      <c r="N3492" s="13" t="n">
        <v>3815.76</v>
      </c>
      <c r="O3492" s="8" t="n"/>
    </row>
    <row r="3493">
      <c r="A3493" s="8" t="inlineStr">
        <is>
          <t>CANON-202512-003476</t>
        </is>
      </c>
      <c r="B3493" s="9" t="inlineStr">
        <is>
          <t>2025-12</t>
        </is>
      </c>
      <c r="C3493" s="10" t="n">
        <v>46014</v>
      </c>
      <c r="D3493" s="9" t="inlineStr">
        <is>
          <t>Bound</t>
        </is>
      </c>
      <c r="E3493" s="8" t="inlineStr">
        <is>
          <t>Fitzgerald Pennington</t>
        </is>
      </c>
      <c r="F3493" s="11" t="n">
        <v>1958</v>
      </c>
      <c r="G3493" s="8" t="inlineStr">
        <is>
          <t>BMW</t>
        </is>
      </c>
      <c r="H3493" s="8" t="inlineStr">
        <is>
          <t>M8 Competition</t>
        </is>
      </c>
      <c r="I3493" s="8" t="inlineStr">
        <is>
          <t>KZYH1KWGL0D28RCRB</t>
        </is>
      </c>
      <c r="J3493" s="8" t="inlineStr">
        <is>
          <t>02 - Sports / GT</t>
        </is>
      </c>
      <c r="K3493" s="12" t="n">
        <v>330000</v>
      </c>
      <c r="L3493" s="8" t="inlineStr">
        <is>
          <t>Tennessee</t>
        </is>
      </c>
      <c r="M3493" s="13" t="n">
        <v>4576.42</v>
      </c>
      <c r="N3493" s="13" t="n">
        <v>4195.2</v>
      </c>
      <c r="O3493" s="8" t="n"/>
    </row>
    <row r="3494">
      <c r="A3494" s="8" t="inlineStr">
        <is>
          <t>CANON-202512-003477</t>
        </is>
      </c>
      <c r="B3494" s="9" t="inlineStr">
        <is>
          <t>2025-12</t>
        </is>
      </c>
      <c r="C3494" s="10" t="n">
        <v>45998</v>
      </c>
      <c r="D3494" s="9" t="inlineStr">
        <is>
          <t>Bound</t>
        </is>
      </c>
      <c r="E3494" s="8" t="inlineStr">
        <is>
          <t>Sunniva Merriweather</t>
        </is>
      </c>
      <c r="F3494" s="11" t="n">
        <v>1986</v>
      </c>
      <c r="G3494" s="8" t="inlineStr">
        <is>
          <t>Porsche</t>
        </is>
      </c>
      <c r="H3494" s="8" t="inlineStr">
        <is>
          <t>911 Turbo S</t>
        </is>
      </c>
      <c r="I3494" s="8" t="inlineStr">
        <is>
          <t>5E1NME6DTRH47HZ21</t>
        </is>
      </c>
      <c r="J3494" s="8" t="inlineStr">
        <is>
          <t>02 - Sports / GT</t>
        </is>
      </c>
      <c r="K3494" s="12" t="n">
        <v>945000</v>
      </c>
      <c r="L3494" s="8" t="inlineStr">
        <is>
          <t>California</t>
        </is>
      </c>
      <c r="M3494" s="13" t="n">
        <v>15645.99</v>
      </c>
      <c r="N3494" s="13" t="n">
        <v>14342.68</v>
      </c>
      <c r="O3494" s="8" t="n"/>
    </row>
    <row r="3495">
      <c r="A3495" s="8" t="inlineStr">
        <is>
          <t>CANON-202512-003478</t>
        </is>
      </c>
      <c r="B3495" s="9" t="inlineStr">
        <is>
          <t>2025-12</t>
        </is>
      </c>
      <c r="C3495" s="10" t="n">
        <v>45998</v>
      </c>
      <c r="D3495" s="9" t="inlineStr">
        <is>
          <t>Bound</t>
        </is>
      </c>
      <c r="E3495" s="8" t="inlineStr">
        <is>
          <t>Cassius Fairweather</t>
        </is>
      </c>
      <c r="F3495" s="11" t="n">
        <v>1994</v>
      </c>
      <c r="G3495" s="8" t="inlineStr">
        <is>
          <t>Ferrari</t>
        </is>
      </c>
      <c r="H3495" s="8" t="inlineStr">
        <is>
          <t>296 GTB</t>
        </is>
      </c>
      <c r="I3495" s="8" t="inlineStr">
        <is>
          <t>WC2UWHKKAWENGAJHS</t>
        </is>
      </c>
      <c r="J3495" s="8" t="inlineStr">
        <is>
          <t>03 - Supercar</t>
        </is>
      </c>
      <c r="K3495" s="12" t="n">
        <v>1950000</v>
      </c>
      <c r="L3495" s="8" t="inlineStr">
        <is>
          <t>New Jersey</t>
        </is>
      </c>
      <c r="M3495" s="13" t="n">
        <v>26784.91</v>
      </c>
      <c r="N3495" s="13" t="n">
        <v>24553.73</v>
      </c>
      <c r="O3495" s="8" t="n"/>
    </row>
    <row r="3496">
      <c r="A3496" s="8" t="inlineStr">
        <is>
          <t>CANON-202512-003479</t>
        </is>
      </c>
      <c r="B3496" s="9" t="inlineStr">
        <is>
          <t>2025-12</t>
        </is>
      </c>
      <c r="C3496" s="10" t="n">
        <v>46018</v>
      </c>
      <c r="D3496" s="9" t="inlineStr">
        <is>
          <t>Bound</t>
        </is>
      </c>
      <c r="E3496" s="8" t="inlineStr">
        <is>
          <t>Ingrid Rourke</t>
        </is>
      </c>
      <c r="F3496" s="11" t="n">
        <v>2002</v>
      </c>
      <c r="G3496" s="8" t="inlineStr">
        <is>
          <t>Ferrari</t>
        </is>
      </c>
      <c r="H3496" s="8" t="inlineStr">
        <is>
          <t>SF90 Stradale</t>
        </is>
      </c>
      <c r="I3496" s="8" t="inlineStr">
        <is>
          <t>J5JRDX4CM2BCFG3DU</t>
        </is>
      </c>
      <c r="J3496" s="8" t="inlineStr">
        <is>
          <t>03 - Supercar</t>
        </is>
      </c>
      <c r="K3496" s="12" t="n">
        <v>415000</v>
      </c>
      <c r="L3496" s="8" t="inlineStr">
        <is>
          <t>Montana</t>
        </is>
      </c>
      <c r="M3496" s="13" t="n">
        <v>8374.389999999999</v>
      </c>
      <c r="N3496" s="13" t="n">
        <v>7676.8</v>
      </c>
      <c r="O3496" s="8" t="n"/>
    </row>
    <row r="3497">
      <c r="A3497" s="8" t="inlineStr">
        <is>
          <t>CANON-202512-003480</t>
        </is>
      </c>
      <c r="B3497" s="9" t="inlineStr">
        <is>
          <t>2025-12</t>
        </is>
      </c>
      <c r="C3497" s="10" t="n">
        <v>45997</v>
      </c>
      <c r="D3497" s="9" t="inlineStr">
        <is>
          <t>Bound</t>
        </is>
      </c>
      <c r="E3497" s="8" t="inlineStr">
        <is>
          <t>Desmond Chattopadhyay</t>
        </is>
      </c>
      <c r="F3497" s="11" t="n">
        <v>1994</v>
      </c>
      <c r="G3497" s="8" t="inlineStr">
        <is>
          <t>Mercedes-Benz</t>
        </is>
      </c>
      <c r="H3497" s="8" t="inlineStr">
        <is>
          <t>280SL Pagoda</t>
        </is>
      </c>
      <c r="I3497" s="8" t="inlineStr">
        <is>
          <t>1HHN2AV8H0SBYWRYY</t>
        </is>
      </c>
      <c r="J3497" s="8" t="inlineStr">
        <is>
          <t>07 - Post-War Classic (1946-1972)</t>
        </is>
      </c>
      <c r="K3497" s="12" t="n">
        <v>1515000</v>
      </c>
      <c r="L3497" s="8" t="inlineStr">
        <is>
          <t>Rhode Island</t>
        </is>
      </c>
      <c r="M3497" s="13" t="n">
        <v>14881.3</v>
      </c>
      <c r="N3497" s="13" t="n">
        <v>13641.69</v>
      </c>
      <c r="O3497" s="8" t="n"/>
    </row>
    <row r="3498">
      <c r="A3498" s="8" t="inlineStr">
        <is>
          <t>CANON-202512-003481</t>
        </is>
      </c>
      <c r="B3498" s="9" t="inlineStr">
        <is>
          <t>2025-12</t>
        </is>
      </c>
      <c r="C3498" s="10" t="n">
        <v>46000</v>
      </c>
      <c r="D3498" s="9" t="inlineStr">
        <is>
          <t>Bound</t>
        </is>
      </c>
      <c r="E3498" s="8" t="inlineStr">
        <is>
          <t>Leopold Merriweather</t>
        </is>
      </c>
      <c r="F3498" s="11" t="n">
        <v>1968</v>
      </c>
      <c r="G3498" s="8" t="inlineStr">
        <is>
          <t>Porsche</t>
        </is>
      </c>
      <c r="H3498" s="8" t="inlineStr">
        <is>
          <t>911 Turbo S</t>
        </is>
      </c>
      <c r="I3498" s="8" t="inlineStr">
        <is>
          <t>E0V1PFXMA7ZCKU8LN</t>
        </is>
      </c>
      <c r="J3498" s="8" t="inlineStr">
        <is>
          <t>02 - Sports / GT</t>
        </is>
      </c>
      <c r="K3498" s="12" t="n">
        <v>1245000</v>
      </c>
      <c r="L3498" s="8" t="inlineStr">
        <is>
          <t>Missouri</t>
        </is>
      </c>
      <c r="M3498" s="13" t="n">
        <v>13695</v>
      </c>
      <c r="N3498" s="13" t="n">
        <v>12554.21</v>
      </c>
      <c r="O3498" s="8" t="n"/>
    </row>
    <row r="3499">
      <c r="A3499" s="8" t="inlineStr">
        <is>
          <t>CANON-202512-003482</t>
        </is>
      </c>
      <c r="B3499" s="9" t="inlineStr">
        <is>
          <t>2025-12</t>
        </is>
      </c>
      <c r="C3499" s="10" t="n">
        <v>46016</v>
      </c>
      <c r="D3499" s="9" t="inlineStr">
        <is>
          <t>Bound</t>
        </is>
      </c>
      <c r="E3499" s="8" t="inlineStr">
        <is>
          <t>Noor Pennington</t>
        </is>
      </c>
      <c r="F3499" s="11" t="n">
        <v>2017</v>
      </c>
      <c r="G3499" s="8" t="inlineStr">
        <is>
          <t>Aston Martin</t>
        </is>
      </c>
      <c r="H3499" s="8" t="inlineStr">
        <is>
          <t>DB12</t>
        </is>
      </c>
      <c r="I3499" s="8" t="inlineStr">
        <is>
          <t>W0L3JE2XMFU7YTU9W</t>
        </is>
      </c>
      <c r="J3499" s="8" t="inlineStr">
        <is>
          <t>02 - Sports / GT</t>
        </is>
      </c>
      <c r="K3499" s="12" t="n">
        <v>420000</v>
      </c>
      <c r="L3499" s="8" t="inlineStr">
        <is>
          <t>Pennsylvania</t>
        </is>
      </c>
      <c r="M3499" s="13" t="n">
        <v>5943.4</v>
      </c>
      <c r="N3499" s="13" t="n">
        <v>5448.31</v>
      </c>
      <c r="O3499" s="8" t="n"/>
    </row>
    <row r="3500">
      <c r="A3500" s="8" t="inlineStr">
        <is>
          <t>CANON-202512-003483</t>
        </is>
      </c>
      <c r="B3500" s="9" t="inlineStr">
        <is>
          <t>2025-12</t>
        </is>
      </c>
      <c r="C3500" s="10" t="n">
        <v>46000</v>
      </c>
      <c r="D3500" s="9" t="inlineStr">
        <is>
          <t>Bound</t>
        </is>
      </c>
      <c r="E3500" s="8" t="inlineStr">
        <is>
          <t>Priya Harrington</t>
        </is>
      </c>
      <c r="F3500" s="11" t="n">
        <v>2024</v>
      </c>
      <c r="G3500" s="8" t="inlineStr">
        <is>
          <t>BMW</t>
        </is>
      </c>
      <c r="H3500" s="8" t="inlineStr">
        <is>
          <t>M8 Competition</t>
        </is>
      </c>
      <c r="I3500" s="8" t="inlineStr">
        <is>
          <t>Z0WCZDTL9PCU2K6BM</t>
        </is>
      </c>
      <c r="J3500" s="8" t="inlineStr">
        <is>
          <t>02 - Sports / GT</t>
        </is>
      </c>
      <c r="K3500" s="12" t="n">
        <v>260000</v>
      </c>
      <c r="L3500" s="8" t="inlineStr">
        <is>
          <t>Nevada</t>
        </is>
      </c>
      <c r="M3500" s="13" t="n">
        <v>4304.72</v>
      </c>
      <c r="N3500" s="13" t="n">
        <v>3946.14</v>
      </c>
      <c r="O3500" s="8" t="n"/>
    </row>
    <row r="3501">
      <c r="A3501" s="8" t="inlineStr">
        <is>
          <t>CANON-202512-003484</t>
        </is>
      </c>
      <c r="B3501" s="9" t="inlineStr">
        <is>
          <t>2025-12</t>
        </is>
      </c>
      <c r="C3501" s="10" t="n">
        <v>46010</v>
      </c>
      <c r="D3501" s="9" t="inlineStr">
        <is>
          <t>Bound</t>
        </is>
      </c>
      <c r="E3501" s="8" t="inlineStr">
        <is>
          <t>Everett Farkas</t>
        </is>
      </c>
      <c r="F3501" s="11" t="n">
        <v>1991</v>
      </c>
      <c r="G3501" s="8" t="inlineStr">
        <is>
          <t>Porsche</t>
        </is>
      </c>
      <c r="H3501" s="8" t="inlineStr">
        <is>
          <t>911 Turbo S</t>
        </is>
      </c>
      <c r="I3501" s="8" t="inlineStr">
        <is>
          <t>NRFGA1GPD8M94F0DY</t>
        </is>
      </c>
      <c r="J3501" s="8" t="inlineStr">
        <is>
          <t>02 - Sports / GT</t>
        </is>
      </c>
      <c r="K3501" s="12" t="n">
        <v>490000</v>
      </c>
      <c r="L3501" s="8" t="inlineStr">
        <is>
          <t>Tennessee</t>
        </is>
      </c>
      <c r="M3501" s="13" t="n">
        <v>6795.28</v>
      </c>
      <c r="N3501" s="13" t="n">
        <v>6229.23</v>
      </c>
      <c r="O3501" s="8" t="n"/>
    </row>
    <row r="3502">
      <c r="A3502" s="8" t="inlineStr">
        <is>
          <t>CANON-202512-003485</t>
        </is>
      </c>
      <c r="B3502" s="9" t="inlineStr">
        <is>
          <t>2025-12</t>
        </is>
      </c>
      <c r="C3502" s="10" t="n">
        <v>46016</v>
      </c>
      <c r="D3502" s="9" t="inlineStr">
        <is>
          <t>Bound</t>
        </is>
      </c>
      <c r="E3502" s="8" t="inlineStr">
        <is>
          <t>Callum Farkas</t>
        </is>
      </c>
      <c r="F3502" s="11" t="n">
        <v>1961</v>
      </c>
      <c r="G3502" s="8" t="inlineStr">
        <is>
          <t>Porsche</t>
        </is>
      </c>
      <c r="H3502" s="8" t="inlineStr">
        <is>
          <t>911 Turbo S</t>
        </is>
      </c>
      <c r="I3502" s="8" t="inlineStr">
        <is>
          <t>3HT972V9N8GYW7YP6</t>
        </is>
      </c>
      <c r="J3502" s="8" t="inlineStr">
        <is>
          <t>02 - Sports / GT</t>
        </is>
      </c>
      <c r="K3502" s="12" t="n">
        <v>460000</v>
      </c>
      <c r="L3502" s="8" t="inlineStr">
        <is>
          <t>Ohio</t>
        </is>
      </c>
      <c r="M3502" s="13" t="n">
        <v>9048.110000000001</v>
      </c>
      <c r="N3502" s="13" t="n">
        <v>8294.4</v>
      </c>
      <c r="O3502" s="8" t="n"/>
    </row>
    <row r="3503">
      <c r="A3503" s="8" t="inlineStr">
        <is>
          <t>CANON-202512-003486</t>
        </is>
      </c>
      <c r="B3503" s="9" t="inlineStr">
        <is>
          <t>2025-12</t>
        </is>
      </c>
      <c r="C3503" s="10" t="n">
        <v>46022</v>
      </c>
      <c r="D3503" s="9" t="inlineStr">
        <is>
          <t>Bound</t>
        </is>
      </c>
      <c r="E3503" s="8" t="inlineStr">
        <is>
          <t>Aurelio Fairweather</t>
        </is>
      </c>
      <c r="F3503" s="11" t="n">
        <v>1980</v>
      </c>
      <c r="G3503" s="8" t="inlineStr">
        <is>
          <t>McLaren</t>
        </is>
      </c>
      <c r="H3503" s="8" t="inlineStr">
        <is>
          <t>750S</t>
        </is>
      </c>
      <c r="I3503" s="8" t="inlineStr">
        <is>
          <t>EJYBDX6N9WT71WVYA</t>
        </is>
      </c>
      <c r="J3503" s="8" t="inlineStr">
        <is>
          <t>03 - Supercar</t>
        </is>
      </c>
      <c r="K3503" s="12" t="n">
        <v>765000</v>
      </c>
      <c r="L3503" s="8" t="inlineStr">
        <is>
          <t>North Dakota</t>
        </is>
      </c>
      <c r="M3503" s="13" t="n">
        <v>13986.51</v>
      </c>
      <c r="N3503" s="13" t="n">
        <v>12821.43</v>
      </c>
      <c r="O3503" s="8" t="n"/>
    </row>
    <row r="3504">
      <c r="A3504" s="8" t="inlineStr">
        <is>
          <t>CANON-202512-003487</t>
        </is>
      </c>
      <c r="B3504" s="9" t="inlineStr">
        <is>
          <t>2025-12</t>
        </is>
      </c>
      <c r="C3504" s="10" t="n">
        <v>46015</v>
      </c>
      <c r="D3504" s="9" t="inlineStr">
        <is>
          <t>Bound</t>
        </is>
      </c>
      <c r="E3504" s="8" t="inlineStr">
        <is>
          <t>Fitzgerald Thistlewood</t>
        </is>
      </c>
      <c r="F3504" s="11" t="n">
        <v>2023</v>
      </c>
      <c r="G3504" s="8" t="inlineStr">
        <is>
          <t>Bentley</t>
        </is>
      </c>
      <c r="H3504" s="8" t="inlineStr">
        <is>
          <t>Continental GT</t>
        </is>
      </c>
      <c r="I3504" s="8" t="inlineStr">
        <is>
          <t>2TMPKEG40SPCTHK54</t>
        </is>
      </c>
      <c r="J3504" s="8" t="inlineStr">
        <is>
          <t>02 - Sports / GT</t>
        </is>
      </c>
      <c r="K3504" s="12" t="n">
        <v>245000</v>
      </c>
      <c r="L3504" s="8" t="inlineStr">
        <is>
          <t>North Dakota</t>
        </is>
      </c>
      <c r="M3504" s="13" t="n">
        <v>4337.89</v>
      </c>
      <c r="N3504" s="13" t="n">
        <v>3976.54</v>
      </c>
      <c r="O3504" s="8" t="n"/>
    </row>
    <row r="3505">
      <c r="A3505" s="8" t="inlineStr">
        <is>
          <t>CANON-202512-003488</t>
        </is>
      </c>
      <c r="B3505" s="9" t="inlineStr">
        <is>
          <t>2025-12</t>
        </is>
      </c>
      <c r="C3505" s="10" t="n">
        <v>46017</v>
      </c>
      <c r="D3505" s="9" t="inlineStr">
        <is>
          <t>Bound</t>
        </is>
      </c>
      <c r="E3505" s="8" t="inlineStr">
        <is>
          <t>Marisol Larsson</t>
        </is>
      </c>
      <c r="F3505" s="11" t="n">
        <v>1987</v>
      </c>
      <c r="G3505" s="8" t="inlineStr">
        <is>
          <t>Mercedes-Benz</t>
        </is>
      </c>
      <c r="H3505" s="8" t="inlineStr">
        <is>
          <t>AMG GT</t>
        </is>
      </c>
      <c r="I3505" s="8" t="inlineStr">
        <is>
          <t>FJ1L2RGRUL6VS3791</t>
        </is>
      </c>
      <c r="J3505" s="8" t="inlineStr">
        <is>
          <t>02 - Sports / GT</t>
        </is>
      </c>
      <c r="K3505" s="12" t="n">
        <v>260000</v>
      </c>
      <c r="L3505" s="8" t="inlineStr">
        <is>
          <t>Georgia</t>
        </is>
      </c>
      <c r="M3505" s="13" t="n">
        <v>4120.75</v>
      </c>
      <c r="N3505" s="13" t="n">
        <v>3777.49</v>
      </c>
      <c r="O3505" s="8" t="n"/>
    </row>
    <row r="3506">
      <c r="A3506" s="8" t="inlineStr">
        <is>
          <t>CANON-202512-003490</t>
        </is>
      </c>
      <c r="B3506" s="9" t="inlineStr">
        <is>
          <t>2025-12</t>
        </is>
      </c>
      <c r="C3506" s="10" t="n">
        <v>46016</v>
      </c>
      <c r="D3506" s="9" t="inlineStr">
        <is>
          <t>Bound</t>
        </is>
      </c>
      <c r="E3506" s="8" t="inlineStr">
        <is>
          <t>Everett Nakashima</t>
        </is>
      </c>
      <c r="F3506" s="11" t="n">
        <v>2003</v>
      </c>
      <c r="G3506" s="8" t="inlineStr">
        <is>
          <t>Ferrari</t>
        </is>
      </c>
      <c r="H3506" s="8" t="inlineStr">
        <is>
          <t>275 GTB/4</t>
        </is>
      </c>
      <c r="I3506" s="8" t="inlineStr">
        <is>
          <t>KP538MVTPLFUJ0V70</t>
        </is>
      </c>
      <c r="J3506" s="8" t="inlineStr">
        <is>
          <t>07 - Post-War Classic (1946-1972)</t>
        </is>
      </c>
      <c r="K3506" s="12" t="n">
        <v>475000</v>
      </c>
      <c r="L3506" s="8" t="inlineStr">
        <is>
          <t>Oklahoma</t>
        </is>
      </c>
      <c r="M3506" s="13" t="n">
        <v>5420.38</v>
      </c>
      <c r="N3506" s="13" t="n">
        <v>4968.86</v>
      </c>
      <c r="O3506" s="8" t="n"/>
    </row>
    <row r="3507">
      <c r="A3507" s="8" t="inlineStr">
        <is>
          <t>CANON-202512-003491</t>
        </is>
      </c>
      <c r="B3507" s="9" t="inlineStr">
        <is>
          <t>2025-12</t>
        </is>
      </c>
      <c r="C3507" s="10" t="n">
        <v>46006</v>
      </c>
      <c r="D3507" s="9" t="inlineStr">
        <is>
          <t>Bound</t>
        </is>
      </c>
      <c r="E3507" s="8" t="inlineStr">
        <is>
          <t>Sunniva Ashcombe</t>
        </is>
      </c>
      <c r="F3507" s="11" t="n">
        <v>2006</v>
      </c>
      <c r="G3507" s="8" t="inlineStr">
        <is>
          <t>BMW</t>
        </is>
      </c>
      <c r="H3507" s="8" t="inlineStr">
        <is>
          <t>M8 Competition</t>
        </is>
      </c>
      <c r="I3507" s="8" t="inlineStr">
        <is>
          <t>US7PME40M2KZAJVK6</t>
        </is>
      </c>
      <c r="J3507" s="8" t="inlineStr">
        <is>
          <t>02 - Sports / GT</t>
        </is>
      </c>
      <c r="K3507" s="12" t="n">
        <v>380000</v>
      </c>
      <c r="L3507" s="8" t="inlineStr">
        <is>
          <t>New York</t>
        </is>
      </c>
      <c r="M3507" s="13" t="n">
        <v>6883.02</v>
      </c>
      <c r="N3507" s="13" t="n">
        <v>6309.66</v>
      </c>
      <c r="O3507" s="8" t="n"/>
    </row>
    <row r="3508">
      <c r="A3508" s="8" t="inlineStr">
        <is>
          <t>CANON-202512-003492</t>
        </is>
      </c>
      <c r="B3508" s="9" t="inlineStr">
        <is>
          <t>2025-12</t>
        </is>
      </c>
      <c r="C3508" s="10" t="n">
        <v>45996</v>
      </c>
      <c r="D3508" s="9" t="inlineStr">
        <is>
          <t>Bound</t>
        </is>
      </c>
      <c r="E3508" s="8" t="inlineStr">
        <is>
          <t>Noor Delacroix</t>
        </is>
      </c>
      <c r="F3508" s="11" t="n">
        <v>1967</v>
      </c>
      <c r="G3508" s="8" t="inlineStr">
        <is>
          <t>BMW</t>
        </is>
      </c>
      <c r="H3508" s="8" t="inlineStr">
        <is>
          <t>M8 Competition</t>
        </is>
      </c>
      <c r="I3508" s="8" t="inlineStr">
        <is>
          <t>TXTLTBGNBGJR60CAK</t>
        </is>
      </c>
      <c r="J3508" s="8" t="inlineStr">
        <is>
          <t>02 - Sports / GT</t>
        </is>
      </c>
      <c r="K3508" s="12" t="n">
        <v>1415000</v>
      </c>
      <c r="L3508" s="8" t="inlineStr">
        <is>
          <t>New Jersey</t>
        </is>
      </c>
      <c r="M3508" s="13" t="n">
        <v>13362.41</v>
      </c>
      <c r="N3508" s="13" t="n">
        <v>12249.32</v>
      </c>
      <c r="O3508" s="8" t="n"/>
    </row>
    <row r="3509">
      <c r="A3509" s="8" t="inlineStr">
        <is>
          <t>CANON-202512-003494</t>
        </is>
      </c>
      <c r="B3509" s="9" t="inlineStr">
        <is>
          <t>2025-12</t>
        </is>
      </c>
      <c r="C3509" s="10" t="n">
        <v>46022</v>
      </c>
      <c r="D3509" s="9" t="inlineStr">
        <is>
          <t>Bound</t>
        </is>
      </c>
      <c r="E3509" s="8" t="inlineStr">
        <is>
          <t>Saoirse Castellanos</t>
        </is>
      </c>
      <c r="F3509" s="11" t="n">
        <v>2014</v>
      </c>
      <c r="G3509" s="8" t="inlineStr">
        <is>
          <t>Aston Martin</t>
        </is>
      </c>
      <c r="H3509" s="8" t="inlineStr">
        <is>
          <t>DB12</t>
        </is>
      </c>
      <c r="I3509" s="8" t="inlineStr">
        <is>
          <t>RLFM14FW54APMCPL4</t>
        </is>
      </c>
      <c r="J3509" s="8" t="inlineStr">
        <is>
          <t>02 - Sports / GT</t>
        </is>
      </c>
      <c r="K3509" s="12" t="n">
        <v>750000</v>
      </c>
      <c r="L3509" s="8" t="inlineStr">
        <is>
          <t>Michigan</t>
        </is>
      </c>
      <c r="M3509" s="13" t="n">
        <v>14257.08</v>
      </c>
      <c r="N3509" s="13" t="n">
        <v>13069.47</v>
      </c>
      <c r="O3509" s="8" t="n"/>
    </row>
    <row r="3510">
      <c r="A3510" s="8" t="inlineStr">
        <is>
          <t>CANON-202512-003498</t>
        </is>
      </c>
      <c r="B3510" s="9" t="inlineStr">
        <is>
          <t>2025-12</t>
        </is>
      </c>
      <c r="C3510" s="10" t="n">
        <v>46018</v>
      </c>
      <c r="D3510" s="9" t="inlineStr">
        <is>
          <t>Bound</t>
        </is>
      </c>
      <c r="E3510" s="8" t="inlineStr">
        <is>
          <t>Sunniva Larsson</t>
        </is>
      </c>
      <c r="F3510" s="11" t="n">
        <v>1988</v>
      </c>
      <c r="G3510" s="8" t="inlineStr">
        <is>
          <t>BMW</t>
        </is>
      </c>
      <c r="H3510" s="8" t="inlineStr">
        <is>
          <t>M8 Competition</t>
        </is>
      </c>
      <c r="I3510" s="8" t="inlineStr">
        <is>
          <t>VWJCTECF2ABL5W631</t>
        </is>
      </c>
      <c r="J3510" s="8" t="inlineStr">
        <is>
          <t>02 - Sports / GT</t>
        </is>
      </c>
      <c r="K3510" s="12" t="n">
        <v>1150000</v>
      </c>
      <c r="L3510" s="8" t="inlineStr">
        <is>
          <t>Texas</t>
        </is>
      </c>
      <c r="M3510" s="13" t="n">
        <v>13724.06</v>
      </c>
      <c r="N3510" s="13" t="n">
        <v>12580.85</v>
      </c>
      <c r="O3510" s="8" t="n"/>
    </row>
    <row r="3511">
      <c r="A3511" s="8" t="inlineStr">
        <is>
          <t>CANON-202512-003499</t>
        </is>
      </c>
      <c r="B3511" s="9" t="inlineStr">
        <is>
          <t>2025-12</t>
        </is>
      </c>
      <c r="C3511" s="10" t="n">
        <v>46007</v>
      </c>
      <c r="D3511" s="9" t="inlineStr">
        <is>
          <t>Bound</t>
        </is>
      </c>
      <c r="E3511" s="8" t="inlineStr">
        <is>
          <t>Emiliano Delacroix</t>
        </is>
      </c>
      <c r="F3511" s="11" t="n">
        <v>2022</v>
      </c>
      <c r="G3511" s="8" t="inlineStr">
        <is>
          <t>Ferrari</t>
        </is>
      </c>
      <c r="H3511" s="8" t="inlineStr">
        <is>
          <t>SF90 Stradale</t>
        </is>
      </c>
      <c r="I3511" s="8" t="inlineStr">
        <is>
          <t>T5YTN5FA4GXRZPEFW</t>
        </is>
      </c>
      <c r="J3511" s="8" t="inlineStr">
        <is>
          <t>03 - Supercar</t>
        </is>
      </c>
      <c r="K3511" s="12" t="n">
        <v>745000</v>
      </c>
      <c r="L3511" s="8" t="inlineStr">
        <is>
          <t>Iowa</t>
        </is>
      </c>
      <c r="M3511" s="13" t="n">
        <v>14689.15</v>
      </c>
      <c r="N3511" s="13" t="n">
        <v>13465.54</v>
      </c>
      <c r="O3511" s="8" t="n"/>
    </row>
    <row r="3512">
      <c r="A3512" s="8" t="inlineStr">
        <is>
          <t>CANON-202512-003503</t>
        </is>
      </c>
      <c r="B3512" s="9" t="inlineStr">
        <is>
          <t>2025-12</t>
        </is>
      </c>
      <c r="C3512" s="10" t="n">
        <v>46020</v>
      </c>
      <c r="D3512" s="9" t="inlineStr">
        <is>
          <t>Bound</t>
        </is>
      </c>
      <c r="E3512" s="8" t="inlineStr">
        <is>
          <t>Noor Harrington</t>
        </is>
      </c>
      <c r="F3512" s="11" t="n">
        <v>1979</v>
      </c>
      <c r="G3512" s="8" t="inlineStr">
        <is>
          <t>Mercedes-Benz</t>
        </is>
      </c>
      <c r="H3512" s="8" t="inlineStr">
        <is>
          <t>280SL Pagoda</t>
        </is>
      </c>
      <c r="I3512" s="8" t="inlineStr">
        <is>
          <t>D2J28H820KE8NP6UV</t>
        </is>
      </c>
      <c r="J3512" s="8" t="inlineStr">
        <is>
          <t>07 - Post-War Classic (1946-1972)</t>
        </is>
      </c>
      <c r="K3512" s="12" t="n">
        <v>970000</v>
      </c>
      <c r="L3512" s="8" t="inlineStr">
        <is>
          <t>Vermont</t>
        </is>
      </c>
      <c r="M3512" s="13" t="n">
        <v>9601.17</v>
      </c>
      <c r="N3512" s="13" t="n">
        <v>8801.389999999999</v>
      </c>
      <c r="O3512" s="8" t="n"/>
    </row>
    <row r="3513">
      <c r="A3513" s="8" t="inlineStr">
        <is>
          <t>CANON-202512-003504</t>
        </is>
      </c>
      <c r="B3513" s="9" t="inlineStr">
        <is>
          <t>2025-12</t>
        </is>
      </c>
      <c r="C3513" s="10" t="n">
        <v>46006</v>
      </c>
      <c r="D3513" s="9" t="inlineStr">
        <is>
          <t>Bound</t>
        </is>
      </c>
      <c r="E3513" s="8" t="inlineStr">
        <is>
          <t>Thaddeus Ashcombe</t>
        </is>
      </c>
      <c r="F3513" s="11" t="n">
        <v>2000</v>
      </c>
      <c r="G3513" s="8" t="inlineStr">
        <is>
          <t>Bentley</t>
        </is>
      </c>
      <c r="H3513" s="8" t="inlineStr">
        <is>
          <t>Continental GT</t>
        </is>
      </c>
      <c r="I3513" s="8" t="inlineStr">
        <is>
          <t>C851CSC371GC1R358</t>
        </is>
      </c>
      <c r="J3513" s="8" t="inlineStr">
        <is>
          <t>02 - Sports / GT</t>
        </is>
      </c>
      <c r="K3513" s="12" t="n">
        <v>200000</v>
      </c>
      <c r="L3513" s="8" t="inlineStr">
        <is>
          <t>Hawaii</t>
        </is>
      </c>
      <c r="M3513" s="13" t="n">
        <v>4513.21</v>
      </c>
      <c r="N3513" s="13" t="n">
        <v>4137.26</v>
      </c>
      <c r="O3513" s="8" t="n"/>
    </row>
    <row r="3514">
      <c r="A3514" s="8" t="inlineStr">
        <is>
          <t>CANON-202512-003505</t>
        </is>
      </c>
      <c r="B3514" s="9" t="inlineStr">
        <is>
          <t>2025-12</t>
        </is>
      </c>
      <c r="C3514" s="10" t="n">
        <v>45999</v>
      </c>
      <c r="D3514" s="9" t="inlineStr">
        <is>
          <t>Bound</t>
        </is>
      </c>
      <c r="E3514" s="8" t="inlineStr">
        <is>
          <t>Callum Bellandi</t>
        </is>
      </c>
      <c r="F3514" s="11" t="n">
        <v>2007</v>
      </c>
      <c r="G3514" s="8" t="inlineStr">
        <is>
          <t>Mercedes-Benz</t>
        </is>
      </c>
      <c r="H3514" s="8" t="inlineStr">
        <is>
          <t>AMG GT</t>
        </is>
      </c>
      <c r="I3514" s="8" t="inlineStr">
        <is>
          <t>K0VDSPGTKV8NBFM6S</t>
        </is>
      </c>
      <c r="J3514" s="8" t="inlineStr">
        <is>
          <t>02 - Sports / GT</t>
        </is>
      </c>
      <c r="K3514" s="12" t="n">
        <v>490000</v>
      </c>
      <c r="L3514" s="8" t="inlineStr">
        <is>
          <t>Iowa</t>
        </is>
      </c>
      <c r="M3514" s="13" t="n">
        <v>7627.36</v>
      </c>
      <c r="N3514" s="13" t="n">
        <v>6992</v>
      </c>
      <c r="O3514" s="8" t="n"/>
    </row>
    <row r="3515">
      <c r="A3515" s="8" t="inlineStr">
        <is>
          <t>CANON-202512-003506</t>
        </is>
      </c>
      <c r="B3515" s="9" t="inlineStr">
        <is>
          <t>2025-12</t>
        </is>
      </c>
      <c r="C3515" s="10" t="n">
        <v>46020</v>
      </c>
      <c r="D3515" s="9" t="inlineStr">
        <is>
          <t>Bound</t>
        </is>
      </c>
      <c r="E3515" s="8" t="inlineStr">
        <is>
          <t>Horace Ashcombe</t>
        </is>
      </c>
      <c r="F3515" s="11" t="n">
        <v>1981</v>
      </c>
      <c r="G3515" s="8" t="inlineStr">
        <is>
          <t>Maserati</t>
        </is>
      </c>
      <c r="H3515" s="8" t="inlineStr">
        <is>
          <t>GranTurismo</t>
        </is>
      </c>
      <c r="I3515" s="8" t="inlineStr">
        <is>
          <t>RELZC9KN6DLJ4093B</t>
        </is>
      </c>
      <c r="J3515" s="8" t="inlineStr">
        <is>
          <t>02 - Sports / GT</t>
        </is>
      </c>
      <c r="K3515" s="12" t="n">
        <v>355000</v>
      </c>
      <c r="L3515" s="8" t="inlineStr">
        <is>
          <t>Texas</t>
        </is>
      </c>
      <c r="M3515" s="13" t="n">
        <v>5777.12</v>
      </c>
      <c r="N3515" s="13" t="n">
        <v>5295.89</v>
      </c>
      <c r="O3515" s="8" t="n"/>
    </row>
    <row r="3516">
      <c r="A3516" s="8" t="inlineStr">
        <is>
          <t>CANON-202512-003507</t>
        </is>
      </c>
      <c r="B3516" s="9" t="inlineStr">
        <is>
          <t>2025-12</t>
        </is>
      </c>
      <c r="C3516" s="10" t="n">
        <v>46003</v>
      </c>
      <c r="D3516" s="9" t="inlineStr">
        <is>
          <t>Bound</t>
        </is>
      </c>
      <c r="E3516" s="8" t="inlineStr">
        <is>
          <t>Callum Okonkwo</t>
        </is>
      </c>
      <c r="F3516" s="11" t="n">
        <v>1975</v>
      </c>
      <c r="G3516" s="8" t="inlineStr">
        <is>
          <t>Lamborghini</t>
        </is>
      </c>
      <c r="H3516" s="8" t="inlineStr">
        <is>
          <t>Huracan EVO</t>
        </is>
      </c>
      <c r="I3516" s="8" t="inlineStr">
        <is>
          <t>70J95CSKCCFC9JJTE</t>
        </is>
      </c>
      <c r="J3516" s="8" t="inlineStr">
        <is>
          <t>03 - Supercar</t>
        </is>
      </c>
      <c r="K3516" s="12" t="n">
        <v>655000</v>
      </c>
      <c r="L3516" s="8" t="inlineStr">
        <is>
          <t>Wisconsin</t>
        </is>
      </c>
      <c r="M3516" s="13" t="n">
        <v>14088.68</v>
      </c>
      <c r="N3516" s="13" t="n">
        <v>12915.09</v>
      </c>
      <c r="O3516" s="8" t="n"/>
    </row>
    <row r="3517">
      <c r="A3517" s="8" t="inlineStr">
        <is>
          <t>CANON-202512-003508</t>
        </is>
      </c>
      <c r="B3517" s="9" t="inlineStr">
        <is>
          <t>2025-12</t>
        </is>
      </c>
      <c r="C3517" s="10" t="n">
        <v>46017</v>
      </c>
      <c r="D3517" s="9" t="inlineStr">
        <is>
          <t>Bound</t>
        </is>
      </c>
      <c r="E3517" s="8" t="inlineStr">
        <is>
          <t>Everett Fairweather</t>
        </is>
      </c>
      <c r="F3517" s="11" t="n">
        <v>1963</v>
      </c>
      <c r="G3517" s="8" t="inlineStr">
        <is>
          <t>Ferrari</t>
        </is>
      </c>
      <c r="H3517" s="8" t="inlineStr">
        <is>
          <t>296 GTB</t>
        </is>
      </c>
      <c r="I3517" s="8" t="inlineStr">
        <is>
          <t>GRULA6YX6LA597E5H</t>
        </is>
      </c>
      <c r="J3517" s="8" t="inlineStr">
        <is>
          <t>03 - Supercar</t>
        </is>
      </c>
      <c r="K3517" s="12" t="n">
        <v>1095000</v>
      </c>
      <c r="L3517" s="8" t="inlineStr">
        <is>
          <t>Maine</t>
        </is>
      </c>
      <c r="M3517" s="13" t="n">
        <v>17850.57</v>
      </c>
      <c r="N3517" s="13" t="n">
        <v>16363.62</v>
      </c>
      <c r="O3517" s="8" t="n"/>
    </row>
    <row r="3518">
      <c r="A3518" s="8" t="inlineStr">
        <is>
          <t>CANON-202512-003510</t>
        </is>
      </c>
      <c r="B3518" s="9" t="inlineStr">
        <is>
          <t>2025-12</t>
        </is>
      </c>
      <c r="C3518" s="10" t="n">
        <v>46020</v>
      </c>
      <c r="D3518" s="9" t="inlineStr">
        <is>
          <t>Bound</t>
        </is>
      </c>
      <c r="E3518" s="8" t="inlineStr">
        <is>
          <t>Fitzgerald Kingsford</t>
        </is>
      </c>
      <c r="F3518" s="11" t="n">
        <v>2016</v>
      </c>
      <c r="G3518" s="8" t="inlineStr">
        <is>
          <t>Maserati</t>
        </is>
      </c>
      <c r="H3518" s="8" t="inlineStr">
        <is>
          <t>GranTurismo</t>
        </is>
      </c>
      <c r="I3518" s="8" t="inlineStr">
        <is>
          <t>X7VBS92A42CENMB0K</t>
        </is>
      </c>
      <c r="J3518" s="8" t="inlineStr">
        <is>
          <t>02 - Sports / GT</t>
        </is>
      </c>
      <c r="K3518" s="12" t="n">
        <v>335000</v>
      </c>
      <c r="L3518" s="8" t="inlineStr">
        <is>
          <t>Tennessee</t>
        </is>
      </c>
      <c r="M3518" s="13" t="n">
        <v>4645.75</v>
      </c>
      <c r="N3518" s="13" t="n">
        <v>4258.76</v>
      </c>
      <c r="O3518" s="8" t="n"/>
    </row>
    <row r="3519">
      <c r="A3519" s="8" t="inlineStr">
        <is>
          <t>CANON-202512-003511</t>
        </is>
      </c>
      <c r="B3519" s="9" t="inlineStr">
        <is>
          <t>2025-12</t>
        </is>
      </c>
      <c r="C3519" s="10" t="n">
        <v>46012</v>
      </c>
      <c r="D3519" s="9" t="inlineStr">
        <is>
          <t>Bound</t>
        </is>
      </c>
      <c r="E3519" s="8" t="inlineStr">
        <is>
          <t>Mireille Merriweather</t>
        </is>
      </c>
      <c r="F3519" s="11" t="n">
        <v>2002</v>
      </c>
      <c r="G3519" s="8" t="inlineStr">
        <is>
          <t>Ferrari</t>
        </is>
      </c>
      <c r="H3519" s="8" t="inlineStr">
        <is>
          <t>SF90 Stradale</t>
        </is>
      </c>
      <c r="I3519" s="8" t="inlineStr">
        <is>
          <t>UDBF9MXR3J3YDZD2Z</t>
        </is>
      </c>
      <c r="J3519" s="8" t="inlineStr">
        <is>
          <t>03 - Supercar</t>
        </is>
      </c>
      <c r="K3519" s="12" t="n">
        <v>640000</v>
      </c>
      <c r="L3519" s="8" t="inlineStr">
        <is>
          <t>Colorado</t>
        </is>
      </c>
      <c r="M3519" s="13" t="n">
        <v>12618.87</v>
      </c>
      <c r="N3519" s="13" t="n">
        <v>11567.72</v>
      </c>
      <c r="O3519" s="8" t="n"/>
    </row>
    <row r="3520">
      <c r="A3520" s="8" t="inlineStr">
        <is>
          <t>CANON-202512-003512</t>
        </is>
      </c>
      <c r="B3520" s="9" t="inlineStr">
        <is>
          <t>2025-12</t>
        </is>
      </c>
      <c r="C3520" s="10" t="n">
        <v>45993</v>
      </c>
      <c r="D3520" s="9" t="inlineStr">
        <is>
          <t>Bound</t>
        </is>
      </c>
      <c r="E3520" s="8" t="inlineStr">
        <is>
          <t>Delphine Vandermeer</t>
        </is>
      </c>
      <c r="F3520" s="11" t="n">
        <v>1989</v>
      </c>
      <c r="G3520" s="8" t="inlineStr">
        <is>
          <t>Porsche</t>
        </is>
      </c>
      <c r="H3520" s="8" t="inlineStr">
        <is>
          <t>911 Turbo S</t>
        </is>
      </c>
      <c r="I3520" s="8" t="inlineStr">
        <is>
          <t>LMZ53Y7A8G3JFGBY0</t>
        </is>
      </c>
      <c r="J3520" s="8" t="inlineStr">
        <is>
          <t>02 - Sports / GT</t>
        </is>
      </c>
      <c r="K3520" s="12" t="n">
        <v>475000</v>
      </c>
      <c r="L3520" s="8" t="inlineStr">
        <is>
          <t>New York</t>
        </is>
      </c>
      <c r="M3520" s="13" t="n">
        <v>8603.77</v>
      </c>
      <c r="N3520" s="13" t="n">
        <v>7887.08</v>
      </c>
      <c r="O3520" s="8" t="n"/>
    </row>
    <row r="3521">
      <c r="A3521" s="8" t="inlineStr">
        <is>
          <t>CANON-202512-003514</t>
        </is>
      </c>
      <c r="B3521" s="9" t="inlineStr">
        <is>
          <t>2025-12</t>
        </is>
      </c>
      <c r="C3521" s="10" t="n">
        <v>46019</v>
      </c>
      <c r="D3521" s="9" t="inlineStr">
        <is>
          <t>Bound</t>
        </is>
      </c>
      <c r="E3521" s="8" t="inlineStr">
        <is>
          <t>Mireille Delacroix</t>
        </is>
      </c>
      <c r="F3521" s="11" t="n">
        <v>2010</v>
      </c>
      <c r="G3521" s="8" t="inlineStr">
        <is>
          <t>Mercedes-Benz</t>
        </is>
      </c>
      <c r="H3521" s="8" t="inlineStr">
        <is>
          <t>AMG GT</t>
        </is>
      </c>
      <c r="I3521" s="8" t="inlineStr">
        <is>
          <t>5GRPW6S85GTNC5BX0</t>
        </is>
      </c>
      <c r="J3521" s="8" t="inlineStr">
        <is>
          <t>02 - Sports / GT</t>
        </is>
      </c>
      <c r="K3521" s="12" t="n">
        <v>385000</v>
      </c>
      <c r="L3521" s="8" t="inlineStr">
        <is>
          <t>New York</t>
        </is>
      </c>
      <c r="M3521" s="13" t="n">
        <v>6973.58</v>
      </c>
      <c r="N3521" s="13" t="n">
        <v>6392.68</v>
      </c>
      <c r="O3521" s="8" t="n"/>
    </row>
    <row r="3522">
      <c r="A3522" s="8" t="inlineStr">
        <is>
          <t>CANON-202512-003515</t>
        </is>
      </c>
      <c r="B3522" s="9" t="inlineStr">
        <is>
          <t>2025-12</t>
        </is>
      </c>
      <c r="C3522" s="10" t="n">
        <v>45998</v>
      </c>
      <c r="D3522" s="9" t="inlineStr">
        <is>
          <t>Bound</t>
        </is>
      </c>
      <c r="E3522" s="8" t="inlineStr">
        <is>
          <t>Thaddeus Rourke</t>
        </is>
      </c>
      <c r="F3522" s="11" t="n">
        <v>1994</v>
      </c>
      <c r="G3522" s="8" t="inlineStr">
        <is>
          <t>Ferrari</t>
        </is>
      </c>
      <c r="H3522" s="8" t="inlineStr">
        <is>
          <t>296 GTB</t>
        </is>
      </c>
      <c r="I3522" s="8" t="inlineStr">
        <is>
          <t>AZYFA6LT2CRGSZXNK</t>
        </is>
      </c>
      <c r="J3522" s="8" t="inlineStr">
        <is>
          <t>03 - Supercar</t>
        </is>
      </c>
      <c r="K3522" s="12" t="n">
        <v>740000</v>
      </c>
      <c r="L3522" s="8" t="inlineStr">
        <is>
          <t>Oregon</t>
        </is>
      </c>
      <c r="M3522" s="13" t="n">
        <v>14988.49</v>
      </c>
      <c r="N3522" s="13" t="n">
        <v>13739.95</v>
      </c>
      <c r="O3522" s="8" t="n"/>
    </row>
    <row r="3523">
      <c r="A3523" s="8" t="inlineStr">
        <is>
          <t>CANON-202512-003517</t>
        </is>
      </c>
      <c r="B3523" s="9" t="inlineStr">
        <is>
          <t>2025-12</t>
        </is>
      </c>
      <c r="C3523" s="10" t="n">
        <v>45995</v>
      </c>
      <c r="D3523" s="9" t="inlineStr">
        <is>
          <t>Bound</t>
        </is>
      </c>
      <c r="E3523" s="8" t="inlineStr">
        <is>
          <t>Ramona Rourke</t>
        </is>
      </c>
      <c r="F3523" s="11" t="n">
        <v>1965</v>
      </c>
      <c r="G3523" s="8" t="inlineStr">
        <is>
          <t>Bentley</t>
        </is>
      </c>
      <c r="H3523" s="8" t="inlineStr">
        <is>
          <t>Continental GT</t>
        </is>
      </c>
      <c r="I3523" s="8" t="inlineStr">
        <is>
          <t>X0SY1YLHA2UBKMLDX</t>
        </is>
      </c>
      <c r="J3523" s="8" t="inlineStr">
        <is>
          <t>02 - Sports / GT</t>
        </is>
      </c>
      <c r="K3523" s="12" t="n">
        <v>540000</v>
      </c>
      <c r="L3523" s="8" t="inlineStr">
        <is>
          <t>New York</t>
        </is>
      </c>
      <c r="M3523" s="13" t="n">
        <v>8476.98</v>
      </c>
      <c r="N3523" s="13" t="n">
        <v>7770.85</v>
      </c>
      <c r="O3523" s="8" t="n"/>
    </row>
    <row r="3524">
      <c r="A3524" s="8" t="inlineStr">
        <is>
          <t>CANON-202512-003518</t>
        </is>
      </c>
      <c r="B3524" s="9" t="inlineStr">
        <is>
          <t>2025-12</t>
        </is>
      </c>
      <c r="C3524" s="10" t="n">
        <v>46009</v>
      </c>
      <c r="D3524" s="9" t="inlineStr">
        <is>
          <t>Bound</t>
        </is>
      </c>
      <c r="E3524" s="8" t="inlineStr">
        <is>
          <t>Lorenzo Kingsford</t>
        </is>
      </c>
      <c r="F3524" s="11" t="n">
        <v>1984</v>
      </c>
      <c r="G3524" s="8" t="inlineStr">
        <is>
          <t>Aston Martin</t>
        </is>
      </c>
      <c r="H3524" s="8" t="inlineStr">
        <is>
          <t>DB12</t>
        </is>
      </c>
      <c r="I3524" s="8" t="inlineStr">
        <is>
          <t>5YURGL1HNG3CZT7SF</t>
        </is>
      </c>
      <c r="J3524" s="8" t="inlineStr">
        <is>
          <t>02 - Sports / GT</t>
        </is>
      </c>
      <c r="K3524" s="12" t="n">
        <v>260000</v>
      </c>
      <c r="L3524" s="8" t="inlineStr">
        <is>
          <t>Massachusetts</t>
        </is>
      </c>
      <c r="M3524" s="13" t="n">
        <v>4599.06</v>
      </c>
      <c r="N3524" s="13" t="n">
        <v>4215.96</v>
      </c>
      <c r="O3524" s="8" t="n"/>
    </row>
    <row r="3525">
      <c r="A3525" s="8" t="inlineStr">
        <is>
          <t>CANON-202512-003520</t>
        </is>
      </c>
      <c r="B3525" s="9" t="inlineStr">
        <is>
          <t>2025-12</t>
        </is>
      </c>
      <c r="C3525" s="10" t="n">
        <v>46012</v>
      </c>
      <c r="D3525" s="9" t="inlineStr">
        <is>
          <t>Bound</t>
        </is>
      </c>
      <c r="E3525" s="8" t="inlineStr">
        <is>
          <t>Cassius Rourke</t>
        </is>
      </c>
      <c r="F3525" s="11" t="n">
        <v>1992</v>
      </c>
      <c r="G3525" s="8" t="inlineStr">
        <is>
          <t>Lamborghini</t>
        </is>
      </c>
      <c r="H3525" s="8" t="inlineStr">
        <is>
          <t>Huracan EVO</t>
        </is>
      </c>
      <c r="I3525" s="8" t="inlineStr">
        <is>
          <t>F392PG2XV931DKX6T</t>
        </is>
      </c>
      <c r="J3525" s="8" t="inlineStr">
        <is>
          <t>03 - Supercar</t>
        </is>
      </c>
      <c r="K3525" s="12" t="n">
        <v>690000</v>
      </c>
      <c r="L3525" s="8" t="inlineStr">
        <is>
          <t>Mississippi</t>
        </is>
      </c>
      <c r="M3525" s="13" t="n">
        <v>14717.83</v>
      </c>
      <c r="N3525" s="13" t="n">
        <v>13491.83</v>
      </c>
      <c r="O3525" s="8" t="n"/>
    </row>
    <row r="3526">
      <c r="A3526" s="8" t="inlineStr">
        <is>
          <t>CANON-202512-003522</t>
        </is>
      </c>
      <c r="B3526" s="9" t="inlineStr">
        <is>
          <t>2025-12</t>
        </is>
      </c>
      <c r="C3526" s="10" t="n">
        <v>46010</v>
      </c>
      <c r="D3526" s="9" t="inlineStr">
        <is>
          <t>Bound</t>
        </is>
      </c>
      <c r="E3526" s="8" t="inlineStr">
        <is>
          <t>Leopold Rourke</t>
        </is>
      </c>
      <c r="F3526" s="11" t="n">
        <v>2013</v>
      </c>
      <c r="G3526" s="8" t="inlineStr">
        <is>
          <t>Bentley</t>
        </is>
      </c>
      <c r="H3526" s="8" t="inlineStr">
        <is>
          <t>Continental GT</t>
        </is>
      </c>
      <c r="I3526" s="8" t="inlineStr">
        <is>
          <t>73D55NSYZWFY1477Z</t>
        </is>
      </c>
      <c r="J3526" s="8" t="inlineStr">
        <is>
          <t>02 - Sports / GT</t>
        </is>
      </c>
      <c r="K3526" s="12" t="n">
        <v>555000</v>
      </c>
      <c r="L3526" s="8" t="inlineStr">
        <is>
          <t>Florida</t>
        </is>
      </c>
      <c r="M3526" s="13" t="n">
        <v>9665.379999999999</v>
      </c>
      <c r="N3526" s="13" t="n">
        <v>8860.25</v>
      </c>
      <c r="O3526" s="8" t="n"/>
    </row>
    <row r="3527">
      <c r="A3527" s="8" t="inlineStr">
        <is>
          <t>CANON-202512-003523</t>
        </is>
      </c>
      <c r="B3527" s="9" t="inlineStr">
        <is>
          <t>2025-12</t>
        </is>
      </c>
      <c r="C3527" s="10" t="n">
        <v>45996</v>
      </c>
      <c r="D3527" s="9" t="inlineStr">
        <is>
          <t>Bound</t>
        </is>
      </c>
      <c r="E3527" s="8" t="inlineStr">
        <is>
          <t>Aurelio Bellandi</t>
        </is>
      </c>
      <c r="F3527" s="11" t="n">
        <v>2000</v>
      </c>
      <c r="G3527" s="8" t="inlineStr">
        <is>
          <t>Aston Martin</t>
        </is>
      </c>
      <c r="H3527" s="8" t="inlineStr">
        <is>
          <t>DB12</t>
        </is>
      </c>
      <c r="I3527" s="8" t="inlineStr">
        <is>
          <t>Z1LVKY3UBYZ99H4VX</t>
        </is>
      </c>
      <c r="J3527" s="8" t="inlineStr">
        <is>
          <t>02 - Sports / GT</t>
        </is>
      </c>
      <c r="K3527" s="12" t="n">
        <v>590000</v>
      </c>
      <c r="L3527" s="8" t="inlineStr">
        <is>
          <t>Oregon</t>
        </is>
      </c>
      <c r="M3527" s="13" t="n">
        <v>8176.51</v>
      </c>
      <c r="N3527" s="13" t="n">
        <v>7495.41</v>
      </c>
      <c r="O3527" s="8" t="n"/>
    </row>
    <row r="3528">
      <c r="A3528" s="8" t="inlineStr">
        <is>
          <t>CANON-202512-003525</t>
        </is>
      </c>
      <c r="B3528" s="9" t="inlineStr">
        <is>
          <t>2025-12</t>
        </is>
      </c>
      <c r="C3528" s="10" t="n">
        <v>46016</v>
      </c>
      <c r="D3528" s="9" t="inlineStr">
        <is>
          <t>Bound</t>
        </is>
      </c>
      <c r="E3528" s="8" t="inlineStr">
        <is>
          <t>Noor Farkas</t>
        </is>
      </c>
      <c r="F3528" s="11" t="n">
        <v>2011</v>
      </c>
      <c r="G3528" s="8" t="inlineStr">
        <is>
          <t>BMW</t>
        </is>
      </c>
      <c r="H3528" s="8" t="inlineStr">
        <is>
          <t>M8 Competition</t>
        </is>
      </c>
      <c r="I3528" s="8" t="inlineStr">
        <is>
          <t>JFVXWEKWBV99YRCVV</t>
        </is>
      </c>
      <c r="J3528" s="8" t="inlineStr">
        <is>
          <t>02 - Sports / GT</t>
        </is>
      </c>
      <c r="K3528" s="12" t="n">
        <v>300000</v>
      </c>
      <c r="L3528" s="8" t="inlineStr">
        <is>
          <t>Nevada</t>
        </is>
      </c>
      <c r="M3528" s="13" t="n">
        <v>4966.98</v>
      </c>
      <c r="N3528" s="13" t="n">
        <v>4553.23</v>
      </c>
      <c r="O3528" s="8" t="n"/>
    </row>
    <row r="3529">
      <c r="A3529" s="8" t="inlineStr">
        <is>
          <t>CANON-202512-003526</t>
        </is>
      </c>
      <c r="B3529" s="9" t="inlineStr">
        <is>
          <t>2025-12</t>
        </is>
      </c>
      <c r="C3529" s="10" t="n">
        <v>46012</v>
      </c>
      <c r="D3529" s="9" t="inlineStr">
        <is>
          <t>Bound</t>
        </is>
      </c>
      <c r="E3529" s="8" t="inlineStr">
        <is>
          <t>Ingrid Chattopadhyay</t>
        </is>
      </c>
      <c r="F3529" s="11" t="n">
        <v>2024</v>
      </c>
      <c r="G3529" s="8" t="inlineStr">
        <is>
          <t>Aston Martin</t>
        </is>
      </c>
      <c r="H3529" s="8" t="inlineStr">
        <is>
          <t>DB12</t>
        </is>
      </c>
      <c r="I3529" s="8" t="inlineStr">
        <is>
          <t>VTGEXUKYVM0DKEBDT</t>
        </is>
      </c>
      <c r="J3529" s="8" t="inlineStr">
        <is>
          <t>02 - Sports / GT</t>
        </is>
      </c>
      <c r="K3529" s="12" t="n">
        <v>330000</v>
      </c>
      <c r="L3529" s="8" t="inlineStr">
        <is>
          <t>Massachusetts</t>
        </is>
      </c>
      <c r="M3529" s="13" t="n">
        <v>5837.26</v>
      </c>
      <c r="N3529" s="13" t="n">
        <v>5351.02</v>
      </c>
      <c r="O3529" s="8" t="n"/>
    </row>
    <row r="3530">
      <c r="A3530" s="8" t="inlineStr">
        <is>
          <t>CANON-202512-003527</t>
        </is>
      </c>
      <c r="B3530" s="9" t="inlineStr">
        <is>
          <t>2025-12</t>
        </is>
      </c>
      <c r="C3530" s="10" t="n">
        <v>46003</v>
      </c>
      <c r="D3530" s="9" t="inlineStr">
        <is>
          <t>Bound</t>
        </is>
      </c>
      <c r="E3530" s="8" t="inlineStr">
        <is>
          <t>Noor Whitlock</t>
        </is>
      </c>
      <c r="F3530" s="11" t="n">
        <v>2023</v>
      </c>
      <c r="G3530" s="8" t="inlineStr">
        <is>
          <t>Aston Martin</t>
        </is>
      </c>
      <c r="H3530" s="8" t="inlineStr">
        <is>
          <t>DB12</t>
        </is>
      </c>
      <c r="I3530" s="8" t="inlineStr">
        <is>
          <t>XDCR8GVN2KCXAUYDM</t>
        </is>
      </c>
      <c r="J3530" s="8" t="inlineStr">
        <is>
          <t>02 - Sports / GT</t>
        </is>
      </c>
      <c r="K3530" s="12" t="n">
        <v>485000</v>
      </c>
      <c r="L3530" s="8" t="inlineStr">
        <is>
          <t>Louisiana</t>
        </is>
      </c>
      <c r="M3530" s="13" t="n">
        <v>8304.48</v>
      </c>
      <c r="N3530" s="13" t="n">
        <v>7612.72</v>
      </c>
      <c r="O3530" s="8" t="n"/>
    </row>
    <row r="3531">
      <c r="A3531" s="8" t="inlineStr">
        <is>
          <t>CANON-202512-003528</t>
        </is>
      </c>
      <c r="B3531" s="9" t="inlineStr">
        <is>
          <t>2025-12</t>
        </is>
      </c>
      <c r="C3531" s="10" t="n">
        <v>46002</v>
      </c>
      <c r="D3531" s="9" t="inlineStr">
        <is>
          <t>Bound</t>
        </is>
      </c>
      <c r="E3531" s="8" t="inlineStr">
        <is>
          <t>Thaddeus Vasquez</t>
        </is>
      </c>
      <c r="F3531" s="11" t="n">
        <v>1967</v>
      </c>
      <c r="G3531" s="8" t="inlineStr">
        <is>
          <t>Lamborghini</t>
        </is>
      </c>
      <c r="H3531" s="8" t="inlineStr">
        <is>
          <t>Huracan EVO</t>
        </is>
      </c>
      <c r="I3531" s="8" t="inlineStr">
        <is>
          <t>2P7KPGN95VH3DUXS7</t>
        </is>
      </c>
      <c r="J3531" s="8" t="inlineStr">
        <is>
          <t>03 - Supercar</t>
        </is>
      </c>
      <c r="K3531" s="12" t="n">
        <v>415000</v>
      </c>
      <c r="L3531" s="8" t="inlineStr">
        <is>
          <t>New Mexico</t>
        </is>
      </c>
      <c r="M3531" s="13" t="n">
        <v>11526.04</v>
      </c>
      <c r="N3531" s="13" t="n">
        <v>10565.92</v>
      </c>
      <c r="O3531" s="8" t="n"/>
    </row>
    <row r="3532">
      <c r="A3532" s="8" t="inlineStr">
        <is>
          <t>CANON-202512-003530</t>
        </is>
      </c>
      <c r="B3532" s="9" t="inlineStr">
        <is>
          <t>2025-12</t>
        </is>
      </c>
      <c r="C3532" s="10" t="n">
        <v>46014</v>
      </c>
      <c r="D3532" s="9" t="inlineStr">
        <is>
          <t>Bound</t>
        </is>
      </c>
      <c r="E3532" s="8" t="inlineStr">
        <is>
          <t>Ramona Castellanos</t>
        </is>
      </c>
      <c r="F3532" s="11" t="n">
        <v>1981</v>
      </c>
      <c r="G3532" s="8" t="inlineStr">
        <is>
          <t>Maserati</t>
        </is>
      </c>
      <c r="H3532" s="8" t="inlineStr">
        <is>
          <t>GranTurismo</t>
        </is>
      </c>
      <c r="I3532" s="8" t="inlineStr">
        <is>
          <t>K8CVGS1X9WJZGC2PA</t>
        </is>
      </c>
      <c r="J3532" s="8" t="inlineStr">
        <is>
          <t>02 - Sports / GT</t>
        </is>
      </c>
      <c r="K3532" s="12" t="n">
        <v>1030000</v>
      </c>
      <c r="L3532" s="8" t="inlineStr">
        <is>
          <t>Ohio</t>
        </is>
      </c>
      <c r="M3532" s="13" t="n">
        <v>14857.26</v>
      </c>
      <c r="N3532" s="13" t="n">
        <v>13619.65</v>
      </c>
      <c r="O3532" s="8" t="n"/>
    </row>
    <row r="3533">
      <c r="A3533" s="8" t="inlineStr">
        <is>
          <t>CANON-202512-003531</t>
        </is>
      </c>
      <c r="B3533" s="9" t="inlineStr">
        <is>
          <t>2025-12</t>
        </is>
      </c>
      <c r="C3533" s="10" t="n">
        <v>46004</v>
      </c>
      <c r="D3533" s="9" t="inlineStr">
        <is>
          <t>Bound</t>
        </is>
      </c>
      <c r="E3533" s="8" t="inlineStr">
        <is>
          <t>Fenwick Montoya</t>
        </is>
      </c>
      <c r="F3533" s="11" t="n">
        <v>1992</v>
      </c>
      <c r="G3533" s="8" t="inlineStr">
        <is>
          <t>Mercedes-Benz</t>
        </is>
      </c>
      <c r="H3533" s="8" t="inlineStr">
        <is>
          <t>AMG GT</t>
        </is>
      </c>
      <c r="I3533" s="8" t="inlineStr">
        <is>
          <t>FPT3FLRZ58MTEYAUE</t>
        </is>
      </c>
      <c r="J3533" s="8" t="inlineStr">
        <is>
          <t>02 - Sports / GT</t>
        </is>
      </c>
      <c r="K3533" s="12" t="n">
        <v>510000</v>
      </c>
      <c r="L3533" s="8" t="inlineStr">
        <is>
          <t>Vermont</t>
        </is>
      </c>
      <c r="M3533" s="13" t="n">
        <v>7630.75</v>
      </c>
      <c r="N3533" s="13" t="n">
        <v>6995.11</v>
      </c>
      <c r="O3533" s="8" t="n"/>
    </row>
    <row r="3534">
      <c r="A3534" s="8" t="inlineStr">
        <is>
          <t>CANON-202512-003533</t>
        </is>
      </c>
      <c r="B3534" s="9" t="inlineStr">
        <is>
          <t>2025-12</t>
        </is>
      </c>
      <c r="C3534" s="10" t="n">
        <v>46002</v>
      </c>
      <c r="D3534" s="9" t="inlineStr">
        <is>
          <t>Bound</t>
        </is>
      </c>
      <c r="E3534" s="8" t="inlineStr">
        <is>
          <t>Fitzgerald Larsson</t>
        </is>
      </c>
      <c r="F3534" s="11" t="n">
        <v>1981</v>
      </c>
      <c r="G3534" s="8" t="inlineStr">
        <is>
          <t>Bentley</t>
        </is>
      </c>
      <c r="H3534" s="8" t="inlineStr">
        <is>
          <t>4.5 Litre</t>
        </is>
      </c>
      <c r="I3534" s="8" t="inlineStr">
        <is>
          <t>J3GC7CC3VJRD3S15M</t>
        </is>
      </c>
      <c r="J3534" s="8" t="inlineStr">
        <is>
          <t>06 - Vintage Pre-War (pre-1946)</t>
        </is>
      </c>
      <c r="K3534" s="12" t="n">
        <v>1950000</v>
      </c>
      <c r="L3534" s="8" t="inlineStr">
        <is>
          <t>West Virginia</t>
        </is>
      </c>
      <c r="M3534" s="13" t="n">
        <v>16637.55</v>
      </c>
      <c r="N3534" s="13" t="n">
        <v>15251.64</v>
      </c>
      <c r="O3534" s="8" t="n"/>
    </row>
    <row r="3535">
      <c r="A3535" s="8" t="inlineStr">
        <is>
          <t>CANON-202512-003534</t>
        </is>
      </c>
      <c r="B3535" s="9" t="inlineStr">
        <is>
          <t>2025-12</t>
        </is>
      </c>
      <c r="C3535" s="10" t="n">
        <v>46001</v>
      </c>
      <c r="D3535" s="9" t="inlineStr">
        <is>
          <t>Bound</t>
        </is>
      </c>
      <c r="E3535" s="8" t="inlineStr">
        <is>
          <t>Saoirse Castellanos</t>
        </is>
      </c>
      <c r="F3535" s="11" t="n">
        <v>1986</v>
      </c>
      <c r="G3535" s="8" t="inlineStr">
        <is>
          <t>Mercedes-Benz</t>
        </is>
      </c>
      <c r="H3535" s="8" t="inlineStr">
        <is>
          <t>AMG GT</t>
        </is>
      </c>
      <c r="I3535" s="8" t="inlineStr">
        <is>
          <t>NCCLC9A6KH31UZHPC</t>
        </is>
      </c>
      <c r="J3535" s="8" t="inlineStr">
        <is>
          <t>02 - Sports / GT</t>
        </is>
      </c>
      <c r="K3535" s="12" t="n">
        <v>675000</v>
      </c>
      <c r="L3535" s="8" t="inlineStr">
        <is>
          <t>New Mexico</t>
        </is>
      </c>
      <c r="M3535" s="13" t="n">
        <v>10596.23</v>
      </c>
      <c r="N3535" s="13" t="n">
        <v>9713.559999999999</v>
      </c>
      <c r="O3535" s="8" t="n"/>
    </row>
    <row r="3536">
      <c r="A3536" s="8" t="inlineStr">
        <is>
          <t>CANON-202512-003535</t>
        </is>
      </c>
      <c r="B3536" s="9" t="inlineStr">
        <is>
          <t>2025-12</t>
        </is>
      </c>
      <c r="C3536" s="10" t="n">
        <v>46004</v>
      </c>
      <c r="D3536" s="9" t="inlineStr">
        <is>
          <t>Bound</t>
        </is>
      </c>
      <c r="E3536" s="8" t="inlineStr">
        <is>
          <t>Mireille Bellandi</t>
        </is>
      </c>
      <c r="F3536" s="11" t="n">
        <v>2021</v>
      </c>
      <c r="G3536" s="8" t="inlineStr">
        <is>
          <t>Bentley</t>
        </is>
      </c>
      <c r="H3536" s="8" t="inlineStr">
        <is>
          <t>Continental GT</t>
        </is>
      </c>
      <c r="I3536" s="8" t="inlineStr">
        <is>
          <t>26WNN4TKCB0B88DF4</t>
        </is>
      </c>
      <c r="J3536" s="8" t="inlineStr">
        <is>
          <t>02 - Sports / GT</t>
        </is>
      </c>
      <c r="K3536" s="12" t="n">
        <v>1055000</v>
      </c>
      <c r="L3536" s="8" t="inlineStr">
        <is>
          <t>Tennessee</t>
        </is>
      </c>
      <c r="M3536" s="13" t="n">
        <v>10729.15</v>
      </c>
      <c r="N3536" s="13" t="n">
        <v>9835.41</v>
      </c>
      <c r="O3536" s="8" t="n"/>
    </row>
    <row r="3537">
      <c r="A3537" s="8" t="inlineStr">
        <is>
          <t>CANON-202512-003536</t>
        </is>
      </c>
      <c r="B3537" s="9" t="inlineStr">
        <is>
          <t>2025-12</t>
        </is>
      </c>
      <c r="C3537" s="10" t="n">
        <v>45999</v>
      </c>
      <c r="D3537" s="9" t="inlineStr">
        <is>
          <t>Bound</t>
        </is>
      </c>
      <c r="E3537" s="8" t="inlineStr">
        <is>
          <t>Beatrix Underwood</t>
        </is>
      </c>
      <c r="F3537" s="11" t="n">
        <v>1963</v>
      </c>
      <c r="G3537" s="8" t="inlineStr">
        <is>
          <t>BMW</t>
        </is>
      </c>
      <c r="H3537" s="8" t="inlineStr">
        <is>
          <t>M8 Competition</t>
        </is>
      </c>
      <c r="I3537" s="8" t="inlineStr">
        <is>
          <t>KDSLYKKFP5X5AMLT9</t>
        </is>
      </c>
      <c r="J3537" s="8" t="inlineStr">
        <is>
          <t>02 - Sports / GT</t>
        </is>
      </c>
      <c r="K3537" s="12" t="n">
        <v>305000</v>
      </c>
      <c r="L3537" s="8" t="inlineStr">
        <is>
          <t>Mississippi</t>
        </is>
      </c>
      <c r="M3537" s="13" t="n">
        <v>5136.08</v>
      </c>
      <c r="N3537" s="13" t="n">
        <v>4708.24</v>
      </c>
      <c r="O3537" s="8" t="n"/>
    </row>
    <row r="3538">
      <c r="A3538" s="8" t="inlineStr">
        <is>
          <t>CANON-202512-003537</t>
        </is>
      </c>
      <c r="B3538" s="9" t="inlineStr">
        <is>
          <t>2025-12</t>
        </is>
      </c>
      <c r="C3538" s="10" t="n">
        <v>45995</v>
      </c>
      <c r="D3538" s="9" t="inlineStr">
        <is>
          <t>Bound</t>
        </is>
      </c>
      <c r="E3538" s="8" t="inlineStr">
        <is>
          <t>Everett Blackwood</t>
        </is>
      </c>
      <c r="F3538" s="11" t="n">
        <v>1967</v>
      </c>
      <c r="G3538" s="8" t="inlineStr">
        <is>
          <t>Ferrari</t>
        </is>
      </c>
      <c r="H3538" s="8" t="inlineStr">
        <is>
          <t>SF90 Stradale</t>
        </is>
      </c>
      <c r="I3538" s="8" t="inlineStr">
        <is>
          <t>Y4650CDAZZ6HEH99Y</t>
        </is>
      </c>
      <c r="J3538" s="8" t="inlineStr">
        <is>
          <t>03 - Supercar</t>
        </is>
      </c>
      <c r="K3538" s="12" t="n">
        <v>630000</v>
      </c>
      <c r="L3538" s="8" t="inlineStr">
        <is>
          <t>Florida</t>
        </is>
      </c>
      <c r="M3538" s="13" t="n">
        <v>16035.28</v>
      </c>
      <c r="N3538" s="13" t="n">
        <v>14699.54</v>
      </c>
      <c r="O3538" s="8" t="n"/>
    </row>
    <row r="3539">
      <c r="A3539" s="8" t="inlineStr">
        <is>
          <t>CANON-202512-003538</t>
        </is>
      </c>
      <c r="B3539" s="9" t="inlineStr">
        <is>
          <t>2025-12</t>
        </is>
      </c>
      <c r="C3539" s="10" t="n">
        <v>45992</v>
      </c>
      <c r="D3539" s="9" t="inlineStr">
        <is>
          <t>Bound</t>
        </is>
      </c>
      <c r="E3539" s="8" t="inlineStr">
        <is>
          <t>Anouk Harrington</t>
        </is>
      </c>
      <c r="F3539" s="11" t="n">
        <v>2020</v>
      </c>
      <c r="G3539" s="8" t="inlineStr">
        <is>
          <t>Porsche</t>
        </is>
      </c>
      <c r="H3539" s="8" t="inlineStr">
        <is>
          <t>911 Turbo S</t>
        </is>
      </c>
      <c r="I3539" s="8" t="inlineStr">
        <is>
          <t>2P4PFJXB7YFEFZKGM</t>
        </is>
      </c>
      <c r="J3539" s="8" t="inlineStr">
        <is>
          <t>02 - Sports / GT</t>
        </is>
      </c>
      <c r="K3539" s="12" t="n">
        <v>665000</v>
      </c>
      <c r="L3539" s="8" t="inlineStr">
        <is>
          <t>California</t>
        </is>
      </c>
      <c r="M3539" s="13" t="n">
        <v>11010.14</v>
      </c>
      <c r="N3539" s="13" t="n">
        <v>10093</v>
      </c>
      <c r="O3539" s="8" t="n"/>
    </row>
    <row r="3540">
      <c r="A3540" s="8" t="inlineStr">
        <is>
          <t>CANON-202512-003539</t>
        </is>
      </c>
      <c r="B3540" s="9" t="inlineStr">
        <is>
          <t>2025-12</t>
        </is>
      </c>
      <c r="C3540" s="10" t="n">
        <v>45994</v>
      </c>
      <c r="D3540" s="9" t="inlineStr">
        <is>
          <t>Bound</t>
        </is>
      </c>
      <c r="E3540" s="8" t="inlineStr">
        <is>
          <t>Thaddeus Ashcombe</t>
        </is>
      </c>
      <c r="F3540" s="11" t="n">
        <v>1985</v>
      </c>
      <c r="G3540" s="8" t="inlineStr">
        <is>
          <t>Alfa Romeo</t>
        </is>
      </c>
      <c r="H3540" s="8" t="inlineStr">
        <is>
          <t>8C 2900</t>
        </is>
      </c>
      <c r="I3540" s="8" t="inlineStr">
        <is>
          <t>51R0SFF6Z65C81Y40</t>
        </is>
      </c>
      <c r="J3540" s="8" t="inlineStr">
        <is>
          <t>06 - Vintage Pre-War (pre-1946)</t>
        </is>
      </c>
      <c r="K3540" s="12" t="n">
        <v>835000</v>
      </c>
      <c r="L3540" s="8" t="inlineStr">
        <is>
          <t>Ohio</t>
        </is>
      </c>
      <c r="M3540" s="13" t="n">
        <v>8321.639999999999</v>
      </c>
      <c r="N3540" s="13" t="n">
        <v>7628.45</v>
      </c>
      <c r="O3540" s="8" t="n"/>
    </row>
    <row r="3541">
      <c r="A3541" s="8" t="inlineStr">
        <is>
          <t>CANON-202512-003540</t>
        </is>
      </c>
      <c r="B3541" s="9" t="inlineStr">
        <is>
          <t>2025-12</t>
        </is>
      </c>
      <c r="C3541" s="10" t="n">
        <v>45997</v>
      </c>
      <c r="D3541" s="9" t="inlineStr">
        <is>
          <t>Bound</t>
        </is>
      </c>
      <c r="E3541" s="8" t="inlineStr">
        <is>
          <t>Emiliano Fairweather</t>
        </is>
      </c>
      <c r="F3541" s="11" t="n">
        <v>2002</v>
      </c>
      <c r="G3541" s="8" t="inlineStr">
        <is>
          <t>Aston Martin</t>
        </is>
      </c>
      <c r="H3541" s="8" t="inlineStr">
        <is>
          <t>DB5</t>
        </is>
      </c>
      <c r="I3541" s="8" t="inlineStr">
        <is>
          <t>F576EDJC9ZHKYNUHC</t>
        </is>
      </c>
      <c r="J3541" s="8" t="inlineStr">
        <is>
          <t>07 - Post-War Classic (1946-1972)</t>
        </is>
      </c>
      <c r="K3541" s="12" t="n">
        <v>1205000</v>
      </c>
      <c r="L3541" s="8" t="inlineStr">
        <is>
          <t>New Mexico</t>
        </is>
      </c>
      <c r="M3541" s="13" t="n">
        <v>11058.72</v>
      </c>
      <c r="N3541" s="13" t="n">
        <v>10137.53</v>
      </c>
      <c r="O3541" s="8" t="n"/>
    </row>
    <row r="3542">
      <c r="A3542" s="8" t="inlineStr">
        <is>
          <t>CANON-202512-003541</t>
        </is>
      </c>
      <c r="B3542" s="9" t="inlineStr">
        <is>
          <t>2025-12</t>
        </is>
      </c>
      <c r="C3542" s="10" t="n">
        <v>46004</v>
      </c>
      <c r="D3542" s="9" t="inlineStr">
        <is>
          <t>Bound</t>
        </is>
      </c>
      <c r="E3542" s="8" t="inlineStr">
        <is>
          <t>Ramona Chattopadhyay</t>
        </is>
      </c>
      <c r="F3542" s="11" t="n">
        <v>1996</v>
      </c>
      <c r="G3542" s="8" t="inlineStr">
        <is>
          <t>Maserati</t>
        </is>
      </c>
      <c r="H3542" s="8" t="inlineStr">
        <is>
          <t>GranTurismo</t>
        </is>
      </c>
      <c r="I3542" s="8" t="inlineStr">
        <is>
          <t>S0S304VZLS7F2L4TE</t>
        </is>
      </c>
      <c r="J3542" s="8" t="inlineStr">
        <is>
          <t>02 - Sports / GT</t>
        </is>
      </c>
      <c r="K3542" s="12" t="n">
        <v>425000</v>
      </c>
      <c r="L3542" s="8" t="inlineStr">
        <is>
          <t>Illinois</t>
        </is>
      </c>
      <c r="M3542" s="13" t="n">
        <v>8179.25</v>
      </c>
      <c r="N3542" s="13" t="n">
        <v>7497.92</v>
      </c>
      <c r="O3542" s="8" t="n"/>
    </row>
    <row r="3543">
      <c r="A3543" s="8" t="inlineStr">
        <is>
          <t>CANON-202512-003542</t>
        </is>
      </c>
      <c r="B3543" s="9" t="inlineStr">
        <is>
          <t>2025-12</t>
        </is>
      </c>
      <c r="C3543" s="10" t="n">
        <v>45998</v>
      </c>
      <c r="D3543" s="9" t="inlineStr">
        <is>
          <t>Bound</t>
        </is>
      </c>
      <c r="E3543" s="8" t="inlineStr">
        <is>
          <t>Wilhelmina Delacroix</t>
        </is>
      </c>
      <c r="F3543" s="11" t="n">
        <v>1993</v>
      </c>
      <c r="G3543" s="8" t="inlineStr">
        <is>
          <t>Porsche</t>
        </is>
      </c>
      <c r="H3543" s="8" t="inlineStr">
        <is>
          <t>911 Turbo S</t>
        </is>
      </c>
      <c r="I3543" s="8" t="inlineStr">
        <is>
          <t>XS7ULU25M4HMFFM2H</t>
        </is>
      </c>
      <c r="J3543" s="8" t="inlineStr">
        <is>
          <t>02 - Sports / GT</t>
        </is>
      </c>
      <c r="K3543" s="12" t="n">
        <v>585000</v>
      </c>
      <c r="L3543" s="8" t="inlineStr">
        <is>
          <t>Texas</t>
        </is>
      </c>
      <c r="M3543" s="13" t="n">
        <v>8250.709999999999</v>
      </c>
      <c r="N3543" s="13" t="n">
        <v>7563.43</v>
      </c>
      <c r="O3543" s="8" t="n"/>
    </row>
    <row r="3544">
      <c r="A3544" s="8" t="inlineStr">
        <is>
          <t>CANON-202512-003544</t>
        </is>
      </c>
      <c r="B3544" s="9" t="inlineStr">
        <is>
          <t>2025-12</t>
        </is>
      </c>
      <c r="C3544" s="10" t="n">
        <v>46006</v>
      </c>
      <c r="D3544" s="9" t="inlineStr">
        <is>
          <t>Bound</t>
        </is>
      </c>
      <c r="E3544" s="8" t="inlineStr">
        <is>
          <t>Anouk Thistlewood</t>
        </is>
      </c>
      <c r="F3544" s="11" t="n">
        <v>1966</v>
      </c>
      <c r="G3544" s="8" t="inlineStr">
        <is>
          <t>McLaren</t>
        </is>
      </c>
      <c r="H3544" s="8" t="inlineStr">
        <is>
          <t>750S</t>
        </is>
      </c>
      <c r="I3544" s="8" t="inlineStr">
        <is>
          <t>V1BWP48CX51V8TSJ8</t>
        </is>
      </c>
      <c r="J3544" s="8" t="inlineStr">
        <is>
          <t>03 - Supercar</t>
        </is>
      </c>
      <c r="K3544" s="12" t="n">
        <v>695000</v>
      </c>
      <c r="L3544" s="8" t="inlineStr">
        <is>
          <t>Texas</t>
        </is>
      </c>
      <c r="M3544" s="13" t="n">
        <v>14326.18</v>
      </c>
      <c r="N3544" s="13" t="n">
        <v>13132.81</v>
      </c>
      <c r="O3544" s="8" t="n"/>
    </row>
    <row r="3545">
      <c r="A3545" s="8" t="inlineStr">
        <is>
          <t>CANON-202512-003545</t>
        </is>
      </c>
      <c r="B3545" s="9" t="inlineStr">
        <is>
          <t>2025-12</t>
        </is>
      </c>
      <c r="C3545" s="10" t="n">
        <v>46007</v>
      </c>
      <c r="D3545" s="9" t="inlineStr">
        <is>
          <t>Bound</t>
        </is>
      </c>
      <c r="E3545" s="8" t="inlineStr">
        <is>
          <t>Marisol Vasquez</t>
        </is>
      </c>
      <c r="F3545" s="11" t="n">
        <v>2000</v>
      </c>
      <c r="G3545" s="8" t="inlineStr">
        <is>
          <t>BMW</t>
        </is>
      </c>
      <c r="H3545" s="8" t="inlineStr">
        <is>
          <t>M8 Competition</t>
        </is>
      </c>
      <c r="I3545" s="8" t="inlineStr">
        <is>
          <t>4KGNCLGRYGEFT12KS</t>
        </is>
      </c>
      <c r="J3545" s="8" t="inlineStr">
        <is>
          <t>02 - Sports / GT</t>
        </is>
      </c>
      <c r="K3545" s="12" t="n">
        <v>655000</v>
      </c>
      <c r="L3545" s="8" t="inlineStr">
        <is>
          <t>California</t>
        </is>
      </c>
      <c r="M3545" s="13" t="n">
        <v>10844.58</v>
      </c>
      <c r="N3545" s="13" t="n">
        <v>9941.23</v>
      </c>
      <c r="O3545" s="8" t="n"/>
    </row>
    <row r="3546">
      <c r="A3546" s="8" t="inlineStr">
        <is>
          <t>CANON-202512-003546</t>
        </is>
      </c>
      <c r="B3546" s="9" t="inlineStr">
        <is>
          <t>2025-12</t>
        </is>
      </c>
      <c r="C3546" s="10" t="n">
        <v>46004</v>
      </c>
      <c r="D3546" s="9" t="inlineStr">
        <is>
          <t>Bound</t>
        </is>
      </c>
      <c r="E3546" s="8" t="inlineStr">
        <is>
          <t>Beatrix Rourke</t>
        </is>
      </c>
      <c r="F3546" s="11" t="n">
        <v>2020</v>
      </c>
      <c r="G3546" s="8" t="inlineStr">
        <is>
          <t>Icon</t>
        </is>
      </c>
      <c r="H3546" s="8" t="inlineStr">
        <is>
          <t>Derelict</t>
        </is>
      </c>
      <c r="I3546" s="8" t="inlineStr">
        <is>
          <t>NEA6TECET14KPF587</t>
        </is>
      </c>
      <c r="J3546" s="8" t="inlineStr">
        <is>
          <t>11 - Restomod / Coachbuilt / Bespoke</t>
        </is>
      </c>
      <c r="K3546" s="12" t="n">
        <v>355000</v>
      </c>
      <c r="L3546" s="8" t="inlineStr">
        <is>
          <t>Maryland</t>
        </is>
      </c>
      <c r="M3546" s="13" t="n">
        <v>5599.62</v>
      </c>
      <c r="N3546" s="13" t="n">
        <v>5133.17</v>
      </c>
      <c r="O3546" s="8" t="n"/>
    </row>
    <row r="3547">
      <c r="A3547" s="8" t="inlineStr">
        <is>
          <t>CANON-202512-003547</t>
        </is>
      </c>
      <c r="B3547" s="9" t="inlineStr">
        <is>
          <t>2025-12</t>
        </is>
      </c>
      <c r="C3547" s="10" t="n">
        <v>46007</v>
      </c>
      <c r="D3547" s="9" t="inlineStr">
        <is>
          <t>Bound</t>
        </is>
      </c>
      <c r="E3547" s="8" t="inlineStr">
        <is>
          <t>Ramona Nakashima</t>
        </is>
      </c>
      <c r="F3547" s="11" t="n">
        <v>2007</v>
      </c>
      <c r="G3547" s="8" t="inlineStr">
        <is>
          <t>Porsche</t>
        </is>
      </c>
      <c r="H3547" s="8" t="inlineStr">
        <is>
          <t>911 Turbo S</t>
        </is>
      </c>
      <c r="I3547" s="8" t="inlineStr">
        <is>
          <t>HTUB6JJF0HXY9PP80</t>
        </is>
      </c>
      <c r="J3547" s="8" t="inlineStr">
        <is>
          <t>02 - Sports / GT</t>
        </is>
      </c>
      <c r="K3547" s="12" t="n">
        <v>360000</v>
      </c>
      <c r="L3547" s="8" t="inlineStr">
        <is>
          <t>Texas</t>
        </is>
      </c>
      <c r="M3547" s="13" t="n">
        <v>5858.49</v>
      </c>
      <c r="N3547" s="13" t="n">
        <v>5370.48</v>
      </c>
      <c r="O3547" s="8" t="n"/>
    </row>
    <row r="3548">
      <c r="A3548" s="8" t="inlineStr">
        <is>
          <t>CANON-202512-003548</t>
        </is>
      </c>
      <c r="B3548" s="9" t="inlineStr">
        <is>
          <t>2025-12</t>
        </is>
      </c>
      <c r="C3548" s="10" t="n">
        <v>46016</v>
      </c>
      <c r="D3548" s="9" t="inlineStr">
        <is>
          <t>Bound</t>
        </is>
      </c>
      <c r="E3548" s="8" t="inlineStr">
        <is>
          <t>Saoirse Farkas</t>
        </is>
      </c>
      <c r="F3548" s="11" t="n">
        <v>2022</v>
      </c>
      <c r="G3548" s="8" t="inlineStr">
        <is>
          <t>Bentley</t>
        </is>
      </c>
      <c r="H3548" s="8" t="inlineStr">
        <is>
          <t>Continental GT</t>
        </is>
      </c>
      <c r="I3548" s="8" t="inlineStr">
        <is>
          <t>HNE5BNWYT5UUY12N1</t>
        </is>
      </c>
      <c r="J3548" s="8" t="inlineStr">
        <is>
          <t>02 - Sports / GT</t>
        </is>
      </c>
      <c r="K3548" s="12" t="n">
        <v>320000</v>
      </c>
      <c r="L3548" s="8" t="inlineStr">
        <is>
          <t>Wisconsin</t>
        </is>
      </c>
      <c r="M3548" s="13" t="n">
        <v>5433.96</v>
      </c>
      <c r="N3548" s="13" t="n">
        <v>4981.31</v>
      </c>
      <c r="O3548" s="8" t="n"/>
    </row>
    <row r="3549">
      <c r="A3549" s="8" t="inlineStr">
        <is>
          <t>CANON-202512-003549</t>
        </is>
      </c>
      <c r="B3549" s="9" t="inlineStr">
        <is>
          <t>2025-12</t>
        </is>
      </c>
      <c r="C3549" s="10" t="n">
        <v>46014</v>
      </c>
      <c r="D3549" s="9" t="inlineStr">
        <is>
          <t>Bound</t>
        </is>
      </c>
      <c r="E3549" s="8" t="inlineStr">
        <is>
          <t>Ramona Rourke</t>
        </is>
      </c>
      <c r="F3549" s="11" t="n">
        <v>1981</v>
      </c>
      <c r="G3549" s="8" t="inlineStr">
        <is>
          <t>Maserati</t>
        </is>
      </c>
      <c r="H3549" s="8" t="inlineStr">
        <is>
          <t>GranTurismo</t>
        </is>
      </c>
      <c r="I3549" s="8" t="inlineStr">
        <is>
          <t>A9XVS2BEW7FSYWH2F</t>
        </is>
      </c>
      <c r="J3549" s="8" t="inlineStr">
        <is>
          <t>02 - Sports / GT</t>
        </is>
      </c>
      <c r="K3549" s="12" t="n">
        <v>945000</v>
      </c>
      <c r="L3549" s="8" t="inlineStr">
        <is>
          <t>Louisiana</t>
        </is>
      </c>
      <c r="M3549" s="13" t="n">
        <v>14023.44</v>
      </c>
      <c r="N3549" s="13" t="n">
        <v>12855.29</v>
      </c>
      <c r="O3549" s="8" t="n"/>
    </row>
    <row r="3550">
      <c r="A3550" s="8" t="inlineStr">
        <is>
          <t>CANON-202512-003552</t>
        </is>
      </c>
      <c r="B3550" s="9" t="inlineStr">
        <is>
          <t>2025-12</t>
        </is>
      </c>
      <c r="C3550" s="10" t="n">
        <v>45996</v>
      </c>
      <c r="D3550" s="9" t="inlineStr">
        <is>
          <t>Bound</t>
        </is>
      </c>
      <c r="E3550" s="8" t="inlineStr">
        <is>
          <t>Emiliano Thistlewood</t>
        </is>
      </c>
      <c r="F3550" s="11" t="n">
        <v>2000</v>
      </c>
      <c r="G3550" s="8" t="inlineStr">
        <is>
          <t>Aston Martin</t>
        </is>
      </c>
      <c r="H3550" s="8" t="inlineStr">
        <is>
          <t>DB12</t>
        </is>
      </c>
      <c r="I3550" s="8" t="inlineStr">
        <is>
          <t>D9GJGT334M6F37J36</t>
        </is>
      </c>
      <c r="J3550" s="8" t="inlineStr">
        <is>
          <t>02 - Sports / GT</t>
        </is>
      </c>
      <c r="K3550" s="12" t="n">
        <v>350000</v>
      </c>
      <c r="L3550" s="8" t="inlineStr">
        <is>
          <t>Pennsylvania</t>
        </is>
      </c>
      <c r="M3550" s="13" t="n">
        <v>4952.83</v>
      </c>
      <c r="N3550" s="13" t="n">
        <v>4540.26</v>
      </c>
      <c r="O3550" s="8" t="n"/>
    </row>
    <row r="3551">
      <c r="A3551" s="8" t="inlineStr">
        <is>
          <t>CANON-202512-003553</t>
        </is>
      </c>
      <c r="B3551" s="9" t="inlineStr">
        <is>
          <t>2025-12</t>
        </is>
      </c>
      <c r="C3551" s="10" t="n">
        <v>46019</v>
      </c>
      <c r="D3551" s="9" t="inlineStr">
        <is>
          <t>Bound</t>
        </is>
      </c>
      <c r="E3551" s="8" t="inlineStr">
        <is>
          <t>Lorenzo Farkas</t>
        </is>
      </c>
      <c r="F3551" s="11" t="n">
        <v>1991</v>
      </c>
      <c r="G3551" s="8" t="inlineStr">
        <is>
          <t>BMW</t>
        </is>
      </c>
      <c r="H3551" s="8" t="inlineStr">
        <is>
          <t>M8 Competition</t>
        </is>
      </c>
      <c r="I3551" s="8" t="inlineStr">
        <is>
          <t>X63VXD4P6RRBZ6Y17</t>
        </is>
      </c>
      <c r="J3551" s="8" t="inlineStr">
        <is>
          <t>02 - Sports / GT</t>
        </is>
      </c>
      <c r="K3551" s="12" t="n">
        <v>480000</v>
      </c>
      <c r="L3551" s="8" t="inlineStr">
        <is>
          <t>Arkansas</t>
        </is>
      </c>
      <c r="M3551" s="13" t="n">
        <v>9373.58</v>
      </c>
      <c r="N3551" s="13" t="n">
        <v>8592.76</v>
      </c>
      <c r="O3551" s="8" t="n"/>
    </row>
    <row r="3552">
      <c r="A3552" s="8" t="inlineStr">
        <is>
          <t>CANON-202512-003556</t>
        </is>
      </c>
      <c r="B3552" s="9" t="inlineStr">
        <is>
          <t>2025-12</t>
        </is>
      </c>
      <c r="C3552" s="10" t="n">
        <v>46008</v>
      </c>
      <c r="D3552" s="9" t="inlineStr">
        <is>
          <t>Bound</t>
        </is>
      </c>
      <c r="E3552" s="8" t="inlineStr">
        <is>
          <t>Ottilie Merriweather</t>
        </is>
      </c>
      <c r="F3552" s="11" t="n">
        <v>1988</v>
      </c>
      <c r="G3552" s="8" t="inlineStr">
        <is>
          <t>Aston Martin</t>
        </is>
      </c>
      <c r="H3552" s="8" t="inlineStr">
        <is>
          <t>DB5</t>
        </is>
      </c>
      <c r="I3552" s="8" t="inlineStr">
        <is>
          <t>43NH3TWRKNDGDV78F</t>
        </is>
      </c>
      <c r="J3552" s="8" t="inlineStr">
        <is>
          <t>07 - Post-War Classic (1946-1972)</t>
        </is>
      </c>
      <c r="K3552" s="12" t="n">
        <v>450000</v>
      </c>
      <c r="L3552" s="8" t="inlineStr">
        <is>
          <t>Colorado</t>
        </is>
      </c>
      <c r="M3552" s="13" t="n">
        <v>4483.02</v>
      </c>
      <c r="N3552" s="13" t="n">
        <v>4109.58</v>
      </c>
      <c r="O3552" s="8" t="n"/>
    </row>
    <row r="3553">
      <c r="A3553" s="8" t="inlineStr">
        <is>
          <t>CANON-202512-003557</t>
        </is>
      </c>
      <c r="B3553" s="9" t="inlineStr">
        <is>
          <t>2025-12</t>
        </is>
      </c>
      <c r="C3553" s="10" t="n">
        <v>46008</v>
      </c>
      <c r="D3553" s="9" t="inlineStr">
        <is>
          <t>Bound</t>
        </is>
      </c>
      <c r="E3553" s="8" t="inlineStr">
        <is>
          <t>Sunniva Castellanos</t>
        </is>
      </c>
      <c r="F3553" s="11" t="n">
        <v>1993</v>
      </c>
      <c r="G3553" s="8" t="inlineStr">
        <is>
          <t>Porsche</t>
        </is>
      </c>
      <c r="H3553" s="8" t="inlineStr">
        <is>
          <t>911 Turbo S</t>
        </is>
      </c>
      <c r="I3553" s="8" t="inlineStr">
        <is>
          <t>24701LH22757SN3MT</t>
        </is>
      </c>
      <c r="J3553" s="8" t="inlineStr">
        <is>
          <t>02 - Sports / GT</t>
        </is>
      </c>
      <c r="K3553" s="12" t="n">
        <v>1020000</v>
      </c>
      <c r="L3553" s="8" t="inlineStr">
        <is>
          <t>Washington</t>
        </is>
      </c>
      <c r="M3553" s="13" t="n">
        <v>10161.51</v>
      </c>
      <c r="N3553" s="13" t="n">
        <v>9315.059999999999</v>
      </c>
      <c r="O3553" s="8" t="n"/>
    </row>
    <row r="3554">
      <c r="A3554" s="8" t="inlineStr">
        <is>
          <t>CANON-202512-003559</t>
        </is>
      </c>
      <c r="B3554" s="9" t="inlineStr">
        <is>
          <t>2025-12</t>
        </is>
      </c>
      <c r="C3554" s="10" t="n">
        <v>46011</v>
      </c>
      <c r="D3554" s="9" t="inlineStr">
        <is>
          <t>Bound</t>
        </is>
      </c>
      <c r="E3554" s="8" t="inlineStr">
        <is>
          <t>Wilhelmina Vandermeer</t>
        </is>
      </c>
      <c r="F3554" s="11" t="n">
        <v>2024</v>
      </c>
      <c r="G3554" s="8" t="inlineStr">
        <is>
          <t>Aston Martin</t>
        </is>
      </c>
      <c r="H3554" s="8" t="inlineStr">
        <is>
          <t>DB12</t>
        </is>
      </c>
      <c r="I3554" s="8" t="inlineStr">
        <is>
          <t>XMB6CLEXS9AJ1R0UB</t>
        </is>
      </c>
      <c r="J3554" s="8" t="inlineStr">
        <is>
          <t>02 - Sports / GT</t>
        </is>
      </c>
      <c r="K3554" s="12" t="n">
        <v>680000</v>
      </c>
      <c r="L3554" s="8" t="inlineStr">
        <is>
          <t>Ohio</t>
        </is>
      </c>
      <c r="M3554" s="13" t="n">
        <v>11592.08</v>
      </c>
      <c r="N3554" s="13" t="n">
        <v>10626.46</v>
      </c>
      <c r="O3554" s="8" t="n"/>
    </row>
    <row r="3555">
      <c r="A3555" s="8" t="inlineStr">
        <is>
          <t>CANON-202512-003560</t>
        </is>
      </c>
      <c r="B3555" s="9" t="inlineStr">
        <is>
          <t>2025-12</t>
        </is>
      </c>
      <c r="C3555" s="10" t="n">
        <v>46013</v>
      </c>
      <c r="D3555" s="9" t="inlineStr">
        <is>
          <t>Bound</t>
        </is>
      </c>
      <c r="E3555" s="8" t="inlineStr">
        <is>
          <t>Aurelio Rourke</t>
        </is>
      </c>
      <c r="F3555" s="11" t="n">
        <v>1968</v>
      </c>
      <c r="G3555" s="8" t="inlineStr">
        <is>
          <t>Aston Martin</t>
        </is>
      </c>
      <c r="H3555" s="8" t="inlineStr">
        <is>
          <t>DB12</t>
        </is>
      </c>
      <c r="I3555" s="8" t="inlineStr">
        <is>
          <t>YSNXTCVSXXK0JSGXR</t>
        </is>
      </c>
      <c r="J3555" s="8" t="inlineStr">
        <is>
          <t>02 - Sports / GT</t>
        </is>
      </c>
      <c r="K3555" s="12" t="n">
        <v>180000</v>
      </c>
      <c r="L3555" s="8" t="inlineStr">
        <is>
          <t>New York</t>
        </is>
      </c>
      <c r="M3555" s="13" t="n">
        <v>3999.4</v>
      </c>
      <c r="N3555" s="13" t="n">
        <v>3666.25</v>
      </c>
      <c r="O3555" s="8" t="n"/>
    </row>
    <row r="3556">
      <c r="A3556" s="8" t="inlineStr">
        <is>
          <t>CANON-202512-003561</t>
        </is>
      </c>
      <c r="B3556" s="9" t="inlineStr">
        <is>
          <t>2025-12</t>
        </is>
      </c>
      <c r="C3556" s="10" t="n">
        <v>46018</v>
      </c>
      <c r="D3556" s="9" t="inlineStr">
        <is>
          <t>Bound</t>
        </is>
      </c>
      <c r="E3556" s="8" t="inlineStr">
        <is>
          <t>Sunniva Bellandi</t>
        </is>
      </c>
      <c r="F3556" s="11" t="n">
        <v>1997</v>
      </c>
      <c r="G3556" s="8" t="inlineStr">
        <is>
          <t>Maserati</t>
        </is>
      </c>
      <c r="H3556" s="8" t="inlineStr">
        <is>
          <t>GranTurismo</t>
        </is>
      </c>
      <c r="I3556" s="8" t="inlineStr">
        <is>
          <t>J1DEYYN3F1YGAA3CE</t>
        </is>
      </c>
      <c r="J3556" s="8" t="inlineStr">
        <is>
          <t>02 - Sports / GT</t>
        </is>
      </c>
      <c r="K3556" s="12" t="n">
        <v>315000</v>
      </c>
      <c r="L3556" s="8" t="inlineStr">
        <is>
          <t>Utah</t>
        </is>
      </c>
      <c r="M3556" s="13" t="n">
        <v>6017.69</v>
      </c>
      <c r="N3556" s="13" t="n">
        <v>5516.42</v>
      </c>
      <c r="O3556" s="8" t="n"/>
    </row>
    <row r="3557">
      <c r="A3557" s="8" t="inlineStr">
        <is>
          <t>CANON-202512-003562</t>
        </is>
      </c>
      <c r="B3557" s="9" t="inlineStr">
        <is>
          <t>2025-12</t>
        </is>
      </c>
      <c r="C3557" s="10" t="n">
        <v>46000</v>
      </c>
      <c r="D3557" s="9" t="inlineStr">
        <is>
          <t>Bound</t>
        </is>
      </c>
      <c r="E3557" s="8" t="inlineStr">
        <is>
          <t>Ramona Larsson</t>
        </is>
      </c>
      <c r="F3557" s="11" t="n">
        <v>1997</v>
      </c>
      <c r="G3557" s="8" t="inlineStr">
        <is>
          <t>Maserati</t>
        </is>
      </c>
      <c r="H3557" s="8" t="inlineStr">
        <is>
          <t>GranTurismo</t>
        </is>
      </c>
      <c r="I3557" s="8" t="inlineStr">
        <is>
          <t>P0AVVKFTVN89162EG</t>
        </is>
      </c>
      <c r="J3557" s="8" t="inlineStr">
        <is>
          <t>02 - Sports / GT</t>
        </is>
      </c>
      <c r="K3557" s="12" t="n">
        <v>705000</v>
      </c>
      <c r="L3557" s="8" t="inlineStr">
        <is>
          <t>Washington</t>
        </is>
      </c>
      <c r="M3557" s="13" t="n">
        <v>8300.379999999999</v>
      </c>
      <c r="N3557" s="13" t="n">
        <v>7608.96</v>
      </c>
      <c r="O3557" s="8" t="n"/>
    </row>
    <row r="3558">
      <c r="A3558" s="8" t="inlineStr">
        <is>
          <t>CANON-202512-003563</t>
        </is>
      </c>
      <c r="B3558" s="9" t="inlineStr">
        <is>
          <t>2025-12</t>
        </is>
      </c>
      <c r="C3558" s="10" t="n">
        <v>46017</v>
      </c>
      <c r="D3558" s="9" t="inlineStr">
        <is>
          <t>Bound</t>
        </is>
      </c>
      <c r="E3558" s="8" t="inlineStr">
        <is>
          <t>Lorenzo Fairweather</t>
        </is>
      </c>
      <c r="F3558" s="11" t="n">
        <v>1998</v>
      </c>
      <c r="G3558" s="8" t="inlineStr">
        <is>
          <t>BMW</t>
        </is>
      </c>
      <c r="H3558" s="8" t="inlineStr">
        <is>
          <t>M8 Competition</t>
        </is>
      </c>
      <c r="I3558" s="8" t="inlineStr">
        <is>
          <t>E01UZBFKXNE1DYXFM</t>
        </is>
      </c>
      <c r="J3558" s="8" t="inlineStr">
        <is>
          <t>02 - Sports / GT</t>
        </is>
      </c>
      <c r="K3558" s="12" t="n">
        <v>375000</v>
      </c>
      <c r="L3558" s="8" t="inlineStr">
        <is>
          <t>Ohio</t>
        </is>
      </c>
      <c r="M3558" s="13" t="n">
        <v>7376.18</v>
      </c>
      <c r="N3558" s="13" t="n">
        <v>6761.74</v>
      </c>
      <c r="O3558" s="8" t="n"/>
    </row>
    <row r="3559">
      <c r="A3559" s="8" t="inlineStr">
        <is>
          <t>CANON-202512-003565</t>
        </is>
      </c>
      <c r="B3559" s="9" t="inlineStr">
        <is>
          <t>2025-12</t>
        </is>
      </c>
      <c r="C3559" s="10" t="n">
        <v>46009</v>
      </c>
      <c r="D3559" s="9" t="inlineStr">
        <is>
          <t>Bound</t>
        </is>
      </c>
      <c r="E3559" s="8" t="inlineStr">
        <is>
          <t>Callum Kingsford</t>
        </is>
      </c>
      <c r="F3559" s="11" t="n">
        <v>2018</v>
      </c>
      <c r="G3559" s="8" t="inlineStr">
        <is>
          <t>Ringbrothers</t>
        </is>
      </c>
      <c r="H3559" s="8" t="inlineStr">
        <is>
          <t>Mustang</t>
        </is>
      </c>
      <c r="I3559" s="8" t="inlineStr">
        <is>
          <t>6RR9J5F22DDLWWNPE</t>
        </is>
      </c>
      <c r="J3559" s="8" t="inlineStr">
        <is>
          <t>11 - Restomod / Coachbuilt / Bespoke</t>
        </is>
      </c>
      <c r="K3559" s="12" t="n">
        <v>590000</v>
      </c>
      <c r="L3559" s="8" t="inlineStr">
        <is>
          <t>Hawaii</t>
        </is>
      </c>
      <c r="M3559" s="13" t="n">
        <v>11287.92</v>
      </c>
      <c r="N3559" s="13" t="n">
        <v>10347.64</v>
      </c>
      <c r="O3559" s="8" t="n"/>
    </row>
    <row r="3560">
      <c r="A3560" s="8" t="inlineStr">
        <is>
          <t>CANON-202512-003566</t>
        </is>
      </c>
      <c r="B3560" s="9" t="inlineStr">
        <is>
          <t>2025-12</t>
        </is>
      </c>
      <c r="C3560" s="10" t="n">
        <v>46008</v>
      </c>
      <c r="D3560" s="9" t="inlineStr">
        <is>
          <t>Bound</t>
        </is>
      </c>
      <c r="E3560" s="8" t="inlineStr">
        <is>
          <t>Fitzgerald Blackwood</t>
        </is>
      </c>
      <c r="F3560" s="11" t="n">
        <v>1981</v>
      </c>
      <c r="G3560" s="8" t="inlineStr">
        <is>
          <t>Porsche</t>
        </is>
      </c>
      <c r="H3560" s="8" t="inlineStr">
        <is>
          <t>911 Turbo S</t>
        </is>
      </c>
      <c r="I3560" s="8" t="inlineStr">
        <is>
          <t>8C5KFZ2KY1VH6DPBU</t>
        </is>
      </c>
      <c r="J3560" s="8" t="inlineStr">
        <is>
          <t>02 - Sports / GT</t>
        </is>
      </c>
      <c r="K3560" s="12" t="n">
        <v>750000</v>
      </c>
      <c r="L3560" s="8" t="inlineStr">
        <is>
          <t>California</t>
        </is>
      </c>
      <c r="M3560" s="13" t="n">
        <v>12417.45</v>
      </c>
      <c r="N3560" s="13" t="n">
        <v>11383.08</v>
      </c>
      <c r="O3560" s="8" t="n"/>
    </row>
    <row r="3561">
      <c r="A3561" s="8" t="inlineStr">
        <is>
          <t>CANON-202512-003567</t>
        </is>
      </c>
      <c r="B3561" s="9" t="inlineStr">
        <is>
          <t>2025-12</t>
        </is>
      </c>
      <c r="C3561" s="10" t="n">
        <v>46016</v>
      </c>
      <c r="D3561" s="9" t="inlineStr">
        <is>
          <t>Bound</t>
        </is>
      </c>
      <c r="E3561" s="8" t="inlineStr">
        <is>
          <t>Aurelio Larsson</t>
        </is>
      </c>
      <c r="F3561" s="11" t="n">
        <v>2016</v>
      </c>
      <c r="G3561" s="8" t="inlineStr">
        <is>
          <t>Jaguar</t>
        </is>
      </c>
      <c r="H3561" s="8" t="inlineStr">
        <is>
          <t>E-Type Series 1</t>
        </is>
      </c>
      <c r="I3561" s="8" t="inlineStr">
        <is>
          <t>MUGNU2AVY3K8VDCP0</t>
        </is>
      </c>
      <c r="J3561" s="8" t="inlineStr">
        <is>
          <t>07 - Post-War Classic (1946-1972)</t>
        </is>
      </c>
      <c r="K3561" s="12" t="n">
        <v>1115000</v>
      </c>
      <c r="L3561" s="8" t="inlineStr">
        <is>
          <t>South Carolina</t>
        </is>
      </c>
      <c r="M3561" s="13" t="n">
        <v>9912.98</v>
      </c>
      <c r="N3561" s="13" t="n">
        <v>9087.23</v>
      </c>
      <c r="O3561" s="8" t="n"/>
    </row>
    <row r="3562">
      <c r="A3562" s="8" t="inlineStr">
        <is>
          <t>CANON-202512-003568</t>
        </is>
      </c>
      <c r="B3562" s="9" t="inlineStr">
        <is>
          <t>2025-12</t>
        </is>
      </c>
      <c r="C3562" s="10" t="n">
        <v>46006</v>
      </c>
      <c r="D3562" s="9" t="inlineStr">
        <is>
          <t>Bound</t>
        </is>
      </c>
      <c r="E3562" s="8" t="inlineStr">
        <is>
          <t>Thaddeus Ashcombe</t>
        </is>
      </c>
      <c r="F3562" s="11" t="n">
        <v>1983</v>
      </c>
      <c r="G3562" s="8" t="inlineStr">
        <is>
          <t>Maserati</t>
        </is>
      </c>
      <c r="H3562" s="8" t="inlineStr">
        <is>
          <t>GranTurismo</t>
        </is>
      </c>
      <c r="I3562" s="8" t="inlineStr">
        <is>
          <t>9KKU58M5057N2XJ0U</t>
        </is>
      </c>
      <c r="J3562" s="8" t="inlineStr">
        <is>
          <t>02 - Sports / GT</t>
        </is>
      </c>
      <c r="K3562" s="12" t="n">
        <v>225000</v>
      </c>
      <c r="L3562" s="8" t="inlineStr">
        <is>
          <t>Nebraska</t>
        </is>
      </c>
      <c r="M3562" s="13" t="n">
        <v>5077.36</v>
      </c>
      <c r="N3562" s="13" t="n">
        <v>4654.42</v>
      </c>
      <c r="O3562" s="8" t="n"/>
    </row>
    <row r="3563">
      <c r="A3563" s="8" t="inlineStr">
        <is>
          <t>CANON-202512-003569</t>
        </is>
      </c>
      <c r="B3563" s="9" t="inlineStr">
        <is>
          <t>2025-12</t>
        </is>
      </c>
      <c r="C3563" s="10" t="n">
        <v>46013</v>
      </c>
      <c r="D3563" s="9" t="inlineStr">
        <is>
          <t>Bound</t>
        </is>
      </c>
      <c r="E3563" s="8" t="inlineStr">
        <is>
          <t>Cassius Fairweather</t>
        </is>
      </c>
      <c r="F3563" s="11" t="n">
        <v>2020</v>
      </c>
      <c r="G3563" s="8" t="inlineStr">
        <is>
          <t>Aston Martin</t>
        </is>
      </c>
      <c r="H3563" s="8" t="inlineStr">
        <is>
          <t>DB12</t>
        </is>
      </c>
      <c r="I3563" s="8" t="inlineStr">
        <is>
          <t>2KUWR7EV68YDXNSLD</t>
        </is>
      </c>
      <c r="J3563" s="8" t="inlineStr">
        <is>
          <t>02 - Sports / GT</t>
        </is>
      </c>
      <c r="K3563" s="12" t="n">
        <v>260000</v>
      </c>
      <c r="L3563" s="8" t="inlineStr">
        <is>
          <t>South Dakota</t>
        </is>
      </c>
      <c r="M3563" s="13" t="n">
        <v>4083.96</v>
      </c>
      <c r="N3563" s="13" t="n">
        <v>3743.77</v>
      </c>
      <c r="O3563" s="8" t="n"/>
    </row>
    <row r="3564">
      <c r="A3564" s="8" t="inlineStr">
        <is>
          <t>CANON-202512-003570</t>
        </is>
      </c>
      <c r="B3564" s="9" t="inlineStr">
        <is>
          <t>2025-12</t>
        </is>
      </c>
      <c r="C3564" s="10" t="n">
        <v>46021</v>
      </c>
      <c r="D3564" s="9" t="inlineStr">
        <is>
          <t>Bound</t>
        </is>
      </c>
      <c r="E3564" s="8" t="inlineStr">
        <is>
          <t>Emiliano Blackwood</t>
        </is>
      </c>
      <c r="F3564" s="11" t="n">
        <v>2002</v>
      </c>
      <c r="G3564" s="8" t="inlineStr">
        <is>
          <t>Bentley</t>
        </is>
      </c>
      <c r="H3564" s="8" t="inlineStr">
        <is>
          <t>Continental GT</t>
        </is>
      </c>
      <c r="I3564" s="8" t="inlineStr">
        <is>
          <t>FWJR561J1AECJEX3C</t>
        </is>
      </c>
      <c r="J3564" s="8" t="inlineStr">
        <is>
          <t>02 - Sports / GT</t>
        </is>
      </c>
      <c r="K3564" s="12" t="n">
        <v>225000</v>
      </c>
      <c r="L3564" s="8" t="inlineStr">
        <is>
          <t>California</t>
        </is>
      </c>
      <c r="M3564" s="13" t="n">
        <v>5272.64</v>
      </c>
      <c r="N3564" s="13" t="n">
        <v>4833.43</v>
      </c>
      <c r="O3564" s="8" t="n"/>
    </row>
    <row r="3565">
      <c r="A3565" s="8" t="inlineStr">
        <is>
          <t>CANON-202512-003571</t>
        </is>
      </c>
      <c r="B3565" s="9" t="inlineStr">
        <is>
          <t>2025-12</t>
        </is>
      </c>
      <c r="C3565" s="10" t="n">
        <v>46006</v>
      </c>
      <c r="D3565" s="9" t="inlineStr">
        <is>
          <t>Bound</t>
        </is>
      </c>
      <c r="E3565" s="8" t="inlineStr">
        <is>
          <t>Priya Vasquez</t>
        </is>
      </c>
      <c r="F3565" s="11" t="n">
        <v>1998</v>
      </c>
      <c r="G3565" s="8" t="inlineStr">
        <is>
          <t>McLaren</t>
        </is>
      </c>
      <c r="H3565" s="8" t="inlineStr">
        <is>
          <t>750S</t>
        </is>
      </c>
      <c r="I3565" s="8" t="inlineStr">
        <is>
          <t>NDFW59UHA3UC4AXK3</t>
        </is>
      </c>
      <c r="J3565" s="8" t="inlineStr">
        <is>
          <t>03 - Supercar</t>
        </is>
      </c>
      <c r="K3565" s="12" t="n">
        <v>625000</v>
      </c>
      <c r="L3565" s="8" t="inlineStr">
        <is>
          <t>Connecticut</t>
        </is>
      </c>
      <c r="M3565" s="13" t="n">
        <v>12547.17</v>
      </c>
      <c r="N3565" s="13" t="n">
        <v>11501.99</v>
      </c>
      <c r="O3565" s="8" t="n"/>
    </row>
    <row r="3566">
      <c r="A3566" s="8" t="inlineStr">
        <is>
          <t>CANON-202512-003572</t>
        </is>
      </c>
      <c r="B3566" s="9" t="inlineStr">
        <is>
          <t>2025-12</t>
        </is>
      </c>
      <c r="C3566" s="10" t="n">
        <v>46000</v>
      </c>
      <c r="D3566" s="9" t="inlineStr">
        <is>
          <t>Bound</t>
        </is>
      </c>
      <c r="E3566" s="8" t="inlineStr">
        <is>
          <t>Horace Vandermeer</t>
        </is>
      </c>
      <c r="F3566" s="11" t="n">
        <v>2011</v>
      </c>
      <c r="G3566" s="8" t="inlineStr">
        <is>
          <t>Alfa Romeo</t>
        </is>
      </c>
      <c r="H3566" s="8" t="inlineStr">
        <is>
          <t>8C 2900</t>
        </is>
      </c>
      <c r="I3566" s="8" t="inlineStr">
        <is>
          <t>17EFBPM308T1XXDV5</t>
        </is>
      </c>
      <c r="J3566" s="8" t="inlineStr">
        <is>
          <t>06 - Vintage Pre-War (pre-1946)</t>
        </is>
      </c>
      <c r="K3566" s="12" t="n">
        <v>1025000</v>
      </c>
      <c r="L3566" s="8" t="inlineStr">
        <is>
          <t>South Carolina</t>
        </is>
      </c>
      <c r="M3566" s="13" t="n">
        <v>8153.58</v>
      </c>
      <c r="N3566" s="13" t="n">
        <v>7474.39</v>
      </c>
      <c r="O3566" s="8" t="n"/>
    </row>
    <row r="3567">
      <c r="A3567" s="8" t="inlineStr">
        <is>
          <t>CANON-202512-003573</t>
        </is>
      </c>
      <c r="B3567" s="9" t="inlineStr">
        <is>
          <t>2025-12</t>
        </is>
      </c>
      <c r="C3567" s="10" t="n">
        <v>45997</v>
      </c>
      <c r="D3567" s="9" t="inlineStr">
        <is>
          <t>Bound</t>
        </is>
      </c>
      <c r="E3567" s="8" t="inlineStr">
        <is>
          <t>Noor Larsson</t>
        </is>
      </c>
      <c r="F3567" s="11" t="n">
        <v>1964</v>
      </c>
      <c r="G3567" s="8" t="inlineStr">
        <is>
          <t>Aston Martin</t>
        </is>
      </c>
      <c r="H3567" s="8" t="inlineStr">
        <is>
          <t>DB5</t>
        </is>
      </c>
      <c r="I3567" s="8" t="inlineStr">
        <is>
          <t>SM0C8DDNZWLHKE19D</t>
        </is>
      </c>
      <c r="J3567" s="8" t="inlineStr">
        <is>
          <t>07 - Post-War Classic (1946-1972)</t>
        </is>
      </c>
      <c r="K3567" s="12" t="n">
        <v>520000</v>
      </c>
      <c r="L3567" s="8" t="inlineStr">
        <is>
          <t>Oregon</t>
        </is>
      </c>
      <c r="M3567" s="13" t="n">
        <v>4767.32</v>
      </c>
      <c r="N3567" s="13" t="n">
        <v>4370.2</v>
      </c>
      <c r="O3567" s="8" t="n"/>
    </row>
    <row r="3568">
      <c r="A3568" s="8" t="inlineStr">
        <is>
          <t>CANON-202512-003575</t>
        </is>
      </c>
      <c r="B3568" s="9" t="inlineStr">
        <is>
          <t>2025-12</t>
        </is>
      </c>
      <c r="C3568" s="10" t="n">
        <v>45998</v>
      </c>
      <c r="D3568" s="9" t="inlineStr">
        <is>
          <t>Bound</t>
        </is>
      </c>
      <c r="E3568" s="8" t="inlineStr">
        <is>
          <t>Fitzgerald Nakashima</t>
        </is>
      </c>
      <c r="F3568" s="11" t="n">
        <v>1957</v>
      </c>
      <c r="G3568" s="8" t="inlineStr">
        <is>
          <t>Maserati</t>
        </is>
      </c>
      <c r="H3568" s="8" t="inlineStr">
        <is>
          <t>GranTurismo</t>
        </is>
      </c>
      <c r="I3568" s="8" t="inlineStr">
        <is>
          <t>EVH3L1PRER0YTMBY9</t>
        </is>
      </c>
      <c r="J3568" s="8" t="inlineStr">
        <is>
          <t>02 - Sports / GT</t>
        </is>
      </c>
      <c r="K3568" s="12" t="n">
        <v>335000</v>
      </c>
      <c r="L3568" s="8" t="inlineStr">
        <is>
          <t>Mississippi</t>
        </is>
      </c>
      <c r="M3568" s="13" t="n">
        <v>5641.27</v>
      </c>
      <c r="N3568" s="13" t="n">
        <v>5171.35</v>
      </c>
      <c r="O3568" s="8" t="n"/>
    </row>
    <row r="3569">
      <c r="A3569" s="8" t="inlineStr">
        <is>
          <t>CANON-202512-003576</t>
        </is>
      </c>
      <c r="B3569" s="9" t="inlineStr">
        <is>
          <t>2025-12</t>
        </is>
      </c>
      <c r="C3569" s="10" t="n">
        <v>46013</v>
      </c>
      <c r="D3569" s="9" t="inlineStr">
        <is>
          <t>Bound</t>
        </is>
      </c>
      <c r="E3569" s="8" t="inlineStr">
        <is>
          <t>Lorenzo Vasquez</t>
        </is>
      </c>
      <c r="F3569" s="11" t="n">
        <v>1995</v>
      </c>
      <c r="G3569" s="8" t="inlineStr">
        <is>
          <t>Mercedes-Benz</t>
        </is>
      </c>
      <c r="H3569" s="8" t="inlineStr">
        <is>
          <t>AMG GT</t>
        </is>
      </c>
      <c r="I3569" s="8" t="inlineStr">
        <is>
          <t>F42LNMTKL4ZXNRV2X</t>
        </is>
      </c>
      <c r="J3569" s="8" t="inlineStr">
        <is>
          <t>02 - Sports / GT</t>
        </is>
      </c>
      <c r="K3569" s="12" t="n">
        <v>430000</v>
      </c>
      <c r="L3569" s="8" t="inlineStr">
        <is>
          <t>Arkansas</t>
        </is>
      </c>
      <c r="M3569" s="13" t="n">
        <v>8397.17</v>
      </c>
      <c r="N3569" s="13" t="n">
        <v>7697.69</v>
      </c>
      <c r="O3569" s="8" t="n"/>
    </row>
    <row r="3570">
      <c r="A3570" s="8" t="inlineStr">
        <is>
          <t>CANON-202512-003577</t>
        </is>
      </c>
      <c r="B3570" s="9" t="inlineStr">
        <is>
          <t>2025-12</t>
        </is>
      </c>
      <c r="C3570" s="10" t="n">
        <v>46004</v>
      </c>
      <c r="D3570" s="9" t="inlineStr">
        <is>
          <t>Bound</t>
        </is>
      </c>
      <c r="E3570" s="8" t="inlineStr">
        <is>
          <t>Everett Okonkwo</t>
        </is>
      </c>
      <c r="F3570" s="11" t="n">
        <v>1974</v>
      </c>
      <c r="G3570" s="8" t="inlineStr">
        <is>
          <t>Mercedes-Benz</t>
        </is>
      </c>
      <c r="H3570" s="8" t="inlineStr">
        <is>
          <t>AMG GT</t>
        </is>
      </c>
      <c r="I3570" s="8" t="inlineStr">
        <is>
          <t>YUWU626AWE6WY97BG</t>
        </is>
      </c>
      <c r="J3570" s="8" t="inlineStr">
        <is>
          <t>02 - Sports / GT</t>
        </is>
      </c>
      <c r="K3570" s="12" t="n">
        <v>625000</v>
      </c>
      <c r="L3570" s="8" t="inlineStr">
        <is>
          <t>Vermont</t>
        </is>
      </c>
      <c r="M3570" s="13" t="n">
        <v>9351.42</v>
      </c>
      <c r="N3570" s="13" t="n">
        <v>8572.450000000001</v>
      </c>
      <c r="O3570" s="8" t="n"/>
    </row>
    <row r="3571">
      <c r="A3571" s="8" t="inlineStr">
        <is>
          <t>CANON-202512-003580</t>
        </is>
      </c>
      <c r="B3571" s="9" t="inlineStr">
        <is>
          <t>2025-12</t>
        </is>
      </c>
      <c r="C3571" s="10" t="n">
        <v>46014</v>
      </c>
      <c r="D3571" s="9" t="inlineStr">
        <is>
          <t>Bound</t>
        </is>
      </c>
      <c r="E3571" s="8" t="inlineStr">
        <is>
          <t>Desmond Rourke</t>
        </is>
      </c>
      <c r="F3571" s="11" t="n">
        <v>2024</v>
      </c>
      <c r="G3571" s="8" t="inlineStr">
        <is>
          <t>Maserati</t>
        </is>
      </c>
      <c r="H3571" s="8" t="inlineStr">
        <is>
          <t>GranTurismo</t>
        </is>
      </c>
      <c r="I3571" s="8" t="inlineStr">
        <is>
          <t>XLXFS6NRN2KTYCCGT</t>
        </is>
      </c>
      <c r="J3571" s="8" t="inlineStr">
        <is>
          <t>02 - Sports / GT</t>
        </is>
      </c>
      <c r="K3571" s="12" t="n">
        <v>430000</v>
      </c>
      <c r="L3571" s="8" t="inlineStr">
        <is>
          <t>West Virginia</t>
        </is>
      </c>
      <c r="M3571" s="13" t="n">
        <v>8092.92</v>
      </c>
      <c r="N3571" s="13" t="n">
        <v>7418.78</v>
      </c>
      <c r="O3571" s="8" t="n"/>
    </row>
    <row r="3572">
      <c r="A3572" s="8" t="inlineStr">
        <is>
          <t>CANON-202512-003584</t>
        </is>
      </c>
      <c r="B3572" s="9" t="inlineStr">
        <is>
          <t>2025-12</t>
        </is>
      </c>
      <c r="C3572" s="10" t="n">
        <v>46006</v>
      </c>
      <c r="D3572" s="9" t="inlineStr">
        <is>
          <t>Bound</t>
        </is>
      </c>
      <c r="E3572" s="8" t="inlineStr">
        <is>
          <t>Anouk Harrington</t>
        </is>
      </c>
      <c r="F3572" s="11" t="n">
        <v>2006</v>
      </c>
      <c r="G3572" s="8" t="inlineStr">
        <is>
          <t>Maserati</t>
        </is>
      </c>
      <c r="H3572" s="8" t="inlineStr">
        <is>
          <t>GranTurismo</t>
        </is>
      </c>
      <c r="I3572" s="8" t="inlineStr">
        <is>
          <t>E1P7LNDRG3D2LGHTS</t>
        </is>
      </c>
      <c r="J3572" s="8" t="inlineStr">
        <is>
          <t>02 - Sports / GT</t>
        </is>
      </c>
      <c r="K3572" s="12" t="n">
        <v>435000</v>
      </c>
      <c r="L3572" s="8" t="inlineStr">
        <is>
          <t>Wyoming</t>
        </is>
      </c>
      <c r="M3572" s="13" t="n">
        <v>6586.56</v>
      </c>
      <c r="N3572" s="13" t="n">
        <v>6037.9</v>
      </c>
      <c r="O3572" s="8" t="n"/>
    </row>
    <row r="3573">
      <c r="A3573" s="8" t="inlineStr">
        <is>
          <t>CANON-202512-003585</t>
        </is>
      </c>
      <c r="B3573" s="9" t="inlineStr">
        <is>
          <t>2025-12</t>
        </is>
      </c>
      <c r="C3573" s="10" t="n">
        <v>45993</v>
      </c>
      <c r="D3573" s="9" t="inlineStr">
        <is>
          <t>Bound</t>
        </is>
      </c>
      <c r="E3573" s="8" t="inlineStr">
        <is>
          <t>Ingrid Chattopadhyay</t>
        </is>
      </c>
      <c r="F3573" s="11" t="n">
        <v>1972</v>
      </c>
      <c r="G3573" s="8" t="inlineStr">
        <is>
          <t>BMW</t>
        </is>
      </c>
      <c r="H3573" s="8" t="inlineStr">
        <is>
          <t>M8 Competition</t>
        </is>
      </c>
      <c r="I3573" s="8" t="inlineStr">
        <is>
          <t>Y6KMB1FE88GV58X5X</t>
        </is>
      </c>
      <c r="J3573" s="8" t="inlineStr">
        <is>
          <t>02 - Sports / GT</t>
        </is>
      </c>
      <c r="K3573" s="12" t="n">
        <v>575000</v>
      </c>
      <c r="L3573" s="8" t="inlineStr">
        <is>
          <t>Pennsylvania</t>
        </is>
      </c>
      <c r="M3573" s="13" t="n">
        <v>7051.89</v>
      </c>
      <c r="N3573" s="13" t="n">
        <v>6464.47</v>
      </c>
      <c r="O3573" s="8" t="n"/>
    </row>
    <row r="3574">
      <c r="A3574" s="8" t="inlineStr">
        <is>
          <t>CANON-202512-003586</t>
        </is>
      </c>
      <c r="B3574" s="9" t="inlineStr">
        <is>
          <t>2025-12</t>
        </is>
      </c>
      <c r="C3574" s="10" t="n">
        <v>46010</v>
      </c>
      <c r="D3574" s="9" t="inlineStr">
        <is>
          <t>Bound</t>
        </is>
      </c>
      <c r="E3574" s="8" t="inlineStr">
        <is>
          <t>Ingrid Vandermeer</t>
        </is>
      </c>
      <c r="F3574" s="11" t="n">
        <v>2001</v>
      </c>
      <c r="G3574" s="8" t="inlineStr">
        <is>
          <t>Ferrari</t>
        </is>
      </c>
      <c r="H3574" s="8" t="inlineStr">
        <is>
          <t>SF90 Stradale</t>
        </is>
      </c>
      <c r="I3574" s="8" t="inlineStr">
        <is>
          <t>1JC33ZJUFNAX2H6XT</t>
        </is>
      </c>
      <c r="J3574" s="8" t="inlineStr">
        <is>
          <t>03 - Supercar</t>
        </is>
      </c>
      <c r="K3574" s="12" t="n">
        <v>920000</v>
      </c>
      <c r="L3574" s="8" t="inlineStr">
        <is>
          <t>California</t>
        </is>
      </c>
      <c r="M3574" s="13" t="n">
        <v>22262.26</v>
      </c>
      <c r="N3574" s="13" t="n">
        <v>20407.81</v>
      </c>
      <c r="O3574" s="8" t="n"/>
    </row>
    <row r="3575">
      <c r="A3575" s="8" t="inlineStr">
        <is>
          <t>CANON-202512-003589</t>
        </is>
      </c>
      <c r="B3575" s="9" t="inlineStr">
        <is>
          <t>2025-12</t>
        </is>
      </c>
      <c r="C3575" s="10" t="n">
        <v>46000</v>
      </c>
      <c r="D3575" s="9" t="inlineStr">
        <is>
          <t>Bound</t>
        </is>
      </c>
      <c r="E3575" s="8" t="inlineStr">
        <is>
          <t>Emiliano Okonkwo</t>
        </is>
      </c>
      <c r="F3575" s="11" t="n">
        <v>2005</v>
      </c>
      <c r="G3575" s="8" t="inlineStr">
        <is>
          <t>Porsche</t>
        </is>
      </c>
      <c r="H3575" s="8" t="inlineStr">
        <is>
          <t>911 Turbo S</t>
        </is>
      </c>
      <c r="I3575" s="8" t="inlineStr">
        <is>
          <t>AW27XLX7KX0W26X1D</t>
        </is>
      </c>
      <c r="J3575" s="8" t="inlineStr">
        <is>
          <t>02 - Sports / GT</t>
        </is>
      </c>
      <c r="K3575" s="12" t="n">
        <v>480000</v>
      </c>
      <c r="L3575" s="8" t="inlineStr">
        <is>
          <t>New York</t>
        </is>
      </c>
      <c r="M3575" s="13" t="n">
        <v>8694.34</v>
      </c>
      <c r="N3575" s="13" t="n">
        <v>7970.1</v>
      </c>
      <c r="O3575" s="8" t="n"/>
    </row>
    <row r="3576">
      <c r="A3576" s="8" t="inlineStr">
        <is>
          <t>CANON-202512-003590</t>
        </is>
      </c>
      <c r="B3576" s="9" t="inlineStr">
        <is>
          <t>2025-12</t>
        </is>
      </c>
      <c r="C3576" s="10" t="n">
        <v>46006</v>
      </c>
      <c r="D3576" s="9" t="inlineStr">
        <is>
          <t>Bound</t>
        </is>
      </c>
      <c r="E3576" s="8" t="inlineStr">
        <is>
          <t>Horace Rourke</t>
        </is>
      </c>
      <c r="F3576" s="11" t="n">
        <v>2019</v>
      </c>
      <c r="G3576" s="8" t="inlineStr">
        <is>
          <t>Ferrari</t>
        </is>
      </c>
      <c r="H3576" s="8" t="inlineStr">
        <is>
          <t>SF90 Stradale</t>
        </is>
      </c>
      <c r="I3576" s="8" t="inlineStr">
        <is>
          <t>7BCFD8DW8U0FPEWCJ</t>
        </is>
      </c>
      <c r="J3576" s="8" t="inlineStr">
        <is>
          <t>03 - Supercar</t>
        </is>
      </c>
      <c r="K3576" s="12" t="n">
        <v>545000</v>
      </c>
      <c r="L3576" s="8" t="inlineStr">
        <is>
          <t>Washington</t>
        </is>
      </c>
      <c r="M3576" s="13" t="n">
        <v>9378.110000000001</v>
      </c>
      <c r="N3576" s="13" t="n">
        <v>8596.91</v>
      </c>
      <c r="O3576" s="8" t="n"/>
    </row>
    <row r="3577">
      <c r="A3577" s="8" t="inlineStr">
        <is>
          <t>CANON-202512-003591</t>
        </is>
      </c>
      <c r="B3577" s="9" t="inlineStr">
        <is>
          <t>2025-12</t>
        </is>
      </c>
      <c r="C3577" s="10" t="n">
        <v>46010</v>
      </c>
      <c r="D3577" s="9" t="inlineStr">
        <is>
          <t>Bound</t>
        </is>
      </c>
      <c r="E3577" s="8" t="inlineStr">
        <is>
          <t>Callum Montoya</t>
        </is>
      </c>
      <c r="F3577" s="11" t="n">
        <v>1979</v>
      </c>
      <c r="G3577" s="8" t="inlineStr">
        <is>
          <t>McLaren</t>
        </is>
      </c>
      <c r="H3577" s="8" t="inlineStr">
        <is>
          <t>750S</t>
        </is>
      </c>
      <c r="I3577" s="8" t="inlineStr">
        <is>
          <t>P7PG43XGCBTC83APC</t>
        </is>
      </c>
      <c r="J3577" s="8" t="inlineStr">
        <is>
          <t>03 - Supercar</t>
        </is>
      </c>
      <c r="K3577" s="12" t="n">
        <v>1695000</v>
      </c>
      <c r="L3577" s="8" t="inlineStr">
        <is>
          <t>Washington</t>
        </is>
      </c>
      <c r="M3577" s="13" t="n">
        <v>24561.51</v>
      </c>
      <c r="N3577" s="13" t="n">
        <v>22515.54</v>
      </c>
      <c r="O3577" s="8" t="n"/>
    </row>
    <row r="3578">
      <c r="A3578" s="8" t="inlineStr">
        <is>
          <t>CANON-202512-003593</t>
        </is>
      </c>
      <c r="B3578" s="9" t="inlineStr">
        <is>
          <t>2025-12</t>
        </is>
      </c>
      <c r="C3578" s="10" t="n">
        <v>46006</v>
      </c>
      <c r="D3578" s="9" t="inlineStr">
        <is>
          <t>Bound</t>
        </is>
      </c>
      <c r="E3578" s="8" t="inlineStr">
        <is>
          <t>Ottilie Blackwood</t>
        </is>
      </c>
      <c r="F3578" s="11" t="n">
        <v>2007</v>
      </c>
      <c r="G3578" s="8" t="inlineStr">
        <is>
          <t>Ferrari</t>
        </is>
      </c>
      <c r="H3578" s="8" t="inlineStr">
        <is>
          <t>SF90 Stradale</t>
        </is>
      </c>
      <c r="I3578" s="8" t="inlineStr">
        <is>
          <t>1F91DE8MYTV3FPHXT</t>
        </is>
      </c>
      <c r="J3578" s="8" t="inlineStr">
        <is>
          <t>03 - Supercar</t>
        </is>
      </c>
      <c r="K3578" s="12" t="n">
        <v>705000</v>
      </c>
      <c r="L3578" s="8" t="inlineStr">
        <is>
          <t>Alabama</t>
        </is>
      </c>
      <c r="M3578" s="13" t="n">
        <v>16048.73</v>
      </c>
      <c r="N3578" s="13" t="n">
        <v>14711.87</v>
      </c>
      <c r="O3578" s="8" t="n"/>
    </row>
    <row r="3579">
      <c r="A3579" s="8" t="inlineStr">
        <is>
          <t>CANON-202512-003594</t>
        </is>
      </c>
      <c r="B3579" s="9" t="inlineStr">
        <is>
          <t>2025-12</t>
        </is>
      </c>
      <c r="C3579" s="10" t="n">
        <v>46019</v>
      </c>
      <c r="D3579" s="9" t="inlineStr">
        <is>
          <t>Bound</t>
        </is>
      </c>
      <c r="E3579" s="8" t="inlineStr">
        <is>
          <t>Noor Pennington</t>
        </is>
      </c>
      <c r="F3579" s="11" t="n">
        <v>2023</v>
      </c>
      <c r="G3579" s="8" t="inlineStr">
        <is>
          <t>Mercedes-Benz</t>
        </is>
      </c>
      <c r="H3579" s="8" t="inlineStr">
        <is>
          <t>AMG GT</t>
        </is>
      </c>
      <c r="I3579" s="8" t="inlineStr">
        <is>
          <t>GZKH2SPSY0SG23UWK</t>
        </is>
      </c>
      <c r="J3579" s="8" t="inlineStr">
        <is>
          <t>02 - Sports / GT</t>
        </is>
      </c>
      <c r="K3579" s="12" t="n">
        <v>435000</v>
      </c>
      <c r="L3579" s="8" t="inlineStr">
        <is>
          <t>Rhode Island</t>
        </is>
      </c>
      <c r="M3579" s="13" t="n">
        <v>8433.25</v>
      </c>
      <c r="N3579" s="13" t="n">
        <v>7730.76</v>
      </c>
      <c r="O3579" s="8" t="n"/>
    </row>
    <row r="3580">
      <c r="A3580" s="8" t="inlineStr">
        <is>
          <t>CANON-202512-003595</t>
        </is>
      </c>
      <c r="B3580" s="9" t="inlineStr">
        <is>
          <t>2025-12</t>
        </is>
      </c>
      <c r="C3580" s="10" t="n">
        <v>46013</v>
      </c>
      <c r="D3580" s="9" t="inlineStr">
        <is>
          <t>Bound</t>
        </is>
      </c>
      <c r="E3580" s="8" t="inlineStr">
        <is>
          <t>Callum Farkas</t>
        </is>
      </c>
      <c r="F3580" s="11" t="n">
        <v>2006</v>
      </c>
      <c r="G3580" s="8" t="inlineStr">
        <is>
          <t>Porsche</t>
        </is>
      </c>
      <c r="H3580" s="8" t="inlineStr">
        <is>
          <t>911 Turbo S</t>
        </is>
      </c>
      <c r="I3580" s="8" t="inlineStr">
        <is>
          <t>G0T382BJ7LXW11NMR</t>
        </is>
      </c>
      <c r="J3580" s="8" t="inlineStr">
        <is>
          <t>02 - Sports / GT</t>
        </is>
      </c>
      <c r="K3580" s="12" t="n">
        <v>345000</v>
      </c>
      <c r="L3580" s="8" t="inlineStr">
        <is>
          <t>Wisconsin</t>
        </is>
      </c>
      <c r="M3580" s="13" t="n">
        <v>5858.49</v>
      </c>
      <c r="N3580" s="13" t="n">
        <v>5370.48</v>
      </c>
      <c r="O3580" s="8" t="n"/>
    </row>
    <row r="3581">
      <c r="A3581" s="8" t="inlineStr">
        <is>
          <t>CANON-202512-003601</t>
        </is>
      </c>
      <c r="B3581" s="9" t="inlineStr">
        <is>
          <t>2025-12</t>
        </is>
      </c>
      <c r="C3581" s="10" t="n">
        <v>46018</v>
      </c>
      <c r="D3581" s="9" t="inlineStr">
        <is>
          <t>Bound</t>
        </is>
      </c>
      <c r="E3581" s="8" t="inlineStr">
        <is>
          <t>Delphine Larsson</t>
        </is>
      </c>
      <c r="F3581" s="11" t="n">
        <v>2007</v>
      </c>
      <c r="G3581" s="8" t="inlineStr">
        <is>
          <t>Porsche</t>
        </is>
      </c>
      <c r="H3581" s="8" t="inlineStr">
        <is>
          <t>911 Turbo S</t>
        </is>
      </c>
      <c r="I3581" s="8" t="inlineStr">
        <is>
          <t>G9RVRBYXKMZT1RY0N</t>
        </is>
      </c>
      <c r="J3581" s="8" t="inlineStr">
        <is>
          <t>02 - Sports / GT</t>
        </is>
      </c>
      <c r="K3581" s="12" t="n">
        <v>795000</v>
      </c>
      <c r="L3581" s="8" t="inlineStr">
        <is>
          <t>Ohio</t>
        </is>
      </c>
      <c r="M3581" s="13" t="n">
        <v>13552.5</v>
      </c>
      <c r="N3581" s="13" t="n">
        <v>12423.58</v>
      </c>
      <c r="O3581" s="8" t="n"/>
    </row>
    <row r="3582">
      <c r="A3582" s="8" t="inlineStr">
        <is>
          <t>CANON-202512-003603</t>
        </is>
      </c>
      <c r="B3582" s="9" t="inlineStr">
        <is>
          <t>2025-12</t>
        </is>
      </c>
      <c r="C3582" s="10" t="n">
        <v>46000</v>
      </c>
      <c r="D3582" s="9" t="inlineStr">
        <is>
          <t>Bound</t>
        </is>
      </c>
      <c r="E3582" s="8" t="inlineStr">
        <is>
          <t>Ramona Nakashima</t>
        </is>
      </c>
      <c r="F3582" s="11" t="n">
        <v>2003</v>
      </c>
      <c r="G3582" s="8" t="inlineStr">
        <is>
          <t>Aston Martin</t>
        </is>
      </c>
      <c r="H3582" s="8" t="inlineStr">
        <is>
          <t>DB5</t>
        </is>
      </c>
      <c r="I3582" s="8" t="inlineStr">
        <is>
          <t>RAY8C3V5BPAAL2F82</t>
        </is>
      </c>
      <c r="J3582" s="8" t="inlineStr">
        <is>
          <t>07 - Post-War Classic (1946-1972)</t>
        </is>
      </c>
      <c r="K3582" s="12" t="n">
        <v>335000</v>
      </c>
      <c r="L3582" s="8" t="inlineStr">
        <is>
          <t>Maine</t>
        </is>
      </c>
      <c r="M3582" s="13" t="n">
        <v>3276.68</v>
      </c>
      <c r="N3582" s="13" t="n">
        <v>3003.73</v>
      </c>
      <c r="O3582" s="8" t="n"/>
    </row>
    <row r="3583">
      <c r="A3583" s="8" t="inlineStr">
        <is>
          <t>CANON-202512-003604</t>
        </is>
      </c>
      <c r="B3583" s="9" t="inlineStr">
        <is>
          <t>2025-12</t>
        </is>
      </c>
      <c r="C3583" s="10" t="n">
        <v>45994</v>
      </c>
      <c r="D3583" s="9" t="inlineStr">
        <is>
          <t>Bound</t>
        </is>
      </c>
      <c r="E3583" s="8" t="inlineStr">
        <is>
          <t>Aurelio Rourke</t>
        </is>
      </c>
      <c r="F3583" s="11" t="n">
        <v>2005</v>
      </c>
      <c r="G3583" s="8" t="inlineStr">
        <is>
          <t>Ferrari</t>
        </is>
      </c>
      <c r="H3583" s="8" t="inlineStr">
        <is>
          <t>296 GTB</t>
        </is>
      </c>
      <c r="I3583" s="8" t="inlineStr">
        <is>
          <t>F4RK2PS1K9NEV52L4</t>
        </is>
      </c>
      <c r="J3583" s="8" t="inlineStr">
        <is>
          <t>03 - Supercar</t>
        </is>
      </c>
      <c r="K3583" s="12" t="n">
        <v>910000</v>
      </c>
      <c r="L3583" s="8" t="inlineStr">
        <is>
          <t>Colorado</t>
        </is>
      </c>
      <c r="M3583" s="13" t="n">
        <v>17942.45</v>
      </c>
      <c r="N3583" s="13" t="n">
        <v>16447.84</v>
      </c>
      <c r="O3583" s="8" t="n"/>
    </row>
    <row r="3584">
      <c r="A3584" s="8" t="inlineStr">
        <is>
          <t>CANON-202512-003605</t>
        </is>
      </c>
      <c r="B3584" s="9" t="inlineStr">
        <is>
          <t>2025-12</t>
        </is>
      </c>
      <c r="C3584" s="10" t="n">
        <v>46011</v>
      </c>
      <c r="D3584" s="9" t="inlineStr">
        <is>
          <t>Bound</t>
        </is>
      </c>
      <c r="E3584" s="8" t="inlineStr">
        <is>
          <t>Beatrix Okonkwo</t>
        </is>
      </c>
      <c r="F3584" s="11" t="n">
        <v>1990</v>
      </c>
      <c r="G3584" s="8" t="inlineStr">
        <is>
          <t>Porsche</t>
        </is>
      </c>
      <c r="H3584" s="8" t="inlineStr">
        <is>
          <t>911 Turbo S</t>
        </is>
      </c>
      <c r="I3584" s="8" t="inlineStr">
        <is>
          <t>AFBT0XBLU57V6R1ND</t>
        </is>
      </c>
      <c r="J3584" s="8" t="inlineStr">
        <is>
          <t>02 - Sports / GT</t>
        </is>
      </c>
      <c r="K3584" s="12" t="n">
        <v>830000</v>
      </c>
      <c r="L3584" s="8" t="inlineStr">
        <is>
          <t>Colorado</t>
        </is>
      </c>
      <c r="M3584" s="13" t="n">
        <v>11197.17</v>
      </c>
      <c r="N3584" s="13" t="n">
        <v>10264.45</v>
      </c>
      <c r="O3584" s="8" t="n"/>
    </row>
    <row r="3585">
      <c r="A3585" s="8" t="inlineStr">
        <is>
          <t>CANON-202512-003606</t>
        </is>
      </c>
      <c r="B3585" s="9" t="inlineStr">
        <is>
          <t>2025-12</t>
        </is>
      </c>
      <c r="C3585" s="10" t="n">
        <v>45994</v>
      </c>
      <c r="D3585" s="9" t="inlineStr">
        <is>
          <t>Bound</t>
        </is>
      </c>
      <c r="E3585" s="8" t="inlineStr">
        <is>
          <t>Fitzgerald Okonkwo</t>
        </is>
      </c>
      <c r="F3585" s="11" t="n">
        <v>2013</v>
      </c>
      <c r="G3585" s="8" t="inlineStr">
        <is>
          <t>Porsche</t>
        </is>
      </c>
      <c r="H3585" s="8" t="inlineStr">
        <is>
          <t>911 Turbo S</t>
        </is>
      </c>
      <c r="I3585" s="8" t="inlineStr">
        <is>
          <t>DSJR85PYKMGFW3XWC</t>
        </is>
      </c>
      <c r="J3585" s="8" t="inlineStr">
        <is>
          <t>02 - Sports / GT</t>
        </is>
      </c>
      <c r="K3585" s="12" t="n">
        <v>855000</v>
      </c>
      <c r="L3585" s="8" t="inlineStr">
        <is>
          <t>Colorado</t>
        </is>
      </c>
      <c r="M3585" s="13" t="n">
        <v>11534.43</v>
      </c>
      <c r="N3585" s="13" t="n">
        <v>10573.61</v>
      </c>
      <c r="O3585" s="8" t="n"/>
    </row>
    <row r="3586">
      <c r="A3586" s="8" t="inlineStr">
        <is>
          <t>CANON-202512-003607</t>
        </is>
      </c>
      <c r="B3586" s="9" t="inlineStr">
        <is>
          <t>2025-12</t>
        </is>
      </c>
      <c r="C3586" s="10" t="n">
        <v>46005</v>
      </c>
      <c r="D3586" s="9" t="inlineStr">
        <is>
          <t>Bound</t>
        </is>
      </c>
      <c r="E3586" s="8" t="inlineStr">
        <is>
          <t>Priya Vasquez</t>
        </is>
      </c>
      <c r="F3586" s="11" t="n">
        <v>1979</v>
      </c>
      <c r="G3586" s="8" t="inlineStr">
        <is>
          <t>Porsche</t>
        </is>
      </c>
      <c r="H3586" s="8" t="inlineStr">
        <is>
          <t>911 Turbo S</t>
        </is>
      </c>
      <c r="I3586" s="8" t="inlineStr">
        <is>
          <t>8EC8P3XPCRGY92G7Y</t>
        </is>
      </c>
      <c r="J3586" s="8" t="inlineStr">
        <is>
          <t>02 - Sports / GT</t>
        </is>
      </c>
      <c r="K3586" s="12" t="n">
        <v>385000</v>
      </c>
      <c r="L3586" s="8" t="inlineStr">
        <is>
          <t>Texas</t>
        </is>
      </c>
      <c r="M3586" s="13" t="n">
        <v>6265.33</v>
      </c>
      <c r="N3586" s="13" t="n">
        <v>5743.43</v>
      </c>
      <c r="O3586" s="8" t="n"/>
    </row>
    <row r="3587">
      <c r="A3587" s="8" t="inlineStr">
        <is>
          <t>CANON-202512-003609</t>
        </is>
      </c>
      <c r="B3587" s="9" t="inlineStr">
        <is>
          <t>2025-12</t>
        </is>
      </c>
      <c r="C3587" s="10" t="n">
        <v>46012</v>
      </c>
      <c r="D3587" s="9" t="inlineStr">
        <is>
          <t>Bound</t>
        </is>
      </c>
      <c r="E3587" s="8" t="inlineStr">
        <is>
          <t>Saoirse Okonkwo</t>
        </is>
      </c>
      <c r="F3587" s="11" t="n">
        <v>1964</v>
      </c>
      <c r="G3587" s="8" t="inlineStr">
        <is>
          <t>Porsche</t>
        </is>
      </c>
      <c r="H3587" s="8" t="inlineStr">
        <is>
          <t>911 Turbo S</t>
        </is>
      </c>
      <c r="I3587" s="8" t="inlineStr">
        <is>
          <t>M4LRZBGXST754EFC6</t>
        </is>
      </c>
      <c r="J3587" s="8" t="inlineStr">
        <is>
          <t>02 - Sports / GT</t>
        </is>
      </c>
      <c r="K3587" s="12" t="n">
        <v>690000</v>
      </c>
      <c r="L3587" s="8" t="inlineStr">
        <is>
          <t>North Dakota</t>
        </is>
      </c>
      <c r="M3587" s="13" t="n">
        <v>8631.51</v>
      </c>
      <c r="N3587" s="13" t="n">
        <v>7912.51</v>
      </c>
      <c r="O3587" s="8" t="n"/>
    </row>
    <row r="3588">
      <c r="A3588" s="8" t="inlineStr">
        <is>
          <t>CANON-202512-003611</t>
        </is>
      </c>
      <c r="B3588" s="9" t="inlineStr">
        <is>
          <t>2025-12</t>
        </is>
      </c>
      <c r="C3588" s="10" t="n">
        <v>46001</v>
      </c>
      <c r="D3588" s="9" t="inlineStr">
        <is>
          <t>Bound</t>
        </is>
      </c>
      <c r="E3588" s="8" t="inlineStr">
        <is>
          <t>Anouk Okonkwo</t>
        </is>
      </c>
      <c r="F3588" s="11" t="n">
        <v>2014</v>
      </c>
      <c r="G3588" s="8" t="inlineStr">
        <is>
          <t>Aston Martin</t>
        </is>
      </c>
      <c r="H3588" s="8" t="inlineStr">
        <is>
          <t>DB12</t>
        </is>
      </c>
      <c r="I3588" s="8" t="inlineStr">
        <is>
          <t>49EA11S0GXAFLS6G8</t>
        </is>
      </c>
      <c r="J3588" s="8" t="inlineStr">
        <is>
          <t>02 - Sports / GT</t>
        </is>
      </c>
      <c r="K3588" s="12" t="n">
        <v>1090000</v>
      </c>
      <c r="L3588" s="8" t="inlineStr">
        <is>
          <t>Florida</t>
        </is>
      </c>
      <c r="M3588" s="13" t="n">
        <v>16062.08</v>
      </c>
      <c r="N3588" s="13" t="n">
        <v>14724.11</v>
      </c>
      <c r="O3588" s="8" t="n"/>
    </row>
    <row r="3589">
      <c r="A3589" s="8" t="inlineStr">
        <is>
          <t>CANON-202512-003612</t>
        </is>
      </c>
      <c r="B3589" s="9" t="inlineStr">
        <is>
          <t>2025-12</t>
        </is>
      </c>
      <c r="C3589" s="10" t="n">
        <v>46012</v>
      </c>
      <c r="D3589" s="9" t="inlineStr">
        <is>
          <t>Bound</t>
        </is>
      </c>
      <c r="E3589" s="8" t="inlineStr">
        <is>
          <t>Noor Delacroix</t>
        </is>
      </c>
      <c r="F3589" s="11" t="n">
        <v>1961</v>
      </c>
      <c r="G3589" s="8" t="inlineStr">
        <is>
          <t>Maserati</t>
        </is>
      </c>
      <c r="H3589" s="8" t="inlineStr">
        <is>
          <t>GranTurismo</t>
        </is>
      </c>
      <c r="I3589" s="8" t="inlineStr">
        <is>
          <t>Z8RXD3D2S4WM9PD4N</t>
        </is>
      </c>
      <c r="J3589" s="8" t="inlineStr">
        <is>
          <t>02 - Sports / GT</t>
        </is>
      </c>
      <c r="K3589" s="12" t="n">
        <v>290000</v>
      </c>
      <c r="L3589" s="8" t="inlineStr">
        <is>
          <t>South Carolina</t>
        </is>
      </c>
      <c r="M3589" s="13" t="n">
        <v>5088.68</v>
      </c>
      <c r="N3589" s="13" t="n">
        <v>4664.79</v>
      </c>
      <c r="O3589" s="8" t="n"/>
    </row>
    <row r="3590">
      <c r="A3590" s="8" t="inlineStr">
        <is>
          <t>CANON-202512-003613</t>
        </is>
      </c>
      <c r="B3590" s="9" t="inlineStr">
        <is>
          <t>2025-12</t>
        </is>
      </c>
      <c r="C3590" s="10" t="n">
        <v>45995</v>
      </c>
      <c r="D3590" s="9" t="inlineStr">
        <is>
          <t>Bound</t>
        </is>
      </c>
      <c r="E3590" s="8" t="inlineStr">
        <is>
          <t>Anouk Harrington</t>
        </is>
      </c>
      <c r="F3590" s="11" t="n">
        <v>1997</v>
      </c>
      <c r="G3590" s="8" t="inlineStr">
        <is>
          <t>Porsche</t>
        </is>
      </c>
      <c r="H3590" s="8" t="inlineStr">
        <is>
          <t>911 Turbo S</t>
        </is>
      </c>
      <c r="I3590" s="8" t="inlineStr">
        <is>
          <t>W0K7RDJBTLU4FPS4L</t>
        </is>
      </c>
      <c r="J3590" s="8" t="inlineStr">
        <is>
          <t>02 - Sports / GT</t>
        </is>
      </c>
      <c r="K3590" s="12" t="n">
        <v>160000</v>
      </c>
      <c r="L3590" s="8" t="inlineStr">
        <is>
          <t>Wisconsin</t>
        </is>
      </c>
      <c r="M3590" s="13" t="n">
        <v>3332.83</v>
      </c>
      <c r="N3590" s="13" t="n">
        <v>3055.21</v>
      </c>
      <c r="O3590" s="8" t="n"/>
    </row>
    <row r="3591">
      <c r="A3591" s="8" t="inlineStr">
        <is>
          <t>CANON-202512-003615</t>
        </is>
      </c>
      <c r="B3591" s="9" t="inlineStr">
        <is>
          <t>2025-12</t>
        </is>
      </c>
      <c r="C3591" s="10" t="n">
        <v>46020</v>
      </c>
      <c r="D3591" s="9" t="inlineStr">
        <is>
          <t>Bound</t>
        </is>
      </c>
      <c r="E3591" s="8" t="inlineStr">
        <is>
          <t>Callum Chattopadhyay</t>
        </is>
      </c>
      <c r="F3591" s="11" t="n">
        <v>2013</v>
      </c>
      <c r="G3591" s="8" t="inlineStr">
        <is>
          <t>BMW</t>
        </is>
      </c>
      <c r="H3591" s="8" t="inlineStr">
        <is>
          <t>M8 Competition</t>
        </is>
      </c>
      <c r="I3591" s="8" t="inlineStr">
        <is>
          <t>AU13JV3JTFM3T2C0W</t>
        </is>
      </c>
      <c r="J3591" s="8" t="inlineStr">
        <is>
          <t>02 - Sports / GT</t>
        </is>
      </c>
      <c r="K3591" s="12" t="n">
        <v>605000</v>
      </c>
      <c r="L3591" s="8" t="inlineStr">
        <is>
          <t>New Jersey</t>
        </is>
      </c>
      <c r="M3591" s="13" t="n">
        <v>6752.03</v>
      </c>
      <c r="N3591" s="13" t="n">
        <v>6189.59</v>
      </c>
      <c r="O3591" s="8" t="n"/>
    </row>
    <row r="3592">
      <c r="A3592" s="8" t="inlineStr">
        <is>
          <t>CANON-202512-003616</t>
        </is>
      </c>
      <c r="B3592" s="9" t="inlineStr">
        <is>
          <t>2025-12</t>
        </is>
      </c>
      <c r="C3592" s="10" t="n">
        <v>46002</v>
      </c>
      <c r="D3592" s="9" t="inlineStr">
        <is>
          <t>Bound</t>
        </is>
      </c>
      <c r="E3592" s="8" t="inlineStr">
        <is>
          <t>Emiliano Thistlewood</t>
        </is>
      </c>
      <c r="F3592" s="11" t="n">
        <v>2001</v>
      </c>
      <c r="G3592" s="8" t="inlineStr">
        <is>
          <t>Porsche</t>
        </is>
      </c>
      <c r="H3592" s="8" t="inlineStr">
        <is>
          <t>911 Turbo S</t>
        </is>
      </c>
      <c r="I3592" s="8" t="inlineStr">
        <is>
          <t>TJZ5A8EVNDBG8FNPB</t>
        </is>
      </c>
      <c r="J3592" s="8" t="inlineStr">
        <is>
          <t>02 - Sports / GT</t>
        </is>
      </c>
      <c r="K3592" s="12" t="n">
        <v>955000</v>
      </c>
      <c r="L3592" s="8" t="inlineStr">
        <is>
          <t>Massachusetts</t>
        </is>
      </c>
      <c r="M3592" s="13" t="n">
        <v>14640.33</v>
      </c>
      <c r="N3592" s="13" t="n">
        <v>13420.79</v>
      </c>
      <c r="O3592" s="8" t="n"/>
    </row>
    <row r="3593">
      <c r="A3593" s="8" t="inlineStr">
        <is>
          <t>CANON-202512-003618</t>
        </is>
      </c>
      <c r="B3593" s="9" t="inlineStr">
        <is>
          <t>2025-12</t>
        </is>
      </c>
      <c r="C3593" s="10" t="n">
        <v>45993</v>
      </c>
      <c r="D3593" s="9" t="inlineStr">
        <is>
          <t>Bound</t>
        </is>
      </c>
      <c r="E3593" s="8" t="inlineStr">
        <is>
          <t>Horace Underwood</t>
        </is>
      </c>
      <c r="F3593" s="11" t="n">
        <v>1959</v>
      </c>
      <c r="G3593" s="8" t="inlineStr">
        <is>
          <t>McLaren</t>
        </is>
      </c>
      <c r="H3593" s="8" t="inlineStr">
        <is>
          <t>750S</t>
        </is>
      </c>
      <c r="I3593" s="8" t="inlineStr">
        <is>
          <t>NPW5B2ZGSC630DKJG</t>
        </is>
      </c>
      <c r="J3593" s="8" t="inlineStr">
        <is>
          <t>03 - Supercar</t>
        </is>
      </c>
      <c r="K3593" s="12" t="n">
        <v>1950000</v>
      </c>
      <c r="L3593" s="8" t="inlineStr">
        <is>
          <t>Oregon</t>
        </is>
      </c>
      <c r="M3593" s="13" t="n">
        <v>33260.38</v>
      </c>
      <c r="N3593" s="13" t="n">
        <v>30489.79</v>
      </c>
      <c r="O3593" s="8" t="n"/>
    </row>
    <row r="3594">
      <c r="A3594" s="8" t="inlineStr">
        <is>
          <t>CANON-202512-003620</t>
        </is>
      </c>
      <c r="B3594" s="9" t="inlineStr">
        <is>
          <t>2025-12</t>
        </is>
      </c>
      <c r="C3594" s="10" t="n">
        <v>46006</v>
      </c>
      <c r="D3594" s="9" t="inlineStr">
        <is>
          <t>Bound</t>
        </is>
      </c>
      <c r="E3594" s="8" t="inlineStr">
        <is>
          <t>Marisol Larsson</t>
        </is>
      </c>
      <c r="F3594" s="11" t="n">
        <v>1975</v>
      </c>
      <c r="G3594" s="8" t="inlineStr">
        <is>
          <t>BMW</t>
        </is>
      </c>
      <c r="H3594" s="8" t="inlineStr">
        <is>
          <t>M8 Competition</t>
        </is>
      </c>
      <c r="I3594" s="8" t="inlineStr">
        <is>
          <t>P07NTY8FZJ4HCWUWD</t>
        </is>
      </c>
      <c r="J3594" s="8" t="inlineStr">
        <is>
          <t>02 - Sports / GT</t>
        </is>
      </c>
      <c r="K3594" s="12" t="n">
        <v>410000</v>
      </c>
      <c r="L3594" s="8" t="inlineStr">
        <is>
          <t>New York</t>
        </is>
      </c>
      <c r="M3594" s="13" t="n">
        <v>7426.42</v>
      </c>
      <c r="N3594" s="13" t="n">
        <v>6807.8</v>
      </c>
      <c r="O3594" s="8" t="n"/>
    </row>
    <row r="3595">
      <c r="A3595" s="8" t="inlineStr">
        <is>
          <t>CANON-202512-003621</t>
        </is>
      </c>
      <c r="B3595" s="9" t="inlineStr">
        <is>
          <t>2025-12</t>
        </is>
      </c>
      <c r="C3595" s="10" t="n">
        <v>45998</v>
      </c>
      <c r="D3595" s="9" t="inlineStr">
        <is>
          <t>Bound</t>
        </is>
      </c>
      <c r="E3595" s="8" t="inlineStr">
        <is>
          <t>Horace Thistlewood</t>
        </is>
      </c>
      <c r="F3595" s="11" t="n">
        <v>2009</v>
      </c>
      <c r="G3595" s="8" t="inlineStr">
        <is>
          <t>Mercedes-Benz</t>
        </is>
      </c>
      <c r="H3595" s="8" t="inlineStr">
        <is>
          <t>AMG GT</t>
        </is>
      </c>
      <c r="I3595" s="8" t="inlineStr">
        <is>
          <t>NLA0ASVJ7RR21UJ7P</t>
        </is>
      </c>
      <c r="J3595" s="8" t="inlineStr">
        <is>
          <t>02 - Sports / GT</t>
        </is>
      </c>
      <c r="K3595" s="12" t="n">
        <v>1175000</v>
      </c>
      <c r="L3595" s="8" t="inlineStr">
        <is>
          <t>West Virginia</t>
        </is>
      </c>
      <c r="M3595" s="13" t="n">
        <v>16217.22</v>
      </c>
      <c r="N3595" s="13" t="n">
        <v>14866.33</v>
      </c>
      <c r="O3595" s="8" t="n"/>
    </row>
    <row r="3596">
      <c r="A3596" s="8" t="inlineStr">
        <is>
          <t>CANON-202512-003622</t>
        </is>
      </c>
      <c r="B3596" s="9" t="inlineStr">
        <is>
          <t>2025-12</t>
        </is>
      </c>
      <c r="C3596" s="10" t="n">
        <v>46017</v>
      </c>
      <c r="D3596" s="9" t="inlineStr">
        <is>
          <t>Bound</t>
        </is>
      </c>
      <c r="E3596" s="8" t="inlineStr">
        <is>
          <t>Lorenzo Whitlock</t>
        </is>
      </c>
      <c r="F3596" s="11" t="n">
        <v>1967</v>
      </c>
      <c r="G3596" s="8" t="inlineStr">
        <is>
          <t>Ringbrothers</t>
        </is>
      </c>
      <c r="H3596" s="8" t="inlineStr">
        <is>
          <t>Mustang</t>
        </is>
      </c>
      <c r="I3596" s="8" t="inlineStr">
        <is>
          <t>JCG3MD29YFD5S5WA4</t>
        </is>
      </c>
      <c r="J3596" s="8" t="inlineStr">
        <is>
          <t>11 - Restomod / Coachbuilt / Bespoke</t>
        </is>
      </c>
      <c r="K3596" s="12" t="n">
        <v>990000</v>
      </c>
      <c r="L3596" s="8" t="inlineStr">
        <is>
          <t>California</t>
        </is>
      </c>
      <c r="M3596" s="13" t="n">
        <v>19669.25</v>
      </c>
      <c r="N3596" s="13" t="n">
        <v>18030.8</v>
      </c>
      <c r="O3596" s="8" t="n"/>
    </row>
    <row r="3597">
      <c r="A3597" s="8" t="inlineStr">
        <is>
          <t>CANON-202512-003623</t>
        </is>
      </c>
      <c r="B3597" s="9" t="inlineStr">
        <is>
          <t>2025-12</t>
        </is>
      </c>
      <c r="C3597" s="10" t="n">
        <v>46005</v>
      </c>
      <c r="D3597" s="9" t="inlineStr">
        <is>
          <t>Bound</t>
        </is>
      </c>
      <c r="E3597" s="8" t="inlineStr">
        <is>
          <t>Anouk Castellanos</t>
        </is>
      </c>
      <c r="F3597" s="11" t="n">
        <v>1969</v>
      </c>
      <c r="G3597" s="8" t="inlineStr">
        <is>
          <t>Aston Martin</t>
        </is>
      </c>
      <c r="H3597" s="8" t="inlineStr">
        <is>
          <t>DB12</t>
        </is>
      </c>
      <c r="I3597" s="8" t="inlineStr">
        <is>
          <t>JC06KLC1M6XGU4ZR0</t>
        </is>
      </c>
      <c r="J3597" s="8" t="inlineStr">
        <is>
          <t>02 - Sports / GT</t>
        </is>
      </c>
      <c r="K3597" s="12" t="n">
        <v>275000</v>
      </c>
      <c r="L3597" s="8" t="inlineStr">
        <is>
          <t>Mississippi</t>
        </is>
      </c>
      <c r="M3597" s="13" t="n">
        <v>4630.9</v>
      </c>
      <c r="N3597" s="13" t="n">
        <v>4245.15</v>
      </c>
      <c r="O3597" s="8" t="n"/>
    </row>
    <row r="3598">
      <c r="A3598" s="8" t="inlineStr">
        <is>
          <t>CANON-202512-003624</t>
        </is>
      </c>
      <c r="B3598" s="9" t="inlineStr">
        <is>
          <t>2025-12</t>
        </is>
      </c>
      <c r="C3598" s="10" t="n">
        <v>46007</v>
      </c>
      <c r="D3598" s="9" t="inlineStr">
        <is>
          <t>Bound</t>
        </is>
      </c>
      <c r="E3598" s="8" t="inlineStr">
        <is>
          <t>Noor Nakashima</t>
        </is>
      </c>
      <c r="F3598" s="11" t="n">
        <v>2004</v>
      </c>
      <c r="G3598" s="8" t="inlineStr">
        <is>
          <t>Bentley</t>
        </is>
      </c>
      <c r="H3598" s="8" t="inlineStr">
        <is>
          <t>Continental GT</t>
        </is>
      </c>
      <c r="I3598" s="8" t="inlineStr">
        <is>
          <t>ZSJ12R4RNF9NLZE5R</t>
        </is>
      </c>
      <c r="J3598" s="8" t="inlineStr">
        <is>
          <t>02 - Sports / GT</t>
        </is>
      </c>
      <c r="K3598" s="12" t="n">
        <v>340000</v>
      </c>
      <c r="L3598" s="8" t="inlineStr">
        <is>
          <t>Florida</t>
        </is>
      </c>
      <c r="M3598" s="13" t="n">
        <v>6832.08</v>
      </c>
      <c r="N3598" s="13" t="n">
        <v>6262.97</v>
      </c>
      <c r="O3598" s="8" t="n"/>
    </row>
    <row r="3599">
      <c r="A3599" s="8" t="inlineStr">
        <is>
          <t>CANON-202512-003625</t>
        </is>
      </c>
      <c r="B3599" s="9" t="inlineStr">
        <is>
          <t>2025-12</t>
        </is>
      </c>
      <c r="C3599" s="10" t="n">
        <v>45997</v>
      </c>
      <c r="D3599" s="9" t="inlineStr">
        <is>
          <t>Bound</t>
        </is>
      </c>
      <c r="E3599" s="8" t="inlineStr">
        <is>
          <t>Leopold Montoya</t>
        </is>
      </c>
      <c r="F3599" s="11" t="n">
        <v>2008</v>
      </c>
      <c r="G3599" s="8" t="inlineStr">
        <is>
          <t>Ferrari</t>
        </is>
      </c>
      <c r="H3599" s="8" t="inlineStr">
        <is>
          <t>296 GTB</t>
        </is>
      </c>
      <c r="I3599" s="8" t="inlineStr">
        <is>
          <t>NGJV7JAXFNPDYU9E6</t>
        </is>
      </c>
      <c r="J3599" s="8" t="inlineStr">
        <is>
          <t>03 - Supercar</t>
        </is>
      </c>
      <c r="K3599" s="12" t="n">
        <v>1290000</v>
      </c>
      <c r="L3599" s="8" t="inlineStr">
        <is>
          <t>South Carolina</t>
        </is>
      </c>
      <c r="M3599" s="13" t="n">
        <v>24144.91</v>
      </c>
      <c r="N3599" s="13" t="n">
        <v>22133.64</v>
      </c>
      <c r="O3599" s="8" t="n"/>
    </row>
    <row r="3600">
      <c r="A3600" s="8" t="inlineStr">
        <is>
          <t>CANON-202512-003626</t>
        </is>
      </c>
      <c r="B3600" s="9" t="inlineStr">
        <is>
          <t>2025-12</t>
        </is>
      </c>
      <c r="C3600" s="10" t="n">
        <v>46003</v>
      </c>
      <c r="D3600" s="9" t="inlineStr">
        <is>
          <t>Bound</t>
        </is>
      </c>
      <c r="E3600" s="8" t="inlineStr">
        <is>
          <t>Everett Vandermeer</t>
        </is>
      </c>
      <c r="F3600" s="11" t="n">
        <v>2000</v>
      </c>
      <c r="G3600" s="8" t="inlineStr">
        <is>
          <t>Aston Martin</t>
        </is>
      </c>
      <c r="H3600" s="8" t="inlineStr">
        <is>
          <t>DB12</t>
        </is>
      </c>
      <c r="I3600" s="8" t="inlineStr">
        <is>
          <t>XDA4N2V55T1YMXT6R</t>
        </is>
      </c>
      <c r="J3600" s="8" t="inlineStr">
        <is>
          <t>02 - Sports / GT</t>
        </is>
      </c>
      <c r="K3600" s="12" t="n">
        <v>380000</v>
      </c>
      <c r="L3600" s="8" t="inlineStr">
        <is>
          <t>Texas</t>
        </is>
      </c>
      <c r="M3600" s="13" t="n">
        <v>6183.96</v>
      </c>
      <c r="N3600" s="13" t="n">
        <v>5668.84</v>
      </c>
      <c r="O3600" s="8" t="n"/>
    </row>
    <row r="3601">
      <c r="A3601" s="8" t="inlineStr">
        <is>
          <t>CANON-202512-003627</t>
        </is>
      </c>
      <c r="B3601" s="9" t="inlineStr">
        <is>
          <t>2025-12</t>
        </is>
      </c>
      <c r="C3601" s="10" t="n">
        <v>46007</v>
      </c>
      <c r="D3601" s="9" t="inlineStr">
        <is>
          <t>Bound</t>
        </is>
      </c>
      <c r="E3601" s="8" t="inlineStr">
        <is>
          <t>Noor Okonkwo</t>
        </is>
      </c>
      <c r="F3601" s="11" t="n">
        <v>1957</v>
      </c>
      <c r="G3601" s="8" t="inlineStr">
        <is>
          <t>Aston Martin</t>
        </is>
      </c>
      <c r="H3601" s="8" t="inlineStr">
        <is>
          <t>DB12</t>
        </is>
      </c>
      <c r="I3601" s="8" t="inlineStr">
        <is>
          <t>3ZX8AKWVBM5JG2D44</t>
        </is>
      </c>
      <c r="J3601" s="8" t="inlineStr">
        <is>
          <t>02 - Sports / GT</t>
        </is>
      </c>
      <c r="K3601" s="12" t="n">
        <v>1610000</v>
      </c>
      <c r="L3601" s="8" t="inlineStr">
        <is>
          <t>Missouri</t>
        </is>
      </c>
      <c r="M3601" s="13" t="n">
        <v>17710</v>
      </c>
      <c r="N3601" s="13" t="n">
        <v>16234.76</v>
      </c>
      <c r="O3601" s="8" t="n"/>
    </row>
    <row r="3602">
      <c r="A3602" s="8" t="inlineStr">
        <is>
          <t>CANON-202512-003628</t>
        </is>
      </c>
      <c r="B3602" s="9" t="inlineStr">
        <is>
          <t>2025-12</t>
        </is>
      </c>
      <c r="C3602" s="10" t="n">
        <v>46007</v>
      </c>
      <c r="D3602" s="9" t="inlineStr">
        <is>
          <t>Bound</t>
        </is>
      </c>
      <c r="E3602" s="8" t="inlineStr">
        <is>
          <t>Fenwick Chattopadhyay</t>
        </is>
      </c>
      <c r="F3602" s="11" t="n">
        <v>2006</v>
      </c>
      <c r="G3602" s="8" t="inlineStr">
        <is>
          <t>Bentley</t>
        </is>
      </c>
      <c r="H3602" s="8" t="inlineStr">
        <is>
          <t>Continental GT</t>
        </is>
      </c>
      <c r="I3602" s="8" t="inlineStr">
        <is>
          <t>RY283DEUPF33ZVCJS</t>
        </is>
      </c>
      <c r="J3602" s="8" t="inlineStr">
        <is>
          <t>02 - Sports / GT</t>
        </is>
      </c>
      <c r="K3602" s="12" t="n">
        <v>335000</v>
      </c>
      <c r="L3602" s="8" t="inlineStr">
        <is>
          <t>Louisiana</t>
        </is>
      </c>
      <c r="M3602" s="13" t="n">
        <v>5736.08</v>
      </c>
      <c r="N3602" s="13" t="n">
        <v>5258.26</v>
      </c>
      <c r="O3602" s="8" t="n"/>
    </row>
    <row r="3603">
      <c r="A3603" s="8" t="inlineStr">
        <is>
          <t>CANON-202512-003629</t>
        </is>
      </c>
      <c r="B3603" s="9" t="inlineStr">
        <is>
          <t>2025-12</t>
        </is>
      </c>
      <c r="C3603" s="10" t="n">
        <v>46009</v>
      </c>
      <c r="D3603" s="9" t="inlineStr">
        <is>
          <t>Bound</t>
        </is>
      </c>
      <c r="E3603" s="8" t="inlineStr">
        <is>
          <t>Ramona Vasquez</t>
        </is>
      </c>
      <c r="F3603" s="11" t="n">
        <v>2021</v>
      </c>
      <c r="G3603" s="8" t="inlineStr">
        <is>
          <t>Porsche</t>
        </is>
      </c>
      <c r="H3603" s="8" t="inlineStr">
        <is>
          <t>911 Turbo S</t>
        </is>
      </c>
      <c r="I3603" s="8" t="inlineStr">
        <is>
          <t>77ZALG85FP0HTYS6S</t>
        </is>
      </c>
      <c r="J3603" s="8" t="inlineStr">
        <is>
          <t>02 - Sports / GT</t>
        </is>
      </c>
      <c r="K3603" s="12" t="n">
        <v>480000</v>
      </c>
      <c r="L3603" s="8" t="inlineStr">
        <is>
          <t>Rhode Island</t>
        </is>
      </c>
      <c r="M3603" s="13" t="n">
        <v>9305.66</v>
      </c>
      <c r="N3603" s="13" t="n">
        <v>8530.5</v>
      </c>
      <c r="O3603" s="8" t="n"/>
    </row>
    <row r="3604">
      <c r="A3604" s="8" t="inlineStr">
        <is>
          <t>CANON-202512-003631</t>
        </is>
      </c>
      <c r="B3604" s="9" t="inlineStr">
        <is>
          <t>2025-12</t>
        </is>
      </c>
      <c r="C3604" s="10" t="n">
        <v>46004</v>
      </c>
      <c r="D3604" s="9" t="inlineStr">
        <is>
          <t>Bound</t>
        </is>
      </c>
      <c r="E3604" s="8" t="inlineStr">
        <is>
          <t>Ottilie Okonkwo</t>
        </is>
      </c>
      <c r="F3604" s="11" t="n">
        <v>2005</v>
      </c>
      <c r="G3604" s="8" t="inlineStr">
        <is>
          <t>Mercedes-Benz</t>
        </is>
      </c>
      <c r="H3604" s="8" t="inlineStr">
        <is>
          <t>AMG GT</t>
        </is>
      </c>
      <c r="I3604" s="8" t="inlineStr">
        <is>
          <t>XULZU5C7MVSP27HAP</t>
        </is>
      </c>
      <c r="J3604" s="8" t="inlineStr">
        <is>
          <t>02 - Sports / GT</t>
        </is>
      </c>
      <c r="K3604" s="12" t="n">
        <v>1630000</v>
      </c>
      <c r="L3604" s="8" t="inlineStr">
        <is>
          <t>Oregon</t>
        </is>
      </c>
      <c r="M3604" s="13" t="n">
        <v>19114.06</v>
      </c>
      <c r="N3604" s="13" t="n">
        <v>17521.86</v>
      </c>
      <c r="O3604" s="8" t="n"/>
    </row>
    <row r="3605">
      <c r="A3605" s="8" t="inlineStr">
        <is>
          <t>CANON-202512-003633</t>
        </is>
      </c>
      <c r="B3605" s="9" t="inlineStr">
        <is>
          <t>2025-12</t>
        </is>
      </c>
      <c r="C3605" s="10" t="n">
        <v>45996</v>
      </c>
      <c r="D3605" s="9" t="inlineStr">
        <is>
          <t>Bound</t>
        </is>
      </c>
      <c r="E3605" s="8" t="inlineStr">
        <is>
          <t>Thaddeus Vandermeer</t>
        </is>
      </c>
      <c r="F3605" s="11" t="n">
        <v>2005</v>
      </c>
      <c r="G3605" s="8" t="inlineStr">
        <is>
          <t>Mercedes-Benz</t>
        </is>
      </c>
      <c r="H3605" s="8" t="inlineStr">
        <is>
          <t>280SL Pagoda</t>
        </is>
      </c>
      <c r="I3605" s="8" t="inlineStr">
        <is>
          <t>XSL7N6SVGWXUY75AW</t>
        </is>
      </c>
      <c r="J3605" s="8" t="inlineStr">
        <is>
          <t>07 - Post-War Classic (1946-1972)</t>
        </is>
      </c>
      <c r="K3605" s="12" t="n">
        <v>125000</v>
      </c>
      <c r="L3605" s="8" t="inlineStr">
        <is>
          <t>Oregon</t>
        </is>
      </c>
      <c r="M3605" s="13" t="n">
        <v>1519.1</v>
      </c>
      <c r="N3605" s="13" t="n">
        <v>1392.56</v>
      </c>
      <c r="O3605" s="8" t="n"/>
    </row>
    <row r="3606">
      <c r="A3606" s="8" t="inlineStr">
        <is>
          <t>CANON-202512-003635</t>
        </is>
      </c>
      <c r="B3606" s="9" t="inlineStr">
        <is>
          <t>2025-12</t>
        </is>
      </c>
      <c r="C3606" s="10" t="n">
        <v>46004</v>
      </c>
      <c r="D3606" s="9" t="inlineStr">
        <is>
          <t>Bound</t>
        </is>
      </c>
      <c r="E3606" s="8" t="inlineStr">
        <is>
          <t>Delphine Delacroix</t>
        </is>
      </c>
      <c r="F3606" s="11" t="n">
        <v>2020</v>
      </c>
      <c r="G3606" s="8" t="inlineStr">
        <is>
          <t>Jaguar</t>
        </is>
      </c>
      <c r="H3606" s="8" t="inlineStr">
        <is>
          <t>E-Type Series 1</t>
        </is>
      </c>
      <c r="I3606" s="8" t="inlineStr">
        <is>
          <t>L0TGTRSEBDS5M7RWA</t>
        </is>
      </c>
      <c r="J3606" s="8" t="inlineStr">
        <is>
          <t>07 - Post-War Classic (1946-1972)</t>
        </is>
      </c>
      <c r="K3606" s="12" t="n">
        <v>1020000</v>
      </c>
      <c r="L3606" s="8" t="inlineStr">
        <is>
          <t>South Carolina</t>
        </is>
      </c>
      <c r="M3606" s="13" t="n">
        <v>9068.379999999999</v>
      </c>
      <c r="N3606" s="13" t="n">
        <v>8312.98</v>
      </c>
      <c r="O3606" s="8" t="n"/>
    </row>
    <row r="3607">
      <c r="A3607" s="8" t="inlineStr">
        <is>
          <t>CANON-202512-003639</t>
        </is>
      </c>
      <c r="B3607" s="9" t="inlineStr">
        <is>
          <t>2025-12</t>
        </is>
      </c>
      <c r="C3607" s="10" t="n">
        <v>46008</v>
      </c>
      <c r="D3607" s="9" t="inlineStr">
        <is>
          <t>Bound</t>
        </is>
      </c>
      <c r="E3607" s="8" t="inlineStr">
        <is>
          <t>Aurelio Vasquez</t>
        </is>
      </c>
      <c r="F3607" s="11" t="n">
        <v>1965</v>
      </c>
      <c r="G3607" s="8" t="inlineStr">
        <is>
          <t>Maserati</t>
        </is>
      </c>
      <c r="H3607" s="8" t="inlineStr">
        <is>
          <t>GranTurismo</t>
        </is>
      </c>
      <c r="I3607" s="8" t="inlineStr">
        <is>
          <t>BUD36MHE83AJ3V37N</t>
        </is>
      </c>
      <c r="J3607" s="8" t="inlineStr">
        <is>
          <t>02 - Sports / GT</t>
        </is>
      </c>
      <c r="K3607" s="12" t="n">
        <v>400000</v>
      </c>
      <c r="L3607" s="8" t="inlineStr">
        <is>
          <t>Idaho</t>
        </is>
      </c>
      <c r="M3607" s="13" t="n">
        <v>5603.77</v>
      </c>
      <c r="N3607" s="13" t="n">
        <v>5136.98</v>
      </c>
      <c r="O3607" s="8" t="n"/>
    </row>
    <row r="3608">
      <c r="A3608" s="8" t="inlineStr">
        <is>
          <t>CANON-202512-003640</t>
        </is>
      </c>
      <c r="B3608" s="9" t="inlineStr">
        <is>
          <t>2025-12</t>
        </is>
      </c>
      <c r="C3608" s="10" t="n">
        <v>46002</v>
      </c>
      <c r="D3608" s="9" t="inlineStr">
        <is>
          <t>Bound</t>
        </is>
      </c>
      <c r="E3608" s="8" t="inlineStr">
        <is>
          <t>Ramona Montoya</t>
        </is>
      </c>
      <c r="F3608" s="11" t="n">
        <v>1996</v>
      </c>
      <c r="G3608" s="8" t="inlineStr">
        <is>
          <t>Lamborghini</t>
        </is>
      </c>
      <c r="H3608" s="8" t="inlineStr">
        <is>
          <t>Huracan EVO</t>
        </is>
      </c>
      <c r="I3608" s="8" t="inlineStr">
        <is>
          <t>3A1M03LXALEGZGFCR</t>
        </is>
      </c>
      <c r="J3608" s="8" t="inlineStr">
        <is>
          <t>03 - Supercar</t>
        </is>
      </c>
      <c r="K3608" s="12" t="n">
        <v>1630000</v>
      </c>
      <c r="L3608" s="8" t="inlineStr">
        <is>
          <t>Idaho</t>
        </is>
      </c>
      <c r="M3608" s="13" t="n">
        <v>24357.74</v>
      </c>
      <c r="N3608" s="13" t="n">
        <v>22328.74</v>
      </c>
      <c r="O3608" s="8" t="n"/>
    </row>
    <row r="3609">
      <c r="A3609" s="8" t="inlineStr">
        <is>
          <t>CANON-202512-003642</t>
        </is>
      </c>
      <c r="B3609" s="9" t="inlineStr">
        <is>
          <t>2025-12</t>
        </is>
      </c>
      <c r="C3609" s="10" t="n">
        <v>46000</v>
      </c>
      <c r="D3609" s="9" t="inlineStr">
        <is>
          <t>Bound</t>
        </is>
      </c>
      <c r="E3609" s="8" t="inlineStr">
        <is>
          <t>Desmond Delacroix</t>
        </is>
      </c>
      <c r="F3609" s="11" t="n">
        <v>2013</v>
      </c>
      <c r="G3609" s="8" t="inlineStr">
        <is>
          <t>Mercedes-Benz</t>
        </is>
      </c>
      <c r="H3609" s="8" t="inlineStr">
        <is>
          <t>AMG GT</t>
        </is>
      </c>
      <c r="I3609" s="8" t="inlineStr">
        <is>
          <t>ZU3T6DXUA46LY8ZG0</t>
        </is>
      </c>
      <c r="J3609" s="8" t="inlineStr">
        <is>
          <t>02 - Sports / GT</t>
        </is>
      </c>
      <c r="K3609" s="12" t="n">
        <v>365000</v>
      </c>
      <c r="L3609" s="8" t="inlineStr">
        <is>
          <t>Ohio</t>
        </is>
      </c>
      <c r="M3609" s="13" t="n">
        <v>7179.48</v>
      </c>
      <c r="N3609" s="13" t="n">
        <v>6581.43</v>
      </c>
      <c r="O3609" s="8" t="n"/>
    </row>
    <row r="3610">
      <c r="A3610" s="8" t="inlineStr">
        <is>
          <t>CANON-202512-003643</t>
        </is>
      </c>
      <c r="B3610" s="9" t="inlineStr">
        <is>
          <t>2025-12</t>
        </is>
      </c>
      <c r="C3610" s="10" t="n">
        <v>46005</v>
      </c>
      <c r="D3610" s="9" t="inlineStr">
        <is>
          <t>Bound</t>
        </is>
      </c>
      <c r="E3610" s="8" t="inlineStr">
        <is>
          <t>Emiliano Ashcombe</t>
        </is>
      </c>
      <c r="F3610" s="11" t="n">
        <v>1971</v>
      </c>
      <c r="G3610" s="8" t="inlineStr">
        <is>
          <t>McLaren</t>
        </is>
      </c>
      <c r="H3610" s="8" t="inlineStr">
        <is>
          <t>750S</t>
        </is>
      </c>
      <c r="I3610" s="8" t="inlineStr">
        <is>
          <t>V3CRZY1VFF80EC7UA</t>
        </is>
      </c>
      <c r="J3610" s="8" t="inlineStr">
        <is>
          <t>03 - Supercar</t>
        </is>
      </c>
      <c r="K3610" s="12" t="n">
        <v>145000</v>
      </c>
      <c r="L3610" s="8" t="inlineStr">
        <is>
          <t>Colorado</t>
        </is>
      </c>
      <c r="M3610" s="13" t="n">
        <v>4273.4</v>
      </c>
      <c r="N3610" s="13" t="n">
        <v>3917.43</v>
      </c>
      <c r="O3610" s="8" t="n"/>
    </row>
    <row r="3611">
      <c r="A3611" s="8" t="inlineStr">
        <is>
          <t>CANON-202512-003645</t>
        </is>
      </c>
      <c r="B3611" s="9" t="inlineStr">
        <is>
          <t>2025-12</t>
        </is>
      </c>
      <c r="C3611" s="10" t="n">
        <v>46020</v>
      </c>
      <c r="D3611" s="9" t="inlineStr">
        <is>
          <t>Bound</t>
        </is>
      </c>
      <c r="E3611" s="8" t="inlineStr">
        <is>
          <t>Lorenzo Chattopadhyay</t>
        </is>
      </c>
      <c r="F3611" s="11" t="n">
        <v>1956</v>
      </c>
      <c r="G3611" s="8" t="inlineStr">
        <is>
          <t>Ferrari</t>
        </is>
      </c>
      <c r="H3611" s="8" t="inlineStr">
        <is>
          <t>296 GTB</t>
        </is>
      </c>
      <c r="I3611" s="8" t="inlineStr">
        <is>
          <t>YEKYEE0USLJ6TRYR6</t>
        </is>
      </c>
      <c r="J3611" s="8" t="inlineStr">
        <is>
          <t>03 - Supercar</t>
        </is>
      </c>
      <c r="K3611" s="12" t="n">
        <v>845000</v>
      </c>
      <c r="L3611" s="8" t="inlineStr">
        <is>
          <t>Massachusetts</t>
        </is>
      </c>
      <c r="M3611" s="13" t="n">
        <v>18932.78</v>
      </c>
      <c r="N3611" s="13" t="n">
        <v>17355.68</v>
      </c>
      <c r="O3611" s="8" t="n"/>
    </row>
    <row r="3612">
      <c r="A3612" s="8" t="inlineStr">
        <is>
          <t>CANON-202512-003646</t>
        </is>
      </c>
      <c r="B3612" s="9" t="inlineStr">
        <is>
          <t>2025-12</t>
        </is>
      </c>
      <c r="C3612" s="10" t="n">
        <v>45997</v>
      </c>
      <c r="D3612" s="9" t="inlineStr">
        <is>
          <t>Bound</t>
        </is>
      </c>
      <c r="E3612" s="8" t="inlineStr">
        <is>
          <t>Marisol Bellandi</t>
        </is>
      </c>
      <c r="F3612" s="11" t="n">
        <v>1999</v>
      </c>
      <c r="G3612" s="8" t="inlineStr">
        <is>
          <t>BMW</t>
        </is>
      </c>
      <c r="H3612" s="8" t="inlineStr">
        <is>
          <t>M8 Competition</t>
        </is>
      </c>
      <c r="I3612" s="8" t="inlineStr">
        <is>
          <t>H03ETLBFEG0LAY1NK</t>
        </is>
      </c>
      <c r="J3612" s="8" t="inlineStr">
        <is>
          <t>02 - Sports / GT</t>
        </is>
      </c>
      <c r="K3612" s="12" t="n">
        <v>1395000</v>
      </c>
      <c r="L3612" s="8" t="inlineStr">
        <is>
          <t>Arkansas</t>
        </is>
      </c>
      <c r="M3612" s="13" t="n">
        <v>19977.45</v>
      </c>
      <c r="N3612" s="13" t="n">
        <v>18313.33</v>
      </c>
      <c r="O3612" s="8" t="n"/>
    </row>
    <row r="3613">
      <c r="A3613" s="8" t="inlineStr">
        <is>
          <t>CANON-202512-003647</t>
        </is>
      </c>
      <c r="B3613" s="9" t="inlineStr">
        <is>
          <t>2025-12</t>
        </is>
      </c>
      <c r="C3613" s="10" t="n">
        <v>45992</v>
      </c>
      <c r="D3613" s="9" t="inlineStr">
        <is>
          <t>Bound</t>
        </is>
      </c>
      <c r="E3613" s="8" t="inlineStr">
        <is>
          <t>Mireille Thistlewood</t>
        </is>
      </c>
      <c r="F3613" s="11" t="n">
        <v>1977</v>
      </c>
      <c r="G3613" s="8" t="inlineStr">
        <is>
          <t>Ferrari</t>
        </is>
      </c>
      <c r="H3613" s="8" t="inlineStr">
        <is>
          <t>296 GTB</t>
        </is>
      </c>
      <c r="I3613" s="8" t="inlineStr">
        <is>
          <t>6URMNXVL2EFBW9WWU</t>
        </is>
      </c>
      <c r="J3613" s="8" t="inlineStr">
        <is>
          <t>03 - Supercar</t>
        </is>
      </c>
      <c r="K3613" s="12" t="n">
        <v>1020000</v>
      </c>
      <c r="L3613" s="8" t="inlineStr">
        <is>
          <t>California</t>
        </is>
      </c>
      <c r="M3613" s="13" t="n">
        <v>20784.91</v>
      </c>
      <c r="N3613" s="13" t="n">
        <v>19053.53</v>
      </c>
      <c r="O3613" s="8" t="n"/>
    </row>
    <row r="3614">
      <c r="A3614" s="8" t="inlineStr">
        <is>
          <t>CANON-202512-003648</t>
        </is>
      </c>
      <c r="B3614" s="9" t="inlineStr">
        <is>
          <t>2025-12</t>
        </is>
      </c>
      <c r="C3614" s="10" t="n">
        <v>45993</v>
      </c>
      <c r="D3614" s="9" t="inlineStr">
        <is>
          <t>Bound</t>
        </is>
      </c>
      <c r="E3614" s="8" t="inlineStr">
        <is>
          <t>Anouk Castellanos</t>
        </is>
      </c>
      <c r="F3614" s="11" t="n">
        <v>2002</v>
      </c>
      <c r="G3614" s="8" t="inlineStr">
        <is>
          <t>Mercedes-Benz</t>
        </is>
      </c>
      <c r="H3614" s="8" t="inlineStr">
        <is>
          <t>AMG GT</t>
        </is>
      </c>
      <c r="I3614" s="8" t="inlineStr">
        <is>
          <t>YRT995RM16HKA1Y32</t>
        </is>
      </c>
      <c r="J3614" s="8" t="inlineStr">
        <is>
          <t>02 - Sports / GT</t>
        </is>
      </c>
      <c r="K3614" s="12" t="n">
        <v>385000</v>
      </c>
      <c r="L3614" s="8" t="inlineStr">
        <is>
          <t>Texas</t>
        </is>
      </c>
      <c r="M3614" s="13" t="n">
        <v>6265.33</v>
      </c>
      <c r="N3614" s="13" t="n">
        <v>5743.43</v>
      </c>
      <c r="O3614" s="8" t="n"/>
    </row>
    <row r="3615">
      <c r="A3615" s="8" t="inlineStr">
        <is>
          <t>CANON-202512-003651</t>
        </is>
      </c>
      <c r="B3615" s="9" t="inlineStr">
        <is>
          <t>2025-12</t>
        </is>
      </c>
      <c r="C3615" s="10" t="n">
        <v>46022</v>
      </c>
      <c r="D3615" s="9" t="inlineStr">
        <is>
          <t>Bound</t>
        </is>
      </c>
      <c r="E3615" s="8" t="inlineStr">
        <is>
          <t>Marisol Fairweather</t>
        </is>
      </c>
      <c r="F3615" s="11" t="n">
        <v>2021</v>
      </c>
      <c r="G3615" s="8" t="inlineStr">
        <is>
          <t>Mercedes-Benz</t>
        </is>
      </c>
      <c r="H3615" s="8" t="inlineStr">
        <is>
          <t>280SL Pagoda</t>
        </is>
      </c>
      <c r="I3615" s="8" t="inlineStr">
        <is>
          <t>EB9ED5KNFSM5JGHCS</t>
        </is>
      </c>
      <c r="J3615" s="8" t="inlineStr">
        <is>
          <t>07 - Post-War Classic (1946-1972)</t>
        </is>
      </c>
      <c r="K3615" s="12" t="n">
        <v>660000</v>
      </c>
      <c r="L3615" s="8" t="inlineStr">
        <is>
          <t>New York</t>
        </is>
      </c>
      <c r="M3615" s="13" t="n">
        <v>6854.04</v>
      </c>
      <c r="N3615" s="13" t="n">
        <v>6283.1</v>
      </c>
      <c r="O3615" s="8" t="n"/>
    </row>
    <row r="3616">
      <c r="A3616" s="8" t="inlineStr">
        <is>
          <t>CANON-202512-003652</t>
        </is>
      </c>
      <c r="B3616" s="9" t="inlineStr">
        <is>
          <t>2025-12</t>
        </is>
      </c>
      <c r="C3616" s="10" t="n">
        <v>46006</v>
      </c>
      <c r="D3616" s="9" t="inlineStr">
        <is>
          <t>Bound</t>
        </is>
      </c>
      <c r="E3616" s="8" t="inlineStr">
        <is>
          <t>Noor Bellandi</t>
        </is>
      </c>
      <c r="F3616" s="11" t="n">
        <v>1989</v>
      </c>
      <c r="G3616" s="8" t="inlineStr">
        <is>
          <t>Alfa Romeo</t>
        </is>
      </c>
      <c r="H3616" s="8" t="inlineStr">
        <is>
          <t>8C 2900</t>
        </is>
      </c>
      <c r="I3616" s="8" t="inlineStr">
        <is>
          <t>WVJ93NACJNHM89SYU</t>
        </is>
      </c>
      <c r="J3616" s="8" t="inlineStr">
        <is>
          <t>06 - Vintage Pre-War (pre-1946)</t>
        </is>
      </c>
      <c r="K3616" s="12" t="n">
        <v>305000</v>
      </c>
      <c r="L3616" s="8" t="inlineStr">
        <is>
          <t>Idaho</t>
        </is>
      </c>
      <c r="M3616" s="13" t="n">
        <v>2392.81</v>
      </c>
      <c r="N3616" s="13" t="n">
        <v>2193.49</v>
      </c>
      <c r="O3616" s="8" t="n"/>
    </row>
    <row r="3617">
      <c r="A3617" s="8" t="inlineStr">
        <is>
          <t>CANON-202512-003653</t>
        </is>
      </c>
      <c r="B3617" s="9" t="inlineStr">
        <is>
          <t>2025-12</t>
        </is>
      </c>
      <c r="C3617" s="10" t="n">
        <v>46019</v>
      </c>
      <c r="D3617" s="9" t="inlineStr">
        <is>
          <t>Bound</t>
        </is>
      </c>
      <c r="E3617" s="8" t="inlineStr">
        <is>
          <t>Noor Chattopadhyay</t>
        </is>
      </c>
      <c r="F3617" s="11" t="n">
        <v>1977</v>
      </c>
      <c r="G3617" s="8" t="inlineStr">
        <is>
          <t>Porsche</t>
        </is>
      </c>
      <c r="H3617" s="8" t="inlineStr">
        <is>
          <t>911 Turbo S</t>
        </is>
      </c>
      <c r="I3617" s="8" t="inlineStr">
        <is>
          <t>HGPGHTY343CGWW8P4</t>
        </is>
      </c>
      <c r="J3617" s="8" t="inlineStr">
        <is>
          <t>02 - Sports / GT</t>
        </is>
      </c>
      <c r="K3617" s="12" t="n">
        <v>290000</v>
      </c>
      <c r="L3617" s="8" t="inlineStr">
        <is>
          <t>Idaho</t>
        </is>
      </c>
      <c r="M3617" s="13" t="n">
        <v>4062.74</v>
      </c>
      <c r="N3617" s="13" t="n">
        <v>3724.31</v>
      </c>
      <c r="O3617" s="8" t="n"/>
    </row>
    <row r="3618">
      <c r="A3618" s="8" t="inlineStr">
        <is>
          <t>CANON-202512-003654</t>
        </is>
      </c>
      <c r="B3618" s="9" t="inlineStr">
        <is>
          <t>2025-12</t>
        </is>
      </c>
      <c r="C3618" s="10" t="n">
        <v>46017</v>
      </c>
      <c r="D3618" s="9" t="inlineStr">
        <is>
          <t>Bound</t>
        </is>
      </c>
      <c r="E3618" s="8" t="inlineStr">
        <is>
          <t>Lorenzo Vandermeer</t>
        </is>
      </c>
      <c r="F3618" s="11" t="n">
        <v>1968</v>
      </c>
      <c r="G3618" s="8" t="inlineStr">
        <is>
          <t>Mercedes-Benz</t>
        </is>
      </c>
      <c r="H3618" s="8" t="inlineStr">
        <is>
          <t>280SL Pagoda</t>
        </is>
      </c>
      <c r="I3618" s="8" t="inlineStr">
        <is>
          <t>ATP6ACGYFZFMRLKYS</t>
        </is>
      </c>
      <c r="J3618" s="8" t="inlineStr">
        <is>
          <t>07 - Post-War Classic (1946-1972)</t>
        </is>
      </c>
      <c r="K3618" s="12" t="n">
        <v>695000</v>
      </c>
      <c r="L3618" s="8" t="inlineStr">
        <is>
          <t>Kentucky</t>
        </is>
      </c>
      <c r="M3618" s="13" t="n">
        <v>7555.83</v>
      </c>
      <c r="N3618" s="13" t="n">
        <v>6926.43</v>
      </c>
      <c r="O3618" s="8" t="n"/>
    </row>
    <row r="3619">
      <c r="A3619" s="8" t="inlineStr">
        <is>
          <t>CANON-202512-003655</t>
        </is>
      </c>
      <c r="B3619" s="9" t="inlineStr">
        <is>
          <t>2025-12</t>
        </is>
      </c>
      <c r="C3619" s="10" t="n">
        <v>46000</v>
      </c>
      <c r="D3619" s="9" t="inlineStr">
        <is>
          <t>Bound</t>
        </is>
      </c>
      <c r="E3619" s="8" t="inlineStr">
        <is>
          <t>Callum Delacroix</t>
        </is>
      </c>
      <c r="F3619" s="11" t="n">
        <v>1959</v>
      </c>
      <c r="G3619" s="8" t="inlineStr">
        <is>
          <t>Mercedes-Benz</t>
        </is>
      </c>
      <c r="H3619" s="8" t="inlineStr">
        <is>
          <t>AMG GT</t>
        </is>
      </c>
      <c r="I3619" s="8" t="inlineStr">
        <is>
          <t>F6RSZ7FNRPKPW0RJG</t>
        </is>
      </c>
      <c r="J3619" s="8" t="inlineStr">
        <is>
          <t>02 - Sports / GT</t>
        </is>
      </c>
      <c r="K3619" s="12" t="n">
        <v>565000</v>
      </c>
      <c r="L3619" s="8" t="inlineStr">
        <is>
          <t>Michigan</t>
        </is>
      </c>
      <c r="M3619" s="13" t="n">
        <v>10740.33</v>
      </c>
      <c r="N3619" s="13" t="n">
        <v>9845.66</v>
      </c>
      <c r="O3619" s="8" t="n"/>
    </row>
    <row r="3620">
      <c r="A3620" s="8" t="inlineStr">
        <is>
          <t>CANON-202512-003658</t>
        </is>
      </c>
      <c r="B3620" s="9" t="inlineStr">
        <is>
          <t>2025-12</t>
        </is>
      </c>
      <c r="C3620" s="10" t="n">
        <v>46019</v>
      </c>
      <c r="D3620" s="9" t="inlineStr">
        <is>
          <t>Bound</t>
        </is>
      </c>
      <c r="E3620" s="8" t="inlineStr">
        <is>
          <t>Ottilie Thistlewood</t>
        </is>
      </c>
      <c r="F3620" s="11" t="n">
        <v>1956</v>
      </c>
      <c r="G3620" s="8" t="inlineStr">
        <is>
          <t>Ferrari</t>
        </is>
      </c>
      <c r="H3620" s="8" t="inlineStr">
        <is>
          <t>275 GTB/4</t>
        </is>
      </c>
      <c r="I3620" s="8" t="inlineStr">
        <is>
          <t>6E2CJ2P1E5X7RHVYN</t>
        </is>
      </c>
      <c r="J3620" s="8" t="inlineStr">
        <is>
          <t>07 - Post-War Classic (1946-1972)</t>
        </is>
      </c>
      <c r="K3620" s="12" t="n">
        <v>845000</v>
      </c>
      <c r="L3620" s="8" t="inlineStr">
        <is>
          <t>Alaska</t>
        </is>
      </c>
      <c r="M3620" s="13" t="n">
        <v>7815.45</v>
      </c>
      <c r="N3620" s="13" t="n">
        <v>7164.42</v>
      </c>
      <c r="O3620" s="8" t="n"/>
    </row>
    <row r="3621">
      <c r="A3621" s="8" t="inlineStr">
        <is>
          <t>CANON-202512-003660</t>
        </is>
      </c>
      <c r="B3621" s="9" t="inlineStr">
        <is>
          <t>2025-12</t>
        </is>
      </c>
      <c r="C3621" s="10" t="n">
        <v>45996</v>
      </c>
      <c r="D3621" s="9" t="inlineStr">
        <is>
          <t>Bound</t>
        </is>
      </c>
      <c r="E3621" s="8" t="inlineStr">
        <is>
          <t>Mireille Thistlewood</t>
        </is>
      </c>
      <c r="F3621" s="11" t="n">
        <v>2014</v>
      </c>
      <c r="G3621" s="8" t="inlineStr">
        <is>
          <t>Ferrari</t>
        </is>
      </c>
      <c r="H3621" s="8" t="inlineStr">
        <is>
          <t>275 GTB/4</t>
        </is>
      </c>
      <c r="I3621" s="8" t="inlineStr">
        <is>
          <t>RYB1RNCHEL2NY96F1</t>
        </is>
      </c>
      <c r="J3621" s="8" t="inlineStr">
        <is>
          <t>07 - Post-War Classic (1946-1972)</t>
        </is>
      </c>
      <c r="K3621" s="12" t="n">
        <v>750000</v>
      </c>
      <c r="L3621" s="8" t="inlineStr">
        <is>
          <t>Illinois</t>
        </is>
      </c>
      <c r="M3621" s="13" t="n">
        <v>8275.469999999999</v>
      </c>
      <c r="N3621" s="13" t="n">
        <v>7586.12</v>
      </c>
      <c r="O3621" s="8" t="n"/>
    </row>
    <row r="3622">
      <c r="A3622" s="8" t="inlineStr">
        <is>
          <t>CANON-202512-003661</t>
        </is>
      </c>
      <c r="B3622" s="9" t="inlineStr">
        <is>
          <t>2025-12</t>
        </is>
      </c>
      <c r="C3622" s="10" t="n">
        <v>46012</v>
      </c>
      <c r="D3622" s="9" t="inlineStr">
        <is>
          <t>Bound</t>
        </is>
      </c>
      <c r="E3622" s="8" t="inlineStr">
        <is>
          <t>Everett Farkas</t>
        </is>
      </c>
      <c r="F3622" s="11" t="n">
        <v>2001</v>
      </c>
      <c r="G3622" s="8" t="inlineStr">
        <is>
          <t>Porsche</t>
        </is>
      </c>
      <c r="H3622" s="8" t="inlineStr">
        <is>
          <t>911 Turbo S</t>
        </is>
      </c>
      <c r="I3622" s="8" t="inlineStr">
        <is>
          <t>284FX56PLNRJJGYV5</t>
        </is>
      </c>
      <c r="J3622" s="8" t="inlineStr">
        <is>
          <t>02 - Sports / GT</t>
        </is>
      </c>
      <c r="K3622" s="12" t="n">
        <v>550000</v>
      </c>
      <c r="L3622" s="8" t="inlineStr">
        <is>
          <t>Oregon</t>
        </is>
      </c>
      <c r="M3622" s="13" t="n">
        <v>7622.17</v>
      </c>
      <c r="N3622" s="13" t="n">
        <v>6987.24</v>
      </c>
      <c r="O3622" s="8" t="n"/>
    </row>
    <row r="3623">
      <c r="A3623" s="8" t="inlineStr">
        <is>
          <t>CANON-202512-003662</t>
        </is>
      </c>
      <c r="B3623" s="9" t="inlineStr">
        <is>
          <t>2025-12</t>
        </is>
      </c>
      <c r="C3623" s="10" t="n">
        <v>45996</v>
      </c>
      <c r="D3623" s="9" t="inlineStr">
        <is>
          <t>Bound</t>
        </is>
      </c>
      <c r="E3623" s="8" t="inlineStr">
        <is>
          <t>Priya Vandermeer</t>
        </is>
      </c>
      <c r="F3623" s="11" t="n">
        <v>1987</v>
      </c>
      <c r="G3623" s="8" t="inlineStr">
        <is>
          <t>BMW</t>
        </is>
      </c>
      <c r="H3623" s="8" t="inlineStr">
        <is>
          <t>M8 Competition</t>
        </is>
      </c>
      <c r="I3623" s="8" t="inlineStr">
        <is>
          <t>GZXLTEKLDD7PH8E96</t>
        </is>
      </c>
      <c r="J3623" s="8" t="inlineStr">
        <is>
          <t>02 - Sports / GT</t>
        </is>
      </c>
      <c r="K3623" s="12" t="n">
        <v>330000</v>
      </c>
      <c r="L3623" s="8" t="inlineStr">
        <is>
          <t>Alabama</t>
        </is>
      </c>
      <c r="M3623" s="13" t="n">
        <v>5930.66</v>
      </c>
      <c r="N3623" s="13" t="n">
        <v>5436.64</v>
      </c>
      <c r="O3623" s="8" t="n"/>
    </row>
    <row r="3624">
      <c r="A3624" s="8" t="inlineStr">
        <is>
          <t>CANON-202512-003663</t>
        </is>
      </c>
      <c r="B3624" s="9" t="inlineStr">
        <is>
          <t>2025-12</t>
        </is>
      </c>
      <c r="C3624" s="10" t="n">
        <v>45998</v>
      </c>
      <c r="D3624" s="9" t="inlineStr">
        <is>
          <t>Bound</t>
        </is>
      </c>
      <c r="E3624" s="8" t="inlineStr">
        <is>
          <t>Horace Vandermeer</t>
        </is>
      </c>
      <c r="F3624" s="11" t="n">
        <v>1981</v>
      </c>
      <c r="G3624" s="8" t="inlineStr">
        <is>
          <t>Aston Martin</t>
        </is>
      </c>
      <c r="H3624" s="8" t="inlineStr">
        <is>
          <t>DB12</t>
        </is>
      </c>
      <c r="I3624" s="8" t="inlineStr">
        <is>
          <t>GD77BHJVP4RNACGHY</t>
        </is>
      </c>
      <c r="J3624" s="8" t="inlineStr">
        <is>
          <t>02 - Sports / GT</t>
        </is>
      </c>
      <c r="K3624" s="12" t="n">
        <v>210000</v>
      </c>
      <c r="L3624" s="8" t="inlineStr">
        <is>
          <t>Oklahoma</t>
        </is>
      </c>
      <c r="M3624" s="13" t="n">
        <v>4593.06</v>
      </c>
      <c r="N3624" s="13" t="n">
        <v>4210.46</v>
      </c>
      <c r="O3624" s="8" t="n"/>
    </row>
    <row r="3625">
      <c r="A3625" s="8" t="inlineStr">
        <is>
          <t>CANON-202512-003664</t>
        </is>
      </c>
      <c r="B3625" s="9" t="inlineStr">
        <is>
          <t>2025-12</t>
        </is>
      </c>
      <c r="C3625" s="10" t="n">
        <v>45996</v>
      </c>
      <c r="D3625" s="9" t="inlineStr">
        <is>
          <t>Bound</t>
        </is>
      </c>
      <c r="E3625" s="8" t="inlineStr">
        <is>
          <t>Thaddeus Blackwood</t>
        </is>
      </c>
      <c r="F3625" s="11" t="n">
        <v>2000</v>
      </c>
      <c r="G3625" s="8" t="inlineStr">
        <is>
          <t>Aston Martin</t>
        </is>
      </c>
      <c r="H3625" s="8" t="inlineStr">
        <is>
          <t>DB5</t>
        </is>
      </c>
      <c r="I3625" s="8" t="inlineStr">
        <is>
          <t>YEHA0WKLX4NL7RGJ9</t>
        </is>
      </c>
      <c r="J3625" s="8" t="inlineStr">
        <is>
          <t>07 - Post-War Classic (1946-1972)</t>
        </is>
      </c>
      <c r="K3625" s="12" t="n">
        <v>1205000</v>
      </c>
      <c r="L3625" s="8" t="inlineStr">
        <is>
          <t>Alabama</t>
        </is>
      </c>
      <c r="M3625" s="13" t="n">
        <v>10972.32</v>
      </c>
      <c r="N3625" s="13" t="n">
        <v>10058.33</v>
      </c>
      <c r="O3625" s="8" t="n"/>
    </row>
    <row r="3626">
      <c r="A3626" s="8" t="inlineStr">
        <is>
          <t>CANON-202512-003667</t>
        </is>
      </c>
      <c r="B3626" s="9" t="inlineStr">
        <is>
          <t>2025-12</t>
        </is>
      </c>
      <c r="C3626" s="10" t="n">
        <v>46008</v>
      </c>
      <c r="D3626" s="9" t="inlineStr">
        <is>
          <t>Bound</t>
        </is>
      </c>
      <c r="E3626" s="8" t="inlineStr">
        <is>
          <t>Aurelio Pennington</t>
        </is>
      </c>
      <c r="F3626" s="11" t="n">
        <v>1955</v>
      </c>
      <c r="G3626" s="8" t="inlineStr">
        <is>
          <t>Porsche</t>
        </is>
      </c>
      <c r="H3626" s="8" t="inlineStr">
        <is>
          <t>911 Turbo S</t>
        </is>
      </c>
      <c r="I3626" s="8" t="inlineStr">
        <is>
          <t>DTWXXP07AE8V1ESNK</t>
        </is>
      </c>
      <c r="J3626" s="8" t="inlineStr">
        <is>
          <t>02 - Sports / GT</t>
        </is>
      </c>
      <c r="K3626" s="12" t="n">
        <v>345000</v>
      </c>
      <c r="L3626" s="8" t="inlineStr">
        <is>
          <t>Colorado</t>
        </is>
      </c>
      <c r="M3626" s="13" t="n">
        <v>5370.28</v>
      </c>
      <c r="N3626" s="13" t="n">
        <v>4922.94</v>
      </c>
      <c r="O3626" s="8" t="n"/>
    </row>
    <row r="3627">
      <c r="A3627" s="8" t="inlineStr">
        <is>
          <t>CANON-202512-003668</t>
        </is>
      </c>
      <c r="B3627" s="9" t="inlineStr">
        <is>
          <t>2025-12</t>
        </is>
      </c>
      <c r="C3627" s="10" t="n">
        <v>45996</v>
      </c>
      <c r="D3627" s="9" t="inlineStr">
        <is>
          <t>Bound</t>
        </is>
      </c>
      <c r="E3627" s="8" t="inlineStr">
        <is>
          <t>Fenwick Merriweather</t>
        </is>
      </c>
      <c r="F3627" s="11" t="n">
        <v>1962</v>
      </c>
      <c r="G3627" s="8" t="inlineStr">
        <is>
          <t>Ferrari</t>
        </is>
      </c>
      <c r="H3627" s="8" t="inlineStr">
        <is>
          <t>SF90 Stradale</t>
        </is>
      </c>
      <c r="I3627" s="8" t="inlineStr">
        <is>
          <t>AGM9ZLM796W7K84JD</t>
        </is>
      </c>
      <c r="J3627" s="8" t="inlineStr">
        <is>
          <t>03 - Supercar</t>
        </is>
      </c>
      <c r="K3627" s="12" t="n">
        <v>1030000</v>
      </c>
      <c r="L3627" s="8" t="inlineStr">
        <is>
          <t>Vermont</t>
        </is>
      </c>
      <c r="M3627" s="13" t="n">
        <v>18967.55</v>
      </c>
      <c r="N3627" s="13" t="n">
        <v>17387.55</v>
      </c>
      <c r="O3627" s="8" t="n"/>
    </row>
    <row r="3628">
      <c r="A3628" s="8" t="inlineStr">
        <is>
          <t>CANON-202512-003670</t>
        </is>
      </c>
      <c r="B3628" s="9" t="inlineStr">
        <is>
          <t>2025-12</t>
        </is>
      </c>
      <c r="C3628" s="10" t="n">
        <v>46018</v>
      </c>
      <c r="D3628" s="9" t="inlineStr">
        <is>
          <t>Bound</t>
        </is>
      </c>
      <c r="E3628" s="8" t="inlineStr">
        <is>
          <t>Everett Pennington</t>
        </is>
      </c>
      <c r="F3628" s="11" t="n">
        <v>1957</v>
      </c>
      <c r="G3628" s="8" t="inlineStr">
        <is>
          <t>Aston Martin</t>
        </is>
      </c>
      <c r="H3628" s="8" t="inlineStr">
        <is>
          <t>DB12</t>
        </is>
      </c>
      <c r="I3628" s="8" t="inlineStr">
        <is>
          <t>X78CNJP7BAKF8VU94</t>
        </is>
      </c>
      <c r="J3628" s="8" t="inlineStr">
        <is>
          <t>02 - Sports / GT</t>
        </is>
      </c>
      <c r="K3628" s="12" t="n">
        <v>975000</v>
      </c>
      <c r="L3628" s="8" t="inlineStr">
        <is>
          <t>Pennsylvania</t>
        </is>
      </c>
      <c r="M3628" s="13" t="n">
        <v>11957.55</v>
      </c>
      <c r="N3628" s="13" t="n">
        <v>10961.49</v>
      </c>
      <c r="O3628" s="8" t="n"/>
    </row>
    <row r="3629">
      <c r="A3629" s="8" t="inlineStr">
        <is>
          <t>CANON-202512-003673</t>
        </is>
      </c>
      <c r="B3629" s="9" t="inlineStr">
        <is>
          <t>2025-12</t>
        </is>
      </c>
      <c r="C3629" s="10" t="n">
        <v>46006</v>
      </c>
      <c r="D3629" s="9" t="inlineStr">
        <is>
          <t>Bound</t>
        </is>
      </c>
      <c r="E3629" s="8" t="inlineStr">
        <is>
          <t>Thaddeus Okonkwo</t>
        </is>
      </c>
      <c r="F3629" s="11" t="n">
        <v>2011</v>
      </c>
      <c r="G3629" s="8" t="inlineStr">
        <is>
          <t>Maserati</t>
        </is>
      </c>
      <c r="H3629" s="8" t="inlineStr">
        <is>
          <t>GranTurismo</t>
        </is>
      </c>
      <c r="I3629" s="8" t="inlineStr">
        <is>
          <t>2A9Y3H3VLHNG97V9Y</t>
        </is>
      </c>
      <c r="J3629" s="8" t="inlineStr">
        <is>
          <t>02 - Sports / GT</t>
        </is>
      </c>
      <c r="K3629" s="12" t="n">
        <v>545000</v>
      </c>
      <c r="L3629" s="8" t="inlineStr">
        <is>
          <t>Washington</t>
        </is>
      </c>
      <c r="M3629" s="13" t="n">
        <v>6416.6</v>
      </c>
      <c r="N3629" s="13" t="n">
        <v>5882.1</v>
      </c>
      <c r="O3629" s="8" t="n"/>
    </row>
    <row r="3630">
      <c r="A3630" s="8" t="inlineStr">
        <is>
          <t>CANON-202512-003674</t>
        </is>
      </c>
      <c r="B3630" s="9" t="inlineStr">
        <is>
          <t>2025-12</t>
        </is>
      </c>
      <c r="C3630" s="10" t="n">
        <v>46010</v>
      </c>
      <c r="D3630" s="9" t="inlineStr">
        <is>
          <t>Bound</t>
        </is>
      </c>
      <c r="E3630" s="8" t="inlineStr">
        <is>
          <t>Wilhelmina Pennington</t>
        </is>
      </c>
      <c r="F3630" s="11" t="n">
        <v>1979</v>
      </c>
      <c r="G3630" s="8" t="inlineStr">
        <is>
          <t>McLaren</t>
        </is>
      </c>
      <c r="H3630" s="8" t="inlineStr">
        <is>
          <t>750S</t>
        </is>
      </c>
      <c r="I3630" s="8" t="inlineStr">
        <is>
          <t>1E0U0KEGRT05YGAX3</t>
        </is>
      </c>
      <c r="J3630" s="8" t="inlineStr">
        <is>
          <t>03 - Supercar</t>
        </is>
      </c>
      <c r="K3630" s="12" t="n">
        <v>1650000</v>
      </c>
      <c r="L3630" s="8" t="inlineStr">
        <is>
          <t>Massachusetts</t>
        </is>
      </c>
      <c r="M3630" s="13" t="n">
        <v>31132.08</v>
      </c>
      <c r="N3630" s="13" t="n">
        <v>28538.78</v>
      </c>
      <c r="O3630" s="8" t="n"/>
    </row>
    <row r="3631">
      <c r="A3631" s="8" t="inlineStr">
        <is>
          <t>CANON-202512-003675</t>
        </is>
      </c>
      <c r="B3631" s="9" t="inlineStr">
        <is>
          <t>2025-12</t>
        </is>
      </c>
      <c r="C3631" s="10" t="n">
        <v>46013</v>
      </c>
      <c r="D3631" s="9" t="inlineStr">
        <is>
          <t>Bound</t>
        </is>
      </c>
      <c r="E3631" s="8" t="inlineStr">
        <is>
          <t>Saoirse Kingsford</t>
        </is>
      </c>
      <c r="F3631" s="11" t="n">
        <v>1965</v>
      </c>
      <c r="G3631" s="8" t="inlineStr">
        <is>
          <t>McLaren</t>
        </is>
      </c>
      <c r="H3631" s="8" t="inlineStr">
        <is>
          <t>750S</t>
        </is>
      </c>
      <c r="I3631" s="8" t="inlineStr">
        <is>
          <t>TL8B564VU6E8L0P2P</t>
        </is>
      </c>
      <c r="J3631" s="8" t="inlineStr">
        <is>
          <t>03 - Supercar</t>
        </is>
      </c>
      <c r="K3631" s="12" t="n">
        <v>980000</v>
      </c>
      <c r="L3631" s="8" t="inlineStr">
        <is>
          <t>South Carolina</t>
        </is>
      </c>
      <c r="M3631" s="13" t="n">
        <v>21781.89</v>
      </c>
      <c r="N3631" s="13" t="n">
        <v>19967.46</v>
      </c>
      <c r="O3631" s="8" t="n"/>
    </row>
    <row r="3632">
      <c r="A3632" s="8" t="inlineStr">
        <is>
          <t>CANON-202512-003676</t>
        </is>
      </c>
      <c r="B3632" s="9" t="inlineStr">
        <is>
          <t>2025-12</t>
        </is>
      </c>
      <c r="C3632" s="10" t="n">
        <v>45994</v>
      </c>
      <c r="D3632" s="9" t="inlineStr">
        <is>
          <t>Bound</t>
        </is>
      </c>
      <c r="E3632" s="8" t="inlineStr">
        <is>
          <t>Priya Underwood</t>
        </is>
      </c>
      <c r="F3632" s="11" t="n">
        <v>2005</v>
      </c>
      <c r="G3632" s="8" t="inlineStr">
        <is>
          <t>Aston Martin</t>
        </is>
      </c>
      <c r="H3632" s="8" t="inlineStr">
        <is>
          <t>DB12</t>
        </is>
      </c>
      <c r="I3632" s="8" t="inlineStr">
        <is>
          <t>0A6508LF7L5BC62GV</t>
        </is>
      </c>
      <c r="J3632" s="8" t="inlineStr">
        <is>
          <t>02 - Sports / GT</t>
        </is>
      </c>
      <c r="K3632" s="12" t="n">
        <v>410000</v>
      </c>
      <c r="L3632" s="8" t="inlineStr">
        <is>
          <t>Texas</t>
        </is>
      </c>
      <c r="M3632" s="13" t="n">
        <v>6672.17</v>
      </c>
      <c r="N3632" s="13" t="n">
        <v>6116.38</v>
      </c>
      <c r="O3632" s="8" t="n"/>
    </row>
    <row r="3633">
      <c r="A3633" s="8" t="inlineStr">
        <is>
          <t>CANON-202512-003677</t>
        </is>
      </c>
      <c r="B3633" s="9" t="inlineStr">
        <is>
          <t>2025-12</t>
        </is>
      </c>
      <c r="C3633" s="10" t="n">
        <v>46006</v>
      </c>
      <c r="D3633" s="9" t="inlineStr">
        <is>
          <t>Bound</t>
        </is>
      </c>
      <c r="E3633" s="8" t="inlineStr">
        <is>
          <t>Wilhelmina Chattopadhyay</t>
        </is>
      </c>
      <c r="F3633" s="11" t="n">
        <v>2006</v>
      </c>
      <c r="G3633" s="8" t="inlineStr">
        <is>
          <t>Mercedes-Benz</t>
        </is>
      </c>
      <c r="H3633" s="8" t="inlineStr">
        <is>
          <t>AMG GT</t>
        </is>
      </c>
      <c r="I3633" s="8" t="inlineStr">
        <is>
          <t>6UC7AXUTJWUNH4Y7B</t>
        </is>
      </c>
      <c r="J3633" s="8" t="inlineStr">
        <is>
          <t>02 - Sports / GT</t>
        </is>
      </c>
      <c r="K3633" s="12" t="n">
        <v>440000</v>
      </c>
      <c r="L3633" s="8" t="inlineStr">
        <is>
          <t>Ohio</t>
        </is>
      </c>
      <c r="M3633" s="13" t="n">
        <v>8654.719999999999</v>
      </c>
      <c r="N3633" s="13" t="n">
        <v>7933.78</v>
      </c>
      <c r="O3633" s="8" t="n"/>
    </row>
    <row r="3634">
      <c r="A3634" s="8" t="inlineStr">
        <is>
          <t>CANON-202512-003678</t>
        </is>
      </c>
      <c r="B3634" s="9" t="inlineStr">
        <is>
          <t>2025-12</t>
        </is>
      </c>
      <c r="C3634" s="10" t="n">
        <v>46002</v>
      </c>
      <c r="D3634" s="9" t="inlineStr">
        <is>
          <t>Bound</t>
        </is>
      </c>
      <c r="E3634" s="8" t="inlineStr">
        <is>
          <t>Fenwick Rourke</t>
        </is>
      </c>
      <c r="F3634" s="11" t="n">
        <v>1964</v>
      </c>
      <c r="G3634" s="8" t="inlineStr">
        <is>
          <t>Aston Martin</t>
        </is>
      </c>
      <c r="H3634" s="8" t="inlineStr">
        <is>
          <t>DB12</t>
        </is>
      </c>
      <c r="I3634" s="8" t="inlineStr">
        <is>
          <t>XML7WZUC2CYEUF4R7</t>
        </is>
      </c>
      <c r="J3634" s="8" t="inlineStr">
        <is>
          <t>02 - Sports / GT</t>
        </is>
      </c>
      <c r="K3634" s="12" t="n">
        <v>525000</v>
      </c>
      <c r="L3634" s="8" t="inlineStr">
        <is>
          <t>New York</t>
        </is>
      </c>
      <c r="M3634" s="13" t="n">
        <v>8241.51</v>
      </c>
      <c r="N3634" s="13" t="n">
        <v>7554.99</v>
      </c>
      <c r="O3634" s="8" t="n"/>
    </row>
    <row r="3635">
      <c r="A3635" s="8" t="inlineStr">
        <is>
          <t>CANON-202512-003679</t>
        </is>
      </c>
      <c r="B3635" s="9" t="inlineStr">
        <is>
          <t>2025-12</t>
        </is>
      </c>
      <c r="C3635" s="10" t="n">
        <v>45992</v>
      </c>
      <c r="D3635" s="9" t="inlineStr">
        <is>
          <t>Bound</t>
        </is>
      </c>
      <c r="E3635" s="8" t="inlineStr">
        <is>
          <t>Cassius Fairweather</t>
        </is>
      </c>
      <c r="F3635" s="11" t="n">
        <v>1967</v>
      </c>
      <c r="G3635" s="8" t="inlineStr">
        <is>
          <t>Maserati</t>
        </is>
      </c>
      <c r="H3635" s="8" t="inlineStr">
        <is>
          <t>GranTurismo</t>
        </is>
      </c>
      <c r="I3635" s="8" t="inlineStr">
        <is>
          <t>ZPCVCLHRLG83J8VYZ</t>
        </is>
      </c>
      <c r="J3635" s="8" t="inlineStr">
        <is>
          <t>02 - Sports / GT</t>
        </is>
      </c>
      <c r="K3635" s="12" t="n">
        <v>370000</v>
      </c>
      <c r="L3635" s="8" t="inlineStr">
        <is>
          <t>New York</t>
        </is>
      </c>
      <c r="M3635" s="13" t="n">
        <v>6701.89</v>
      </c>
      <c r="N3635" s="13" t="n">
        <v>6143.62</v>
      </c>
      <c r="O3635" s="8" t="n"/>
    </row>
    <row r="3636">
      <c r="A3636" s="8" t="inlineStr">
        <is>
          <t>CANON-202512-003680</t>
        </is>
      </c>
      <c r="B3636" s="9" t="inlineStr">
        <is>
          <t>2025-12</t>
        </is>
      </c>
      <c r="C3636" s="10" t="n">
        <v>46007</v>
      </c>
      <c r="D3636" s="9" t="inlineStr">
        <is>
          <t>Bound</t>
        </is>
      </c>
      <c r="E3636" s="8" t="inlineStr">
        <is>
          <t>Lorenzo Harrington</t>
        </is>
      </c>
      <c r="F3636" s="11" t="n">
        <v>2018</v>
      </c>
      <c r="G3636" s="8" t="inlineStr">
        <is>
          <t>Bugatti</t>
        </is>
      </c>
      <c r="H3636" s="8" t="inlineStr">
        <is>
          <t>Type 57</t>
        </is>
      </c>
      <c r="I3636" s="8" t="inlineStr">
        <is>
          <t>55EB77K7YPXPNYX19</t>
        </is>
      </c>
      <c r="J3636" s="8" t="inlineStr">
        <is>
          <t>06 - Vintage Pre-War (pre-1946)</t>
        </is>
      </c>
      <c r="K3636" s="12" t="n">
        <v>925000</v>
      </c>
      <c r="L3636" s="8" t="inlineStr">
        <is>
          <t>Indiana</t>
        </is>
      </c>
      <c r="M3636" s="13" t="n">
        <v>8157.45</v>
      </c>
      <c r="N3636" s="13" t="n">
        <v>7477.93</v>
      </c>
      <c r="O3636" s="8" t="n"/>
    </row>
    <row r="3637">
      <c r="A3637" s="8" t="inlineStr">
        <is>
          <t>CANON-202512-003681</t>
        </is>
      </c>
      <c r="B3637" s="9" t="inlineStr">
        <is>
          <t>2025-12</t>
        </is>
      </c>
      <c r="C3637" s="10" t="n">
        <v>46010</v>
      </c>
      <c r="D3637" s="9" t="inlineStr">
        <is>
          <t>Bound</t>
        </is>
      </c>
      <c r="E3637" s="8" t="inlineStr">
        <is>
          <t>Aurelio Fairweather</t>
        </is>
      </c>
      <c r="F3637" s="11" t="n">
        <v>1987</v>
      </c>
      <c r="G3637" s="8" t="inlineStr">
        <is>
          <t>Ferrari</t>
        </is>
      </c>
      <c r="H3637" s="8" t="inlineStr">
        <is>
          <t>296 GTB</t>
        </is>
      </c>
      <c r="I3637" s="8" t="inlineStr">
        <is>
          <t>Z928WLT394X6DSAFW</t>
        </is>
      </c>
      <c r="J3637" s="8" t="inlineStr">
        <is>
          <t>03 - Supercar</t>
        </is>
      </c>
      <c r="K3637" s="12" t="n">
        <v>430000</v>
      </c>
      <c r="L3637" s="8" t="inlineStr">
        <is>
          <t>Michigan</t>
        </is>
      </c>
      <c r="M3637" s="13" t="n">
        <v>14461.79</v>
      </c>
      <c r="N3637" s="13" t="n">
        <v>13257.12</v>
      </c>
      <c r="O3637" s="8" t="n"/>
    </row>
    <row r="3638">
      <c r="A3638" s="8" t="inlineStr">
        <is>
          <t>CANON-202512-003682</t>
        </is>
      </c>
      <c r="B3638" s="9" t="inlineStr">
        <is>
          <t>2025-12</t>
        </is>
      </c>
      <c r="C3638" s="10" t="n">
        <v>46003</v>
      </c>
      <c r="D3638" s="9" t="inlineStr">
        <is>
          <t>Bound</t>
        </is>
      </c>
      <c r="E3638" s="8" t="inlineStr">
        <is>
          <t>Ottilie Farkas</t>
        </is>
      </c>
      <c r="F3638" s="11" t="n">
        <v>2019</v>
      </c>
      <c r="G3638" s="8" t="inlineStr">
        <is>
          <t>Ferrari</t>
        </is>
      </c>
      <c r="H3638" s="8" t="inlineStr">
        <is>
          <t>296 GTB</t>
        </is>
      </c>
      <c r="I3638" s="8" t="inlineStr">
        <is>
          <t>68Z4RT3VUZM11XRRW</t>
        </is>
      </c>
      <c r="J3638" s="8" t="inlineStr">
        <is>
          <t>03 - Supercar</t>
        </is>
      </c>
      <c r="K3638" s="12" t="n">
        <v>920000</v>
      </c>
      <c r="L3638" s="8" t="inlineStr">
        <is>
          <t>Ohio</t>
        </is>
      </c>
      <c r="M3638" s="13" t="n">
        <v>22921.89</v>
      </c>
      <c r="N3638" s="13" t="n">
        <v>21012.5</v>
      </c>
      <c r="O3638" s="8" t="n"/>
    </row>
    <row r="3639">
      <c r="A3639" s="8" t="inlineStr">
        <is>
          <t>CANON-202512-003683</t>
        </is>
      </c>
      <c r="B3639" s="9" t="inlineStr">
        <is>
          <t>2025-12</t>
        </is>
      </c>
      <c r="C3639" s="10" t="n">
        <v>46000</v>
      </c>
      <c r="D3639" s="9" t="inlineStr">
        <is>
          <t>Bound</t>
        </is>
      </c>
      <c r="E3639" s="8" t="inlineStr">
        <is>
          <t>Thaddeus Chattopadhyay</t>
        </is>
      </c>
      <c r="F3639" s="11" t="n">
        <v>1984</v>
      </c>
      <c r="G3639" s="8" t="inlineStr">
        <is>
          <t>Alfa Romeo</t>
        </is>
      </c>
      <c r="H3639" s="8" t="inlineStr">
        <is>
          <t>8C 2900</t>
        </is>
      </c>
      <c r="I3639" s="8" t="inlineStr">
        <is>
          <t>ESDM745978GPDPDGX</t>
        </is>
      </c>
      <c r="J3639" s="8" t="inlineStr">
        <is>
          <t>06 - Vintage Pre-War (pre-1946)</t>
        </is>
      </c>
      <c r="K3639" s="12" t="n">
        <v>1020000</v>
      </c>
      <c r="L3639" s="8" t="inlineStr">
        <is>
          <t>Rhode Island</t>
        </is>
      </c>
      <c r="M3639" s="13" t="n">
        <v>8964.450000000001</v>
      </c>
      <c r="N3639" s="13" t="n">
        <v>8217.709999999999</v>
      </c>
      <c r="O3639" s="8" t="n"/>
    </row>
    <row r="3640">
      <c r="A3640" s="8" t="inlineStr">
        <is>
          <t>CANON-202512-003684</t>
        </is>
      </c>
      <c r="B3640" s="9" t="inlineStr">
        <is>
          <t>2025-12</t>
        </is>
      </c>
      <c r="C3640" s="10" t="n">
        <v>46001</v>
      </c>
      <c r="D3640" s="9" t="inlineStr">
        <is>
          <t>Bound</t>
        </is>
      </c>
      <c r="E3640" s="8" t="inlineStr">
        <is>
          <t>Marisol Castellanos</t>
        </is>
      </c>
      <c r="F3640" s="11" t="n">
        <v>1965</v>
      </c>
      <c r="G3640" s="8" t="inlineStr">
        <is>
          <t>Maserati</t>
        </is>
      </c>
      <c r="H3640" s="8" t="inlineStr">
        <is>
          <t>GranTurismo</t>
        </is>
      </c>
      <c r="I3640" s="8" t="inlineStr">
        <is>
          <t>HBNXFEURP5BSVA6P1</t>
        </is>
      </c>
      <c r="J3640" s="8" t="inlineStr">
        <is>
          <t>02 - Sports / GT</t>
        </is>
      </c>
      <c r="K3640" s="12" t="n">
        <v>700000</v>
      </c>
      <c r="L3640" s="8" t="inlineStr">
        <is>
          <t>Maryland</t>
        </is>
      </c>
      <c r="M3640" s="13" t="n">
        <v>8155.66</v>
      </c>
      <c r="N3640" s="13" t="n">
        <v>7476.29</v>
      </c>
      <c r="O3640" s="8" t="n"/>
    </row>
    <row r="3641">
      <c r="A3641" s="8" t="inlineStr">
        <is>
          <t>CANON-202512-003686</t>
        </is>
      </c>
      <c r="B3641" s="9" t="inlineStr">
        <is>
          <t>2025-12</t>
        </is>
      </c>
      <c r="C3641" s="10" t="n">
        <v>46008</v>
      </c>
      <c r="D3641" s="9" t="inlineStr">
        <is>
          <t>Bound</t>
        </is>
      </c>
      <c r="E3641" s="8" t="inlineStr">
        <is>
          <t>Cassius Thistlewood</t>
        </is>
      </c>
      <c r="F3641" s="11" t="n">
        <v>2002</v>
      </c>
      <c r="G3641" s="8" t="inlineStr">
        <is>
          <t>Ferrari</t>
        </is>
      </c>
      <c r="H3641" s="8" t="inlineStr">
        <is>
          <t>275 GTB/4</t>
        </is>
      </c>
      <c r="I3641" s="8" t="inlineStr">
        <is>
          <t>HLD2GF8D419FMU5G5</t>
        </is>
      </c>
      <c r="J3641" s="8" t="inlineStr">
        <is>
          <t>07 - Post-War Classic (1946-1972)</t>
        </is>
      </c>
      <c r="K3641" s="12" t="n">
        <v>200000</v>
      </c>
      <c r="L3641" s="8" t="inlineStr">
        <is>
          <t>Massachusetts</t>
        </is>
      </c>
      <c r="M3641" s="13" t="n">
        <v>2688.68</v>
      </c>
      <c r="N3641" s="13" t="n">
        <v>2464.71</v>
      </c>
      <c r="O3641" s="8" t="n"/>
    </row>
    <row r="3642">
      <c r="A3642" s="8" t="inlineStr">
        <is>
          <t>CANON-202512-003687</t>
        </is>
      </c>
      <c r="B3642" s="9" t="inlineStr">
        <is>
          <t>2025-12</t>
        </is>
      </c>
      <c r="C3642" s="10" t="n">
        <v>46021</v>
      </c>
      <c r="D3642" s="9" t="inlineStr">
        <is>
          <t>Bound</t>
        </is>
      </c>
      <c r="E3642" s="8" t="inlineStr">
        <is>
          <t>Emiliano Montoya</t>
        </is>
      </c>
      <c r="F3642" s="11" t="n">
        <v>2000</v>
      </c>
      <c r="G3642" s="8" t="inlineStr">
        <is>
          <t>Aston Martin</t>
        </is>
      </c>
      <c r="H3642" s="8" t="inlineStr">
        <is>
          <t>DB5</t>
        </is>
      </c>
      <c r="I3642" s="8" t="inlineStr">
        <is>
          <t>82318H3YZ5741D9N7</t>
        </is>
      </c>
      <c r="J3642" s="8" t="inlineStr">
        <is>
          <t>07 - Post-War Classic (1946-1972)</t>
        </is>
      </c>
      <c r="K3642" s="12" t="n">
        <v>465000</v>
      </c>
      <c r="L3642" s="8" t="inlineStr">
        <is>
          <t>New York</t>
        </is>
      </c>
      <c r="M3642" s="13" t="n">
        <v>5390.49</v>
      </c>
      <c r="N3642" s="13" t="n">
        <v>4941.46</v>
      </c>
      <c r="O3642" s="8" t="n"/>
    </row>
    <row r="3643">
      <c r="A3643" s="8" t="inlineStr">
        <is>
          <t>CANON-202512-003689</t>
        </is>
      </c>
      <c r="B3643" s="9" t="inlineStr">
        <is>
          <t>2025-12</t>
        </is>
      </c>
      <c r="C3643" s="10" t="n">
        <v>46016</v>
      </c>
      <c r="D3643" s="9" t="inlineStr">
        <is>
          <t>Bound</t>
        </is>
      </c>
      <c r="E3643" s="8" t="inlineStr">
        <is>
          <t>Ottilie Merriweather</t>
        </is>
      </c>
      <c r="F3643" s="11" t="n">
        <v>1959</v>
      </c>
      <c r="G3643" s="8" t="inlineStr">
        <is>
          <t>Porsche</t>
        </is>
      </c>
      <c r="H3643" s="8" t="inlineStr">
        <is>
          <t>911 Turbo S</t>
        </is>
      </c>
      <c r="I3643" s="8" t="inlineStr">
        <is>
          <t>Y2T6A19VMGMDS07CX</t>
        </is>
      </c>
      <c r="J3643" s="8" t="inlineStr">
        <is>
          <t>02 - Sports / GT</t>
        </is>
      </c>
      <c r="K3643" s="12" t="n">
        <v>230000</v>
      </c>
      <c r="L3643" s="8" t="inlineStr">
        <is>
          <t>West Virginia</t>
        </is>
      </c>
      <c r="M3643" s="13" t="n">
        <v>5309.96</v>
      </c>
      <c r="N3643" s="13" t="n">
        <v>4867.64</v>
      </c>
      <c r="O3643" s="8" t="n"/>
    </row>
    <row r="3644">
      <c r="A3644" s="8" t="inlineStr">
        <is>
          <t>CANON-202512-003691</t>
        </is>
      </c>
      <c r="B3644" s="9" t="inlineStr">
        <is>
          <t>2025-12</t>
        </is>
      </c>
      <c r="C3644" s="10" t="n">
        <v>46017</v>
      </c>
      <c r="D3644" s="9" t="inlineStr">
        <is>
          <t>Bound</t>
        </is>
      </c>
      <c r="E3644" s="8" t="inlineStr">
        <is>
          <t>Callum Vasquez</t>
        </is>
      </c>
      <c r="F3644" s="11" t="n">
        <v>1997</v>
      </c>
      <c r="G3644" s="8" t="inlineStr">
        <is>
          <t>Aston Martin</t>
        </is>
      </c>
      <c r="H3644" s="8" t="inlineStr">
        <is>
          <t>DB12</t>
        </is>
      </c>
      <c r="I3644" s="8" t="inlineStr">
        <is>
          <t>3CLB9NT3955VBHMCH</t>
        </is>
      </c>
      <c r="J3644" s="8" t="inlineStr">
        <is>
          <t>02 - Sports / GT</t>
        </is>
      </c>
      <c r="K3644" s="12" t="n">
        <v>820000</v>
      </c>
      <c r="L3644" s="8" t="inlineStr">
        <is>
          <t>Arkansas</t>
        </is>
      </c>
      <c r="M3644" s="13" t="n">
        <v>13878.11</v>
      </c>
      <c r="N3644" s="13" t="n">
        <v>12722.06</v>
      </c>
      <c r="O3644" s="8" t="n"/>
    </row>
    <row r="3645">
      <c r="A3645" s="8" t="inlineStr">
        <is>
          <t>CANON-202512-003692</t>
        </is>
      </c>
      <c r="B3645" s="9" t="inlineStr">
        <is>
          <t>2025-12</t>
        </is>
      </c>
      <c r="C3645" s="10" t="n">
        <v>45996</v>
      </c>
      <c r="D3645" s="9" t="inlineStr">
        <is>
          <t>Bound</t>
        </is>
      </c>
      <c r="E3645" s="8" t="inlineStr">
        <is>
          <t>Anouk Nakashima</t>
        </is>
      </c>
      <c r="F3645" s="11" t="n">
        <v>1977</v>
      </c>
      <c r="G3645" s="8" t="inlineStr">
        <is>
          <t>Aston Martin</t>
        </is>
      </c>
      <c r="H3645" s="8" t="inlineStr">
        <is>
          <t>DB12</t>
        </is>
      </c>
      <c r="I3645" s="8" t="inlineStr">
        <is>
          <t>AKD1YL6VJFM7GBZSG</t>
        </is>
      </c>
      <c r="J3645" s="8" t="inlineStr">
        <is>
          <t>02 - Sports / GT</t>
        </is>
      </c>
      <c r="K3645" s="12" t="n">
        <v>520000</v>
      </c>
      <c r="L3645" s="8" t="inlineStr">
        <is>
          <t>Connecticut</t>
        </is>
      </c>
      <c r="M3645" s="13" t="n">
        <v>7142.64</v>
      </c>
      <c r="N3645" s="13" t="n">
        <v>6547.66</v>
      </c>
      <c r="O3645" s="8" t="n"/>
    </row>
    <row r="3646">
      <c r="A3646" s="8" t="inlineStr">
        <is>
          <t>CANON-202512-003693</t>
        </is>
      </c>
      <c r="B3646" s="9" t="inlineStr">
        <is>
          <t>2025-12</t>
        </is>
      </c>
      <c r="C3646" s="10" t="n">
        <v>45995</v>
      </c>
      <c r="D3646" s="9" t="inlineStr">
        <is>
          <t>Bound</t>
        </is>
      </c>
      <c r="E3646" s="8" t="inlineStr">
        <is>
          <t>Anouk Pennington</t>
        </is>
      </c>
      <c r="F3646" s="11" t="n">
        <v>1966</v>
      </c>
      <c r="G3646" s="8" t="inlineStr">
        <is>
          <t>Singer</t>
        </is>
      </c>
      <c r="H3646" s="8" t="inlineStr">
        <is>
          <t>911 Reimagined</t>
        </is>
      </c>
      <c r="I3646" s="8" t="inlineStr">
        <is>
          <t>U1L6R37U7ZB5MC4M4</t>
        </is>
      </c>
      <c r="J3646" s="8" t="inlineStr">
        <is>
          <t>11 - Restomod / Coachbuilt / Bespoke</t>
        </is>
      </c>
      <c r="K3646" s="12" t="n">
        <v>420000</v>
      </c>
      <c r="L3646" s="8" t="inlineStr">
        <is>
          <t>Colorado</t>
        </is>
      </c>
      <c r="M3646" s="13" t="n">
        <v>7670.94</v>
      </c>
      <c r="N3646" s="13" t="n">
        <v>7031.95</v>
      </c>
      <c r="O3646" s="8" t="n"/>
    </row>
    <row r="3647">
      <c r="A3647" s="8" t="inlineStr">
        <is>
          <t>CANON-202512-003694</t>
        </is>
      </c>
      <c r="B3647" s="9" t="inlineStr">
        <is>
          <t>2025-12</t>
        </is>
      </c>
      <c r="C3647" s="10" t="n">
        <v>46008</v>
      </c>
      <c r="D3647" s="9" t="inlineStr">
        <is>
          <t>Bound</t>
        </is>
      </c>
      <c r="E3647" s="8" t="inlineStr">
        <is>
          <t>Cassius Rourke</t>
        </is>
      </c>
      <c r="F3647" s="11" t="n">
        <v>1989</v>
      </c>
      <c r="G3647" s="8" t="inlineStr">
        <is>
          <t>Aston Martin</t>
        </is>
      </c>
      <c r="H3647" s="8" t="inlineStr">
        <is>
          <t>DB12</t>
        </is>
      </c>
      <c r="I3647" s="8" t="inlineStr">
        <is>
          <t>X2GZW9LUYRT674DBZ</t>
        </is>
      </c>
      <c r="J3647" s="8" t="inlineStr">
        <is>
          <t>02 - Sports / GT</t>
        </is>
      </c>
      <c r="K3647" s="12" t="n">
        <v>825000</v>
      </c>
      <c r="L3647" s="8" t="inlineStr">
        <is>
          <t>South Dakota</t>
        </is>
      </c>
      <c r="M3647" s="13" t="n">
        <v>11230.9</v>
      </c>
      <c r="N3647" s="13" t="n">
        <v>10295.37</v>
      </c>
      <c r="O3647" s="8" t="n"/>
    </row>
    <row r="3648">
      <c r="A3648" s="8" t="inlineStr">
        <is>
          <t>CANON-202512-003696</t>
        </is>
      </c>
      <c r="B3648" s="9" t="inlineStr">
        <is>
          <t>2025-12</t>
        </is>
      </c>
      <c r="C3648" s="10" t="n">
        <v>46007</v>
      </c>
      <c r="D3648" s="9" t="inlineStr">
        <is>
          <t>Bound</t>
        </is>
      </c>
      <c r="E3648" s="8" t="inlineStr">
        <is>
          <t>Ramona Larsson</t>
        </is>
      </c>
      <c r="F3648" s="11" t="n">
        <v>2014</v>
      </c>
      <c r="G3648" s="8" t="inlineStr">
        <is>
          <t>Porsche</t>
        </is>
      </c>
      <c r="H3648" s="8" t="inlineStr">
        <is>
          <t>911 Turbo S</t>
        </is>
      </c>
      <c r="I3648" s="8" t="inlineStr">
        <is>
          <t>R4LNARE3G5F52RBNW</t>
        </is>
      </c>
      <c r="J3648" s="8" t="inlineStr">
        <is>
          <t>02 - Sports / GT</t>
        </is>
      </c>
      <c r="K3648" s="12" t="n">
        <v>355000</v>
      </c>
      <c r="L3648" s="8" t="inlineStr">
        <is>
          <t>New York</t>
        </is>
      </c>
      <c r="M3648" s="13" t="n">
        <v>6430.19</v>
      </c>
      <c r="N3648" s="13" t="n">
        <v>5894.56</v>
      </c>
      <c r="O3648" s="8" t="n"/>
    </row>
    <row r="3649">
      <c r="A3649" s="8" t="inlineStr">
        <is>
          <t>CANON-202512-003697</t>
        </is>
      </c>
      <c r="B3649" s="9" t="inlineStr">
        <is>
          <t>2025-12</t>
        </is>
      </c>
      <c r="C3649" s="10" t="n">
        <v>45994</v>
      </c>
      <c r="D3649" s="9" t="inlineStr">
        <is>
          <t>Bound</t>
        </is>
      </c>
      <c r="E3649" s="8" t="inlineStr">
        <is>
          <t>Cassius Pennington</t>
        </is>
      </c>
      <c r="F3649" s="11" t="n">
        <v>2020</v>
      </c>
      <c r="G3649" s="8" t="inlineStr">
        <is>
          <t>Ferrari</t>
        </is>
      </c>
      <c r="H3649" s="8" t="inlineStr">
        <is>
          <t>296 GTB</t>
        </is>
      </c>
      <c r="I3649" s="8" t="inlineStr">
        <is>
          <t>V16M25ZG6KC3MA55L</t>
        </is>
      </c>
      <c r="J3649" s="8" t="inlineStr">
        <is>
          <t>03 - Supercar</t>
        </is>
      </c>
      <c r="K3649" s="12" t="n">
        <v>1400000</v>
      </c>
      <c r="L3649" s="8" t="inlineStr">
        <is>
          <t>New Mexico</t>
        </is>
      </c>
      <c r="M3649" s="13" t="n">
        <v>27049.06</v>
      </c>
      <c r="N3649" s="13" t="n">
        <v>24795.87</v>
      </c>
      <c r="O3649" s="8" t="n"/>
    </row>
    <row r="3650">
      <c r="A3650" s="8" t="inlineStr">
        <is>
          <t>CANON-202512-003698</t>
        </is>
      </c>
      <c r="B3650" s="9" t="inlineStr">
        <is>
          <t>2025-12</t>
        </is>
      </c>
      <c r="C3650" s="10" t="n">
        <v>46004</v>
      </c>
      <c r="D3650" s="9" t="inlineStr">
        <is>
          <t>Bound</t>
        </is>
      </c>
      <c r="E3650" s="8" t="inlineStr">
        <is>
          <t>Wilhelmina Kingsford</t>
        </is>
      </c>
      <c r="F3650" s="11" t="n">
        <v>1958</v>
      </c>
      <c r="G3650" s="8" t="inlineStr">
        <is>
          <t>Aston Martin</t>
        </is>
      </c>
      <c r="H3650" s="8" t="inlineStr">
        <is>
          <t>DB12</t>
        </is>
      </c>
      <c r="I3650" s="8" t="inlineStr">
        <is>
          <t>YEX6A8C0TWGUPJE6N</t>
        </is>
      </c>
      <c r="J3650" s="8" t="inlineStr">
        <is>
          <t>02 - Sports / GT</t>
        </is>
      </c>
      <c r="K3650" s="12" t="n">
        <v>995000</v>
      </c>
      <c r="L3650" s="8" t="inlineStr">
        <is>
          <t>Massachusetts</t>
        </is>
      </c>
      <c r="M3650" s="13" t="n">
        <v>15253.54</v>
      </c>
      <c r="N3650" s="13" t="n">
        <v>13982.92</v>
      </c>
      <c r="O3650" s="8" t="n"/>
    </row>
    <row r="3651">
      <c r="A3651" s="8" t="inlineStr">
        <is>
          <t>CANON-202512-003699</t>
        </is>
      </c>
      <c r="B3651" s="9" t="inlineStr">
        <is>
          <t>2025-12</t>
        </is>
      </c>
      <c r="C3651" s="10" t="n">
        <v>46010</v>
      </c>
      <c r="D3651" s="9" t="inlineStr">
        <is>
          <t>Bound</t>
        </is>
      </c>
      <c r="E3651" s="8" t="inlineStr">
        <is>
          <t>Delphine Thistlewood</t>
        </is>
      </c>
      <c r="F3651" s="11" t="n">
        <v>2011</v>
      </c>
      <c r="G3651" s="8" t="inlineStr">
        <is>
          <t>Ferrari</t>
        </is>
      </c>
      <c r="H3651" s="8" t="inlineStr">
        <is>
          <t>SF90 Stradale</t>
        </is>
      </c>
      <c r="I3651" s="8" t="inlineStr">
        <is>
          <t>NBTNY2Y78UKU2JPUF</t>
        </is>
      </c>
      <c r="J3651" s="8" t="inlineStr">
        <is>
          <t>03 - Supercar</t>
        </is>
      </c>
      <c r="K3651" s="12" t="n">
        <v>405000</v>
      </c>
      <c r="L3651" s="8" t="inlineStr">
        <is>
          <t>Illinois</t>
        </is>
      </c>
      <c r="M3651" s="13" t="n">
        <v>11951.32</v>
      </c>
      <c r="N3651" s="13" t="n">
        <v>10955.78</v>
      </c>
      <c r="O3651" s="8" t="n"/>
    </row>
    <row r="3652">
      <c r="A3652" s="8" t="inlineStr">
        <is>
          <t>CANON-202512-003700</t>
        </is>
      </c>
      <c r="B3652" s="9" t="inlineStr">
        <is>
          <t>2025-12</t>
        </is>
      </c>
      <c r="C3652" s="10" t="n">
        <v>46010</v>
      </c>
      <c r="D3652" s="9" t="inlineStr">
        <is>
          <t>Bound</t>
        </is>
      </c>
      <c r="E3652" s="8" t="inlineStr">
        <is>
          <t>Wilhelmina Ashcombe</t>
        </is>
      </c>
      <c r="F3652" s="11" t="n">
        <v>1999</v>
      </c>
      <c r="G3652" s="8" t="inlineStr">
        <is>
          <t>Maserati</t>
        </is>
      </c>
      <c r="H3652" s="8" t="inlineStr">
        <is>
          <t>GranTurismo</t>
        </is>
      </c>
      <c r="I3652" s="8" t="inlineStr">
        <is>
          <t>WALPTT2NR7S3GX620</t>
        </is>
      </c>
      <c r="J3652" s="8" t="inlineStr">
        <is>
          <t>02 - Sports / GT</t>
        </is>
      </c>
      <c r="K3652" s="12" t="n">
        <v>290000</v>
      </c>
      <c r="L3652" s="8" t="inlineStr">
        <is>
          <t>Nebraska</t>
        </is>
      </c>
      <c r="M3652" s="13" t="n">
        <v>5334.91</v>
      </c>
      <c r="N3652" s="13" t="n">
        <v>4890.51</v>
      </c>
      <c r="O3652" s="8" t="n"/>
    </row>
    <row r="3653">
      <c r="A3653" s="8" t="inlineStr">
        <is>
          <t>CANON-202512-003701</t>
        </is>
      </c>
      <c r="B3653" s="9" t="inlineStr">
        <is>
          <t>2025-12</t>
        </is>
      </c>
      <c r="C3653" s="10" t="n">
        <v>46013</v>
      </c>
      <c r="D3653" s="9" t="inlineStr">
        <is>
          <t>Bound</t>
        </is>
      </c>
      <c r="E3653" s="8" t="inlineStr">
        <is>
          <t>Ramona Montoya</t>
        </is>
      </c>
      <c r="F3653" s="11" t="n">
        <v>1961</v>
      </c>
      <c r="G3653" s="8" t="inlineStr">
        <is>
          <t>BMW</t>
        </is>
      </c>
      <c r="H3653" s="8" t="inlineStr">
        <is>
          <t>M8 Competition</t>
        </is>
      </c>
      <c r="I3653" s="8" t="inlineStr">
        <is>
          <t>TT2PLW0HE95F3H5YN</t>
        </is>
      </c>
      <c r="J3653" s="8" t="inlineStr">
        <is>
          <t>02 - Sports / GT</t>
        </is>
      </c>
      <c r="K3653" s="12" t="n">
        <v>715000</v>
      </c>
      <c r="L3653" s="8" t="inlineStr">
        <is>
          <t>Wyoming</t>
        </is>
      </c>
      <c r="M3653" s="13" t="n">
        <v>9382.690000000001</v>
      </c>
      <c r="N3653" s="13" t="n">
        <v>8601.110000000001</v>
      </c>
      <c r="O3653" s="8" t="n"/>
    </row>
    <row r="3654">
      <c r="A3654" s="8" t="inlineStr">
        <is>
          <t>CANON-202512-003702</t>
        </is>
      </c>
      <c r="B3654" s="9" t="inlineStr">
        <is>
          <t>2025-12</t>
        </is>
      </c>
      <c r="C3654" s="10" t="n">
        <v>46014</v>
      </c>
      <c r="D3654" s="9" t="inlineStr">
        <is>
          <t>Bound</t>
        </is>
      </c>
      <c r="E3654" s="8" t="inlineStr">
        <is>
          <t>Thaddeus Farkas</t>
        </is>
      </c>
      <c r="F3654" s="11" t="n">
        <v>2011</v>
      </c>
      <c r="G3654" s="8" t="inlineStr">
        <is>
          <t>Bentley</t>
        </is>
      </c>
      <c r="H3654" s="8" t="inlineStr">
        <is>
          <t>4.5 Litre</t>
        </is>
      </c>
      <c r="I3654" s="8" t="inlineStr">
        <is>
          <t>MUU40STM2HW7RKDPB</t>
        </is>
      </c>
      <c r="J3654" s="8" t="inlineStr">
        <is>
          <t>06 - Vintage Pre-War (pre-1946)</t>
        </is>
      </c>
      <c r="K3654" s="12" t="n">
        <v>1045000</v>
      </c>
      <c r="L3654" s="8" t="inlineStr">
        <is>
          <t>Rhode Island</t>
        </is>
      </c>
      <c r="M3654" s="13" t="n">
        <v>9184.17</v>
      </c>
      <c r="N3654" s="13" t="n">
        <v>8419.129999999999</v>
      </c>
      <c r="O3654" s="8" t="n"/>
    </row>
    <row r="3655">
      <c r="A3655" s="8" t="inlineStr">
        <is>
          <t>CANON-202512-003703</t>
        </is>
      </c>
      <c r="B3655" s="9" t="inlineStr">
        <is>
          <t>2025-12</t>
        </is>
      </c>
      <c r="C3655" s="10" t="n">
        <v>46002</v>
      </c>
      <c r="D3655" s="9" t="inlineStr">
        <is>
          <t>Bound</t>
        </is>
      </c>
      <c r="E3655" s="8" t="inlineStr">
        <is>
          <t>Horace Farkas</t>
        </is>
      </c>
      <c r="F3655" s="11" t="n">
        <v>2003</v>
      </c>
      <c r="G3655" s="8" t="inlineStr">
        <is>
          <t>Porsche</t>
        </is>
      </c>
      <c r="H3655" s="8" t="inlineStr">
        <is>
          <t>911 Turbo S</t>
        </is>
      </c>
      <c r="I3655" s="8" t="inlineStr">
        <is>
          <t>EVPPP04BWWAL1F2B7</t>
        </is>
      </c>
      <c r="J3655" s="8" t="inlineStr">
        <is>
          <t>02 - Sports / GT</t>
        </is>
      </c>
      <c r="K3655" s="12" t="n">
        <v>395000</v>
      </c>
      <c r="L3655" s="8" t="inlineStr">
        <is>
          <t>New York</t>
        </is>
      </c>
      <c r="M3655" s="13" t="n">
        <v>7154.72</v>
      </c>
      <c r="N3655" s="13" t="n">
        <v>6558.73</v>
      </c>
      <c r="O3655" s="8" t="n"/>
    </row>
    <row r="3656">
      <c r="A3656" s="8" t="inlineStr">
        <is>
          <t>CANON-202512-003704</t>
        </is>
      </c>
      <c r="B3656" s="9" t="inlineStr">
        <is>
          <t>2025-12</t>
        </is>
      </c>
      <c r="C3656" s="10" t="n">
        <v>46020</v>
      </c>
      <c r="D3656" s="9" t="inlineStr">
        <is>
          <t>Bound</t>
        </is>
      </c>
      <c r="E3656" s="8" t="inlineStr">
        <is>
          <t>Saoirse Okonkwo</t>
        </is>
      </c>
      <c r="F3656" s="11" t="n">
        <v>1992</v>
      </c>
      <c r="G3656" s="8" t="inlineStr">
        <is>
          <t>BMW</t>
        </is>
      </c>
      <c r="H3656" s="8" t="inlineStr">
        <is>
          <t>M8 Competition</t>
        </is>
      </c>
      <c r="I3656" s="8" t="inlineStr">
        <is>
          <t>XXB6Z4TPZHDTE53C6</t>
        </is>
      </c>
      <c r="J3656" s="8" t="inlineStr">
        <is>
          <t>02 - Sports / GT</t>
        </is>
      </c>
      <c r="K3656" s="12" t="n">
        <v>325000</v>
      </c>
      <c r="L3656" s="8" t="inlineStr">
        <is>
          <t>Tennessee</t>
        </is>
      </c>
      <c r="M3656" s="13" t="n">
        <v>4507.08</v>
      </c>
      <c r="N3656" s="13" t="n">
        <v>4131.64</v>
      </c>
      <c r="O3656" s="8" t="n"/>
    </row>
    <row r="3657">
      <c r="A3657" s="8" t="inlineStr">
        <is>
          <t>CANON-202512-003705</t>
        </is>
      </c>
      <c r="B3657" s="9" t="inlineStr">
        <is>
          <t>2025-12</t>
        </is>
      </c>
      <c r="C3657" s="10" t="n">
        <v>46022</v>
      </c>
      <c r="D3657" s="9" t="inlineStr">
        <is>
          <t>Bound</t>
        </is>
      </c>
      <c r="E3657" s="8" t="inlineStr">
        <is>
          <t>Anouk Kingsford</t>
        </is>
      </c>
      <c r="F3657" s="11" t="n">
        <v>1955</v>
      </c>
      <c r="G3657" s="8" t="inlineStr">
        <is>
          <t>Ferrari</t>
        </is>
      </c>
      <c r="H3657" s="8" t="inlineStr">
        <is>
          <t>SF90 Stradale</t>
        </is>
      </c>
      <c r="I3657" s="8" t="inlineStr">
        <is>
          <t>DLAJX785PBVDXMXG4</t>
        </is>
      </c>
      <c r="J3657" s="8" t="inlineStr">
        <is>
          <t>03 - Supercar</t>
        </is>
      </c>
      <c r="K3657" s="12" t="n">
        <v>870000</v>
      </c>
      <c r="L3657" s="8" t="inlineStr">
        <is>
          <t>Louisiana</t>
        </is>
      </c>
      <c r="M3657" s="13" t="n">
        <v>18869.15</v>
      </c>
      <c r="N3657" s="13" t="n">
        <v>17297.35</v>
      </c>
      <c r="O3657" s="8" t="n"/>
    </row>
    <row r="3658">
      <c r="A3658" s="8" t="inlineStr">
        <is>
          <t>CANON-202512-003706</t>
        </is>
      </c>
      <c r="B3658" s="9" t="inlineStr">
        <is>
          <t>2025-12</t>
        </is>
      </c>
      <c r="C3658" s="10" t="n">
        <v>46007</v>
      </c>
      <c r="D3658" s="9" t="inlineStr">
        <is>
          <t>Bound</t>
        </is>
      </c>
      <c r="E3658" s="8" t="inlineStr">
        <is>
          <t>Mireille Blackwood</t>
        </is>
      </c>
      <c r="F3658" s="11" t="n">
        <v>1985</v>
      </c>
      <c r="G3658" s="8" t="inlineStr">
        <is>
          <t>BMW</t>
        </is>
      </c>
      <c r="H3658" s="8" t="inlineStr">
        <is>
          <t>M8 Competition</t>
        </is>
      </c>
      <c r="I3658" s="8" t="inlineStr">
        <is>
          <t>CZ8L2PMLK1UXPPLRJ</t>
        </is>
      </c>
      <c r="J3658" s="8" t="inlineStr">
        <is>
          <t>02 - Sports / GT</t>
        </is>
      </c>
      <c r="K3658" s="12" t="n">
        <v>285000</v>
      </c>
      <c r="L3658" s="8" t="inlineStr">
        <is>
          <t>Texas</t>
        </is>
      </c>
      <c r="M3658" s="13" t="n">
        <v>4637.97</v>
      </c>
      <c r="N3658" s="13" t="n">
        <v>4251.63</v>
      </c>
      <c r="O3658" s="8" t="n"/>
    </row>
    <row r="3659">
      <c r="A3659" s="8" t="inlineStr">
        <is>
          <t>CANON-202512-003709</t>
        </is>
      </c>
      <c r="B3659" s="9" t="inlineStr">
        <is>
          <t>2025-12</t>
        </is>
      </c>
      <c r="C3659" s="10" t="n">
        <v>46002</v>
      </c>
      <c r="D3659" s="9" t="inlineStr">
        <is>
          <t>Bound</t>
        </is>
      </c>
      <c r="E3659" s="8" t="inlineStr">
        <is>
          <t>Fitzgerald Whitlock</t>
        </is>
      </c>
      <c r="F3659" s="11" t="n">
        <v>1976</v>
      </c>
      <c r="G3659" s="8" t="inlineStr">
        <is>
          <t>Mercedes-Benz</t>
        </is>
      </c>
      <c r="H3659" s="8" t="inlineStr">
        <is>
          <t>AMG GT</t>
        </is>
      </c>
      <c r="I3659" s="8" t="inlineStr">
        <is>
          <t>N1H8PLAEXLFXLCNH2</t>
        </is>
      </c>
      <c r="J3659" s="8" t="inlineStr">
        <is>
          <t>02 - Sports / GT</t>
        </is>
      </c>
      <c r="K3659" s="12" t="n">
        <v>725000</v>
      </c>
      <c r="L3659" s="8" t="inlineStr">
        <is>
          <t>New York</t>
        </is>
      </c>
      <c r="M3659" s="13" t="n">
        <v>11381.13</v>
      </c>
      <c r="N3659" s="13" t="n">
        <v>10433.08</v>
      </c>
      <c r="O3659" s="8" t="n"/>
    </row>
    <row r="3660">
      <c r="A3660" s="8" t="inlineStr">
        <is>
          <t>CANON-202512-003710</t>
        </is>
      </c>
      <c r="B3660" s="9" t="inlineStr">
        <is>
          <t>2025-12</t>
        </is>
      </c>
      <c r="C3660" s="10" t="n">
        <v>46020</v>
      </c>
      <c r="D3660" s="9" t="inlineStr">
        <is>
          <t>Bound</t>
        </is>
      </c>
      <c r="E3660" s="8" t="inlineStr">
        <is>
          <t>Saoirse Whitlock</t>
        </is>
      </c>
      <c r="F3660" s="11" t="n">
        <v>1961</v>
      </c>
      <c r="G3660" s="8" t="inlineStr">
        <is>
          <t>Maserati</t>
        </is>
      </c>
      <c r="H3660" s="8" t="inlineStr">
        <is>
          <t>GranTurismo</t>
        </is>
      </c>
      <c r="I3660" s="8" t="inlineStr">
        <is>
          <t>57Z4AX96HE8D6BET0</t>
        </is>
      </c>
      <c r="J3660" s="8" t="inlineStr">
        <is>
          <t>02 - Sports / GT</t>
        </is>
      </c>
      <c r="K3660" s="12" t="n">
        <v>440000</v>
      </c>
      <c r="L3660" s="8" t="inlineStr">
        <is>
          <t>Wisconsin</t>
        </is>
      </c>
      <c r="M3660" s="13" t="n">
        <v>7471.7</v>
      </c>
      <c r="N3660" s="13" t="n">
        <v>6849.31</v>
      </c>
      <c r="O3660" s="8" t="n"/>
    </row>
    <row r="3661">
      <c r="A3661" s="8" t="inlineStr">
        <is>
          <t>CANON-202512-003711</t>
        </is>
      </c>
      <c r="B3661" s="9" t="inlineStr">
        <is>
          <t>2025-12</t>
        </is>
      </c>
      <c r="C3661" s="10" t="n">
        <v>46005</v>
      </c>
      <c r="D3661" s="9" t="inlineStr">
        <is>
          <t>Bound</t>
        </is>
      </c>
      <c r="E3661" s="8" t="inlineStr">
        <is>
          <t>Thaddeus Montoya</t>
        </is>
      </c>
      <c r="F3661" s="11" t="n">
        <v>1997</v>
      </c>
      <c r="G3661" s="8" t="inlineStr">
        <is>
          <t>Maserati</t>
        </is>
      </c>
      <c r="H3661" s="8" t="inlineStr">
        <is>
          <t>GranTurismo</t>
        </is>
      </c>
      <c r="I3661" s="8" t="inlineStr">
        <is>
          <t>LGE7T9CKD1PMTXZF7</t>
        </is>
      </c>
      <c r="J3661" s="8" t="inlineStr">
        <is>
          <t>02 - Sports / GT</t>
        </is>
      </c>
      <c r="K3661" s="12" t="n">
        <v>320000</v>
      </c>
      <c r="L3661" s="8" t="inlineStr">
        <is>
          <t>Arkansas</t>
        </is>
      </c>
      <c r="M3661" s="13" t="n">
        <v>6249.06</v>
      </c>
      <c r="N3661" s="13" t="n">
        <v>5728.51</v>
      </c>
      <c r="O3661" s="8" t="n"/>
    </row>
    <row r="3662">
      <c r="A3662" s="8" t="inlineStr">
        <is>
          <t>CANON-202512-003714</t>
        </is>
      </c>
      <c r="B3662" s="9" t="inlineStr">
        <is>
          <t>2025-12</t>
        </is>
      </c>
      <c r="C3662" s="10" t="n">
        <v>46016</v>
      </c>
      <c r="D3662" s="9" t="inlineStr">
        <is>
          <t>Bound</t>
        </is>
      </c>
      <c r="E3662" s="8" t="inlineStr">
        <is>
          <t>Beatrix Whitlock</t>
        </is>
      </c>
      <c r="F3662" s="11" t="n">
        <v>1991</v>
      </c>
      <c r="G3662" s="8" t="inlineStr">
        <is>
          <t>Porsche</t>
        </is>
      </c>
      <c r="H3662" s="8" t="inlineStr">
        <is>
          <t>911 Turbo S</t>
        </is>
      </c>
      <c r="I3662" s="8" t="inlineStr">
        <is>
          <t>AK4TF74C0312UB3V4</t>
        </is>
      </c>
      <c r="J3662" s="8" t="inlineStr">
        <is>
          <t>02 - Sports / GT</t>
        </is>
      </c>
      <c r="K3662" s="12" t="n">
        <v>685000</v>
      </c>
      <c r="L3662" s="8" t="inlineStr">
        <is>
          <t>Florida</t>
        </is>
      </c>
      <c r="M3662" s="13" t="n">
        <v>11929.34</v>
      </c>
      <c r="N3662" s="13" t="n">
        <v>10935.63</v>
      </c>
      <c r="O3662" s="8" t="n"/>
    </row>
    <row r="3663">
      <c r="A3663" s="8" t="inlineStr">
        <is>
          <t>CANON-202512-003715</t>
        </is>
      </c>
      <c r="B3663" s="9" t="inlineStr">
        <is>
          <t>2025-12</t>
        </is>
      </c>
      <c r="C3663" s="10" t="n">
        <v>46013</v>
      </c>
      <c r="D3663" s="9" t="inlineStr">
        <is>
          <t>Bound</t>
        </is>
      </c>
      <c r="E3663" s="8" t="inlineStr">
        <is>
          <t>Ottilie Kingsford</t>
        </is>
      </c>
      <c r="F3663" s="11" t="n">
        <v>2003</v>
      </c>
      <c r="G3663" s="8" t="inlineStr">
        <is>
          <t>Lamborghini</t>
        </is>
      </c>
      <c r="H3663" s="8" t="inlineStr">
        <is>
          <t>Huracan EVO</t>
        </is>
      </c>
      <c r="I3663" s="8" t="inlineStr">
        <is>
          <t>KPKV64KST789BU7HY</t>
        </is>
      </c>
      <c r="J3663" s="8" t="inlineStr">
        <is>
          <t>03 - Supercar</t>
        </is>
      </c>
      <c r="K3663" s="12" t="n">
        <v>1290000</v>
      </c>
      <c r="L3663" s="8" t="inlineStr">
        <is>
          <t>Rhode Island</t>
        </is>
      </c>
      <c r="M3663" s="13" t="n">
        <v>26676.23</v>
      </c>
      <c r="N3663" s="13" t="n">
        <v>24454.1</v>
      </c>
      <c r="O3663" s="8" t="n"/>
    </row>
    <row r="3664">
      <c r="A3664" s="8" t="inlineStr">
        <is>
          <t>CANON-202512-003716</t>
        </is>
      </c>
      <c r="B3664" s="9" t="inlineStr">
        <is>
          <t>2025-12</t>
        </is>
      </c>
      <c r="C3664" s="10" t="n">
        <v>46007</v>
      </c>
      <c r="D3664" s="9" t="inlineStr">
        <is>
          <t>Bound</t>
        </is>
      </c>
      <c r="E3664" s="8" t="inlineStr">
        <is>
          <t>Beatrix Delacroix</t>
        </is>
      </c>
      <c r="F3664" s="11" t="n">
        <v>1993</v>
      </c>
      <c r="G3664" s="8" t="inlineStr">
        <is>
          <t>Bentley</t>
        </is>
      </c>
      <c r="H3664" s="8" t="inlineStr">
        <is>
          <t>Continental GT</t>
        </is>
      </c>
      <c r="I3664" s="8" t="inlineStr">
        <is>
          <t>0WG11HA6GUDNRME63</t>
        </is>
      </c>
      <c r="J3664" s="8" t="inlineStr">
        <is>
          <t>02 - Sports / GT</t>
        </is>
      </c>
      <c r="K3664" s="12" t="n">
        <v>505000</v>
      </c>
      <c r="L3664" s="8" t="inlineStr">
        <is>
          <t>Maine</t>
        </is>
      </c>
      <c r="M3664" s="13" t="n">
        <v>6688.87</v>
      </c>
      <c r="N3664" s="13" t="n">
        <v>6131.69</v>
      </c>
      <c r="O3664" s="8" t="n"/>
    </row>
    <row r="3665">
      <c r="A3665" s="8" t="inlineStr">
        <is>
          <t>CANON-202512-003717</t>
        </is>
      </c>
      <c r="B3665" s="9" t="inlineStr">
        <is>
          <t>2025-12</t>
        </is>
      </c>
      <c r="C3665" s="10" t="n">
        <v>46019</v>
      </c>
      <c r="D3665" s="9" t="inlineStr">
        <is>
          <t>Bound</t>
        </is>
      </c>
      <c r="E3665" s="8" t="inlineStr">
        <is>
          <t>Marisol Chattopadhyay</t>
        </is>
      </c>
      <c r="F3665" s="11" t="n">
        <v>1992</v>
      </c>
      <c r="G3665" s="8" t="inlineStr">
        <is>
          <t>Mercedes-Benz</t>
        </is>
      </c>
      <c r="H3665" s="8" t="inlineStr">
        <is>
          <t>AMG GT</t>
        </is>
      </c>
      <c r="I3665" s="8" t="inlineStr">
        <is>
          <t>U2C5F6MFKVVZ37UA4</t>
        </is>
      </c>
      <c r="J3665" s="8" t="inlineStr">
        <is>
          <t>02 - Sports / GT</t>
        </is>
      </c>
      <c r="K3665" s="12" t="n">
        <v>455000</v>
      </c>
      <c r="L3665" s="8" t="inlineStr">
        <is>
          <t>New Hampshire</t>
        </is>
      </c>
      <c r="M3665" s="13" t="n">
        <v>6696.23</v>
      </c>
      <c r="N3665" s="13" t="n">
        <v>6138.43</v>
      </c>
      <c r="O3665" s="8" t="n"/>
    </row>
    <row r="3666">
      <c r="A3666" s="8" t="inlineStr">
        <is>
          <t>CANON-202512-003720</t>
        </is>
      </c>
      <c r="B3666" s="9" t="inlineStr">
        <is>
          <t>2025-12</t>
        </is>
      </c>
      <c r="C3666" s="10" t="n">
        <v>46006</v>
      </c>
      <c r="D3666" s="9" t="inlineStr">
        <is>
          <t>Bound</t>
        </is>
      </c>
      <c r="E3666" s="8" t="inlineStr">
        <is>
          <t>Aurelio Blackwood</t>
        </is>
      </c>
      <c r="F3666" s="11" t="n">
        <v>2022</v>
      </c>
      <c r="G3666" s="8" t="inlineStr">
        <is>
          <t>Porsche</t>
        </is>
      </c>
      <c r="H3666" s="8" t="inlineStr">
        <is>
          <t>911 Turbo S</t>
        </is>
      </c>
      <c r="I3666" s="8" t="inlineStr">
        <is>
          <t>KGP2VTCVPDABBEG1U</t>
        </is>
      </c>
      <c r="J3666" s="8" t="inlineStr">
        <is>
          <t>02 - Sports / GT</t>
        </is>
      </c>
      <c r="K3666" s="12" t="n">
        <v>335000</v>
      </c>
      <c r="L3666" s="8" t="inlineStr">
        <is>
          <t>California</t>
        </is>
      </c>
      <c r="M3666" s="13" t="n">
        <v>6399.76</v>
      </c>
      <c r="N3666" s="13" t="n">
        <v>5866.66</v>
      </c>
      <c r="O3666" s="8" t="n"/>
    </row>
    <row r="3667">
      <c r="A3667" s="8" t="inlineStr">
        <is>
          <t>CANON-202512-003721</t>
        </is>
      </c>
      <c r="B3667" s="9" t="inlineStr">
        <is>
          <t>2025-12</t>
        </is>
      </c>
      <c r="C3667" s="10" t="n">
        <v>46010</v>
      </c>
      <c r="D3667" s="9" t="inlineStr">
        <is>
          <t>Bound</t>
        </is>
      </c>
      <c r="E3667" s="8" t="inlineStr">
        <is>
          <t>Emiliano Larsson</t>
        </is>
      </c>
      <c r="F3667" s="11" t="n">
        <v>1972</v>
      </c>
      <c r="G3667" s="8" t="inlineStr">
        <is>
          <t>Bentley</t>
        </is>
      </c>
      <c r="H3667" s="8" t="inlineStr">
        <is>
          <t>Continental GT</t>
        </is>
      </c>
      <c r="I3667" s="8" t="inlineStr">
        <is>
          <t>NHBNUWE1S4BLRK1AZ</t>
        </is>
      </c>
      <c r="J3667" s="8" t="inlineStr">
        <is>
          <t>02 - Sports / GT</t>
        </is>
      </c>
      <c r="K3667" s="12" t="n">
        <v>545000</v>
      </c>
      <c r="L3667" s="8" t="inlineStr">
        <is>
          <t>North Carolina</t>
        </is>
      </c>
      <c r="M3667" s="13" t="n">
        <v>7686.56</v>
      </c>
      <c r="N3667" s="13" t="n">
        <v>7046.27</v>
      </c>
      <c r="O3667" s="8" t="n"/>
    </row>
    <row r="3668">
      <c r="A3668" s="8" t="inlineStr">
        <is>
          <t>CANON-202512-003722</t>
        </is>
      </c>
      <c r="B3668" s="9" t="inlineStr">
        <is>
          <t>2025-12</t>
        </is>
      </c>
      <c r="C3668" s="10" t="n">
        <v>45993</v>
      </c>
      <c r="D3668" s="9" t="inlineStr">
        <is>
          <t>Bound</t>
        </is>
      </c>
      <c r="E3668" s="8" t="inlineStr">
        <is>
          <t>Cassius Vasquez</t>
        </is>
      </c>
      <c r="F3668" s="11" t="n">
        <v>1982</v>
      </c>
      <c r="G3668" s="8" t="inlineStr">
        <is>
          <t>Ferrari</t>
        </is>
      </c>
      <c r="H3668" s="8" t="inlineStr">
        <is>
          <t>SF90 Stradale</t>
        </is>
      </c>
      <c r="I3668" s="8" t="inlineStr">
        <is>
          <t>2F0R1B8LAZY4D4PEL</t>
        </is>
      </c>
      <c r="J3668" s="8" t="inlineStr">
        <is>
          <t>03 - Supercar</t>
        </is>
      </c>
      <c r="K3668" s="12" t="n">
        <v>250000</v>
      </c>
      <c r="L3668" s="8" t="inlineStr">
        <is>
          <t>Texas</t>
        </is>
      </c>
      <c r="M3668" s="13" t="n">
        <v>6238.21</v>
      </c>
      <c r="N3668" s="13" t="n">
        <v>5718.57</v>
      </c>
      <c r="O3668" s="8" t="n"/>
    </row>
    <row r="3669">
      <c r="A3669" s="8" t="inlineStr">
        <is>
          <t>CANON-202512-003723</t>
        </is>
      </c>
      <c r="B3669" s="9" t="inlineStr">
        <is>
          <t>2025-12</t>
        </is>
      </c>
      <c r="C3669" s="10" t="n">
        <v>45997</v>
      </c>
      <c r="D3669" s="9" t="inlineStr">
        <is>
          <t>Bound</t>
        </is>
      </c>
      <c r="E3669" s="8" t="inlineStr">
        <is>
          <t>Ramona Fairweather</t>
        </is>
      </c>
      <c r="F3669" s="11" t="n">
        <v>1964</v>
      </c>
      <c r="G3669" s="8" t="inlineStr">
        <is>
          <t>BMW</t>
        </is>
      </c>
      <c r="H3669" s="8" t="inlineStr">
        <is>
          <t>M8 Competition</t>
        </is>
      </c>
      <c r="I3669" s="8" t="inlineStr">
        <is>
          <t>VB2FXR6KHGB5D63B1</t>
        </is>
      </c>
      <c r="J3669" s="8" t="inlineStr">
        <is>
          <t>02 - Sports / GT</t>
        </is>
      </c>
      <c r="K3669" s="12" t="n">
        <v>620000</v>
      </c>
      <c r="L3669" s="8" t="inlineStr">
        <is>
          <t>Nevada</t>
        </is>
      </c>
      <c r="M3669" s="13" t="n">
        <v>8896.42</v>
      </c>
      <c r="N3669" s="13" t="n">
        <v>8155.35</v>
      </c>
      <c r="O3669" s="8" t="n"/>
    </row>
    <row r="3670">
      <c r="A3670" s="8" t="inlineStr">
        <is>
          <t>CANON-202512-003724</t>
        </is>
      </c>
      <c r="B3670" s="9" t="inlineStr">
        <is>
          <t>2025-12</t>
        </is>
      </c>
      <c r="C3670" s="10" t="n">
        <v>45993</v>
      </c>
      <c r="D3670" s="9" t="inlineStr">
        <is>
          <t>Bound</t>
        </is>
      </c>
      <c r="E3670" s="8" t="inlineStr">
        <is>
          <t>Mireille Delacroix</t>
        </is>
      </c>
      <c r="F3670" s="11" t="n">
        <v>1988</v>
      </c>
      <c r="G3670" s="8" t="inlineStr">
        <is>
          <t>Ferrari</t>
        </is>
      </c>
      <c r="H3670" s="8" t="inlineStr">
        <is>
          <t>275 GTB/4</t>
        </is>
      </c>
      <c r="I3670" s="8" t="inlineStr">
        <is>
          <t>Z3GCCVVVAXHLRZJEP</t>
        </is>
      </c>
      <c r="J3670" s="8" t="inlineStr">
        <is>
          <t>07 - Post-War Classic (1946-1972)</t>
        </is>
      </c>
      <c r="K3670" s="12" t="n">
        <v>325000</v>
      </c>
      <c r="L3670" s="8" t="inlineStr">
        <is>
          <t>Massachusetts</t>
        </is>
      </c>
      <c r="M3670" s="13" t="n">
        <v>3679.25</v>
      </c>
      <c r="N3670" s="13" t="n">
        <v>3372.77</v>
      </c>
      <c r="O3670" s="8" t="n"/>
    </row>
    <row r="3671">
      <c r="A3671" s="8" t="inlineStr">
        <is>
          <t>CANON-202512-003726</t>
        </is>
      </c>
      <c r="B3671" s="9" t="inlineStr">
        <is>
          <t>2025-12</t>
        </is>
      </c>
      <c r="C3671" s="10" t="n">
        <v>46005</v>
      </c>
      <c r="D3671" s="9" t="inlineStr">
        <is>
          <t>Bound</t>
        </is>
      </c>
      <c r="E3671" s="8" t="inlineStr">
        <is>
          <t>Callum Farkas</t>
        </is>
      </c>
      <c r="F3671" s="11" t="n">
        <v>1991</v>
      </c>
      <c r="G3671" s="8" t="inlineStr">
        <is>
          <t>Porsche</t>
        </is>
      </c>
      <c r="H3671" s="8" t="inlineStr">
        <is>
          <t>911 Turbo S</t>
        </is>
      </c>
      <c r="I3671" s="8" t="inlineStr">
        <is>
          <t>M9FC76NJ4670ZEVG4</t>
        </is>
      </c>
      <c r="J3671" s="8" t="inlineStr">
        <is>
          <t>02 - Sports / GT</t>
        </is>
      </c>
      <c r="K3671" s="12" t="n">
        <v>505000</v>
      </c>
      <c r="L3671" s="8" t="inlineStr">
        <is>
          <t>Colorado</t>
        </is>
      </c>
      <c r="M3671" s="13" t="n">
        <v>6812.74</v>
      </c>
      <c r="N3671" s="13" t="n">
        <v>6245.24</v>
      </c>
      <c r="O3671" s="8" t="n"/>
    </row>
    <row r="3672">
      <c r="A3672" s="8" t="inlineStr">
        <is>
          <t>CANON-202512-003728</t>
        </is>
      </c>
      <c r="B3672" s="9" t="inlineStr">
        <is>
          <t>2025-12</t>
        </is>
      </c>
      <c r="C3672" s="10" t="n">
        <v>46013</v>
      </c>
      <c r="D3672" s="9" t="inlineStr">
        <is>
          <t>Bound</t>
        </is>
      </c>
      <c r="E3672" s="8" t="inlineStr">
        <is>
          <t>Lorenzo Underwood</t>
        </is>
      </c>
      <c r="F3672" s="11" t="n">
        <v>2018</v>
      </c>
      <c r="G3672" s="8" t="inlineStr">
        <is>
          <t>Bentley</t>
        </is>
      </c>
      <c r="H3672" s="8" t="inlineStr">
        <is>
          <t>Continental GT</t>
        </is>
      </c>
      <c r="I3672" s="8" t="inlineStr">
        <is>
          <t>6JLBN0KR8696RNTMY</t>
        </is>
      </c>
      <c r="J3672" s="8" t="inlineStr">
        <is>
          <t>02 - Sports / GT</t>
        </is>
      </c>
      <c r="K3672" s="12" t="n">
        <v>690000</v>
      </c>
      <c r="L3672" s="8" t="inlineStr">
        <is>
          <t>Colorado</t>
        </is>
      </c>
      <c r="M3672" s="13" t="n">
        <v>9308.49</v>
      </c>
      <c r="N3672" s="13" t="n">
        <v>8533.09</v>
      </c>
      <c r="O3672" s="8" t="n"/>
    </row>
    <row r="3673">
      <c r="A3673" s="8" t="inlineStr">
        <is>
          <t>CANON-202512-003729</t>
        </is>
      </c>
      <c r="B3673" s="9" t="inlineStr">
        <is>
          <t>2025-12</t>
        </is>
      </c>
      <c r="C3673" s="10" t="n">
        <v>45999</v>
      </c>
      <c r="D3673" s="9" t="inlineStr">
        <is>
          <t>Bound</t>
        </is>
      </c>
      <c r="E3673" s="8" t="inlineStr">
        <is>
          <t>Leopold Vandermeer</t>
        </is>
      </c>
      <c r="F3673" s="11" t="n">
        <v>1976</v>
      </c>
      <c r="G3673" s="8" t="inlineStr">
        <is>
          <t>Bentley</t>
        </is>
      </c>
      <c r="H3673" s="8" t="inlineStr">
        <is>
          <t>Continental GT</t>
        </is>
      </c>
      <c r="I3673" s="8" t="inlineStr">
        <is>
          <t>CK11RUKPGRDHU1TEV</t>
        </is>
      </c>
      <c r="J3673" s="8" t="inlineStr">
        <is>
          <t>02 - Sports / GT</t>
        </is>
      </c>
      <c r="K3673" s="12" t="n">
        <v>765000</v>
      </c>
      <c r="L3673" s="8" t="inlineStr">
        <is>
          <t>New Jersey</t>
        </is>
      </c>
      <c r="M3673" s="13" t="n">
        <v>8537.690000000001</v>
      </c>
      <c r="N3673" s="13" t="n">
        <v>7826.5</v>
      </c>
      <c r="O3673" s="8" t="n"/>
    </row>
    <row r="3674">
      <c r="A3674" s="8" t="inlineStr">
        <is>
          <t>CANON-202512-003730</t>
        </is>
      </c>
      <c r="B3674" s="9" t="inlineStr">
        <is>
          <t>2025-12</t>
        </is>
      </c>
      <c r="C3674" s="10" t="n">
        <v>46013</v>
      </c>
      <c r="D3674" s="9" t="inlineStr">
        <is>
          <t>Bound</t>
        </is>
      </c>
      <c r="E3674" s="8" t="inlineStr">
        <is>
          <t>Emiliano Underwood</t>
        </is>
      </c>
      <c r="F3674" s="11" t="n">
        <v>2021</v>
      </c>
      <c r="G3674" s="8" t="inlineStr">
        <is>
          <t>Aston Martin</t>
        </is>
      </c>
      <c r="H3674" s="8" t="inlineStr">
        <is>
          <t>DB12</t>
        </is>
      </c>
      <c r="I3674" s="8" t="inlineStr">
        <is>
          <t>MTD7ATJJ9PMAPCR2X</t>
        </is>
      </c>
      <c r="J3674" s="8" t="inlineStr">
        <is>
          <t>02 - Sports / GT</t>
        </is>
      </c>
      <c r="K3674" s="12" t="n">
        <v>840000</v>
      </c>
      <c r="L3674" s="8" t="inlineStr">
        <is>
          <t>New Hampshire</t>
        </is>
      </c>
      <c r="M3674" s="13" t="n">
        <v>10713.96</v>
      </c>
      <c r="N3674" s="13" t="n">
        <v>9821.49</v>
      </c>
      <c r="O3674" s="8" t="n"/>
    </row>
    <row r="3675">
      <c r="A3675" s="8" t="inlineStr">
        <is>
          <t>CANON-202512-003732</t>
        </is>
      </c>
      <c r="B3675" s="9" t="inlineStr">
        <is>
          <t>2025-12</t>
        </is>
      </c>
      <c r="C3675" s="10" t="n">
        <v>46004</v>
      </c>
      <c r="D3675" s="9" t="inlineStr">
        <is>
          <t>Bound</t>
        </is>
      </c>
      <c r="E3675" s="8" t="inlineStr">
        <is>
          <t>Horace Harrington</t>
        </is>
      </c>
      <c r="F3675" s="11" t="n">
        <v>1963</v>
      </c>
      <c r="G3675" s="8" t="inlineStr">
        <is>
          <t>Jaguar</t>
        </is>
      </c>
      <c r="H3675" s="8" t="inlineStr">
        <is>
          <t>E-Type Series 1</t>
        </is>
      </c>
      <c r="I3675" s="8" t="inlineStr">
        <is>
          <t>4KZ9WSJEST8889WNW</t>
        </is>
      </c>
      <c r="J3675" s="8" t="inlineStr">
        <is>
          <t>07 - Post-War Classic (1946-1972)</t>
        </is>
      </c>
      <c r="K3675" s="12" t="n">
        <v>1505000</v>
      </c>
      <c r="L3675" s="8" t="inlineStr">
        <is>
          <t>Florida</t>
        </is>
      </c>
      <c r="M3675" s="13" t="n">
        <v>15322.6</v>
      </c>
      <c r="N3675" s="13" t="n">
        <v>14046.23</v>
      </c>
      <c r="O3675" s="8" t="n"/>
    </row>
    <row r="3676">
      <c r="A3676" s="8" t="inlineStr">
        <is>
          <t>CANON-202512-003733</t>
        </is>
      </c>
      <c r="B3676" s="9" t="inlineStr">
        <is>
          <t>2025-12</t>
        </is>
      </c>
      <c r="C3676" s="10" t="n">
        <v>46017</v>
      </c>
      <c r="D3676" s="9" t="inlineStr">
        <is>
          <t>Bound</t>
        </is>
      </c>
      <c r="E3676" s="8" t="inlineStr">
        <is>
          <t>Ottilie Okonkwo</t>
        </is>
      </c>
      <c r="F3676" s="11" t="n">
        <v>1958</v>
      </c>
      <c r="G3676" s="8" t="inlineStr">
        <is>
          <t>Jaguar</t>
        </is>
      </c>
      <c r="H3676" s="8" t="inlineStr">
        <is>
          <t>E-Type Series 1</t>
        </is>
      </c>
      <c r="I3676" s="8" t="inlineStr">
        <is>
          <t>WYLTWG5560L4AJ4U6</t>
        </is>
      </c>
      <c r="J3676" s="8" t="inlineStr">
        <is>
          <t>07 - Post-War Classic (1946-1972)</t>
        </is>
      </c>
      <c r="K3676" s="12" t="n">
        <v>825000</v>
      </c>
      <c r="L3676" s="8" t="inlineStr">
        <is>
          <t>Delaware</t>
        </is>
      </c>
      <c r="M3676" s="13" t="n">
        <v>8366.75</v>
      </c>
      <c r="N3676" s="13" t="n">
        <v>7669.8</v>
      </c>
      <c r="O3676" s="8" t="n"/>
    </row>
    <row r="3677">
      <c r="A3677" s="8" t="inlineStr">
        <is>
          <t>CANON-202512-003734</t>
        </is>
      </c>
      <c r="B3677" s="9" t="inlineStr">
        <is>
          <t>2025-12</t>
        </is>
      </c>
      <c r="C3677" s="10" t="n">
        <v>45995</v>
      </c>
      <c r="D3677" s="9" t="inlineStr">
        <is>
          <t>Bound</t>
        </is>
      </c>
      <c r="E3677" s="8" t="inlineStr">
        <is>
          <t>Anouk Montoya</t>
        </is>
      </c>
      <c r="F3677" s="11" t="n">
        <v>2008</v>
      </c>
      <c r="G3677" s="8" t="inlineStr">
        <is>
          <t>Porsche</t>
        </is>
      </c>
      <c r="H3677" s="8" t="inlineStr">
        <is>
          <t>911 Turbo S</t>
        </is>
      </c>
      <c r="I3677" s="8" t="inlineStr">
        <is>
          <t>SEW57W5MDVTBXR557</t>
        </is>
      </c>
      <c r="J3677" s="8" t="inlineStr">
        <is>
          <t>02 - Sports / GT</t>
        </is>
      </c>
      <c r="K3677" s="12" t="n">
        <v>265000</v>
      </c>
      <c r="L3677" s="8" t="inlineStr">
        <is>
          <t>Ohio</t>
        </is>
      </c>
      <c r="M3677" s="13" t="n">
        <v>5212.5</v>
      </c>
      <c r="N3677" s="13" t="n">
        <v>4778.3</v>
      </c>
      <c r="O3677" s="8" t="n"/>
    </row>
    <row r="3678">
      <c r="A3678" s="8" t="inlineStr">
        <is>
          <t>CANON-202512-003736</t>
        </is>
      </c>
      <c r="B3678" s="9" t="inlineStr">
        <is>
          <t>2025-12</t>
        </is>
      </c>
      <c r="C3678" s="10" t="n">
        <v>45997</v>
      </c>
      <c r="D3678" s="9" t="inlineStr">
        <is>
          <t>Bound</t>
        </is>
      </c>
      <c r="E3678" s="8" t="inlineStr">
        <is>
          <t>Aurelio Larsson</t>
        </is>
      </c>
      <c r="F3678" s="11" t="n">
        <v>2013</v>
      </c>
      <c r="G3678" s="8" t="inlineStr">
        <is>
          <t>Maserati</t>
        </is>
      </c>
      <c r="H3678" s="8" t="inlineStr">
        <is>
          <t>GranTurismo</t>
        </is>
      </c>
      <c r="I3678" s="8" t="inlineStr">
        <is>
          <t>KMJKSDNY2JSKC7330</t>
        </is>
      </c>
      <c r="J3678" s="8" t="inlineStr">
        <is>
          <t>02 - Sports / GT</t>
        </is>
      </c>
      <c r="K3678" s="12" t="n">
        <v>340000</v>
      </c>
      <c r="L3678" s="8" t="inlineStr">
        <is>
          <t>Texas</t>
        </is>
      </c>
      <c r="M3678" s="13" t="n">
        <v>5533.02</v>
      </c>
      <c r="N3678" s="13" t="n">
        <v>5072.12</v>
      </c>
      <c r="O3678" s="8" t="n"/>
    </row>
    <row r="3679">
      <c r="A3679" s="8" t="inlineStr">
        <is>
          <t>CANON-202512-003737</t>
        </is>
      </c>
      <c r="B3679" s="9" t="inlineStr">
        <is>
          <t>2025-12</t>
        </is>
      </c>
      <c r="C3679" s="10" t="n">
        <v>46017</v>
      </c>
      <c r="D3679" s="9" t="inlineStr">
        <is>
          <t>Bound</t>
        </is>
      </c>
      <c r="E3679" s="8" t="inlineStr">
        <is>
          <t>Fitzgerald Bellandi</t>
        </is>
      </c>
      <c r="F3679" s="11" t="n">
        <v>1963</v>
      </c>
      <c r="G3679" s="8" t="inlineStr">
        <is>
          <t>Ferrari</t>
        </is>
      </c>
      <c r="H3679" s="8" t="inlineStr">
        <is>
          <t>SF90 Stradale</t>
        </is>
      </c>
      <c r="I3679" s="8" t="inlineStr">
        <is>
          <t>7P8VBFZ64E6JA0A6B</t>
        </is>
      </c>
      <c r="J3679" s="8" t="inlineStr">
        <is>
          <t>03 - Supercar</t>
        </is>
      </c>
      <c r="K3679" s="12" t="n">
        <v>550000</v>
      </c>
      <c r="L3679" s="8" t="inlineStr">
        <is>
          <t>Iowa</t>
        </is>
      </c>
      <c r="M3679" s="13" t="n">
        <v>10844.34</v>
      </c>
      <c r="N3679" s="13" t="n">
        <v>9941.01</v>
      </c>
      <c r="O3679" s="8" t="n"/>
    </row>
    <row r="3680">
      <c r="A3680" s="8" t="inlineStr">
        <is>
          <t>CANON-202512-003738</t>
        </is>
      </c>
      <c r="B3680" s="9" t="inlineStr">
        <is>
          <t>2025-12</t>
        </is>
      </c>
      <c r="C3680" s="10" t="n">
        <v>46003</v>
      </c>
      <c r="D3680" s="9" t="inlineStr">
        <is>
          <t>Bound</t>
        </is>
      </c>
      <c r="E3680" s="8" t="inlineStr">
        <is>
          <t>Everett Castellanos</t>
        </is>
      </c>
      <c r="F3680" s="11" t="n">
        <v>1986</v>
      </c>
      <c r="G3680" s="8" t="inlineStr">
        <is>
          <t>BMW</t>
        </is>
      </c>
      <c r="H3680" s="8" t="inlineStr">
        <is>
          <t>M8 Competition</t>
        </is>
      </c>
      <c r="I3680" s="8" t="inlineStr">
        <is>
          <t>50LCPDZCRNK9X180E</t>
        </is>
      </c>
      <c r="J3680" s="8" t="inlineStr">
        <is>
          <t>02 - Sports / GT</t>
        </is>
      </c>
      <c r="K3680" s="12" t="n">
        <v>205000</v>
      </c>
      <c r="L3680" s="8" t="inlineStr">
        <is>
          <t>Ohio</t>
        </is>
      </c>
      <c r="M3680" s="13" t="n">
        <v>4946.3</v>
      </c>
      <c r="N3680" s="13" t="n">
        <v>4534.27</v>
      </c>
      <c r="O3680" s="8" t="n"/>
    </row>
    <row r="3681">
      <c r="A3681" s="8" t="inlineStr">
        <is>
          <t>CANON-202512-003739</t>
        </is>
      </c>
      <c r="B3681" s="9" t="inlineStr">
        <is>
          <t>2025-12</t>
        </is>
      </c>
      <c r="C3681" s="10" t="n">
        <v>46001</v>
      </c>
      <c r="D3681" s="9" t="inlineStr">
        <is>
          <t>Bound</t>
        </is>
      </c>
      <c r="E3681" s="8" t="inlineStr">
        <is>
          <t>Thaddeus Larsson</t>
        </is>
      </c>
      <c r="F3681" s="11" t="n">
        <v>1970</v>
      </c>
      <c r="G3681" s="8" t="inlineStr">
        <is>
          <t>Mercedes-Benz</t>
        </is>
      </c>
      <c r="H3681" s="8" t="inlineStr">
        <is>
          <t>AMG GT</t>
        </is>
      </c>
      <c r="I3681" s="8" t="inlineStr">
        <is>
          <t>HS4F8KN3EDS1NMCVL</t>
        </is>
      </c>
      <c r="J3681" s="8" t="inlineStr">
        <is>
          <t>02 - Sports / GT</t>
        </is>
      </c>
      <c r="K3681" s="12" t="n">
        <v>635000</v>
      </c>
      <c r="L3681" s="8" t="inlineStr">
        <is>
          <t>Wisconsin</t>
        </is>
      </c>
      <c r="M3681" s="13" t="n">
        <v>9345.280000000001</v>
      </c>
      <c r="N3681" s="13" t="n">
        <v>8566.82</v>
      </c>
      <c r="O3681" s="8" t="n"/>
    </row>
    <row r="3682">
      <c r="A3682" s="8" t="inlineStr">
        <is>
          <t>CANON-202512-003740</t>
        </is>
      </c>
      <c r="B3682" s="9" t="inlineStr">
        <is>
          <t>2025-12</t>
        </is>
      </c>
      <c r="C3682" s="10" t="n">
        <v>46018</v>
      </c>
      <c r="D3682" s="9" t="inlineStr">
        <is>
          <t>Bound</t>
        </is>
      </c>
      <c r="E3682" s="8" t="inlineStr">
        <is>
          <t>Desmond Farkas</t>
        </is>
      </c>
      <c r="F3682" s="11" t="n">
        <v>1958</v>
      </c>
      <c r="G3682" s="8" t="inlineStr">
        <is>
          <t>Aston Martin</t>
        </is>
      </c>
      <c r="H3682" s="8" t="inlineStr">
        <is>
          <t>DB12</t>
        </is>
      </c>
      <c r="I3682" s="8" t="inlineStr">
        <is>
          <t>MPL13ZN5MMD92EZ73</t>
        </is>
      </c>
      <c r="J3682" s="8" t="inlineStr">
        <is>
          <t>02 - Sports / GT</t>
        </is>
      </c>
      <c r="K3682" s="12" t="n">
        <v>415000</v>
      </c>
      <c r="L3682" s="8" t="inlineStr">
        <is>
          <t>California</t>
        </is>
      </c>
      <c r="M3682" s="13" t="n">
        <v>7928.07</v>
      </c>
      <c r="N3682" s="13" t="n">
        <v>7267.66</v>
      </c>
      <c r="O3682" s="8" t="n"/>
    </row>
    <row r="3683">
      <c r="A3683" s="8" t="inlineStr">
        <is>
          <t>CANON-202512-003741</t>
        </is>
      </c>
      <c r="B3683" s="9" t="inlineStr">
        <is>
          <t>2025-12</t>
        </is>
      </c>
      <c r="C3683" s="10" t="n">
        <v>46002</v>
      </c>
      <c r="D3683" s="9" t="inlineStr">
        <is>
          <t>Bound</t>
        </is>
      </c>
      <c r="E3683" s="8" t="inlineStr">
        <is>
          <t>Emiliano Thistlewood</t>
        </is>
      </c>
      <c r="F3683" s="11" t="n">
        <v>1982</v>
      </c>
      <c r="G3683" s="8" t="inlineStr">
        <is>
          <t>Ringbrothers</t>
        </is>
      </c>
      <c r="H3683" s="8" t="inlineStr">
        <is>
          <t>Mustang</t>
        </is>
      </c>
      <c r="I3683" s="8" t="inlineStr">
        <is>
          <t>KMJ0VEDAF26ANST50</t>
        </is>
      </c>
      <c r="J3683" s="8" t="inlineStr">
        <is>
          <t>11 - Restomod / Coachbuilt / Bespoke</t>
        </is>
      </c>
      <c r="K3683" s="12" t="n">
        <v>460000</v>
      </c>
      <c r="L3683" s="8" t="inlineStr">
        <is>
          <t>Florida</t>
        </is>
      </c>
      <c r="M3683" s="13" t="n">
        <v>10845.58</v>
      </c>
      <c r="N3683" s="13" t="n">
        <v>9942.139999999999</v>
      </c>
      <c r="O3683" s="8" t="n"/>
    </row>
    <row r="3684">
      <c r="A3684" s="8" t="inlineStr">
        <is>
          <t>CANON-202512-003742</t>
        </is>
      </c>
      <c r="B3684" s="9" t="inlineStr">
        <is>
          <t>2025-12</t>
        </is>
      </c>
      <c r="C3684" s="10" t="n">
        <v>45996</v>
      </c>
      <c r="D3684" s="9" t="inlineStr">
        <is>
          <t>Bound</t>
        </is>
      </c>
      <c r="E3684" s="8" t="inlineStr">
        <is>
          <t>Delphine Whitlock</t>
        </is>
      </c>
      <c r="F3684" s="11" t="n">
        <v>2017</v>
      </c>
      <c r="G3684" s="8" t="inlineStr">
        <is>
          <t>Ferrari</t>
        </is>
      </c>
      <c r="H3684" s="8" t="inlineStr">
        <is>
          <t>275 GTB/4</t>
        </is>
      </c>
      <c r="I3684" s="8" t="inlineStr">
        <is>
          <t>G1LH7LUBBZH65XTNS</t>
        </is>
      </c>
      <c r="J3684" s="8" t="inlineStr">
        <is>
          <t>07 - Post-War Classic (1946-1972)</t>
        </is>
      </c>
      <c r="K3684" s="12" t="n">
        <v>910000</v>
      </c>
      <c r="L3684" s="8" t="inlineStr">
        <is>
          <t>Hawaii</t>
        </is>
      </c>
      <c r="M3684" s="13" t="n">
        <v>9597.92</v>
      </c>
      <c r="N3684" s="13" t="n">
        <v>8798.41</v>
      </c>
      <c r="O3684" s="8" t="n"/>
    </row>
    <row r="3685">
      <c r="A3685" s="8" t="inlineStr">
        <is>
          <t>CANON-202512-003744</t>
        </is>
      </c>
      <c r="B3685" s="9" t="inlineStr">
        <is>
          <t>2025-12</t>
        </is>
      </c>
      <c r="C3685" s="10" t="n">
        <v>45996</v>
      </c>
      <c r="D3685" s="9" t="inlineStr">
        <is>
          <t>Bound</t>
        </is>
      </c>
      <c r="E3685" s="8" t="inlineStr">
        <is>
          <t>Anouk Montoya</t>
        </is>
      </c>
      <c r="F3685" s="11" t="n">
        <v>1980</v>
      </c>
      <c r="G3685" s="8" t="inlineStr">
        <is>
          <t>Bentley</t>
        </is>
      </c>
      <c r="H3685" s="8" t="inlineStr">
        <is>
          <t>Continental GT</t>
        </is>
      </c>
      <c r="I3685" s="8" t="inlineStr">
        <is>
          <t>JDYEKKNRZEHHZFJW2</t>
        </is>
      </c>
      <c r="J3685" s="8" t="inlineStr">
        <is>
          <t>02 - Sports / GT</t>
        </is>
      </c>
      <c r="K3685" s="12" t="n">
        <v>800000</v>
      </c>
      <c r="L3685" s="8" t="inlineStr">
        <is>
          <t>Missouri</t>
        </is>
      </c>
      <c r="M3685" s="13" t="n">
        <v>10400</v>
      </c>
      <c r="N3685" s="13" t="n">
        <v>9533.68</v>
      </c>
      <c r="O3685" s="8" t="n"/>
    </row>
    <row r="3686">
      <c r="A3686" s="8" t="inlineStr">
        <is>
          <t>CANON-202512-003745</t>
        </is>
      </c>
      <c r="B3686" s="9" t="inlineStr">
        <is>
          <t>2025-12</t>
        </is>
      </c>
      <c r="C3686" s="10" t="n">
        <v>46021</v>
      </c>
      <c r="D3686" s="9" t="inlineStr">
        <is>
          <t>Bound</t>
        </is>
      </c>
      <c r="E3686" s="8" t="inlineStr">
        <is>
          <t>Priya Underwood</t>
        </is>
      </c>
      <c r="F3686" s="11" t="n">
        <v>1957</v>
      </c>
      <c r="G3686" s="8" t="inlineStr">
        <is>
          <t>Porsche</t>
        </is>
      </c>
      <c r="H3686" s="8" t="inlineStr">
        <is>
          <t>911 Turbo S</t>
        </is>
      </c>
      <c r="I3686" s="8" t="inlineStr">
        <is>
          <t>8TAA7FHRTE7ZJZHYW</t>
        </is>
      </c>
      <c r="J3686" s="8" t="inlineStr">
        <is>
          <t>02 - Sports / GT</t>
        </is>
      </c>
      <c r="K3686" s="12" t="n">
        <v>460000</v>
      </c>
      <c r="L3686" s="8" t="inlineStr">
        <is>
          <t>Maine</t>
        </is>
      </c>
      <c r="M3686" s="13" t="n">
        <v>7030.19</v>
      </c>
      <c r="N3686" s="13" t="n">
        <v>6444.58</v>
      </c>
      <c r="O3686" s="8" t="n"/>
    </row>
    <row r="3687">
      <c r="A3687" s="8" t="inlineStr">
        <is>
          <t>CANON-202512-003748</t>
        </is>
      </c>
      <c r="B3687" s="9" t="inlineStr">
        <is>
          <t>2025-12</t>
        </is>
      </c>
      <c r="C3687" s="10" t="n">
        <v>45992</v>
      </c>
      <c r="D3687" s="9" t="inlineStr">
        <is>
          <t>Bound</t>
        </is>
      </c>
      <c r="E3687" s="8" t="inlineStr">
        <is>
          <t>Desmond Pennington</t>
        </is>
      </c>
      <c r="F3687" s="11" t="n">
        <v>1969</v>
      </c>
      <c r="G3687" s="8" t="inlineStr">
        <is>
          <t>Mercedes-Benz</t>
        </is>
      </c>
      <c r="H3687" s="8" t="inlineStr">
        <is>
          <t>AMG GT</t>
        </is>
      </c>
      <c r="I3687" s="8" t="inlineStr">
        <is>
          <t>NLTJKD9MHS0NUV7G6</t>
        </is>
      </c>
      <c r="J3687" s="8" t="inlineStr">
        <is>
          <t>02 - Sports / GT</t>
        </is>
      </c>
      <c r="K3687" s="12" t="n">
        <v>970000</v>
      </c>
      <c r="L3687" s="8" t="inlineStr">
        <is>
          <t>Texas</t>
        </is>
      </c>
      <c r="M3687" s="13" t="n">
        <v>13680.66</v>
      </c>
      <c r="N3687" s="13" t="n">
        <v>12541.06</v>
      </c>
      <c r="O3687" s="8" t="n"/>
    </row>
    <row r="3688">
      <c r="A3688" s="8" t="inlineStr">
        <is>
          <t>CANON-202512-003750</t>
        </is>
      </c>
      <c r="B3688" s="9" t="inlineStr">
        <is>
          <t>2025-12</t>
        </is>
      </c>
      <c r="C3688" s="10" t="n">
        <v>45997</v>
      </c>
      <c r="D3688" s="9" t="inlineStr">
        <is>
          <t>Bound</t>
        </is>
      </c>
      <c r="E3688" s="8" t="inlineStr">
        <is>
          <t>Priya Underwood</t>
        </is>
      </c>
      <c r="F3688" s="11" t="n">
        <v>1958</v>
      </c>
      <c r="G3688" s="8" t="inlineStr">
        <is>
          <t>Mercedes-Benz</t>
        </is>
      </c>
      <c r="H3688" s="8" t="inlineStr">
        <is>
          <t>280SL Pagoda</t>
        </is>
      </c>
      <c r="I3688" s="8" t="inlineStr">
        <is>
          <t>5S1AFP309SJAMXECW</t>
        </is>
      </c>
      <c r="J3688" s="8" t="inlineStr">
        <is>
          <t>07 - Post-War Classic (1946-1972)</t>
        </is>
      </c>
      <c r="K3688" s="12" t="n">
        <v>785000</v>
      </c>
      <c r="L3688" s="8" t="inlineStr">
        <is>
          <t>Washington</t>
        </is>
      </c>
      <c r="M3688" s="13" t="n">
        <v>6114.11</v>
      </c>
      <c r="N3688" s="13" t="n">
        <v>5604.8</v>
      </c>
      <c r="O3688" s="8" t="n"/>
    </row>
    <row r="3689">
      <c r="A3689" s="8" t="inlineStr">
        <is>
          <t>CANON-202512-003752</t>
        </is>
      </c>
      <c r="B3689" s="9" t="inlineStr">
        <is>
          <t>2025-12</t>
        </is>
      </c>
      <c r="C3689" s="10" t="n">
        <v>46014</v>
      </c>
      <c r="D3689" s="9" t="inlineStr">
        <is>
          <t>Bound</t>
        </is>
      </c>
      <c r="E3689" s="8" t="inlineStr">
        <is>
          <t>Everett Ashcombe</t>
        </is>
      </c>
      <c r="F3689" s="11" t="n">
        <v>1976</v>
      </c>
      <c r="G3689" s="8" t="inlineStr">
        <is>
          <t>Ferrari</t>
        </is>
      </c>
      <c r="H3689" s="8" t="inlineStr">
        <is>
          <t>SF90 Stradale</t>
        </is>
      </c>
      <c r="I3689" s="8" t="inlineStr">
        <is>
          <t>851AFYHK3U0FJN551</t>
        </is>
      </c>
      <c r="J3689" s="8" t="inlineStr">
        <is>
          <t>03 - Supercar</t>
        </is>
      </c>
      <c r="K3689" s="12" t="n">
        <v>830000</v>
      </c>
      <c r="L3689" s="8" t="inlineStr">
        <is>
          <t>Montana</t>
        </is>
      </c>
      <c r="M3689" s="13" t="n">
        <v>13835.94</v>
      </c>
      <c r="N3689" s="13" t="n">
        <v>12683.41</v>
      </c>
      <c r="O3689" s="8" t="n"/>
    </row>
    <row r="3690">
      <c r="A3690" s="8" t="inlineStr">
        <is>
          <t>CANON-202512-003753</t>
        </is>
      </c>
      <c r="B3690" s="9" t="inlineStr">
        <is>
          <t>2025-12</t>
        </is>
      </c>
      <c r="C3690" s="10" t="n">
        <v>46013</v>
      </c>
      <c r="D3690" s="9" t="inlineStr">
        <is>
          <t>Bound</t>
        </is>
      </c>
      <c r="E3690" s="8" t="inlineStr">
        <is>
          <t>Sunniva Harrington</t>
        </is>
      </c>
      <c r="F3690" s="11" t="n">
        <v>1988</v>
      </c>
      <c r="G3690" s="8" t="inlineStr">
        <is>
          <t>Icon</t>
        </is>
      </c>
      <c r="H3690" s="8" t="inlineStr">
        <is>
          <t>Derelict</t>
        </is>
      </c>
      <c r="I3690" s="8" t="inlineStr">
        <is>
          <t>8A72HZZ7PMWS1Z80G</t>
        </is>
      </c>
      <c r="J3690" s="8" t="inlineStr">
        <is>
          <t>11 - Restomod / Coachbuilt / Bespoke</t>
        </is>
      </c>
      <c r="K3690" s="12" t="n">
        <v>940000</v>
      </c>
      <c r="L3690" s="8" t="inlineStr">
        <is>
          <t>New Jersey</t>
        </is>
      </c>
      <c r="M3690" s="13" t="n">
        <v>12588.91</v>
      </c>
      <c r="N3690" s="13" t="n">
        <v>11540.25</v>
      </c>
      <c r="O3690" s="8" t="n"/>
    </row>
    <row r="3691">
      <c r="A3691" s="8" t="inlineStr">
        <is>
          <t>CANON-202512-003754</t>
        </is>
      </c>
      <c r="B3691" s="9" t="inlineStr">
        <is>
          <t>2025-12</t>
        </is>
      </c>
      <c r="C3691" s="10" t="n">
        <v>46017</v>
      </c>
      <c r="D3691" s="9" t="inlineStr">
        <is>
          <t>Bound</t>
        </is>
      </c>
      <c r="E3691" s="8" t="inlineStr">
        <is>
          <t>Lorenzo Vandermeer</t>
        </is>
      </c>
      <c r="F3691" s="11" t="n">
        <v>2001</v>
      </c>
      <c r="G3691" s="8" t="inlineStr">
        <is>
          <t>Ferrari</t>
        </is>
      </c>
      <c r="H3691" s="8" t="inlineStr">
        <is>
          <t>275 GTB/4</t>
        </is>
      </c>
      <c r="I3691" s="8" t="inlineStr">
        <is>
          <t>KL0KENPRG2MFL897U</t>
        </is>
      </c>
      <c r="J3691" s="8" t="inlineStr">
        <is>
          <t>07 - Post-War Classic (1946-1972)</t>
        </is>
      </c>
      <c r="K3691" s="12" t="n">
        <v>335000</v>
      </c>
      <c r="L3691" s="8" t="inlineStr">
        <is>
          <t>Connecticut</t>
        </is>
      </c>
      <c r="M3691" s="13" t="n">
        <v>3398.04</v>
      </c>
      <c r="N3691" s="13" t="n">
        <v>3114.98</v>
      </c>
      <c r="O3691" s="8" t="n"/>
    </row>
    <row r="3692">
      <c r="A3692" s="8" t="inlineStr">
        <is>
          <t>CANON-202512-003755</t>
        </is>
      </c>
      <c r="B3692" s="9" t="inlineStr">
        <is>
          <t>2025-12</t>
        </is>
      </c>
      <c r="C3692" s="10" t="n">
        <v>46005</v>
      </c>
      <c r="D3692" s="9" t="inlineStr">
        <is>
          <t>Bound</t>
        </is>
      </c>
      <c r="E3692" s="8" t="inlineStr">
        <is>
          <t>Beatrix Thistlewood</t>
        </is>
      </c>
      <c r="F3692" s="11" t="n">
        <v>2006</v>
      </c>
      <c r="G3692" s="8" t="inlineStr">
        <is>
          <t>Mercedes-Benz</t>
        </is>
      </c>
      <c r="H3692" s="8" t="inlineStr">
        <is>
          <t>280SL Pagoda</t>
        </is>
      </c>
      <c r="I3692" s="8" t="inlineStr">
        <is>
          <t>6Z3F0P386XLCD3XUN</t>
        </is>
      </c>
      <c r="J3692" s="8" t="inlineStr">
        <is>
          <t>07 - Post-War Classic (1946-1972)</t>
        </is>
      </c>
      <c r="K3692" s="12" t="n">
        <v>500000</v>
      </c>
      <c r="L3692" s="8" t="inlineStr">
        <is>
          <t>Kansas</t>
        </is>
      </c>
      <c r="M3692" s="13" t="n">
        <v>3934.91</v>
      </c>
      <c r="N3692" s="13" t="n">
        <v>3607.13</v>
      </c>
      <c r="O3692" s="8" t="n"/>
    </row>
    <row r="3693">
      <c r="A3693" s="8" t="inlineStr">
        <is>
          <t>CANON-202512-003756</t>
        </is>
      </c>
      <c r="B3693" s="9" t="inlineStr">
        <is>
          <t>2025-12</t>
        </is>
      </c>
      <c r="C3693" s="10" t="n">
        <v>46018</v>
      </c>
      <c r="D3693" s="9" t="inlineStr">
        <is>
          <t>Bound</t>
        </is>
      </c>
      <c r="E3693" s="8" t="inlineStr">
        <is>
          <t>Everett Vandermeer</t>
        </is>
      </c>
      <c r="F3693" s="11" t="n">
        <v>1959</v>
      </c>
      <c r="G3693" s="8" t="inlineStr">
        <is>
          <t>Lamborghini</t>
        </is>
      </c>
      <c r="H3693" s="8" t="inlineStr">
        <is>
          <t>Huracan EVO</t>
        </is>
      </c>
      <c r="I3693" s="8" t="inlineStr">
        <is>
          <t>CB6YY1X553YBZK0RJ</t>
        </is>
      </c>
      <c r="J3693" s="8" t="inlineStr">
        <is>
          <t>03 - Supercar</t>
        </is>
      </c>
      <c r="K3693" s="12" t="n">
        <v>615000</v>
      </c>
      <c r="L3693" s="8" t="inlineStr">
        <is>
          <t>North Carolina</t>
        </is>
      </c>
      <c r="M3693" s="13" t="n">
        <v>12677.12</v>
      </c>
      <c r="N3693" s="13" t="n">
        <v>11621.12</v>
      </c>
      <c r="O3693" s="8" t="n"/>
    </row>
    <row r="3694">
      <c r="A3694" s="8" t="inlineStr">
        <is>
          <t>CANON-202512-003757</t>
        </is>
      </c>
      <c r="B3694" s="9" t="inlineStr">
        <is>
          <t>2025-12</t>
        </is>
      </c>
      <c r="C3694" s="10" t="n">
        <v>46007</v>
      </c>
      <c r="D3694" s="9" t="inlineStr">
        <is>
          <t>Bound</t>
        </is>
      </c>
      <c r="E3694" s="8" t="inlineStr">
        <is>
          <t>Horace Kingsford</t>
        </is>
      </c>
      <c r="F3694" s="11" t="n">
        <v>2014</v>
      </c>
      <c r="G3694" s="8" t="inlineStr">
        <is>
          <t>Aston Martin</t>
        </is>
      </c>
      <c r="H3694" s="8" t="inlineStr">
        <is>
          <t>DB5</t>
        </is>
      </c>
      <c r="I3694" s="8" t="inlineStr">
        <is>
          <t>RC1ZUV3L9FK6RY2VY</t>
        </is>
      </c>
      <c r="J3694" s="8" t="inlineStr">
        <is>
          <t>07 - Post-War Classic (1946-1972)</t>
        </is>
      </c>
      <c r="K3694" s="12" t="n">
        <v>355000</v>
      </c>
      <c r="L3694" s="8" t="inlineStr">
        <is>
          <t>Nebraska</t>
        </is>
      </c>
      <c r="M3694" s="13" t="n">
        <v>4179.62</v>
      </c>
      <c r="N3694" s="13" t="n">
        <v>3831.46</v>
      </c>
      <c r="O3694" s="8" t="n"/>
    </row>
    <row r="3695">
      <c r="A3695" s="8" t="inlineStr">
        <is>
          <t>CANON-202512-003758</t>
        </is>
      </c>
      <c r="B3695" s="9" t="inlineStr">
        <is>
          <t>2025-12</t>
        </is>
      </c>
      <c r="C3695" s="10" t="n">
        <v>45992</v>
      </c>
      <c r="D3695" s="9" t="inlineStr">
        <is>
          <t>Bound</t>
        </is>
      </c>
      <c r="E3695" s="8" t="inlineStr">
        <is>
          <t>Anouk Kingsford</t>
        </is>
      </c>
      <c r="F3695" s="11" t="n">
        <v>1977</v>
      </c>
      <c r="G3695" s="8" t="inlineStr">
        <is>
          <t>Porsche</t>
        </is>
      </c>
      <c r="H3695" s="8" t="inlineStr">
        <is>
          <t>911 Turbo S</t>
        </is>
      </c>
      <c r="I3695" s="8" t="inlineStr">
        <is>
          <t>XG3G6S5SGZT1NB2YL</t>
        </is>
      </c>
      <c r="J3695" s="8" t="inlineStr">
        <is>
          <t>02 - Sports / GT</t>
        </is>
      </c>
      <c r="K3695" s="12" t="n">
        <v>1000000</v>
      </c>
      <c r="L3695" s="8" t="inlineStr">
        <is>
          <t>Pennsylvania</t>
        </is>
      </c>
      <c r="M3695" s="13" t="n">
        <v>10377.36</v>
      </c>
      <c r="N3695" s="13" t="n">
        <v>9512.93</v>
      </c>
      <c r="O3695" s="8" t="n"/>
    </row>
    <row r="3696">
      <c r="A3696" s="8" t="inlineStr">
        <is>
          <t>CANON-202512-003760</t>
        </is>
      </c>
      <c r="B3696" s="9" t="inlineStr">
        <is>
          <t>2025-12</t>
        </is>
      </c>
      <c r="C3696" s="10" t="n">
        <v>45998</v>
      </c>
      <c r="D3696" s="9" t="inlineStr">
        <is>
          <t>Bound</t>
        </is>
      </c>
      <c r="E3696" s="8" t="inlineStr">
        <is>
          <t>Mireille Blackwood</t>
        </is>
      </c>
      <c r="F3696" s="11" t="n">
        <v>1986</v>
      </c>
      <c r="G3696" s="8" t="inlineStr">
        <is>
          <t>Mercedes-Benz</t>
        </is>
      </c>
      <c r="H3696" s="8" t="inlineStr">
        <is>
          <t>280SL Pagoda</t>
        </is>
      </c>
      <c r="I3696" s="8" t="inlineStr">
        <is>
          <t>FZLLB6HGSEX6ZZE0A</t>
        </is>
      </c>
      <c r="J3696" s="8" t="inlineStr">
        <is>
          <t>07 - Post-War Classic (1946-1972)</t>
        </is>
      </c>
      <c r="K3696" s="12" t="n">
        <v>470000</v>
      </c>
      <c r="L3696" s="8" t="inlineStr">
        <is>
          <t>Texas</t>
        </is>
      </c>
      <c r="M3696" s="13" t="n">
        <v>4895.09</v>
      </c>
      <c r="N3696" s="13" t="n">
        <v>4487.33</v>
      </c>
      <c r="O3696" s="8" t="n"/>
    </row>
    <row r="3697">
      <c r="A3697" s="8" t="inlineStr">
        <is>
          <t>CANON-202512-003761</t>
        </is>
      </c>
      <c r="B3697" s="9" t="inlineStr">
        <is>
          <t>2025-12</t>
        </is>
      </c>
      <c r="C3697" s="10" t="n">
        <v>45995</v>
      </c>
      <c r="D3697" s="9" t="inlineStr">
        <is>
          <t>Bound</t>
        </is>
      </c>
      <c r="E3697" s="8" t="inlineStr">
        <is>
          <t>Saoirse Castellanos</t>
        </is>
      </c>
      <c r="F3697" s="11" t="n">
        <v>2020</v>
      </c>
      <c r="G3697" s="8" t="inlineStr">
        <is>
          <t>Maserati</t>
        </is>
      </c>
      <c r="H3697" s="8" t="inlineStr">
        <is>
          <t>GranTurismo</t>
        </is>
      </c>
      <c r="I3697" s="8" t="inlineStr">
        <is>
          <t>U5M5MVTYJSTMMNBCN</t>
        </is>
      </c>
      <c r="J3697" s="8" t="inlineStr">
        <is>
          <t>02 - Sports / GT</t>
        </is>
      </c>
      <c r="K3697" s="12" t="n">
        <v>430000</v>
      </c>
      <c r="L3697" s="8" t="inlineStr">
        <is>
          <t>Pennsylvania</t>
        </is>
      </c>
      <c r="M3697" s="13" t="n">
        <v>6084.91</v>
      </c>
      <c r="N3697" s="13" t="n">
        <v>5578.04</v>
      </c>
      <c r="O3697" s="8" t="n"/>
    </row>
    <row r="3698">
      <c r="A3698" s="8" t="inlineStr">
        <is>
          <t>CANON-202512-003763</t>
        </is>
      </c>
      <c r="B3698" s="9" t="inlineStr">
        <is>
          <t>2025-12</t>
        </is>
      </c>
      <c r="C3698" s="10" t="n">
        <v>46006</v>
      </c>
      <c r="D3698" s="9" t="inlineStr">
        <is>
          <t>Bound</t>
        </is>
      </c>
      <c r="E3698" s="8" t="inlineStr">
        <is>
          <t>Fenwick Okonkwo</t>
        </is>
      </c>
      <c r="F3698" s="11" t="n">
        <v>1993</v>
      </c>
      <c r="G3698" s="8" t="inlineStr">
        <is>
          <t>Porsche</t>
        </is>
      </c>
      <c r="H3698" s="8" t="inlineStr">
        <is>
          <t>911 Turbo S</t>
        </is>
      </c>
      <c r="I3698" s="8" t="inlineStr">
        <is>
          <t>DBGCX3ZDZAKVD59ZR</t>
        </is>
      </c>
      <c r="J3698" s="8" t="inlineStr">
        <is>
          <t>02 - Sports / GT</t>
        </is>
      </c>
      <c r="K3698" s="12" t="n">
        <v>380000</v>
      </c>
      <c r="L3698" s="8" t="inlineStr">
        <is>
          <t>Georgia</t>
        </is>
      </c>
      <c r="M3698" s="13" t="n">
        <v>6022.64</v>
      </c>
      <c r="N3698" s="13" t="n">
        <v>5520.95</v>
      </c>
      <c r="O3698" s="8" t="n"/>
    </row>
    <row r="3699">
      <c r="A3699" s="8" t="inlineStr">
        <is>
          <t>CANON-202512-003764</t>
        </is>
      </c>
      <c r="B3699" s="9" t="inlineStr">
        <is>
          <t>2025-12</t>
        </is>
      </c>
      <c r="C3699" s="10" t="n">
        <v>46017</v>
      </c>
      <c r="D3699" s="9" t="inlineStr">
        <is>
          <t>Bound</t>
        </is>
      </c>
      <c r="E3699" s="8" t="inlineStr">
        <is>
          <t>Beatrix Pennington</t>
        </is>
      </c>
      <c r="F3699" s="11" t="n">
        <v>2024</v>
      </c>
      <c r="G3699" s="8" t="inlineStr">
        <is>
          <t>Mercedes-Benz</t>
        </is>
      </c>
      <c r="H3699" s="8" t="inlineStr">
        <is>
          <t>AMG GT</t>
        </is>
      </c>
      <c r="I3699" s="8" t="inlineStr">
        <is>
          <t>PWPBPFE9MXVUFGL5M</t>
        </is>
      </c>
      <c r="J3699" s="8" t="inlineStr">
        <is>
          <t>02 - Sports / GT</t>
        </is>
      </c>
      <c r="K3699" s="12" t="n">
        <v>1905000</v>
      </c>
      <c r="L3699" s="8" t="inlineStr">
        <is>
          <t>Florida</t>
        </is>
      </c>
      <c r="M3699" s="13" t="n">
        <v>28071.79</v>
      </c>
      <c r="N3699" s="13" t="n">
        <v>25733.41</v>
      </c>
      <c r="O3699" s="8" t="n"/>
    </row>
    <row r="3700">
      <c r="A3700" s="8" t="inlineStr">
        <is>
          <t>CANON-202512-003765</t>
        </is>
      </c>
      <c r="B3700" s="9" t="inlineStr">
        <is>
          <t>2025-12</t>
        </is>
      </c>
      <c r="C3700" s="10" t="n">
        <v>46010</v>
      </c>
      <c r="D3700" s="9" t="inlineStr">
        <is>
          <t>Bound</t>
        </is>
      </c>
      <c r="E3700" s="8" t="inlineStr">
        <is>
          <t>Aurelio Thistlewood</t>
        </is>
      </c>
      <c r="F3700" s="11" t="n">
        <v>1994</v>
      </c>
      <c r="G3700" s="8" t="inlineStr">
        <is>
          <t>Mercedes-Benz</t>
        </is>
      </c>
      <c r="H3700" s="8" t="inlineStr">
        <is>
          <t>280SL Pagoda</t>
        </is>
      </c>
      <c r="I3700" s="8" t="inlineStr">
        <is>
          <t>S0N97BSSD3KR01UU7</t>
        </is>
      </c>
      <c r="J3700" s="8" t="inlineStr">
        <is>
          <t>07 - Post-War Classic (1946-1972)</t>
        </is>
      </c>
      <c r="K3700" s="12" t="n">
        <v>1160000</v>
      </c>
      <c r="L3700" s="8" t="inlineStr">
        <is>
          <t>California</t>
        </is>
      </c>
      <c r="M3700" s="13" t="n">
        <v>11227.92</v>
      </c>
      <c r="N3700" s="13" t="n">
        <v>10292.63</v>
      </c>
      <c r="O3700" s="8" t="n"/>
    </row>
    <row r="3701">
      <c r="A3701" s="8" t="inlineStr">
        <is>
          <t>CANON-202512-003766</t>
        </is>
      </c>
      <c r="B3701" s="9" t="inlineStr">
        <is>
          <t>2025-12</t>
        </is>
      </c>
      <c r="C3701" s="10" t="n">
        <v>46015</v>
      </c>
      <c r="D3701" s="9" t="inlineStr">
        <is>
          <t>Bound</t>
        </is>
      </c>
      <c r="E3701" s="8" t="inlineStr">
        <is>
          <t>Leopold Farkas</t>
        </is>
      </c>
      <c r="F3701" s="11" t="n">
        <v>1974</v>
      </c>
      <c r="G3701" s="8" t="inlineStr">
        <is>
          <t>Alfa Romeo</t>
        </is>
      </c>
      <c r="H3701" s="8" t="inlineStr">
        <is>
          <t>8C 2900</t>
        </is>
      </c>
      <c r="I3701" s="8" t="inlineStr">
        <is>
          <t>2GA39MWLS9VLFEYVC</t>
        </is>
      </c>
      <c r="J3701" s="8" t="inlineStr">
        <is>
          <t>06 - Vintage Pre-War (pre-1946)</t>
        </is>
      </c>
      <c r="K3701" s="12" t="n">
        <v>1950000</v>
      </c>
      <c r="L3701" s="8" t="inlineStr">
        <is>
          <t>Washington</t>
        </is>
      </c>
      <c r="M3701" s="13" t="n">
        <v>12009.06</v>
      </c>
      <c r="N3701" s="13" t="n">
        <v>11008.71</v>
      </c>
      <c r="O3701" s="8" t="n"/>
    </row>
    <row r="3702">
      <c r="A3702" s="8" t="inlineStr">
        <is>
          <t>CANON-202512-003767</t>
        </is>
      </c>
      <c r="B3702" s="9" t="inlineStr">
        <is>
          <t>2025-12</t>
        </is>
      </c>
      <c r="C3702" s="10" t="n">
        <v>46002</v>
      </c>
      <c r="D3702" s="9" t="inlineStr">
        <is>
          <t>Bound</t>
        </is>
      </c>
      <c r="E3702" s="8" t="inlineStr">
        <is>
          <t>Beatrix Underwood</t>
        </is>
      </c>
      <c r="F3702" s="11" t="n">
        <v>2001</v>
      </c>
      <c r="G3702" s="8" t="inlineStr">
        <is>
          <t>Lamborghini</t>
        </is>
      </c>
      <c r="H3702" s="8" t="inlineStr">
        <is>
          <t>Huracan EVO</t>
        </is>
      </c>
      <c r="I3702" s="8" t="inlineStr">
        <is>
          <t>WH7WHN24D1PUXF00X</t>
        </is>
      </c>
      <c r="J3702" s="8" t="inlineStr">
        <is>
          <t>03 - Supercar</t>
        </is>
      </c>
      <c r="K3702" s="12" t="n">
        <v>770000</v>
      </c>
      <c r="L3702" s="8" t="inlineStr">
        <is>
          <t>Connecticut</t>
        </is>
      </c>
      <c r="M3702" s="13" t="n">
        <v>15458.11</v>
      </c>
      <c r="N3702" s="13" t="n">
        <v>14170.45</v>
      </c>
      <c r="O3702" s="8" t="n"/>
    </row>
    <row r="3703">
      <c r="A3703" s="8" t="inlineStr">
        <is>
          <t>CANON-202512-003768</t>
        </is>
      </c>
      <c r="B3703" s="9" t="inlineStr">
        <is>
          <t>2025-12</t>
        </is>
      </c>
      <c r="C3703" s="10" t="n">
        <v>46008</v>
      </c>
      <c r="D3703" s="9" t="inlineStr">
        <is>
          <t>Bound</t>
        </is>
      </c>
      <c r="E3703" s="8" t="inlineStr">
        <is>
          <t>Leopold Farkas</t>
        </is>
      </c>
      <c r="F3703" s="11" t="n">
        <v>1986</v>
      </c>
      <c r="G3703" s="8" t="inlineStr">
        <is>
          <t>Ferrari</t>
        </is>
      </c>
      <c r="H3703" s="8" t="inlineStr">
        <is>
          <t>296 GTB</t>
        </is>
      </c>
      <c r="I3703" s="8" t="inlineStr">
        <is>
          <t>EE1VAL4AEBZ69K8VK</t>
        </is>
      </c>
      <c r="J3703" s="8" t="inlineStr">
        <is>
          <t>03 - Supercar</t>
        </is>
      </c>
      <c r="K3703" s="12" t="n">
        <v>1635000</v>
      </c>
      <c r="L3703" s="8" t="inlineStr">
        <is>
          <t>Texas</t>
        </is>
      </c>
      <c r="M3703" s="13" t="n">
        <v>28381.13</v>
      </c>
      <c r="N3703" s="13" t="n">
        <v>26016.98</v>
      </c>
      <c r="O3703" s="8" t="n"/>
    </row>
    <row r="3704">
      <c r="A3704" s="8" t="inlineStr">
        <is>
          <t>CANON-202512-003769</t>
        </is>
      </c>
      <c r="B3704" s="9" t="inlineStr">
        <is>
          <t>2025-12</t>
        </is>
      </c>
      <c r="C3704" s="10" t="n">
        <v>45994</v>
      </c>
      <c r="D3704" s="9" t="inlineStr">
        <is>
          <t>Bound</t>
        </is>
      </c>
      <c r="E3704" s="8" t="inlineStr">
        <is>
          <t>Cassius Fairweather</t>
        </is>
      </c>
      <c r="F3704" s="11" t="n">
        <v>1968</v>
      </c>
      <c r="G3704" s="8" t="inlineStr">
        <is>
          <t>BMW</t>
        </is>
      </c>
      <c r="H3704" s="8" t="inlineStr">
        <is>
          <t>M8 Competition</t>
        </is>
      </c>
      <c r="I3704" s="8" t="inlineStr">
        <is>
          <t>N70SFFRNG5Y7BK0FB</t>
        </is>
      </c>
      <c r="J3704" s="8" t="inlineStr">
        <is>
          <t>02 - Sports / GT</t>
        </is>
      </c>
      <c r="K3704" s="12" t="n">
        <v>655000</v>
      </c>
      <c r="L3704" s="8" t="inlineStr">
        <is>
          <t>West Virginia</t>
        </is>
      </c>
      <c r="M3704" s="13" t="n">
        <v>10683.92</v>
      </c>
      <c r="N3704" s="13" t="n">
        <v>9793.950000000001</v>
      </c>
      <c r="O3704" s="8" t="n"/>
    </row>
    <row r="3705">
      <c r="A3705" s="8" t="inlineStr">
        <is>
          <t>CANON-202512-003770</t>
        </is>
      </c>
      <c r="B3705" s="9" t="inlineStr">
        <is>
          <t>2025-12</t>
        </is>
      </c>
      <c r="C3705" s="10" t="n">
        <v>45994</v>
      </c>
      <c r="D3705" s="9" t="inlineStr">
        <is>
          <t>Bound</t>
        </is>
      </c>
      <c r="E3705" s="8" t="inlineStr">
        <is>
          <t>Emiliano Okonkwo</t>
        </is>
      </c>
      <c r="F3705" s="11" t="n">
        <v>2002</v>
      </c>
      <c r="G3705" s="8" t="inlineStr">
        <is>
          <t>Maserati</t>
        </is>
      </c>
      <c r="H3705" s="8" t="inlineStr">
        <is>
          <t>GranTurismo</t>
        </is>
      </c>
      <c r="I3705" s="8" t="inlineStr">
        <is>
          <t>PFLWJL0FS9H9NHUJK</t>
        </is>
      </c>
      <c r="J3705" s="8" t="inlineStr">
        <is>
          <t>02 - Sports / GT</t>
        </is>
      </c>
      <c r="K3705" s="12" t="n">
        <v>205000</v>
      </c>
      <c r="L3705" s="8" t="inlineStr">
        <is>
          <t>Alaska</t>
        </is>
      </c>
      <c r="M3705" s="13" t="n">
        <v>4056.68</v>
      </c>
      <c r="N3705" s="13" t="n">
        <v>3718.76</v>
      </c>
      <c r="O3705" s="8" t="n"/>
    </row>
    <row r="3706">
      <c r="A3706" s="8" t="inlineStr">
        <is>
          <t>CANON-202512-003773</t>
        </is>
      </c>
      <c r="B3706" s="9" t="inlineStr">
        <is>
          <t>2025-12</t>
        </is>
      </c>
      <c r="C3706" s="10" t="n">
        <v>46008</v>
      </c>
      <c r="D3706" s="9" t="inlineStr">
        <is>
          <t>Bound</t>
        </is>
      </c>
      <c r="E3706" s="8" t="inlineStr">
        <is>
          <t>Everett Pennington</t>
        </is>
      </c>
      <c r="F3706" s="11" t="n">
        <v>2014</v>
      </c>
      <c r="G3706" s="8" t="inlineStr">
        <is>
          <t>BMW</t>
        </is>
      </c>
      <c r="H3706" s="8" t="inlineStr">
        <is>
          <t>M8 Competition</t>
        </is>
      </c>
      <c r="I3706" s="8" t="inlineStr">
        <is>
          <t>4RT9RXEK5G7YF5R8U</t>
        </is>
      </c>
      <c r="J3706" s="8" t="inlineStr">
        <is>
          <t>02 - Sports / GT</t>
        </is>
      </c>
      <c r="K3706" s="12" t="n">
        <v>440000</v>
      </c>
      <c r="L3706" s="8" t="inlineStr">
        <is>
          <t>Michigan</t>
        </is>
      </c>
      <c r="M3706" s="13" t="n">
        <v>9650.940000000001</v>
      </c>
      <c r="N3706" s="13" t="n">
        <v>8847.02</v>
      </c>
      <c r="O3706" s="8" t="n"/>
    </row>
    <row r="3707">
      <c r="A3707" s="8" t="inlineStr">
        <is>
          <t>CANON-202512-003775</t>
        </is>
      </c>
      <c r="B3707" s="9" t="inlineStr">
        <is>
          <t>2025-12</t>
        </is>
      </c>
      <c r="C3707" s="10" t="n">
        <v>46004</v>
      </c>
      <c r="D3707" s="9" t="inlineStr">
        <is>
          <t>Bound</t>
        </is>
      </c>
      <c r="E3707" s="8" t="inlineStr">
        <is>
          <t>Beatrix Vandermeer</t>
        </is>
      </c>
      <c r="F3707" s="11" t="n">
        <v>2010</v>
      </c>
      <c r="G3707" s="8" t="inlineStr">
        <is>
          <t>Mercedes-Benz</t>
        </is>
      </c>
      <c r="H3707" s="8" t="inlineStr">
        <is>
          <t>AMG GT</t>
        </is>
      </c>
      <c r="I3707" s="8" t="inlineStr">
        <is>
          <t>B04YXFUMYCCCBVX0D</t>
        </is>
      </c>
      <c r="J3707" s="8" t="inlineStr">
        <is>
          <t>02 - Sports / GT</t>
        </is>
      </c>
      <c r="K3707" s="12" t="n">
        <v>1670000</v>
      </c>
      <c r="L3707" s="8" t="inlineStr">
        <is>
          <t>Missouri</t>
        </is>
      </c>
      <c r="M3707" s="13" t="n">
        <v>18370</v>
      </c>
      <c r="N3707" s="13" t="n">
        <v>16839.78</v>
      </c>
      <c r="O3707" s="8" t="n"/>
    </row>
    <row r="3708">
      <c r="A3708" s="8" t="inlineStr">
        <is>
          <t>CANON-202512-003776</t>
        </is>
      </c>
      <c r="B3708" s="9" t="inlineStr">
        <is>
          <t>2025-12</t>
        </is>
      </c>
      <c r="C3708" s="10" t="n">
        <v>46017</v>
      </c>
      <c r="D3708" s="9" t="inlineStr">
        <is>
          <t>Bound</t>
        </is>
      </c>
      <c r="E3708" s="8" t="inlineStr">
        <is>
          <t>Noor Chattopadhyay</t>
        </is>
      </c>
      <c r="F3708" s="11" t="n">
        <v>1977</v>
      </c>
      <c r="G3708" s="8" t="inlineStr">
        <is>
          <t>Aston Martin</t>
        </is>
      </c>
      <c r="H3708" s="8" t="inlineStr">
        <is>
          <t>DB12</t>
        </is>
      </c>
      <c r="I3708" s="8" t="inlineStr">
        <is>
          <t>02H2CZG3FGL8M1ZD5</t>
        </is>
      </c>
      <c r="J3708" s="8" t="inlineStr">
        <is>
          <t>02 - Sports / GT</t>
        </is>
      </c>
      <c r="K3708" s="12" t="n">
        <v>440000</v>
      </c>
      <c r="L3708" s="8" t="inlineStr">
        <is>
          <t>Missouri</t>
        </is>
      </c>
      <c r="M3708" s="13" t="n">
        <v>6600</v>
      </c>
      <c r="N3708" s="13" t="n">
        <v>6050.22</v>
      </c>
      <c r="O3708" s="8" t="n"/>
    </row>
    <row r="3709">
      <c r="A3709" s="8" t="inlineStr">
        <is>
          <t>CANON-202512-003777</t>
        </is>
      </c>
      <c r="B3709" s="9" t="inlineStr">
        <is>
          <t>2025-12</t>
        </is>
      </c>
      <c r="C3709" s="10" t="n">
        <v>45999</v>
      </c>
      <c r="D3709" s="9" t="inlineStr">
        <is>
          <t>Bound</t>
        </is>
      </c>
      <c r="E3709" s="8" t="inlineStr">
        <is>
          <t>Fenwick Rourke</t>
        </is>
      </c>
      <c r="F3709" s="11" t="n">
        <v>1989</v>
      </c>
      <c r="G3709" s="8" t="inlineStr">
        <is>
          <t>BMW</t>
        </is>
      </c>
      <c r="H3709" s="8" t="inlineStr">
        <is>
          <t>M8 Competition</t>
        </is>
      </c>
      <c r="I3709" s="8" t="inlineStr">
        <is>
          <t>X7EYU9SUMTMZCCTAL</t>
        </is>
      </c>
      <c r="J3709" s="8" t="inlineStr">
        <is>
          <t>02 - Sports / GT</t>
        </is>
      </c>
      <c r="K3709" s="12" t="n">
        <v>1595000</v>
      </c>
      <c r="L3709" s="8" t="inlineStr">
        <is>
          <t>Texas</t>
        </is>
      </c>
      <c r="M3709" s="13" t="n">
        <v>19034.67</v>
      </c>
      <c r="N3709" s="13" t="n">
        <v>17449.08</v>
      </c>
      <c r="O3709" s="8" t="n"/>
    </row>
    <row r="3710">
      <c r="A3710" s="8" t="inlineStr">
        <is>
          <t>CANON-202512-003778</t>
        </is>
      </c>
      <c r="B3710" s="9" t="inlineStr">
        <is>
          <t>2025-12</t>
        </is>
      </c>
      <c r="C3710" s="10" t="n">
        <v>46018</v>
      </c>
      <c r="D3710" s="9" t="inlineStr">
        <is>
          <t>Bound</t>
        </is>
      </c>
      <c r="E3710" s="8" t="inlineStr">
        <is>
          <t>Ramona Rourke</t>
        </is>
      </c>
      <c r="F3710" s="11" t="n">
        <v>2006</v>
      </c>
      <c r="G3710" s="8" t="inlineStr">
        <is>
          <t>BMW</t>
        </is>
      </c>
      <c r="H3710" s="8" t="inlineStr">
        <is>
          <t>M8 Competition</t>
        </is>
      </c>
      <c r="I3710" s="8" t="inlineStr">
        <is>
          <t>ZVT0A11E4ZY4P34BE</t>
        </is>
      </c>
      <c r="J3710" s="8" t="inlineStr">
        <is>
          <t>02 - Sports / GT</t>
        </is>
      </c>
      <c r="K3710" s="12" t="n">
        <v>410000</v>
      </c>
      <c r="L3710" s="8" t="inlineStr">
        <is>
          <t>Massachusetts</t>
        </is>
      </c>
      <c r="M3710" s="13" t="n">
        <v>7252.36</v>
      </c>
      <c r="N3710" s="13" t="n">
        <v>6648.24</v>
      </c>
      <c r="O3710" s="8" t="n"/>
    </row>
    <row r="3711">
      <c r="A3711" s="8" t="inlineStr">
        <is>
          <t>CANON-202512-003779</t>
        </is>
      </c>
      <c r="B3711" s="9" t="inlineStr">
        <is>
          <t>2025-12</t>
        </is>
      </c>
      <c r="C3711" s="10" t="n">
        <v>46020</v>
      </c>
      <c r="D3711" s="9" t="inlineStr">
        <is>
          <t>Bound</t>
        </is>
      </c>
      <c r="E3711" s="8" t="inlineStr">
        <is>
          <t>Aurelio Underwood</t>
        </is>
      </c>
      <c r="F3711" s="11" t="n">
        <v>2021</v>
      </c>
      <c r="G3711" s="8" t="inlineStr">
        <is>
          <t>Bentley</t>
        </is>
      </c>
      <c r="H3711" s="8" t="inlineStr">
        <is>
          <t>Continental GT</t>
        </is>
      </c>
      <c r="I3711" s="8" t="inlineStr">
        <is>
          <t>97CGT2DKLA2VFHM5N</t>
        </is>
      </c>
      <c r="J3711" s="8" t="inlineStr">
        <is>
          <t>02 - Sports / GT</t>
        </is>
      </c>
      <c r="K3711" s="12" t="n">
        <v>620000</v>
      </c>
      <c r="L3711" s="8" t="inlineStr">
        <is>
          <t>New York</t>
        </is>
      </c>
      <c r="M3711" s="13" t="n">
        <v>9732.83</v>
      </c>
      <c r="N3711" s="13" t="n">
        <v>8922.09</v>
      </c>
      <c r="O3711" s="8" t="n"/>
    </row>
    <row r="3712">
      <c r="A3712" s="8" t="inlineStr">
        <is>
          <t>CANON-202512-003781</t>
        </is>
      </c>
      <c r="B3712" s="9" t="inlineStr">
        <is>
          <t>2025-12</t>
        </is>
      </c>
      <c r="C3712" s="10" t="n">
        <v>46022</v>
      </c>
      <c r="D3712" s="9" t="inlineStr">
        <is>
          <t>Bound</t>
        </is>
      </c>
      <c r="E3712" s="8" t="inlineStr">
        <is>
          <t>Desmond Vasquez</t>
        </is>
      </c>
      <c r="F3712" s="11" t="n">
        <v>1963</v>
      </c>
      <c r="G3712" s="8" t="inlineStr">
        <is>
          <t>Ferrari</t>
        </is>
      </c>
      <c r="H3712" s="8" t="inlineStr">
        <is>
          <t>SF90 Stradale</t>
        </is>
      </c>
      <c r="I3712" s="8" t="inlineStr">
        <is>
          <t>78U8R0V2K9CCKRZ42</t>
        </is>
      </c>
      <c r="J3712" s="8" t="inlineStr">
        <is>
          <t>03 - Supercar</t>
        </is>
      </c>
      <c r="K3712" s="12" t="n">
        <v>1555000</v>
      </c>
      <c r="L3712" s="8" t="inlineStr">
        <is>
          <t>Colorado</t>
        </is>
      </c>
      <c r="M3712" s="13" t="n">
        <v>25818.87</v>
      </c>
      <c r="N3712" s="13" t="n">
        <v>23668.16</v>
      </c>
      <c r="O3712" s="8" t="n"/>
    </row>
    <row r="3713">
      <c r="A3713" s="8" t="inlineStr">
        <is>
          <t>CANON-202512-003782</t>
        </is>
      </c>
      <c r="B3713" s="9" t="inlineStr">
        <is>
          <t>2025-12</t>
        </is>
      </c>
      <c r="C3713" s="10" t="n">
        <v>46002</v>
      </c>
      <c r="D3713" s="9" t="inlineStr">
        <is>
          <t>Bound</t>
        </is>
      </c>
      <c r="E3713" s="8" t="inlineStr">
        <is>
          <t>Delphine Nakashima</t>
        </is>
      </c>
      <c r="F3713" s="11" t="n">
        <v>1988</v>
      </c>
      <c r="G3713" s="8" t="inlineStr">
        <is>
          <t>Aston Martin</t>
        </is>
      </c>
      <c r="H3713" s="8" t="inlineStr">
        <is>
          <t>DB12</t>
        </is>
      </c>
      <c r="I3713" s="8" t="inlineStr">
        <is>
          <t>1AZZEVVDB4AXN42R2</t>
        </is>
      </c>
      <c r="J3713" s="8" t="inlineStr">
        <is>
          <t>02 - Sports / GT</t>
        </is>
      </c>
      <c r="K3713" s="12" t="n">
        <v>405000</v>
      </c>
      <c r="L3713" s="8" t="inlineStr">
        <is>
          <t>California</t>
        </is>
      </c>
      <c r="M3713" s="13" t="n">
        <v>7737.03</v>
      </c>
      <c r="N3713" s="13" t="n">
        <v>7092.54</v>
      </c>
      <c r="O3713" s="8" t="n"/>
    </row>
    <row r="3714">
      <c r="A3714" s="8" t="inlineStr">
        <is>
          <t>CANON-202512-003783</t>
        </is>
      </c>
      <c r="B3714" s="9" t="inlineStr">
        <is>
          <t>2025-12</t>
        </is>
      </c>
      <c r="C3714" s="10" t="n">
        <v>45994</v>
      </c>
      <c r="D3714" s="9" t="inlineStr">
        <is>
          <t>Bound</t>
        </is>
      </c>
      <c r="E3714" s="8" t="inlineStr">
        <is>
          <t>Saoirse Delacroix</t>
        </is>
      </c>
      <c r="F3714" s="11" t="n">
        <v>1984</v>
      </c>
      <c r="G3714" s="8" t="inlineStr">
        <is>
          <t>Aston Martin</t>
        </is>
      </c>
      <c r="H3714" s="8" t="inlineStr">
        <is>
          <t>DB12</t>
        </is>
      </c>
      <c r="I3714" s="8" t="inlineStr">
        <is>
          <t>7LZT57WDEX9YZSFNJ</t>
        </is>
      </c>
      <c r="J3714" s="8" t="inlineStr">
        <is>
          <t>02 - Sports / GT</t>
        </is>
      </c>
      <c r="K3714" s="12" t="n">
        <v>885000</v>
      </c>
      <c r="L3714" s="8" t="inlineStr">
        <is>
          <t>Virginia</t>
        </is>
      </c>
      <c r="M3714" s="13" t="n">
        <v>11830.61</v>
      </c>
      <c r="N3714" s="13" t="n">
        <v>10845.12</v>
      </c>
      <c r="O3714" s="8" t="n"/>
    </row>
    <row r="3715">
      <c r="A3715" s="8" t="inlineStr">
        <is>
          <t>CANON-202512-003784</t>
        </is>
      </c>
      <c r="B3715" s="9" t="inlineStr">
        <is>
          <t>2025-12</t>
        </is>
      </c>
      <c r="C3715" s="10" t="n">
        <v>45998</v>
      </c>
      <c r="D3715" s="9" t="inlineStr">
        <is>
          <t>Bound</t>
        </is>
      </c>
      <c r="E3715" s="8" t="inlineStr">
        <is>
          <t>Cassius Pennington</t>
        </is>
      </c>
      <c r="F3715" s="11" t="n">
        <v>2021</v>
      </c>
      <c r="G3715" s="8" t="inlineStr">
        <is>
          <t>Maserati</t>
        </is>
      </c>
      <c r="H3715" s="8" t="inlineStr">
        <is>
          <t>GranTurismo</t>
        </is>
      </c>
      <c r="I3715" s="8" t="inlineStr">
        <is>
          <t>NF5UNXNLW61S6YRRX</t>
        </is>
      </c>
      <c r="J3715" s="8" t="inlineStr">
        <is>
          <t>02 - Sports / GT</t>
        </is>
      </c>
      <c r="K3715" s="12" t="n">
        <v>665000</v>
      </c>
      <c r="L3715" s="8" t="inlineStr">
        <is>
          <t>Michigan</t>
        </is>
      </c>
      <c r="M3715" s="13" t="n">
        <v>12641.27</v>
      </c>
      <c r="N3715" s="13" t="n">
        <v>11588.25</v>
      </c>
      <c r="O3715" s="8" t="n"/>
    </row>
    <row r="3716">
      <c r="A3716" s="8" t="inlineStr">
        <is>
          <t>CANON-202512-003785</t>
        </is>
      </c>
      <c r="B3716" s="9" t="inlineStr">
        <is>
          <t>2025-12</t>
        </is>
      </c>
      <c r="C3716" s="10" t="n">
        <v>46001</v>
      </c>
      <c r="D3716" s="9" t="inlineStr">
        <is>
          <t>Bound</t>
        </is>
      </c>
      <c r="E3716" s="8" t="inlineStr">
        <is>
          <t>Emiliano Vandermeer</t>
        </is>
      </c>
      <c r="F3716" s="11" t="n">
        <v>2022</v>
      </c>
      <c r="G3716" s="8" t="inlineStr">
        <is>
          <t>Lamborghini</t>
        </is>
      </c>
      <c r="H3716" s="8" t="inlineStr">
        <is>
          <t>Huracan EVO</t>
        </is>
      </c>
      <c r="I3716" s="8" t="inlineStr">
        <is>
          <t>EUMFYBH6YV3YA3D6P</t>
        </is>
      </c>
      <c r="J3716" s="8" t="inlineStr">
        <is>
          <t>03 - Supercar</t>
        </is>
      </c>
      <c r="K3716" s="12" t="n">
        <v>840000</v>
      </c>
      <c r="L3716" s="8" t="inlineStr">
        <is>
          <t>California</t>
        </is>
      </c>
      <c r="M3716" s="13" t="n">
        <v>20326.42</v>
      </c>
      <c r="N3716" s="13" t="n">
        <v>18633.23</v>
      </c>
      <c r="O3716" s="8" t="n"/>
    </row>
    <row r="3717">
      <c r="A3717" s="8" t="inlineStr">
        <is>
          <t>CANON-202512-003788</t>
        </is>
      </c>
      <c r="B3717" s="9" t="inlineStr">
        <is>
          <t>2025-12</t>
        </is>
      </c>
      <c r="C3717" s="10" t="n">
        <v>46000</v>
      </c>
      <c r="D3717" s="9" t="inlineStr">
        <is>
          <t>Bound</t>
        </is>
      </c>
      <c r="E3717" s="8" t="inlineStr">
        <is>
          <t>Mireille Chattopadhyay</t>
        </is>
      </c>
      <c r="F3717" s="11" t="n">
        <v>2001</v>
      </c>
      <c r="G3717" s="8" t="inlineStr">
        <is>
          <t>Bentley</t>
        </is>
      </c>
      <c r="H3717" s="8" t="inlineStr">
        <is>
          <t>Continental GT</t>
        </is>
      </c>
      <c r="I3717" s="8" t="inlineStr">
        <is>
          <t>X597HRLCHDD8LY9TW</t>
        </is>
      </c>
      <c r="J3717" s="8" t="inlineStr">
        <is>
          <t>02 - Sports / GT</t>
        </is>
      </c>
      <c r="K3717" s="12" t="n">
        <v>615000</v>
      </c>
      <c r="L3717" s="8" t="inlineStr">
        <is>
          <t>Nevada</t>
        </is>
      </c>
      <c r="M3717" s="13" t="n">
        <v>8824.67</v>
      </c>
      <c r="N3717" s="13" t="n">
        <v>8089.57</v>
      </c>
      <c r="O3717" s="8" t="n"/>
    </row>
    <row r="3718">
      <c r="A3718" s="8" t="inlineStr">
        <is>
          <t>CANON-202512-003790</t>
        </is>
      </c>
      <c r="B3718" s="9" t="inlineStr">
        <is>
          <t>2025-12</t>
        </is>
      </c>
      <c r="C3718" s="10" t="n">
        <v>46014</v>
      </c>
      <c r="D3718" s="9" t="inlineStr">
        <is>
          <t>Bound</t>
        </is>
      </c>
      <c r="E3718" s="8" t="inlineStr">
        <is>
          <t>Horace Harrington</t>
        </is>
      </c>
      <c r="F3718" s="11" t="n">
        <v>2020</v>
      </c>
      <c r="G3718" s="8" t="inlineStr">
        <is>
          <t>Maserati</t>
        </is>
      </c>
      <c r="H3718" s="8" t="inlineStr">
        <is>
          <t>GranTurismo</t>
        </is>
      </c>
      <c r="I3718" s="8" t="inlineStr">
        <is>
          <t>A7YZP6X11XV6XPBA2</t>
        </is>
      </c>
      <c r="J3718" s="8" t="inlineStr">
        <is>
          <t>02 - Sports / GT</t>
        </is>
      </c>
      <c r="K3718" s="12" t="n">
        <v>1950000</v>
      </c>
      <c r="L3718" s="8" t="inlineStr">
        <is>
          <t>New York</t>
        </is>
      </c>
      <c r="M3718" s="13" t="n">
        <v>25901.89</v>
      </c>
      <c r="N3718" s="13" t="n">
        <v>23744.26</v>
      </c>
      <c r="O3718" s="8" t="n"/>
    </row>
    <row r="3719">
      <c r="A3719" s="8" t="inlineStr">
        <is>
          <t>CANON-202512-003791</t>
        </is>
      </c>
      <c r="B3719" s="9" t="inlineStr">
        <is>
          <t>2025-12</t>
        </is>
      </c>
      <c r="C3719" s="10" t="n">
        <v>46011</v>
      </c>
      <c r="D3719" s="9" t="inlineStr">
        <is>
          <t>Bound</t>
        </is>
      </c>
      <c r="E3719" s="8" t="inlineStr">
        <is>
          <t>Fenwick Montoya</t>
        </is>
      </c>
      <c r="F3719" s="11" t="n">
        <v>1994</v>
      </c>
      <c r="G3719" s="8" t="inlineStr">
        <is>
          <t>BMW</t>
        </is>
      </c>
      <c r="H3719" s="8" t="inlineStr">
        <is>
          <t>M8 Competition</t>
        </is>
      </c>
      <c r="I3719" s="8" t="inlineStr">
        <is>
          <t>NW1BNVN0L7J55V9KP</t>
        </is>
      </c>
      <c r="J3719" s="8" t="inlineStr">
        <is>
          <t>02 - Sports / GT</t>
        </is>
      </c>
      <c r="K3719" s="12" t="n">
        <v>440000</v>
      </c>
      <c r="L3719" s="8" t="inlineStr">
        <is>
          <t>Colorado</t>
        </is>
      </c>
      <c r="M3719" s="13" t="n">
        <v>6849.06</v>
      </c>
      <c r="N3719" s="13" t="n">
        <v>6278.53</v>
      </c>
      <c r="O3719" s="8" t="n"/>
    </row>
    <row r="3720">
      <c r="A3720" s="8" t="inlineStr">
        <is>
          <t>CANON-202512-003793</t>
        </is>
      </c>
      <c r="B3720" s="9" t="inlineStr">
        <is>
          <t>2025-12</t>
        </is>
      </c>
      <c r="C3720" s="10" t="n">
        <v>46014</v>
      </c>
      <c r="D3720" s="9" t="inlineStr">
        <is>
          <t>Bound</t>
        </is>
      </c>
      <c r="E3720" s="8" t="inlineStr">
        <is>
          <t>Sunniva Harrington</t>
        </is>
      </c>
      <c r="F3720" s="11" t="n">
        <v>2011</v>
      </c>
      <c r="G3720" s="8" t="inlineStr">
        <is>
          <t>Aston Martin</t>
        </is>
      </c>
      <c r="H3720" s="8" t="inlineStr">
        <is>
          <t>DB12</t>
        </is>
      </c>
      <c r="I3720" s="8" t="inlineStr">
        <is>
          <t>LUL6N9P9PFW6TCK6P</t>
        </is>
      </c>
      <c r="J3720" s="8" t="inlineStr">
        <is>
          <t>02 - Sports / GT</t>
        </is>
      </c>
      <c r="K3720" s="12" t="n">
        <v>105000</v>
      </c>
      <c r="L3720" s="8" t="inlineStr">
        <is>
          <t>Wisconsin</t>
        </is>
      </c>
      <c r="M3720" s="13" t="n">
        <v>2187.17</v>
      </c>
      <c r="N3720" s="13" t="n">
        <v>2004.98</v>
      </c>
      <c r="O3720" s="8" t="n"/>
    </row>
    <row r="3721">
      <c r="A3721" s="8" t="inlineStr">
        <is>
          <t>CANON-202512-003794</t>
        </is>
      </c>
      <c r="B3721" s="9" t="inlineStr">
        <is>
          <t>2025-12</t>
        </is>
      </c>
      <c r="C3721" s="10" t="n">
        <v>46011</v>
      </c>
      <c r="D3721" s="9" t="inlineStr">
        <is>
          <t>Bound</t>
        </is>
      </c>
      <c r="E3721" s="8" t="inlineStr">
        <is>
          <t>Beatrix Okonkwo</t>
        </is>
      </c>
      <c r="F3721" s="11" t="n">
        <v>2008</v>
      </c>
      <c r="G3721" s="8" t="inlineStr">
        <is>
          <t>Bentley</t>
        </is>
      </c>
      <c r="H3721" s="8" t="inlineStr">
        <is>
          <t>Continental GT</t>
        </is>
      </c>
      <c r="I3721" s="8" t="inlineStr">
        <is>
          <t>N1H5RW485SVCPFFMA</t>
        </is>
      </c>
      <c r="J3721" s="8" t="inlineStr">
        <is>
          <t>02 - Sports / GT</t>
        </is>
      </c>
      <c r="K3721" s="12" t="n">
        <v>775000</v>
      </c>
      <c r="L3721" s="8" t="inlineStr">
        <is>
          <t>Maine</t>
        </is>
      </c>
      <c r="M3721" s="13" t="n">
        <v>10265.09</v>
      </c>
      <c r="N3721" s="13" t="n">
        <v>9410.01</v>
      </c>
      <c r="O3721" s="8" t="n"/>
    </row>
    <row r="3722">
      <c r="A3722" s="8" t="inlineStr">
        <is>
          <t>CANON-202512-003796</t>
        </is>
      </c>
      <c r="B3722" s="9" t="inlineStr">
        <is>
          <t>2025-12</t>
        </is>
      </c>
      <c r="C3722" s="10" t="n">
        <v>46008</v>
      </c>
      <c r="D3722" s="9" t="inlineStr">
        <is>
          <t>Bound</t>
        </is>
      </c>
      <c r="E3722" s="8" t="inlineStr">
        <is>
          <t>Fitzgerald Delacroix</t>
        </is>
      </c>
      <c r="F3722" s="11" t="n">
        <v>1967</v>
      </c>
      <c r="G3722" s="8" t="inlineStr">
        <is>
          <t>Porsche</t>
        </is>
      </c>
      <c r="H3722" s="8" t="inlineStr">
        <is>
          <t>911 Turbo S</t>
        </is>
      </c>
      <c r="I3722" s="8" t="inlineStr">
        <is>
          <t>M01M1FLWN7B4EPZD5</t>
        </is>
      </c>
      <c r="J3722" s="8" t="inlineStr">
        <is>
          <t>02 - Sports / GT</t>
        </is>
      </c>
      <c r="K3722" s="12" t="n">
        <v>420000</v>
      </c>
      <c r="L3722" s="8" t="inlineStr">
        <is>
          <t>California</t>
        </is>
      </c>
      <c r="M3722" s="13" t="n">
        <v>8023.58</v>
      </c>
      <c r="N3722" s="13" t="n">
        <v>7355.22</v>
      </c>
      <c r="O3722" s="8" t="n"/>
    </row>
    <row r="3723">
      <c r="A3723" s="8" t="inlineStr">
        <is>
          <t>CANON-202512-003797</t>
        </is>
      </c>
      <c r="B3723" s="9" t="inlineStr">
        <is>
          <t>2025-12</t>
        </is>
      </c>
      <c r="C3723" s="10" t="n">
        <v>45994</v>
      </c>
      <c r="D3723" s="9" t="inlineStr">
        <is>
          <t>Bound</t>
        </is>
      </c>
      <c r="E3723" s="8" t="inlineStr">
        <is>
          <t>Priya Farkas</t>
        </is>
      </c>
      <c r="F3723" s="11" t="n">
        <v>1959</v>
      </c>
      <c r="G3723" s="8" t="inlineStr">
        <is>
          <t>Ferrari</t>
        </is>
      </c>
      <c r="H3723" s="8" t="inlineStr">
        <is>
          <t>296 GTB</t>
        </is>
      </c>
      <c r="I3723" s="8" t="inlineStr">
        <is>
          <t>J7FZYJCXFZNXCG76T</t>
        </is>
      </c>
      <c r="J3723" s="8" t="inlineStr">
        <is>
          <t>03 - Supercar</t>
        </is>
      </c>
      <c r="K3723" s="12" t="n">
        <v>645000</v>
      </c>
      <c r="L3723" s="8" t="inlineStr">
        <is>
          <t>Alaska</t>
        </is>
      </c>
      <c r="M3723" s="13" t="n">
        <v>13179.91</v>
      </c>
      <c r="N3723" s="13" t="n">
        <v>12082.02</v>
      </c>
      <c r="O3723" s="8" t="n"/>
    </row>
    <row r="3724">
      <c r="A3724" s="8" t="inlineStr">
        <is>
          <t>CANON-202512-003798</t>
        </is>
      </c>
      <c r="B3724" s="9" t="inlineStr">
        <is>
          <t>2025-12</t>
        </is>
      </c>
      <c r="C3724" s="10" t="n">
        <v>46004</v>
      </c>
      <c r="D3724" s="9" t="inlineStr">
        <is>
          <t>Bound</t>
        </is>
      </c>
      <c r="E3724" s="8" t="inlineStr">
        <is>
          <t>Anouk Thistlewood</t>
        </is>
      </c>
      <c r="F3724" s="11" t="n">
        <v>2021</v>
      </c>
      <c r="G3724" s="8" t="inlineStr">
        <is>
          <t>Porsche</t>
        </is>
      </c>
      <c r="H3724" s="8" t="inlineStr">
        <is>
          <t>911 Turbo S</t>
        </is>
      </c>
      <c r="I3724" s="8" t="inlineStr">
        <is>
          <t>PYFNMBLEXEC9DVUXT</t>
        </is>
      </c>
      <c r="J3724" s="8" t="inlineStr">
        <is>
          <t>02 - Sports / GT</t>
        </is>
      </c>
      <c r="K3724" s="12" t="n">
        <v>145000</v>
      </c>
      <c r="L3724" s="8" t="inlineStr">
        <is>
          <t>Mississippi</t>
        </is>
      </c>
      <c r="M3724" s="13" t="n">
        <v>2995.21</v>
      </c>
      <c r="N3724" s="13" t="n">
        <v>2745.71</v>
      </c>
      <c r="O3724" s="8" t="n"/>
    </row>
    <row r="3725">
      <c r="A3725" s="8" t="inlineStr">
        <is>
          <t>CANON-202512-003800</t>
        </is>
      </c>
      <c r="B3725" s="9" t="inlineStr">
        <is>
          <t>2025-12</t>
        </is>
      </c>
      <c r="C3725" s="10" t="n">
        <v>46002</v>
      </c>
      <c r="D3725" s="9" t="inlineStr">
        <is>
          <t>Bound</t>
        </is>
      </c>
      <c r="E3725" s="8" t="inlineStr">
        <is>
          <t>Horace Larsson</t>
        </is>
      </c>
      <c r="F3725" s="11" t="n">
        <v>1977</v>
      </c>
      <c r="G3725" s="8" t="inlineStr">
        <is>
          <t>Mercedes-Benz</t>
        </is>
      </c>
      <c r="H3725" s="8" t="inlineStr">
        <is>
          <t>AMG GT</t>
        </is>
      </c>
      <c r="I3725" s="8" t="inlineStr">
        <is>
          <t>2TV1ZX47D6ZFEL73G</t>
        </is>
      </c>
      <c r="J3725" s="8" t="inlineStr">
        <is>
          <t>02 - Sports / GT</t>
        </is>
      </c>
      <c r="K3725" s="12" t="n">
        <v>1435000</v>
      </c>
      <c r="L3725" s="8" t="inlineStr">
        <is>
          <t>Delaware</t>
        </is>
      </c>
      <c r="M3725" s="13" t="n">
        <v>18614.39</v>
      </c>
      <c r="N3725" s="13" t="n">
        <v>17063.81</v>
      </c>
      <c r="O3725" s="8" t="n"/>
    </row>
    <row r="3726">
      <c r="A3726" s="8" t="inlineStr">
        <is>
          <t>CANON-202512-003801</t>
        </is>
      </c>
      <c r="B3726" s="9" t="inlineStr">
        <is>
          <t>2025-12</t>
        </is>
      </c>
      <c r="C3726" s="10" t="n">
        <v>46005</v>
      </c>
      <c r="D3726" s="9" t="inlineStr">
        <is>
          <t>Bound</t>
        </is>
      </c>
      <c r="E3726" s="8" t="inlineStr">
        <is>
          <t>Fitzgerald Pennington</t>
        </is>
      </c>
      <c r="F3726" s="11" t="n">
        <v>2008</v>
      </c>
      <c r="G3726" s="8" t="inlineStr">
        <is>
          <t>Bentley</t>
        </is>
      </c>
      <c r="H3726" s="8" t="inlineStr">
        <is>
          <t>Continental GT</t>
        </is>
      </c>
      <c r="I3726" s="8" t="inlineStr">
        <is>
          <t>3L428LHF6LT1AV1SJ</t>
        </is>
      </c>
      <c r="J3726" s="8" t="inlineStr">
        <is>
          <t>02 - Sports / GT</t>
        </is>
      </c>
      <c r="K3726" s="12" t="n">
        <v>650000</v>
      </c>
      <c r="L3726" s="8" t="inlineStr">
        <is>
          <t>California</t>
        </is>
      </c>
      <c r="M3726" s="13" t="n">
        <v>10761.79</v>
      </c>
      <c r="N3726" s="13" t="n">
        <v>9865.33</v>
      </c>
      <c r="O3726" s="8" t="n"/>
    </row>
    <row r="3727">
      <c r="A3727" s="8" t="inlineStr">
        <is>
          <t>CANON-202512-003802</t>
        </is>
      </c>
      <c r="B3727" s="9" t="inlineStr">
        <is>
          <t>2025-12</t>
        </is>
      </c>
      <c r="C3727" s="10" t="n">
        <v>46009</v>
      </c>
      <c r="D3727" s="9" t="inlineStr">
        <is>
          <t>Bound</t>
        </is>
      </c>
      <c r="E3727" s="8" t="inlineStr">
        <is>
          <t>Callum Okonkwo</t>
        </is>
      </c>
      <c r="F3727" s="11" t="n">
        <v>1982</v>
      </c>
      <c r="G3727" s="8" t="inlineStr">
        <is>
          <t>Ferrari</t>
        </is>
      </c>
      <c r="H3727" s="8" t="inlineStr">
        <is>
          <t>SF90 Stradale</t>
        </is>
      </c>
      <c r="I3727" s="8" t="inlineStr">
        <is>
          <t>MKUMZU6GH9PK72J87</t>
        </is>
      </c>
      <c r="J3727" s="8" t="inlineStr">
        <is>
          <t>03 - Supercar</t>
        </is>
      </c>
      <c r="K3727" s="12" t="n">
        <v>680000</v>
      </c>
      <c r="L3727" s="8" t="inlineStr">
        <is>
          <t>Rhode Island</t>
        </is>
      </c>
      <c r="M3727" s="13" t="n">
        <v>16698.49</v>
      </c>
      <c r="N3727" s="13" t="n">
        <v>15307.51</v>
      </c>
      <c r="O3727" s="8" t="n"/>
    </row>
    <row r="3728">
      <c r="A3728" s="8" t="inlineStr">
        <is>
          <t>CANON-202512-003803</t>
        </is>
      </c>
      <c r="B3728" s="9" t="inlineStr">
        <is>
          <t>2025-12</t>
        </is>
      </c>
      <c r="C3728" s="10" t="n">
        <v>46017</v>
      </c>
      <c r="D3728" s="9" t="inlineStr">
        <is>
          <t>Bound</t>
        </is>
      </c>
      <c r="E3728" s="8" t="inlineStr">
        <is>
          <t>Delphine Pennington</t>
        </is>
      </c>
      <c r="F3728" s="11" t="n">
        <v>2023</v>
      </c>
      <c r="G3728" s="8" t="inlineStr">
        <is>
          <t>Maserati</t>
        </is>
      </c>
      <c r="H3728" s="8" t="inlineStr">
        <is>
          <t>GranTurismo</t>
        </is>
      </c>
      <c r="I3728" s="8" t="inlineStr">
        <is>
          <t>SD6762TZ3H1EZDF56</t>
        </is>
      </c>
      <c r="J3728" s="8" t="inlineStr">
        <is>
          <t>02 - Sports / GT</t>
        </is>
      </c>
      <c r="K3728" s="12" t="n">
        <v>405000</v>
      </c>
      <c r="L3728" s="8" t="inlineStr">
        <is>
          <t>Montana</t>
        </is>
      </c>
      <c r="M3728" s="13" t="n">
        <v>5329.95</v>
      </c>
      <c r="N3728" s="13" t="n">
        <v>4885.97</v>
      </c>
      <c r="O3728" s="8" t="n"/>
    </row>
    <row r="3729">
      <c r="A3729" s="8" t="inlineStr">
        <is>
          <t>a0dc8fca-6a6a-5bf0-9e42-5cda79bc7316</t>
        </is>
      </c>
      <c r="B3729" s="9" t="inlineStr">
        <is>
          <t>2025-12</t>
        </is>
      </c>
      <c r="C3729" s="10" t="n"/>
      <c r="D3729" s="9" t="inlineStr">
        <is>
          <t>Declined</t>
        </is>
      </c>
      <c r="E3729" s="8" t="inlineStr">
        <is>
          <t>Wilhelmina Farkas</t>
        </is>
      </c>
      <c r="F3729" s="11" t="n">
        <v>2012</v>
      </c>
      <c r="G3729" s="8" t="inlineStr">
        <is>
          <t>Jaguar</t>
        </is>
      </c>
      <c r="H3729" s="8" t="inlineStr">
        <is>
          <t>E-Type Series 1</t>
        </is>
      </c>
      <c r="I3729" s="8" t="inlineStr">
        <is>
          <t>3ELSNH9BH5ZNDLKXF</t>
        </is>
      </c>
      <c r="J3729" s="8" t="inlineStr">
        <is>
          <t>07 - Post-War Classic (1946-1972)</t>
        </is>
      </c>
      <c r="K3729" s="12" t="n">
        <v>430000</v>
      </c>
      <c r="L3729" s="8" t="inlineStr">
        <is>
          <t>California</t>
        </is>
      </c>
      <c r="M3729" s="13" t="n">
        <v>5257.36</v>
      </c>
      <c r="N3729" s="13" t="n"/>
      <c r="O3729" s="8" t="inlineStr">
        <is>
          <t>3 + at-fault claims - 5 yrs</t>
        </is>
      </c>
    </row>
    <row r="3730">
      <c r="A3730" s="8" t="inlineStr">
        <is>
          <t>a2a40fc7-da1c-5cad-8d2a-cfd778729468</t>
        </is>
      </c>
      <c r="B3730" s="9" t="inlineStr">
        <is>
          <t>2025-12</t>
        </is>
      </c>
      <c r="C3730" s="10" t="n"/>
      <c r="D3730" s="9" t="inlineStr">
        <is>
          <t>Declined</t>
        </is>
      </c>
      <c r="E3730" s="8" t="inlineStr">
        <is>
          <t>Desmond Merriweather</t>
        </is>
      </c>
      <c r="F3730" s="11" t="n">
        <v>2024</v>
      </c>
      <c r="G3730" s="8" t="inlineStr">
        <is>
          <t>McLaren</t>
        </is>
      </c>
      <c r="H3730" s="8" t="inlineStr">
        <is>
          <t>750S</t>
        </is>
      </c>
      <c r="I3730" s="8" t="inlineStr">
        <is>
          <t>EK4K9RFH96KKPFH4D</t>
        </is>
      </c>
      <c r="J3730" s="8" t="inlineStr">
        <is>
          <t>03 - Supercar</t>
        </is>
      </c>
      <c r="K3730" s="12" t="n">
        <v>480000</v>
      </c>
      <c r="L3730" s="8" t="inlineStr">
        <is>
          <t>Washington</t>
        </is>
      </c>
      <c r="M3730" s="13" t="n">
        <v>9998.49</v>
      </c>
      <c r="N3730" s="13" t="n"/>
      <c r="O3730" s="8" t="inlineStr">
        <is>
          <t>3 + at-fault claims - 5 yrs</t>
        </is>
      </c>
    </row>
    <row r="3731">
      <c r="A3731" s="8" t="inlineStr">
        <is>
          <t>a2cd2650-2634-51c8-be37-d6822ba78e1a</t>
        </is>
      </c>
      <c r="B3731" s="9" t="inlineStr">
        <is>
          <t>2025-12</t>
        </is>
      </c>
      <c r="C3731" s="10" t="n"/>
      <c r="D3731" s="9" t="inlineStr">
        <is>
          <t>Declined</t>
        </is>
      </c>
      <c r="E3731" s="8" t="inlineStr">
        <is>
          <t>Fitzgerald Blackwood</t>
        </is>
      </c>
      <c r="F3731" s="11" t="n">
        <v>1968</v>
      </c>
      <c r="G3731" s="8" t="inlineStr">
        <is>
          <t>Porsche</t>
        </is>
      </c>
      <c r="H3731" s="8" t="inlineStr">
        <is>
          <t>911 Turbo S</t>
        </is>
      </c>
      <c r="I3731" s="8" t="inlineStr">
        <is>
          <t>ZRLM4B5KBV19YAYK5</t>
        </is>
      </c>
      <c r="J3731" s="8" t="inlineStr">
        <is>
          <t>02 - Sports / GT</t>
        </is>
      </c>
      <c r="K3731" s="12" t="n">
        <v>720000</v>
      </c>
      <c r="L3731" s="8" t="inlineStr">
        <is>
          <t>Colorado</t>
        </is>
      </c>
      <c r="M3731" s="13" t="n">
        <v>9713.209999999999</v>
      </c>
      <c r="N3731" s="13" t="n"/>
      <c r="O3731" s="8" t="inlineStr">
        <is>
          <t>3 + at-fault claims - 5 yrs</t>
        </is>
      </c>
    </row>
    <row r="3732">
      <c r="A3732" s="8" t="inlineStr">
        <is>
          <t>a37a0214-74ce-512d-b685-2f2986e1fa75</t>
        </is>
      </c>
      <c r="B3732" s="9" t="inlineStr">
        <is>
          <t>2025-12</t>
        </is>
      </c>
      <c r="C3732" s="10" t="n"/>
      <c r="D3732" s="9" t="inlineStr">
        <is>
          <t>Declined</t>
        </is>
      </c>
      <c r="E3732" s="8" t="inlineStr">
        <is>
          <t>Mireille Castellanos</t>
        </is>
      </c>
      <c r="F3732" s="11" t="n">
        <v>2008</v>
      </c>
      <c r="G3732" s="8" t="inlineStr">
        <is>
          <t>Porsche</t>
        </is>
      </c>
      <c r="H3732" s="8" t="inlineStr">
        <is>
          <t>911 Turbo S</t>
        </is>
      </c>
      <c r="I3732" s="8" t="inlineStr">
        <is>
          <t>M5LC3CJ9VNWRPJ07P</t>
        </is>
      </c>
      <c r="J3732" s="8" t="inlineStr">
        <is>
          <t>02 - Sports / GT</t>
        </is>
      </c>
      <c r="K3732" s="12" t="n">
        <v>400000</v>
      </c>
      <c r="L3732" s="8" t="inlineStr">
        <is>
          <t>New York</t>
        </is>
      </c>
      <c r="M3732" s="13" t="n">
        <v>7245.28</v>
      </c>
      <c r="N3732" s="13" t="n"/>
      <c r="O3732" s="8" t="inlineStr">
        <is>
          <t>3 + at-fault claims - 5 yrs</t>
        </is>
      </c>
    </row>
    <row r="3733">
      <c r="A3733" s="8" t="inlineStr">
        <is>
          <t>a433c75f-0cee-5cbb-ba97-215bd43ce0f9</t>
        </is>
      </c>
      <c r="B3733" s="9" t="inlineStr">
        <is>
          <t>2025-12</t>
        </is>
      </c>
      <c r="C3733" s="10" t="n"/>
      <c r="D3733" s="9" t="inlineStr">
        <is>
          <t>Declined</t>
        </is>
      </c>
      <c r="E3733" s="8" t="inlineStr">
        <is>
          <t>Marisol Underwood</t>
        </is>
      </c>
      <c r="F3733" s="11" t="n">
        <v>2018</v>
      </c>
      <c r="G3733" s="8" t="inlineStr">
        <is>
          <t>Jaguar</t>
        </is>
      </c>
      <c r="H3733" s="8" t="inlineStr">
        <is>
          <t>E-Type Series 1</t>
        </is>
      </c>
      <c r="I3733" s="8" t="inlineStr">
        <is>
          <t>RB0S6PPLUSKBF4MFN</t>
        </is>
      </c>
      <c r="J3733" s="8" t="inlineStr">
        <is>
          <t>07 - Post-War Classic (1946-1972)</t>
        </is>
      </c>
      <c r="K3733" s="12" t="n">
        <v>1145000</v>
      </c>
      <c r="L3733" s="8" t="inlineStr">
        <is>
          <t>Nevada</t>
        </is>
      </c>
      <c r="M3733" s="13" t="n">
        <v>9605.040000000001</v>
      </c>
      <c r="N3733" s="13" t="n"/>
      <c r="O3733" s="8" t="inlineStr">
        <is>
          <t>3 + at-fault claims - 5 yrs</t>
        </is>
      </c>
    </row>
    <row r="3734">
      <c r="A3734" s="8" t="inlineStr">
        <is>
          <t>a5b194c6-88ea-5f64-9d81-8eac624f1ac1</t>
        </is>
      </c>
      <c r="B3734" s="9" t="inlineStr">
        <is>
          <t>2025-12</t>
        </is>
      </c>
      <c r="C3734" s="10" t="n"/>
      <c r="D3734" s="9" t="inlineStr">
        <is>
          <t>Declined</t>
        </is>
      </c>
      <c r="E3734" s="8" t="inlineStr">
        <is>
          <t>Priya Kingsford</t>
        </is>
      </c>
      <c r="F3734" s="11" t="n">
        <v>1968</v>
      </c>
      <c r="G3734" s="8" t="inlineStr">
        <is>
          <t>Aston Martin</t>
        </is>
      </c>
      <c r="H3734" s="8" t="inlineStr">
        <is>
          <t>DB12</t>
        </is>
      </c>
      <c r="I3734" s="8" t="inlineStr">
        <is>
          <t>YVVSFCWZAHGF1E5GY</t>
        </is>
      </c>
      <c r="J3734" s="8" t="inlineStr">
        <is>
          <t>02 - Sports / GT</t>
        </is>
      </c>
      <c r="K3734" s="12" t="n">
        <v>670000</v>
      </c>
      <c r="L3734" s="8" t="inlineStr">
        <is>
          <t>Idaho</t>
        </is>
      </c>
      <c r="M3734" s="13" t="n">
        <v>8134.81</v>
      </c>
      <c r="N3734" s="13" t="n"/>
      <c r="O3734" s="8" t="inlineStr">
        <is>
          <t>3 + at-fault claims - 5 yrs</t>
        </is>
      </c>
    </row>
    <row r="3735">
      <c r="A3735" s="8" t="inlineStr">
        <is>
          <t>a5ba05a3-78d0-593c-8000-081d4e384c2a</t>
        </is>
      </c>
      <c r="B3735" s="9" t="inlineStr">
        <is>
          <t>2025-12</t>
        </is>
      </c>
      <c r="C3735" s="10" t="n"/>
      <c r="D3735" s="9" t="inlineStr">
        <is>
          <t>Declined</t>
        </is>
      </c>
      <c r="E3735" s="8" t="inlineStr">
        <is>
          <t>Anouk Montoya</t>
        </is>
      </c>
      <c r="F3735" s="11" t="n">
        <v>1986</v>
      </c>
      <c r="G3735" s="8" t="inlineStr">
        <is>
          <t>Porsche</t>
        </is>
      </c>
      <c r="H3735" s="8" t="inlineStr">
        <is>
          <t>911 Turbo S</t>
        </is>
      </c>
      <c r="I3735" s="8" t="inlineStr">
        <is>
          <t>KCBZYWCWMAJ5RBGYH</t>
        </is>
      </c>
      <c r="J3735" s="8" t="inlineStr">
        <is>
          <t>02 - Sports / GT</t>
        </is>
      </c>
      <c r="K3735" s="12" t="n">
        <v>535000</v>
      </c>
      <c r="L3735" s="8" t="inlineStr">
        <is>
          <t>Pennsylvania</t>
        </is>
      </c>
      <c r="M3735" s="13" t="n">
        <v>6561.32</v>
      </c>
      <c r="N3735" s="13" t="n"/>
      <c r="O3735" s="8" t="inlineStr">
        <is>
          <t>3 + at-fault claims - 5 yrs</t>
        </is>
      </c>
    </row>
    <row r="3736">
      <c r="A3736" s="8" t="inlineStr">
        <is>
          <t>a65ebaf1-aaae-5513-b205-598ea51af4a2</t>
        </is>
      </c>
      <c r="B3736" s="9" t="inlineStr">
        <is>
          <t>2025-12</t>
        </is>
      </c>
      <c r="C3736" s="10" t="n"/>
      <c r="D3736" s="9" t="inlineStr">
        <is>
          <t>Declined</t>
        </is>
      </c>
      <c r="E3736" s="8" t="inlineStr">
        <is>
          <t>Delphine Rourke</t>
        </is>
      </c>
      <c r="F3736" s="11" t="n">
        <v>1981</v>
      </c>
      <c r="G3736" s="8" t="inlineStr">
        <is>
          <t>Ferrari</t>
        </is>
      </c>
      <c r="H3736" s="8" t="inlineStr">
        <is>
          <t>275 GTB/4</t>
        </is>
      </c>
      <c r="I3736" s="8" t="inlineStr">
        <is>
          <t>X4JD7JCSHWLCPUE5S</t>
        </is>
      </c>
      <c r="J3736" s="8" t="inlineStr">
        <is>
          <t>07 - Post-War Classic (1946-1972)</t>
        </is>
      </c>
      <c r="K3736" s="12" t="n">
        <v>1950000</v>
      </c>
      <c r="L3736" s="8" t="inlineStr">
        <is>
          <t>Missouri</t>
        </is>
      </c>
      <c r="M3736" s="13" t="n">
        <v>14820</v>
      </c>
      <c r="N3736" s="13" t="n"/>
      <c r="O3736" s="8" t="inlineStr">
        <is>
          <t>3 + at-fault claims - 5 yrs</t>
        </is>
      </c>
    </row>
    <row r="3737">
      <c r="A3737" s="8" t="inlineStr">
        <is>
          <t>a86c4c2a-e2bc-5346-9d24-3827c57ce5a8</t>
        </is>
      </c>
      <c r="B3737" s="9" t="inlineStr">
        <is>
          <t>2025-12</t>
        </is>
      </c>
      <c r="C3737" s="10" t="n"/>
      <c r="D3737" s="9" t="inlineStr">
        <is>
          <t>Referred</t>
        </is>
      </c>
      <c r="E3737" s="8" t="inlineStr">
        <is>
          <t>Horace Thistlewood</t>
        </is>
      </c>
      <c r="F3737" s="11" t="n">
        <v>1986</v>
      </c>
      <c r="G3737" s="8" t="inlineStr">
        <is>
          <t>Jaguar</t>
        </is>
      </c>
      <c r="H3737" s="8" t="inlineStr">
        <is>
          <t>E-Type Series 1</t>
        </is>
      </c>
      <c r="I3737" s="8" t="inlineStr">
        <is>
          <t>A5CKWCPJ9BHWZAY3K</t>
        </is>
      </c>
      <c r="J3737" s="8" t="inlineStr">
        <is>
          <t>07 - Post-War Classic (1946-1972)</t>
        </is>
      </c>
      <c r="K3737" s="12" t="n">
        <v>1130000</v>
      </c>
      <c r="L3737" s="8" t="inlineStr">
        <is>
          <t>California</t>
        </is>
      </c>
      <c r="M3737" s="13" t="n">
        <v>10937.55</v>
      </c>
      <c r="N3737" s="13" t="n"/>
      <c r="O3737" s="8" t="inlineStr">
        <is>
          <t>1 at-fault claim over $100k</t>
        </is>
      </c>
    </row>
    <row r="3738">
      <c r="A3738" s="8" t="inlineStr">
        <is>
          <t>a8b3983d-d871-56f5-aeac-726c9b24ae4e</t>
        </is>
      </c>
      <c r="B3738" s="9" t="inlineStr">
        <is>
          <t>2025-12</t>
        </is>
      </c>
      <c r="C3738" s="10" t="n"/>
      <c r="D3738" s="9" t="inlineStr">
        <is>
          <t>Declined</t>
        </is>
      </c>
      <c r="E3738" s="8" t="inlineStr">
        <is>
          <t>Thaddeus Rourke</t>
        </is>
      </c>
      <c r="F3738" s="11" t="n">
        <v>1996</v>
      </c>
      <c r="G3738" s="8" t="inlineStr">
        <is>
          <t>Maserati</t>
        </is>
      </c>
      <c r="H3738" s="8" t="inlineStr">
        <is>
          <t>GranTurismo</t>
        </is>
      </c>
      <c r="I3738" s="8" t="inlineStr">
        <is>
          <t>7TPPH4NVBTC8YVW4C</t>
        </is>
      </c>
      <c r="J3738" s="8" t="inlineStr">
        <is>
          <t>02 - Sports / GT</t>
        </is>
      </c>
      <c r="K3738" s="12" t="n">
        <v>305000</v>
      </c>
      <c r="L3738" s="8" t="inlineStr">
        <is>
          <t>Utah</t>
        </is>
      </c>
      <c r="M3738" s="13" t="n">
        <v>5826.65</v>
      </c>
      <c r="N3738" s="13" t="n"/>
      <c r="O3738" s="8" t="inlineStr">
        <is>
          <t>3 + at-fault claims - 5 yrs</t>
        </is>
      </c>
    </row>
    <row r="3739">
      <c r="A3739" s="8" t="inlineStr">
        <is>
          <t>a96ab6e3-b2a0-5998-8f67-f04965ffe73b</t>
        </is>
      </c>
      <c r="B3739" s="9" t="inlineStr">
        <is>
          <t>2025-12</t>
        </is>
      </c>
      <c r="C3739" s="10" t="n"/>
      <c r="D3739" s="9" t="inlineStr">
        <is>
          <t>Declined</t>
        </is>
      </c>
      <c r="E3739" s="8" t="inlineStr">
        <is>
          <t>Fitzgerald Underwood</t>
        </is>
      </c>
      <c r="F3739" s="11" t="n">
        <v>1977</v>
      </c>
      <c r="G3739" s="8" t="inlineStr">
        <is>
          <t>Aston Martin</t>
        </is>
      </c>
      <c r="H3739" s="8" t="inlineStr">
        <is>
          <t>DB12</t>
        </is>
      </c>
      <c r="I3739" s="8" t="inlineStr">
        <is>
          <t>NSMENLFZNV7NVR334</t>
        </is>
      </c>
      <c r="J3739" s="8" t="inlineStr">
        <is>
          <t>02 - Sports / GT</t>
        </is>
      </c>
      <c r="K3739" s="12" t="n">
        <v>195000</v>
      </c>
      <c r="L3739" s="8" t="inlineStr">
        <is>
          <t>Massachusetts</t>
        </is>
      </c>
      <c r="M3739" s="13" t="n">
        <v>4231.13</v>
      </c>
      <c r="N3739" s="13" t="n"/>
      <c r="O3739" s="8" t="inlineStr">
        <is>
          <t>3 + at-fault claims - 5 yrs</t>
        </is>
      </c>
    </row>
    <row r="3740">
      <c r="A3740" s="8" t="inlineStr">
        <is>
          <t>aa94a56d-5c56-5c98-bcfd-c09dd96ec09d</t>
        </is>
      </c>
      <c r="B3740" s="9" t="inlineStr">
        <is>
          <t>2025-12</t>
        </is>
      </c>
      <c r="C3740" s="10" t="n"/>
      <c r="D3740" s="9" t="inlineStr">
        <is>
          <t>Declined</t>
        </is>
      </c>
      <c r="E3740" s="8" t="inlineStr">
        <is>
          <t>Horace Farkas</t>
        </is>
      </c>
      <c r="F3740" s="11" t="n">
        <v>1962</v>
      </c>
      <c r="G3740" s="8" t="inlineStr">
        <is>
          <t>Jaguar</t>
        </is>
      </c>
      <c r="H3740" s="8" t="inlineStr">
        <is>
          <t>E-Type Series 1</t>
        </is>
      </c>
      <c r="I3740" s="8" t="inlineStr">
        <is>
          <t>GLT8WHL6HZ7DBS5GZ</t>
        </is>
      </c>
      <c r="J3740" s="8" t="inlineStr">
        <is>
          <t>07 - Post-War Classic (1946-1972)</t>
        </is>
      </c>
      <c r="K3740" s="12" t="n">
        <v>1940000</v>
      </c>
      <c r="L3740" s="8" t="inlineStr">
        <is>
          <t>Illinois</t>
        </is>
      </c>
      <c r="M3740" s="13" t="n">
        <v>18916.83</v>
      </c>
      <c r="N3740" s="13" t="n"/>
      <c r="O3740" s="8" t="inlineStr">
        <is>
          <t>3 + at-fault claims - 5 yrs</t>
        </is>
      </c>
    </row>
    <row r="3741">
      <c r="A3741" s="8" t="inlineStr">
        <is>
          <t>aac4322a-c86d-580e-a82b-dbacdac51a14</t>
        </is>
      </c>
      <c r="B3741" s="9" t="inlineStr">
        <is>
          <t>2025-12</t>
        </is>
      </c>
      <c r="C3741" s="10" t="n"/>
      <c r="D3741" s="9" t="inlineStr">
        <is>
          <t>Referred</t>
        </is>
      </c>
      <c r="E3741" s="8" t="inlineStr">
        <is>
          <t>Fitzgerald Vandermeer</t>
        </is>
      </c>
      <c r="F3741" s="11" t="n">
        <v>2021</v>
      </c>
      <c r="G3741" s="8" t="inlineStr">
        <is>
          <t>Porsche</t>
        </is>
      </c>
      <c r="H3741" s="8" t="inlineStr">
        <is>
          <t>911 Turbo S</t>
        </is>
      </c>
      <c r="I3741" s="8" t="inlineStr">
        <is>
          <t>GGMDA3SJ7ZRV1DG06</t>
        </is>
      </c>
      <c r="J3741" s="8" t="inlineStr">
        <is>
          <t>02 - Sports / GT</t>
        </is>
      </c>
      <c r="K3741" s="12" t="n">
        <v>265000</v>
      </c>
      <c r="L3741" s="8" t="inlineStr">
        <is>
          <t>Pennsylvania</t>
        </is>
      </c>
      <c r="M3741" s="13" t="n">
        <v>3750</v>
      </c>
      <c r="N3741" s="13" t="n"/>
      <c r="O3741" s="8" t="inlineStr">
        <is>
          <t>2 at-fault claims - 5 yrs</t>
        </is>
      </c>
    </row>
    <row r="3742">
      <c r="A3742" s="8" t="inlineStr">
        <is>
          <t>aad75aec-6149-538f-97ea-8293a77dba74</t>
        </is>
      </c>
      <c r="B3742" s="9" t="inlineStr">
        <is>
          <t>2025-12</t>
        </is>
      </c>
      <c r="C3742" s="10" t="n"/>
      <c r="D3742" s="9" t="inlineStr">
        <is>
          <t>Declined</t>
        </is>
      </c>
      <c r="E3742" s="8" t="inlineStr">
        <is>
          <t>Noor Ashcombe</t>
        </is>
      </c>
      <c r="F3742" s="11" t="n">
        <v>1966</v>
      </c>
      <c r="G3742" s="8" t="inlineStr">
        <is>
          <t>Maserati</t>
        </is>
      </c>
      <c r="H3742" s="8" t="inlineStr">
        <is>
          <t>GranTurismo</t>
        </is>
      </c>
      <c r="I3742" s="8" t="inlineStr">
        <is>
          <t>3PY4KB6M1EEV6G8WZ</t>
        </is>
      </c>
      <c r="J3742" s="8" t="inlineStr">
        <is>
          <t>02 - Sports / GT</t>
        </is>
      </c>
      <c r="K3742" s="12" t="n">
        <v>300000</v>
      </c>
      <c r="L3742" s="8" t="inlineStr">
        <is>
          <t>New York</t>
        </is>
      </c>
      <c r="M3742" s="13" t="n">
        <v>5433.96</v>
      </c>
      <c r="N3742" s="13" t="n"/>
      <c r="O3742" s="8" t="inlineStr">
        <is>
          <t>3 + at-fault claims - 5 yrs</t>
        </is>
      </c>
    </row>
    <row r="3743">
      <c r="A3743" s="8" t="inlineStr">
        <is>
          <t>abb152fe-9087-58ea-bf75-2c8822dad46f</t>
        </is>
      </c>
      <c r="B3743" s="9" t="inlineStr">
        <is>
          <t>2025-12</t>
        </is>
      </c>
      <c r="C3743" s="10" t="n"/>
      <c r="D3743" s="9" t="inlineStr">
        <is>
          <t>Declined</t>
        </is>
      </c>
      <c r="E3743" s="8" t="inlineStr">
        <is>
          <t>Ingrid Blackwood</t>
        </is>
      </c>
      <c r="F3743" s="11" t="n">
        <v>1964</v>
      </c>
      <c r="G3743" s="8" t="inlineStr">
        <is>
          <t>Maserati</t>
        </is>
      </c>
      <c r="H3743" s="8" t="inlineStr">
        <is>
          <t>GranTurismo</t>
        </is>
      </c>
      <c r="I3743" s="8" t="inlineStr">
        <is>
          <t>XXCSLSVV3D6GZ2LHH</t>
        </is>
      </c>
      <c r="J3743" s="8" t="inlineStr">
        <is>
          <t>02 - Sports / GT</t>
        </is>
      </c>
      <c r="K3743" s="12" t="n">
        <v>550000</v>
      </c>
      <c r="L3743" s="8" t="inlineStr">
        <is>
          <t>Ohio</t>
        </is>
      </c>
      <c r="M3743" s="13" t="n">
        <v>9375.940000000001</v>
      </c>
      <c r="N3743" s="13" t="n"/>
      <c r="O3743" s="8" t="inlineStr">
        <is>
          <t>3 + at-fault claims - 5 yrs</t>
        </is>
      </c>
    </row>
    <row r="3744">
      <c r="A3744" s="8" t="inlineStr">
        <is>
          <t>ae02b77b-ea8d-5100-abee-fc63514be99c</t>
        </is>
      </c>
      <c r="B3744" s="9" t="inlineStr">
        <is>
          <t>2025-12</t>
        </is>
      </c>
      <c r="C3744" s="10" t="n"/>
      <c r="D3744" s="9" t="inlineStr">
        <is>
          <t>Referred</t>
        </is>
      </c>
      <c r="E3744" s="8" t="inlineStr">
        <is>
          <t>Desmond Okonkwo</t>
        </is>
      </c>
      <c r="F3744" s="11" t="n">
        <v>1979</v>
      </c>
      <c r="G3744" s="8" t="inlineStr">
        <is>
          <t>BMW</t>
        </is>
      </c>
      <c r="H3744" s="8" t="inlineStr">
        <is>
          <t>M8 Competition</t>
        </is>
      </c>
      <c r="I3744" s="8" t="inlineStr">
        <is>
          <t>JS2FS377Z2CKBR2ZG</t>
        </is>
      </c>
      <c r="J3744" s="8" t="inlineStr">
        <is>
          <t>02 - Sports / GT</t>
        </is>
      </c>
      <c r="K3744" s="12" t="n">
        <v>465000</v>
      </c>
      <c r="L3744" s="8" t="inlineStr">
        <is>
          <t>Indiana</t>
        </is>
      </c>
      <c r="M3744" s="13" t="n">
        <v>8093.63</v>
      </c>
      <c r="N3744" s="13" t="n"/>
      <c r="O3744" s="8" t="inlineStr">
        <is>
          <t>2 at-fault claims - 5 yrs</t>
        </is>
      </c>
    </row>
    <row r="3745">
      <c r="A3745" s="8" t="inlineStr">
        <is>
          <t>ae659371-bdd2-5ecd-9465-ed191f974980</t>
        </is>
      </c>
      <c r="B3745" s="9" t="inlineStr">
        <is>
          <t>2025-12</t>
        </is>
      </c>
      <c r="C3745" s="10" t="n"/>
      <c r="D3745" s="9" t="inlineStr">
        <is>
          <t>Declined</t>
        </is>
      </c>
      <c r="E3745" s="8" t="inlineStr">
        <is>
          <t>Beatrix Rourke</t>
        </is>
      </c>
      <c r="F3745" s="11" t="n">
        <v>1979</v>
      </c>
      <c r="G3745" s="8" t="inlineStr">
        <is>
          <t>Aston Martin</t>
        </is>
      </c>
      <c r="H3745" s="8" t="inlineStr">
        <is>
          <t>DB12</t>
        </is>
      </c>
      <c r="I3745" s="8" t="inlineStr">
        <is>
          <t>LCBG2B1K0NVJSU8WL</t>
        </is>
      </c>
      <c r="J3745" s="8" t="inlineStr">
        <is>
          <t>02 - Sports / GT</t>
        </is>
      </c>
      <c r="K3745" s="12" t="n">
        <v>890000</v>
      </c>
      <c r="L3745" s="8" t="inlineStr">
        <is>
          <t>Arkansas</t>
        </is>
      </c>
      <c r="M3745" s="13" t="n">
        <v>15062.83</v>
      </c>
      <c r="N3745" s="13" t="n"/>
      <c r="O3745" s="8" t="inlineStr">
        <is>
          <t>3 + at-fault claims - 5 yrs</t>
        </is>
      </c>
    </row>
    <row r="3746">
      <c r="A3746" s="8" t="inlineStr">
        <is>
          <t>aef7e9c8-adff-5d71-9f0c-a0c61d90fa2f</t>
        </is>
      </c>
      <c r="B3746" s="9" t="inlineStr">
        <is>
          <t>2025-12</t>
        </is>
      </c>
      <c r="C3746" s="10" t="n"/>
      <c r="D3746" s="9" t="inlineStr">
        <is>
          <t>Referred</t>
        </is>
      </c>
      <c r="E3746" s="8" t="inlineStr">
        <is>
          <t>Wilhelmina Larsson</t>
        </is>
      </c>
      <c r="F3746" s="11" t="n">
        <v>2006</v>
      </c>
      <c r="G3746" s="8" t="inlineStr">
        <is>
          <t>BMW</t>
        </is>
      </c>
      <c r="H3746" s="8" t="inlineStr">
        <is>
          <t>M8 Competition</t>
        </is>
      </c>
      <c r="I3746" s="8" t="inlineStr">
        <is>
          <t>2EXKYFFLH832VM8XN</t>
        </is>
      </c>
      <c r="J3746" s="8" t="inlineStr">
        <is>
          <t>02 - Sports / GT</t>
        </is>
      </c>
      <c r="K3746" s="12" t="n">
        <v>900000</v>
      </c>
      <c r="L3746" s="8" t="inlineStr">
        <is>
          <t>New York</t>
        </is>
      </c>
      <c r="M3746" s="13" t="n">
        <v>14128.3</v>
      </c>
      <c r="N3746" s="13" t="n"/>
      <c r="O3746" s="8" t="inlineStr">
        <is>
          <t>1 theft / total loss claim</t>
        </is>
      </c>
    </row>
    <row r="3747">
      <c r="A3747" s="8" t="inlineStr">
        <is>
          <t>af5cffc5-549d-5008-904f-5ce6a279ccfe</t>
        </is>
      </c>
      <c r="B3747" s="9" t="inlineStr">
        <is>
          <t>2025-12</t>
        </is>
      </c>
      <c r="C3747" s="10" t="n"/>
      <c r="D3747" s="9" t="inlineStr">
        <is>
          <t>Declined</t>
        </is>
      </c>
      <c r="E3747" s="8" t="inlineStr">
        <is>
          <t>Fitzgerald Rourke</t>
        </is>
      </c>
      <c r="F3747" s="11" t="n">
        <v>1966</v>
      </c>
      <c r="G3747" s="8" t="inlineStr">
        <is>
          <t>Aston Martin</t>
        </is>
      </c>
      <c r="H3747" s="8" t="inlineStr">
        <is>
          <t>DB12</t>
        </is>
      </c>
      <c r="I3747" s="8" t="inlineStr">
        <is>
          <t>KNDTS16M18UJ72KD2</t>
        </is>
      </c>
      <c r="J3747" s="8" t="inlineStr">
        <is>
          <t>02 - Sports / GT</t>
        </is>
      </c>
      <c r="K3747" s="12" t="n">
        <v>680000</v>
      </c>
      <c r="L3747" s="8" t="inlineStr">
        <is>
          <t>Texas</t>
        </is>
      </c>
      <c r="M3747" s="13" t="n">
        <v>9590.57</v>
      </c>
      <c r="N3747" s="13" t="n"/>
      <c r="O3747" s="8" t="inlineStr">
        <is>
          <t>3 + at-fault claims - 5 yrs</t>
        </is>
      </c>
    </row>
    <row r="3748">
      <c r="A3748" s="8" t="inlineStr">
        <is>
          <t>af994b52-743e-5bb8-b9e4-29a11f4fb888</t>
        </is>
      </c>
      <c r="B3748" s="9" t="inlineStr">
        <is>
          <t>2025-12</t>
        </is>
      </c>
      <c r="C3748" s="10" t="n"/>
      <c r="D3748" s="9" t="inlineStr">
        <is>
          <t>Declined</t>
        </is>
      </c>
      <c r="E3748" s="8" t="inlineStr">
        <is>
          <t>Beatrix Underwood</t>
        </is>
      </c>
      <c r="F3748" s="11" t="n">
        <v>2019</v>
      </c>
      <c r="G3748" s="8" t="inlineStr">
        <is>
          <t>Aston Martin</t>
        </is>
      </c>
      <c r="H3748" s="8" t="inlineStr">
        <is>
          <t>DB12</t>
        </is>
      </c>
      <c r="I3748" s="8" t="inlineStr">
        <is>
          <t>X8EDWVN5N5KY2FSGZ</t>
        </is>
      </c>
      <c r="J3748" s="8" t="inlineStr">
        <is>
          <t>02 - Sports / GT</t>
        </is>
      </c>
      <c r="K3748" s="12" t="n">
        <v>350000</v>
      </c>
      <c r="L3748" s="8" t="inlineStr">
        <is>
          <t>Virginia</t>
        </is>
      </c>
      <c r="M3748" s="13" t="n">
        <v>5398.58</v>
      </c>
      <c r="N3748" s="13" t="n"/>
      <c r="O3748" s="8" t="inlineStr">
        <is>
          <t>3 + at-fault claims - 5 yrs</t>
        </is>
      </c>
    </row>
    <row r="3749">
      <c r="A3749" s="8" t="inlineStr">
        <is>
          <t>afeaee25-d36b-56ab-b461-d6fe1f3d0c28</t>
        </is>
      </c>
      <c r="B3749" s="9" t="inlineStr">
        <is>
          <t>2025-12</t>
        </is>
      </c>
      <c r="C3749" s="10" t="n"/>
      <c r="D3749" s="9" t="inlineStr">
        <is>
          <t>Declined</t>
        </is>
      </c>
      <c r="E3749" s="8" t="inlineStr">
        <is>
          <t>Ottilie Kingsford</t>
        </is>
      </c>
      <c r="F3749" s="11" t="n">
        <v>2001</v>
      </c>
      <c r="G3749" s="8" t="inlineStr">
        <is>
          <t>Ferrari</t>
        </is>
      </c>
      <c r="H3749" s="8" t="inlineStr">
        <is>
          <t>SF90 Stradale</t>
        </is>
      </c>
      <c r="I3749" s="8" t="inlineStr">
        <is>
          <t>TR5HPR4PE8VBGZXPY</t>
        </is>
      </c>
      <c r="J3749" s="8" t="inlineStr">
        <is>
          <t>03 - Supercar</t>
        </is>
      </c>
      <c r="K3749" s="12" t="n">
        <v>1950000</v>
      </c>
      <c r="L3749" s="8" t="inlineStr">
        <is>
          <t>New Jersey</t>
        </is>
      </c>
      <c r="M3749" s="13" t="n">
        <v>26784.91</v>
      </c>
      <c r="N3749" s="13" t="n"/>
      <c r="O3749" s="8" t="inlineStr">
        <is>
          <t>3 + at-fault claims - 5 yrs</t>
        </is>
      </c>
    </row>
    <row r="3750">
      <c r="A3750" s="8" t="inlineStr">
        <is>
          <t>b0662f58-36f7-544c-9d3b-a430ba725ade</t>
        </is>
      </c>
      <c r="B3750" s="9" t="inlineStr">
        <is>
          <t>2025-12</t>
        </is>
      </c>
      <c r="C3750" s="10" t="n"/>
      <c r="D3750" s="9" t="inlineStr">
        <is>
          <t>Declined</t>
        </is>
      </c>
      <c r="E3750" s="8" t="inlineStr">
        <is>
          <t>Ramona Vasquez</t>
        </is>
      </c>
      <c r="F3750" s="11" t="n">
        <v>1961</v>
      </c>
      <c r="G3750" s="8" t="inlineStr">
        <is>
          <t>McLaren</t>
        </is>
      </c>
      <c r="H3750" s="8" t="inlineStr">
        <is>
          <t>750S</t>
        </is>
      </c>
      <c r="I3750" s="8" t="inlineStr">
        <is>
          <t>GAPS039USEGL2R5SL</t>
        </is>
      </c>
      <c r="J3750" s="8" t="inlineStr">
        <is>
          <t>03 - Supercar</t>
        </is>
      </c>
      <c r="K3750" s="12" t="n">
        <v>1130000</v>
      </c>
      <c r="L3750" s="8" t="inlineStr">
        <is>
          <t>Illinois</t>
        </is>
      </c>
      <c r="M3750" s="13" t="n">
        <v>23196.98</v>
      </c>
      <c r="N3750" s="13" t="n"/>
      <c r="O3750" s="8" t="inlineStr">
        <is>
          <t>3 + at-fault claims - 5 yrs</t>
        </is>
      </c>
    </row>
    <row r="3751">
      <c r="A3751" s="8" t="inlineStr">
        <is>
          <t>b2a5fb3c-7c06-5330-ba75-b24ca4e8bb40</t>
        </is>
      </c>
      <c r="B3751" s="9" t="inlineStr">
        <is>
          <t>2025-12</t>
        </is>
      </c>
      <c r="C3751" s="10" t="n"/>
      <c r="D3751" s="9" t="inlineStr">
        <is>
          <t>Declined</t>
        </is>
      </c>
      <c r="E3751" s="8" t="inlineStr">
        <is>
          <t>Thaddeus Rourke</t>
        </is>
      </c>
      <c r="F3751" s="11" t="n">
        <v>2011</v>
      </c>
      <c r="G3751" s="8" t="inlineStr">
        <is>
          <t>BMW</t>
        </is>
      </c>
      <c r="H3751" s="8" t="inlineStr">
        <is>
          <t>M8 Competition</t>
        </is>
      </c>
      <c r="I3751" s="8" t="inlineStr">
        <is>
          <t>41M9WN8T82BWJRKW0</t>
        </is>
      </c>
      <c r="J3751" s="8" t="inlineStr">
        <is>
          <t>02 - Sports / GT</t>
        </is>
      </c>
      <c r="K3751" s="12" t="n">
        <v>370000</v>
      </c>
      <c r="L3751" s="8" t="inlineStr">
        <is>
          <t>Florida</t>
        </is>
      </c>
      <c r="M3751" s="13" t="n">
        <v>7434.91</v>
      </c>
      <c r="N3751" s="13" t="n"/>
      <c r="O3751" s="8" t="inlineStr">
        <is>
          <t>3 + at-fault claims - 5 yrs</t>
        </is>
      </c>
    </row>
    <row r="3752">
      <c r="A3752" s="8" t="inlineStr">
        <is>
          <t>b2d26f11-c6db-5064-b57e-047d95573fbc</t>
        </is>
      </c>
      <c r="B3752" s="9" t="inlineStr">
        <is>
          <t>2025-12</t>
        </is>
      </c>
      <c r="C3752" s="10" t="n"/>
      <c r="D3752" s="9" t="inlineStr">
        <is>
          <t>Declined</t>
        </is>
      </c>
      <c r="E3752" s="8" t="inlineStr">
        <is>
          <t>Everett Castellanos</t>
        </is>
      </c>
      <c r="F3752" s="11" t="n">
        <v>2002</v>
      </c>
      <c r="G3752" s="8" t="inlineStr">
        <is>
          <t>Bentley</t>
        </is>
      </c>
      <c r="H3752" s="8" t="inlineStr">
        <is>
          <t>Continental GT</t>
        </is>
      </c>
      <c r="I3752" s="8" t="inlineStr">
        <is>
          <t>GMPBDGYUYWHHHLNY3</t>
        </is>
      </c>
      <c r="J3752" s="8" t="inlineStr">
        <is>
          <t>02 - Sports / GT</t>
        </is>
      </c>
      <c r="K3752" s="12" t="n">
        <v>280000</v>
      </c>
      <c r="L3752" s="8" t="inlineStr">
        <is>
          <t>Pennsylvania</t>
        </is>
      </c>
      <c r="M3752" s="13" t="n">
        <v>3962.26</v>
      </c>
      <c r="N3752" s="13" t="n"/>
      <c r="O3752" s="8" t="inlineStr">
        <is>
          <t>3 + at-fault claims - 5 yrs</t>
        </is>
      </c>
    </row>
    <row r="3753">
      <c r="A3753" s="8" t="inlineStr">
        <is>
          <t>b435f157-7200-57aa-aee1-1843286ea8e8</t>
        </is>
      </c>
      <c r="B3753" s="9" t="inlineStr">
        <is>
          <t>2025-12</t>
        </is>
      </c>
      <c r="C3753" s="10" t="n"/>
      <c r="D3753" s="9" t="inlineStr">
        <is>
          <t>Declined</t>
        </is>
      </c>
      <c r="E3753" s="8" t="inlineStr">
        <is>
          <t>Leopold Harrington</t>
        </is>
      </c>
      <c r="F3753" s="11" t="n">
        <v>1975</v>
      </c>
      <c r="G3753" s="8" t="inlineStr">
        <is>
          <t>Porsche</t>
        </is>
      </c>
      <c r="H3753" s="8" t="inlineStr">
        <is>
          <t>911 Turbo S</t>
        </is>
      </c>
      <c r="I3753" s="8" t="inlineStr">
        <is>
          <t>P10ZDEJUH3Y4K9Z3U</t>
        </is>
      </c>
      <c r="J3753" s="8" t="inlineStr">
        <is>
          <t>02 - Sports / GT</t>
        </is>
      </c>
      <c r="K3753" s="12" t="n">
        <v>655000</v>
      </c>
      <c r="L3753" s="8" t="inlineStr">
        <is>
          <t>Louisiana</t>
        </is>
      </c>
      <c r="M3753" s="13" t="n">
        <v>9719.950000000001</v>
      </c>
      <c r="N3753" s="13" t="n"/>
      <c r="O3753" s="8" t="inlineStr">
        <is>
          <t>3 + at-fault claims - 5 yrs</t>
        </is>
      </c>
    </row>
    <row r="3754">
      <c r="A3754" s="8" t="inlineStr">
        <is>
          <t>b5a9a981-81d9-568a-a0d2-ce9670961e28</t>
        </is>
      </c>
      <c r="B3754" s="9" t="inlineStr">
        <is>
          <t>2025-12</t>
        </is>
      </c>
      <c r="C3754" s="10" t="n"/>
      <c r="D3754" s="9" t="inlineStr">
        <is>
          <t>Referred</t>
        </is>
      </c>
      <c r="E3754" s="8" t="inlineStr">
        <is>
          <t>Thaddeus Montoya</t>
        </is>
      </c>
      <c r="F3754" s="11" t="n">
        <v>1989</v>
      </c>
      <c r="G3754" s="8" t="inlineStr">
        <is>
          <t>Ferrari</t>
        </is>
      </c>
      <c r="H3754" s="8" t="inlineStr">
        <is>
          <t>SF90 Stradale</t>
        </is>
      </c>
      <c r="I3754" s="8" t="inlineStr">
        <is>
          <t>JC6ZUKLA4YD6U7XJF</t>
        </is>
      </c>
      <c r="J3754" s="8" t="inlineStr">
        <is>
          <t>03 - Supercar</t>
        </is>
      </c>
      <c r="K3754" s="12" t="n">
        <v>985000</v>
      </c>
      <c r="L3754" s="8" t="inlineStr">
        <is>
          <t>California</t>
        </is>
      </c>
      <c r="M3754" s="13" t="n">
        <v>23835.14</v>
      </c>
      <c r="N3754" s="13" t="n"/>
      <c r="O3754" s="8" t="inlineStr">
        <is>
          <t>1 at-fault claim over $100k</t>
        </is>
      </c>
    </row>
    <row r="3755">
      <c r="A3755" s="8" t="inlineStr">
        <is>
          <t>b5d56004-ca6f-5671-9757-124c29b105fd</t>
        </is>
      </c>
      <c r="B3755" s="9" t="inlineStr">
        <is>
          <t>2025-12</t>
        </is>
      </c>
      <c r="C3755" s="10" t="n"/>
      <c r="D3755" s="9" t="inlineStr">
        <is>
          <t>Declined</t>
        </is>
      </c>
      <c r="E3755" s="8" t="inlineStr">
        <is>
          <t>Cassius Thistlewood</t>
        </is>
      </c>
      <c r="F3755" s="11" t="n">
        <v>2009</v>
      </c>
      <c r="G3755" s="8" t="inlineStr">
        <is>
          <t>Aston Martin</t>
        </is>
      </c>
      <c r="H3755" s="8" t="inlineStr">
        <is>
          <t>DB12</t>
        </is>
      </c>
      <c r="I3755" s="8" t="inlineStr">
        <is>
          <t>M1E2EYYAA4CN32KYH</t>
        </is>
      </c>
      <c r="J3755" s="8" t="inlineStr">
        <is>
          <t>02 - Sports / GT</t>
        </is>
      </c>
      <c r="K3755" s="12" t="n">
        <v>1260000</v>
      </c>
      <c r="L3755" s="8" t="inlineStr">
        <is>
          <t>New York</t>
        </is>
      </c>
      <c r="M3755" s="13" t="n">
        <v>16736.6</v>
      </c>
      <c r="N3755" s="13" t="n"/>
      <c r="O3755" s="8" t="inlineStr">
        <is>
          <t>3 + at-fault claims - 5 yrs</t>
        </is>
      </c>
    </row>
    <row r="3756">
      <c r="A3756" s="8" t="inlineStr">
        <is>
          <t>b7ad9ff3-e9bb-5054-acba-a7031808b3f4</t>
        </is>
      </c>
      <c r="B3756" s="9" t="inlineStr">
        <is>
          <t>2025-12</t>
        </is>
      </c>
      <c r="C3756" s="10" t="n"/>
      <c r="D3756" s="9" t="inlineStr">
        <is>
          <t>Referred</t>
        </is>
      </c>
      <c r="E3756" s="8" t="inlineStr">
        <is>
          <t>Emiliano Nakashima</t>
        </is>
      </c>
      <c r="F3756" s="11" t="n">
        <v>1959</v>
      </c>
      <c r="G3756" s="8" t="inlineStr">
        <is>
          <t>Maserati</t>
        </is>
      </c>
      <c r="H3756" s="8" t="inlineStr">
        <is>
          <t>GranTurismo</t>
        </is>
      </c>
      <c r="I3756" s="8" t="inlineStr">
        <is>
          <t>NWDFNHWBF28WGS5F1</t>
        </is>
      </c>
      <c r="J3756" s="8" t="inlineStr">
        <is>
          <t>02 - Sports / GT</t>
        </is>
      </c>
      <c r="K3756" s="12" t="n">
        <v>1030000</v>
      </c>
      <c r="L3756" s="8" t="inlineStr">
        <is>
          <t>Ohio</t>
        </is>
      </c>
      <c r="M3756" s="13" t="n">
        <v>14857.26</v>
      </c>
      <c r="N3756" s="13" t="n"/>
      <c r="O3756" s="8" t="inlineStr">
        <is>
          <t>2 at-fault claims - 5 yrs</t>
        </is>
      </c>
    </row>
    <row r="3757">
      <c r="A3757" s="8" t="inlineStr">
        <is>
          <t>baade374-9b4b-5fd2-98b8-5868ed9e10a2</t>
        </is>
      </c>
      <c r="B3757" s="9" t="inlineStr">
        <is>
          <t>2025-12</t>
        </is>
      </c>
      <c r="C3757" s="10" t="n"/>
      <c r="D3757" s="9" t="inlineStr">
        <is>
          <t>Declined</t>
        </is>
      </c>
      <c r="E3757" s="8" t="inlineStr">
        <is>
          <t>Ramona Merriweather</t>
        </is>
      </c>
      <c r="F3757" s="11" t="n">
        <v>1976</v>
      </c>
      <c r="G3757" s="8" t="inlineStr">
        <is>
          <t>Bentley</t>
        </is>
      </c>
      <c r="H3757" s="8" t="inlineStr">
        <is>
          <t>Continental GT</t>
        </is>
      </c>
      <c r="I3757" s="8" t="inlineStr">
        <is>
          <t>XPMD45969J5SZYS6M</t>
        </is>
      </c>
      <c r="J3757" s="8" t="inlineStr">
        <is>
          <t>02 - Sports / GT</t>
        </is>
      </c>
      <c r="K3757" s="12" t="n">
        <v>290000</v>
      </c>
      <c r="L3757" s="8" t="inlineStr">
        <is>
          <t>Pennsylvania</t>
        </is>
      </c>
      <c r="M3757" s="13" t="n">
        <v>4103.77</v>
      </c>
      <c r="N3757" s="13" t="n"/>
      <c r="O3757" s="8" t="inlineStr">
        <is>
          <t>3 + at-fault claims - 5 yrs</t>
        </is>
      </c>
    </row>
    <row r="3758">
      <c r="A3758" s="8" t="inlineStr">
        <is>
          <t>bb7e7e27-b3d4-543a-b799-2d4593bb77ed</t>
        </is>
      </c>
      <c r="B3758" s="9" t="inlineStr">
        <is>
          <t>2025-12</t>
        </is>
      </c>
      <c r="C3758" s="10" t="n"/>
      <c r="D3758" s="9" t="inlineStr">
        <is>
          <t>Referred</t>
        </is>
      </c>
      <c r="E3758" s="8" t="inlineStr">
        <is>
          <t>Emiliano Kingsford</t>
        </is>
      </c>
      <c r="F3758" s="11" t="n">
        <v>1989</v>
      </c>
      <c r="G3758" s="8" t="inlineStr">
        <is>
          <t>Lamborghini</t>
        </is>
      </c>
      <c r="H3758" s="8" t="inlineStr">
        <is>
          <t>Huracan EVO</t>
        </is>
      </c>
      <c r="I3758" s="8" t="inlineStr">
        <is>
          <t>BMZNUD6JXZFWBLYGK</t>
        </is>
      </c>
      <c r="J3758" s="8" t="inlineStr">
        <is>
          <t>03 - Supercar</t>
        </is>
      </c>
      <c r="K3758" s="12" t="n">
        <v>1710000</v>
      </c>
      <c r="L3758" s="8" t="inlineStr">
        <is>
          <t>Alabama</t>
        </is>
      </c>
      <c r="M3758" s="13" t="n">
        <v>32780.38</v>
      </c>
      <c r="N3758" s="13" t="n"/>
      <c r="O3758" s="8" t="inlineStr">
        <is>
          <t>1 at-fault claim over $100k</t>
        </is>
      </c>
    </row>
    <row r="3759">
      <c r="A3759" s="8" t="inlineStr">
        <is>
          <t>bd0ec146-6146-52ea-a697-a0e9ebb797f5</t>
        </is>
      </c>
      <c r="B3759" s="9" t="inlineStr">
        <is>
          <t>2025-12</t>
        </is>
      </c>
      <c r="C3759" s="10" t="n"/>
      <c r="D3759" s="9" t="inlineStr">
        <is>
          <t>Referred</t>
        </is>
      </c>
      <c r="E3759" s="8" t="inlineStr">
        <is>
          <t>Callum Vandermeer</t>
        </is>
      </c>
      <c r="F3759" s="11" t="n">
        <v>1962</v>
      </c>
      <c r="G3759" s="8" t="inlineStr">
        <is>
          <t>Maserati</t>
        </is>
      </c>
      <c r="H3759" s="8" t="inlineStr">
        <is>
          <t>GranTurismo</t>
        </is>
      </c>
      <c r="I3759" s="8" t="inlineStr">
        <is>
          <t>JZ5N2Z4XRR6GJWTCS</t>
        </is>
      </c>
      <c r="J3759" s="8" t="inlineStr">
        <is>
          <t>02 - Sports / GT</t>
        </is>
      </c>
      <c r="K3759" s="12" t="n">
        <v>275000</v>
      </c>
      <c r="L3759" s="8" t="inlineStr">
        <is>
          <t>Kansas</t>
        </is>
      </c>
      <c r="M3759" s="13" t="n">
        <v>3774.76</v>
      </c>
      <c r="N3759" s="13" t="n"/>
      <c r="O3759" s="8" t="inlineStr">
        <is>
          <t>1 theft / total loss claim</t>
        </is>
      </c>
    </row>
    <row r="3760">
      <c r="A3760" s="8" t="inlineStr">
        <is>
          <t>bd2a8bca-072b-5c7e-b3b4-ab670711fb34</t>
        </is>
      </c>
      <c r="B3760" s="9" t="inlineStr">
        <is>
          <t>2025-12</t>
        </is>
      </c>
      <c r="C3760" s="10" t="n"/>
      <c r="D3760" s="9" t="inlineStr">
        <is>
          <t>Declined</t>
        </is>
      </c>
      <c r="E3760" s="8" t="inlineStr">
        <is>
          <t>Mireille Castellanos</t>
        </is>
      </c>
      <c r="F3760" s="11" t="n">
        <v>2014</v>
      </c>
      <c r="G3760" s="8" t="inlineStr">
        <is>
          <t>Porsche</t>
        </is>
      </c>
      <c r="H3760" s="8" t="inlineStr">
        <is>
          <t>911 Turbo S</t>
        </is>
      </c>
      <c r="I3760" s="8" t="inlineStr">
        <is>
          <t>Y71C5PF8YB9JDD681</t>
        </is>
      </c>
      <c r="J3760" s="8" t="inlineStr">
        <is>
          <t>02 - Sports / GT</t>
        </is>
      </c>
      <c r="K3760" s="12" t="n">
        <v>365000</v>
      </c>
      <c r="L3760" s="8" t="inlineStr">
        <is>
          <t>North Carolina</t>
        </is>
      </c>
      <c r="M3760" s="13" t="n">
        <v>5939.86</v>
      </c>
      <c r="N3760" s="13" t="n"/>
      <c r="O3760" s="8" t="inlineStr">
        <is>
          <t>3 + at-fault claims - 5 yrs</t>
        </is>
      </c>
    </row>
    <row r="3761">
      <c r="A3761" s="8" t="inlineStr">
        <is>
          <t>bd45ce1f-d295-52bf-9e03-4202687c392d</t>
        </is>
      </c>
      <c r="B3761" s="9" t="inlineStr">
        <is>
          <t>2025-12</t>
        </is>
      </c>
      <c r="C3761" s="10" t="n"/>
      <c r="D3761" s="9" t="inlineStr">
        <is>
          <t>Declined</t>
        </is>
      </c>
      <c r="E3761" s="8" t="inlineStr">
        <is>
          <t>Lorenzo Kingsford</t>
        </is>
      </c>
      <c r="F3761" s="11" t="n">
        <v>1957</v>
      </c>
      <c r="G3761" s="8" t="inlineStr">
        <is>
          <t>Mercedes-Benz</t>
        </is>
      </c>
      <c r="H3761" s="8" t="inlineStr">
        <is>
          <t>AMG GT</t>
        </is>
      </c>
      <c r="I3761" s="8" t="inlineStr">
        <is>
          <t>K37YMG1LTAB97JVGB</t>
        </is>
      </c>
      <c r="J3761" s="8" t="inlineStr">
        <is>
          <t>02 - Sports / GT</t>
        </is>
      </c>
      <c r="K3761" s="12" t="n">
        <v>360000</v>
      </c>
      <c r="L3761" s="8" t="inlineStr">
        <is>
          <t>Louisiana</t>
        </is>
      </c>
      <c r="M3761" s="13" t="n">
        <v>6164.15</v>
      </c>
      <c r="N3761" s="13" t="n"/>
      <c r="O3761" s="8" t="inlineStr">
        <is>
          <t>3 + at-fault claims - 5 yrs</t>
        </is>
      </c>
    </row>
    <row r="3762">
      <c r="A3762" s="8" t="inlineStr">
        <is>
          <t>be2ab259-d09e-5326-94ea-4eaa150e5249</t>
        </is>
      </c>
      <c r="B3762" s="9" t="inlineStr">
        <is>
          <t>2025-12</t>
        </is>
      </c>
      <c r="C3762" s="10" t="n"/>
      <c r="D3762" s="9" t="inlineStr">
        <is>
          <t>Referred</t>
        </is>
      </c>
      <c r="E3762" s="8" t="inlineStr">
        <is>
          <t>Noor Larsson</t>
        </is>
      </c>
      <c r="F3762" s="11" t="n">
        <v>1989</v>
      </c>
      <c r="G3762" s="8" t="inlineStr">
        <is>
          <t>Maserati</t>
        </is>
      </c>
      <c r="H3762" s="8" t="inlineStr">
        <is>
          <t>GranTurismo</t>
        </is>
      </c>
      <c r="I3762" s="8" t="inlineStr">
        <is>
          <t>Y7S3PA853CEUXRKK7</t>
        </is>
      </c>
      <c r="J3762" s="8" t="inlineStr">
        <is>
          <t>02 - Sports / GT</t>
        </is>
      </c>
      <c r="K3762" s="12" t="n">
        <v>435000</v>
      </c>
      <c r="L3762" s="8" t="inlineStr">
        <is>
          <t>Maine</t>
        </is>
      </c>
      <c r="M3762" s="13" t="n">
        <v>6648.11</v>
      </c>
      <c r="N3762" s="13" t="n"/>
      <c r="O3762" s="8" t="inlineStr">
        <is>
          <t>1 at-fault claim over $100k</t>
        </is>
      </c>
    </row>
    <row r="3763">
      <c r="A3763" s="8" t="inlineStr">
        <is>
          <t>bfad9ceb-ac6e-51be-b08b-c615e734806d</t>
        </is>
      </c>
      <c r="B3763" s="9" t="inlineStr">
        <is>
          <t>2025-12</t>
        </is>
      </c>
      <c r="C3763" s="10" t="n"/>
      <c r="D3763" s="9" t="inlineStr">
        <is>
          <t>Declined</t>
        </is>
      </c>
      <c r="E3763" s="8" t="inlineStr">
        <is>
          <t>Delphine Rourke</t>
        </is>
      </c>
      <c r="F3763" s="11" t="n">
        <v>1981</v>
      </c>
      <c r="G3763" s="8" t="inlineStr">
        <is>
          <t>Bentley</t>
        </is>
      </c>
      <c r="H3763" s="8" t="inlineStr">
        <is>
          <t>Continental GT</t>
        </is>
      </c>
      <c r="I3763" s="8" t="inlineStr">
        <is>
          <t>MNXRF9KKCV9SD3H5M</t>
        </is>
      </c>
      <c r="J3763" s="8" t="inlineStr">
        <is>
          <t>02 - Sports / GT</t>
        </is>
      </c>
      <c r="K3763" s="12" t="n">
        <v>770000</v>
      </c>
      <c r="L3763" s="8" t="inlineStr">
        <is>
          <t>North Dakota</t>
        </is>
      </c>
      <c r="M3763" s="13" t="n">
        <v>9632.26</v>
      </c>
      <c r="N3763" s="13" t="n"/>
      <c r="O3763" s="8" t="inlineStr">
        <is>
          <t>3 + at-fault claims - 5 yrs</t>
        </is>
      </c>
    </row>
    <row r="3764">
      <c r="A3764" s="8" t="inlineStr">
        <is>
          <t>c0454843-92b7-58b0-94c5-71f07a1d193c</t>
        </is>
      </c>
      <c r="B3764" s="9" t="inlineStr">
        <is>
          <t>2025-12</t>
        </is>
      </c>
      <c r="C3764" s="10" t="n"/>
      <c r="D3764" s="9" t="inlineStr">
        <is>
          <t>Declined</t>
        </is>
      </c>
      <c r="E3764" s="8" t="inlineStr">
        <is>
          <t>Callum Kingsford</t>
        </is>
      </c>
      <c r="F3764" s="11" t="n">
        <v>1964</v>
      </c>
      <c r="G3764" s="8" t="inlineStr">
        <is>
          <t>Maserati</t>
        </is>
      </c>
      <c r="H3764" s="8" t="inlineStr">
        <is>
          <t>GranTurismo</t>
        </is>
      </c>
      <c r="I3764" s="8" t="inlineStr">
        <is>
          <t>HXN30U9MMYKBFCL9C</t>
        </is>
      </c>
      <c r="J3764" s="8" t="inlineStr">
        <is>
          <t>02 - Sports / GT</t>
        </is>
      </c>
      <c r="K3764" s="12" t="n">
        <v>215000</v>
      </c>
      <c r="L3764" s="8" t="inlineStr">
        <is>
          <t>Ohio</t>
        </is>
      </c>
      <c r="M3764" s="13" t="n">
        <v>5187.58</v>
      </c>
      <c r="N3764" s="13" t="n"/>
      <c r="O3764" s="8" t="inlineStr">
        <is>
          <t>3 + at-fault claims - 5 yrs</t>
        </is>
      </c>
    </row>
    <row r="3765">
      <c r="A3765" s="8" t="inlineStr">
        <is>
          <t>c105e73e-b19b-5f7a-9f73-c0175f1955ee</t>
        </is>
      </c>
      <c r="B3765" s="9" t="inlineStr">
        <is>
          <t>2025-12</t>
        </is>
      </c>
      <c r="C3765" s="10" t="n"/>
      <c r="D3765" s="9" t="inlineStr">
        <is>
          <t>Declined</t>
        </is>
      </c>
      <c r="E3765" s="8" t="inlineStr">
        <is>
          <t>Ingrid Rourke</t>
        </is>
      </c>
      <c r="F3765" s="11" t="n">
        <v>2009</v>
      </c>
      <c r="G3765" s="8" t="inlineStr">
        <is>
          <t>BMW</t>
        </is>
      </c>
      <c r="H3765" s="8" t="inlineStr">
        <is>
          <t>M8 Competition</t>
        </is>
      </c>
      <c r="I3765" s="8" t="inlineStr">
        <is>
          <t>RJU9TLZ0BUUFSAV9T</t>
        </is>
      </c>
      <c r="J3765" s="8" t="inlineStr">
        <is>
          <t>02 - Sports / GT</t>
        </is>
      </c>
      <c r="K3765" s="12" t="n">
        <v>745000</v>
      </c>
      <c r="L3765" s="8" t="inlineStr">
        <is>
          <t>Nebraska</t>
        </is>
      </c>
      <c r="M3765" s="13" t="n">
        <v>11877.83</v>
      </c>
      <c r="N3765" s="13" t="n"/>
      <c r="O3765" s="8" t="inlineStr">
        <is>
          <t>3 + at-fault claims - 5 yrs</t>
        </is>
      </c>
    </row>
    <row r="3766">
      <c r="A3766" s="8" t="inlineStr">
        <is>
          <t>c25077a8-cf96-575d-908d-599477aa06da</t>
        </is>
      </c>
      <c r="B3766" s="9" t="inlineStr">
        <is>
          <t>2025-12</t>
        </is>
      </c>
      <c r="C3766" s="10" t="n"/>
      <c r="D3766" s="9" t="inlineStr">
        <is>
          <t>Declined</t>
        </is>
      </c>
      <c r="E3766" s="8" t="inlineStr">
        <is>
          <t>Beatrix Merriweather</t>
        </is>
      </c>
      <c r="F3766" s="11" t="n">
        <v>1983</v>
      </c>
      <c r="G3766" s="8" t="inlineStr">
        <is>
          <t>Aston Martin</t>
        </is>
      </c>
      <c r="H3766" s="8" t="inlineStr">
        <is>
          <t>DB5</t>
        </is>
      </c>
      <c r="I3766" s="8" t="inlineStr">
        <is>
          <t>X0JMTYU2MD7J8TXEG</t>
        </is>
      </c>
      <c r="J3766" s="8" t="inlineStr">
        <is>
          <t>07 - Post-War Classic (1946-1972)</t>
        </is>
      </c>
      <c r="K3766" s="12" t="n">
        <v>575000</v>
      </c>
      <c r="L3766" s="8" t="inlineStr">
        <is>
          <t>Pennsylvania</t>
        </is>
      </c>
      <c r="M3766" s="13" t="n">
        <v>4665.09</v>
      </c>
      <c r="N3766" s="13" t="n"/>
      <c r="O3766" s="8" t="inlineStr">
        <is>
          <t>3 + at-fault claims - 5 yrs</t>
        </is>
      </c>
    </row>
    <row r="3767">
      <c r="A3767" s="8" t="inlineStr">
        <is>
          <t>c2c41fb5-e00d-53fb-8cce-afc0781df23e</t>
        </is>
      </c>
      <c r="B3767" s="9" t="inlineStr">
        <is>
          <t>2025-12</t>
        </is>
      </c>
      <c r="C3767" s="10" t="n"/>
      <c r="D3767" s="9" t="inlineStr">
        <is>
          <t>Declined</t>
        </is>
      </c>
      <c r="E3767" s="8" t="inlineStr">
        <is>
          <t>Callum Underwood</t>
        </is>
      </c>
      <c r="F3767" s="11" t="n">
        <v>2007</v>
      </c>
      <c r="G3767" s="8" t="inlineStr">
        <is>
          <t>BMW</t>
        </is>
      </c>
      <c r="H3767" s="8" t="inlineStr">
        <is>
          <t>M8 Competition</t>
        </is>
      </c>
      <c r="I3767" s="8" t="inlineStr">
        <is>
          <t>MEBT2CCGUBBME3TXK</t>
        </is>
      </c>
      <c r="J3767" s="8" t="inlineStr">
        <is>
          <t>02 - Sports / GT</t>
        </is>
      </c>
      <c r="K3767" s="12" t="n">
        <v>410000</v>
      </c>
      <c r="L3767" s="8" t="inlineStr">
        <is>
          <t>Idaho</t>
        </is>
      </c>
      <c r="M3767" s="13" t="n">
        <v>5743.87</v>
      </c>
      <c r="N3767" s="13" t="n"/>
      <c r="O3767" s="8" t="inlineStr">
        <is>
          <t>3 + at-fault claims - 5 yrs</t>
        </is>
      </c>
    </row>
    <row r="3768">
      <c r="A3768" s="8" t="inlineStr">
        <is>
          <t>c6457c88-fec3-5190-b5cf-69ef1da23513</t>
        </is>
      </c>
      <c r="B3768" s="9" t="inlineStr">
        <is>
          <t>2025-12</t>
        </is>
      </c>
      <c r="C3768" s="10" t="n"/>
      <c r="D3768" s="9" t="inlineStr">
        <is>
          <t>Declined</t>
        </is>
      </c>
      <c r="E3768" s="8" t="inlineStr">
        <is>
          <t>Fitzgerald Underwood</t>
        </is>
      </c>
      <c r="F3768" s="11" t="n">
        <v>1959</v>
      </c>
      <c r="G3768" s="8" t="inlineStr">
        <is>
          <t>Ferrari</t>
        </is>
      </c>
      <c r="H3768" s="8" t="inlineStr">
        <is>
          <t>275 GTB/4</t>
        </is>
      </c>
      <c r="I3768" s="8" t="inlineStr">
        <is>
          <t>7NHK9VLG7FA64F9P1</t>
        </is>
      </c>
      <c r="J3768" s="8" t="inlineStr">
        <is>
          <t>07 - Post-War Classic (1946-1972)</t>
        </is>
      </c>
      <c r="K3768" s="12" t="n">
        <v>1375000</v>
      </c>
      <c r="L3768" s="8" t="inlineStr">
        <is>
          <t>Nebraska</t>
        </is>
      </c>
      <c r="M3768" s="13" t="n">
        <v>12816.04</v>
      </c>
      <c r="N3768" s="13" t="n"/>
      <c r="O3768" s="8" t="inlineStr">
        <is>
          <t>3 + at-fault claims - 5 yrs</t>
        </is>
      </c>
    </row>
    <row r="3769">
      <c r="A3769" s="8" t="inlineStr">
        <is>
          <t>c647ccbc-c227-57a3-a742-d2a5811a85cf</t>
        </is>
      </c>
      <c r="B3769" s="9" t="inlineStr">
        <is>
          <t>2025-12</t>
        </is>
      </c>
      <c r="C3769" s="10" t="n"/>
      <c r="D3769" s="9" t="inlineStr">
        <is>
          <t>Referred</t>
        </is>
      </c>
      <c r="E3769" s="8" t="inlineStr">
        <is>
          <t>Mireille Kingsford</t>
        </is>
      </c>
      <c r="F3769" s="11" t="n">
        <v>1970</v>
      </c>
      <c r="G3769" s="8" t="inlineStr">
        <is>
          <t>Ferrari</t>
        </is>
      </c>
      <c r="H3769" s="8" t="inlineStr">
        <is>
          <t>296 GTB</t>
        </is>
      </c>
      <c r="I3769" s="8" t="inlineStr">
        <is>
          <t>6999Y941HXMKBHWF4</t>
        </is>
      </c>
      <c r="J3769" s="8" t="inlineStr">
        <is>
          <t>03 - Supercar</t>
        </is>
      </c>
      <c r="K3769" s="12" t="n">
        <v>770000</v>
      </c>
      <c r="L3769" s="8" t="inlineStr">
        <is>
          <t>Florida</t>
        </is>
      </c>
      <c r="M3769" s="13" t="n">
        <v>19598.68</v>
      </c>
      <c r="N3769" s="13" t="n"/>
      <c r="O3769" s="8" t="inlineStr">
        <is>
          <t>2 at-fault claims - 5 yrs</t>
        </is>
      </c>
    </row>
    <row r="3770">
      <c r="A3770" s="8" t="inlineStr">
        <is>
          <t>c8805a52-c67a-502d-91f6-00db907cc386</t>
        </is>
      </c>
      <c r="B3770" s="9" t="inlineStr">
        <is>
          <t>2025-12</t>
        </is>
      </c>
      <c r="C3770" s="10" t="n"/>
      <c r="D3770" s="9" t="inlineStr">
        <is>
          <t>Referred</t>
        </is>
      </c>
      <c r="E3770" s="8" t="inlineStr">
        <is>
          <t>Leopold Ashcombe</t>
        </is>
      </c>
      <c r="F3770" s="11" t="n">
        <v>1966</v>
      </c>
      <c r="G3770" s="8" t="inlineStr">
        <is>
          <t>Ferrari</t>
        </is>
      </c>
      <c r="H3770" s="8" t="inlineStr">
        <is>
          <t>296 GTB</t>
        </is>
      </c>
      <c r="I3770" s="8" t="inlineStr">
        <is>
          <t>C4PZ5C9U05BX1L6SZ</t>
        </is>
      </c>
      <c r="J3770" s="8" t="inlineStr">
        <is>
          <t>03 - Supercar</t>
        </is>
      </c>
      <c r="K3770" s="12" t="n">
        <v>385000</v>
      </c>
      <c r="L3770" s="8" t="inlineStr">
        <is>
          <t>Vermont</t>
        </is>
      </c>
      <c r="M3770" s="13" t="n">
        <v>10191.6</v>
      </c>
      <c r="N3770" s="13" t="n"/>
      <c r="O3770" s="8" t="inlineStr">
        <is>
          <t>Prior carrier non-renewal / cancellation</t>
        </is>
      </c>
    </row>
    <row r="3771">
      <c r="A3771" s="8" t="inlineStr">
        <is>
          <t>c8ce3539-3608-5eed-8219-bcb48fa51624</t>
        </is>
      </c>
      <c r="B3771" s="9" t="inlineStr">
        <is>
          <t>2025-12</t>
        </is>
      </c>
      <c r="C3771" s="10" t="n"/>
      <c r="D3771" s="9" t="inlineStr">
        <is>
          <t>Declined</t>
        </is>
      </c>
      <c r="E3771" s="8" t="inlineStr">
        <is>
          <t>Cassius Vandermeer</t>
        </is>
      </c>
      <c r="F3771" s="11" t="n">
        <v>1980</v>
      </c>
      <c r="G3771" s="8" t="inlineStr">
        <is>
          <t>Lamborghini</t>
        </is>
      </c>
      <c r="H3771" s="8" t="inlineStr">
        <is>
          <t>Huracan EVO</t>
        </is>
      </c>
      <c r="I3771" s="8" t="inlineStr">
        <is>
          <t>X9RJ9ZA0KMKB6WGD2</t>
        </is>
      </c>
      <c r="J3771" s="8" t="inlineStr">
        <is>
          <t>03 - Supercar</t>
        </is>
      </c>
      <c r="K3771" s="12" t="n">
        <v>885000</v>
      </c>
      <c r="L3771" s="8" t="inlineStr">
        <is>
          <t>California</t>
        </is>
      </c>
      <c r="M3771" s="13" t="n">
        <v>21415.33</v>
      </c>
      <c r="N3771" s="13" t="n"/>
      <c r="O3771" s="8" t="inlineStr">
        <is>
          <t>3 + at-fault claims - 5 yrs</t>
        </is>
      </c>
    </row>
    <row r="3772">
      <c r="A3772" s="8" t="inlineStr">
        <is>
          <t>c9679205-11be-5ff5-9cc4-fddf2d519201</t>
        </is>
      </c>
      <c r="B3772" s="9" t="inlineStr">
        <is>
          <t>2025-12</t>
        </is>
      </c>
      <c r="C3772" s="10" t="n"/>
      <c r="D3772" s="9" t="inlineStr">
        <is>
          <t>Declined</t>
        </is>
      </c>
      <c r="E3772" s="8" t="inlineStr">
        <is>
          <t>Fenwick Larsson</t>
        </is>
      </c>
      <c r="F3772" s="11" t="n">
        <v>1972</v>
      </c>
      <c r="G3772" s="8" t="inlineStr">
        <is>
          <t>Mercedes-Benz</t>
        </is>
      </c>
      <c r="H3772" s="8" t="inlineStr">
        <is>
          <t>AMG GT</t>
        </is>
      </c>
      <c r="I3772" s="8" t="inlineStr">
        <is>
          <t>R168SBGNVS6KGGDVP</t>
        </is>
      </c>
      <c r="J3772" s="8" t="inlineStr">
        <is>
          <t>02 - Sports / GT</t>
        </is>
      </c>
      <c r="K3772" s="12" t="n">
        <v>575000</v>
      </c>
      <c r="L3772" s="8" t="inlineStr">
        <is>
          <t>Mississippi</t>
        </is>
      </c>
      <c r="M3772" s="13" t="n">
        <v>8391.75</v>
      </c>
      <c r="N3772" s="13" t="n"/>
      <c r="O3772" s="8" t="inlineStr">
        <is>
          <t>3 + at-fault claims - 5 yrs</t>
        </is>
      </c>
    </row>
    <row r="3773">
      <c r="A3773" s="8" t="inlineStr">
        <is>
          <t>cd09d2ba-9a73-5c0a-88a0-b283bb5e104a</t>
        </is>
      </c>
      <c r="B3773" s="9" t="inlineStr">
        <is>
          <t>2025-12</t>
        </is>
      </c>
      <c r="C3773" s="10" t="n"/>
      <c r="D3773" s="9" t="inlineStr">
        <is>
          <t>Referred</t>
        </is>
      </c>
      <c r="E3773" s="8" t="inlineStr">
        <is>
          <t>Lorenzo Fairweather</t>
        </is>
      </c>
      <c r="F3773" s="11" t="n">
        <v>2000</v>
      </c>
      <c r="G3773" s="8" t="inlineStr">
        <is>
          <t>Porsche</t>
        </is>
      </c>
      <c r="H3773" s="8" t="inlineStr">
        <is>
          <t>911 Turbo S</t>
        </is>
      </c>
      <c r="I3773" s="8" t="inlineStr">
        <is>
          <t>0K172L7DP4THGH1EA</t>
        </is>
      </c>
      <c r="J3773" s="8" t="inlineStr">
        <is>
          <t>02 - Sports / GT</t>
        </is>
      </c>
      <c r="K3773" s="12" t="n">
        <v>800000</v>
      </c>
      <c r="L3773" s="8" t="inlineStr">
        <is>
          <t>Missouri</t>
        </is>
      </c>
      <c r="M3773" s="13" t="n">
        <v>10400</v>
      </c>
      <c r="N3773" s="13" t="n"/>
      <c r="O3773" s="8" t="inlineStr">
        <is>
          <t>1 at-fault claim over $100k</t>
        </is>
      </c>
    </row>
    <row r="3774">
      <c r="A3774" s="8" t="inlineStr">
        <is>
          <t>cdb075bb-75e0-5fb3-87ba-ce6c90632961</t>
        </is>
      </c>
      <c r="B3774" s="9" t="inlineStr">
        <is>
          <t>2025-12</t>
        </is>
      </c>
      <c r="C3774" s="10" t="n"/>
      <c r="D3774" s="9" t="inlineStr">
        <is>
          <t>Declined</t>
        </is>
      </c>
      <c r="E3774" s="8" t="inlineStr">
        <is>
          <t>Marisol Bellandi</t>
        </is>
      </c>
      <c r="F3774" s="11" t="n">
        <v>2000</v>
      </c>
      <c r="G3774" s="8" t="inlineStr">
        <is>
          <t>Ferrari</t>
        </is>
      </c>
      <c r="H3774" s="8" t="inlineStr">
        <is>
          <t>SF90 Stradale</t>
        </is>
      </c>
      <c r="I3774" s="8" t="inlineStr">
        <is>
          <t>M24DC83T84WU25Z6X</t>
        </is>
      </c>
      <c r="J3774" s="8" t="inlineStr">
        <is>
          <t>03 - Supercar</t>
        </is>
      </c>
      <c r="K3774" s="12" t="n">
        <v>845000</v>
      </c>
      <c r="L3774" s="8" t="inlineStr">
        <is>
          <t>New York</t>
        </is>
      </c>
      <c r="M3774" s="13" t="n">
        <v>19387.17</v>
      </c>
      <c r="N3774" s="13" t="n"/>
      <c r="O3774" s="8" t="inlineStr">
        <is>
          <t>3 + at-fault claims - 5 yrs</t>
        </is>
      </c>
    </row>
    <row r="3775">
      <c r="A3775" s="8" t="inlineStr">
        <is>
          <t>ce5e363a-5329-591d-9000-cc93df29195b</t>
        </is>
      </c>
      <c r="B3775" s="9" t="inlineStr">
        <is>
          <t>2025-12</t>
        </is>
      </c>
      <c r="C3775" s="10" t="n"/>
      <c r="D3775" s="9" t="inlineStr">
        <is>
          <t>Declined</t>
        </is>
      </c>
      <c r="E3775" s="8" t="inlineStr">
        <is>
          <t>Thaddeus Chattopadhyay</t>
        </is>
      </c>
      <c r="F3775" s="11" t="n">
        <v>1985</v>
      </c>
      <c r="G3775" s="8" t="inlineStr">
        <is>
          <t>Aston Martin</t>
        </is>
      </c>
      <c r="H3775" s="8" t="inlineStr">
        <is>
          <t>DB12</t>
        </is>
      </c>
      <c r="I3775" s="8" t="inlineStr">
        <is>
          <t>6RS7UR842WXXAY0AW</t>
        </is>
      </c>
      <c r="J3775" s="8" t="inlineStr">
        <is>
          <t>02 - Sports / GT</t>
        </is>
      </c>
      <c r="K3775" s="12" t="n">
        <v>330000</v>
      </c>
      <c r="L3775" s="8" t="inlineStr">
        <is>
          <t>Kentucky</t>
        </is>
      </c>
      <c r="M3775" s="13" t="n">
        <v>6257.55</v>
      </c>
      <c r="N3775" s="13" t="n"/>
      <c r="O3775" s="8" t="inlineStr">
        <is>
          <t>3 + at-fault claims - 5 yrs</t>
        </is>
      </c>
    </row>
    <row r="3776">
      <c r="A3776" s="8" t="inlineStr">
        <is>
          <t>ceb907a1-693a-5948-b059-cc7805fc4093</t>
        </is>
      </c>
      <c r="B3776" s="9" t="inlineStr">
        <is>
          <t>2025-12</t>
        </is>
      </c>
      <c r="C3776" s="10" t="n"/>
      <c r="D3776" s="9" t="inlineStr">
        <is>
          <t>Declined</t>
        </is>
      </c>
      <c r="E3776" s="8" t="inlineStr">
        <is>
          <t>Priya Farkas</t>
        </is>
      </c>
      <c r="F3776" s="11" t="n">
        <v>1993</v>
      </c>
      <c r="G3776" s="8" t="inlineStr">
        <is>
          <t>Maserati</t>
        </is>
      </c>
      <c r="H3776" s="8" t="inlineStr">
        <is>
          <t>GranTurismo</t>
        </is>
      </c>
      <c r="I3776" s="8" t="inlineStr">
        <is>
          <t>PMT884EZB75GNH60E</t>
        </is>
      </c>
      <c r="J3776" s="8" t="inlineStr">
        <is>
          <t>02 - Sports / GT</t>
        </is>
      </c>
      <c r="K3776" s="12" t="n">
        <v>660000</v>
      </c>
      <c r="L3776" s="8" t="inlineStr">
        <is>
          <t>Minnesota</t>
        </is>
      </c>
      <c r="M3776" s="13" t="n">
        <v>10684.53</v>
      </c>
      <c r="N3776" s="13" t="n"/>
      <c r="O3776" s="8" t="inlineStr">
        <is>
          <t>3 + at-fault claims - 5 yrs</t>
        </is>
      </c>
    </row>
    <row r="3777">
      <c r="A3777" s="8" t="inlineStr">
        <is>
          <t>cf61d3ae-6e65-59da-a18e-3d04949b6348</t>
        </is>
      </c>
      <c r="B3777" s="9" t="inlineStr">
        <is>
          <t>2025-12</t>
        </is>
      </c>
      <c r="C3777" s="10" t="n"/>
      <c r="D3777" s="9" t="inlineStr">
        <is>
          <t>Declined</t>
        </is>
      </c>
      <c r="E3777" s="8" t="inlineStr">
        <is>
          <t>Anouk Rourke</t>
        </is>
      </c>
      <c r="F3777" s="11" t="n">
        <v>1984</v>
      </c>
      <c r="G3777" s="8" t="inlineStr">
        <is>
          <t>Maserati</t>
        </is>
      </c>
      <c r="H3777" s="8" t="inlineStr">
        <is>
          <t>GranTurismo</t>
        </is>
      </c>
      <c r="I3777" s="8" t="inlineStr">
        <is>
          <t>LBKSE2JNLNTSG8Y8Y</t>
        </is>
      </c>
      <c r="J3777" s="8" t="inlineStr">
        <is>
          <t>02 - Sports / GT</t>
        </is>
      </c>
      <c r="K3777" s="12" t="n">
        <v>770000</v>
      </c>
      <c r="L3777" s="8" t="inlineStr">
        <is>
          <t>Delaware</t>
        </is>
      </c>
      <c r="M3777" s="13" t="n">
        <v>11804.25</v>
      </c>
      <c r="N3777" s="13" t="n"/>
      <c r="O3777" s="8" t="inlineStr">
        <is>
          <t>3 + at-fault claims - 5 yrs</t>
        </is>
      </c>
    </row>
    <row r="3778">
      <c r="A3778" s="8" t="inlineStr">
        <is>
          <t>cf66324f-b746-5723-8189-aa6ca3506ce1</t>
        </is>
      </c>
      <c r="B3778" s="9" t="inlineStr">
        <is>
          <t>2025-12</t>
        </is>
      </c>
      <c r="C3778" s="10" t="n"/>
      <c r="D3778" s="9" t="inlineStr">
        <is>
          <t>Declined</t>
        </is>
      </c>
      <c r="E3778" s="8" t="inlineStr">
        <is>
          <t>Ramona Bellandi</t>
        </is>
      </c>
      <c r="F3778" s="11" t="n">
        <v>1966</v>
      </c>
      <c r="G3778" s="8" t="inlineStr">
        <is>
          <t>Aston Martin</t>
        </is>
      </c>
      <c r="H3778" s="8" t="inlineStr">
        <is>
          <t>DB12</t>
        </is>
      </c>
      <c r="I3778" s="8" t="inlineStr">
        <is>
          <t>X1R5KGWX4MJ47YSKB</t>
        </is>
      </c>
      <c r="J3778" s="8" t="inlineStr">
        <is>
          <t>02 - Sports / GT</t>
        </is>
      </c>
      <c r="K3778" s="12" t="n">
        <v>250000</v>
      </c>
      <c r="L3778" s="8" t="inlineStr">
        <is>
          <t>Rhode Island</t>
        </is>
      </c>
      <c r="M3778" s="13" t="n">
        <v>4846.7</v>
      </c>
      <c r="N3778" s="13" t="n"/>
      <c r="O3778" s="8" t="inlineStr">
        <is>
          <t>3 + at-fault claims - 5 yrs</t>
        </is>
      </c>
    </row>
    <row r="3779">
      <c r="A3779" s="8" t="inlineStr">
        <is>
          <t>d0b9cae3-dd97-51d6-9e4d-00658f944ea0</t>
        </is>
      </c>
      <c r="B3779" s="9" t="inlineStr">
        <is>
          <t>2025-12</t>
        </is>
      </c>
      <c r="C3779" s="10" t="n"/>
      <c r="D3779" s="9" t="inlineStr">
        <is>
          <t>Declined</t>
        </is>
      </c>
      <c r="E3779" s="8" t="inlineStr">
        <is>
          <t>Thaddeus Harrington</t>
        </is>
      </c>
      <c r="F3779" s="11" t="n">
        <v>2018</v>
      </c>
      <c r="G3779" s="8" t="inlineStr">
        <is>
          <t>McLaren</t>
        </is>
      </c>
      <c r="H3779" s="8" t="inlineStr">
        <is>
          <t>750S</t>
        </is>
      </c>
      <c r="I3779" s="8" t="inlineStr">
        <is>
          <t>EY8DUPXL2NABZ7BES</t>
        </is>
      </c>
      <c r="J3779" s="8" t="inlineStr">
        <is>
          <t>03 - Supercar</t>
        </is>
      </c>
      <c r="K3779" s="12" t="n">
        <v>1510000</v>
      </c>
      <c r="L3779" s="8" t="inlineStr">
        <is>
          <t>Nevada</t>
        </is>
      </c>
      <c r="M3779" s="13" t="n">
        <v>26667.17</v>
      </c>
      <c r="N3779" s="13" t="n"/>
      <c r="O3779" s="8" t="inlineStr">
        <is>
          <t>3 + at-fault claims - 5 yrs</t>
        </is>
      </c>
    </row>
    <row r="3780">
      <c r="A3780" s="8" t="inlineStr">
        <is>
          <t>d28f0871-671a-52fa-81cf-1c4b90c4a374</t>
        </is>
      </c>
      <c r="B3780" s="9" t="inlineStr">
        <is>
          <t>2025-12</t>
        </is>
      </c>
      <c r="C3780" s="10" t="n"/>
      <c r="D3780" s="9" t="inlineStr">
        <is>
          <t>Declined</t>
        </is>
      </c>
      <c r="E3780" s="8" t="inlineStr">
        <is>
          <t>Ramona Larsson</t>
        </is>
      </c>
      <c r="F3780" s="11" t="n">
        <v>2020</v>
      </c>
      <c r="G3780" s="8" t="inlineStr">
        <is>
          <t>Aston Martin</t>
        </is>
      </c>
      <c r="H3780" s="8" t="inlineStr">
        <is>
          <t>DB5</t>
        </is>
      </c>
      <c r="I3780" s="8" t="inlineStr">
        <is>
          <t>7GLKDDDDHT76DY2SL</t>
        </is>
      </c>
      <c r="J3780" s="8" t="inlineStr">
        <is>
          <t>07 - Post-War Classic (1946-1972)</t>
        </is>
      </c>
      <c r="K3780" s="12" t="n">
        <v>285000</v>
      </c>
      <c r="L3780" s="8" t="inlineStr">
        <is>
          <t>Michigan</t>
        </is>
      </c>
      <c r="M3780" s="13" t="n">
        <v>4000.75</v>
      </c>
      <c r="N3780" s="13" t="n"/>
      <c r="O3780" s="8" t="inlineStr">
        <is>
          <t>3 + at-fault claims - 5 yrs</t>
        </is>
      </c>
    </row>
    <row r="3781">
      <c r="A3781" s="8" t="inlineStr">
        <is>
          <t>d36010eb-377b-5f97-be03-72b931c91405</t>
        </is>
      </c>
      <c r="B3781" s="9" t="inlineStr">
        <is>
          <t>2025-12</t>
        </is>
      </c>
      <c r="C3781" s="10" t="n"/>
      <c r="D3781" s="9" t="inlineStr">
        <is>
          <t>Declined</t>
        </is>
      </c>
      <c r="E3781" s="8" t="inlineStr">
        <is>
          <t>Ramona Kingsford</t>
        </is>
      </c>
      <c r="F3781" s="11" t="n">
        <v>2021</v>
      </c>
      <c r="G3781" s="8" t="inlineStr">
        <is>
          <t>Ferrari</t>
        </is>
      </c>
      <c r="H3781" s="8" t="inlineStr">
        <is>
          <t>275 GTB/4</t>
        </is>
      </c>
      <c r="I3781" s="8" t="inlineStr">
        <is>
          <t>5BMZG3V3JWPAHRKCJ</t>
        </is>
      </c>
      <c r="J3781" s="8" t="inlineStr">
        <is>
          <t>07 - Post-War Classic (1946-1972)</t>
        </is>
      </c>
      <c r="K3781" s="12" t="n">
        <v>1880000</v>
      </c>
      <c r="L3781" s="8" t="inlineStr">
        <is>
          <t>Vermont</t>
        </is>
      </c>
      <c r="M3781" s="13" t="n">
        <v>16444.68</v>
      </c>
      <c r="N3781" s="13" t="n"/>
      <c r="O3781" s="8" t="inlineStr">
        <is>
          <t>3 + at-fault claims - 5 yrs</t>
        </is>
      </c>
    </row>
    <row r="3782">
      <c r="A3782" s="8" t="inlineStr">
        <is>
          <t>d3981cad-84ce-53a7-bf7f-0d25b462bf45</t>
        </is>
      </c>
      <c r="B3782" s="9" t="inlineStr">
        <is>
          <t>2025-12</t>
        </is>
      </c>
      <c r="C3782" s="10" t="n"/>
      <c r="D3782" s="9" t="inlineStr">
        <is>
          <t>Declined</t>
        </is>
      </c>
      <c r="E3782" s="8" t="inlineStr">
        <is>
          <t>Noor Underwood</t>
        </is>
      </c>
      <c r="F3782" s="11" t="n">
        <v>2010</v>
      </c>
      <c r="G3782" s="8" t="inlineStr">
        <is>
          <t>Aston Martin</t>
        </is>
      </c>
      <c r="H3782" s="8" t="inlineStr">
        <is>
          <t>DB12</t>
        </is>
      </c>
      <c r="I3782" s="8" t="inlineStr">
        <is>
          <t>PCKFYYPJFYVGLZZ9H</t>
        </is>
      </c>
      <c r="J3782" s="8" t="inlineStr">
        <is>
          <t>02 - Sports / GT</t>
        </is>
      </c>
      <c r="K3782" s="12" t="n">
        <v>410000</v>
      </c>
      <c r="L3782" s="8" t="inlineStr">
        <is>
          <t>Missouri</t>
        </is>
      </c>
      <c r="M3782" s="13" t="n">
        <v>6150</v>
      </c>
      <c r="N3782" s="13" t="n"/>
      <c r="O3782" s="8" t="inlineStr">
        <is>
          <t>3 + at-fault claims - 5 yrs</t>
        </is>
      </c>
    </row>
    <row r="3783">
      <c r="A3783" s="8" t="inlineStr">
        <is>
          <t>d3dce06c-86ad-587d-b348-14b4e8ee8785</t>
        </is>
      </c>
      <c r="B3783" s="9" t="inlineStr">
        <is>
          <t>2025-12</t>
        </is>
      </c>
      <c r="C3783" s="10" t="n"/>
      <c r="D3783" s="9" t="inlineStr">
        <is>
          <t>Declined</t>
        </is>
      </c>
      <c r="E3783" s="8" t="inlineStr">
        <is>
          <t>Aurelio Vandermeer</t>
        </is>
      </c>
      <c r="F3783" s="11" t="n">
        <v>1966</v>
      </c>
      <c r="G3783" s="8" t="inlineStr">
        <is>
          <t>Aston Martin</t>
        </is>
      </c>
      <c r="H3783" s="8" t="inlineStr">
        <is>
          <t>DB12</t>
        </is>
      </c>
      <c r="I3783" s="8" t="inlineStr">
        <is>
          <t>LNU8GZB5GY760B53Z</t>
        </is>
      </c>
      <c r="J3783" s="8" t="inlineStr">
        <is>
          <t>02 - Sports / GT</t>
        </is>
      </c>
      <c r="K3783" s="12" t="n">
        <v>625000</v>
      </c>
      <c r="L3783" s="8" t="inlineStr">
        <is>
          <t>Texas</t>
        </is>
      </c>
      <c r="M3783" s="13" t="n">
        <v>8814.860000000001</v>
      </c>
      <c r="N3783" s="13" t="n"/>
      <c r="O3783" s="8" t="inlineStr">
        <is>
          <t>3 + at-fault claims - 5 yrs</t>
        </is>
      </c>
    </row>
    <row r="3784">
      <c r="A3784" s="8" t="inlineStr">
        <is>
          <t>d4a0e7e5-1c67-5568-b1e6-c2114e1bcb8d</t>
        </is>
      </c>
      <c r="B3784" s="9" t="inlineStr">
        <is>
          <t>2025-12</t>
        </is>
      </c>
      <c r="C3784" s="10" t="n"/>
      <c r="D3784" s="9" t="inlineStr">
        <is>
          <t>Declined</t>
        </is>
      </c>
      <c r="E3784" s="8" t="inlineStr">
        <is>
          <t>Callum Bellandi</t>
        </is>
      </c>
      <c r="F3784" s="11" t="n">
        <v>1995</v>
      </c>
      <c r="G3784" s="8" t="inlineStr">
        <is>
          <t>Bentley</t>
        </is>
      </c>
      <c r="H3784" s="8" t="inlineStr">
        <is>
          <t>4.5 Litre</t>
        </is>
      </c>
      <c r="I3784" s="8" t="inlineStr">
        <is>
          <t>6S3GE64MVXYXEUZBC</t>
        </is>
      </c>
      <c r="J3784" s="8" t="inlineStr">
        <is>
          <t>06 - Vintage Pre-War (pre-1946)</t>
        </is>
      </c>
      <c r="K3784" s="12" t="n">
        <v>1950000</v>
      </c>
      <c r="L3784" s="8" t="inlineStr">
        <is>
          <t>Wisconsin</t>
        </is>
      </c>
      <c r="M3784" s="13" t="n">
        <v>15011.32</v>
      </c>
      <c r="N3784" s="13" t="n"/>
      <c r="O3784" s="8" t="inlineStr">
        <is>
          <t>3 + at-fault claims - 5 yrs</t>
        </is>
      </c>
    </row>
    <row r="3785">
      <c r="A3785" s="8" t="inlineStr">
        <is>
          <t>d68a3e97-cd3c-56a7-bcd5-669f77e0133c</t>
        </is>
      </c>
      <c r="B3785" s="9" t="inlineStr">
        <is>
          <t>2025-12</t>
        </is>
      </c>
      <c r="C3785" s="10" t="n"/>
      <c r="D3785" s="9" t="inlineStr">
        <is>
          <t>Declined</t>
        </is>
      </c>
      <c r="E3785" s="8" t="inlineStr">
        <is>
          <t>Fenwick Blackwood</t>
        </is>
      </c>
      <c r="F3785" s="11" t="n">
        <v>1973</v>
      </c>
      <c r="G3785" s="8" t="inlineStr">
        <is>
          <t>Porsche</t>
        </is>
      </c>
      <c r="H3785" s="8" t="inlineStr">
        <is>
          <t>911 Turbo S</t>
        </is>
      </c>
      <c r="I3785" s="8" t="inlineStr">
        <is>
          <t>77PJEHNYBJRHTVNCJ</t>
        </is>
      </c>
      <c r="J3785" s="8" t="inlineStr">
        <is>
          <t>02 - Sports / GT</t>
        </is>
      </c>
      <c r="K3785" s="12" t="n">
        <v>525000</v>
      </c>
      <c r="L3785" s="8" t="inlineStr">
        <is>
          <t>South Dakota</t>
        </is>
      </c>
      <c r="M3785" s="13" t="n">
        <v>7146.93</v>
      </c>
      <c r="N3785" s="13" t="n"/>
      <c r="O3785" s="8" t="inlineStr">
        <is>
          <t>3 + at-fault claims - 5 yrs</t>
        </is>
      </c>
    </row>
    <row r="3786">
      <c r="A3786" s="8" t="inlineStr">
        <is>
          <t>d7a66a63-6eec-5ec5-8fba-080c7cc47c4e</t>
        </is>
      </c>
      <c r="B3786" s="9" t="inlineStr">
        <is>
          <t>2025-12</t>
        </is>
      </c>
      <c r="C3786" s="10" t="n"/>
      <c r="D3786" s="9" t="inlineStr">
        <is>
          <t>Referred</t>
        </is>
      </c>
      <c r="E3786" s="8" t="inlineStr">
        <is>
          <t>Ottilie Vasquez</t>
        </is>
      </c>
      <c r="F3786" s="11" t="n">
        <v>2006</v>
      </c>
      <c r="G3786" s="8" t="inlineStr">
        <is>
          <t>Aston Martin</t>
        </is>
      </c>
      <c r="H3786" s="8" t="inlineStr">
        <is>
          <t>DB12</t>
        </is>
      </c>
      <c r="I3786" s="8" t="inlineStr">
        <is>
          <t>2PZUK1J3Y8YLHKW12</t>
        </is>
      </c>
      <c r="J3786" s="8" t="inlineStr">
        <is>
          <t>02 - Sports / GT</t>
        </is>
      </c>
      <c r="K3786" s="12" t="n">
        <v>705000</v>
      </c>
      <c r="L3786" s="8" t="inlineStr">
        <is>
          <t>Vermont</t>
        </is>
      </c>
      <c r="M3786" s="13" t="n">
        <v>10548.4</v>
      </c>
      <c r="N3786" s="13" t="n"/>
      <c r="O3786" s="8" t="inlineStr">
        <is>
          <t>1 at-fault claim over $100k</t>
        </is>
      </c>
    </row>
    <row r="3787">
      <c r="A3787" s="8" t="inlineStr">
        <is>
          <t>d857ffff-19d7-5393-8086-41f2419d05d3</t>
        </is>
      </c>
      <c r="B3787" s="9" t="inlineStr">
        <is>
          <t>2025-12</t>
        </is>
      </c>
      <c r="C3787" s="10" t="n"/>
      <c r="D3787" s="9" t="inlineStr">
        <is>
          <t>Referred</t>
        </is>
      </c>
      <c r="E3787" s="8" t="inlineStr">
        <is>
          <t>Sunniva Blackwood</t>
        </is>
      </c>
      <c r="F3787" s="11" t="n">
        <v>1980</v>
      </c>
      <c r="G3787" s="8" t="inlineStr">
        <is>
          <t>Bentley</t>
        </is>
      </c>
      <c r="H3787" s="8" t="inlineStr">
        <is>
          <t>Continental GT</t>
        </is>
      </c>
      <c r="I3787" s="8" t="inlineStr">
        <is>
          <t>AS64KU7RFYPZZ198M</t>
        </is>
      </c>
      <c r="J3787" s="8" t="inlineStr">
        <is>
          <t>02 - Sports / GT</t>
        </is>
      </c>
      <c r="K3787" s="12" t="n">
        <v>1595000</v>
      </c>
      <c r="L3787" s="8" t="inlineStr">
        <is>
          <t>Ohio</t>
        </is>
      </c>
      <c r="M3787" s="13" t="n">
        <v>23007.12</v>
      </c>
      <c r="N3787" s="13" t="n"/>
      <c r="O3787" s="8" t="inlineStr">
        <is>
          <t>2 at-fault claims - 5 yrs</t>
        </is>
      </c>
    </row>
    <row r="3788">
      <c r="A3788" s="8" t="inlineStr">
        <is>
          <t>dc339f1a-0991-5007-bcea-8d23fd1e56f1</t>
        </is>
      </c>
      <c r="B3788" s="9" t="inlineStr">
        <is>
          <t>2025-12</t>
        </is>
      </c>
      <c r="C3788" s="10" t="n"/>
      <c r="D3788" s="9" t="inlineStr">
        <is>
          <t>Declined</t>
        </is>
      </c>
      <c r="E3788" s="8" t="inlineStr">
        <is>
          <t>Delphine Montoya</t>
        </is>
      </c>
      <c r="F3788" s="11" t="n">
        <v>1968</v>
      </c>
      <c r="G3788" s="8" t="inlineStr">
        <is>
          <t>Mercedes-Benz</t>
        </is>
      </c>
      <c r="H3788" s="8" t="inlineStr">
        <is>
          <t>AMG GT</t>
        </is>
      </c>
      <c r="I3788" s="8" t="inlineStr">
        <is>
          <t>43J0NADMCX1NXM6XX</t>
        </is>
      </c>
      <c r="J3788" s="8" t="inlineStr">
        <is>
          <t>02 - Sports / GT</t>
        </is>
      </c>
      <c r="K3788" s="12" t="n">
        <v>720000</v>
      </c>
      <c r="L3788" s="8" t="inlineStr">
        <is>
          <t>Alabama</t>
        </is>
      </c>
      <c r="M3788" s="13" t="n">
        <v>11214.34</v>
      </c>
      <c r="N3788" s="13" t="n"/>
      <c r="O3788" s="8" t="inlineStr">
        <is>
          <t>3 + at-fault claims - 5 yrs</t>
        </is>
      </c>
    </row>
    <row r="3789">
      <c r="A3789" s="8" t="inlineStr">
        <is>
          <t>dc494bf9-ef22-527d-a5e6-f88f90e918f8</t>
        </is>
      </c>
      <c r="B3789" s="9" t="inlineStr">
        <is>
          <t>2025-12</t>
        </is>
      </c>
      <c r="C3789" s="10" t="n"/>
      <c r="D3789" s="9" t="inlineStr">
        <is>
          <t>Declined</t>
        </is>
      </c>
      <c r="E3789" s="8" t="inlineStr">
        <is>
          <t>Saoirse Montoya</t>
        </is>
      </c>
      <c r="F3789" s="11" t="n">
        <v>1998</v>
      </c>
      <c r="G3789" s="8" t="inlineStr">
        <is>
          <t>Jaguar</t>
        </is>
      </c>
      <c r="H3789" s="8" t="inlineStr">
        <is>
          <t>E-Type Series 1</t>
        </is>
      </c>
      <c r="I3789" s="8" t="inlineStr">
        <is>
          <t>9JBCZDZ6B18YDC0GB</t>
        </is>
      </c>
      <c r="J3789" s="8" t="inlineStr">
        <is>
          <t>07 - Post-War Classic (1946-1972)</t>
        </is>
      </c>
      <c r="K3789" s="12" t="n">
        <v>990000</v>
      </c>
      <c r="L3789" s="8" t="inlineStr">
        <is>
          <t>Illinois</t>
        </is>
      </c>
      <c r="M3789" s="13" t="n">
        <v>10923.62</v>
      </c>
      <c r="N3789" s="13" t="n"/>
      <c r="O3789" s="8" t="inlineStr">
        <is>
          <t>3 + at-fault claims - 5 yrs</t>
        </is>
      </c>
    </row>
    <row r="3790">
      <c r="A3790" s="8" t="inlineStr">
        <is>
          <t>dd5804a8-8596-51e2-9e56-fbfaedd21d60</t>
        </is>
      </c>
      <c r="B3790" s="9" t="inlineStr">
        <is>
          <t>2025-12</t>
        </is>
      </c>
      <c r="C3790" s="10" t="n"/>
      <c r="D3790" s="9" t="inlineStr">
        <is>
          <t>Declined</t>
        </is>
      </c>
      <c r="E3790" s="8" t="inlineStr">
        <is>
          <t>Wilhelmina Delacroix</t>
        </is>
      </c>
      <c r="F3790" s="11" t="n">
        <v>2003</v>
      </c>
      <c r="G3790" s="8" t="inlineStr">
        <is>
          <t>Ferrari</t>
        </is>
      </c>
      <c r="H3790" s="8" t="inlineStr">
        <is>
          <t>SF90 Stradale</t>
        </is>
      </c>
      <c r="I3790" s="8" t="inlineStr">
        <is>
          <t>FDRMJM5VBW023M4V4</t>
        </is>
      </c>
      <c r="J3790" s="8" t="inlineStr">
        <is>
          <t>03 - Supercar</t>
        </is>
      </c>
      <c r="K3790" s="12" t="n">
        <v>825000</v>
      </c>
      <c r="L3790" s="8" t="inlineStr">
        <is>
          <t>Indiana</t>
        </is>
      </c>
      <c r="M3790" s="13" t="n">
        <v>18188.92</v>
      </c>
      <c r="N3790" s="13" t="n"/>
      <c r="O3790" s="8" t="inlineStr">
        <is>
          <t>3 + at-fault claims - 5 yrs</t>
        </is>
      </c>
    </row>
    <row r="3791">
      <c r="A3791" s="8" t="inlineStr">
        <is>
          <t>dd8044b3-955d-51de-93f6-ee77a1721620</t>
        </is>
      </c>
      <c r="B3791" s="9" t="inlineStr">
        <is>
          <t>2025-12</t>
        </is>
      </c>
      <c r="C3791" s="10" t="n"/>
      <c r="D3791" s="9" t="inlineStr">
        <is>
          <t>Declined</t>
        </is>
      </c>
      <c r="E3791" s="8" t="inlineStr">
        <is>
          <t>Saoirse Rourke</t>
        </is>
      </c>
      <c r="F3791" s="11" t="n">
        <v>2021</v>
      </c>
      <c r="G3791" s="8" t="inlineStr">
        <is>
          <t>Bentley</t>
        </is>
      </c>
      <c r="H3791" s="8" t="inlineStr">
        <is>
          <t>Continental GT</t>
        </is>
      </c>
      <c r="I3791" s="8" t="inlineStr">
        <is>
          <t>TS9RXRMGCEYGA9F52</t>
        </is>
      </c>
      <c r="J3791" s="8" t="inlineStr">
        <is>
          <t>02 - Sports / GT</t>
        </is>
      </c>
      <c r="K3791" s="12" t="n">
        <v>280000</v>
      </c>
      <c r="L3791" s="8" t="inlineStr">
        <is>
          <t>California</t>
        </is>
      </c>
      <c r="M3791" s="13" t="n">
        <v>5349.06</v>
      </c>
      <c r="N3791" s="13" t="n"/>
      <c r="O3791" s="8" t="inlineStr">
        <is>
          <t>3 + at-fault claims - 5 yrs</t>
        </is>
      </c>
    </row>
    <row r="3792">
      <c r="A3792" s="8" t="inlineStr">
        <is>
          <t>de0e36c9-1f71-5fba-a673-cd225ef02840</t>
        </is>
      </c>
      <c r="B3792" s="9" t="inlineStr">
        <is>
          <t>2025-12</t>
        </is>
      </c>
      <c r="C3792" s="10" t="n"/>
      <c r="D3792" s="9" t="inlineStr">
        <is>
          <t>Declined</t>
        </is>
      </c>
      <c r="E3792" s="8" t="inlineStr">
        <is>
          <t>Emiliano Rourke</t>
        </is>
      </c>
      <c r="F3792" s="11" t="n">
        <v>2009</v>
      </c>
      <c r="G3792" s="8" t="inlineStr">
        <is>
          <t>Lamborghini</t>
        </is>
      </c>
      <c r="H3792" s="8" t="inlineStr">
        <is>
          <t>Huracan EVO</t>
        </is>
      </c>
      <c r="I3792" s="8" t="inlineStr">
        <is>
          <t>RHF90E2THNZSH2C6C</t>
        </is>
      </c>
      <c r="J3792" s="8" t="inlineStr">
        <is>
          <t>03 - Supercar</t>
        </is>
      </c>
      <c r="K3792" s="12" t="n">
        <v>455000</v>
      </c>
      <c r="L3792" s="8" t="inlineStr">
        <is>
          <t>Nevada</t>
        </is>
      </c>
      <c r="M3792" s="13" t="n">
        <v>11550.99</v>
      </c>
      <c r="N3792" s="13" t="n"/>
      <c r="O3792" s="8" t="inlineStr">
        <is>
          <t>3 + at-fault claims - 5 yrs</t>
        </is>
      </c>
    </row>
    <row r="3793">
      <c r="A3793" s="8" t="inlineStr">
        <is>
          <t>e0cb6115-09fd-51ab-a98e-6a9884595b44</t>
        </is>
      </c>
      <c r="B3793" s="9" t="inlineStr">
        <is>
          <t>2025-12</t>
        </is>
      </c>
      <c r="C3793" s="10" t="n"/>
      <c r="D3793" s="9" t="inlineStr">
        <is>
          <t>Referred</t>
        </is>
      </c>
      <c r="E3793" s="8" t="inlineStr">
        <is>
          <t>Horace Blackwood</t>
        </is>
      </c>
      <c r="F3793" s="11" t="n">
        <v>2010</v>
      </c>
      <c r="G3793" s="8" t="inlineStr">
        <is>
          <t>Porsche</t>
        </is>
      </c>
      <c r="H3793" s="8" t="inlineStr">
        <is>
          <t>911 Turbo S</t>
        </is>
      </c>
      <c r="I3793" s="8" t="inlineStr">
        <is>
          <t>M9UYNB2RXMY2SY1CB</t>
        </is>
      </c>
      <c r="J3793" s="8" t="inlineStr">
        <is>
          <t>02 - Sports / GT</t>
        </is>
      </c>
      <c r="K3793" s="12" t="n">
        <v>465000</v>
      </c>
      <c r="L3793" s="8" t="inlineStr">
        <is>
          <t>Vermont</t>
        </is>
      </c>
      <c r="M3793" s="13" t="n">
        <v>8027.83</v>
      </c>
      <c r="N3793" s="13" t="n"/>
      <c r="O3793" s="8" t="inlineStr">
        <is>
          <t>1 theft / total loss claim</t>
        </is>
      </c>
    </row>
    <row r="3794">
      <c r="A3794" s="8" t="inlineStr">
        <is>
          <t>e2c6634b-d82c-5959-908e-6a299aedd0d7</t>
        </is>
      </c>
      <c r="B3794" s="9" t="inlineStr">
        <is>
          <t>2025-12</t>
        </is>
      </c>
      <c r="C3794" s="10" t="n"/>
      <c r="D3794" s="9" t="inlineStr">
        <is>
          <t>Declined</t>
        </is>
      </c>
      <c r="E3794" s="8" t="inlineStr">
        <is>
          <t>Fitzgerald Whitlock</t>
        </is>
      </c>
      <c r="F3794" s="11" t="n">
        <v>2010</v>
      </c>
      <c r="G3794" s="8" t="inlineStr">
        <is>
          <t>Aston Martin</t>
        </is>
      </c>
      <c r="H3794" s="8" t="inlineStr">
        <is>
          <t>DB12</t>
        </is>
      </c>
      <c r="I3794" s="8" t="inlineStr">
        <is>
          <t>SAFG4SX037610PNK1</t>
        </is>
      </c>
      <c r="J3794" s="8" t="inlineStr">
        <is>
          <t>02 - Sports / GT</t>
        </is>
      </c>
      <c r="K3794" s="12" t="n">
        <v>480000</v>
      </c>
      <c r="L3794" s="8" t="inlineStr">
        <is>
          <t>Louisiana</t>
        </is>
      </c>
      <c r="M3794" s="13" t="n">
        <v>8218.870000000001</v>
      </c>
      <c r="N3794" s="13" t="n"/>
      <c r="O3794" s="8" t="inlineStr">
        <is>
          <t>3 + at-fault claims - 5 yrs</t>
        </is>
      </c>
    </row>
    <row r="3795">
      <c r="A3795" s="8" t="inlineStr">
        <is>
          <t>e4e10918-7793-56b9-92bb-7848ceb65dcd</t>
        </is>
      </c>
      <c r="B3795" s="9" t="inlineStr">
        <is>
          <t>2025-12</t>
        </is>
      </c>
      <c r="C3795" s="10" t="n"/>
      <c r="D3795" s="9" t="inlineStr">
        <is>
          <t>Declined</t>
        </is>
      </c>
      <c r="E3795" s="8" t="inlineStr">
        <is>
          <t>Everett Larsson</t>
        </is>
      </c>
      <c r="F3795" s="11" t="n">
        <v>2013</v>
      </c>
      <c r="G3795" s="8" t="inlineStr">
        <is>
          <t>Maserati</t>
        </is>
      </c>
      <c r="H3795" s="8" t="inlineStr">
        <is>
          <t>GranTurismo</t>
        </is>
      </c>
      <c r="I3795" s="8" t="inlineStr">
        <is>
          <t>52X6TKN3PU03PCXB8</t>
        </is>
      </c>
      <c r="J3795" s="8" t="inlineStr">
        <is>
          <t>02 - Sports / GT</t>
        </is>
      </c>
      <c r="K3795" s="12" t="n">
        <v>720000</v>
      </c>
      <c r="L3795" s="8" t="inlineStr">
        <is>
          <t>Connecticut</t>
        </is>
      </c>
      <c r="M3795" s="13" t="n">
        <v>9889.809999999999</v>
      </c>
      <c r="N3795" s="13" t="n"/>
      <c r="O3795" s="8" t="inlineStr">
        <is>
          <t>3 + at-fault claims - 5 yrs</t>
        </is>
      </c>
    </row>
    <row r="3796">
      <c r="A3796" s="8" t="inlineStr">
        <is>
          <t>e7b82bc4-bb2f-56de-be3a-32bc5fbd99c2</t>
        </is>
      </c>
      <c r="B3796" s="9" t="inlineStr">
        <is>
          <t>2025-12</t>
        </is>
      </c>
      <c r="C3796" s="10" t="n"/>
      <c r="D3796" s="9" t="inlineStr">
        <is>
          <t>Declined</t>
        </is>
      </c>
      <c r="E3796" s="8" t="inlineStr">
        <is>
          <t>Lorenzo Okonkwo</t>
        </is>
      </c>
      <c r="F3796" s="11" t="n">
        <v>2017</v>
      </c>
      <c r="G3796" s="8" t="inlineStr">
        <is>
          <t>Jaguar</t>
        </is>
      </c>
      <c r="H3796" s="8" t="inlineStr">
        <is>
          <t>E-Type Series 1</t>
        </is>
      </c>
      <c r="I3796" s="8" t="inlineStr">
        <is>
          <t>7H1RTYX0MV1V35ATH</t>
        </is>
      </c>
      <c r="J3796" s="8" t="inlineStr">
        <is>
          <t>07 - Post-War Classic (1946-1972)</t>
        </is>
      </c>
      <c r="K3796" s="12" t="n">
        <v>265000</v>
      </c>
      <c r="L3796" s="8" t="inlineStr">
        <is>
          <t>Kansas</t>
        </is>
      </c>
      <c r="M3796" s="13" t="n">
        <v>2328</v>
      </c>
      <c r="N3796" s="13" t="n"/>
      <c r="O3796" s="8" t="inlineStr">
        <is>
          <t>3 + at-fault claims - 5 yrs</t>
        </is>
      </c>
    </row>
    <row r="3797">
      <c r="A3797" s="8" t="inlineStr">
        <is>
          <t>ea003da4-0c85-57a5-81f4-60f61b535b2d</t>
        </is>
      </c>
      <c r="B3797" s="9" t="inlineStr">
        <is>
          <t>2025-12</t>
        </is>
      </c>
      <c r="C3797" s="10" t="n"/>
      <c r="D3797" s="9" t="inlineStr">
        <is>
          <t>Referred</t>
        </is>
      </c>
      <c r="E3797" s="8" t="inlineStr">
        <is>
          <t>Cassius Ashcombe</t>
        </is>
      </c>
      <c r="F3797" s="11" t="n">
        <v>2000</v>
      </c>
      <c r="G3797" s="8" t="inlineStr">
        <is>
          <t>Ferrari</t>
        </is>
      </c>
      <c r="H3797" s="8" t="inlineStr">
        <is>
          <t>SF90 Stradale</t>
        </is>
      </c>
      <c r="I3797" s="8" t="inlineStr">
        <is>
          <t>PGPJA94JFZE2G3YW6</t>
        </is>
      </c>
      <c r="J3797" s="8" t="inlineStr">
        <is>
          <t>03 - Supercar</t>
        </is>
      </c>
      <c r="K3797" s="12" t="n">
        <v>890000</v>
      </c>
      <c r="L3797" s="8" t="inlineStr">
        <is>
          <t>Wisconsin</t>
        </is>
      </c>
      <c r="M3797" s="13" t="n">
        <v>19143.4</v>
      </c>
      <c r="N3797" s="13" t="n"/>
      <c r="O3797" s="8" t="inlineStr">
        <is>
          <t>1 theft / total loss claim</t>
        </is>
      </c>
    </row>
    <row r="3798">
      <c r="A3798" s="8" t="inlineStr">
        <is>
          <t>ee22a8a8-6f65-5719-83f0-3fd38fe1df85</t>
        </is>
      </c>
      <c r="B3798" s="9" t="inlineStr">
        <is>
          <t>2025-12</t>
        </is>
      </c>
      <c r="C3798" s="10" t="n"/>
      <c r="D3798" s="9" t="inlineStr">
        <is>
          <t>Declined</t>
        </is>
      </c>
      <c r="E3798" s="8" t="inlineStr">
        <is>
          <t>Beatrix Montoya</t>
        </is>
      </c>
      <c r="F3798" s="11" t="n">
        <v>2018</v>
      </c>
      <c r="G3798" s="8" t="inlineStr">
        <is>
          <t>Maserati</t>
        </is>
      </c>
      <c r="H3798" s="8" t="inlineStr">
        <is>
          <t>GranTurismo</t>
        </is>
      </c>
      <c r="I3798" s="8" t="inlineStr">
        <is>
          <t>ANR6H1ZXPAKLMP3PX</t>
        </is>
      </c>
      <c r="J3798" s="8" t="inlineStr">
        <is>
          <t>02 - Sports / GT</t>
        </is>
      </c>
      <c r="K3798" s="12" t="n">
        <v>555000</v>
      </c>
      <c r="L3798" s="8" t="inlineStr">
        <is>
          <t>Michigan</t>
        </is>
      </c>
      <c r="M3798" s="13" t="n">
        <v>10550.24</v>
      </c>
      <c r="N3798" s="13" t="n"/>
      <c r="O3798" s="8" t="inlineStr">
        <is>
          <t>3 + at-fault claims - 5 yrs</t>
        </is>
      </c>
    </row>
    <row r="3799">
      <c r="A3799" s="8" t="inlineStr">
        <is>
          <t>efb52170-2d25-5235-8a1c-eb010c4a289c</t>
        </is>
      </c>
      <c r="B3799" s="9" t="inlineStr">
        <is>
          <t>2025-12</t>
        </is>
      </c>
      <c r="C3799" s="10" t="n"/>
      <c r="D3799" s="9" t="inlineStr">
        <is>
          <t>Declined</t>
        </is>
      </c>
      <c r="E3799" s="8" t="inlineStr">
        <is>
          <t>Fitzgerald Larsson</t>
        </is>
      </c>
      <c r="F3799" s="11" t="n">
        <v>1956</v>
      </c>
      <c r="G3799" s="8" t="inlineStr">
        <is>
          <t>Maserati</t>
        </is>
      </c>
      <c r="H3799" s="8" t="inlineStr">
        <is>
          <t>GranTurismo</t>
        </is>
      </c>
      <c r="I3799" s="8" t="inlineStr">
        <is>
          <t>MV43EZ5KGYRPAXCJ1</t>
        </is>
      </c>
      <c r="J3799" s="8" t="inlineStr">
        <is>
          <t>02 - Sports / GT</t>
        </is>
      </c>
      <c r="K3799" s="12" t="n">
        <v>610000</v>
      </c>
      <c r="L3799" s="8" t="inlineStr">
        <is>
          <t>Indiana</t>
        </is>
      </c>
      <c r="M3799" s="13" t="n">
        <v>9201.790000000001</v>
      </c>
      <c r="N3799" s="13" t="n"/>
      <c r="O3799" s="8" t="inlineStr">
        <is>
          <t>3 + at-fault claims - 5 yrs</t>
        </is>
      </c>
    </row>
    <row r="3800">
      <c r="A3800" s="8" t="inlineStr">
        <is>
          <t>f0ece11a-ee84-5607-842b-224ba8eb858c</t>
        </is>
      </c>
      <c r="B3800" s="9" t="inlineStr">
        <is>
          <t>2025-12</t>
        </is>
      </c>
      <c r="C3800" s="10" t="n"/>
      <c r="D3800" s="9" t="inlineStr">
        <is>
          <t>Referred</t>
        </is>
      </c>
      <c r="E3800" s="8" t="inlineStr">
        <is>
          <t>Saoirse Nakashima</t>
        </is>
      </c>
      <c r="F3800" s="11" t="n">
        <v>1968</v>
      </c>
      <c r="G3800" s="8" t="inlineStr">
        <is>
          <t>Mercedes-Benz</t>
        </is>
      </c>
      <c r="H3800" s="8" t="inlineStr">
        <is>
          <t>280SL Pagoda</t>
        </is>
      </c>
      <c r="I3800" s="8" t="inlineStr">
        <is>
          <t>LH21W2W6VAS1C9KRN</t>
        </is>
      </c>
      <c r="J3800" s="8" t="inlineStr">
        <is>
          <t>07 - Post-War Classic (1946-1972)</t>
        </is>
      </c>
      <c r="K3800" s="12" t="n">
        <v>1040000</v>
      </c>
      <c r="L3800" s="8" t="inlineStr">
        <is>
          <t>Illinois</t>
        </is>
      </c>
      <c r="M3800" s="13" t="n">
        <v>10140.98</v>
      </c>
      <c r="N3800" s="13" t="n"/>
      <c r="O3800" s="8" t="inlineStr">
        <is>
          <t>Prior carrier non-renewal / cancellation</t>
        </is>
      </c>
    </row>
    <row r="3801">
      <c r="A3801" s="8" t="inlineStr">
        <is>
          <t>f288fd64-2da9-57c4-9fae-66b3976edc29</t>
        </is>
      </c>
      <c r="B3801" s="9" t="inlineStr">
        <is>
          <t>2025-12</t>
        </is>
      </c>
      <c r="C3801" s="10" t="n"/>
      <c r="D3801" s="9" t="inlineStr">
        <is>
          <t>Declined</t>
        </is>
      </c>
      <c r="E3801" s="8" t="inlineStr">
        <is>
          <t>Noor Montoya</t>
        </is>
      </c>
      <c r="F3801" s="11" t="n">
        <v>1975</v>
      </c>
      <c r="G3801" s="8" t="inlineStr">
        <is>
          <t>Ferrari</t>
        </is>
      </c>
      <c r="H3801" s="8" t="inlineStr">
        <is>
          <t>SF90 Stradale</t>
        </is>
      </c>
      <c r="I3801" s="8" t="inlineStr">
        <is>
          <t>GTD7BHJXVCNR2VJ02</t>
        </is>
      </c>
      <c r="J3801" s="8" t="inlineStr">
        <is>
          <t>03 - Supercar</t>
        </is>
      </c>
      <c r="K3801" s="12" t="n">
        <v>1950000</v>
      </c>
      <c r="L3801" s="8" t="inlineStr">
        <is>
          <t>Florida</t>
        </is>
      </c>
      <c r="M3801" s="13" t="n">
        <v>41796.23</v>
      </c>
      <c r="N3801" s="13" t="n"/>
      <c r="O3801" s="8" t="inlineStr">
        <is>
          <t>3 + at-fault claims - 5 yrs</t>
        </is>
      </c>
    </row>
    <row r="3802">
      <c r="A3802" s="8" t="inlineStr">
        <is>
          <t>f47019bb-acc6-528a-baa7-eb9056bb65ab</t>
        </is>
      </c>
      <c r="B3802" s="9" t="inlineStr">
        <is>
          <t>2025-12</t>
        </is>
      </c>
      <c r="C3802" s="10" t="n"/>
      <c r="D3802" s="9" t="inlineStr">
        <is>
          <t>Declined</t>
        </is>
      </c>
      <c r="E3802" s="8" t="inlineStr">
        <is>
          <t>Callum Vandermeer</t>
        </is>
      </c>
      <c r="F3802" s="11" t="n">
        <v>1972</v>
      </c>
      <c r="G3802" s="8" t="inlineStr">
        <is>
          <t>Bentley</t>
        </is>
      </c>
      <c r="H3802" s="8" t="inlineStr">
        <is>
          <t>4.5 Litre</t>
        </is>
      </c>
      <c r="I3802" s="8" t="inlineStr">
        <is>
          <t>1X3EUFHUB79M5E05C</t>
        </is>
      </c>
      <c r="J3802" s="8" t="inlineStr">
        <is>
          <t>06 - Vintage Pre-War (pre-1946)</t>
        </is>
      </c>
      <c r="K3802" s="12" t="n">
        <v>1950000</v>
      </c>
      <c r="L3802" s="8" t="inlineStr">
        <is>
          <t>Maryland</t>
        </is>
      </c>
      <c r="M3802" s="13" t="n">
        <v>11883.96</v>
      </c>
      <c r="N3802" s="13" t="n"/>
      <c r="O3802" s="8" t="inlineStr">
        <is>
          <t>3 + at-fault claims - 5 yrs</t>
        </is>
      </c>
    </row>
    <row r="3803">
      <c r="A3803" s="8" t="inlineStr">
        <is>
          <t>f55206d2-ac61-50b2-aed0-6528119615b2</t>
        </is>
      </c>
      <c r="B3803" s="9" t="inlineStr">
        <is>
          <t>2025-12</t>
        </is>
      </c>
      <c r="C3803" s="10" t="n"/>
      <c r="D3803" s="9" t="inlineStr">
        <is>
          <t>Declined</t>
        </is>
      </c>
      <c r="E3803" s="8" t="inlineStr">
        <is>
          <t>Priya Kingsford</t>
        </is>
      </c>
      <c r="F3803" s="11" t="n">
        <v>1960</v>
      </c>
      <c r="G3803" s="8" t="inlineStr">
        <is>
          <t>Lamborghini</t>
        </is>
      </c>
      <c r="H3803" s="8" t="inlineStr">
        <is>
          <t>Huracan EVO</t>
        </is>
      </c>
      <c r="I3803" s="8" t="inlineStr">
        <is>
          <t>5KXCN7MPGVX6VMRHS</t>
        </is>
      </c>
      <c r="J3803" s="8" t="inlineStr">
        <is>
          <t>03 - Supercar</t>
        </is>
      </c>
      <c r="K3803" s="12" t="n">
        <v>1155000</v>
      </c>
      <c r="L3803" s="8" t="inlineStr">
        <is>
          <t>California</t>
        </is>
      </c>
      <c r="M3803" s="13" t="n">
        <v>23535.85</v>
      </c>
      <c r="N3803" s="13" t="n"/>
      <c r="O3803" s="8" t="inlineStr">
        <is>
          <t>3 + at-fault claims - 5 yrs</t>
        </is>
      </c>
    </row>
    <row r="3804">
      <c r="A3804" s="8" t="inlineStr">
        <is>
          <t>f5957460-e06d-5107-a9f5-e678e4d714e1</t>
        </is>
      </c>
      <c r="B3804" s="9" t="inlineStr">
        <is>
          <t>2025-12</t>
        </is>
      </c>
      <c r="C3804" s="10" t="n"/>
      <c r="D3804" s="9" t="inlineStr">
        <is>
          <t>Declined</t>
        </is>
      </c>
      <c r="E3804" s="8" t="inlineStr">
        <is>
          <t>Fenwick Underwood</t>
        </is>
      </c>
      <c r="F3804" s="11" t="n">
        <v>2020</v>
      </c>
      <c r="G3804" s="8" t="inlineStr">
        <is>
          <t>Bentley</t>
        </is>
      </c>
      <c r="H3804" s="8" t="inlineStr">
        <is>
          <t>Continental GT</t>
        </is>
      </c>
      <c r="I3804" s="8" t="inlineStr">
        <is>
          <t>UYEXAXR9ZXMH89BWN</t>
        </is>
      </c>
      <c r="J3804" s="8" t="inlineStr">
        <is>
          <t>02 - Sports / GT</t>
        </is>
      </c>
      <c r="K3804" s="12" t="n">
        <v>590000</v>
      </c>
      <c r="L3804" s="8" t="inlineStr">
        <is>
          <t>Ohio</t>
        </is>
      </c>
      <c r="M3804" s="13" t="n">
        <v>10057.83</v>
      </c>
      <c r="N3804" s="13" t="n"/>
      <c r="O3804" s="8" t="inlineStr">
        <is>
          <t>3 + at-fault claims - 5 yrs</t>
        </is>
      </c>
    </row>
    <row r="3805">
      <c r="A3805" s="8" t="inlineStr">
        <is>
          <t>f77e00c1-4179-521e-8b46-e8b410cf2730</t>
        </is>
      </c>
      <c r="B3805" s="9" t="inlineStr">
        <is>
          <t>2025-12</t>
        </is>
      </c>
      <c r="C3805" s="10" t="n"/>
      <c r="D3805" s="9" t="inlineStr">
        <is>
          <t>Declined</t>
        </is>
      </c>
      <c r="E3805" s="8" t="inlineStr">
        <is>
          <t>Fenwick Rourke</t>
        </is>
      </c>
      <c r="F3805" s="11" t="n">
        <v>1986</v>
      </c>
      <c r="G3805" s="8" t="inlineStr">
        <is>
          <t>Porsche</t>
        </is>
      </c>
      <c r="H3805" s="8" t="inlineStr">
        <is>
          <t>911 Turbo S</t>
        </is>
      </c>
      <c r="I3805" s="8" t="inlineStr">
        <is>
          <t>34363DJBWRA54B8NN</t>
        </is>
      </c>
      <c r="J3805" s="8" t="inlineStr">
        <is>
          <t>02 - Sports / GT</t>
        </is>
      </c>
      <c r="K3805" s="12" t="n">
        <v>610000</v>
      </c>
      <c r="L3805" s="8" t="inlineStr">
        <is>
          <t>Virginia</t>
        </is>
      </c>
      <c r="M3805" s="13" t="n">
        <v>8154.43</v>
      </c>
      <c r="N3805" s="13" t="n"/>
      <c r="O3805" s="8" t="inlineStr">
        <is>
          <t>3 + at-fault claims - 5 yrs</t>
        </is>
      </c>
    </row>
    <row r="3806">
      <c r="A3806" s="8" t="inlineStr">
        <is>
          <t>f8834eab-e8c5-596d-b58e-9e0cf842612e</t>
        </is>
      </c>
      <c r="B3806" s="9" t="inlineStr">
        <is>
          <t>2025-12</t>
        </is>
      </c>
      <c r="C3806" s="10" t="n"/>
      <c r="D3806" s="9" t="inlineStr">
        <is>
          <t>Referred</t>
        </is>
      </c>
      <c r="E3806" s="8" t="inlineStr">
        <is>
          <t>Leopold Whitlock</t>
        </is>
      </c>
      <c r="F3806" s="11" t="n">
        <v>1996</v>
      </c>
      <c r="G3806" s="8" t="inlineStr">
        <is>
          <t>Singer</t>
        </is>
      </c>
      <c r="H3806" s="8" t="inlineStr">
        <is>
          <t>911 Reimagined</t>
        </is>
      </c>
      <c r="I3806" s="8" t="inlineStr">
        <is>
          <t>NK8UV9THBWVWPUU2B</t>
        </is>
      </c>
      <c r="J3806" s="8" t="inlineStr">
        <is>
          <t>11 - Restomod / Coachbuilt / Bespoke</t>
        </is>
      </c>
      <c r="K3806" s="12" t="n">
        <v>1670000</v>
      </c>
      <c r="L3806" s="8" t="inlineStr">
        <is>
          <t>Hawaii</t>
        </is>
      </c>
      <c r="M3806" s="13" t="n">
        <v>27854.34</v>
      </c>
      <c r="N3806" s="13" t="n"/>
      <c r="O3806" s="8" t="inlineStr">
        <is>
          <t>2 at-fault claims - 5 yrs</t>
        </is>
      </c>
    </row>
    <row r="3807">
      <c r="A3807" s="8" t="inlineStr">
        <is>
          <t>f9b0c090-a7d4-5044-aa3f-5dec3c04e458</t>
        </is>
      </c>
      <c r="B3807" s="9" t="inlineStr">
        <is>
          <t>2025-12</t>
        </is>
      </c>
      <c r="C3807" s="10" t="n"/>
      <c r="D3807" s="9" t="inlineStr">
        <is>
          <t>Declined</t>
        </is>
      </c>
      <c r="E3807" s="8" t="inlineStr">
        <is>
          <t>Beatrix Rourke</t>
        </is>
      </c>
      <c r="F3807" s="11" t="n">
        <v>1983</v>
      </c>
      <c r="G3807" s="8" t="inlineStr">
        <is>
          <t>Porsche</t>
        </is>
      </c>
      <c r="H3807" s="8" t="inlineStr">
        <is>
          <t>911 Turbo S</t>
        </is>
      </c>
      <c r="I3807" s="8" t="inlineStr">
        <is>
          <t>FM5MFX3KP3H7RP7B7</t>
        </is>
      </c>
      <c r="J3807" s="8" t="inlineStr">
        <is>
          <t>02 - Sports / GT</t>
        </is>
      </c>
      <c r="K3807" s="12" t="n">
        <v>440000</v>
      </c>
      <c r="L3807" s="8" t="inlineStr">
        <is>
          <t>Tennessee</t>
        </is>
      </c>
      <c r="M3807" s="13" t="n">
        <v>6101.89</v>
      </c>
      <c r="N3807" s="13" t="n"/>
      <c r="O3807" s="8" t="inlineStr">
        <is>
          <t>3 + at-fault claims - 5 yrs</t>
        </is>
      </c>
    </row>
    <row r="3808">
      <c r="A3808" s="8" t="inlineStr">
        <is>
          <t>008e1e0d-6423-52af-848d-12399a43a340</t>
        </is>
      </c>
      <c r="B3808" s="9" t="inlineStr">
        <is>
          <t>2026-01</t>
        </is>
      </c>
      <c r="C3808" s="10" t="n"/>
      <c r="D3808" s="9" t="inlineStr">
        <is>
          <t>Referred</t>
        </is>
      </c>
      <c r="E3808" s="8" t="inlineStr">
        <is>
          <t>Fitzgerald Nakashima</t>
        </is>
      </c>
      <c r="F3808" s="11" t="n">
        <v>1973</v>
      </c>
      <c r="G3808" s="8" t="inlineStr">
        <is>
          <t>Porsche</t>
        </is>
      </c>
      <c r="H3808" s="8" t="inlineStr">
        <is>
          <t>911 Turbo S</t>
        </is>
      </c>
      <c r="I3808" s="8" t="inlineStr">
        <is>
          <t>737NMHWWHG1AA6T0N</t>
        </is>
      </c>
      <c r="J3808" s="8" t="inlineStr">
        <is>
          <t>02 - Sports / GT</t>
        </is>
      </c>
      <c r="K3808" s="12" t="n">
        <v>620000</v>
      </c>
      <c r="L3808" s="8" t="inlineStr">
        <is>
          <t>New Mexico</t>
        </is>
      </c>
      <c r="M3808" s="13" t="n">
        <v>9732.83</v>
      </c>
      <c r="N3808" s="13" t="n"/>
      <c r="O3808" s="8" t="inlineStr">
        <is>
          <t>2 at-fault claims - 5 yrs</t>
        </is>
      </c>
    </row>
    <row r="3809">
      <c r="A3809" s="8" t="inlineStr">
        <is>
          <t>01604849-b9f8-5030-a17f-126e41a6e765</t>
        </is>
      </c>
      <c r="B3809" s="9" t="inlineStr">
        <is>
          <t>2026-01</t>
        </is>
      </c>
      <c r="C3809" s="10" t="n"/>
      <c r="D3809" s="9" t="inlineStr">
        <is>
          <t>Declined</t>
        </is>
      </c>
      <c r="E3809" s="8" t="inlineStr">
        <is>
          <t>Desmond Ashcombe</t>
        </is>
      </c>
      <c r="F3809" s="11" t="n">
        <v>1962</v>
      </c>
      <c r="G3809" s="8" t="inlineStr">
        <is>
          <t>Ferrari</t>
        </is>
      </c>
      <c r="H3809" s="8" t="inlineStr">
        <is>
          <t>SF90 Stradale</t>
        </is>
      </c>
      <c r="I3809" s="8" t="inlineStr">
        <is>
          <t>5DJ6E5HR31C2VDRCP</t>
        </is>
      </c>
      <c r="J3809" s="8" t="inlineStr">
        <is>
          <t>03 - Supercar</t>
        </is>
      </c>
      <c r="K3809" s="12" t="n">
        <v>1950000</v>
      </c>
      <c r="L3809" s="8" t="inlineStr">
        <is>
          <t>Tennessee</t>
        </is>
      </c>
      <c r="M3809" s="13" t="n">
        <v>28845.28</v>
      </c>
      <c r="N3809" s="13" t="n"/>
      <c r="O3809" s="8" t="inlineStr">
        <is>
          <t>3 + at-fault claims - 5 yrs</t>
        </is>
      </c>
    </row>
    <row r="3810">
      <c r="A3810" s="8" t="inlineStr">
        <is>
          <t>034ae66f-bbf5-56d6-a632-d5c8c2a7a7c2</t>
        </is>
      </c>
      <c r="B3810" s="9" t="inlineStr">
        <is>
          <t>2026-01</t>
        </is>
      </c>
      <c r="C3810" s="10" t="n"/>
      <c r="D3810" s="9" t="inlineStr">
        <is>
          <t>Declined</t>
        </is>
      </c>
      <c r="E3810" s="8" t="inlineStr">
        <is>
          <t>Callum Castellanos</t>
        </is>
      </c>
      <c r="F3810" s="11" t="n">
        <v>2003</v>
      </c>
      <c r="G3810" s="8" t="inlineStr">
        <is>
          <t>Ferrari</t>
        </is>
      </c>
      <c r="H3810" s="8" t="inlineStr">
        <is>
          <t>SF90 Stradale</t>
        </is>
      </c>
      <c r="I3810" s="8" t="inlineStr">
        <is>
          <t>XTU5H7ZWL4396J6LC</t>
        </is>
      </c>
      <c r="J3810" s="8" t="inlineStr">
        <is>
          <t>03 - Supercar</t>
        </is>
      </c>
      <c r="K3810" s="12" t="n">
        <v>465000</v>
      </c>
      <c r="L3810" s="8" t="inlineStr">
        <is>
          <t>Missouri</t>
        </is>
      </c>
      <c r="M3810" s="13" t="n">
        <v>10695</v>
      </c>
      <c r="N3810" s="13" t="n"/>
      <c r="O3810" s="8" t="inlineStr">
        <is>
          <t>3 + at-fault claims - 5 yrs</t>
        </is>
      </c>
    </row>
    <row r="3811">
      <c r="A3811" s="8" t="inlineStr">
        <is>
          <t>05bf9d91-2ab5-5312-ad62-c1a76775756c</t>
        </is>
      </c>
      <c r="B3811" s="9" t="inlineStr">
        <is>
          <t>2026-01</t>
        </is>
      </c>
      <c r="C3811" s="10" t="n"/>
      <c r="D3811" s="9" t="inlineStr">
        <is>
          <t>Referred</t>
        </is>
      </c>
      <c r="E3811" s="8" t="inlineStr">
        <is>
          <t>Aurelio Pennington</t>
        </is>
      </c>
      <c r="F3811" s="11" t="n">
        <v>1976</v>
      </c>
      <c r="G3811" s="8" t="inlineStr">
        <is>
          <t>Aston Martin</t>
        </is>
      </c>
      <c r="H3811" s="8" t="inlineStr">
        <is>
          <t>DB5</t>
        </is>
      </c>
      <c r="I3811" s="8" t="inlineStr">
        <is>
          <t>2E00980NTUPF349CT</t>
        </is>
      </c>
      <c r="J3811" s="8" t="inlineStr">
        <is>
          <t>07 - Post-War Classic (1946-1972)</t>
        </is>
      </c>
      <c r="K3811" s="12" t="n">
        <v>615000</v>
      </c>
      <c r="L3811" s="8" t="inlineStr">
        <is>
          <t>California</t>
        </is>
      </c>
      <c r="M3811" s="13" t="n">
        <v>6735.99</v>
      </c>
      <c r="N3811" s="13" t="n"/>
      <c r="O3811" s="8" t="inlineStr">
        <is>
          <t>1 at-fault claim over $100k</t>
        </is>
      </c>
    </row>
    <row r="3812">
      <c r="A3812" s="8" t="inlineStr">
        <is>
          <t>0672230f-8877-5143-919e-dd0b72b8e6c8</t>
        </is>
      </c>
      <c r="B3812" s="9" t="inlineStr">
        <is>
          <t>2026-01</t>
        </is>
      </c>
      <c r="C3812" s="10" t="n"/>
      <c r="D3812" s="9" t="inlineStr">
        <is>
          <t>Declined</t>
        </is>
      </c>
      <c r="E3812" s="8" t="inlineStr">
        <is>
          <t>Emiliano Vandermeer</t>
        </is>
      </c>
      <c r="F3812" s="11" t="n">
        <v>1974</v>
      </c>
      <c r="G3812" s="8" t="inlineStr">
        <is>
          <t>Ferrari</t>
        </is>
      </c>
      <c r="H3812" s="8" t="inlineStr">
        <is>
          <t>296 GTB</t>
        </is>
      </c>
      <c r="I3812" s="8" t="inlineStr">
        <is>
          <t>F9MD0RP2URD6XB3P1</t>
        </is>
      </c>
      <c r="J3812" s="8" t="inlineStr">
        <is>
          <t>03 - Supercar</t>
        </is>
      </c>
      <c r="K3812" s="12" t="n">
        <v>990000</v>
      </c>
      <c r="L3812" s="8" t="inlineStr">
        <is>
          <t>Massachusetts</t>
        </is>
      </c>
      <c r="M3812" s="13" t="n">
        <v>22181.6</v>
      </c>
      <c r="N3812" s="13" t="n"/>
      <c r="O3812" s="8" t="inlineStr">
        <is>
          <t>3 + at-fault claims - 5 yrs</t>
        </is>
      </c>
    </row>
    <row r="3813">
      <c r="A3813" s="8" t="inlineStr">
        <is>
          <t>07ba5a59-c9a4-5729-8210-da9a857a5c1b</t>
        </is>
      </c>
      <c r="B3813" s="9" t="inlineStr">
        <is>
          <t>2026-01</t>
        </is>
      </c>
      <c r="C3813" s="10" t="n"/>
      <c r="D3813" s="9" t="inlineStr">
        <is>
          <t>Declined</t>
        </is>
      </c>
      <c r="E3813" s="8" t="inlineStr">
        <is>
          <t>Leopold Thistlewood</t>
        </is>
      </c>
      <c r="F3813" s="11" t="n">
        <v>2008</v>
      </c>
      <c r="G3813" s="8" t="inlineStr">
        <is>
          <t>Bentley</t>
        </is>
      </c>
      <c r="H3813" s="8" t="inlineStr">
        <is>
          <t>Continental GT</t>
        </is>
      </c>
      <c r="I3813" s="8" t="inlineStr">
        <is>
          <t>83RAEBJ0NJGDC5Z8J</t>
        </is>
      </c>
      <c r="J3813" s="8" t="inlineStr">
        <is>
          <t>02 - Sports / GT</t>
        </is>
      </c>
      <c r="K3813" s="12" t="n">
        <v>340000</v>
      </c>
      <c r="L3813" s="8" t="inlineStr">
        <is>
          <t>Kentucky</t>
        </is>
      </c>
      <c r="M3813" s="13" t="n">
        <v>6447.17</v>
      </c>
      <c r="N3813" s="13" t="n"/>
      <c r="O3813" s="8" t="inlineStr">
        <is>
          <t>3 + at-fault claims - 5 yrs</t>
        </is>
      </c>
    </row>
    <row r="3814">
      <c r="A3814" s="8" t="inlineStr">
        <is>
          <t>086025a1-3e1a-5c63-89fc-95c240ac96c9</t>
        </is>
      </c>
      <c r="B3814" s="9" t="inlineStr">
        <is>
          <t>2026-01</t>
        </is>
      </c>
      <c r="C3814" s="10" t="n"/>
      <c r="D3814" s="9" t="inlineStr">
        <is>
          <t>Declined</t>
        </is>
      </c>
      <c r="E3814" s="8" t="inlineStr">
        <is>
          <t>Lorenzo Delacroix</t>
        </is>
      </c>
      <c r="F3814" s="11" t="n">
        <v>1998</v>
      </c>
      <c r="G3814" s="8" t="inlineStr">
        <is>
          <t>McLaren</t>
        </is>
      </c>
      <c r="H3814" s="8" t="inlineStr">
        <is>
          <t>750S</t>
        </is>
      </c>
      <c r="I3814" s="8" t="inlineStr">
        <is>
          <t>HRFF2002SATXGNKH5</t>
        </is>
      </c>
      <c r="J3814" s="8" t="inlineStr">
        <is>
          <t>03 - Supercar</t>
        </is>
      </c>
      <c r="K3814" s="12" t="n">
        <v>960000</v>
      </c>
      <c r="L3814" s="8" t="inlineStr">
        <is>
          <t>Arizona</t>
        </is>
      </c>
      <c r="M3814" s="13" t="n">
        <v>17379.62</v>
      </c>
      <c r="N3814" s="13" t="n"/>
      <c r="O3814" s="8" t="inlineStr">
        <is>
          <t>3 + at-fault claims - 5 yrs</t>
        </is>
      </c>
    </row>
    <row r="3815">
      <c r="A3815" s="8" t="inlineStr">
        <is>
          <t>087a27dc-84ed-5852-bfd2-8dabfba76533</t>
        </is>
      </c>
      <c r="B3815" s="9" t="inlineStr">
        <is>
          <t>2026-01</t>
        </is>
      </c>
      <c r="C3815" s="10" t="n"/>
      <c r="D3815" s="9" t="inlineStr">
        <is>
          <t>Referred</t>
        </is>
      </c>
      <c r="E3815" s="8" t="inlineStr">
        <is>
          <t>Ramona Whitlock</t>
        </is>
      </c>
      <c r="F3815" s="11" t="n">
        <v>1976</v>
      </c>
      <c r="G3815" s="8" t="inlineStr">
        <is>
          <t>Icon</t>
        </is>
      </c>
      <c r="H3815" s="8" t="inlineStr">
        <is>
          <t>Derelict</t>
        </is>
      </c>
      <c r="I3815" s="8" t="inlineStr">
        <is>
          <t>J7TXYMV4668NS7VEK</t>
        </is>
      </c>
      <c r="J3815" s="8" t="inlineStr">
        <is>
          <t>11 - Restomod / Coachbuilt / Bespoke</t>
        </is>
      </c>
      <c r="K3815" s="12" t="n">
        <v>415000</v>
      </c>
      <c r="L3815" s="8" t="inlineStr">
        <is>
          <t>Texas</t>
        </is>
      </c>
      <c r="M3815" s="13" t="n">
        <v>7924.15</v>
      </c>
      <c r="N3815" s="13" t="n"/>
      <c r="O3815" s="8" t="inlineStr">
        <is>
          <t>1 theft / total loss claim</t>
        </is>
      </c>
    </row>
    <row r="3816">
      <c r="A3816" s="8" t="inlineStr">
        <is>
          <t>0a89ecbc-e100-55f8-aeeb-963ab09709f9</t>
        </is>
      </c>
      <c r="B3816" s="9" t="inlineStr">
        <is>
          <t>2026-01</t>
        </is>
      </c>
      <c r="C3816" s="10" t="n"/>
      <c r="D3816" s="9" t="inlineStr">
        <is>
          <t>Declined</t>
        </is>
      </c>
      <c r="E3816" s="8" t="inlineStr">
        <is>
          <t>Priya Kingsford</t>
        </is>
      </c>
      <c r="F3816" s="11" t="n">
        <v>2017</v>
      </c>
      <c r="G3816" s="8" t="inlineStr">
        <is>
          <t>Ferrari</t>
        </is>
      </c>
      <c r="H3816" s="8" t="inlineStr">
        <is>
          <t>275 GTB/4</t>
        </is>
      </c>
      <c r="I3816" s="8" t="inlineStr">
        <is>
          <t>F7VENNWASTZE8GCNU</t>
        </is>
      </c>
      <c r="J3816" s="8" t="inlineStr">
        <is>
          <t>07 - Post-War Classic (1946-1972)</t>
        </is>
      </c>
      <c r="K3816" s="12" t="n">
        <v>385000</v>
      </c>
      <c r="L3816" s="8" t="inlineStr">
        <is>
          <t>Utah</t>
        </is>
      </c>
      <c r="M3816" s="13" t="n">
        <v>4707.17</v>
      </c>
      <c r="N3816" s="13" t="n"/>
      <c r="O3816" s="8" t="inlineStr">
        <is>
          <t>3 + at-fault claims - 5 yrs</t>
        </is>
      </c>
    </row>
    <row r="3817">
      <c r="A3817" s="8" t="inlineStr">
        <is>
          <t>0a9a67e0-597d-573f-8ded-0e0ea2b14a0f</t>
        </is>
      </c>
      <c r="B3817" s="9" t="inlineStr">
        <is>
          <t>2026-01</t>
        </is>
      </c>
      <c r="C3817" s="10" t="n"/>
      <c r="D3817" s="9" t="inlineStr">
        <is>
          <t>Declined</t>
        </is>
      </c>
      <c r="E3817" s="8" t="inlineStr">
        <is>
          <t>Wilhelmina Bellandi</t>
        </is>
      </c>
      <c r="F3817" s="11" t="n">
        <v>1961</v>
      </c>
      <c r="G3817" s="8" t="inlineStr">
        <is>
          <t>Maserati</t>
        </is>
      </c>
      <c r="H3817" s="8" t="inlineStr">
        <is>
          <t>GranTurismo</t>
        </is>
      </c>
      <c r="I3817" s="8" t="inlineStr">
        <is>
          <t>1K7LVCPNU6ZC5PVMR</t>
        </is>
      </c>
      <c r="J3817" s="8" t="inlineStr">
        <is>
          <t>02 - Sports / GT</t>
        </is>
      </c>
      <c r="K3817" s="12" t="n">
        <v>310000</v>
      </c>
      <c r="L3817" s="8" t="inlineStr">
        <is>
          <t>Alabama</t>
        </is>
      </c>
      <c r="M3817" s="13" t="n">
        <v>5571.23</v>
      </c>
      <c r="N3817" s="13" t="n"/>
      <c r="O3817" s="8" t="inlineStr">
        <is>
          <t>3 + at-fault claims - 5 yrs</t>
        </is>
      </c>
    </row>
    <row r="3818">
      <c r="A3818" s="8" t="inlineStr">
        <is>
          <t>0b089da0-f7b8-58cb-99b0-428fb5c66261</t>
        </is>
      </c>
      <c r="B3818" s="9" t="inlineStr">
        <is>
          <t>2026-01</t>
        </is>
      </c>
      <c r="C3818" s="10" t="n"/>
      <c r="D3818" s="9" t="inlineStr">
        <is>
          <t>Referred</t>
        </is>
      </c>
      <c r="E3818" s="8" t="inlineStr">
        <is>
          <t>Noor Fairweather</t>
        </is>
      </c>
      <c r="F3818" s="11" t="n">
        <v>1990</v>
      </c>
      <c r="G3818" s="8" t="inlineStr">
        <is>
          <t>Singer</t>
        </is>
      </c>
      <c r="H3818" s="8" t="inlineStr">
        <is>
          <t>911 Reimagined</t>
        </is>
      </c>
      <c r="I3818" s="8" t="inlineStr">
        <is>
          <t>G4054ET8VWNAZU2GB</t>
        </is>
      </c>
      <c r="J3818" s="8" t="inlineStr">
        <is>
          <t>11 - Restomod / Coachbuilt / Bespoke</t>
        </is>
      </c>
      <c r="K3818" s="12" t="n">
        <v>870000</v>
      </c>
      <c r="L3818" s="8" t="inlineStr">
        <is>
          <t>Massachusetts</t>
        </is>
      </c>
      <c r="M3818" s="13" t="n">
        <v>16004.72</v>
      </c>
      <c r="N3818" s="13" t="n"/>
      <c r="O3818" s="8" t="inlineStr">
        <is>
          <t>1 theft / total loss claim</t>
        </is>
      </c>
    </row>
    <row r="3819">
      <c r="A3819" s="8" t="inlineStr">
        <is>
          <t>0d6922bc-5f9b-5286-9855-b9f06af2e525</t>
        </is>
      </c>
      <c r="B3819" s="9" t="inlineStr">
        <is>
          <t>2026-01</t>
        </is>
      </c>
      <c r="C3819" s="10" t="n"/>
      <c r="D3819" s="9" t="inlineStr">
        <is>
          <t>Declined</t>
        </is>
      </c>
      <c r="E3819" s="8" t="inlineStr">
        <is>
          <t>Horace Farkas</t>
        </is>
      </c>
      <c r="F3819" s="11" t="n">
        <v>1961</v>
      </c>
      <c r="G3819" s="8" t="inlineStr">
        <is>
          <t>Ferrari</t>
        </is>
      </c>
      <c r="H3819" s="8" t="inlineStr">
        <is>
          <t>275 GTB/4</t>
        </is>
      </c>
      <c r="I3819" s="8" t="inlineStr">
        <is>
          <t>3YXPFD4X1LD3WT3M3</t>
        </is>
      </c>
      <c r="J3819" s="8" t="inlineStr">
        <is>
          <t>07 - Post-War Classic (1946-1972)</t>
        </is>
      </c>
      <c r="K3819" s="12" t="n">
        <v>470000</v>
      </c>
      <c r="L3819" s="8" t="inlineStr">
        <is>
          <t>West Virginia</t>
        </is>
      </c>
      <c r="M3819" s="13" t="n">
        <v>5661.28</v>
      </c>
      <c r="N3819" s="13" t="n"/>
      <c r="O3819" s="8" t="inlineStr">
        <is>
          <t>3 + at-fault claims - 5 yrs</t>
        </is>
      </c>
    </row>
    <row r="3820">
      <c r="A3820" s="8" t="inlineStr">
        <is>
          <t>0e9ce948-088d-5153-b6a6-45b882451ca4</t>
        </is>
      </c>
      <c r="B3820" s="9" t="inlineStr">
        <is>
          <t>2026-01</t>
        </is>
      </c>
      <c r="C3820" s="10" t="n"/>
      <c r="D3820" s="9" t="inlineStr">
        <is>
          <t>Declined</t>
        </is>
      </c>
      <c r="E3820" s="8" t="inlineStr">
        <is>
          <t>Ramona Kingsford</t>
        </is>
      </c>
      <c r="F3820" s="11" t="n">
        <v>1958</v>
      </c>
      <c r="G3820" s="8" t="inlineStr">
        <is>
          <t>Porsche</t>
        </is>
      </c>
      <c r="H3820" s="8" t="inlineStr">
        <is>
          <t>911 Turbo S</t>
        </is>
      </c>
      <c r="I3820" s="8" t="inlineStr">
        <is>
          <t>3U0HHCPPX9ZCXHERS</t>
        </is>
      </c>
      <c r="J3820" s="8" t="inlineStr">
        <is>
          <t>02 - Sports / GT</t>
        </is>
      </c>
      <c r="K3820" s="12" t="n">
        <v>500000</v>
      </c>
      <c r="L3820" s="8" t="inlineStr">
        <is>
          <t>Arizona</t>
        </is>
      </c>
      <c r="M3820" s="13" t="n">
        <v>6193.4</v>
      </c>
      <c r="N3820" s="13" t="n"/>
      <c r="O3820" s="8" t="inlineStr">
        <is>
          <t>3 + at-fault claims - 5 yrs</t>
        </is>
      </c>
    </row>
    <row r="3821">
      <c r="A3821" s="8" t="inlineStr">
        <is>
          <t>12c7af4d-a962-5f69-a7ed-6c41e6dc502c</t>
        </is>
      </c>
      <c r="B3821" s="9" t="inlineStr">
        <is>
          <t>2026-01</t>
        </is>
      </c>
      <c r="C3821" s="10" t="n"/>
      <c r="D3821" s="9" t="inlineStr">
        <is>
          <t>Declined</t>
        </is>
      </c>
      <c r="E3821" s="8" t="inlineStr">
        <is>
          <t>Horace Bellandi</t>
        </is>
      </c>
      <c r="F3821" s="11" t="n">
        <v>1963</v>
      </c>
      <c r="G3821" s="8" t="inlineStr">
        <is>
          <t>Mercedes-Benz</t>
        </is>
      </c>
      <c r="H3821" s="8" t="inlineStr">
        <is>
          <t>AMG GT</t>
        </is>
      </c>
      <c r="I3821" s="8" t="inlineStr">
        <is>
          <t>ZF9A4HP2BLA4LMXL5</t>
        </is>
      </c>
      <c r="J3821" s="8" t="inlineStr">
        <is>
          <t>02 - Sports / GT</t>
        </is>
      </c>
      <c r="K3821" s="12" t="n">
        <v>565000</v>
      </c>
      <c r="L3821" s="8" t="inlineStr">
        <is>
          <t>Arkansas</t>
        </is>
      </c>
      <c r="M3821" s="13" t="n">
        <v>9562.360000000001</v>
      </c>
      <c r="N3821" s="13" t="n"/>
      <c r="O3821" s="8" t="inlineStr">
        <is>
          <t>3 + at-fault claims - 5 yrs</t>
        </is>
      </c>
    </row>
    <row r="3822">
      <c r="A3822" s="8" t="inlineStr">
        <is>
          <t>14cc9b4c-cc1c-5760-9ddb-a94478b968e5</t>
        </is>
      </c>
      <c r="B3822" s="9" t="inlineStr">
        <is>
          <t>2026-01</t>
        </is>
      </c>
      <c r="C3822" s="10" t="n"/>
      <c r="D3822" s="9" t="inlineStr">
        <is>
          <t>Declined</t>
        </is>
      </c>
      <c r="E3822" s="8" t="inlineStr">
        <is>
          <t>Lorenzo Ashcombe</t>
        </is>
      </c>
      <c r="F3822" s="11" t="n">
        <v>1965</v>
      </c>
      <c r="G3822" s="8" t="inlineStr">
        <is>
          <t>McLaren</t>
        </is>
      </c>
      <c r="H3822" s="8" t="inlineStr">
        <is>
          <t>750S</t>
        </is>
      </c>
      <c r="I3822" s="8" t="inlineStr">
        <is>
          <t>R15ZJJC7X525ZJB8T</t>
        </is>
      </c>
      <c r="J3822" s="8" t="inlineStr">
        <is>
          <t>03 - Supercar</t>
        </is>
      </c>
      <c r="K3822" s="12" t="n">
        <v>1200000</v>
      </c>
      <c r="L3822" s="8" t="inlineStr">
        <is>
          <t>New York</t>
        </is>
      </c>
      <c r="M3822" s="13" t="n">
        <v>23184.91</v>
      </c>
      <c r="N3822" s="13" t="n"/>
      <c r="O3822" s="8" t="inlineStr">
        <is>
          <t>3 + at-fault claims - 5 yrs</t>
        </is>
      </c>
    </row>
    <row r="3823">
      <c r="A3823" s="8" t="inlineStr">
        <is>
          <t>14fdf0c4-eaad-528e-acaa-d1f573c2f8c1</t>
        </is>
      </c>
      <c r="B3823" s="9" t="inlineStr">
        <is>
          <t>2026-01</t>
        </is>
      </c>
      <c r="C3823" s="10" t="n"/>
      <c r="D3823" s="9" t="inlineStr">
        <is>
          <t>Referred</t>
        </is>
      </c>
      <c r="E3823" s="8" t="inlineStr">
        <is>
          <t>Everett Vasquez</t>
        </is>
      </c>
      <c r="F3823" s="11" t="n">
        <v>2009</v>
      </c>
      <c r="G3823" s="8" t="inlineStr">
        <is>
          <t>Bentley</t>
        </is>
      </c>
      <c r="H3823" s="8" t="inlineStr">
        <is>
          <t>Continental GT</t>
        </is>
      </c>
      <c r="I3823" s="8" t="inlineStr">
        <is>
          <t>3UT91RMXJCVNR1ZUR</t>
        </is>
      </c>
      <c r="J3823" s="8" t="inlineStr">
        <is>
          <t>02 - Sports / GT</t>
        </is>
      </c>
      <c r="K3823" s="12" t="n">
        <v>500000</v>
      </c>
      <c r="L3823" s="8" t="inlineStr">
        <is>
          <t>Missouri</t>
        </is>
      </c>
      <c r="M3823" s="13" t="n">
        <v>6500</v>
      </c>
      <c r="N3823" s="13" t="n"/>
      <c r="O3823" s="8" t="inlineStr">
        <is>
          <t>2 at-fault claims - 5 yrs</t>
        </is>
      </c>
    </row>
    <row r="3824">
      <c r="A3824" s="8" t="inlineStr">
        <is>
          <t>1739ec8d-e47c-575d-9a43-4085a673fe84</t>
        </is>
      </c>
      <c r="B3824" s="9" t="inlineStr">
        <is>
          <t>2026-01</t>
        </is>
      </c>
      <c r="C3824" s="10" t="n"/>
      <c r="D3824" s="9" t="inlineStr">
        <is>
          <t>Declined</t>
        </is>
      </c>
      <c r="E3824" s="8" t="inlineStr">
        <is>
          <t>Fenwick Delacroix</t>
        </is>
      </c>
      <c r="F3824" s="11" t="n">
        <v>1964</v>
      </c>
      <c r="G3824" s="8" t="inlineStr">
        <is>
          <t>Lamborghini</t>
        </is>
      </c>
      <c r="H3824" s="8" t="inlineStr">
        <is>
          <t>Huracan EVO</t>
        </is>
      </c>
      <c r="I3824" s="8" t="inlineStr">
        <is>
          <t>WF79VBL38BDEG6L4N</t>
        </is>
      </c>
      <c r="J3824" s="8" t="inlineStr">
        <is>
          <t>03 - Supercar</t>
        </is>
      </c>
      <c r="K3824" s="12" t="n">
        <v>1950000</v>
      </c>
      <c r="L3824" s="8" t="inlineStr">
        <is>
          <t>Arizona</t>
        </is>
      </c>
      <c r="M3824" s="13" t="n">
        <v>29728.3</v>
      </c>
      <c r="N3824" s="13" t="n"/>
      <c r="O3824" s="8" t="inlineStr">
        <is>
          <t>3 + at-fault claims - 5 yrs</t>
        </is>
      </c>
    </row>
    <row r="3825">
      <c r="A3825" s="8" t="inlineStr">
        <is>
          <t>17576aa1-9874-59ab-9c9b-e085404834e2</t>
        </is>
      </c>
      <c r="B3825" s="9" t="inlineStr">
        <is>
          <t>2026-01</t>
        </is>
      </c>
      <c r="C3825" s="10" t="n"/>
      <c r="D3825" s="9" t="inlineStr">
        <is>
          <t>Declined</t>
        </is>
      </c>
      <c r="E3825" s="8" t="inlineStr">
        <is>
          <t>Marisol Harrington</t>
        </is>
      </c>
      <c r="F3825" s="11" t="n">
        <v>1961</v>
      </c>
      <c r="G3825" s="8" t="inlineStr">
        <is>
          <t>Mercedes-Benz</t>
        </is>
      </c>
      <c r="H3825" s="8" t="inlineStr">
        <is>
          <t>AMG GT</t>
        </is>
      </c>
      <c r="I3825" s="8" t="inlineStr">
        <is>
          <t>FJNSN7LJ2USUYV7D5</t>
        </is>
      </c>
      <c r="J3825" s="8" t="inlineStr">
        <is>
          <t>02 - Sports / GT</t>
        </is>
      </c>
      <c r="K3825" s="12" t="n">
        <v>1005000</v>
      </c>
      <c r="L3825" s="8" t="inlineStr">
        <is>
          <t>Minnesota</t>
        </is>
      </c>
      <c r="M3825" s="13" t="n">
        <v>13766.6</v>
      </c>
      <c r="N3825" s="13" t="n"/>
      <c r="O3825" s="8" t="inlineStr">
        <is>
          <t>3 + at-fault claims - 5 yrs</t>
        </is>
      </c>
    </row>
    <row r="3826">
      <c r="A3826" s="8" t="inlineStr">
        <is>
          <t>17766714-57b9-5ceb-8a2f-09f5e6bfe64a</t>
        </is>
      </c>
      <c r="B3826" s="9" t="inlineStr">
        <is>
          <t>2026-01</t>
        </is>
      </c>
      <c r="C3826" s="10" t="n"/>
      <c r="D3826" s="9" t="inlineStr">
        <is>
          <t>Declined</t>
        </is>
      </c>
      <c r="E3826" s="8" t="inlineStr">
        <is>
          <t>Fitzgerald Rourke</t>
        </is>
      </c>
      <c r="F3826" s="11" t="n">
        <v>1960</v>
      </c>
      <c r="G3826" s="8" t="inlineStr">
        <is>
          <t>Ferrari</t>
        </is>
      </c>
      <c r="H3826" s="8" t="inlineStr">
        <is>
          <t>SF90 Stradale</t>
        </is>
      </c>
      <c r="I3826" s="8" t="inlineStr">
        <is>
          <t>NNRMVEKNLXBVD17NM</t>
        </is>
      </c>
      <c r="J3826" s="8" t="inlineStr">
        <is>
          <t>03 - Supercar</t>
        </is>
      </c>
      <c r="K3826" s="12" t="n">
        <v>1290000</v>
      </c>
      <c r="L3826" s="8" t="inlineStr">
        <is>
          <t>Idaho</t>
        </is>
      </c>
      <c r="M3826" s="13" t="n">
        <v>19276.98</v>
      </c>
      <c r="N3826" s="13" t="n"/>
      <c r="O3826" s="8" t="inlineStr">
        <is>
          <t>3 + at-fault claims - 5 yrs</t>
        </is>
      </c>
    </row>
    <row r="3827">
      <c r="A3827" s="8" t="inlineStr">
        <is>
          <t>1ab60602-262a-5f0e-ab8e-3d3e6c286993</t>
        </is>
      </c>
      <c r="B3827" s="9" t="inlineStr">
        <is>
          <t>2026-01</t>
        </is>
      </c>
      <c r="C3827" s="10" t="n"/>
      <c r="D3827" s="9" t="inlineStr">
        <is>
          <t>Referred</t>
        </is>
      </c>
      <c r="E3827" s="8" t="inlineStr">
        <is>
          <t>Noor Okonkwo</t>
        </is>
      </c>
      <c r="F3827" s="11" t="n">
        <v>1990</v>
      </c>
      <c r="G3827" s="8" t="inlineStr">
        <is>
          <t>Maserati</t>
        </is>
      </c>
      <c r="H3827" s="8" t="inlineStr">
        <is>
          <t>GranTurismo</t>
        </is>
      </c>
      <c r="I3827" s="8" t="inlineStr">
        <is>
          <t>3B3AR7HHSBWTV1WT3</t>
        </is>
      </c>
      <c r="J3827" s="8" t="inlineStr">
        <is>
          <t>02 - Sports / GT</t>
        </is>
      </c>
      <c r="K3827" s="12" t="n">
        <v>1175000</v>
      </c>
      <c r="L3827" s="8" t="inlineStr">
        <is>
          <t>South Carolina</t>
        </is>
      </c>
      <c r="M3827" s="13" t="n">
        <v>15119.81</v>
      </c>
      <c r="N3827" s="13" t="n"/>
      <c r="O3827" s="8" t="inlineStr">
        <is>
          <t>2 at-fault claims - 5 yrs</t>
        </is>
      </c>
    </row>
    <row r="3828">
      <c r="A3828" s="8" t="inlineStr">
        <is>
          <t>1b178822-bbcb-598c-9bfa-5b0085ceeaf0</t>
        </is>
      </c>
      <c r="B3828" s="9" t="inlineStr">
        <is>
          <t>2026-01</t>
        </is>
      </c>
      <c r="C3828" s="10" t="n"/>
      <c r="D3828" s="9" t="inlineStr">
        <is>
          <t>Declined</t>
        </is>
      </c>
      <c r="E3828" s="8" t="inlineStr">
        <is>
          <t>Aurelio Chattopadhyay</t>
        </is>
      </c>
      <c r="F3828" s="11" t="n">
        <v>1975</v>
      </c>
      <c r="G3828" s="8" t="inlineStr">
        <is>
          <t>Icon</t>
        </is>
      </c>
      <c r="H3828" s="8" t="inlineStr">
        <is>
          <t>Derelict</t>
        </is>
      </c>
      <c r="I3828" s="8" t="inlineStr">
        <is>
          <t>JZNWT51Y3YGWV2KJZ</t>
        </is>
      </c>
      <c r="J3828" s="8" t="inlineStr">
        <is>
          <t>11 - Restomod / Coachbuilt / Bespoke</t>
        </is>
      </c>
      <c r="K3828" s="12" t="n">
        <v>610000</v>
      </c>
      <c r="L3828" s="8" t="inlineStr">
        <is>
          <t>Florida</t>
        </is>
      </c>
      <c r="M3828" s="13" t="n">
        <v>12747.85</v>
      </c>
      <c r="N3828" s="13" t="n"/>
      <c r="O3828" s="8" t="inlineStr">
        <is>
          <t>3 + at-fault claims - 5 yrs</t>
        </is>
      </c>
    </row>
    <row r="3829">
      <c r="A3829" s="8" t="inlineStr">
        <is>
          <t>1c03ba94-712d-5c57-ad0b-7cb751010558</t>
        </is>
      </c>
      <c r="B3829" s="9" t="inlineStr">
        <is>
          <t>2026-01</t>
        </is>
      </c>
      <c r="C3829" s="10" t="n"/>
      <c r="D3829" s="9" t="inlineStr">
        <is>
          <t>Referred</t>
        </is>
      </c>
      <c r="E3829" s="8" t="inlineStr">
        <is>
          <t>Horace Kingsford</t>
        </is>
      </c>
      <c r="F3829" s="11" t="n">
        <v>2021</v>
      </c>
      <c r="G3829" s="8" t="inlineStr">
        <is>
          <t>Singer</t>
        </is>
      </c>
      <c r="H3829" s="8" t="inlineStr">
        <is>
          <t>911 Reimagined</t>
        </is>
      </c>
      <c r="I3829" s="8" t="inlineStr">
        <is>
          <t>0TS8VZ214XFMLJ0UK</t>
        </is>
      </c>
      <c r="J3829" s="8" t="inlineStr">
        <is>
          <t>11 - Restomod / Coachbuilt / Bespoke</t>
        </is>
      </c>
      <c r="K3829" s="12" t="n">
        <v>820000</v>
      </c>
      <c r="L3829" s="8" t="inlineStr">
        <is>
          <t>Illinois</t>
        </is>
      </c>
      <c r="M3829" s="13" t="n">
        <v>16412.38</v>
      </c>
      <c r="N3829" s="13" t="n"/>
      <c r="O3829" s="8" t="inlineStr">
        <is>
          <t>1 theft / total loss claim</t>
        </is>
      </c>
    </row>
    <row r="3830">
      <c r="A3830" s="8" t="inlineStr">
        <is>
          <t>1c866c53-9467-59d4-8ded-43d690ed7cb8</t>
        </is>
      </c>
      <c r="B3830" s="9" t="inlineStr">
        <is>
          <t>2026-01</t>
        </is>
      </c>
      <c r="C3830" s="10" t="n"/>
      <c r="D3830" s="9" t="inlineStr">
        <is>
          <t>Declined</t>
        </is>
      </c>
      <c r="E3830" s="8" t="inlineStr">
        <is>
          <t>Emiliano Underwood</t>
        </is>
      </c>
      <c r="F3830" s="11" t="n">
        <v>2009</v>
      </c>
      <c r="G3830" s="8" t="inlineStr">
        <is>
          <t>Aston Martin</t>
        </is>
      </c>
      <c r="H3830" s="8" t="inlineStr">
        <is>
          <t>DB12</t>
        </is>
      </c>
      <c r="I3830" s="8" t="inlineStr">
        <is>
          <t>KKDGK1F44VMH1WJ36</t>
        </is>
      </c>
      <c r="J3830" s="8" t="inlineStr">
        <is>
          <t>02 - Sports / GT</t>
        </is>
      </c>
      <c r="K3830" s="12" t="n">
        <v>535000</v>
      </c>
      <c r="L3830" s="8" t="inlineStr">
        <is>
          <t>California</t>
        </is>
      </c>
      <c r="M3830" s="13" t="n">
        <v>8857.780000000001</v>
      </c>
      <c r="N3830" s="13" t="n"/>
      <c r="O3830" s="8" t="inlineStr">
        <is>
          <t>3 + at-fault claims - 5 yrs</t>
        </is>
      </c>
    </row>
    <row r="3831">
      <c r="A3831" s="8" t="inlineStr">
        <is>
          <t>1cd0e92c-e0f2-5e35-b215-5762f915b938</t>
        </is>
      </c>
      <c r="B3831" s="9" t="inlineStr">
        <is>
          <t>2026-01</t>
        </is>
      </c>
      <c r="C3831" s="10" t="n"/>
      <c r="D3831" s="9" t="inlineStr">
        <is>
          <t>Referred</t>
        </is>
      </c>
      <c r="E3831" s="8" t="inlineStr">
        <is>
          <t>Noor Thistlewood</t>
        </is>
      </c>
      <c r="F3831" s="11" t="n">
        <v>2011</v>
      </c>
      <c r="G3831" s="8" t="inlineStr">
        <is>
          <t>Aston Martin</t>
        </is>
      </c>
      <c r="H3831" s="8" t="inlineStr">
        <is>
          <t>DB5</t>
        </is>
      </c>
      <c r="I3831" s="8" t="inlineStr">
        <is>
          <t>18N5NHDVE413WTN93</t>
        </is>
      </c>
      <c r="J3831" s="8" t="inlineStr">
        <is>
          <t>07 - Post-War Classic (1946-1972)</t>
        </is>
      </c>
      <c r="K3831" s="12" t="n">
        <v>1065000</v>
      </c>
      <c r="L3831" s="8" t="inlineStr">
        <is>
          <t>California</t>
        </is>
      </c>
      <c r="M3831" s="13" t="n">
        <v>10308.4</v>
      </c>
      <c r="N3831" s="13" t="n"/>
      <c r="O3831" s="8" t="inlineStr">
        <is>
          <t>1 at-fault claim over $100k</t>
        </is>
      </c>
    </row>
    <row r="3832">
      <c r="A3832" s="8" t="inlineStr">
        <is>
          <t>1e2ac690-ed24-54be-a5da-335be0b9a3f5</t>
        </is>
      </c>
      <c r="B3832" s="9" t="inlineStr">
        <is>
          <t>2026-01</t>
        </is>
      </c>
      <c r="C3832" s="10" t="n"/>
      <c r="D3832" s="9" t="inlineStr">
        <is>
          <t>Declined</t>
        </is>
      </c>
      <c r="E3832" s="8" t="inlineStr">
        <is>
          <t>Saoirse Ashcombe</t>
        </is>
      </c>
      <c r="F3832" s="11" t="n">
        <v>1996</v>
      </c>
      <c r="G3832" s="8" t="inlineStr">
        <is>
          <t>Maserati</t>
        </is>
      </c>
      <c r="H3832" s="8" t="inlineStr">
        <is>
          <t>GranTurismo</t>
        </is>
      </c>
      <c r="I3832" s="8" t="inlineStr">
        <is>
          <t>X35PMRLGFZ7FZ5BT2</t>
        </is>
      </c>
      <c r="J3832" s="8" t="inlineStr">
        <is>
          <t>02 - Sports / GT</t>
        </is>
      </c>
      <c r="K3832" s="12" t="n">
        <v>320000</v>
      </c>
      <c r="L3832" s="8" t="inlineStr">
        <is>
          <t>Kansas</t>
        </is>
      </c>
      <c r="M3832" s="13" t="n">
        <v>4392.45</v>
      </c>
      <c r="N3832" s="13" t="n"/>
      <c r="O3832" s="8" t="inlineStr">
        <is>
          <t>3 + at-fault claims - 5 yrs</t>
        </is>
      </c>
    </row>
    <row r="3833">
      <c r="A3833" s="8" t="inlineStr">
        <is>
          <t>1e55abc6-03e8-5bc1-a5ca-dcf6a739a1a9</t>
        </is>
      </c>
      <c r="B3833" s="9" t="inlineStr">
        <is>
          <t>2026-01</t>
        </is>
      </c>
      <c r="C3833" s="10" t="n"/>
      <c r="D3833" s="9" t="inlineStr">
        <is>
          <t>Declined</t>
        </is>
      </c>
      <c r="E3833" s="8" t="inlineStr">
        <is>
          <t>Delphine Kingsford</t>
        </is>
      </c>
      <c r="F3833" s="11" t="n">
        <v>1975</v>
      </c>
      <c r="G3833" s="8" t="inlineStr">
        <is>
          <t>Bentley</t>
        </is>
      </c>
      <c r="H3833" s="8" t="inlineStr">
        <is>
          <t>Continental GT</t>
        </is>
      </c>
      <c r="I3833" s="8" t="inlineStr">
        <is>
          <t>84NZCG0WUBKFS9LTL</t>
        </is>
      </c>
      <c r="J3833" s="8" t="inlineStr">
        <is>
          <t>02 - Sports / GT</t>
        </is>
      </c>
      <c r="K3833" s="12" t="n">
        <v>365000</v>
      </c>
      <c r="L3833" s="8" t="inlineStr">
        <is>
          <t>South Carolina</t>
        </is>
      </c>
      <c r="M3833" s="13" t="n">
        <v>6404.72</v>
      </c>
      <c r="N3833" s="13" t="n"/>
      <c r="O3833" s="8" t="inlineStr">
        <is>
          <t>3 + at-fault claims - 5 yrs</t>
        </is>
      </c>
    </row>
    <row r="3834">
      <c r="A3834" s="8" t="inlineStr">
        <is>
          <t>1edc15d6-edbd-5605-8c8b-c43893763c7e</t>
        </is>
      </c>
      <c r="B3834" s="9" t="inlineStr">
        <is>
          <t>2026-01</t>
        </is>
      </c>
      <c r="C3834" s="10" t="n"/>
      <c r="D3834" s="9" t="inlineStr">
        <is>
          <t>Referred</t>
        </is>
      </c>
      <c r="E3834" s="8" t="inlineStr">
        <is>
          <t>Emiliano Harrington</t>
        </is>
      </c>
      <c r="F3834" s="11" t="n">
        <v>1986</v>
      </c>
      <c r="G3834" s="8" t="inlineStr">
        <is>
          <t>Lamborghini</t>
        </is>
      </c>
      <c r="H3834" s="8" t="inlineStr">
        <is>
          <t>Huracan EVO</t>
        </is>
      </c>
      <c r="I3834" s="8" t="inlineStr">
        <is>
          <t>NYHCD1750ZMJDTNPL</t>
        </is>
      </c>
      <c r="J3834" s="8" t="inlineStr">
        <is>
          <t>03 - Supercar</t>
        </is>
      </c>
      <c r="K3834" s="12" t="n">
        <v>1850000</v>
      </c>
      <c r="L3834" s="8" t="inlineStr">
        <is>
          <t>Washington</t>
        </is>
      </c>
      <c r="M3834" s="13" t="n">
        <v>26807.55</v>
      </c>
      <c r="N3834" s="13" t="n"/>
      <c r="O3834" s="8" t="inlineStr">
        <is>
          <t>1 at-fault claim over $100k</t>
        </is>
      </c>
    </row>
    <row r="3835">
      <c r="A3835" s="8" t="inlineStr">
        <is>
          <t>205f7f9b-bc83-5590-81cd-a71cd32b548e</t>
        </is>
      </c>
      <c r="B3835" s="9" t="inlineStr">
        <is>
          <t>2026-01</t>
        </is>
      </c>
      <c r="C3835" s="10" t="n"/>
      <c r="D3835" s="9" t="inlineStr">
        <is>
          <t>Declined</t>
        </is>
      </c>
      <c r="E3835" s="8" t="inlineStr">
        <is>
          <t>Ingrid Chattopadhyay</t>
        </is>
      </c>
      <c r="F3835" s="11" t="n">
        <v>1999</v>
      </c>
      <c r="G3835" s="8" t="inlineStr">
        <is>
          <t>Jaguar</t>
        </is>
      </c>
      <c r="H3835" s="8" t="inlineStr">
        <is>
          <t>E-Type Series 1</t>
        </is>
      </c>
      <c r="I3835" s="8" t="inlineStr">
        <is>
          <t>MD77SGGHF1F6TWYDZ</t>
        </is>
      </c>
      <c r="J3835" s="8" t="inlineStr">
        <is>
          <t>07 - Post-War Classic (1946-1972)</t>
        </is>
      </c>
      <c r="K3835" s="12" t="n">
        <v>685000</v>
      </c>
      <c r="L3835" s="8" t="inlineStr">
        <is>
          <t>New York</t>
        </is>
      </c>
      <c r="M3835" s="13" t="n">
        <v>7113.66</v>
      </c>
      <c r="N3835" s="13" t="n"/>
      <c r="O3835" s="8" t="inlineStr">
        <is>
          <t>3 + at-fault claims - 5 yrs</t>
        </is>
      </c>
    </row>
    <row r="3836">
      <c r="A3836" s="8" t="inlineStr">
        <is>
          <t>20825883-eb1f-50be-9cbb-ac3d450df10f</t>
        </is>
      </c>
      <c r="B3836" s="9" t="inlineStr">
        <is>
          <t>2026-01</t>
        </is>
      </c>
      <c r="C3836" s="10" t="n"/>
      <c r="D3836" s="9" t="inlineStr">
        <is>
          <t>Declined</t>
        </is>
      </c>
      <c r="E3836" s="8" t="inlineStr">
        <is>
          <t>Emiliano Thistlewood</t>
        </is>
      </c>
      <c r="F3836" s="11" t="n">
        <v>1996</v>
      </c>
      <c r="G3836" s="8" t="inlineStr">
        <is>
          <t>Ferrari</t>
        </is>
      </c>
      <c r="H3836" s="8" t="inlineStr">
        <is>
          <t>275 GTB/4</t>
        </is>
      </c>
      <c r="I3836" s="8" t="inlineStr">
        <is>
          <t>A240ZJZSGEF6TBF4S</t>
        </is>
      </c>
      <c r="J3836" s="8" t="inlineStr">
        <is>
          <t>07 - Post-War Classic (1946-1972)</t>
        </is>
      </c>
      <c r="K3836" s="12" t="n">
        <v>950000</v>
      </c>
      <c r="L3836" s="8" t="inlineStr">
        <is>
          <t>Louisiana</t>
        </is>
      </c>
      <c r="M3836" s="13" t="n">
        <v>9326.129999999999</v>
      </c>
      <c r="N3836" s="13" t="n"/>
      <c r="O3836" s="8" t="inlineStr">
        <is>
          <t>3 + at-fault claims - 5 yrs</t>
        </is>
      </c>
    </row>
    <row r="3837">
      <c r="A3837" s="8" t="inlineStr">
        <is>
          <t>20ae6983-94d6-5d3a-81e0-b13c6ce744f0</t>
        </is>
      </c>
      <c r="B3837" s="9" t="inlineStr">
        <is>
          <t>2026-01</t>
        </is>
      </c>
      <c r="C3837" s="10" t="n"/>
      <c r="D3837" s="9" t="inlineStr">
        <is>
          <t>Declined</t>
        </is>
      </c>
      <c r="E3837" s="8" t="inlineStr">
        <is>
          <t>Leopold Farkas</t>
        </is>
      </c>
      <c r="F3837" s="11" t="n">
        <v>1971</v>
      </c>
      <c r="G3837" s="8" t="inlineStr">
        <is>
          <t>Aston Martin</t>
        </is>
      </c>
      <c r="H3837" s="8" t="inlineStr">
        <is>
          <t>DB12</t>
        </is>
      </c>
      <c r="I3837" s="8" t="inlineStr">
        <is>
          <t>7R00TGJR9DTSV5PRJ</t>
        </is>
      </c>
      <c r="J3837" s="8" t="inlineStr">
        <is>
          <t>02 - Sports / GT</t>
        </is>
      </c>
      <c r="K3837" s="12" t="n">
        <v>1950000</v>
      </c>
      <c r="L3837" s="8" t="inlineStr">
        <is>
          <t>South Dakota</t>
        </is>
      </c>
      <c r="M3837" s="13" t="n">
        <v>22461.79</v>
      </c>
      <c r="N3837" s="13" t="n"/>
      <c r="O3837" s="8" t="inlineStr">
        <is>
          <t>3 + at-fault claims - 5 yrs</t>
        </is>
      </c>
    </row>
    <row r="3838">
      <c r="A3838" s="8" t="inlineStr">
        <is>
          <t>22ccf61f-1cd8-5978-8953-13bf3cf74e27</t>
        </is>
      </c>
      <c r="B3838" s="9" t="inlineStr">
        <is>
          <t>2026-01</t>
        </is>
      </c>
      <c r="C3838" s="10" t="n"/>
      <c r="D3838" s="9" t="inlineStr">
        <is>
          <t>Referred</t>
        </is>
      </c>
      <c r="E3838" s="8" t="inlineStr">
        <is>
          <t>Desmond Rourke</t>
        </is>
      </c>
      <c r="F3838" s="11" t="n">
        <v>1990</v>
      </c>
      <c r="G3838" s="8" t="inlineStr">
        <is>
          <t>Mercedes-Benz</t>
        </is>
      </c>
      <c r="H3838" s="8" t="inlineStr">
        <is>
          <t>280SL Pagoda</t>
        </is>
      </c>
      <c r="I3838" s="8" t="inlineStr">
        <is>
          <t>UBMA2U8X7Z9HS8V7A</t>
        </is>
      </c>
      <c r="J3838" s="8" t="inlineStr">
        <is>
          <t>07 - Post-War Classic (1946-1972)</t>
        </is>
      </c>
      <c r="K3838" s="12" t="n">
        <v>885000</v>
      </c>
      <c r="L3838" s="8" t="inlineStr">
        <is>
          <t>Montana</t>
        </is>
      </c>
      <c r="M3838" s="13" t="n">
        <v>6677.58</v>
      </c>
      <c r="N3838" s="13" t="n"/>
      <c r="O3838" s="8" t="inlineStr">
        <is>
          <t>2 at-fault claims - 5 yrs</t>
        </is>
      </c>
    </row>
    <row r="3839">
      <c r="A3839" s="8" t="inlineStr">
        <is>
          <t>23ecb9a2-708d-5d56-9815-8289048fe9f1</t>
        </is>
      </c>
      <c r="B3839" s="9" t="inlineStr">
        <is>
          <t>2026-01</t>
        </is>
      </c>
      <c r="C3839" s="10" t="n"/>
      <c r="D3839" s="9" t="inlineStr">
        <is>
          <t>Declined</t>
        </is>
      </c>
      <c r="E3839" s="8" t="inlineStr">
        <is>
          <t>Leopold Larsson</t>
        </is>
      </c>
      <c r="F3839" s="11" t="n">
        <v>1974</v>
      </c>
      <c r="G3839" s="8" t="inlineStr">
        <is>
          <t>Lamborghini</t>
        </is>
      </c>
      <c r="H3839" s="8" t="inlineStr">
        <is>
          <t>Huracan EVO</t>
        </is>
      </c>
      <c r="I3839" s="8" t="inlineStr">
        <is>
          <t>RM2DE6DJLB81H3UDY</t>
        </is>
      </c>
      <c r="J3839" s="8" t="inlineStr">
        <is>
          <t>03 - Supercar</t>
        </is>
      </c>
      <c r="K3839" s="12" t="n">
        <v>1440000</v>
      </c>
      <c r="L3839" s="8" t="inlineStr">
        <is>
          <t>Florida</t>
        </is>
      </c>
      <c r="M3839" s="13" t="n">
        <v>30864.91</v>
      </c>
      <c r="N3839" s="13" t="n"/>
      <c r="O3839" s="8" t="inlineStr">
        <is>
          <t>3 + at-fault claims - 5 yrs</t>
        </is>
      </c>
    </row>
    <row r="3840">
      <c r="A3840" s="8" t="inlineStr">
        <is>
          <t>27503fc5-c08b-5c1c-8db2-9a9336195266</t>
        </is>
      </c>
      <c r="B3840" s="9" t="inlineStr">
        <is>
          <t>2026-01</t>
        </is>
      </c>
      <c r="C3840" s="10" t="n"/>
      <c r="D3840" s="9" t="inlineStr">
        <is>
          <t>Declined</t>
        </is>
      </c>
      <c r="E3840" s="8" t="inlineStr">
        <is>
          <t>Mireille Whitlock</t>
        </is>
      </c>
      <c r="F3840" s="11" t="n">
        <v>2024</v>
      </c>
      <c r="G3840" s="8" t="inlineStr">
        <is>
          <t>BMW</t>
        </is>
      </c>
      <c r="H3840" s="8" t="inlineStr">
        <is>
          <t>M8 Competition</t>
        </is>
      </c>
      <c r="I3840" s="8" t="inlineStr">
        <is>
          <t>RPW2CRPJZ7YP4AG7D</t>
        </is>
      </c>
      <c r="J3840" s="8" t="inlineStr">
        <is>
          <t>02 - Sports / GT</t>
        </is>
      </c>
      <c r="K3840" s="12" t="n">
        <v>190000</v>
      </c>
      <c r="L3840" s="8" t="inlineStr">
        <is>
          <t>Kentucky</t>
        </is>
      </c>
      <c r="M3840" s="13" t="n">
        <v>4419.47</v>
      </c>
      <c r="N3840" s="13" t="n"/>
      <c r="O3840" s="8" t="inlineStr">
        <is>
          <t>3 + at-fault claims - 5 yrs</t>
        </is>
      </c>
    </row>
    <row r="3841">
      <c r="A3841" s="8" t="inlineStr">
        <is>
          <t>277fff9e-b103-5c58-9b48-a32f08cb0c7b</t>
        </is>
      </c>
      <c r="B3841" s="9" t="inlineStr">
        <is>
          <t>2026-01</t>
        </is>
      </c>
      <c r="C3841" s="10" t="n"/>
      <c r="D3841" s="9" t="inlineStr">
        <is>
          <t>Declined</t>
        </is>
      </c>
      <c r="E3841" s="8" t="inlineStr">
        <is>
          <t>Noor Chattopadhyay</t>
        </is>
      </c>
      <c r="F3841" s="11" t="n">
        <v>1959</v>
      </c>
      <c r="G3841" s="8" t="inlineStr">
        <is>
          <t>Ferrari</t>
        </is>
      </c>
      <c r="H3841" s="8" t="inlineStr">
        <is>
          <t>296 GTB</t>
        </is>
      </c>
      <c r="I3841" s="8" t="inlineStr">
        <is>
          <t>6XSERAMY9DBK4TXS4</t>
        </is>
      </c>
      <c r="J3841" s="8" t="inlineStr">
        <is>
          <t>03 - Supercar</t>
        </is>
      </c>
      <c r="K3841" s="12" t="n">
        <v>1935000</v>
      </c>
      <c r="L3841" s="8" t="inlineStr">
        <is>
          <t>Colorado</t>
        </is>
      </c>
      <c r="M3841" s="13" t="n">
        <v>32128.3</v>
      </c>
      <c r="N3841" s="13" t="n"/>
      <c r="O3841" s="8" t="inlineStr">
        <is>
          <t>3 + at-fault claims - 5 yrs</t>
        </is>
      </c>
    </row>
    <row r="3842">
      <c r="A3842" s="8" t="inlineStr">
        <is>
          <t>281d314c-d4b3-5fad-95d7-d0f17d5dd6e1</t>
        </is>
      </c>
      <c r="B3842" s="9" t="inlineStr">
        <is>
          <t>2026-01</t>
        </is>
      </c>
      <c r="C3842" s="10" t="n"/>
      <c r="D3842" s="9" t="inlineStr">
        <is>
          <t>Declined</t>
        </is>
      </c>
      <c r="E3842" s="8" t="inlineStr">
        <is>
          <t>Beatrix Blackwood</t>
        </is>
      </c>
      <c r="F3842" s="11" t="n">
        <v>1990</v>
      </c>
      <c r="G3842" s="8" t="inlineStr">
        <is>
          <t>Lamborghini</t>
        </is>
      </c>
      <c r="H3842" s="8" t="inlineStr">
        <is>
          <t>Huracan EVO</t>
        </is>
      </c>
      <c r="I3842" s="8" t="inlineStr">
        <is>
          <t>6DD78LNUP5K44SE5E</t>
        </is>
      </c>
      <c r="J3842" s="8" t="inlineStr">
        <is>
          <t>03 - Supercar</t>
        </is>
      </c>
      <c r="K3842" s="12" t="n">
        <v>1950000</v>
      </c>
      <c r="L3842" s="8" t="inlineStr">
        <is>
          <t>Tennessee</t>
        </is>
      </c>
      <c r="M3842" s="13" t="n">
        <v>28845.28</v>
      </c>
      <c r="N3842" s="13" t="n"/>
      <c r="O3842" s="8" t="inlineStr">
        <is>
          <t>3 + at-fault claims - 5 yrs</t>
        </is>
      </c>
    </row>
    <row r="3843">
      <c r="A3843" s="8" t="inlineStr">
        <is>
          <t>29ff2b13-2048-57d6-803c-eb4b022126cd</t>
        </is>
      </c>
      <c r="B3843" s="9" t="inlineStr">
        <is>
          <t>2026-01</t>
        </is>
      </c>
      <c r="C3843" s="10" t="n"/>
      <c r="D3843" s="9" t="inlineStr">
        <is>
          <t>Declined</t>
        </is>
      </c>
      <c r="E3843" s="8" t="inlineStr">
        <is>
          <t>Horace Underwood</t>
        </is>
      </c>
      <c r="F3843" s="11" t="n">
        <v>1967</v>
      </c>
      <c r="G3843" s="8" t="inlineStr">
        <is>
          <t>Bentley</t>
        </is>
      </c>
      <c r="H3843" s="8" t="inlineStr">
        <is>
          <t>4.5 Litre</t>
        </is>
      </c>
      <c r="I3843" s="8" t="inlineStr">
        <is>
          <t>CL280XDSUYBGJ1NM8</t>
        </is>
      </c>
      <c r="J3843" s="8" t="inlineStr">
        <is>
          <t>06 - Vintage Pre-War (pre-1946)</t>
        </is>
      </c>
      <c r="K3843" s="12" t="n">
        <v>930000</v>
      </c>
      <c r="L3843" s="8" t="inlineStr">
        <is>
          <t>Texas</t>
        </is>
      </c>
      <c r="M3843" s="13" t="n">
        <v>7668.11</v>
      </c>
      <c r="N3843" s="13" t="n"/>
      <c r="O3843" s="8" t="inlineStr">
        <is>
          <t>3 + at-fault claims - 5 yrs</t>
        </is>
      </c>
    </row>
    <row r="3844">
      <c r="A3844" s="8" t="inlineStr">
        <is>
          <t>2a3e932c-a528-5d01-9b55-c41e5d59fc03</t>
        </is>
      </c>
      <c r="B3844" s="9" t="inlineStr">
        <is>
          <t>2026-01</t>
        </is>
      </c>
      <c r="C3844" s="10" t="n"/>
      <c r="D3844" s="9" t="inlineStr">
        <is>
          <t>Declined</t>
        </is>
      </c>
      <c r="E3844" s="8" t="inlineStr">
        <is>
          <t>Leopold Okonkwo</t>
        </is>
      </c>
      <c r="F3844" s="11" t="n">
        <v>2023</v>
      </c>
      <c r="G3844" s="8" t="inlineStr">
        <is>
          <t>Mercedes-Benz</t>
        </is>
      </c>
      <c r="H3844" s="8" t="inlineStr">
        <is>
          <t>AMG GT</t>
        </is>
      </c>
      <c r="I3844" s="8" t="inlineStr">
        <is>
          <t>WT9LRHXWTUC4W0FRV</t>
        </is>
      </c>
      <c r="J3844" s="8" t="inlineStr">
        <is>
          <t>02 - Sports / GT</t>
        </is>
      </c>
      <c r="K3844" s="12" t="n">
        <v>1105000</v>
      </c>
      <c r="L3844" s="8" t="inlineStr">
        <is>
          <t>Hawaii</t>
        </is>
      </c>
      <c r="M3844" s="13" t="n">
        <v>14907.08</v>
      </c>
      <c r="N3844" s="13" t="n"/>
      <c r="O3844" s="8" t="inlineStr">
        <is>
          <t>3 + at-fault claims - 5 yrs</t>
        </is>
      </c>
    </row>
    <row r="3845">
      <c r="A3845" s="8" t="inlineStr">
        <is>
          <t>2c65ecb6-7633-5c29-8762-e149eb74435a</t>
        </is>
      </c>
      <c r="B3845" s="9" t="inlineStr">
        <is>
          <t>2026-01</t>
        </is>
      </c>
      <c r="C3845" s="10" t="n"/>
      <c r="D3845" s="9" t="inlineStr">
        <is>
          <t>Declined</t>
        </is>
      </c>
      <c r="E3845" s="8" t="inlineStr">
        <is>
          <t>Wilhelmina Whitlock</t>
        </is>
      </c>
      <c r="F3845" s="11" t="n">
        <v>1972</v>
      </c>
      <c r="G3845" s="8" t="inlineStr">
        <is>
          <t>Aston Martin</t>
        </is>
      </c>
      <c r="H3845" s="8" t="inlineStr">
        <is>
          <t>DB12</t>
        </is>
      </c>
      <c r="I3845" s="8" t="inlineStr">
        <is>
          <t>2WASTX6AP9DMKRL5G</t>
        </is>
      </c>
      <c r="J3845" s="8" t="inlineStr">
        <is>
          <t>02 - Sports / GT</t>
        </is>
      </c>
      <c r="K3845" s="12" t="n">
        <v>1950000</v>
      </c>
      <c r="L3845" s="8" t="inlineStr">
        <is>
          <t>Pennsylvania</t>
        </is>
      </c>
      <c r="M3845" s="13" t="n">
        <v>20235.85</v>
      </c>
      <c r="N3845" s="13" t="n"/>
      <c r="O3845" s="8" t="inlineStr">
        <is>
          <t>3 + at-fault claims - 5 yrs</t>
        </is>
      </c>
    </row>
    <row r="3846">
      <c r="A3846" s="8" t="inlineStr">
        <is>
          <t>2e2f8c76-c24e-514e-9a77-e464a2696ca6</t>
        </is>
      </c>
      <c r="B3846" s="9" t="inlineStr">
        <is>
          <t>2026-01</t>
        </is>
      </c>
      <c r="C3846" s="10" t="n"/>
      <c r="D3846" s="9" t="inlineStr">
        <is>
          <t>Declined</t>
        </is>
      </c>
      <c r="E3846" s="8" t="inlineStr">
        <is>
          <t>Ramona Blackwood</t>
        </is>
      </c>
      <c r="F3846" s="11" t="n">
        <v>1975</v>
      </c>
      <c r="G3846" s="8" t="inlineStr">
        <is>
          <t>Porsche</t>
        </is>
      </c>
      <c r="H3846" s="8" t="inlineStr">
        <is>
          <t>911 Turbo S</t>
        </is>
      </c>
      <c r="I3846" s="8" t="inlineStr">
        <is>
          <t>AGVAJK6LCTJBEUFNL</t>
        </is>
      </c>
      <c r="J3846" s="8" t="inlineStr">
        <is>
          <t>02 - Sports / GT</t>
        </is>
      </c>
      <c r="K3846" s="12" t="n">
        <v>210000</v>
      </c>
      <c r="L3846" s="8" t="inlineStr">
        <is>
          <t>Arkansas</t>
        </is>
      </c>
      <c r="M3846" s="13" t="n">
        <v>5030.49</v>
      </c>
      <c r="N3846" s="13" t="n"/>
      <c r="O3846" s="8" t="inlineStr">
        <is>
          <t>3 + at-fault claims - 5 yrs</t>
        </is>
      </c>
    </row>
    <row r="3847">
      <c r="A3847" s="8" t="inlineStr">
        <is>
          <t>2ecb91af-d200-5c08-9d5d-669cc0f93ffb</t>
        </is>
      </c>
      <c r="B3847" s="9" t="inlineStr">
        <is>
          <t>2026-01</t>
        </is>
      </c>
      <c r="C3847" s="10" t="n"/>
      <c r="D3847" s="9" t="inlineStr">
        <is>
          <t>Declined</t>
        </is>
      </c>
      <c r="E3847" s="8" t="inlineStr">
        <is>
          <t>Saoirse Kingsford</t>
        </is>
      </c>
      <c r="F3847" s="11" t="n">
        <v>1960</v>
      </c>
      <c r="G3847" s="8" t="inlineStr">
        <is>
          <t>Bentley</t>
        </is>
      </c>
      <c r="H3847" s="8" t="inlineStr">
        <is>
          <t>Continental GT</t>
        </is>
      </c>
      <c r="I3847" s="8" t="inlineStr">
        <is>
          <t>MX5AMCM6AF78XUCXX</t>
        </is>
      </c>
      <c r="J3847" s="8" t="inlineStr">
        <is>
          <t>02 - Sports / GT</t>
        </is>
      </c>
      <c r="K3847" s="12" t="n">
        <v>1945000</v>
      </c>
      <c r="L3847" s="8" t="inlineStr">
        <is>
          <t>Texas</t>
        </is>
      </c>
      <c r="M3847" s="13" t="n">
        <v>23211.56</v>
      </c>
      <c r="N3847" s="13" t="n"/>
      <c r="O3847" s="8" t="inlineStr">
        <is>
          <t>3 + at-fault claims - 5 yrs</t>
        </is>
      </c>
    </row>
    <row r="3848">
      <c r="A3848" s="8" t="inlineStr">
        <is>
          <t>2f134bc1-f6d0-5c87-b350-f3748b34e326</t>
        </is>
      </c>
      <c r="B3848" s="9" t="inlineStr">
        <is>
          <t>2026-01</t>
        </is>
      </c>
      <c r="C3848" s="10" t="n"/>
      <c r="D3848" s="9" t="inlineStr">
        <is>
          <t>Declined</t>
        </is>
      </c>
      <c r="E3848" s="8" t="inlineStr">
        <is>
          <t>Callum Larsson</t>
        </is>
      </c>
      <c r="F3848" s="11" t="n">
        <v>2001</v>
      </c>
      <c r="G3848" s="8" t="inlineStr">
        <is>
          <t>McLaren</t>
        </is>
      </c>
      <c r="H3848" s="8" t="inlineStr">
        <is>
          <t>750S</t>
        </is>
      </c>
      <c r="I3848" s="8" t="inlineStr">
        <is>
          <t>CC5YBE3XGYE4FN7E3</t>
        </is>
      </c>
      <c r="J3848" s="8" t="inlineStr">
        <is>
          <t>03 - Supercar</t>
        </is>
      </c>
      <c r="K3848" s="12" t="n">
        <v>950000</v>
      </c>
      <c r="L3848" s="8" t="inlineStr">
        <is>
          <t>Arizona</t>
        </is>
      </c>
      <c r="M3848" s="13" t="n">
        <v>17198.58</v>
      </c>
      <c r="N3848" s="13" t="n"/>
      <c r="O3848" s="8" t="inlineStr">
        <is>
          <t>3 + at-fault claims - 5 yrs</t>
        </is>
      </c>
    </row>
    <row r="3849">
      <c r="A3849" s="8" t="inlineStr">
        <is>
          <t>3050d67c-3cce-51d7-abf1-6c06fff6a4a2</t>
        </is>
      </c>
      <c r="B3849" s="9" t="inlineStr">
        <is>
          <t>2026-01</t>
        </is>
      </c>
      <c r="C3849" s="10" t="n"/>
      <c r="D3849" s="9" t="inlineStr">
        <is>
          <t>Declined</t>
        </is>
      </c>
      <c r="E3849" s="8" t="inlineStr">
        <is>
          <t>Everett Ashcombe</t>
        </is>
      </c>
      <c r="F3849" s="11" t="n">
        <v>1957</v>
      </c>
      <c r="G3849" s="8" t="inlineStr">
        <is>
          <t>Porsche</t>
        </is>
      </c>
      <c r="H3849" s="8" t="inlineStr">
        <is>
          <t>911 Turbo S</t>
        </is>
      </c>
      <c r="I3849" s="8" t="inlineStr">
        <is>
          <t>JZ3SX7GCJENCMBLMW</t>
        </is>
      </c>
      <c r="J3849" s="8" t="inlineStr">
        <is>
          <t>02 - Sports / GT</t>
        </is>
      </c>
      <c r="K3849" s="12" t="n">
        <v>535000</v>
      </c>
      <c r="L3849" s="8" t="inlineStr">
        <is>
          <t>Iowa</t>
        </is>
      </c>
      <c r="M3849" s="13" t="n">
        <v>7217.45</v>
      </c>
      <c r="N3849" s="13" t="n"/>
      <c r="O3849" s="8" t="inlineStr">
        <is>
          <t>3 + at-fault claims - 5 yrs</t>
        </is>
      </c>
    </row>
    <row r="3850">
      <c r="A3850" s="8" t="inlineStr">
        <is>
          <t>30a8df63-0e62-5012-a8cd-ca21b6a113d7</t>
        </is>
      </c>
      <c r="B3850" s="9" t="inlineStr">
        <is>
          <t>2026-01</t>
        </is>
      </c>
      <c r="C3850" s="10" t="n"/>
      <c r="D3850" s="9" t="inlineStr">
        <is>
          <t>Declined</t>
        </is>
      </c>
      <c r="E3850" s="8" t="inlineStr">
        <is>
          <t>Anouk Rourke</t>
        </is>
      </c>
      <c r="F3850" s="11" t="n">
        <v>2013</v>
      </c>
      <c r="G3850" s="8" t="inlineStr">
        <is>
          <t>Bentley</t>
        </is>
      </c>
      <c r="H3850" s="8" t="inlineStr">
        <is>
          <t>Continental GT</t>
        </is>
      </c>
      <c r="I3850" s="8" t="inlineStr">
        <is>
          <t>5LDH3NPYFREGZCNJ2</t>
        </is>
      </c>
      <c r="J3850" s="8" t="inlineStr">
        <is>
          <t>02 - Sports / GT</t>
        </is>
      </c>
      <c r="K3850" s="12" t="n">
        <v>250000</v>
      </c>
      <c r="L3850" s="8" t="inlineStr">
        <is>
          <t>California</t>
        </is>
      </c>
      <c r="M3850" s="13" t="n">
        <v>4775.94</v>
      </c>
      <c r="N3850" s="13" t="n"/>
      <c r="O3850" s="8" t="inlineStr">
        <is>
          <t>3 + at-fault claims - 5 yrs</t>
        </is>
      </c>
    </row>
    <row r="3851">
      <c r="A3851" s="8" t="inlineStr">
        <is>
          <t>3116dd37-a993-5130-b229-9531820f3e3a</t>
        </is>
      </c>
      <c r="B3851" s="9" t="inlineStr">
        <is>
          <t>2026-01</t>
        </is>
      </c>
      <c r="C3851" s="10" t="n"/>
      <c r="D3851" s="9" t="inlineStr">
        <is>
          <t>Declined</t>
        </is>
      </c>
      <c r="E3851" s="8" t="inlineStr">
        <is>
          <t>Marisol Whitlock</t>
        </is>
      </c>
      <c r="F3851" s="11" t="n">
        <v>1961</v>
      </c>
      <c r="G3851" s="8" t="inlineStr">
        <is>
          <t>Maserati</t>
        </is>
      </c>
      <c r="H3851" s="8" t="inlineStr">
        <is>
          <t>GranTurismo</t>
        </is>
      </c>
      <c r="I3851" s="8" t="inlineStr">
        <is>
          <t>UYMZGG93BN1SAYGM5</t>
        </is>
      </c>
      <c r="J3851" s="8" t="inlineStr">
        <is>
          <t>02 - Sports / GT</t>
        </is>
      </c>
      <c r="K3851" s="12" t="n">
        <v>310000</v>
      </c>
      <c r="L3851" s="8" t="inlineStr">
        <is>
          <t>Oklahoma</t>
        </is>
      </c>
      <c r="M3851" s="13" t="n">
        <v>5527.36</v>
      </c>
      <c r="N3851" s="13" t="n"/>
      <c r="O3851" s="8" t="inlineStr">
        <is>
          <t>3 + at-fault claims - 5 yrs</t>
        </is>
      </c>
    </row>
    <row r="3852">
      <c r="A3852" s="8" t="inlineStr">
        <is>
          <t>32352412-86df-5cee-947c-9212c049280b</t>
        </is>
      </c>
      <c r="B3852" s="9" t="inlineStr">
        <is>
          <t>2026-01</t>
        </is>
      </c>
      <c r="C3852" s="10" t="n"/>
      <c r="D3852" s="9" t="inlineStr">
        <is>
          <t>Referred</t>
        </is>
      </c>
      <c r="E3852" s="8" t="inlineStr">
        <is>
          <t>Marisol Bellandi</t>
        </is>
      </c>
      <c r="F3852" s="11" t="n">
        <v>2002</v>
      </c>
      <c r="G3852" s="8" t="inlineStr">
        <is>
          <t>BMW</t>
        </is>
      </c>
      <c r="H3852" s="8" t="inlineStr">
        <is>
          <t>M8 Competition</t>
        </is>
      </c>
      <c r="I3852" s="8" t="inlineStr">
        <is>
          <t>ZGN7CBZSHVMHM5Y04</t>
        </is>
      </c>
      <c r="J3852" s="8" t="inlineStr">
        <is>
          <t>02 - Sports / GT</t>
        </is>
      </c>
      <c r="K3852" s="12" t="n">
        <v>500000</v>
      </c>
      <c r="L3852" s="8" t="inlineStr">
        <is>
          <t>Rhode Island</t>
        </is>
      </c>
      <c r="M3852" s="13" t="n">
        <v>8400.940000000001</v>
      </c>
      <c r="N3852" s="13" t="n"/>
      <c r="O3852" s="8" t="inlineStr">
        <is>
          <t>1 theft / total loss claim</t>
        </is>
      </c>
    </row>
    <row r="3853">
      <c r="A3853" s="8" t="inlineStr">
        <is>
          <t>36194525-a60e-59c2-a12b-bcbb391df0fe</t>
        </is>
      </c>
      <c r="B3853" s="9" t="inlineStr">
        <is>
          <t>2026-01</t>
        </is>
      </c>
      <c r="C3853" s="10" t="n"/>
      <c r="D3853" s="9" t="inlineStr">
        <is>
          <t>Declined</t>
        </is>
      </c>
      <c r="E3853" s="8" t="inlineStr">
        <is>
          <t>Saoirse Okonkwo</t>
        </is>
      </c>
      <c r="F3853" s="11" t="n">
        <v>1980</v>
      </c>
      <c r="G3853" s="8" t="inlineStr">
        <is>
          <t>Mercedes-Benz</t>
        </is>
      </c>
      <c r="H3853" s="8" t="inlineStr">
        <is>
          <t>AMG GT</t>
        </is>
      </c>
      <c r="I3853" s="8" t="inlineStr">
        <is>
          <t>JJHWTGS36SLAYX1NR</t>
        </is>
      </c>
      <c r="J3853" s="8" t="inlineStr">
        <is>
          <t>02 - Sports / GT</t>
        </is>
      </c>
      <c r="K3853" s="12" t="n">
        <v>560000</v>
      </c>
      <c r="L3853" s="8" t="inlineStr">
        <is>
          <t>Wyoming</t>
        </is>
      </c>
      <c r="M3853" s="13" t="n">
        <v>7348.68</v>
      </c>
      <c r="N3853" s="13" t="n"/>
      <c r="O3853" s="8" t="inlineStr">
        <is>
          <t>3 + at-fault claims - 5 yrs</t>
        </is>
      </c>
    </row>
    <row r="3854">
      <c r="A3854" s="8" t="inlineStr">
        <is>
          <t>36b961f7-f747-5539-8885-4ad803706a91</t>
        </is>
      </c>
      <c r="B3854" s="9" t="inlineStr">
        <is>
          <t>2026-01</t>
        </is>
      </c>
      <c r="C3854" s="10" t="n"/>
      <c r="D3854" s="9" t="inlineStr">
        <is>
          <t>Declined</t>
        </is>
      </c>
      <c r="E3854" s="8" t="inlineStr">
        <is>
          <t>Ingrid Ashcombe</t>
        </is>
      </c>
      <c r="F3854" s="11" t="n">
        <v>1965</v>
      </c>
      <c r="G3854" s="8" t="inlineStr">
        <is>
          <t>Maserati</t>
        </is>
      </c>
      <c r="H3854" s="8" t="inlineStr">
        <is>
          <t>GranTurismo</t>
        </is>
      </c>
      <c r="I3854" s="8" t="inlineStr">
        <is>
          <t>X7YPKCJ2WW2DAUTGU</t>
        </is>
      </c>
      <c r="J3854" s="8" t="inlineStr">
        <is>
          <t>02 - Sports / GT</t>
        </is>
      </c>
      <c r="K3854" s="12" t="n">
        <v>430000</v>
      </c>
      <c r="L3854" s="8" t="inlineStr">
        <is>
          <t>Pennsylvania</t>
        </is>
      </c>
      <c r="M3854" s="13" t="n">
        <v>6084.91</v>
      </c>
      <c r="N3854" s="13" t="n"/>
      <c r="O3854" s="8" t="inlineStr">
        <is>
          <t>3 + at-fault claims - 5 yrs</t>
        </is>
      </c>
    </row>
    <row r="3855">
      <c r="A3855" s="8" t="inlineStr">
        <is>
          <t>36d9cee7-461b-584c-bbc7-da7b1af4b8c3</t>
        </is>
      </c>
      <c r="B3855" s="9" t="inlineStr">
        <is>
          <t>2026-01</t>
        </is>
      </c>
      <c r="C3855" s="10" t="n"/>
      <c r="D3855" s="9" t="inlineStr">
        <is>
          <t>Declined</t>
        </is>
      </c>
      <c r="E3855" s="8" t="inlineStr">
        <is>
          <t>Priya Montoya</t>
        </is>
      </c>
      <c r="F3855" s="11" t="n">
        <v>1965</v>
      </c>
      <c r="G3855" s="8" t="inlineStr">
        <is>
          <t>Maserati</t>
        </is>
      </c>
      <c r="H3855" s="8" t="inlineStr">
        <is>
          <t>GranTurismo</t>
        </is>
      </c>
      <c r="I3855" s="8" t="inlineStr">
        <is>
          <t>NGNU3E71CCNGPWX1E</t>
        </is>
      </c>
      <c r="J3855" s="8" t="inlineStr">
        <is>
          <t>02 - Sports / GT</t>
        </is>
      </c>
      <c r="K3855" s="12" t="n">
        <v>495000</v>
      </c>
      <c r="L3855" s="8" t="inlineStr">
        <is>
          <t>Maine</t>
        </is>
      </c>
      <c r="M3855" s="13" t="n">
        <v>7565.09</v>
      </c>
      <c r="N3855" s="13" t="n"/>
      <c r="O3855" s="8" t="inlineStr">
        <is>
          <t>3 + at-fault claims - 5 yrs</t>
        </is>
      </c>
    </row>
    <row r="3856">
      <c r="A3856" s="8" t="inlineStr">
        <is>
          <t>3733b5c8-aadb-5874-a342-6e20e285a108</t>
        </is>
      </c>
      <c r="B3856" s="9" t="inlineStr">
        <is>
          <t>2026-01</t>
        </is>
      </c>
      <c r="C3856" s="10" t="n"/>
      <c r="D3856" s="9" t="inlineStr">
        <is>
          <t>Declined</t>
        </is>
      </c>
      <c r="E3856" s="8" t="inlineStr">
        <is>
          <t>Aurelio Montoya</t>
        </is>
      </c>
      <c r="F3856" s="11" t="n">
        <v>1989</v>
      </c>
      <c r="G3856" s="8" t="inlineStr">
        <is>
          <t>Bentley</t>
        </is>
      </c>
      <c r="H3856" s="8" t="inlineStr">
        <is>
          <t>Continental GT</t>
        </is>
      </c>
      <c r="I3856" s="8" t="inlineStr">
        <is>
          <t>7VKSMJMZJ8GDNP8ET</t>
        </is>
      </c>
      <c r="J3856" s="8" t="inlineStr">
        <is>
          <t>02 - Sports / GT</t>
        </is>
      </c>
      <c r="K3856" s="12" t="n">
        <v>230000</v>
      </c>
      <c r="L3856" s="8" t="inlineStr">
        <is>
          <t>New York</t>
        </is>
      </c>
      <c r="M3856" s="13" t="n">
        <v>5110.34</v>
      </c>
      <c r="N3856" s="13" t="n"/>
      <c r="O3856" s="8" t="inlineStr">
        <is>
          <t>3 + at-fault claims - 5 yrs</t>
        </is>
      </c>
    </row>
    <row r="3857">
      <c r="A3857" s="8" t="inlineStr">
        <is>
          <t>39263f7e-b9b8-5793-9ffe-7503fd503602</t>
        </is>
      </c>
      <c r="B3857" s="9" t="inlineStr">
        <is>
          <t>2026-01</t>
        </is>
      </c>
      <c r="C3857" s="10" t="n"/>
      <c r="D3857" s="9" t="inlineStr">
        <is>
          <t>Declined</t>
        </is>
      </c>
      <c r="E3857" s="8" t="inlineStr">
        <is>
          <t>Cassius Fairweather</t>
        </is>
      </c>
      <c r="F3857" s="11" t="n">
        <v>1987</v>
      </c>
      <c r="G3857" s="8" t="inlineStr">
        <is>
          <t>BMW</t>
        </is>
      </c>
      <c r="H3857" s="8" t="inlineStr">
        <is>
          <t>M8 Competition</t>
        </is>
      </c>
      <c r="I3857" s="8" t="inlineStr">
        <is>
          <t>NXH0Z374HUNYFWU60</t>
        </is>
      </c>
      <c r="J3857" s="8" t="inlineStr">
        <is>
          <t>02 - Sports / GT</t>
        </is>
      </c>
      <c r="K3857" s="12" t="n">
        <v>1160000</v>
      </c>
      <c r="L3857" s="8" t="inlineStr">
        <is>
          <t>Colorado</t>
        </is>
      </c>
      <c r="M3857" s="13" t="n">
        <v>13241.51</v>
      </c>
      <c r="N3857" s="13" t="n"/>
      <c r="O3857" s="8" t="inlineStr">
        <is>
          <t>3 + at-fault claims - 5 yrs</t>
        </is>
      </c>
    </row>
    <row r="3858">
      <c r="A3858" s="8" t="inlineStr">
        <is>
          <t>3a801907-5c7b-5964-a8a1-47a3c095fe3d</t>
        </is>
      </c>
      <c r="B3858" s="9" t="inlineStr">
        <is>
          <t>2026-01</t>
        </is>
      </c>
      <c r="C3858" s="10" t="n"/>
      <c r="D3858" s="9" t="inlineStr">
        <is>
          <t>Referred</t>
        </is>
      </c>
      <c r="E3858" s="8" t="inlineStr">
        <is>
          <t>Priya Farkas</t>
        </is>
      </c>
      <c r="F3858" s="11" t="n">
        <v>1982</v>
      </c>
      <c r="G3858" s="8" t="inlineStr">
        <is>
          <t>Aston Martin</t>
        </is>
      </c>
      <c r="H3858" s="8" t="inlineStr">
        <is>
          <t>DB5</t>
        </is>
      </c>
      <c r="I3858" s="8" t="inlineStr">
        <is>
          <t>RPGF7ELXTJZ7ABLRV</t>
        </is>
      </c>
      <c r="J3858" s="8" t="inlineStr">
        <is>
          <t>07 - Post-War Classic (1946-1972)</t>
        </is>
      </c>
      <c r="K3858" s="12" t="n">
        <v>175000</v>
      </c>
      <c r="L3858" s="8" t="inlineStr">
        <is>
          <t>Michigan</t>
        </is>
      </c>
      <c r="M3858" s="13" t="n">
        <v>2917.22</v>
      </c>
      <c r="N3858" s="13" t="n"/>
      <c r="O3858" s="8" t="inlineStr">
        <is>
          <t>2 at-fault claims - 5 yrs</t>
        </is>
      </c>
    </row>
    <row r="3859">
      <c r="A3859" s="8" t="inlineStr">
        <is>
          <t>3bac0660-5cb5-5d15-8670-8f68225b5132</t>
        </is>
      </c>
      <c r="B3859" s="9" t="inlineStr">
        <is>
          <t>2026-01</t>
        </is>
      </c>
      <c r="C3859" s="10" t="n"/>
      <c r="D3859" s="9" t="inlineStr">
        <is>
          <t>Referred</t>
        </is>
      </c>
      <c r="E3859" s="8" t="inlineStr">
        <is>
          <t>Ingrid Rourke</t>
        </is>
      </c>
      <c r="F3859" s="11" t="n">
        <v>1970</v>
      </c>
      <c r="G3859" s="8" t="inlineStr">
        <is>
          <t>Porsche</t>
        </is>
      </c>
      <c r="H3859" s="8" t="inlineStr">
        <is>
          <t>911 Turbo S</t>
        </is>
      </c>
      <c r="I3859" s="8" t="inlineStr">
        <is>
          <t>95ZGS1ZUMHRTTXD0Y</t>
        </is>
      </c>
      <c r="J3859" s="8" t="inlineStr">
        <is>
          <t>02 - Sports / GT</t>
        </is>
      </c>
      <c r="K3859" s="12" t="n">
        <v>885000</v>
      </c>
      <c r="L3859" s="8" t="inlineStr">
        <is>
          <t>Louisiana</t>
        </is>
      </c>
      <c r="M3859" s="13" t="n">
        <v>13133.07</v>
      </c>
      <c r="N3859" s="13" t="n"/>
      <c r="O3859" s="8" t="inlineStr">
        <is>
          <t>2 at-fault claims - 5 yrs</t>
        </is>
      </c>
    </row>
    <row r="3860">
      <c r="A3860" s="8" t="inlineStr">
        <is>
          <t>3c19b352-e15f-5ea4-a970-56a99c46440d</t>
        </is>
      </c>
      <c r="B3860" s="9" t="inlineStr">
        <is>
          <t>2026-01</t>
        </is>
      </c>
      <c r="C3860" s="10" t="n"/>
      <c r="D3860" s="9" t="inlineStr">
        <is>
          <t>Declined</t>
        </is>
      </c>
      <c r="E3860" s="8" t="inlineStr">
        <is>
          <t>Ottilie Fairweather</t>
        </is>
      </c>
      <c r="F3860" s="11" t="n">
        <v>1995</v>
      </c>
      <c r="G3860" s="8" t="inlineStr">
        <is>
          <t>Aston Martin</t>
        </is>
      </c>
      <c r="H3860" s="8" t="inlineStr">
        <is>
          <t>DB5</t>
        </is>
      </c>
      <c r="I3860" s="8" t="inlineStr">
        <is>
          <t>DG2HWZFPNRV606WFU</t>
        </is>
      </c>
      <c r="J3860" s="8" t="inlineStr">
        <is>
          <t>07 - Post-War Classic (1946-1972)</t>
        </is>
      </c>
      <c r="K3860" s="12" t="n">
        <v>645000</v>
      </c>
      <c r="L3860" s="8" t="inlineStr">
        <is>
          <t>Missouri</t>
        </is>
      </c>
      <c r="M3860" s="13" t="n">
        <v>5547</v>
      </c>
      <c r="N3860" s="13" t="n"/>
      <c r="O3860" s="8" t="inlineStr">
        <is>
          <t>3 + at-fault claims - 5 yrs</t>
        </is>
      </c>
    </row>
    <row r="3861">
      <c r="A3861" s="8" t="inlineStr">
        <is>
          <t>3ce641c1-2100-502e-be31-959a6716acbb</t>
        </is>
      </c>
      <c r="B3861" s="9" t="inlineStr">
        <is>
          <t>2026-01</t>
        </is>
      </c>
      <c r="C3861" s="10" t="n"/>
      <c r="D3861" s="9" t="inlineStr">
        <is>
          <t>Declined</t>
        </is>
      </c>
      <c r="E3861" s="8" t="inlineStr">
        <is>
          <t>Emiliano Blackwood</t>
        </is>
      </c>
      <c r="F3861" s="11" t="n">
        <v>1984</v>
      </c>
      <c r="G3861" s="8" t="inlineStr">
        <is>
          <t>Icon</t>
        </is>
      </c>
      <c r="H3861" s="8" t="inlineStr">
        <is>
          <t>Derelict</t>
        </is>
      </c>
      <c r="I3861" s="8" t="inlineStr">
        <is>
          <t>087BZ4G0Y4LBCBLWX</t>
        </is>
      </c>
      <c r="J3861" s="8" t="inlineStr">
        <is>
          <t>11 - Restomod / Coachbuilt / Bespoke</t>
        </is>
      </c>
      <c r="K3861" s="12" t="n">
        <v>575000</v>
      </c>
      <c r="L3861" s="8" t="inlineStr">
        <is>
          <t>Florida</t>
        </is>
      </c>
      <c r="M3861" s="13" t="n">
        <v>12016.42</v>
      </c>
      <c r="N3861" s="13" t="n"/>
      <c r="O3861" s="8" t="inlineStr">
        <is>
          <t>3 + at-fault claims - 5 yrs</t>
        </is>
      </c>
    </row>
    <row r="3862">
      <c r="A3862" s="8" t="inlineStr">
        <is>
          <t>3e995bed-2a00-5627-8d0d-de389806a355</t>
        </is>
      </c>
      <c r="B3862" s="9" t="inlineStr">
        <is>
          <t>2026-01</t>
        </is>
      </c>
      <c r="C3862" s="10" t="n"/>
      <c r="D3862" s="9" t="inlineStr">
        <is>
          <t>Declined</t>
        </is>
      </c>
      <c r="E3862" s="8" t="inlineStr">
        <is>
          <t>Desmond Underwood</t>
        </is>
      </c>
      <c r="F3862" s="11" t="n">
        <v>2023</v>
      </c>
      <c r="G3862" s="8" t="inlineStr">
        <is>
          <t>Ferrari</t>
        </is>
      </c>
      <c r="H3862" s="8" t="inlineStr">
        <is>
          <t>275 GTB/4</t>
        </is>
      </c>
      <c r="I3862" s="8" t="inlineStr">
        <is>
          <t>UCN8ZBG9VW1KUZVGK</t>
        </is>
      </c>
      <c r="J3862" s="8" t="inlineStr">
        <is>
          <t>07 - Post-War Classic (1946-1972)</t>
        </is>
      </c>
      <c r="K3862" s="12" t="n">
        <v>1665000</v>
      </c>
      <c r="L3862" s="8" t="inlineStr">
        <is>
          <t>Utah</t>
        </is>
      </c>
      <c r="M3862" s="13" t="n">
        <v>16115.94</v>
      </c>
      <c r="N3862" s="13" t="n"/>
      <c r="O3862" s="8" t="inlineStr">
        <is>
          <t>3 + at-fault claims - 5 yrs</t>
        </is>
      </c>
    </row>
    <row r="3863">
      <c r="A3863" s="8" t="inlineStr">
        <is>
          <t>40b98c96-63f5-5031-9ec7-effdc65b1c28</t>
        </is>
      </c>
      <c r="B3863" s="9" t="inlineStr">
        <is>
          <t>2026-01</t>
        </is>
      </c>
      <c r="C3863" s="10" t="n"/>
      <c r="D3863" s="9" t="inlineStr">
        <is>
          <t>Declined</t>
        </is>
      </c>
      <c r="E3863" s="8" t="inlineStr">
        <is>
          <t>Marisol Bellandi</t>
        </is>
      </c>
      <c r="F3863" s="11" t="n">
        <v>1988</v>
      </c>
      <c r="G3863" s="8" t="inlineStr">
        <is>
          <t>Aston Martin</t>
        </is>
      </c>
      <c r="H3863" s="8" t="inlineStr">
        <is>
          <t>DB12</t>
        </is>
      </c>
      <c r="I3863" s="8" t="inlineStr">
        <is>
          <t>3SDPRA2GGSFR8MFC8</t>
        </is>
      </c>
      <c r="J3863" s="8" t="inlineStr">
        <is>
          <t>02 - Sports / GT</t>
        </is>
      </c>
      <c r="K3863" s="12" t="n">
        <v>1310000</v>
      </c>
      <c r="L3863" s="8" t="inlineStr">
        <is>
          <t>California</t>
        </is>
      </c>
      <c r="M3863" s="13" t="n">
        <v>18352.36</v>
      </c>
      <c r="N3863" s="13" t="n"/>
      <c r="O3863" s="8" t="inlineStr">
        <is>
          <t>3 + at-fault claims - 5 yrs</t>
        </is>
      </c>
    </row>
    <row r="3864">
      <c r="A3864" s="8" t="inlineStr">
        <is>
          <t>41410e97-6f42-5ebe-a19c-92651ae1a46a</t>
        </is>
      </c>
      <c r="B3864" s="9" t="inlineStr">
        <is>
          <t>2026-01</t>
        </is>
      </c>
      <c r="C3864" s="10" t="n"/>
      <c r="D3864" s="9" t="inlineStr">
        <is>
          <t>Declined</t>
        </is>
      </c>
      <c r="E3864" s="8" t="inlineStr">
        <is>
          <t>Noor Okonkwo</t>
        </is>
      </c>
      <c r="F3864" s="11" t="n">
        <v>1979</v>
      </c>
      <c r="G3864" s="8" t="inlineStr">
        <is>
          <t>Mercedes-Benz</t>
        </is>
      </c>
      <c r="H3864" s="8" t="inlineStr">
        <is>
          <t>AMG GT</t>
        </is>
      </c>
      <c r="I3864" s="8" t="inlineStr">
        <is>
          <t>GFPPW8GAHSXPXPC46</t>
        </is>
      </c>
      <c r="J3864" s="8" t="inlineStr">
        <is>
          <t>02 - Sports / GT</t>
        </is>
      </c>
      <c r="K3864" s="12" t="n">
        <v>260000</v>
      </c>
      <c r="L3864" s="8" t="inlineStr">
        <is>
          <t>Minnesota</t>
        </is>
      </c>
      <c r="M3864" s="13" t="n">
        <v>4856.6</v>
      </c>
      <c r="N3864" s="13" t="n"/>
      <c r="O3864" s="8" t="inlineStr">
        <is>
          <t>3 + at-fault claims - 5 yrs</t>
        </is>
      </c>
    </row>
    <row r="3865">
      <c r="A3865" s="8" t="inlineStr">
        <is>
          <t>4158d767-543f-5e4b-a880-90a6c40d2da1</t>
        </is>
      </c>
      <c r="B3865" s="9" t="inlineStr">
        <is>
          <t>2026-01</t>
        </is>
      </c>
      <c r="C3865" s="10" t="n"/>
      <c r="D3865" s="9" t="inlineStr">
        <is>
          <t>Declined</t>
        </is>
      </c>
      <c r="E3865" s="8" t="inlineStr">
        <is>
          <t>Beatrix Underwood</t>
        </is>
      </c>
      <c r="F3865" s="11" t="n">
        <v>2003</v>
      </c>
      <c r="G3865" s="8" t="inlineStr">
        <is>
          <t>Aston Martin</t>
        </is>
      </c>
      <c r="H3865" s="8" t="inlineStr">
        <is>
          <t>DB12</t>
        </is>
      </c>
      <c r="I3865" s="8" t="inlineStr">
        <is>
          <t>MU5R0D41RTNDHCAZY</t>
        </is>
      </c>
      <c r="J3865" s="8" t="inlineStr">
        <is>
          <t>02 - Sports / GT</t>
        </is>
      </c>
      <c r="K3865" s="12" t="n">
        <v>455000</v>
      </c>
      <c r="L3865" s="8" t="inlineStr">
        <is>
          <t>Florida</t>
        </is>
      </c>
      <c r="M3865" s="13" t="n">
        <v>9142.92</v>
      </c>
      <c r="N3865" s="13" t="n"/>
      <c r="O3865" s="8" t="inlineStr">
        <is>
          <t>3 + at-fault claims - 5 yrs</t>
        </is>
      </c>
    </row>
    <row r="3866">
      <c r="A3866" s="8" t="inlineStr">
        <is>
          <t>41802f62-025a-52bf-942c-bdc5efa799c9</t>
        </is>
      </c>
      <c r="B3866" s="9" t="inlineStr">
        <is>
          <t>2026-01</t>
        </is>
      </c>
      <c r="C3866" s="10" t="n"/>
      <c r="D3866" s="9" t="inlineStr">
        <is>
          <t>Declined</t>
        </is>
      </c>
      <c r="E3866" s="8" t="inlineStr">
        <is>
          <t>Leopold Montoya</t>
        </is>
      </c>
      <c r="F3866" s="11" t="n">
        <v>1970</v>
      </c>
      <c r="G3866" s="8" t="inlineStr">
        <is>
          <t>McLaren</t>
        </is>
      </c>
      <c r="H3866" s="8" t="inlineStr">
        <is>
          <t>750S</t>
        </is>
      </c>
      <c r="I3866" s="8" t="inlineStr">
        <is>
          <t>E23C7JH6VH7VXLJSP</t>
        </is>
      </c>
      <c r="J3866" s="8" t="inlineStr">
        <is>
          <t>03 - Supercar</t>
        </is>
      </c>
      <c r="K3866" s="12" t="n">
        <v>1190000</v>
      </c>
      <c r="L3866" s="8" t="inlineStr">
        <is>
          <t>New York</t>
        </is>
      </c>
      <c r="M3866" s="13" t="n">
        <v>22991.7</v>
      </c>
      <c r="N3866" s="13" t="n"/>
      <c r="O3866" s="8" t="inlineStr">
        <is>
          <t>3 + at-fault claims - 5 yrs</t>
        </is>
      </c>
    </row>
    <row r="3867">
      <c r="A3867" s="8" t="inlineStr">
        <is>
          <t>42e3a124-bd7b-5853-b954-759c1d117ccb</t>
        </is>
      </c>
      <c r="B3867" s="9" t="inlineStr">
        <is>
          <t>2026-01</t>
        </is>
      </c>
      <c r="C3867" s="10" t="n"/>
      <c r="D3867" s="9" t="inlineStr">
        <is>
          <t>Declined</t>
        </is>
      </c>
      <c r="E3867" s="8" t="inlineStr">
        <is>
          <t>Delphine Kingsford</t>
        </is>
      </c>
      <c r="F3867" s="11" t="n">
        <v>2021</v>
      </c>
      <c r="G3867" s="8" t="inlineStr">
        <is>
          <t>Ringbrothers</t>
        </is>
      </c>
      <c r="H3867" s="8" t="inlineStr">
        <is>
          <t>Mustang</t>
        </is>
      </c>
      <c r="I3867" s="8" t="inlineStr">
        <is>
          <t>SYD0JC81BAX2UAXDL</t>
        </is>
      </c>
      <c r="J3867" s="8" t="inlineStr">
        <is>
          <t>11 - Restomod / Coachbuilt / Bespoke</t>
        </is>
      </c>
      <c r="K3867" s="12" t="n">
        <v>1045000</v>
      </c>
      <c r="L3867" s="8" t="inlineStr">
        <is>
          <t>Connecticut</t>
        </is>
      </c>
      <c r="M3867" s="13" t="n">
        <v>15016.45</v>
      </c>
      <c r="N3867" s="13" t="n"/>
      <c r="O3867" s="8" t="inlineStr">
        <is>
          <t>3 + at-fault claims - 5 yrs</t>
        </is>
      </c>
    </row>
    <row r="3868">
      <c r="A3868" s="8" t="inlineStr">
        <is>
          <t>44ee4ba1-bb1d-5ae0-a1b2-3c00b8c8f459</t>
        </is>
      </c>
      <c r="B3868" s="9" t="inlineStr">
        <is>
          <t>2026-01</t>
        </is>
      </c>
      <c r="C3868" s="10" t="n"/>
      <c r="D3868" s="9" t="inlineStr">
        <is>
          <t>Declined</t>
        </is>
      </c>
      <c r="E3868" s="8" t="inlineStr">
        <is>
          <t>Callum Bellandi</t>
        </is>
      </c>
      <c r="F3868" s="11" t="n">
        <v>2004</v>
      </c>
      <c r="G3868" s="8" t="inlineStr">
        <is>
          <t>Bentley</t>
        </is>
      </c>
      <c r="H3868" s="8" t="inlineStr">
        <is>
          <t>Continental GT</t>
        </is>
      </c>
      <c r="I3868" s="8" t="inlineStr">
        <is>
          <t>VKASBG185UEL23WW6</t>
        </is>
      </c>
      <c r="J3868" s="8" t="inlineStr">
        <is>
          <t>02 - Sports / GT</t>
        </is>
      </c>
      <c r="K3868" s="12" t="n">
        <v>755000</v>
      </c>
      <c r="L3868" s="8" t="inlineStr">
        <is>
          <t>Kansas</t>
        </is>
      </c>
      <c r="M3868" s="13" t="n">
        <v>8981.65</v>
      </c>
      <c r="N3868" s="13" t="n"/>
      <c r="O3868" s="8" t="inlineStr">
        <is>
          <t>3 + at-fault claims - 5 yrs</t>
        </is>
      </c>
    </row>
    <row r="3869">
      <c r="A3869" s="8" t="inlineStr">
        <is>
          <t>49522dc5-f088-56dd-b8b4-3533803e3d04</t>
        </is>
      </c>
      <c r="B3869" s="9" t="inlineStr">
        <is>
          <t>2026-01</t>
        </is>
      </c>
      <c r="C3869" s="10" t="n"/>
      <c r="D3869" s="9" t="inlineStr">
        <is>
          <t>Declined</t>
        </is>
      </c>
      <c r="E3869" s="8" t="inlineStr">
        <is>
          <t>Mireille Farkas</t>
        </is>
      </c>
      <c r="F3869" s="11" t="n">
        <v>2010</v>
      </c>
      <c r="G3869" s="8" t="inlineStr">
        <is>
          <t>Ferrari</t>
        </is>
      </c>
      <c r="H3869" s="8" t="inlineStr">
        <is>
          <t>296 GTB</t>
        </is>
      </c>
      <c r="I3869" s="8" t="inlineStr">
        <is>
          <t>NX40EPDEPMCYRCSD3</t>
        </is>
      </c>
      <c r="J3869" s="8" t="inlineStr">
        <is>
          <t>03 - Supercar</t>
        </is>
      </c>
      <c r="K3869" s="12" t="n">
        <v>370000</v>
      </c>
      <c r="L3869" s="8" t="inlineStr">
        <is>
          <t>Virginia</t>
        </is>
      </c>
      <c r="M3869" s="13" t="n">
        <v>8750.85</v>
      </c>
      <c r="N3869" s="13" t="n"/>
      <c r="O3869" s="8" t="inlineStr">
        <is>
          <t>3 + at-fault claims - 5 yrs</t>
        </is>
      </c>
    </row>
    <row r="3870">
      <c r="A3870" s="8" t="inlineStr">
        <is>
          <t>49946e7e-e8b6-56f1-95bf-3e0984efd011</t>
        </is>
      </c>
      <c r="B3870" s="9" t="inlineStr">
        <is>
          <t>2026-01</t>
        </is>
      </c>
      <c r="C3870" s="10" t="n"/>
      <c r="D3870" s="9" t="inlineStr">
        <is>
          <t>Referred</t>
        </is>
      </c>
      <c r="E3870" s="8" t="inlineStr">
        <is>
          <t>Leopold Delacroix</t>
        </is>
      </c>
      <c r="F3870" s="11" t="n">
        <v>1999</v>
      </c>
      <c r="G3870" s="8" t="inlineStr">
        <is>
          <t>Porsche</t>
        </is>
      </c>
      <c r="H3870" s="8" t="inlineStr">
        <is>
          <t>911 Turbo S</t>
        </is>
      </c>
      <c r="I3870" s="8" t="inlineStr">
        <is>
          <t>62TW7MCZ5M0HESAU9</t>
        </is>
      </c>
      <c r="J3870" s="8" t="inlineStr">
        <is>
          <t>02 - Sports / GT</t>
        </is>
      </c>
      <c r="K3870" s="12" t="n">
        <v>255000</v>
      </c>
      <c r="L3870" s="8" t="inlineStr">
        <is>
          <t>New York</t>
        </is>
      </c>
      <c r="M3870" s="13" t="n">
        <v>4618.87</v>
      </c>
      <c r="N3870" s="13" t="n"/>
      <c r="O3870" s="8" t="inlineStr">
        <is>
          <t>1 at-fault claim over $100k</t>
        </is>
      </c>
    </row>
    <row r="3871">
      <c r="A3871" s="8" t="inlineStr">
        <is>
          <t>4a501f6f-c367-5700-8818-bace4c2624f4</t>
        </is>
      </c>
      <c r="B3871" s="9" t="inlineStr">
        <is>
          <t>2026-01</t>
        </is>
      </c>
      <c r="C3871" s="10" t="n"/>
      <c r="D3871" s="9" t="inlineStr">
        <is>
          <t>Declined</t>
        </is>
      </c>
      <c r="E3871" s="8" t="inlineStr">
        <is>
          <t>Wilhelmina Bellandi</t>
        </is>
      </c>
      <c r="F3871" s="11" t="n">
        <v>1985</v>
      </c>
      <c r="G3871" s="8" t="inlineStr">
        <is>
          <t>BMW</t>
        </is>
      </c>
      <c r="H3871" s="8" t="inlineStr">
        <is>
          <t>M8 Competition</t>
        </is>
      </c>
      <c r="I3871" s="8" t="inlineStr">
        <is>
          <t>M23285BT6H34ACR7B</t>
        </is>
      </c>
      <c r="J3871" s="8" t="inlineStr">
        <is>
          <t>02 - Sports / GT</t>
        </is>
      </c>
      <c r="K3871" s="12" t="n">
        <v>320000</v>
      </c>
      <c r="L3871" s="8" t="inlineStr">
        <is>
          <t>Florida</t>
        </is>
      </c>
      <c r="M3871" s="13" t="n">
        <v>6430.19</v>
      </c>
      <c r="N3871" s="13" t="n"/>
      <c r="O3871" s="8" t="inlineStr">
        <is>
          <t>3 + at-fault claims - 5 yrs</t>
        </is>
      </c>
    </row>
    <row r="3872">
      <c r="A3872" s="8" t="inlineStr">
        <is>
          <t>4b8c77b3-c1e0-5321-bc68-43151e6f8cdc</t>
        </is>
      </c>
      <c r="B3872" s="9" t="inlineStr">
        <is>
          <t>2026-01</t>
        </is>
      </c>
      <c r="C3872" s="10" t="n"/>
      <c r="D3872" s="9" t="inlineStr">
        <is>
          <t>Declined</t>
        </is>
      </c>
      <c r="E3872" s="8" t="inlineStr">
        <is>
          <t>Marisol Kingsford</t>
        </is>
      </c>
      <c r="F3872" s="11" t="n">
        <v>1957</v>
      </c>
      <c r="G3872" s="8" t="inlineStr">
        <is>
          <t>BMW</t>
        </is>
      </c>
      <c r="H3872" s="8" t="inlineStr">
        <is>
          <t>M8 Competition</t>
        </is>
      </c>
      <c r="I3872" s="8" t="inlineStr">
        <is>
          <t>C31MFH9JJ2D90FCXY</t>
        </is>
      </c>
      <c r="J3872" s="8" t="inlineStr">
        <is>
          <t>02 - Sports / GT</t>
        </is>
      </c>
      <c r="K3872" s="12" t="n">
        <v>290000</v>
      </c>
      <c r="L3872" s="8" t="inlineStr">
        <is>
          <t>Hawaii</t>
        </is>
      </c>
      <c r="M3872" s="13" t="n">
        <v>5334.91</v>
      </c>
      <c r="N3872" s="13" t="n"/>
      <c r="O3872" s="8" t="inlineStr">
        <is>
          <t>3 + at-fault claims - 5 yrs</t>
        </is>
      </c>
    </row>
    <row r="3873">
      <c r="A3873" s="8" t="inlineStr">
        <is>
          <t>4ca192ea-6101-5ace-be00-d862f889f413</t>
        </is>
      </c>
      <c r="B3873" s="9" t="inlineStr">
        <is>
          <t>2026-01</t>
        </is>
      </c>
      <c r="C3873" s="10" t="n"/>
      <c r="D3873" s="9" t="inlineStr">
        <is>
          <t>Referred</t>
        </is>
      </c>
      <c r="E3873" s="8" t="inlineStr">
        <is>
          <t>Sunniva Vasquez</t>
        </is>
      </c>
      <c r="F3873" s="11" t="n">
        <v>1972</v>
      </c>
      <c r="G3873" s="8" t="inlineStr">
        <is>
          <t>Lamborghini</t>
        </is>
      </c>
      <c r="H3873" s="8" t="inlineStr">
        <is>
          <t>Huracan EVO</t>
        </is>
      </c>
      <c r="I3873" s="8" t="inlineStr">
        <is>
          <t>0YX3G69PJL9AVWF6A</t>
        </is>
      </c>
      <c r="J3873" s="8" t="inlineStr">
        <is>
          <t>03 - Supercar</t>
        </is>
      </c>
      <c r="K3873" s="12" t="n">
        <v>520000</v>
      </c>
      <c r="L3873" s="8" t="inlineStr">
        <is>
          <t>Arkansas</t>
        </is>
      </c>
      <c r="M3873" s="13" t="n">
        <v>12862.64</v>
      </c>
      <c r="N3873" s="13" t="n"/>
      <c r="O3873" s="8" t="inlineStr">
        <is>
          <t>1 theft / total loss claim</t>
        </is>
      </c>
    </row>
    <row r="3874">
      <c r="A3874" s="8" t="inlineStr">
        <is>
          <t>4cc7ed9a-8d37-5187-a816-98d948233141</t>
        </is>
      </c>
      <c r="B3874" s="9" t="inlineStr">
        <is>
          <t>2026-01</t>
        </is>
      </c>
      <c r="C3874" s="10" t="n"/>
      <c r="D3874" s="9" t="inlineStr">
        <is>
          <t>Declined</t>
        </is>
      </c>
      <c r="E3874" s="8" t="inlineStr">
        <is>
          <t>Desmond Vandermeer</t>
        </is>
      </c>
      <c r="F3874" s="11" t="n">
        <v>2018</v>
      </c>
      <c r="G3874" s="8" t="inlineStr">
        <is>
          <t>Ferrari</t>
        </is>
      </c>
      <c r="H3874" s="8" t="inlineStr">
        <is>
          <t>SF90 Stradale</t>
        </is>
      </c>
      <c r="I3874" s="8" t="inlineStr">
        <is>
          <t>WLFWD7E39V2L30446</t>
        </is>
      </c>
      <c r="J3874" s="8" t="inlineStr">
        <is>
          <t>03 - Supercar</t>
        </is>
      </c>
      <c r="K3874" s="12" t="n">
        <v>1430000</v>
      </c>
      <c r="L3874" s="8" t="inlineStr">
        <is>
          <t>Nebraska</t>
        </is>
      </c>
      <c r="M3874" s="13" t="n">
        <v>28060.38</v>
      </c>
      <c r="N3874" s="13" t="n"/>
      <c r="O3874" s="8" t="inlineStr">
        <is>
          <t>3 + at-fault claims - 5 yrs</t>
        </is>
      </c>
    </row>
    <row r="3875">
      <c r="A3875" s="8" t="inlineStr">
        <is>
          <t>4cd2707e-f026-540b-af35-191a2ec27e02</t>
        </is>
      </c>
      <c r="B3875" s="9" t="inlineStr">
        <is>
          <t>2026-01</t>
        </is>
      </c>
      <c r="C3875" s="10" t="n"/>
      <c r="D3875" s="9" t="inlineStr">
        <is>
          <t>Declined</t>
        </is>
      </c>
      <c r="E3875" s="8" t="inlineStr">
        <is>
          <t>Everett Fairweather</t>
        </is>
      </c>
      <c r="F3875" s="11" t="n">
        <v>2017</v>
      </c>
      <c r="G3875" s="8" t="inlineStr">
        <is>
          <t>Ferrari</t>
        </is>
      </c>
      <c r="H3875" s="8" t="inlineStr">
        <is>
          <t>SF90 Stradale</t>
        </is>
      </c>
      <c r="I3875" s="8" t="inlineStr">
        <is>
          <t>WKS6HTRY6KU2R24E0</t>
        </is>
      </c>
      <c r="J3875" s="8" t="inlineStr">
        <is>
          <t>03 - Supercar</t>
        </is>
      </c>
      <c r="K3875" s="12" t="n">
        <v>810000</v>
      </c>
      <c r="L3875" s="8" t="inlineStr">
        <is>
          <t>Maine</t>
        </is>
      </c>
      <c r="M3875" s="13" t="n">
        <v>15680.38</v>
      </c>
      <c r="N3875" s="13" t="n"/>
      <c r="O3875" s="8" t="inlineStr">
        <is>
          <t>3 + at-fault claims - 5 yrs</t>
        </is>
      </c>
    </row>
    <row r="3876">
      <c r="A3876" s="8" t="inlineStr">
        <is>
          <t>4d7aa1d2-39ee-5938-93fc-132a5cacb463</t>
        </is>
      </c>
      <c r="B3876" s="9" t="inlineStr">
        <is>
          <t>2026-01</t>
        </is>
      </c>
      <c r="C3876" s="10" t="n"/>
      <c r="D3876" s="9" t="inlineStr">
        <is>
          <t>Declined</t>
        </is>
      </c>
      <c r="E3876" s="8" t="inlineStr">
        <is>
          <t>Ramona Okonkwo</t>
        </is>
      </c>
      <c r="F3876" s="11" t="n">
        <v>2021</v>
      </c>
      <c r="G3876" s="8" t="inlineStr">
        <is>
          <t>Maserati</t>
        </is>
      </c>
      <c r="H3876" s="8" t="inlineStr">
        <is>
          <t>GranTurismo</t>
        </is>
      </c>
      <c r="I3876" s="8" t="inlineStr">
        <is>
          <t>NAV5RTDMY7RACL19G</t>
        </is>
      </c>
      <c r="J3876" s="8" t="inlineStr">
        <is>
          <t>02 - Sports / GT</t>
        </is>
      </c>
      <c r="K3876" s="12" t="n">
        <v>555000</v>
      </c>
      <c r="L3876" s="8" t="inlineStr">
        <is>
          <t>Oklahoma</t>
        </is>
      </c>
      <c r="M3876" s="13" t="n">
        <v>8576.32</v>
      </c>
      <c r="N3876" s="13" t="n"/>
      <c r="O3876" s="8" t="inlineStr">
        <is>
          <t>3 + at-fault claims - 5 yrs</t>
        </is>
      </c>
    </row>
    <row r="3877">
      <c r="A3877" s="8" t="inlineStr">
        <is>
          <t>4db39195-3594-5d78-a47e-94eba636800f</t>
        </is>
      </c>
      <c r="B3877" s="9" t="inlineStr">
        <is>
          <t>2026-01</t>
        </is>
      </c>
      <c r="C3877" s="10" t="n"/>
      <c r="D3877" s="9" t="inlineStr">
        <is>
          <t>Declined</t>
        </is>
      </c>
      <c r="E3877" s="8" t="inlineStr">
        <is>
          <t>Fenwick Castellanos</t>
        </is>
      </c>
      <c r="F3877" s="11" t="n">
        <v>2007</v>
      </c>
      <c r="G3877" s="8" t="inlineStr">
        <is>
          <t>McLaren</t>
        </is>
      </c>
      <c r="H3877" s="8" t="inlineStr">
        <is>
          <t>750S</t>
        </is>
      </c>
      <c r="I3877" s="8" t="inlineStr">
        <is>
          <t>A7S585B1JHL9BW82U</t>
        </is>
      </c>
      <c r="J3877" s="8" t="inlineStr">
        <is>
          <t>03 - Supercar</t>
        </is>
      </c>
      <c r="K3877" s="12" t="n">
        <v>995000</v>
      </c>
      <c r="L3877" s="8" t="inlineStr">
        <is>
          <t>New Jersey</t>
        </is>
      </c>
      <c r="M3877" s="13" t="n">
        <v>16229.76</v>
      </c>
      <c r="N3877" s="13" t="n"/>
      <c r="O3877" s="8" t="inlineStr">
        <is>
          <t>3 + at-fault claims - 5 yrs</t>
        </is>
      </c>
    </row>
    <row r="3878">
      <c r="A3878" s="8" t="inlineStr">
        <is>
          <t>4eb3fc9f-bc7e-54fc-a0d3-aeb96d1f79ca</t>
        </is>
      </c>
      <c r="B3878" s="9" t="inlineStr">
        <is>
          <t>2026-01</t>
        </is>
      </c>
      <c r="C3878" s="10" t="n"/>
      <c r="D3878" s="9" t="inlineStr">
        <is>
          <t>Declined</t>
        </is>
      </c>
      <c r="E3878" s="8" t="inlineStr">
        <is>
          <t>Fitzgerald Castellanos</t>
        </is>
      </c>
      <c r="F3878" s="11" t="n">
        <v>1988</v>
      </c>
      <c r="G3878" s="8" t="inlineStr">
        <is>
          <t>BMW</t>
        </is>
      </c>
      <c r="H3878" s="8" t="inlineStr">
        <is>
          <t>M8 Competition</t>
        </is>
      </c>
      <c r="I3878" s="8" t="inlineStr">
        <is>
          <t>UGYG69N8PSAKS4NF8</t>
        </is>
      </c>
      <c r="J3878" s="8" t="inlineStr">
        <is>
          <t>02 - Sports / GT</t>
        </is>
      </c>
      <c r="K3878" s="12" t="n">
        <v>205000</v>
      </c>
      <c r="L3878" s="8" t="inlineStr">
        <is>
          <t>Wyoming</t>
        </is>
      </c>
      <c r="M3878" s="13" t="n">
        <v>3807.58</v>
      </c>
      <c r="N3878" s="13" t="n"/>
      <c r="O3878" s="8" t="inlineStr">
        <is>
          <t>3 + at-fault claims - 5 yrs</t>
        </is>
      </c>
    </row>
    <row r="3879">
      <c r="A3879" s="8" t="inlineStr">
        <is>
          <t>4f787dce-c4e2-5287-b876-a88a0365ce47</t>
        </is>
      </c>
      <c r="B3879" s="9" t="inlineStr">
        <is>
          <t>2026-01</t>
        </is>
      </c>
      <c r="C3879" s="10" t="n"/>
      <c r="D3879" s="9" t="inlineStr">
        <is>
          <t>Declined</t>
        </is>
      </c>
      <c r="E3879" s="8" t="inlineStr">
        <is>
          <t>Priya Pennington</t>
        </is>
      </c>
      <c r="F3879" s="11" t="n">
        <v>2012</v>
      </c>
      <c r="G3879" s="8" t="inlineStr">
        <is>
          <t>McLaren</t>
        </is>
      </c>
      <c r="H3879" s="8" t="inlineStr">
        <is>
          <t>750S</t>
        </is>
      </c>
      <c r="I3879" s="8" t="inlineStr">
        <is>
          <t>Y4523P9LT292KLU6H</t>
        </is>
      </c>
      <c r="J3879" s="8" t="inlineStr">
        <is>
          <t>03 - Supercar</t>
        </is>
      </c>
      <c r="K3879" s="12" t="n">
        <v>790000</v>
      </c>
      <c r="L3879" s="8" t="inlineStr">
        <is>
          <t>Montana</t>
        </is>
      </c>
      <c r="M3879" s="13" t="n">
        <v>13169.15</v>
      </c>
      <c r="N3879" s="13" t="n"/>
      <c r="O3879" s="8" t="inlineStr">
        <is>
          <t>3 + at-fault claims - 5 yrs</t>
        </is>
      </c>
    </row>
    <row r="3880">
      <c r="A3880" s="8" t="inlineStr">
        <is>
          <t>5134ae92-a820-5016-98e7-1583a6e00220</t>
        </is>
      </c>
      <c r="B3880" s="9" t="inlineStr">
        <is>
          <t>2026-01</t>
        </is>
      </c>
      <c r="C3880" s="10" t="n"/>
      <c r="D3880" s="9" t="inlineStr">
        <is>
          <t>Referred</t>
        </is>
      </c>
      <c r="E3880" s="8" t="inlineStr">
        <is>
          <t>Aurelio Kingsford</t>
        </is>
      </c>
      <c r="F3880" s="11" t="n">
        <v>2024</v>
      </c>
      <c r="G3880" s="8" t="inlineStr">
        <is>
          <t>BMW</t>
        </is>
      </c>
      <c r="H3880" s="8" t="inlineStr">
        <is>
          <t>M8 Competition</t>
        </is>
      </c>
      <c r="I3880" s="8" t="inlineStr">
        <is>
          <t>62EJT1GU7SX545K88</t>
        </is>
      </c>
      <c r="J3880" s="8" t="inlineStr">
        <is>
          <t>02 - Sports / GT</t>
        </is>
      </c>
      <c r="K3880" s="12" t="n">
        <v>155000</v>
      </c>
      <c r="L3880" s="8" t="inlineStr">
        <is>
          <t>Delaware</t>
        </is>
      </c>
      <c r="M3880" s="13" t="n">
        <v>3363.21</v>
      </c>
      <c r="N3880" s="13" t="n"/>
      <c r="O3880" s="8" t="inlineStr">
        <is>
          <t>Prior carrier non-renewal / cancellation</t>
        </is>
      </c>
    </row>
    <row r="3881">
      <c r="A3881" s="8" t="inlineStr">
        <is>
          <t>51e50cb6-50c3-515f-8079-a6a319394ea4</t>
        </is>
      </c>
      <c r="B3881" s="9" t="inlineStr">
        <is>
          <t>2026-01</t>
        </is>
      </c>
      <c r="C3881" s="10" t="n"/>
      <c r="D3881" s="9" t="inlineStr">
        <is>
          <t>Declined</t>
        </is>
      </c>
      <c r="E3881" s="8" t="inlineStr">
        <is>
          <t>Thaddeus Larsson</t>
        </is>
      </c>
      <c r="F3881" s="11" t="n">
        <v>1997</v>
      </c>
      <c r="G3881" s="8" t="inlineStr">
        <is>
          <t>Ringbrothers</t>
        </is>
      </c>
      <c r="H3881" s="8" t="inlineStr">
        <is>
          <t>Mustang</t>
        </is>
      </c>
      <c r="I3881" s="8" t="inlineStr">
        <is>
          <t>M6PZ3XJFVGP67EXXE</t>
        </is>
      </c>
      <c r="J3881" s="8" t="inlineStr">
        <is>
          <t>11 - Restomod / Coachbuilt / Bespoke</t>
        </is>
      </c>
      <c r="K3881" s="12" t="n">
        <v>410000</v>
      </c>
      <c r="L3881" s="8" t="inlineStr">
        <is>
          <t>Louisiana</t>
        </is>
      </c>
      <c r="M3881" s="13" t="n">
        <v>8237.129999999999</v>
      </c>
      <c r="N3881" s="13" t="n"/>
      <c r="O3881" s="8" t="inlineStr">
        <is>
          <t>3 + at-fault claims - 5 yrs</t>
        </is>
      </c>
    </row>
    <row r="3882">
      <c r="A3882" s="8" t="inlineStr">
        <is>
          <t>51ea1c46-bb9b-5426-a761-27f6a3c5ae1e</t>
        </is>
      </c>
      <c r="B3882" s="9" t="inlineStr">
        <is>
          <t>2026-01</t>
        </is>
      </c>
      <c r="C3882" s="10" t="n"/>
      <c r="D3882" s="9" t="inlineStr">
        <is>
          <t>Declined</t>
        </is>
      </c>
      <c r="E3882" s="8" t="inlineStr">
        <is>
          <t>Emiliano Okonkwo</t>
        </is>
      </c>
      <c r="F3882" s="11" t="n">
        <v>1962</v>
      </c>
      <c r="G3882" s="8" t="inlineStr">
        <is>
          <t>BMW</t>
        </is>
      </c>
      <c r="H3882" s="8" t="inlineStr">
        <is>
          <t>M8 Competition</t>
        </is>
      </c>
      <c r="I3882" s="8" t="inlineStr">
        <is>
          <t>CBW0VAH7W9ZFESWK9</t>
        </is>
      </c>
      <c r="J3882" s="8" t="inlineStr">
        <is>
          <t>02 - Sports / GT</t>
        </is>
      </c>
      <c r="K3882" s="12" t="n">
        <v>1950000</v>
      </c>
      <c r="L3882" s="8" t="inlineStr">
        <is>
          <t>California</t>
        </is>
      </c>
      <c r="M3882" s="13" t="n">
        <v>27318.4</v>
      </c>
      <c r="N3882" s="13" t="n"/>
      <c r="O3882" s="8" t="inlineStr">
        <is>
          <t>3 + at-fault claims - 5 yrs</t>
        </is>
      </c>
    </row>
    <row r="3883">
      <c r="A3883" s="8" t="inlineStr">
        <is>
          <t>53aaa0c8-697b-50f1-8142-2a58663bcc47</t>
        </is>
      </c>
      <c r="B3883" s="9" t="inlineStr">
        <is>
          <t>2026-01</t>
        </is>
      </c>
      <c r="C3883" s="10" t="n"/>
      <c r="D3883" s="9" t="inlineStr">
        <is>
          <t>Declined</t>
        </is>
      </c>
      <c r="E3883" s="8" t="inlineStr">
        <is>
          <t>Aurelio Ashcombe</t>
        </is>
      </c>
      <c r="F3883" s="11" t="n">
        <v>1989</v>
      </c>
      <c r="G3883" s="8" t="inlineStr">
        <is>
          <t>Aston Martin</t>
        </is>
      </c>
      <c r="H3883" s="8" t="inlineStr">
        <is>
          <t>DB5</t>
        </is>
      </c>
      <c r="I3883" s="8" t="inlineStr">
        <is>
          <t>RKZDYVPBUL69DW9NW</t>
        </is>
      </c>
      <c r="J3883" s="8" t="inlineStr">
        <is>
          <t>07 - Post-War Classic (1946-1972)</t>
        </is>
      </c>
      <c r="K3883" s="12" t="n">
        <v>1120000</v>
      </c>
      <c r="L3883" s="8" t="inlineStr">
        <is>
          <t>Connecticut</t>
        </is>
      </c>
      <c r="M3883" s="13" t="n">
        <v>8993.809999999999</v>
      </c>
      <c r="N3883" s="13" t="n"/>
      <c r="O3883" s="8" t="inlineStr">
        <is>
          <t>3 + at-fault claims - 5 yrs</t>
        </is>
      </c>
    </row>
    <row r="3884">
      <c r="A3884" s="8" t="inlineStr">
        <is>
          <t>53db04e3-61fa-57d9-aeac-a5b0a673001e</t>
        </is>
      </c>
      <c r="B3884" s="9" t="inlineStr">
        <is>
          <t>2026-01</t>
        </is>
      </c>
      <c r="C3884" s="10" t="n"/>
      <c r="D3884" s="9" t="inlineStr">
        <is>
          <t>Referred</t>
        </is>
      </c>
      <c r="E3884" s="8" t="inlineStr">
        <is>
          <t>Saoirse Thistlewood</t>
        </is>
      </c>
      <c r="F3884" s="11" t="n">
        <v>2014</v>
      </c>
      <c r="G3884" s="8" t="inlineStr">
        <is>
          <t>Jaguar</t>
        </is>
      </c>
      <c r="H3884" s="8" t="inlineStr">
        <is>
          <t>E-Type Series 1</t>
        </is>
      </c>
      <c r="I3884" s="8" t="inlineStr">
        <is>
          <t>Y353APVXTSR64CR4A</t>
        </is>
      </c>
      <c r="J3884" s="8" t="inlineStr">
        <is>
          <t>07 - Post-War Classic (1946-1972)</t>
        </is>
      </c>
      <c r="K3884" s="12" t="n">
        <v>105000</v>
      </c>
      <c r="L3884" s="8" t="inlineStr">
        <is>
          <t>Pennsylvania</t>
        </is>
      </c>
      <c r="M3884" s="13" t="n">
        <v>1129.25</v>
      </c>
      <c r="N3884" s="13" t="n"/>
      <c r="O3884" s="8" t="inlineStr">
        <is>
          <t>1 at-fault claim over $100k</t>
        </is>
      </c>
    </row>
    <row r="3885">
      <c r="A3885" s="8" t="inlineStr">
        <is>
          <t>557fedfe-27ef-5b79-a166-87e758a0eb7e</t>
        </is>
      </c>
      <c r="B3885" s="9" t="inlineStr">
        <is>
          <t>2026-01</t>
        </is>
      </c>
      <c r="C3885" s="10" t="n"/>
      <c r="D3885" s="9" t="inlineStr">
        <is>
          <t>Referred</t>
        </is>
      </c>
      <c r="E3885" s="8" t="inlineStr">
        <is>
          <t>Aurelio Harrington</t>
        </is>
      </c>
      <c r="F3885" s="11" t="n">
        <v>1983</v>
      </c>
      <c r="G3885" s="8" t="inlineStr">
        <is>
          <t>Ferrari</t>
        </is>
      </c>
      <c r="H3885" s="8" t="inlineStr">
        <is>
          <t>SF90 Stradale</t>
        </is>
      </c>
      <c r="I3885" s="8" t="inlineStr">
        <is>
          <t>GE76L1FJB8DTUCT68</t>
        </is>
      </c>
      <c r="J3885" s="8" t="inlineStr">
        <is>
          <t>03 - Supercar</t>
        </is>
      </c>
      <c r="K3885" s="12" t="n">
        <v>550000</v>
      </c>
      <c r="L3885" s="8" t="inlineStr">
        <is>
          <t>Mississippi</t>
        </is>
      </c>
      <c r="M3885" s="13" t="n">
        <v>11731.6</v>
      </c>
      <c r="N3885" s="13" t="n"/>
      <c r="O3885" s="8" t="inlineStr">
        <is>
          <t>1 theft / total loss claim</t>
        </is>
      </c>
    </row>
    <row r="3886">
      <c r="A3886" s="8" t="inlineStr">
        <is>
          <t>56e3307e-5c50-5228-ab17-466db69f0911</t>
        </is>
      </c>
      <c r="B3886" s="9" t="inlineStr">
        <is>
          <t>2026-01</t>
        </is>
      </c>
      <c r="C3886" s="10" t="n"/>
      <c r="D3886" s="9" t="inlineStr">
        <is>
          <t>Declined</t>
        </is>
      </c>
      <c r="E3886" s="8" t="inlineStr">
        <is>
          <t>Wilhelmina Blackwood</t>
        </is>
      </c>
      <c r="F3886" s="11" t="n">
        <v>2011</v>
      </c>
      <c r="G3886" s="8" t="inlineStr">
        <is>
          <t>Maserati</t>
        </is>
      </c>
      <c r="H3886" s="8" t="inlineStr">
        <is>
          <t>GranTurismo</t>
        </is>
      </c>
      <c r="I3886" s="8" t="inlineStr">
        <is>
          <t>7NXFZ75K004P7R7R9</t>
        </is>
      </c>
      <c r="J3886" s="8" t="inlineStr">
        <is>
          <t>02 - Sports / GT</t>
        </is>
      </c>
      <c r="K3886" s="12" t="n">
        <v>410000</v>
      </c>
      <c r="L3886" s="8" t="inlineStr">
        <is>
          <t>Maine</t>
        </is>
      </c>
      <c r="M3886" s="13" t="n">
        <v>6266.04</v>
      </c>
      <c r="N3886" s="13" t="n"/>
      <c r="O3886" s="8" t="inlineStr">
        <is>
          <t>3 + at-fault claims - 5 yrs</t>
        </is>
      </c>
    </row>
    <row r="3887">
      <c r="A3887" s="8" t="inlineStr">
        <is>
          <t>571c937e-696c-5c7e-847e-b6334003760f</t>
        </is>
      </c>
      <c r="B3887" s="9" t="inlineStr">
        <is>
          <t>2026-01</t>
        </is>
      </c>
      <c r="C3887" s="10" t="n"/>
      <c r="D3887" s="9" t="inlineStr">
        <is>
          <t>Declined</t>
        </is>
      </c>
      <c r="E3887" s="8" t="inlineStr">
        <is>
          <t>Saoirse Harrington</t>
        </is>
      </c>
      <c r="F3887" s="11" t="n">
        <v>1993</v>
      </c>
      <c r="G3887" s="8" t="inlineStr">
        <is>
          <t>Icon</t>
        </is>
      </c>
      <c r="H3887" s="8" t="inlineStr">
        <is>
          <t>Derelict</t>
        </is>
      </c>
      <c r="I3887" s="8" t="inlineStr">
        <is>
          <t>T9DBMAW4H4DBH9DVY</t>
        </is>
      </c>
      <c r="J3887" s="8" t="inlineStr">
        <is>
          <t>11 - Restomod / Coachbuilt / Bespoke</t>
        </is>
      </c>
      <c r="K3887" s="12" t="n">
        <v>560000</v>
      </c>
      <c r="L3887" s="8" t="inlineStr">
        <is>
          <t>North Dakota</t>
        </is>
      </c>
      <c r="M3887" s="13" t="n">
        <v>8406.34</v>
      </c>
      <c r="N3887" s="13" t="n"/>
      <c r="O3887" s="8" t="inlineStr">
        <is>
          <t>3 + at-fault claims - 5 yrs</t>
        </is>
      </c>
    </row>
    <row r="3888">
      <c r="A3888" s="8" t="inlineStr">
        <is>
          <t>58a18829-ba86-5693-876a-d692abefca1c</t>
        </is>
      </c>
      <c r="B3888" s="9" t="inlineStr">
        <is>
          <t>2026-01</t>
        </is>
      </c>
      <c r="C3888" s="10" t="n"/>
      <c r="D3888" s="9" t="inlineStr">
        <is>
          <t>Declined</t>
        </is>
      </c>
      <c r="E3888" s="8" t="inlineStr">
        <is>
          <t>Wilhelmina Vandermeer</t>
        </is>
      </c>
      <c r="F3888" s="11" t="n">
        <v>2015</v>
      </c>
      <c r="G3888" s="8" t="inlineStr">
        <is>
          <t>Maserati</t>
        </is>
      </c>
      <c r="H3888" s="8" t="inlineStr">
        <is>
          <t>GranTurismo</t>
        </is>
      </c>
      <c r="I3888" s="8" t="inlineStr">
        <is>
          <t>EJRRK9C1HKFUEG5XV</t>
        </is>
      </c>
      <c r="J3888" s="8" t="inlineStr">
        <is>
          <t>02 - Sports / GT</t>
        </is>
      </c>
      <c r="K3888" s="12" t="n">
        <v>640000</v>
      </c>
      <c r="L3888" s="8" t="inlineStr">
        <is>
          <t>Pennsylvania</t>
        </is>
      </c>
      <c r="M3888" s="13" t="n">
        <v>7849.06</v>
      </c>
      <c r="N3888" s="13" t="n"/>
      <c r="O3888" s="8" t="inlineStr">
        <is>
          <t>3 + at-fault claims - 5 yrs</t>
        </is>
      </c>
    </row>
    <row r="3889">
      <c r="A3889" s="8" t="inlineStr">
        <is>
          <t>59234ee7-3678-54df-a7f8-1c1b339fad42</t>
        </is>
      </c>
      <c r="B3889" s="9" t="inlineStr">
        <is>
          <t>2026-01</t>
        </is>
      </c>
      <c r="C3889" s="10" t="n"/>
      <c r="D3889" s="9" t="inlineStr">
        <is>
          <t>Declined</t>
        </is>
      </c>
      <c r="E3889" s="8" t="inlineStr">
        <is>
          <t>Emiliano Merriweather</t>
        </is>
      </c>
      <c r="F3889" s="11" t="n">
        <v>2018</v>
      </c>
      <c r="G3889" s="8" t="inlineStr">
        <is>
          <t>Ferrari</t>
        </is>
      </c>
      <c r="H3889" s="8" t="inlineStr">
        <is>
          <t>296 GTB</t>
        </is>
      </c>
      <c r="I3889" s="8" t="inlineStr">
        <is>
          <t>ENL4ZCTTEFSPYTD9L</t>
        </is>
      </c>
      <c r="J3889" s="8" t="inlineStr">
        <is>
          <t>03 - Supercar</t>
        </is>
      </c>
      <c r="K3889" s="12" t="n">
        <v>1560000</v>
      </c>
      <c r="L3889" s="8" t="inlineStr">
        <is>
          <t>Mississippi</t>
        </is>
      </c>
      <c r="M3889" s="13" t="n">
        <v>28021.13</v>
      </c>
      <c r="N3889" s="13" t="n"/>
      <c r="O3889" s="8" t="inlineStr">
        <is>
          <t>3 + at-fault claims - 5 yrs</t>
        </is>
      </c>
    </row>
    <row r="3890">
      <c r="A3890" s="8" t="inlineStr">
        <is>
          <t>5af1cec6-1eae-59a9-bc15-eeedbf7083c5</t>
        </is>
      </c>
      <c r="B3890" s="9" t="inlineStr">
        <is>
          <t>2026-01</t>
        </is>
      </c>
      <c r="C3890" s="10" t="n"/>
      <c r="D3890" s="9" t="inlineStr">
        <is>
          <t>Declined</t>
        </is>
      </c>
      <c r="E3890" s="8" t="inlineStr">
        <is>
          <t>Lorenzo Bellandi</t>
        </is>
      </c>
      <c r="F3890" s="11" t="n">
        <v>1997</v>
      </c>
      <c r="G3890" s="8" t="inlineStr">
        <is>
          <t>Mercedes-Benz</t>
        </is>
      </c>
      <c r="H3890" s="8" t="inlineStr">
        <is>
          <t>AMG GT</t>
        </is>
      </c>
      <c r="I3890" s="8" t="inlineStr">
        <is>
          <t>7ZDX7LTB47WJPP6EZ</t>
        </is>
      </c>
      <c r="J3890" s="8" t="inlineStr">
        <is>
          <t>02 - Sports / GT</t>
        </is>
      </c>
      <c r="K3890" s="12" t="n">
        <v>240000</v>
      </c>
      <c r="L3890" s="8" t="inlineStr">
        <is>
          <t>West Virginia</t>
        </is>
      </c>
      <c r="M3890" s="13" t="n">
        <v>5540.83</v>
      </c>
      <c r="N3890" s="13" t="n"/>
      <c r="O3890" s="8" t="inlineStr">
        <is>
          <t>3 + at-fault claims - 5 yrs</t>
        </is>
      </c>
    </row>
    <row r="3891">
      <c r="A3891" s="8" t="inlineStr">
        <is>
          <t>5bb1b925-1e39-5c78-b31f-9dd146fd98d1</t>
        </is>
      </c>
      <c r="B3891" s="9" t="inlineStr">
        <is>
          <t>2026-01</t>
        </is>
      </c>
      <c r="C3891" s="10" t="n"/>
      <c r="D3891" s="9" t="inlineStr">
        <is>
          <t>Declined</t>
        </is>
      </c>
      <c r="E3891" s="8" t="inlineStr">
        <is>
          <t>Aurelio Farkas</t>
        </is>
      </c>
      <c r="F3891" s="11" t="n">
        <v>1963</v>
      </c>
      <c r="G3891" s="8" t="inlineStr">
        <is>
          <t>Porsche</t>
        </is>
      </c>
      <c r="H3891" s="8" t="inlineStr">
        <is>
          <t>911 Turbo S</t>
        </is>
      </c>
      <c r="I3891" s="8" t="inlineStr">
        <is>
          <t>L9HBXLWRTHZJL8WFL</t>
        </is>
      </c>
      <c r="J3891" s="8" t="inlineStr">
        <is>
          <t>02 - Sports / GT</t>
        </is>
      </c>
      <c r="K3891" s="12" t="n">
        <v>945000</v>
      </c>
      <c r="L3891" s="8" t="inlineStr">
        <is>
          <t>West Virginia</t>
        </is>
      </c>
      <c r="M3891" s="13" t="n">
        <v>15414.2</v>
      </c>
      <c r="N3891" s="13" t="n"/>
      <c r="O3891" s="8" t="inlineStr">
        <is>
          <t>3 + at-fault claims - 5 yrs</t>
        </is>
      </c>
    </row>
    <row r="3892">
      <c r="A3892" s="8" t="inlineStr">
        <is>
          <t>5dc11ccc-71e8-55ce-a2e4-e682224d78e3</t>
        </is>
      </c>
      <c r="B3892" s="9" t="inlineStr">
        <is>
          <t>2026-01</t>
        </is>
      </c>
      <c r="C3892" s="10" t="n"/>
      <c r="D3892" s="9" t="inlineStr">
        <is>
          <t>Referred</t>
        </is>
      </c>
      <c r="E3892" s="8" t="inlineStr">
        <is>
          <t>Horace Nakashima</t>
        </is>
      </c>
      <c r="F3892" s="11" t="n">
        <v>2022</v>
      </c>
      <c r="G3892" s="8" t="inlineStr">
        <is>
          <t>Aston Martin</t>
        </is>
      </c>
      <c r="H3892" s="8" t="inlineStr">
        <is>
          <t>DB12</t>
        </is>
      </c>
      <c r="I3892" s="8" t="inlineStr">
        <is>
          <t>2NCY6VLZN1HKZS3XT</t>
        </is>
      </c>
      <c r="J3892" s="8" t="inlineStr">
        <is>
          <t>02 - Sports / GT</t>
        </is>
      </c>
      <c r="K3892" s="12" t="n">
        <v>775000</v>
      </c>
      <c r="L3892" s="8" t="inlineStr">
        <is>
          <t>Illinois</t>
        </is>
      </c>
      <c r="M3892" s="13" t="n">
        <v>12926.42</v>
      </c>
      <c r="N3892" s="13" t="n"/>
      <c r="O3892" s="8" t="inlineStr">
        <is>
          <t>1 at-fault claim over $100k</t>
        </is>
      </c>
    </row>
    <row r="3893">
      <c r="A3893" s="8" t="inlineStr">
        <is>
          <t>60c6ed79-38bb-51a7-b220-04b639c05dda</t>
        </is>
      </c>
      <c r="B3893" s="9" t="inlineStr">
        <is>
          <t>2026-01</t>
        </is>
      </c>
      <c r="C3893" s="10" t="n"/>
      <c r="D3893" s="9" t="inlineStr">
        <is>
          <t>Declined</t>
        </is>
      </c>
      <c r="E3893" s="8" t="inlineStr">
        <is>
          <t>Delphine Delacroix</t>
        </is>
      </c>
      <c r="F3893" s="11" t="n">
        <v>1963</v>
      </c>
      <c r="G3893" s="8" t="inlineStr">
        <is>
          <t>Aston Martin</t>
        </is>
      </c>
      <c r="H3893" s="8" t="inlineStr">
        <is>
          <t>DB12</t>
        </is>
      </c>
      <c r="I3893" s="8" t="inlineStr">
        <is>
          <t>CK364440UG0BSMJ8R</t>
        </is>
      </c>
      <c r="J3893" s="8" t="inlineStr">
        <is>
          <t>02 - Sports / GT</t>
        </is>
      </c>
      <c r="K3893" s="12" t="n">
        <v>925000</v>
      </c>
      <c r="L3893" s="8" t="inlineStr">
        <is>
          <t>Minnesota</t>
        </is>
      </c>
      <c r="M3893" s="13" t="n">
        <v>14974.53</v>
      </c>
      <c r="N3893" s="13" t="n"/>
      <c r="O3893" s="8" t="inlineStr">
        <is>
          <t>3 + at-fault claims - 5 yrs</t>
        </is>
      </c>
    </row>
    <row r="3894">
      <c r="A3894" s="8" t="inlineStr">
        <is>
          <t>60f00a2f-bd1d-5b9a-be23-42b671aeba77</t>
        </is>
      </c>
      <c r="B3894" s="9" t="inlineStr">
        <is>
          <t>2026-01</t>
        </is>
      </c>
      <c r="C3894" s="10" t="n"/>
      <c r="D3894" s="9" t="inlineStr">
        <is>
          <t>Declined</t>
        </is>
      </c>
      <c r="E3894" s="8" t="inlineStr">
        <is>
          <t>Beatrix Pennington</t>
        </is>
      </c>
      <c r="F3894" s="11" t="n">
        <v>1991</v>
      </c>
      <c r="G3894" s="8" t="inlineStr">
        <is>
          <t>Ringbrothers</t>
        </is>
      </c>
      <c r="H3894" s="8" t="inlineStr">
        <is>
          <t>Mustang</t>
        </is>
      </c>
      <c r="I3894" s="8" t="inlineStr">
        <is>
          <t>198AMPT51FF2GYUZE</t>
        </is>
      </c>
      <c r="J3894" s="8" t="inlineStr">
        <is>
          <t>11 - Restomod / Coachbuilt / Bespoke</t>
        </is>
      </c>
      <c r="K3894" s="12" t="n">
        <v>630000</v>
      </c>
      <c r="L3894" s="8" t="inlineStr">
        <is>
          <t>California</t>
        </is>
      </c>
      <c r="M3894" s="13" t="n">
        <v>12516.79</v>
      </c>
      <c r="N3894" s="13" t="n"/>
      <c r="O3894" s="8" t="inlineStr">
        <is>
          <t>3 + at-fault claims - 5 yrs</t>
        </is>
      </c>
    </row>
    <row r="3895">
      <c r="A3895" s="8" t="inlineStr">
        <is>
          <t>6129b478-38b8-53de-bef2-dff13dd465bc</t>
        </is>
      </c>
      <c r="B3895" s="9" t="inlineStr">
        <is>
          <t>2026-01</t>
        </is>
      </c>
      <c r="C3895" s="10" t="n"/>
      <c r="D3895" s="9" t="inlineStr">
        <is>
          <t>Declined</t>
        </is>
      </c>
      <c r="E3895" s="8" t="inlineStr">
        <is>
          <t>Leopold Nakashima</t>
        </is>
      </c>
      <c r="F3895" s="11" t="n">
        <v>1979</v>
      </c>
      <c r="G3895" s="8" t="inlineStr">
        <is>
          <t>Lamborghini</t>
        </is>
      </c>
      <c r="H3895" s="8" t="inlineStr">
        <is>
          <t>Huracan EVO</t>
        </is>
      </c>
      <c r="I3895" s="8" t="inlineStr">
        <is>
          <t>PLR4XLXZECNY14F9Y</t>
        </is>
      </c>
      <c r="J3895" s="8" t="inlineStr">
        <is>
          <t>03 - Supercar</t>
        </is>
      </c>
      <c r="K3895" s="12" t="n">
        <v>605000</v>
      </c>
      <c r="L3895" s="8" t="inlineStr">
        <is>
          <t>Pennsylvania</t>
        </is>
      </c>
      <c r="M3895" s="13" t="n">
        <v>10844.34</v>
      </c>
      <c r="N3895" s="13" t="n"/>
      <c r="O3895" s="8" t="inlineStr">
        <is>
          <t>3 + at-fault claims - 5 yrs</t>
        </is>
      </c>
    </row>
    <row r="3896">
      <c r="A3896" s="8" t="inlineStr">
        <is>
          <t>629efba9-e246-5b86-b408-a2c628e39796</t>
        </is>
      </c>
      <c r="B3896" s="9" t="inlineStr">
        <is>
          <t>2026-01</t>
        </is>
      </c>
      <c r="C3896" s="10" t="n"/>
      <c r="D3896" s="9" t="inlineStr">
        <is>
          <t>Declined</t>
        </is>
      </c>
      <c r="E3896" s="8" t="inlineStr">
        <is>
          <t>Horace Bellandi</t>
        </is>
      </c>
      <c r="F3896" s="11" t="n">
        <v>2011</v>
      </c>
      <c r="G3896" s="8" t="inlineStr">
        <is>
          <t>Aston Martin</t>
        </is>
      </c>
      <c r="H3896" s="8" t="inlineStr">
        <is>
          <t>DB5</t>
        </is>
      </c>
      <c r="I3896" s="8" t="inlineStr">
        <is>
          <t>CWXNE9Z25YHF3CD19</t>
        </is>
      </c>
      <c r="J3896" s="8" t="inlineStr">
        <is>
          <t>07 - Post-War Classic (1946-1972)</t>
        </is>
      </c>
      <c r="K3896" s="12" t="n">
        <v>700000</v>
      </c>
      <c r="L3896" s="8" t="inlineStr">
        <is>
          <t>South Carolina</t>
        </is>
      </c>
      <c r="M3896" s="13" t="n">
        <v>7042.26</v>
      </c>
      <c r="N3896" s="13" t="n"/>
      <c r="O3896" s="8" t="inlineStr">
        <is>
          <t>3 + at-fault claims - 5 yrs</t>
        </is>
      </c>
    </row>
    <row r="3897">
      <c r="A3897" s="8" t="inlineStr">
        <is>
          <t>6439fc73-23de-5de5-890c-5e96b8526ced</t>
        </is>
      </c>
      <c r="B3897" s="9" t="inlineStr">
        <is>
          <t>2026-01</t>
        </is>
      </c>
      <c r="C3897" s="10" t="n"/>
      <c r="D3897" s="9" t="inlineStr">
        <is>
          <t>Declined</t>
        </is>
      </c>
      <c r="E3897" s="8" t="inlineStr">
        <is>
          <t>Priya Farkas</t>
        </is>
      </c>
      <c r="F3897" s="11" t="n">
        <v>1956</v>
      </c>
      <c r="G3897" s="8" t="inlineStr">
        <is>
          <t>Mercedes-Benz</t>
        </is>
      </c>
      <c r="H3897" s="8" t="inlineStr">
        <is>
          <t>AMG GT</t>
        </is>
      </c>
      <c r="I3897" s="8" t="inlineStr">
        <is>
          <t>R713V05LT8RG1YM6Y</t>
        </is>
      </c>
      <c r="J3897" s="8" t="inlineStr">
        <is>
          <t>02 - Sports / GT</t>
        </is>
      </c>
      <c r="K3897" s="12" t="n">
        <v>205000</v>
      </c>
      <c r="L3897" s="8" t="inlineStr">
        <is>
          <t>Alaska</t>
        </is>
      </c>
      <c r="M3897" s="13" t="n">
        <v>4056.68</v>
      </c>
      <c r="N3897" s="13" t="n"/>
      <c r="O3897" s="8" t="inlineStr">
        <is>
          <t>3 + at-fault claims - 5 yrs</t>
        </is>
      </c>
    </row>
    <row r="3898">
      <c r="A3898" s="8" t="inlineStr">
        <is>
          <t>6660ebf9-6a88-5083-bd36-bd3d673bf583</t>
        </is>
      </c>
      <c r="B3898" s="9" t="inlineStr">
        <is>
          <t>2026-01</t>
        </is>
      </c>
      <c r="C3898" s="10" t="n"/>
      <c r="D3898" s="9" t="inlineStr">
        <is>
          <t>Referred</t>
        </is>
      </c>
      <c r="E3898" s="8" t="inlineStr">
        <is>
          <t>Ingrid Harrington</t>
        </is>
      </c>
      <c r="F3898" s="11" t="n">
        <v>2014</v>
      </c>
      <c r="G3898" s="8" t="inlineStr">
        <is>
          <t>Jaguar</t>
        </is>
      </c>
      <c r="H3898" s="8" t="inlineStr">
        <is>
          <t>E-Type Series 1</t>
        </is>
      </c>
      <c r="I3898" s="8" t="inlineStr">
        <is>
          <t>YARBKFFDJRBX2HMBA</t>
        </is>
      </c>
      <c r="J3898" s="8" t="inlineStr">
        <is>
          <t>07 - Post-War Classic (1946-1972)</t>
        </is>
      </c>
      <c r="K3898" s="12" t="n">
        <v>465000</v>
      </c>
      <c r="L3898" s="8" t="inlineStr">
        <is>
          <t>Florida</t>
        </is>
      </c>
      <c r="M3898" s="13" t="n">
        <v>5980.08</v>
      </c>
      <c r="N3898" s="13" t="n"/>
      <c r="O3898" s="8" t="inlineStr">
        <is>
          <t>1 at-fault claim over $100k</t>
        </is>
      </c>
    </row>
    <row r="3899">
      <c r="A3899" s="8" t="inlineStr">
        <is>
          <t>670c06db-4407-591b-ac21-72495a89acb9</t>
        </is>
      </c>
      <c r="B3899" s="9" t="inlineStr">
        <is>
          <t>2026-01</t>
        </is>
      </c>
      <c r="C3899" s="10" t="n"/>
      <c r="D3899" s="9" t="inlineStr">
        <is>
          <t>Declined</t>
        </is>
      </c>
      <c r="E3899" s="8" t="inlineStr">
        <is>
          <t>Leopold Pennington</t>
        </is>
      </c>
      <c r="F3899" s="11" t="n">
        <v>2023</v>
      </c>
      <c r="G3899" s="8" t="inlineStr">
        <is>
          <t>Ferrari</t>
        </is>
      </c>
      <c r="H3899" s="8" t="inlineStr">
        <is>
          <t>296 GTB</t>
        </is>
      </c>
      <c r="I3899" s="8" t="inlineStr">
        <is>
          <t>3AF7FSGESLL5KDCB1</t>
        </is>
      </c>
      <c r="J3899" s="8" t="inlineStr">
        <is>
          <t>03 - Supercar</t>
        </is>
      </c>
      <c r="K3899" s="12" t="n">
        <v>485000</v>
      </c>
      <c r="L3899" s="8" t="inlineStr">
        <is>
          <t>Rhode Island</t>
        </is>
      </c>
      <c r="M3899" s="13" t="n">
        <v>14417.31</v>
      </c>
      <c r="N3899" s="13" t="n"/>
      <c r="O3899" s="8" t="inlineStr">
        <is>
          <t>3 + at-fault claims - 5 yrs</t>
        </is>
      </c>
    </row>
    <row r="3900">
      <c r="A3900" s="8" t="inlineStr">
        <is>
          <t>68511c7b-2d86-51d0-bd4e-72169594acd6</t>
        </is>
      </c>
      <c r="B3900" s="9" t="inlineStr">
        <is>
          <t>2026-01</t>
        </is>
      </c>
      <c r="C3900" s="10" t="n"/>
      <c r="D3900" s="9" t="inlineStr">
        <is>
          <t>Declined</t>
        </is>
      </c>
      <c r="E3900" s="8" t="inlineStr">
        <is>
          <t>Cassius Nakashima</t>
        </is>
      </c>
      <c r="F3900" s="11" t="n">
        <v>1965</v>
      </c>
      <c r="G3900" s="8" t="inlineStr">
        <is>
          <t>BMW</t>
        </is>
      </c>
      <c r="H3900" s="8" t="inlineStr">
        <is>
          <t>M8 Competition</t>
        </is>
      </c>
      <c r="I3900" s="8" t="inlineStr">
        <is>
          <t>HRE4LVBHMR10PZN75</t>
        </is>
      </c>
      <c r="J3900" s="8" t="inlineStr">
        <is>
          <t>02 - Sports / GT</t>
        </is>
      </c>
      <c r="K3900" s="12" t="n">
        <v>915000</v>
      </c>
      <c r="L3900" s="8" t="inlineStr">
        <is>
          <t>Louisiana</t>
        </is>
      </c>
      <c r="M3900" s="13" t="n">
        <v>13578.25</v>
      </c>
      <c r="N3900" s="13" t="n"/>
      <c r="O3900" s="8" t="inlineStr">
        <is>
          <t>3 + at-fault claims - 5 yrs</t>
        </is>
      </c>
    </row>
    <row r="3901">
      <c r="A3901" s="8" t="inlineStr">
        <is>
          <t>696c5a57-3170-5078-8138-fafa24d3c816</t>
        </is>
      </c>
      <c r="B3901" s="9" t="inlineStr">
        <is>
          <t>2026-01</t>
        </is>
      </c>
      <c r="C3901" s="10" t="n"/>
      <c r="D3901" s="9" t="inlineStr">
        <is>
          <t>Declined</t>
        </is>
      </c>
      <c r="E3901" s="8" t="inlineStr">
        <is>
          <t>Ottilie Kingsford</t>
        </is>
      </c>
      <c r="F3901" s="11" t="n">
        <v>1985</v>
      </c>
      <c r="G3901" s="8" t="inlineStr">
        <is>
          <t>Aston Martin</t>
        </is>
      </c>
      <c r="H3901" s="8" t="inlineStr">
        <is>
          <t>DB12</t>
        </is>
      </c>
      <c r="I3901" s="8" t="inlineStr">
        <is>
          <t>GFRT612RCRT3M79TH</t>
        </is>
      </c>
      <c r="J3901" s="8" t="inlineStr">
        <is>
          <t>02 - Sports / GT</t>
        </is>
      </c>
      <c r="K3901" s="12" t="n">
        <v>625000</v>
      </c>
      <c r="L3901" s="8" t="inlineStr">
        <is>
          <t>Texas</t>
        </is>
      </c>
      <c r="M3901" s="13" t="n">
        <v>8814.860000000001</v>
      </c>
      <c r="N3901" s="13" t="n"/>
      <c r="O3901" s="8" t="inlineStr">
        <is>
          <t>3 + at-fault claims - 5 yrs</t>
        </is>
      </c>
    </row>
    <row r="3902">
      <c r="A3902" s="8" t="inlineStr">
        <is>
          <t>6d39f775-47d9-5930-9ca3-ba7d99e4d86a</t>
        </is>
      </c>
      <c r="B3902" s="9" t="inlineStr">
        <is>
          <t>2026-01</t>
        </is>
      </c>
      <c r="C3902" s="10" t="n"/>
      <c r="D3902" s="9" t="inlineStr">
        <is>
          <t>Declined</t>
        </is>
      </c>
      <c r="E3902" s="8" t="inlineStr">
        <is>
          <t>Leopold Bellandi</t>
        </is>
      </c>
      <c r="F3902" s="11" t="n">
        <v>1996</v>
      </c>
      <c r="G3902" s="8" t="inlineStr">
        <is>
          <t>Mercedes-Benz</t>
        </is>
      </c>
      <c r="H3902" s="8" t="inlineStr">
        <is>
          <t>AMG GT</t>
        </is>
      </c>
      <c r="I3902" s="8" t="inlineStr">
        <is>
          <t>R0VJKT2L0V71DBW71</t>
        </is>
      </c>
      <c r="J3902" s="8" t="inlineStr">
        <is>
          <t>02 - Sports / GT</t>
        </is>
      </c>
      <c r="K3902" s="12" t="n">
        <v>1040000</v>
      </c>
      <c r="L3902" s="8" t="inlineStr">
        <is>
          <t>Louisiana</t>
        </is>
      </c>
      <c r="M3902" s="13" t="n">
        <v>13058.87</v>
      </c>
      <c r="N3902" s="13" t="n"/>
      <c r="O3902" s="8" t="inlineStr">
        <is>
          <t>3 + at-fault claims - 5 yrs</t>
        </is>
      </c>
    </row>
    <row r="3903">
      <c r="A3903" s="8" t="inlineStr">
        <is>
          <t>6dd58eda-6084-5d05-8cdf-07fd6b4a62ae</t>
        </is>
      </c>
      <c r="B3903" s="9" t="inlineStr">
        <is>
          <t>2026-01</t>
        </is>
      </c>
      <c r="C3903" s="10" t="n"/>
      <c r="D3903" s="9" t="inlineStr">
        <is>
          <t>Declined</t>
        </is>
      </c>
      <c r="E3903" s="8" t="inlineStr">
        <is>
          <t>Ottilie Bellandi</t>
        </is>
      </c>
      <c r="F3903" s="11" t="n">
        <v>1961</v>
      </c>
      <c r="G3903" s="8" t="inlineStr">
        <is>
          <t>Porsche</t>
        </is>
      </c>
      <c r="H3903" s="8" t="inlineStr">
        <is>
          <t>911 Turbo S</t>
        </is>
      </c>
      <c r="I3903" s="8" t="inlineStr">
        <is>
          <t>87Y2ZU6HUK4E8M798</t>
        </is>
      </c>
      <c r="J3903" s="8" t="inlineStr">
        <is>
          <t>02 - Sports / GT</t>
        </is>
      </c>
      <c r="K3903" s="12" t="n">
        <v>225000</v>
      </c>
      <c r="L3903" s="8" t="inlineStr">
        <is>
          <t>South Dakota</t>
        </is>
      </c>
      <c r="M3903" s="13" t="n">
        <v>4335.28</v>
      </c>
      <c r="N3903" s="13" t="n"/>
      <c r="O3903" s="8" t="inlineStr">
        <is>
          <t>3 + at-fault claims - 5 yrs</t>
        </is>
      </c>
    </row>
    <row r="3904">
      <c r="A3904" s="8" t="inlineStr">
        <is>
          <t>6f5dad1f-6e43-5f2e-8200-d9f4a80c9a6c</t>
        </is>
      </c>
      <c r="B3904" s="9" t="inlineStr">
        <is>
          <t>2026-01</t>
        </is>
      </c>
      <c r="C3904" s="10" t="n"/>
      <c r="D3904" s="9" t="inlineStr">
        <is>
          <t>Declined</t>
        </is>
      </c>
      <c r="E3904" s="8" t="inlineStr">
        <is>
          <t>Saoirse Vandermeer</t>
        </is>
      </c>
      <c r="F3904" s="11" t="n">
        <v>1972</v>
      </c>
      <c r="G3904" s="8" t="inlineStr">
        <is>
          <t>Lamborghini</t>
        </is>
      </c>
      <c r="H3904" s="8" t="inlineStr">
        <is>
          <t>Huracan EVO</t>
        </is>
      </c>
      <c r="I3904" s="8" t="inlineStr">
        <is>
          <t>15SHCBMVS0MN9AL14</t>
        </is>
      </c>
      <c r="J3904" s="8" t="inlineStr">
        <is>
          <t>03 - Supercar</t>
        </is>
      </c>
      <c r="K3904" s="12" t="n">
        <v>765000</v>
      </c>
      <c r="L3904" s="8" t="inlineStr">
        <is>
          <t>Massachusetts</t>
        </is>
      </c>
      <c r="M3904" s="13" t="n">
        <v>17140.33</v>
      </c>
      <c r="N3904" s="13" t="n"/>
      <c r="O3904" s="8" t="inlineStr">
        <is>
          <t>3 + at-fault claims - 5 yrs</t>
        </is>
      </c>
    </row>
    <row r="3905">
      <c r="A3905" s="8" t="inlineStr">
        <is>
          <t>7054d3b3-1943-5974-97e9-bd183fc0a263</t>
        </is>
      </c>
      <c r="B3905" s="9" t="inlineStr">
        <is>
          <t>2026-01</t>
        </is>
      </c>
      <c r="C3905" s="10" t="n"/>
      <c r="D3905" s="9" t="inlineStr">
        <is>
          <t>Referred</t>
        </is>
      </c>
      <c r="E3905" s="8" t="inlineStr">
        <is>
          <t>Desmond Vasquez</t>
        </is>
      </c>
      <c r="F3905" s="11" t="n">
        <v>1990</v>
      </c>
      <c r="G3905" s="8" t="inlineStr">
        <is>
          <t>Maserati</t>
        </is>
      </c>
      <c r="H3905" s="8" t="inlineStr">
        <is>
          <t>GranTurismo</t>
        </is>
      </c>
      <c r="I3905" s="8" t="inlineStr">
        <is>
          <t>WBZJXZUZBWLY6DK04</t>
        </is>
      </c>
      <c r="J3905" s="8" t="inlineStr">
        <is>
          <t>02 - Sports / GT</t>
        </is>
      </c>
      <c r="K3905" s="12" t="n">
        <v>420000</v>
      </c>
      <c r="L3905" s="8" t="inlineStr">
        <is>
          <t>Alabama</t>
        </is>
      </c>
      <c r="M3905" s="13" t="n">
        <v>7548.11</v>
      </c>
      <c r="N3905" s="13" t="n"/>
      <c r="O3905" s="8" t="inlineStr">
        <is>
          <t>1 theft / total loss claim</t>
        </is>
      </c>
    </row>
    <row r="3906">
      <c r="A3906" s="8" t="inlineStr">
        <is>
          <t>72253fd3-4b88-5906-bca3-90623c8c2b89</t>
        </is>
      </c>
      <c r="B3906" s="9" t="inlineStr">
        <is>
          <t>2026-01</t>
        </is>
      </c>
      <c r="C3906" s="10" t="n"/>
      <c r="D3906" s="9" t="inlineStr">
        <is>
          <t>Declined</t>
        </is>
      </c>
      <c r="E3906" s="8" t="inlineStr">
        <is>
          <t>Wilhelmina Montoya</t>
        </is>
      </c>
      <c r="F3906" s="11" t="n">
        <v>1961</v>
      </c>
      <c r="G3906" s="8" t="inlineStr">
        <is>
          <t>Porsche</t>
        </is>
      </c>
      <c r="H3906" s="8" t="inlineStr">
        <is>
          <t>911 Turbo S</t>
        </is>
      </c>
      <c r="I3906" s="8" t="inlineStr">
        <is>
          <t>12JZ3AED8AR7GTSWB</t>
        </is>
      </c>
      <c r="J3906" s="8" t="inlineStr">
        <is>
          <t>02 - Sports / GT</t>
        </is>
      </c>
      <c r="K3906" s="12" t="n">
        <v>365000</v>
      </c>
      <c r="L3906" s="8" t="inlineStr">
        <is>
          <t>Texas</t>
        </is>
      </c>
      <c r="M3906" s="13" t="n">
        <v>5939.86</v>
      </c>
      <c r="N3906" s="13" t="n"/>
      <c r="O3906" s="8" t="inlineStr">
        <is>
          <t>3 + at-fault claims - 5 yrs</t>
        </is>
      </c>
    </row>
    <row r="3907">
      <c r="A3907" s="8" t="inlineStr">
        <is>
          <t>72692cae-d0f2-55eb-99b4-306c6bb3c4bb</t>
        </is>
      </c>
      <c r="B3907" s="9" t="inlineStr">
        <is>
          <t>2026-01</t>
        </is>
      </c>
      <c r="C3907" s="10" t="n"/>
      <c r="D3907" s="9" t="inlineStr">
        <is>
          <t>Declined</t>
        </is>
      </c>
      <c r="E3907" s="8" t="inlineStr">
        <is>
          <t>Leopold Rourke</t>
        </is>
      </c>
      <c r="F3907" s="11" t="n">
        <v>2004</v>
      </c>
      <c r="G3907" s="8" t="inlineStr">
        <is>
          <t>Ferrari</t>
        </is>
      </c>
      <c r="H3907" s="8" t="inlineStr">
        <is>
          <t>296 GTB</t>
        </is>
      </c>
      <c r="I3907" s="8" t="inlineStr">
        <is>
          <t>TTRFHVZZ9J3D4TH7B</t>
        </is>
      </c>
      <c r="J3907" s="8" t="inlineStr">
        <is>
          <t>03 - Supercar</t>
        </is>
      </c>
      <c r="K3907" s="12" t="n">
        <v>430000</v>
      </c>
      <c r="L3907" s="8" t="inlineStr">
        <is>
          <t>South Carolina</t>
        </is>
      </c>
      <c r="M3907" s="13" t="n">
        <v>11569.43</v>
      </c>
      <c r="N3907" s="13" t="n"/>
      <c r="O3907" s="8" t="inlineStr">
        <is>
          <t>3 + at-fault claims - 5 yrs</t>
        </is>
      </c>
    </row>
    <row r="3908">
      <c r="A3908" s="8" t="inlineStr">
        <is>
          <t>73246c26-bbbe-523c-98fb-dc4a79b11694</t>
        </is>
      </c>
      <c r="B3908" s="9" t="inlineStr">
        <is>
          <t>2026-01</t>
        </is>
      </c>
      <c r="C3908" s="10" t="n"/>
      <c r="D3908" s="9" t="inlineStr">
        <is>
          <t>Declined</t>
        </is>
      </c>
      <c r="E3908" s="8" t="inlineStr">
        <is>
          <t>Ramona Chattopadhyay</t>
        </is>
      </c>
      <c r="F3908" s="11" t="n">
        <v>1985</v>
      </c>
      <c r="G3908" s="8" t="inlineStr">
        <is>
          <t>Porsche</t>
        </is>
      </c>
      <c r="H3908" s="8" t="inlineStr">
        <is>
          <t>911 Turbo S</t>
        </is>
      </c>
      <c r="I3908" s="8" t="inlineStr">
        <is>
          <t>VFC68HWMYG8N8CJDZ</t>
        </is>
      </c>
      <c r="J3908" s="8" t="inlineStr">
        <is>
          <t>02 - Sports / GT</t>
        </is>
      </c>
      <c r="K3908" s="12" t="n">
        <v>680000</v>
      </c>
      <c r="L3908" s="8" t="inlineStr">
        <is>
          <t>South Dakota</t>
        </is>
      </c>
      <c r="M3908" s="13" t="n">
        <v>9256.98</v>
      </c>
      <c r="N3908" s="13" t="n"/>
      <c r="O3908" s="8" t="inlineStr">
        <is>
          <t>3 + at-fault claims - 5 yrs</t>
        </is>
      </c>
    </row>
    <row r="3909">
      <c r="A3909" s="8" t="inlineStr">
        <is>
          <t>76af147d-c79e-5ea3-9bc3-ba3a7287683b</t>
        </is>
      </c>
      <c r="B3909" s="9" t="inlineStr">
        <is>
          <t>2026-01</t>
        </is>
      </c>
      <c r="C3909" s="10" t="n"/>
      <c r="D3909" s="9" t="inlineStr">
        <is>
          <t>Declined</t>
        </is>
      </c>
      <c r="E3909" s="8" t="inlineStr">
        <is>
          <t>Ingrid Thistlewood</t>
        </is>
      </c>
      <c r="F3909" s="11" t="n">
        <v>2016</v>
      </c>
      <c r="G3909" s="8" t="inlineStr">
        <is>
          <t>Aston Martin</t>
        </is>
      </c>
      <c r="H3909" s="8" t="inlineStr">
        <is>
          <t>DB12</t>
        </is>
      </c>
      <c r="I3909" s="8" t="inlineStr">
        <is>
          <t>ZZ3W72KZP7PYG1GY5</t>
        </is>
      </c>
      <c r="J3909" s="8" t="inlineStr">
        <is>
          <t>02 - Sports / GT</t>
        </is>
      </c>
      <c r="K3909" s="12" t="n">
        <v>180000</v>
      </c>
      <c r="L3909" s="8" t="inlineStr">
        <is>
          <t>Georgia</t>
        </is>
      </c>
      <c r="M3909" s="13" t="n">
        <v>3499.47</v>
      </c>
      <c r="N3909" s="13" t="n"/>
      <c r="O3909" s="8" t="inlineStr">
        <is>
          <t>3 + at-fault claims - 5 yrs</t>
        </is>
      </c>
    </row>
    <row r="3910">
      <c r="A3910" s="8" t="inlineStr">
        <is>
          <t>778b5367-d795-52ef-a161-cd05bb5c3783</t>
        </is>
      </c>
      <c r="B3910" s="9" t="inlineStr">
        <is>
          <t>2026-01</t>
        </is>
      </c>
      <c r="C3910" s="10" t="n"/>
      <c r="D3910" s="9" t="inlineStr">
        <is>
          <t>Referred</t>
        </is>
      </c>
      <c r="E3910" s="8" t="inlineStr">
        <is>
          <t>Thaddeus Larsson</t>
        </is>
      </c>
      <c r="F3910" s="11" t="n">
        <v>2018</v>
      </c>
      <c r="G3910" s="8" t="inlineStr">
        <is>
          <t>Ferrari</t>
        </is>
      </c>
      <c r="H3910" s="8" t="inlineStr">
        <is>
          <t>296 GTB</t>
        </is>
      </c>
      <c r="I3910" s="8" t="inlineStr">
        <is>
          <t>NWV0J6G50UETSSP1R</t>
        </is>
      </c>
      <c r="J3910" s="8" t="inlineStr">
        <is>
          <t>03 - Supercar</t>
        </is>
      </c>
      <c r="K3910" s="12" t="n">
        <v>1295000</v>
      </c>
      <c r="L3910" s="8" t="inlineStr">
        <is>
          <t>Florida</t>
        </is>
      </c>
      <c r="M3910" s="13" t="n">
        <v>27756.98</v>
      </c>
      <c r="N3910" s="13" t="n"/>
      <c r="O3910" s="8" t="inlineStr">
        <is>
          <t>1 at-fault claim over $100k</t>
        </is>
      </c>
    </row>
    <row r="3911">
      <c r="A3911" s="8" t="inlineStr">
        <is>
          <t>78242dbf-6489-53c2-b869-e5cada4d8013</t>
        </is>
      </c>
      <c r="B3911" s="9" t="inlineStr">
        <is>
          <t>2026-01</t>
        </is>
      </c>
      <c r="C3911" s="10" t="n"/>
      <c r="D3911" s="9" t="inlineStr">
        <is>
          <t>Referred</t>
        </is>
      </c>
      <c r="E3911" s="8" t="inlineStr">
        <is>
          <t>Sunniva Underwood</t>
        </is>
      </c>
      <c r="F3911" s="11" t="n">
        <v>2001</v>
      </c>
      <c r="G3911" s="8" t="inlineStr">
        <is>
          <t>Bentley</t>
        </is>
      </c>
      <c r="H3911" s="8" t="inlineStr">
        <is>
          <t>Continental GT</t>
        </is>
      </c>
      <c r="I3911" s="8" t="inlineStr">
        <is>
          <t>UT04ECWAU302A0AEP</t>
        </is>
      </c>
      <c r="J3911" s="8" t="inlineStr">
        <is>
          <t>02 - Sports / GT</t>
        </is>
      </c>
      <c r="K3911" s="12" t="n">
        <v>440000</v>
      </c>
      <c r="L3911" s="8" t="inlineStr">
        <is>
          <t>South Carolina</t>
        </is>
      </c>
      <c r="M3911" s="13" t="n">
        <v>7720.75</v>
      </c>
      <c r="N3911" s="13" t="n"/>
      <c r="O3911" s="8" t="inlineStr">
        <is>
          <t>1 at-fault claim over $100k</t>
        </is>
      </c>
    </row>
    <row r="3912">
      <c r="A3912" s="8" t="inlineStr">
        <is>
          <t>78b9e9aa-2d6d-5c18-bf45-3de4c413e700</t>
        </is>
      </c>
      <c r="B3912" s="9" t="inlineStr">
        <is>
          <t>2026-01</t>
        </is>
      </c>
      <c r="C3912" s="10" t="n"/>
      <c r="D3912" s="9" t="inlineStr">
        <is>
          <t>Declined</t>
        </is>
      </c>
      <c r="E3912" s="8" t="inlineStr">
        <is>
          <t>Cassius Pennington</t>
        </is>
      </c>
      <c r="F3912" s="11" t="n">
        <v>1960</v>
      </c>
      <c r="G3912" s="8" t="inlineStr">
        <is>
          <t>Mercedes-Benz</t>
        </is>
      </c>
      <c r="H3912" s="8" t="inlineStr">
        <is>
          <t>AMG GT</t>
        </is>
      </c>
      <c r="I3912" s="8" t="inlineStr">
        <is>
          <t>VD70R70X85Z2XSC9L</t>
        </is>
      </c>
      <c r="J3912" s="8" t="inlineStr">
        <is>
          <t>02 - Sports / GT</t>
        </is>
      </c>
      <c r="K3912" s="12" t="n">
        <v>1005000</v>
      </c>
      <c r="L3912" s="8" t="inlineStr">
        <is>
          <t>Iowa</t>
        </is>
      </c>
      <c r="M3912" s="13" t="n">
        <v>11472.17</v>
      </c>
      <c r="N3912" s="13" t="n"/>
      <c r="O3912" s="8" t="inlineStr">
        <is>
          <t>3 + at-fault claims - 5 yrs</t>
        </is>
      </c>
    </row>
    <row r="3913">
      <c r="A3913" s="8" t="inlineStr">
        <is>
          <t>7e3b4a9a-afd4-59f0-b70e-7a74e4b1b0d9</t>
        </is>
      </c>
      <c r="B3913" s="9" t="inlineStr">
        <is>
          <t>2026-01</t>
        </is>
      </c>
      <c r="C3913" s="10" t="n"/>
      <c r="D3913" s="9" t="inlineStr">
        <is>
          <t>Declined</t>
        </is>
      </c>
      <c r="E3913" s="8" t="inlineStr">
        <is>
          <t>Delphine Blackwood</t>
        </is>
      </c>
      <c r="F3913" s="11" t="n">
        <v>2013</v>
      </c>
      <c r="G3913" s="8" t="inlineStr">
        <is>
          <t>Aston Martin</t>
        </is>
      </c>
      <c r="H3913" s="8" t="inlineStr">
        <is>
          <t>DB5</t>
        </is>
      </c>
      <c r="I3913" s="8" t="inlineStr">
        <is>
          <t>DGR6PBZWX3M1T20SF</t>
        </is>
      </c>
      <c r="J3913" s="8" t="inlineStr">
        <is>
          <t>07 - Post-War Classic (1946-1972)</t>
        </is>
      </c>
      <c r="K3913" s="12" t="n">
        <v>640000</v>
      </c>
      <c r="L3913" s="8" t="inlineStr">
        <is>
          <t>Rhode Island</t>
        </is>
      </c>
      <c r="M3913" s="13" t="n">
        <v>7113.66</v>
      </c>
      <c r="N3913" s="13" t="n"/>
      <c r="O3913" s="8" t="inlineStr">
        <is>
          <t>3 + at-fault claims - 5 yrs</t>
        </is>
      </c>
    </row>
    <row r="3914">
      <c r="A3914" s="8" t="inlineStr">
        <is>
          <t>7eafd269-d2c4-5bd3-8d81-d4a9fa131b40</t>
        </is>
      </c>
      <c r="B3914" s="9" t="inlineStr">
        <is>
          <t>2026-01</t>
        </is>
      </c>
      <c r="C3914" s="10" t="n"/>
      <c r="D3914" s="9" t="inlineStr">
        <is>
          <t>Declined</t>
        </is>
      </c>
      <c r="E3914" s="8" t="inlineStr">
        <is>
          <t>Lorenzo Vasquez</t>
        </is>
      </c>
      <c r="F3914" s="11" t="n">
        <v>1998</v>
      </c>
      <c r="G3914" s="8" t="inlineStr">
        <is>
          <t>Ferrari</t>
        </is>
      </c>
      <c r="H3914" s="8" t="inlineStr">
        <is>
          <t>296 GTB</t>
        </is>
      </c>
      <c r="I3914" s="8" t="inlineStr">
        <is>
          <t>4ZZMUD2DDPAWD8USE</t>
        </is>
      </c>
      <c r="J3914" s="8" t="inlineStr">
        <is>
          <t>03 - Supercar</t>
        </is>
      </c>
      <c r="K3914" s="12" t="n">
        <v>1060000</v>
      </c>
      <c r="L3914" s="8" t="inlineStr">
        <is>
          <t>Tennessee</t>
        </is>
      </c>
      <c r="M3914" s="13" t="n">
        <v>15680</v>
      </c>
      <c r="N3914" s="13" t="n"/>
      <c r="O3914" s="8" t="inlineStr">
        <is>
          <t>3 + at-fault claims - 5 yrs</t>
        </is>
      </c>
    </row>
    <row r="3915">
      <c r="A3915" s="8" t="inlineStr">
        <is>
          <t>7f3e1cfa-5475-59ce-b3a7-e763565888b2</t>
        </is>
      </c>
      <c r="B3915" s="9" t="inlineStr">
        <is>
          <t>2026-01</t>
        </is>
      </c>
      <c r="C3915" s="10" t="n"/>
      <c r="D3915" s="9" t="inlineStr">
        <is>
          <t>Declined</t>
        </is>
      </c>
      <c r="E3915" s="8" t="inlineStr">
        <is>
          <t>Fitzgerald Okonkwo</t>
        </is>
      </c>
      <c r="F3915" s="11" t="n">
        <v>1972</v>
      </c>
      <c r="G3915" s="8" t="inlineStr">
        <is>
          <t>Porsche</t>
        </is>
      </c>
      <c r="H3915" s="8" t="inlineStr">
        <is>
          <t>911 Turbo S</t>
        </is>
      </c>
      <c r="I3915" s="8" t="inlineStr">
        <is>
          <t>NY4WPHSDKC17M3W4S</t>
        </is>
      </c>
      <c r="J3915" s="8" t="inlineStr">
        <is>
          <t>02 - Sports / GT</t>
        </is>
      </c>
      <c r="K3915" s="12" t="n">
        <v>250000</v>
      </c>
      <c r="L3915" s="8" t="inlineStr">
        <is>
          <t>Michigan</t>
        </is>
      </c>
      <c r="M3915" s="13" t="n">
        <v>5483.49</v>
      </c>
      <c r="N3915" s="13" t="n"/>
      <c r="O3915" s="8" t="inlineStr">
        <is>
          <t>3 + at-fault claims - 5 yrs</t>
        </is>
      </c>
    </row>
    <row r="3916">
      <c r="A3916" s="8" t="inlineStr">
        <is>
          <t>806753a7-bd44-5c6c-9145-558eb70d9b93</t>
        </is>
      </c>
      <c r="B3916" s="9" t="inlineStr">
        <is>
          <t>2026-01</t>
        </is>
      </c>
      <c r="C3916" s="10" t="n"/>
      <c r="D3916" s="9" t="inlineStr">
        <is>
          <t>Declined</t>
        </is>
      </c>
      <c r="E3916" s="8" t="inlineStr">
        <is>
          <t>Horace Fairweather</t>
        </is>
      </c>
      <c r="F3916" s="11" t="n">
        <v>1984</v>
      </c>
      <c r="G3916" s="8" t="inlineStr">
        <is>
          <t>Aston Martin</t>
        </is>
      </c>
      <c r="H3916" s="8" t="inlineStr">
        <is>
          <t>DB12</t>
        </is>
      </c>
      <c r="I3916" s="8" t="inlineStr">
        <is>
          <t>3JL4GFZWDYFJPUH4J</t>
        </is>
      </c>
      <c r="J3916" s="8" t="inlineStr">
        <is>
          <t>02 - Sports / GT</t>
        </is>
      </c>
      <c r="K3916" s="12" t="n">
        <v>530000</v>
      </c>
      <c r="L3916" s="8" t="inlineStr">
        <is>
          <t>Georgia</t>
        </is>
      </c>
      <c r="M3916" s="13" t="n">
        <v>7280</v>
      </c>
      <c r="N3916" s="13" t="n"/>
      <c r="O3916" s="8" t="inlineStr">
        <is>
          <t>3 + at-fault claims - 5 yrs</t>
        </is>
      </c>
    </row>
    <row r="3917">
      <c r="A3917" s="8" t="inlineStr">
        <is>
          <t>80b4abbc-e1f4-5c0a-b821-5a84ae3e3cab</t>
        </is>
      </c>
      <c r="B3917" s="9" t="inlineStr">
        <is>
          <t>2026-01</t>
        </is>
      </c>
      <c r="C3917" s="10" t="n"/>
      <c r="D3917" s="9" t="inlineStr">
        <is>
          <t>Declined</t>
        </is>
      </c>
      <c r="E3917" s="8" t="inlineStr">
        <is>
          <t>Lorenzo Bellandi</t>
        </is>
      </c>
      <c r="F3917" s="11" t="n">
        <v>1967</v>
      </c>
      <c r="G3917" s="8" t="inlineStr">
        <is>
          <t>Ferrari</t>
        </is>
      </c>
      <c r="H3917" s="8" t="inlineStr">
        <is>
          <t>SF90 Stradale</t>
        </is>
      </c>
      <c r="I3917" s="8" t="inlineStr">
        <is>
          <t>PNT82MH2TKG6JXY59</t>
        </is>
      </c>
      <c r="J3917" s="8" t="inlineStr">
        <is>
          <t>03 - Supercar</t>
        </is>
      </c>
      <c r="K3917" s="12" t="n">
        <v>915000</v>
      </c>
      <c r="L3917" s="8" t="inlineStr">
        <is>
          <t>Minnesota</t>
        </is>
      </c>
      <c r="M3917" s="13" t="n">
        <v>21649.25</v>
      </c>
      <c r="N3917" s="13" t="n"/>
      <c r="O3917" s="8" t="inlineStr">
        <is>
          <t>3 + at-fault claims - 5 yrs</t>
        </is>
      </c>
    </row>
    <row r="3918">
      <c r="A3918" s="8" t="inlineStr">
        <is>
          <t>8118d10f-ab32-5426-b7a2-63c833e0b311</t>
        </is>
      </c>
      <c r="B3918" s="9" t="inlineStr">
        <is>
          <t>2026-01</t>
        </is>
      </c>
      <c r="C3918" s="10" t="n"/>
      <c r="D3918" s="9" t="inlineStr">
        <is>
          <t>Declined</t>
        </is>
      </c>
      <c r="E3918" s="8" t="inlineStr">
        <is>
          <t>Lorenzo Thistlewood</t>
        </is>
      </c>
      <c r="F3918" s="11" t="n">
        <v>2011</v>
      </c>
      <c r="G3918" s="8" t="inlineStr">
        <is>
          <t>Aston Martin</t>
        </is>
      </c>
      <c r="H3918" s="8" t="inlineStr">
        <is>
          <t>DB12</t>
        </is>
      </c>
      <c r="I3918" s="8" t="inlineStr">
        <is>
          <t>V735AC769CCMK86TS</t>
        </is>
      </c>
      <c r="J3918" s="8" t="inlineStr">
        <is>
          <t>02 - Sports / GT</t>
        </is>
      </c>
      <c r="K3918" s="12" t="n">
        <v>845000</v>
      </c>
      <c r="L3918" s="8" t="inlineStr">
        <is>
          <t>Massachusetts</t>
        </is>
      </c>
      <c r="M3918" s="13" t="n">
        <v>12954.01</v>
      </c>
      <c r="N3918" s="13" t="n"/>
      <c r="O3918" s="8" t="inlineStr">
        <is>
          <t>3 + at-fault claims - 5 yrs</t>
        </is>
      </c>
    </row>
    <row r="3919">
      <c r="A3919" s="8" t="inlineStr">
        <is>
          <t>8222d706-d01a-5108-89a3-a9ef71aa0e97</t>
        </is>
      </c>
      <c r="B3919" s="9" t="inlineStr">
        <is>
          <t>2026-01</t>
        </is>
      </c>
      <c r="C3919" s="10" t="n"/>
      <c r="D3919" s="9" t="inlineStr">
        <is>
          <t>Declined</t>
        </is>
      </c>
      <c r="E3919" s="8" t="inlineStr">
        <is>
          <t>Aurelio Chattopadhyay</t>
        </is>
      </c>
      <c r="F3919" s="11" t="n">
        <v>2013</v>
      </c>
      <c r="G3919" s="8" t="inlineStr">
        <is>
          <t>Mercedes-Benz</t>
        </is>
      </c>
      <c r="H3919" s="8" t="inlineStr">
        <is>
          <t>280SL Pagoda</t>
        </is>
      </c>
      <c r="I3919" s="8" t="inlineStr">
        <is>
          <t>MFL7TSS2SL0Z39ERR</t>
        </is>
      </c>
      <c r="J3919" s="8" t="inlineStr">
        <is>
          <t>07 - Post-War Classic (1946-1972)</t>
        </is>
      </c>
      <c r="K3919" s="12" t="n">
        <v>650000</v>
      </c>
      <c r="L3919" s="8" t="inlineStr">
        <is>
          <t>Alaska</t>
        </is>
      </c>
      <c r="M3919" s="13" t="n">
        <v>6011.89</v>
      </c>
      <c r="N3919" s="13" t="n"/>
      <c r="O3919" s="8" t="inlineStr">
        <is>
          <t>3 + at-fault claims - 5 yrs</t>
        </is>
      </c>
    </row>
    <row r="3920">
      <c r="A3920" s="8" t="inlineStr">
        <is>
          <t>82b3818f-48a6-557c-9fb9-4c6a83424153</t>
        </is>
      </c>
      <c r="B3920" s="9" t="inlineStr">
        <is>
          <t>2026-01</t>
        </is>
      </c>
      <c r="C3920" s="10" t="n"/>
      <c r="D3920" s="9" t="inlineStr">
        <is>
          <t>Declined</t>
        </is>
      </c>
      <c r="E3920" s="8" t="inlineStr">
        <is>
          <t>Horace Kingsford</t>
        </is>
      </c>
      <c r="F3920" s="11" t="n">
        <v>2021</v>
      </c>
      <c r="G3920" s="8" t="inlineStr">
        <is>
          <t>Bugatti</t>
        </is>
      </c>
      <c r="H3920" s="8" t="inlineStr">
        <is>
          <t>Type 57</t>
        </is>
      </c>
      <c r="I3920" s="8" t="inlineStr">
        <is>
          <t>ME63UGBEZCDADFP9B</t>
        </is>
      </c>
      <c r="J3920" s="8" t="inlineStr">
        <is>
          <t>06 - Vintage Pre-War (pre-1946)</t>
        </is>
      </c>
      <c r="K3920" s="12" t="n">
        <v>335000</v>
      </c>
      <c r="L3920" s="8" t="inlineStr">
        <is>
          <t>Alabama</t>
        </is>
      </c>
      <c r="M3920" s="13" t="n">
        <v>3371.49</v>
      </c>
      <c r="N3920" s="13" t="n"/>
      <c r="O3920" s="8" t="inlineStr">
        <is>
          <t>3 + at-fault claims - 5 yrs</t>
        </is>
      </c>
    </row>
    <row r="3921">
      <c r="A3921" s="8" t="inlineStr">
        <is>
          <t>839c9aae-2370-5b91-876d-966e2c9346ae</t>
        </is>
      </c>
      <c r="B3921" s="9" t="inlineStr">
        <is>
          <t>2026-01</t>
        </is>
      </c>
      <c r="C3921" s="10" t="n"/>
      <c r="D3921" s="9" t="inlineStr">
        <is>
          <t>Declined</t>
        </is>
      </c>
      <c r="E3921" s="8" t="inlineStr">
        <is>
          <t>Ramona Whitlock</t>
        </is>
      </c>
      <c r="F3921" s="11" t="n">
        <v>1967</v>
      </c>
      <c r="G3921" s="8" t="inlineStr">
        <is>
          <t>Aston Martin</t>
        </is>
      </c>
      <c r="H3921" s="8" t="inlineStr">
        <is>
          <t>DB12</t>
        </is>
      </c>
      <c r="I3921" s="8" t="inlineStr">
        <is>
          <t>3KEW7AHJXMREG0YTC</t>
        </is>
      </c>
      <c r="J3921" s="8" t="inlineStr">
        <is>
          <t>02 - Sports / GT</t>
        </is>
      </c>
      <c r="K3921" s="12" t="n">
        <v>770000</v>
      </c>
      <c r="L3921" s="8" t="inlineStr">
        <is>
          <t>Massachusetts</t>
        </is>
      </c>
      <c r="M3921" s="13" t="n">
        <v>11804.25</v>
      </c>
      <c r="N3921" s="13" t="n"/>
      <c r="O3921" s="8" t="inlineStr">
        <is>
          <t>3 + at-fault claims - 5 yrs</t>
        </is>
      </c>
    </row>
    <row r="3922">
      <c r="A3922" s="8" t="inlineStr">
        <is>
          <t>83eb4a27-1308-5c6e-a108-2a368f2ce5ab</t>
        </is>
      </c>
      <c r="B3922" s="9" t="inlineStr">
        <is>
          <t>2026-01</t>
        </is>
      </c>
      <c r="C3922" s="10" t="n"/>
      <c r="D3922" s="9" t="inlineStr">
        <is>
          <t>Referred</t>
        </is>
      </c>
      <c r="E3922" s="8" t="inlineStr">
        <is>
          <t>Desmond Larsson</t>
        </is>
      </c>
      <c r="F3922" s="11" t="n">
        <v>1976</v>
      </c>
      <c r="G3922" s="8" t="inlineStr">
        <is>
          <t>BMW</t>
        </is>
      </c>
      <c r="H3922" s="8" t="inlineStr">
        <is>
          <t>M8 Competition</t>
        </is>
      </c>
      <c r="I3922" s="8" t="inlineStr">
        <is>
          <t>Z2VT7TYVF7SXZX8GN</t>
        </is>
      </c>
      <c r="J3922" s="8" t="inlineStr">
        <is>
          <t>02 - Sports / GT</t>
        </is>
      </c>
      <c r="K3922" s="12" t="n">
        <v>725000</v>
      </c>
      <c r="L3922" s="8" t="inlineStr">
        <is>
          <t>Oklahoma</t>
        </is>
      </c>
      <c r="M3922" s="13" t="n">
        <v>11203.3</v>
      </c>
      <c r="N3922" s="13" t="n"/>
      <c r="O3922" s="8" t="inlineStr">
        <is>
          <t>1 theft / total loss claim</t>
        </is>
      </c>
    </row>
    <row r="3923">
      <c r="A3923" s="8" t="inlineStr">
        <is>
          <t>848ef601-6052-5f19-99da-a287b2da1ee4</t>
        </is>
      </c>
      <c r="B3923" s="9" t="inlineStr">
        <is>
          <t>2026-01</t>
        </is>
      </c>
      <c r="C3923" s="10" t="n"/>
      <c r="D3923" s="9" t="inlineStr">
        <is>
          <t>Declined</t>
        </is>
      </c>
      <c r="E3923" s="8" t="inlineStr">
        <is>
          <t>Fitzgerald Bellandi</t>
        </is>
      </c>
      <c r="F3923" s="11" t="n">
        <v>1966</v>
      </c>
      <c r="G3923" s="8" t="inlineStr">
        <is>
          <t>Maserati</t>
        </is>
      </c>
      <c r="H3923" s="8" t="inlineStr">
        <is>
          <t>GranTurismo</t>
        </is>
      </c>
      <c r="I3923" s="8" t="inlineStr">
        <is>
          <t>BCWXK3EVKL7GBUZ81</t>
        </is>
      </c>
      <c r="J3923" s="8" t="inlineStr">
        <is>
          <t>02 - Sports / GT</t>
        </is>
      </c>
      <c r="K3923" s="12" t="n">
        <v>550000</v>
      </c>
      <c r="L3923" s="8" t="inlineStr">
        <is>
          <t>Kentucky</t>
        </is>
      </c>
      <c r="M3923" s="13" t="n">
        <v>9038.68</v>
      </c>
      <c r="N3923" s="13" t="n"/>
      <c r="O3923" s="8" t="inlineStr">
        <is>
          <t>3 + at-fault claims - 5 yrs</t>
        </is>
      </c>
    </row>
    <row r="3924">
      <c r="A3924" s="8" t="inlineStr">
        <is>
          <t>852f8537-d4a2-5572-a0f7-22564f612348</t>
        </is>
      </c>
      <c r="B3924" s="9" t="inlineStr">
        <is>
          <t>2026-01</t>
        </is>
      </c>
      <c r="C3924" s="10" t="n"/>
      <c r="D3924" s="9" t="inlineStr">
        <is>
          <t>Declined</t>
        </is>
      </c>
      <c r="E3924" s="8" t="inlineStr">
        <is>
          <t>Callum Thistlewood</t>
        </is>
      </c>
      <c r="F3924" s="11" t="n">
        <v>1967</v>
      </c>
      <c r="G3924" s="8" t="inlineStr">
        <is>
          <t>Porsche</t>
        </is>
      </c>
      <c r="H3924" s="8" t="inlineStr">
        <is>
          <t>911 Turbo S</t>
        </is>
      </c>
      <c r="I3924" s="8" t="inlineStr">
        <is>
          <t>CRL2002N05RZMVMYU</t>
        </is>
      </c>
      <c r="J3924" s="8" t="inlineStr">
        <is>
          <t>02 - Sports / GT</t>
        </is>
      </c>
      <c r="K3924" s="12" t="n">
        <v>630000</v>
      </c>
      <c r="L3924" s="8" t="inlineStr">
        <is>
          <t>Texas</t>
        </is>
      </c>
      <c r="M3924" s="13" t="n">
        <v>8885.379999999999</v>
      </c>
      <c r="N3924" s="13" t="n"/>
      <c r="O3924" s="8" t="inlineStr">
        <is>
          <t>3 + at-fault claims - 5 yrs</t>
        </is>
      </c>
    </row>
    <row r="3925">
      <c r="A3925" s="8" t="inlineStr">
        <is>
          <t>86a3fec9-806f-5d2c-89ee-c24f704f221d</t>
        </is>
      </c>
      <c r="B3925" s="9" t="inlineStr">
        <is>
          <t>2026-01</t>
        </is>
      </c>
      <c r="C3925" s="10" t="n"/>
      <c r="D3925" s="9" t="inlineStr">
        <is>
          <t>Declined</t>
        </is>
      </c>
      <c r="E3925" s="8" t="inlineStr">
        <is>
          <t>Leopold Farkas</t>
        </is>
      </c>
      <c r="F3925" s="11" t="n">
        <v>2000</v>
      </c>
      <c r="G3925" s="8" t="inlineStr">
        <is>
          <t>Aston Martin</t>
        </is>
      </c>
      <c r="H3925" s="8" t="inlineStr">
        <is>
          <t>DB12</t>
        </is>
      </c>
      <c r="I3925" s="8" t="inlineStr">
        <is>
          <t>AD8778GZTDTFFXHZL</t>
        </is>
      </c>
      <c r="J3925" s="8" t="inlineStr">
        <is>
          <t>02 - Sports / GT</t>
        </is>
      </c>
      <c r="K3925" s="12" t="n">
        <v>515000</v>
      </c>
      <c r="L3925" s="8" t="inlineStr">
        <is>
          <t>Ohio</t>
        </is>
      </c>
      <c r="M3925" s="13" t="n">
        <v>8779.290000000001</v>
      </c>
      <c r="N3925" s="13" t="n"/>
      <c r="O3925" s="8" t="inlineStr">
        <is>
          <t>3 + at-fault claims - 5 yrs</t>
        </is>
      </c>
    </row>
    <row r="3926">
      <c r="A3926" s="8" t="inlineStr">
        <is>
          <t>88ebda0d-bb2c-5f7f-adce-7938d7fec033</t>
        </is>
      </c>
      <c r="B3926" s="9" t="inlineStr">
        <is>
          <t>2026-01</t>
        </is>
      </c>
      <c r="C3926" s="10" t="n"/>
      <c r="D3926" s="9" t="inlineStr">
        <is>
          <t>Declined</t>
        </is>
      </c>
      <c r="E3926" s="8" t="inlineStr">
        <is>
          <t>Aurelio Montoya</t>
        </is>
      </c>
      <c r="F3926" s="11" t="n">
        <v>1985</v>
      </c>
      <c r="G3926" s="8" t="inlineStr">
        <is>
          <t>Bentley</t>
        </is>
      </c>
      <c r="H3926" s="8" t="inlineStr">
        <is>
          <t>Continental GT</t>
        </is>
      </c>
      <c r="I3926" s="8" t="inlineStr">
        <is>
          <t>Z75C3NTRK42YRRKVA</t>
        </is>
      </c>
      <c r="J3926" s="8" t="inlineStr">
        <is>
          <t>02 - Sports / GT</t>
        </is>
      </c>
      <c r="K3926" s="12" t="n">
        <v>1950000</v>
      </c>
      <c r="L3926" s="8" t="inlineStr">
        <is>
          <t>Virginia</t>
        </is>
      </c>
      <c r="M3926" s="13" t="n">
        <v>22057.08</v>
      </c>
      <c r="N3926" s="13" t="n"/>
      <c r="O3926" s="8" t="inlineStr">
        <is>
          <t>3 + at-fault claims - 5 yrs</t>
        </is>
      </c>
    </row>
    <row r="3927">
      <c r="A3927" s="8" t="inlineStr">
        <is>
          <t>899c412f-efe1-521c-8412-534c93f48fa6</t>
        </is>
      </c>
      <c r="B3927" s="9" t="inlineStr">
        <is>
          <t>2026-01</t>
        </is>
      </c>
      <c r="C3927" s="10" t="n"/>
      <c r="D3927" s="9" t="inlineStr">
        <is>
          <t>Declined</t>
        </is>
      </c>
      <c r="E3927" s="8" t="inlineStr">
        <is>
          <t>Delphine Chattopadhyay</t>
        </is>
      </c>
      <c r="F3927" s="11" t="n">
        <v>2018</v>
      </c>
      <c r="G3927" s="8" t="inlineStr">
        <is>
          <t>Singer</t>
        </is>
      </c>
      <c r="H3927" s="8" t="inlineStr">
        <is>
          <t>911 Reimagined</t>
        </is>
      </c>
      <c r="I3927" s="8" t="inlineStr">
        <is>
          <t>NZJRRAWGW7UM54EXM</t>
        </is>
      </c>
      <c r="J3927" s="8" t="inlineStr">
        <is>
          <t>11 - Restomod / Coachbuilt / Bespoke</t>
        </is>
      </c>
      <c r="K3927" s="12" t="n">
        <v>540000</v>
      </c>
      <c r="L3927" s="8" t="inlineStr">
        <is>
          <t>California</t>
        </is>
      </c>
      <c r="M3927" s="13" t="n">
        <v>10728.68</v>
      </c>
      <c r="N3927" s="13" t="n"/>
      <c r="O3927" s="8" t="inlineStr">
        <is>
          <t>3 + at-fault claims - 5 yrs</t>
        </is>
      </c>
    </row>
    <row r="3928">
      <c r="A3928" s="8" t="inlineStr">
        <is>
          <t>8aaca14f-aeac-5b98-ba17-9540dbbd4018</t>
        </is>
      </c>
      <c r="B3928" s="9" t="inlineStr">
        <is>
          <t>2026-01</t>
        </is>
      </c>
      <c r="C3928" s="10" t="n"/>
      <c r="D3928" s="9" t="inlineStr">
        <is>
          <t>Declined</t>
        </is>
      </c>
      <c r="E3928" s="8" t="inlineStr">
        <is>
          <t>Everett Montoya</t>
        </is>
      </c>
      <c r="F3928" s="11" t="n">
        <v>1965</v>
      </c>
      <c r="G3928" s="8" t="inlineStr">
        <is>
          <t>Lamborghini</t>
        </is>
      </c>
      <c r="H3928" s="8" t="inlineStr">
        <is>
          <t>Huracan EVO</t>
        </is>
      </c>
      <c r="I3928" s="8" t="inlineStr">
        <is>
          <t>U2JXR9U4J6MDCZ4HL</t>
        </is>
      </c>
      <c r="J3928" s="8" t="inlineStr">
        <is>
          <t>03 - Supercar</t>
        </is>
      </c>
      <c r="K3928" s="12" t="n">
        <v>1620000</v>
      </c>
      <c r="L3928" s="8" t="inlineStr">
        <is>
          <t>Idaho</t>
        </is>
      </c>
      <c r="M3928" s="13" t="n">
        <v>24208.3</v>
      </c>
      <c r="N3928" s="13" t="n"/>
      <c r="O3928" s="8" t="inlineStr">
        <is>
          <t>3 + at-fault claims - 5 yrs</t>
        </is>
      </c>
    </row>
    <row r="3929">
      <c r="A3929" s="8" t="inlineStr">
        <is>
          <t>8af2ed51-624b-5ebf-a196-08ea76980c46</t>
        </is>
      </c>
      <c r="B3929" s="9" t="inlineStr">
        <is>
          <t>2026-01</t>
        </is>
      </c>
      <c r="C3929" s="10" t="n"/>
      <c r="D3929" s="9" t="inlineStr">
        <is>
          <t>Referred</t>
        </is>
      </c>
      <c r="E3929" s="8" t="inlineStr">
        <is>
          <t>Ramona Vasquez</t>
        </is>
      </c>
      <c r="F3929" s="11" t="n">
        <v>1993</v>
      </c>
      <c r="G3929" s="8" t="inlineStr">
        <is>
          <t>Mercedes-Benz</t>
        </is>
      </c>
      <c r="H3929" s="8" t="inlineStr">
        <is>
          <t>280SL Pagoda</t>
        </is>
      </c>
      <c r="I3929" s="8" t="inlineStr">
        <is>
          <t>D25HM63D69VD5MEB2</t>
        </is>
      </c>
      <c r="J3929" s="8" t="inlineStr">
        <is>
          <t>07 - Post-War Classic (1946-1972)</t>
        </is>
      </c>
      <c r="K3929" s="12" t="n">
        <v>885000</v>
      </c>
      <c r="L3929" s="8" t="inlineStr">
        <is>
          <t>Maine</t>
        </is>
      </c>
      <c r="M3929" s="13" t="n">
        <v>7754.6</v>
      </c>
      <c r="N3929" s="13" t="n"/>
      <c r="O3929" s="8" t="inlineStr">
        <is>
          <t>2 at-fault claims - 5 yrs</t>
        </is>
      </c>
    </row>
    <row r="3930">
      <c r="A3930" s="8" t="inlineStr">
        <is>
          <t>8b3af5a5-1f7f-5bdd-9c8e-f7f6edb51514</t>
        </is>
      </c>
      <c r="B3930" s="9" t="inlineStr">
        <is>
          <t>2026-01</t>
        </is>
      </c>
      <c r="C3930" s="10" t="n"/>
      <c r="D3930" s="9" t="inlineStr">
        <is>
          <t>Referred</t>
        </is>
      </c>
      <c r="E3930" s="8" t="inlineStr">
        <is>
          <t>Delphine Nakashima</t>
        </is>
      </c>
      <c r="F3930" s="11" t="n">
        <v>1965</v>
      </c>
      <c r="G3930" s="8" t="inlineStr">
        <is>
          <t>Aston Martin</t>
        </is>
      </c>
      <c r="H3930" s="8" t="inlineStr">
        <is>
          <t>DB12</t>
        </is>
      </c>
      <c r="I3930" s="8" t="inlineStr">
        <is>
          <t>54UVBG2CHMF2ARKM6</t>
        </is>
      </c>
      <c r="J3930" s="8" t="inlineStr">
        <is>
          <t>02 - Sports / GT</t>
        </is>
      </c>
      <c r="K3930" s="12" t="n">
        <v>1215000</v>
      </c>
      <c r="L3930" s="8" t="inlineStr">
        <is>
          <t>Wyoming</t>
        </is>
      </c>
      <c r="M3930" s="13" t="n">
        <v>13491.08</v>
      </c>
      <c r="N3930" s="13" t="n"/>
      <c r="O3930" s="8" t="inlineStr">
        <is>
          <t>1 theft / total loss claim</t>
        </is>
      </c>
    </row>
    <row r="3931">
      <c r="A3931" s="8" t="inlineStr">
        <is>
          <t>8b5669c8-cb8f-5f20-8599-4a8c9faa3cac</t>
        </is>
      </c>
      <c r="B3931" s="9" t="inlineStr">
        <is>
          <t>2026-01</t>
        </is>
      </c>
      <c r="C3931" s="10" t="n"/>
      <c r="D3931" s="9" t="inlineStr">
        <is>
          <t>Referred</t>
        </is>
      </c>
      <c r="E3931" s="8" t="inlineStr">
        <is>
          <t>Fenwick Underwood</t>
        </is>
      </c>
      <c r="F3931" s="11" t="n">
        <v>2009</v>
      </c>
      <c r="G3931" s="8" t="inlineStr">
        <is>
          <t>Ferrari</t>
        </is>
      </c>
      <c r="H3931" s="8" t="inlineStr">
        <is>
          <t>SF90 Stradale</t>
        </is>
      </c>
      <c r="I3931" s="8" t="inlineStr">
        <is>
          <t>DTTBP6YAM8ZS2X78W</t>
        </is>
      </c>
      <c r="J3931" s="8" t="inlineStr">
        <is>
          <t>03 - Supercar</t>
        </is>
      </c>
      <c r="K3931" s="12" t="n">
        <v>395000</v>
      </c>
      <c r="L3931" s="8" t="inlineStr">
        <is>
          <t>Maine</t>
        </is>
      </c>
      <c r="M3931" s="13" t="n">
        <v>9256.42</v>
      </c>
      <c r="N3931" s="13" t="n"/>
      <c r="O3931" s="8" t="inlineStr">
        <is>
          <t>1 theft / total loss claim</t>
        </is>
      </c>
    </row>
    <row r="3932">
      <c r="A3932" s="8" t="inlineStr">
        <is>
          <t>8d5ea042-54be-52b7-8e23-ab909aa5018b</t>
        </is>
      </c>
      <c r="B3932" s="9" t="inlineStr">
        <is>
          <t>2026-01</t>
        </is>
      </c>
      <c r="C3932" s="10" t="n"/>
      <c r="D3932" s="9" t="inlineStr">
        <is>
          <t>Declined</t>
        </is>
      </c>
      <c r="E3932" s="8" t="inlineStr">
        <is>
          <t>Ottilie Larsson</t>
        </is>
      </c>
      <c r="F3932" s="11" t="n">
        <v>2019</v>
      </c>
      <c r="G3932" s="8" t="inlineStr">
        <is>
          <t>BMW</t>
        </is>
      </c>
      <c r="H3932" s="8" t="inlineStr">
        <is>
          <t>M8 Competition</t>
        </is>
      </c>
      <c r="I3932" s="8" t="inlineStr">
        <is>
          <t>5R3XCKT4CJZME26UA</t>
        </is>
      </c>
      <c r="J3932" s="8" t="inlineStr">
        <is>
          <t>02 - Sports / GT</t>
        </is>
      </c>
      <c r="K3932" s="12" t="n">
        <v>895000</v>
      </c>
      <c r="L3932" s="8" t="inlineStr">
        <is>
          <t>Michigan</t>
        </is>
      </c>
      <c r="M3932" s="13" t="n">
        <v>17013.44</v>
      </c>
      <c r="N3932" s="13" t="n"/>
      <c r="O3932" s="8" t="inlineStr">
        <is>
          <t>3 + at-fault claims - 5 yrs</t>
        </is>
      </c>
    </row>
    <row r="3933">
      <c r="A3933" s="8" t="inlineStr">
        <is>
          <t>8eb29424-d1e8-5f06-acb9-83baaa8db655</t>
        </is>
      </c>
      <c r="B3933" s="9" t="inlineStr">
        <is>
          <t>2026-01</t>
        </is>
      </c>
      <c r="C3933" s="10" t="n"/>
      <c r="D3933" s="9" t="inlineStr">
        <is>
          <t>Referred</t>
        </is>
      </c>
      <c r="E3933" s="8" t="inlineStr">
        <is>
          <t>Desmond Vandermeer</t>
        </is>
      </c>
      <c r="F3933" s="11" t="n">
        <v>1968</v>
      </c>
      <c r="G3933" s="8" t="inlineStr">
        <is>
          <t>Ferrari</t>
        </is>
      </c>
      <c r="H3933" s="8" t="inlineStr">
        <is>
          <t>275 GTB/4</t>
        </is>
      </c>
      <c r="I3933" s="8" t="inlineStr">
        <is>
          <t>ZL396TR5T7T4PD8SY</t>
        </is>
      </c>
      <c r="J3933" s="8" t="inlineStr">
        <is>
          <t>07 - Post-War Classic (1946-1972)</t>
        </is>
      </c>
      <c r="K3933" s="12" t="n">
        <v>1100000</v>
      </c>
      <c r="L3933" s="8" t="inlineStr">
        <is>
          <t>West Virginia</t>
        </is>
      </c>
      <c r="M3933" s="13" t="n">
        <v>10489.43</v>
      </c>
      <c r="N3933" s="13" t="n"/>
      <c r="O3933" s="8" t="inlineStr">
        <is>
          <t>Prior carrier non-renewal / cancellation</t>
        </is>
      </c>
    </row>
    <row r="3934">
      <c r="A3934" s="8" t="inlineStr">
        <is>
          <t>8f5ea6fb-092b-5c4d-b3de-f9395d339d3d</t>
        </is>
      </c>
      <c r="B3934" s="9" t="inlineStr">
        <is>
          <t>2026-01</t>
        </is>
      </c>
      <c r="C3934" s="10" t="n"/>
      <c r="D3934" s="9" t="inlineStr">
        <is>
          <t>Referred</t>
        </is>
      </c>
      <c r="E3934" s="8" t="inlineStr">
        <is>
          <t>Noor Chattopadhyay</t>
        </is>
      </c>
      <c r="F3934" s="11" t="n">
        <v>2005</v>
      </c>
      <c r="G3934" s="8" t="inlineStr">
        <is>
          <t>Maserati</t>
        </is>
      </c>
      <c r="H3934" s="8" t="inlineStr">
        <is>
          <t>GranTurismo</t>
        </is>
      </c>
      <c r="I3934" s="8" t="inlineStr">
        <is>
          <t>RYMXCVNL8XSBAMLE9</t>
        </is>
      </c>
      <c r="J3934" s="8" t="inlineStr">
        <is>
          <t>02 - Sports / GT</t>
        </is>
      </c>
      <c r="K3934" s="12" t="n">
        <v>660000</v>
      </c>
      <c r="L3934" s="8" t="inlineStr">
        <is>
          <t>Colorado</t>
        </is>
      </c>
      <c r="M3934" s="13" t="n">
        <v>8903.77</v>
      </c>
      <c r="N3934" s="13" t="n"/>
      <c r="O3934" s="8" t="inlineStr">
        <is>
          <t>Prior carrier non-renewal / cancellation</t>
        </is>
      </c>
    </row>
    <row r="3935">
      <c r="A3935" s="8" t="inlineStr">
        <is>
          <t>907a42bd-1b24-5f0d-8dc9-440232587b28</t>
        </is>
      </c>
      <c r="B3935" s="9" t="inlineStr">
        <is>
          <t>2026-01</t>
        </is>
      </c>
      <c r="C3935" s="10" t="n"/>
      <c r="D3935" s="9" t="inlineStr">
        <is>
          <t>Declined</t>
        </is>
      </c>
      <c r="E3935" s="8" t="inlineStr">
        <is>
          <t>Wilhelmina Whitlock</t>
        </is>
      </c>
      <c r="F3935" s="11" t="n">
        <v>1987</v>
      </c>
      <c r="G3935" s="8" t="inlineStr">
        <is>
          <t>Maserati</t>
        </is>
      </c>
      <c r="H3935" s="8" t="inlineStr">
        <is>
          <t>GranTurismo</t>
        </is>
      </c>
      <c r="I3935" s="8" t="inlineStr">
        <is>
          <t>VMMEX1XDWNZYUAV5F</t>
        </is>
      </c>
      <c r="J3935" s="8" t="inlineStr">
        <is>
          <t>02 - Sports / GT</t>
        </is>
      </c>
      <c r="K3935" s="12" t="n">
        <v>1110000</v>
      </c>
      <c r="L3935" s="8" t="inlineStr">
        <is>
          <t>Iowa</t>
        </is>
      </c>
      <c r="M3935" s="13" t="n">
        <v>12670.75</v>
      </c>
      <c r="N3935" s="13" t="n"/>
      <c r="O3935" s="8" t="inlineStr">
        <is>
          <t>3 + at-fault claims - 5 yrs</t>
        </is>
      </c>
    </row>
    <row r="3936">
      <c r="A3936" s="8" t="inlineStr">
        <is>
          <t>909f2730-1aa1-587e-8548-d531b5c88c74</t>
        </is>
      </c>
      <c r="B3936" s="9" t="inlineStr">
        <is>
          <t>2026-01</t>
        </is>
      </c>
      <c r="C3936" s="10" t="n"/>
      <c r="D3936" s="9" t="inlineStr">
        <is>
          <t>Declined</t>
        </is>
      </c>
      <c r="E3936" s="8" t="inlineStr">
        <is>
          <t>Sunniva Delacroix</t>
        </is>
      </c>
      <c r="F3936" s="11" t="n">
        <v>1958</v>
      </c>
      <c r="G3936" s="8" t="inlineStr">
        <is>
          <t>Bentley</t>
        </is>
      </c>
      <c r="H3936" s="8" t="inlineStr">
        <is>
          <t>Continental GT</t>
        </is>
      </c>
      <c r="I3936" s="8" t="inlineStr">
        <is>
          <t>1BR4HW64MWMNFXN7E</t>
        </is>
      </c>
      <c r="J3936" s="8" t="inlineStr">
        <is>
          <t>02 - Sports / GT</t>
        </is>
      </c>
      <c r="K3936" s="12" t="n">
        <v>1070000</v>
      </c>
      <c r="L3936" s="8" t="inlineStr">
        <is>
          <t>Michigan</t>
        </is>
      </c>
      <c r="M3936" s="13" t="n">
        <v>17210.85</v>
      </c>
      <c r="N3936" s="13" t="n"/>
      <c r="O3936" s="8" t="inlineStr">
        <is>
          <t>3 + at-fault claims - 5 yrs</t>
        </is>
      </c>
    </row>
    <row r="3937">
      <c r="A3937" s="8" t="inlineStr">
        <is>
          <t>90cde185-f3f8-5a7b-a838-9959ff650c01</t>
        </is>
      </c>
      <c r="B3937" s="9" t="inlineStr">
        <is>
          <t>2026-01</t>
        </is>
      </c>
      <c r="C3937" s="10" t="n"/>
      <c r="D3937" s="9" t="inlineStr">
        <is>
          <t>Declined</t>
        </is>
      </c>
      <c r="E3937" s="8" t="inlineStr">
        <is>
          <t>Ramona Nakashima</t>
        </is>
      </c>
      <c r="F3937" s="11" t="n">
        <v>1974</v>
      </c>
      <c r="G3937" s="8" t="inlineStr">
        <is>
          <t>McLaren</t>
        </is>
      </c>
      <c r="H3937" s="8" t="inlineStr">
        <is>
          <t>750S</t>
        </is>
      </c>
      <c r="I3937" s="8" t="inlineStr">
        <is>
          <t>XLU211H2TKJ1NXNKC</t>
        </is>
      </c>
      <c r="J3937" s="8" t="inlineStr">
        <is>
          <t>03 - Supercar</t>
        </is>
      </c>
      <c r="K3937" s="12" t="n">
        <v>1550000</v>
      </c>
      <c r="L3937" s="8" t="inlineStr">
        <is>
          <t>Colorado</t>
        </is>
      </c>
      <c r="M3937" s="13" t="n">
        <v>25735.85</v>
      </c>
      <c r="N3937" s="13" t="n"/>
      <c r="O3937" s="8" t="inlineStr">
        <is>
          <t>3 + at-fault claims - 5 yrs</t>
        </is>
      </c>
    </row>
    <row r="3938">
      <c r="A3938" s="8" t="inlineStr">
        <is>
          <t>916f130b-7459-59e5-a586-c0ec3b8c5800</t>
        </is>
      </c>
      <c r="B3938" s="9" t="inlineStr">
        <is>
          <t>2026-01</t>
        </is>
      </c>
      <c r="C3938" s="10" t="n"/>
      <c r="D3938" s="9" t="inlineStr">
        <is>
          <t>Referred</t>
        </is>
      </c>
      <c r="E3938" s="8" t="inlineStr">
        <is>
          <t>Ingrid Ashcombe</t>
        </is>
      </c>
      <c r="F3938" s="11" t="n">
        <v>1994</v>
      </c>
      <c r="G3938" s="8" t="inlineStr">
        <is>
          <t>Mercedes-Benz</t>
        </is>
      </c>
      <c r="H3938" s="8" t="inlineStr">
        <is>
          <t>AMG GT</t>
        </is>
      </c>
      <c r="I3938" s="8" t="inlineStr">
        <is>
          <t>GCW36MZZCZPM231Y7</t>
        </is>
      </c>
      <c r="J3938" s="8" t="inlineStr">
        <is>
          <t>02 - Sports / GT</t>
        </is>
      </c>
      <c r="K3938" s="12" t="n">
        <v>600000</v>
      </c>
      <c r="L3938" s="8" t="inlineStr">
        <is>
          <t>Wisconsin</t>
        </is>
      </c>
      <c r="M3938" s="13" t="n">
        <v>8830.190000000001</v>
      </c>
      <c r="N3938" s="13" t="n"/>
      <c r="O3938" s="8" t="inlineStr">
        <is>
          <t>Prior carrier non-renewal / cancellation</t>
        </is>
      </c>
    </row>
    <row r="3939">
      <c r="A3939" s="8" t="inlineStr">
        <is>
          <t>918468f7-1376-5fce-9ab1-3646cca2ee32</t>
        </is>
      </c>
      <c r="B3939" s="9" t="inlineStr">
        <is>
          <t>2026-01</t>
        </is>
      </c>
      <c r="C3939" s="10" t="n"/>
      <c r="D3939" s="9" t="inlineStr">
        <is>
          <t>Referred</t>
        </is>
      </c>
      <c r="E3939" s="8" t="inlineStr">
        <is>
          <t>Beatrix Castellanos</t>
        </is>
      </c>
      <c r="F3939" s="11" t="n">
        <v>2013</v>
      </c>
      <c r="G3939" s="8" t="inlineStr">
        <is>
          <t>Ferrari</t>
        </is>
      </c>
      <c r="H3939" s="8" t="inlineStr">
        <is>
          <t>275 GTB/4</t>
        </is>
      </c>
      <c r="I3939" s="8" t="inlineStr">
        <is>
          <t>NC73KUEHUGTW1USFW</t>
        </is>
      </c>
      <c r="J3939" s="8" t="inlineStr">
        <is>
          <t>07 - Post-War Classic (1946-1972)</t>
        </is>
      </c>
      <c r="K3939" s="12" t="n">
        <v>525000</v>
      </c>
      <c r="L3939" s="8" t="inlineStr">
        <is>
          <t>Missouri</t>
        </is>
      </c>
      <c r="M3939" s="13" t="n">
        <v>4515</v>
      </c>
      <c r="N3939" s="13" t="n"/>
      <c r="O3939" s="8" t="inlineStr">
        <is>
          <t>1 theft / total loss claim</t>
        </is>
      </c>
    </row>
    <row r="3940">
      <c r="A3940" s="8" t="inlineStr">
        <is>
          <t>91879d21-af40-5c95-a294-31cb2ccba3f4</t>
        </is>
      </c>
      <c r="B3940" s="9" t="inlineStr">
        <is>
          <t>2026-01</t>
        </is>
      </c>
      <c r="C3940" s="10" t="n"/>
      <c r="D3940" s="9" t="inlineStr">
        <is>
          <t>Referred</t>
        </is>
      </c>
      <c r="E3940" s="8" t="inlineStr">
        <is>
          <t>Fitzgerald Farkas</t>
        </is>
      </c>
      <c r="F3940" s="11" t="n">
        <v>2003</v>
      </c>
      <c r="G3940" s="8" t="inlineStr">
        <is>
          <t>Porsche</t>
        </is>
      </c>
      <c r="H3940" s="8" t="inlineStr">
        <is>
          <t>911 Turbo S</t>
        </is>
      </c>
      <c r="I3940" s="8" t="inlineStr">
        <is>
          <t>P63MBE9C76W30D0Z8</t>
        </is>
      </c>
      <c r="J3940" s="8" t="inlineStr">
        <is>
          <t>02 - Sports / GT</t>
        </is>
      </c>
      <c r="K3940" s="12" t="n">
        <v>470000</v>
      </c>
      <c r="L3940" s="8" t="inlineStr">
        <is>
          <t>Arizona</t>
        </is>
      </c>
      <c r="M3940" s="13" t="n">
        <v>6717.45</v>
      </c>
      <c r="N3940" s="13" t="n"/>
      <c r="O3940" s="8" t="inlineStr">
        <is>
          <t>Prior carrier non-renewal / cancellation</t>
        </is>
      </c>
    </row>
    <row r="3941">
      <c r="A3941" s="8" t="inlineStr">
        <is>
          <t>918bae06-7523-550a-ab8f-9e15d9feb46f</t>
        </is>
      </c>
      <c r="B3941" s="9" t="inlineStr">
        <is>
          <t>2026-01</t>
        </is>
      </c>
      <c r="C3941" s="10" t="n"/>
      <c r="D3941" s="9" t="inlineStr">
        <is>
          <t>Declined</t>
        </is>
      </c>
      <c r="E3941" s="8" t="inlineStr">
        <is>
          <t>Sunniva Vasquez</t>
        </is>
      </c>
      <c r="F3941" s="11" t="n">
        <v>1988</v>
      </c>
      <c r="G3941" s="8" t="inlineStr">
        <is>
          <t>Mercedes-Benz</t>
        </is>
      </c>
      <c r="H3941" s="8" t="inlineStr">
        <is>
          <t>AMG GT</t>
        </is>
      </c>
      <c r="I3941" s="8" t="inlineStr">
        <is>
          <t>W2UWTSBTW8VBCMEVC</t>
        </is>
      </c>
      <c r="J3941" s="8" t="inlineStr">
        <is>
          <t>02 - Sports / GT</t>
        </is>
      </c>
      <c r="K3941" s="12" t="n">
        <v>630000</v>
      </c>
      <c r="L3941" s="8" t="inlineStr">
        <is>
          <t>New York</t>
        </is>
      </c>
      <c r="M3941" s="13" t="n">
        <v>9889.809999999999</v>
      </c>
      <c r="N3941" s="13" t="n"/>
      <c r="O3941" s="8" t="inlineStr">
        <is>
          <t>3 + at-fault claims - 5 yrs</t>
        </is>
      </c>
    </row>
    <row r="3942">
      <c r="A3942" s="8" t="inlineStr">
        <is>
          <t>936a79dc-4601-503d-975e-23f4891acb55</t>
        </is>
      </c>
      <c r="B3942" s="9" t="inlineStr">
        <is>
          <t>2026-01</t>
        </is>
      </c>
      <c r="C3942" s="10" t="n"/>
      <c r="D3942" s="9" t="inlineStr">
        <is>
          <t>Declined</t>
        </is>
      </c>
      <c r="E3942" s="8" t="inlineStr">
        <is>
          <t>Fitzgerald Blackwood</t>
        </is>
      </c>
      <c r="F3942" s="11" t="n">
        <v>1990</v>
      </c>
      <c r="G3942" s="8" t="inlineStr">
        <is>
          <t>BMW</t>
        </is>
      </c>
      <c r="H3942" s="8" t="inlineStr">
        <is>
          <t>M8 Competition</t>
        </is>
      </c>
      <c r="I3942" s="8" t="inlineStr">
        <is>
          <t>BH6YN1THM0AFU9PEK</t>
        </is>
      </c>
      <c r="J3942" s="8" t="inlineStr">
        <is>
          <t>02 - Sports / GT</t>
        </is>
      </c>
      <c r="K3942" s="12" t="n">
        <v>420000</v>
      </c>
      <c r="L3942" s="8" t="inlineStr">
        <is>
          <t>Oregon</t>
        </is>
      </c>
      <c r="M3942" s="13" t="n">
        <v>6716.04</v>
      </c>
      <c r="N3942" s="13" t="n"/>
      <c r="O3942" s="8" t="inlineStr">
        <is>
          <t>3 + at-fault claims - 5 yrs</t>
        </is>
      </c>
    </row>
    <row r="3943">
      <c r="A3943" s="8" t="inlineStr">
        <is>
          <t>93b7a607-3658-5dfe-9cfb-4b3f32f6df97</t>
        </is>
      </c>
      <c r="B3943" s="9" t="inlineStr">
        <is>
          <t>2026-01</t>
        </is>
      </c>
      <c r="C3943" s="10" t="n"/>
      <c r="D3943" s="9" t="inlineStr">
        <is>
          <t>Referred</t>
        </is>
      </c>
      <c r="E3943" s="8" t="inlineStr">
        <is>
          <t>Marisol Farkas</t>
        </is>
      </c>
      <c r="F3943" s="11" t="n">
        <v>2003</v>
      </c>
      <c r="G3943" s="8" t="inlineStr">
        <is>
          <t>Mercedes-Benz</t>
        </is>
      </c>
      <c r="H3943" s="8" t="inlineStr">
        <is>
          <t>AMG GT</t>
        </is>
      </c>
      <c r="I3943" s="8" t="inlineStr">
        <is>
          <t>MY3X6Z78WGXAS2EHL</t>
        </is>
      </c>
      <c r="J3943" s="8" t="inlineStr">
        <is>
          <t>02 - Sports / GT</t>
        </is>
      </c>
      <c r="K3943" s="12" t="n">
        <v>490000</v>
      </c>
      <c r="L3943" s="8" t="inlineStr">
        <is>
          <t>South Carolina</t>
        </is>
      </c>
      <c r="M3943" s="13" t="n">
        <v>8598.110000000001</v>
      </c>
      <c r="N3943" s="13" t="n"/>
      <c r="O3943" s="8" t="inlineStr">
        <is>
          <t>1 at-fault claim over $100k</t>
        </is>
      </c>
    </row>
    <row r="3944">
      <c r="A3944" s="8" t="inlineStr">
        <is>
          <t>9428dff7-964a-5ab2-b39b-9c9b21075751</t>
        </is>
      </c>
      <c r="B3944" s="9" t="inlineStr">
        <is>
          <t>2026-01</t>
        </is>
      </c>
      <c r="C3944" s="10" t="n"/>
      <c r="D3944" s="9" t="inlineStr">
        <is>
          <t>Declined</t>
        </is>
      </c>
      <c r="E3944" s="8" t="inlineStr">
        <is>
          <t>Mireille Okonkwo</t>
        </is>
      </c>
      <c r="F3944" s="11" t="n">
        <v>1996</v>
      </c>
      <c r="G3944" s="8" t="inlineStr">
        <is>
          <t>BMW</t>
        </is>
      </c>
      <c r="H3944" s="8" t="inlineStr">
        <is>
          <t>M8 Competition</t>
        </is>
      </c>
      <c r="I3944" s="8" t="inlineStr">
        <is>
          <t>Y8DDDSFH94SCDTSD6</t>
        </is>
      </c>
      <c r="J3944" s="8" t="inlineStr">
        <is>
          <t>02 - Sports / GT</t>
        </is>
      </c>
      <c r="K3944" s="12" t="n">
        <v>480000</v>
      </c>
      <c r="L3944" s="8" t="inlineStr">
        <is>
          <t>Montana</t>
        </is>
      </c>
      <c r="M3944" s="13" t="n">
        <v>6316.98</v>
      </c>
      <c r="N3944" s="13" t="n"/>
      <c r="O3944" s="8" t="inlineStr">
        <is>
          <t>3 + at-fault claims - 5 yrs</t>
        </is>
      </c>
    </row>
    <row r="3945">
      <c r="A3945" s="8" t="inlineStr">
        <is>
          <t>95391674-91c2-53f3-97e8-2d01a155cf8b</t>
        </is>
      </c>
      <c r="B3945" s="9" t="inlineStr">
        <is>
          <t>2026-01</t>
        </is>
      </c>
      <c r="C3945" s="10" t="n"/>
      <c r="D3945" s="9" t="inlineStr">
        <is>
          <t>Referred</t>
        </is>
      </c>
      <c r="E3945" s="8" t="inlineStr">
        <is>
          <t>Callum Farkas</t>
        </is>
      </c>
      <c r="F3945" s="11" t="n">
        <v>1975</v>
      </c>
      <c r="G3945" s="8" t="inlineStr">
        <is>
          <t>Mercedes-Benz</t>
        </is>
      </c>
      <c r="H3945" s="8" t="inlineStr">
        <is>
          <t>AMG GT</t>
        </is>
      </c>
      <c r="I3945" s="8" t="inlineStr">
        <is>
          <t>T8NGHAJ4XME090WY5</t>
        </is>
      </c>
      <c r="J3945" s="8" t="inlineStr">
        <is>
          <t>02 - Sports / GT</t>
        </is>
      </c>
      <c r="K3945" s="12" t="n">
        <v>230000</v>
      </c>
      <c r="L3945" s="8" t="inlineStr">
        <is>
          <t>Ohio</t>
        </is>
      </c>
      <c r="M3945" s="13" t="n">
        <v>5549.51</v>
      </c>
      <c r="N3945" s="13" t="n"/>
      <c r="O3945" s="8" t="inlineStr">
        <is>
          <t>1 at-fault claim over $100k</t>
        </is>
      </c>
    </row>
    <row r="3946">
      <c r="A3946" s="8" t="inlineStr">
        <is>
          <t>9858c8fd-78c5-5a7d-8b19-90b7842fdc01</t>
        </is>
      </c>
      <c r="B3946" s="9" t="inlineStr">
        <is>
          <t>2026-01</t>
        </is>
      </c>
      <c r="C3946" s="10" t="n"/>
      <c r="D3946" s="9" t="inlineStr">
        <is>
          <t>Declined</t>
        </is>
      </c>
      <c r="E3946" s="8" t="inlineStr">
        <is>
          <t>Wilhelmina Nakashima</t>
        </is>
      </c>
      <c r="F3946" s="11" t="n">
        <v>1971</v>
      </c>
      <c r="G3946" s="8" t="inlineStr">
        <is>
          <t>Ferrari</t>
        </is>
      </c>
      <c r="H3946" s="8" t="inlineStr">
        <is>
          <t>SF90 Stradale</t>
        </is>
      </c>
      <c r="I3946" s="8" t="inlineStr">
        <is>
          <t>BFSVV71LS7FNU1G6J</t>
        </is>
      </c>
      <c r="J3946" s="8" t="inlineStr">
        <is>
          <t>03 - Supercar</t>
        </is>
      </c>
      <c r="K3946" s="12" t="n">
        <v>665000</v>
      </c>
      <c r="L3946" s="8" t="inlineStr">
        <is>
          <t>Indiana</t>
        </is>
      </c>
      <c r="M3946" s="13" t="n">
        <v>14661.37</v>
      </c>
      <c r="N3946" s="13" t="n"/>
      <c r="O3946" s="8" t="inlineStr">
        <is>
          <t>3 + at-fault claims - 5 yrs</t>
        </is>
      </c>
    </row>
    <row r="3947">
      <c r="A3947" s="8" t="inlineStr">
        <is>
          <t>99c65a4f-8b49-537e-886c-4e915804fc8e</t>
        </is>
      </c>
      <c r="B3947" s="9" t="inlineStr">
        <is>
          <t>2026-01</t>
        </is>
      </c>
      <c r="C3947" s="10" t="n"/>
      <c r="D3947" s="9" t="inlineStr">
        <is>
          <t>Declined</t>
        </is>
      </c>
      <c r="E3947" s="8" t="inlineStr">
        <is>
          <t>Beatrix Okonkwo</t>
        </is>
      </c>
      <c r="F3947" s="11" t="n">
        <v>1964</v>
      </c>
      <c r="G3947" s="8" t="inlineStr">
        <is>
          <t>McLaren</t>
        </is>
      </c>
      <c r="H3947" s="8" t="inlineStr">
        <is>
          <t>750S</t>
        </is>
      </c>
      <c r="I3947" s="8" t="inlineStr">
        <is>
          <t>6P2VCUD6X1X81A790</t>
        </is>
      </c>
      <c r="J3947" s="8" t="inlineStr">
        <is>
          <t>03 - Supercar</t>
        </is>
      </c>
      <c r="K3947" s="12" t="n">
        <v>750000</v>
      </c>
      <c r="L3947" s="8" t="inlineStr">
        <is>
          <t>Tennessee</t>
        </is>
      </c>
      <c r="M3947" s="13" t="n">
        <v>13174.53</v>
      </c>
      <c r="N3947" s="13" t="n"/>
      <c r="O3947" s="8" t="inlineStr">
        <is>
          <t>3 + at-fault claims - 5 yrs</t>
        </is>
      </c>
    </row>
    <row r="3948">
      <c r="A3948" s="8" t="inlineStr">
        <is>
          <t>99d69430-2f80-57a0-ab0a-40f21e4e414b</t>
        </is>
      </c>
      <c r="B3948" s="9" t="inlineStr">
        <is>
          <t>2026-01</t>
        </is>
      </c>
      <c r="C3948" s="10" t="n"/>
      <c r="D3948" s="9" t="inlineStr">
        <is>
          <t>Declined</t>
        </is>
      </c>
      <c r="E3948" s="8" t="inlineStr">
        <is>
          <t>Anouk Chattopadhyay</t>
        </is>
      </c>
      <c r="F3948" s="11" t="n">
        <v>1998</v>
      </c>
      <c r="G3948" s="8" t="inlineStr">
        <is>
          <t>Aston Martin</t>
        </is>
      </c>
      <c r="H3948" s="8" t="inlineStr">
        <is>
          <t>DB12</t>
        </is>
      </c>
      <c r="I3948" s="8" t="inlineStr">
        <is>
          <t>Y6DPM4YRWACBASAYS</t>
        </is>
      </c>
      <c r="J3948" s="8" t="inlineStr">
        <is>
          <t>02 - Sports / GT</t>
        </is>
      </c>
      <c r="K3948" s="12" t="n">
        <v>245000</v>
      </c>
      <c r="L3948" s="8" t="inlineStr">
        <is>
          <t>Kansas</t>
        </is>
      </c>
      <c r="M3948" s="13" t="n">
        <v>4125.25</v>
      </c>
      <c r="N3948" s="13" t="n"/>
      <c r="O3948" s="8" t="inlineStr">
        <is>
          <t>3 + at-fault claims - 5 yrs</t>
        </is>
      </c>
    </row>
    <row r="3949">
      <c r="A3949" s="8" t="inlineStr">
        <is>
          <t>9acce849-f615-5065-b363-7c7ed5ffce4f</t>
        </is>
      </c>
      <c r="B3949" s="9" t="inlineStr">
        <is>
          <t>2026-01</t>
        </is>
      </c>
      <c r="C3949" s="10" t="n"/>
      <c r="D3949" s="9" t="inlineStr">
        <is>
          <t>Declined</t>
        </is>
      </c>
      <c r="E3949" s="8" t="inlineStr">
        <is>
          <t>Callum Okonkwo</t>
        </is>
      </c>
      <c r="F3949" s="11" t="n">
        <v>1993</v>
      </c>
      <c r="G3949" s="8" t="inlineStr">
        <is>
          <t>Ferrari</t>
        </is>
      </c>
      <c r="H3949" s="8" t="inlineStr">
        <is>
          <t>SF90 Stradale</t>
        </is>
      </c>
      <c r="I3949" s="8" t="inlineStr">
        <is>
          <t>U4BNZUFU8ZBRWV6AG</t>
        </is>
      </c>
      <c r="J3949" s="8" t="inlineStr">
        <is>
          <t>03 - Supercar</t>
        </is>
      </c>
      <c r="K3949" s="12" t="n">
        <v>1830000</v>
      </c>
      <c r="L3949" s="8" t="inlineStr">
        <is>
          <t>Washington</t>
        </is>
      </c>
      <c r="M3949" s="13" t="n">
        <v>26517.74</v>
      </c>
      <c r="N3949" s="13" t="n"/>
      <c r="O3949" s="8" t="inlineStr">
        <is>
          <t>3 + at-fault claims - 5 yrs</t>
        </is>
      </c>
    </row>
    <row r="3950">
      <c r="A3950" s="8" t="inlineStr">
        <is>
          <t>9b983cf5-8a76-5390-abf0-c0072a3e16fa</t>
        </is>
      </c>
      <c r="B3950" s="9" t="inlineStr">
        <is>
          <t>2026-01</t>
        </is>
      </c>
      <c r="C3950" s="10" t="n"/>
      <c r="D3950" s="9" t="inlineStr">
        <is>
          <t>Declined</t>
        </is>
      </c>
      <c r="E3950" s="8" t="inlineStr">
        <is>
          <t>Ingrid Vasquez</t>
        </is>
      </c>
      <c r="F3950" s="11" t="n">
        <v>1990</v>
      </c>
      <c r="G3950" s="8" t="inlineStr">
        <is>
          <t>BMW</t>
        </is>
      </c>
      <c r="H3950" s="8" t="inlineStr">
        <is>
          <t>M8 Competition</t>
        </is>
      </c>
      <c r="I3950" s="8" t="inlineStr">
        <is>
          <t>2TD3CKWSPNP571VUS</t>
        </is>
      </c>
      <c r="J3950" s="8" t="inlineStr">
        <is>
          <t>02 - Sports / GT</t>
        </is>
      </c>
      <c r="K3950" s="12" t="n">
        <v>710000</v>
      </c>
      <c r="L3950" s="8" t="inlineStr">
        <is>
          <t>Maryland</t>
        </is>
      </c>
      <c r="M3950" s="13" t="n">
        <v>8272.17</v>
      </c>
      <c r="N3950" s="13" t="n"/>
      <c r="O3950" s="8" t="inlineStr">
        <is>
          <t>3 + at-fault claims - 5 yrs</t>
        </is>
      </c>
    </row>
    <row r="3951">
      <c r="A3951" s="8" t="inlineStr">
        <is>
          <t>9c4d639f-4bad-5a87-b8ad-f5495f2c96c7</t>
        </is>
      </c>
      <c r="B3951" s="9" t="inlineStr">
        <is>
          <t>2026-01</t>
        </is>
      </c>
      <c r="C3951" s="10" t="n"/>
      <c r="D3951" s="9" t="inlineStr">
        <is>
          <t>Declined</t>
        </is>
      </c>
      <c r="E3951" s="8" t="inlineStr">
        <is>
          <t>Emiliano Blackwood</t>
        </is>
      </c>
      <c r="F3951" s="11" t="n">
        <v>1971</v>
      </c>
      <c r="G3951" s="8" t="inlineStr">
        <is>
          <t>Maserati</t>
        </is>
      </c>
      <c r="H3951" s="8" t="inlineStr">
        <is>
          <t>GranTurismo</t>
        </is>
      </c>
      <c r="I3951" s="8" t="inlineStr">
        <is>
          <t>PREAD2TFCKZ6MY82V</t>
        </is>
      </c>
      <c r="J3951" s="8" t="inlineStr">
        <is>
          <t>02 - Sports / GT</t>
        </is>
      </c>
      <c r="K3951" s="12" t="n">
        <v>555000</v>
      </c>
      <c r="L3951" s="8" t="inlineStr">
        <is>
          <t>New Jersey</t>
        </is>
      </c>
      <c r="M3951" s="13" t="n">
        <v>6194.01</v>
      </c>
      <c r="N3951" s="13" t="n"/>
      <c r="O3951" s="8" t="inlineStr">
        <is>
          <t>3 + at-fault claims - 5 yrs</t>
        </is>
      </c>
    </row>
    <row r="3952">
      <c r="A3952" s="8" t="inlineStr">
        <is>
          <t>9c52a529-396a-52fa-8a5a-fcc7cc896f3f</t>
        </is>
      </c>
      <c r="B3952" s="9" t="inlineStr">
        <is>
          <t>2026-01</t>
        </is>
      </c>
      <c r="C3952" s="10" t="n"/>
      <c r="D3952" s="9" t="inlineStr">
        <is>
          <t>Declined</t>
        </is>
      </c>
      <c r="E3952" s="8" t="inlineStr">
        <is>
          <t>Anouk Delacroix</t>
        </is>
      </c>
      <c r="F3952" s="11" t="n">
        <v>1987</v>
      </c>
      <c r="G3952" s="8" t="inlineStr">
        <is>
          <t>BMW</t>
        </is>
      </c>
      <c r="H3952" s="8" t="inlineStr">
        <is>
          <t>M8 Competition</t>
        </is>
      </c>
      <c r="I3952" s="8" t="inlineStr">
        <is>
          <t>C3PZWW25JA5D7THZL</t>
        </is>
      </c>
      <c r="J3952" s="8" t="inlineStr">
        <is>
          <t>02 - Sports / GT</t>
        </is>
      </c>
      <c r="K3952" s="12" t="n">
        <v>1095000</v>
      </c>
      <c r="L3952" s="8" t="inlineStr">
        <is>
          <t>Wyoming</t>
        </is>
      </c>
      <c r="M3952" s="13" t="n">
        <v>12158.63</v>
      </c>
      <c r="N3952" s="13" t="n"/>
      <c r="O3952" s="8" t="inlineStr">
        <is>
          <t>3 + at-fault claims - 5 yrs</t>
        </is>
      </c>
    </row>
    <row r="3953">
      <c r="A3953" s="8" t="inlineStr">
        <is>
          <t>9d311640-6587-59ec-a2be-54e5d321d798</t>
        </is>
      </c>
      <c r="B3953" s="9" t="inlineStr">
        <is>
          <t>2026-01</t>
        </is>
      </c>
      <c r="C3953" s="10" t="n"/>
      <c r="D3953" s="9" t="inlineStr">
        <is>
          <t>Declined</t>
        </is>
      </c>
      <c r="E3953" s="8" t="inlineStr">
        <is>
          <t>Ottilie Nakashima</t>
        </is>
      </c>
      <c r="F3953" s="11" t="n">
        <v>2013</v>
      </c>
      <c r="G3953" s="8" t="inlineStr">
        <is>
          <t>Aston Martin</t>
        </is>
      </c>
      <c r="H3953" s="8" t="inlineStr">
        <is>
          <t>DB12</t>
        </is>
      </c>
      <c r="I3953" s="8" t="inlineStr">
        <is>
          <t>VVPP7BA4SUG2K89VZ</t>
        </is>
      </c>
      <c r="J3953" s="8" t="inlineStr">
        <is>
          <t>02 - Sports / GT</t>
        </is>
      </c>
      <c r="K3953" s="12" t="n">
        <v>275000</v>
      </c>
      <c r="L3953" s="8" t="inlineStr">
        <is>
          <t>Virginia</t>
        </is>
      </c>
      <c r="M3953" s="13" t="n">
        <v>4241.75</v>
      </c>
      <c r="N3953" s="13" t="n"/>
      <c r="O3953" s="8" t="inlineStr">
        <is>
          <t>3 + at-fault claims - 5 yrs</t>
        </is>
      </c>
    </row>
    <row r="3954">
      <c r="A3954" s="8" t="inlineStr">
        <is>
          <t>9d57516c-c600-5694-b924-cdf2a1d2c273</t>
        </is>
      </c>
      <c r="B3954" s="9" t="inlineStr">
        <is>
          <t>2026-01</t>
        </is>
      </c>
      <c r="C3954" s="10" t="n"/>
      <c r="D3954" s="9" t="inlineStr">
        <is>
          <t>Declined</t>
        </is>
      </c>
      <c r="E3954" s="8" t="inlineStr">
        <is>
          <t>Lorenzo Larsson</t>
        </is>
      </c>
      <c r="F3954" s="11" t="n">
        <v>2014</v>
      </c>
      <c r="G3954" s="8" t="inlineStr">
        <is>
          <t>BMW</t>
        </is>
      </c>
      <c r="H3954" s="8" t="inlineStr">
        <is>
          <t>M8 Competition</t>
        </is>
      </c>
      <c r="I3954" s="8" t="inlineStr">
        <is>
          <t>XZTB7H8JA8XCCV7MP</t>
        </is>
      </c>
      <c r="J3954" s="8" t="inlineStr">
        <is>
          <t>02 - Sports / GT</t>
        </is>
      </c>
      <c r="K3954" s="12" t="n">
        <v>490000</v>
      </c>
      <c r="L3954" s="8" t="inlineStr">
        <is>
          <t>Utah</t>
        </is>
      </c>
      <c r="M3954" s="13" t="n">
        <v>9360.85</v>
      </c>
      <c r="N3954" s="13" t="n"/>
      <c r="O3954" s="8" t="inlineStr">
        <is>
          <t>3 + at-fault claims - 5 yrs</t>
        </is>
      </c>
    </row>
    <row r="3955">
      <c r="A3955" s="8" t="inlineStr">
        <is>
          <t>9e4783af-cab3-59ed-9236-05d772c51553</t>
        </is>
      </c>
      <c r="B3955" s="9" t="inlineStr">
        <is>
          <t>2026-01</t>
        </is>
      </c>
      <c r="C3955" s="10" t="n"/>
      <c r="D3955" s="9" t="inlineStr">
        <is>
          <t>Referred</t>
        </is>
      </c>
      <c r="E3955" s="8" t="inlineStr">
        <is>
          <t>Beatrix Nakashima</t>
        </is>
      </c>
      <c r="F3955" s="11" t="n">
        <v>1975</v>
      </c>
      <c r="G3955" s="8" t="inlineStr">
        <is>
          <t>Aston Martin</t>
        </is>
      </c>
      <c r="H3955" s="8" t="inlineStr">
        <is>
          <t>DB12</t>
        </is>
      </c>
      <c r="I3955" s="8" t="inlineStr">
        <is>
          <t>7R3EH58FXY0VHJXEJ</t>
        </is>
      </c>
      <c r="J3955" s="8" t="inlineStr">
        <is>
          <t>02 - Sports / GT</t>
        </is>
      </c>
      <c r="K3955" s="12" t="n">
        <v>320000</v>
      </c>
      <c r="L3955" s="8" t="inlineStr">
        <is>
          <t>Maine</t>
        </is>
      </c>
      <c r="M3955" s="13" t="n">
        <v>4890.57</v>
      </c>
      <c r="N3955" s="13" t="n"/>
      <c r="O3955" s="8" t="inlineStr">
        <is>
          <t>Prior carrier non-renewal / cancellation</t>
        </is>
      </c>
    </row>
    <row r="3956">
      <c r="A3956" s="8" t="inlineStr">
        <is>
          <t>9f0b670f-2aac-5901-82fb-4231d0fbdecd</t>
        </is>
      </c>
      <c r="B3956" s="9" t="inlineStr">
        <is>
          <t>2026-01</t>
        </is>
      </c>
      <c r="C3956" s="10" t="n"/>
      <c r="D3956" s="9" t="inlineStr">
        <is>
          <t>Referred</t>
        </is>
      </c>
      <c r="E3956" s="8" t="inlineStr">
        <is>
          <t>Aurelio Thistlewood</t>
        </is>
      </c>
      <c r="F3956" s="11" t="n">
        <v>2020</v>
      </c>
      <c r="G3956" s="8" t="inlineStr">
        <is>
          <t>Maserati</t>
        </is>
      </c>
      <c r="H3956" s="8" t="inlineStr">
        <is>
          <t>GranTurismo</t>
        </is>
      </c>
      <c r="I3956" s="8" t="inlineStr">
        <is>
          <t>2HX992FPJ5R5GWSVN</t>
        </is>
      </c>
      <c r="J3956" s="8" t="inlineStr">
        <is>
          <t>02 - Sports / GT</t>
        </is>
      </c>
      <c r="K3956" s="12" t="n">
        <v>435000</v>
      </c>
      <c r="L3956" s="8" t="inlineStr">
        <is>
          <t>Idaho</t>
        </is>
      </c>
      <c r="M3956" s="13" t="n">
        <v>6094.1</v>
      </c>
      <c r="N3956" s="13" t="n"/>
      <c r="O3956" s="8" t="inlineStr">
        <is>
          <t>1 at-fault claim over $100k</t>
        </is>
      </c>
    </row>
    <row r="3957">
      <c r="A3957" s="8" t="inlineStr">
        <is>
          <t>CANON-202601-003806</t>
        </is>
      </c>
      <c r="B3957" s="9" t="inlineStr">
        <is>
          <t>2026-01</t>
        </is>
      </c>
      <c r="C3957" s="10" t="n">
        <v>46046</v>
      </c>
      <c r="D3957" s="9" t="inlineStr">
        <is>
          <t>Bound</t>
        </is>
      </c>
      <c r="E3957" s="8" t="inlineStr">
        <is>
          <t>Fitzgerald Nakashima</t>
        </is>
      </c>
      <c r="F3957" s="11" t="n">
        <v>1966</v>
      </c>
      <c r="G3957" s="8" t="inlineStr">
        <is>
          <t>Aston Martin</t>
        </is>
      </c>
      <c r="H3957" s="8" t="inlineStr">
        <is>
          <t>DB12</t>
        </is>
      </c>
      <c r="I3957" s="8" t="inlineStr">
        <is>
          <t>AL12W9JYZVJ5Z64ZL</t>
        </is>
      </c>
      <c r="J3957" s="8" t="inlineStr">
        <is>
          <t>02 - Sports / GT</t>
        </is>
      </c>
      <c r="K3957" s="12" t="n">
        <v>130000</v>
      </c>
      <c r="L3957" s="8" t="inlineStr">
        <is>
          <t>Colorado</t>
        </is>
      </c>
      <c r="M3957" s="13" t="n">
        <v>2482.26</v>
      </c>
      <c r="N3957" s="13" t="n">
        <v>2227.08</v>
      </c>
      <c r="O3957" s="8" t="n"/>
    </row>
    <row r="3958">
      <c r="A3958" s="8" t="inlineStr">
        <is>
          <t>CANON-202601-003807</t>
        </is>
      </c>
      <c r="B3958" s="9" t="inlineStr">
        <is>
          <t>2026-01</t>
        </is>
      </c>
      <c r="C3958" s="10" t="n">
        <v>46023</v>
      </c>
      <c r="D3958" s="9" t="inlineStr">
        <is>
          <t>Bound</t>
        </is>
      </c>
      <c r="E3958" s="8" t="inlineStr">
        <is>
          <t>Sunniva Thistlewood</t>
        </is>
      </c>
      <c r="F3958" s="11" t="n">
        <v>2007</v>
      </c>
      <c r="G3958" s="8" t="inlineStr">
        <is>
          <t>Aston Martin</t>
        </is>
      </c>
      <c r="H3958" s="8" t="inlineStr">
        <is>
          <t>DB12</t>
        </is>
      </c>
      <c r="I3958" s="8" t="inlineStr">
        <is>
          <t>LML10BHJRGJA7XAN1</t>
        </is>
      </c>
      <c r="J3958" s="8" t="inlineStr">
        <is>
          <t>02 - Sports / GT</t>
        </is>
      </c>
      <c r="K3958" s="12" t="n">
        <v>105000</v>
      </c>
      <c r="L3958" s="8" t="inlineStr">
        <is>
          <t>New York</t>
        </is>
      </c>
      <c r="M3958" s="13" t="n">
        <v>2332.98</v>
      </c>
      <c r="N3958" s="13" t="n">
        <v>2093.15</v>
      </c>
      <c r="O3958" s="8" t="n"/>
    </row>
    <row r="3959">
      <c r="A3959" s="8" t="inlineStr">
        <is>
          <t>CANON-202601-003808</t>
        </is>
      </c>
      <c r="B3959" s="9" t="inlineStr">
        <is>
          <t>2026-01</t>
        </is>
      </c>
      <c r="C3959" s="10" t="n">
        <v>46040</v>
      </c>
      <c r="D3959" s="9" t="inlineStr">
        <is>
          <t>Bound</t>
        </is>
      </c>
      <c r="E3959" s="8" t="inlineStr">
        <is>
          <t>Horace Montoya</t>
        </is>
      </c>
      <c r="F3959" s="11" t="n">
        <v>1981</v>
      </c>
      <c r="G3959" s="8" t="inlineStr">
        <is>
          <t>Jaguar</t>
        </is>
      </c>
      <c r="H3959" s="8" t="inlineStr">
        <is>
          <t>E-Type Series 1</t>
        </is>
      </c>
      <c r="I3959" s="8" t="inlineStr">
        <is>
          <t>FGCK60ZZJ8HMGZ8LN</t>
        </is>
      </c>
      <c r="J3959" s="8" t="inlineStr">
        <is>
          <t>07 - Post-War Classic (1946-1972)</t>
        </is>
      </c>
      <c r="K3959" s="12" t="n">
        <v>1380000</v>
      </c>
      <c r="L3959" s="8" t="inlineStr">
        <is>
          <t>Florida</t>
        </is>
      </c>
      <c r="M3959" s="13" t="n">
        <v>14049.96</v>
      </c>
      <c r="N3959" s="13" t="n">
        <v>12605.62</v>
      </c>
      <c r="O3959" s="8" t="n"/>
    </row>
    <row r="3960">
      <c r="A3960" s="8" t="inlineStr">
        <is>
          <t>CANON-202601-003809</t>
        </is>
      </c>
      <c r="B3960" s="9" t="inlineStr">
        <is>
          <t>2026-01</t>
        </is>
      </c>
      <c r="C3960" s="10" t="n">
        <v>46024</v>
      </c>
      <c r="D3960" s="9" t="inlineStr">
        <is>
          <t>Bound</t>
        </is>
      </c>
      <c r="E3960" s="8" t="inlineStr">
        <is>
          <t>Beatrix Merriweather</t>
        </is>
      </c>
      <c r="F3960" s="11" t="n">
        <v>1968</v>
      </c>
      <c r="G3960" s="8" t="inlineStr">
        <is>
          <t>Maserati</t>
        </is>
      </c>
      <c r="H3960" s="8" t="inlineStr">
        <is>
          <t>GranTurismo</t>
        </is>
      </c>
      <c r="I3960" s="8" t="inlineStr">
        <is>
          <t>716BNCSLSJWUSAF8A</t>
        </is>
      </c>
      <c r="J3960" s="8" t="inlineStr">
        <is>
          <t>02 - Sports / GT</t>
        </is>
      </c>
      <c r="K3960" s="12" t="n">
        <v>700000</v>
      </c>
      <c r="L3960" s="8" t="inlineStr">
        <is>
          <t>Florida</t>
        </is>
      </c>
      <c r="M3960" s="13" t="n">
        <v>12190.57</v>
      </c>
      <c r="N3960" s="13" t="n">
        <v>10937.38</v>
      </c>
      <c r="O3960" s="8" t="n"/>
    </row>
    <row r="3961">
      <c r="A3961" s="8" t="inlineStr">
        <is>
          <t>CANON-202601-003810</t>
        </is>
      </c>
      <c r="B3961" s="9" t="inlineStr">
        <is>
          <t>2026-01</t>
        </is>
      </c>
      <c r="C3961" s="10" t="n">
        <v>46053</v>
      </c>
      <c r="D3961" s="9" t="inlineStr">
        <is>
          <t>Bound</t>
        </is>
      </c>
      <c r="E3961" s="8" t="inlineStr">
        <is>
          <t>Marisol Rourke</t>
        </is>
      </c>
      <c r="F3961" s="11" t="n">
        <v>1974</v>
      </c>
      <c r="G3961" s="8" t="inlineStr">
        <is>
          <t>Ferrari</t>
        </is>
      </c>
      <c r="H3961" s="8" t="inlineStr">
        <is>
          <t>296 GTB</t>
        </is>
      </c>
      <c r="I3961" s="8" t="inlineStr">
        <is>
          <t>TNC0FZSPLC2B7T66N</t>
        </is>
      </c>
      <c r="J3961" s="8" t="inlineStr">
        <is>
          <t>03 - Supercar</t>
        </is>
      </c>
      <c r="K3961" s="12" t="n">
        <v>710000</v>
      </c>
      <c r="L3961" s="8" t="inlineStr">
        <is>
          <t>California</t>
        </is>
      </c>
      <c r="M3961" s="13" t="n">
        <v>17180.66</v>
      </c>
      <c r="N3961" s="13" t="n">
        <v>15414.49</v>
      </c>
      <c r="O3961" s="8" t="n"/>
    </row>
    <row r="3962">
      <c r="A3962" s="8" t="inlineStr">
        <is>
          <t>CANON-202601-003811</t>
        </is>
      </c>
      <c r="B3962" s="9" t="inlineStr">
        <is>
          <t>2026-01</t>
        </is>
      </c>
      <c r="C3962" s="10" t="n">
        <v>46048</v>
      </c>
      <c r="D3962" s="9" t="inlineStr">
        <is>
          <t>Bound</t>
        </is>
      </c>
      <c r="E3962" s="8" t="inlineStr">
        <is>
          <t>Lorenzo Blackwood</t>
        </is>
      </c>
      <c r="F3962" s="11" t="n">
        <v>2022</v>
      </c>
      <c r="G3962" s="8" t="inlineStr">
        <is>
          <t>Ferrari</t>
        </is>
      </c>
      <c r="H3962" s="8" t="inlineStr">
        <is>
          <t>275 GTB/4</t>
        </is>
      </c>
      <c r="I3962" s="8" t="inlineStr">
        <is>
          <t>6CFWCM2ENL2LNR3G7</t>
        </is>
      </c>
      <c r="J3962" s="8" t="inlineStr">
        <is>
          <t>07 - Post-War Classic (1946-1972)</t>
        </is>
      </c>
      <c r="K3962" s="12" t="n">
        <v>1620000</v>
      </c>
      <c r="L3962" s="8" t="inlineStr">
        <is>
          <t>Utah</t>
        </is>
      </c>
      <c r="M3962" s="13" t="n">
        <v>15680.38</v>
      </c>
      <c r="N3962" s="13" t="n">
        <v>14068.44</v>
      </c>
      <c r="O3962" s="8" t="n"/>
    </row>
    <row r="3963">
      <c r="A3963" s="8" t="inlineStr">
        <is>
          <t>CANON-202601-003815</t>
        </is>
      </c>
      <c r="B3963" s="9" t="inlineStr">
        <is>
          <t>2026-01</t>
        </is>
      </c>
      <c r="C3963" s="10" t="n">
        <v>46032</v>
      </c>
      <c r="D3963" s="9" t="inlineStr">
        <is>
          <t>Bound</t>
        </is>
      </c>
      <c r="E3963" s="8" t="inlineStr">
        <is>
          <t>Aurelio Castellanos</t>
        </is>
      </c>
      <c r="F3963" s="11" t="n">
        <v>1985</v>
      </c>
      <c r="G3963" s="8" t="inlineStr">
        <is>
          <t>Mercedes-Benz</t>
        </is>
      </c>
      <c r="H3963" s="8" t="inlineStr">
        <is>
          <t>280SL Pagoda</t>
        </is>
      </c>
      <c r="I3963" s="8" t="inlineStr">
        <is>
          <t>2P3A6A3BK7T5D38RG</t>
        </is>
      </c>
      <c r="J3963" s="8" t="inlineStr">
        <is>
          <t>07 - Post-War Classic (1946-1972)</t>
        </is>
      </c>
      <c r="K3963" s="12" t="n">
        <v>1950000</v>
      </c>
      <c r="L3963" s="8" t="inlineStr">
        <is>
          <t>New Hampshire</t>
        </is>
      </c>
      <c r="M3963" s="13" t="n">
        <v>14540.38</v>
      </c>
      <c r="N3963" s="13" t="n">
        <v>13045.63</v>
      </c>
      <c r="O3963" s="8" t="n"/>
    </row>
    <row r="3964">
      <c r="A3964" s="8" t="inlineStr">
        <is>
          <t>CANON-202601-003816</t>
        </is>
      </c>
      <c r="B3964" s="9" t="inlineStr">
        <is>
          <t>2026-01</t>
        </is>
      </c>
      <c r="C3964" s="10" t="n">
        <v>46028</v>
      </c>
      <c r="D3964" s="9" t="inlineStr">
        <is>
          <t>Bound</t>
        </is>
      </c>
      <c r="E3964" s="8" t="inlineStr">
        <is>
          <t>Sunniva Vasquez</t>
        </is>
      </c>
      <c r="F3964" s="11" t="n">
        <v>1960</v>
      </c>
      <c r="G3964" s="8" t="inlineStr">
        <is>
          <t>Aston Martin</t>
        </is>
      </c>
      <c r="H3964" s="8" t="inlineStr">
        <is>
          <t>DB12</t>
        </is>
      </c>
      <c r="I3964" s="8" t="inlineStr">
        <is>
          <t>UFR0GAU7358W1PS2Z</t>
        </is>
      </c>
      <c r="J3964" s="8" t="inlineStr">
        <is>
          <t>02 - Sports / GT</t>
        </is>
      </c>
      <c r="K3964" s="12" t="n">
        <v>320000</v>
      </c>
      <c r="L3964" s="8" t="inlineStr">
        <is>
          <t>Pennsylvania</t>
        </is>
      </c>
      <c r="M3964" s="13" t="n">
        <v>4528.3</v>
      </c>
      <c r="N3964" s="13" t="n">
        <v>4062.79</v>
      </c>
      <c r="O3964" s="8" t="n"/>
    </row>
    <row r="3965">
      <c r="A3965" s="8" t="inlineStr">
        <is>
          <t>CANON-202601-003817</t>
        </is>
      </c>
      <c r="B3965" s="9" t="inlineStr">
        <is>
          <t>2026-01</t>
        </is>
      </c>
      <c r="C3965" s="10" t="n">
        <v>46034</v>
      </c>
      <c r="D3965" s="9" t="inlineStr">
        <is>
          <t>Bound</t>
        </is>
      </c>
      <c r="E3965" s="8" t="inlineStr">
        <is>
          <t>Desmond Larsson</t>
        </is>
      </c>
      <c r="F3965" s="11" t="n">
        <v>1964</v>
      </c>
      <c r="G3965" s="8" t="inlineStr">
        <is>
          <t>Ferrari</t>
        </is>
      </c>
      <c r="H3965" s="8" t="inlineStr">
        <is>
          <t>296 GTB</t>
        </is>
      </c>
      <c r="I3965" s="8" t="inlineStr">
        <is>
          <t>LS4S8HLAHEZTLLHC8</t>
        </is>
      </c>
      <c r="J3965" s="8" t="inlineStr">
        <is>
          <t>03 - Supercar</t>
        </is>
      </c>
      <c r="K3965" s="12" t="n">
        <v>1325000</v>
      </c>
      <c r="L3965" s="8" t="inlineStr">
        <is>
          <t>Nebraska</t>
        </is>
      </c>
      <c r="M3965" s="13" t="n">
        <v>26000</v>
      </c>
      <c r="N3965" s="13" t="n">
        <v>23327.2</v>
      </c>
      <c r="O3965" s="8" t="n"/>
    </row>
    <row r="3966">
      <c r="A3966" s="8" t="inlineStr">
        <is>
          <t>CANON-202601-003819</t>
        </is>
      </c>
      <c r="B3966" s="9" t="inlineStr">
        <is>
          <t>2026-01</t>
        </is>
      </c>
      <c r="C3966" s="10" t="n">
        <v>46044</v>
      </c>
      <c r="D3966" s="9" t="inlineStr">
        <is>
          <t>Bound</t>
        </is>
      </c>
      <c r="E3966" s="8" t="inlineStr">
        <is>
          <t>Everett Castellanos</t>
        </is>
      </c>
      <c r="F3966" s="11" t="n">
        <v>1993</v>
      </c>
      <c r="G3966" s="8" t="inlineStr">
        <is>
          <t>McLaren</t>
        </is>
      </c>
      <c r="H3966" s="8" t="inlineStr">
        <is>
          <t>750S</t>
        </is>
      </c>
      <c r="I3966" s="8" t="inlineStr">
        <is>
          <t>HG2T4Y5M7YT6FDGEF</t>
        </is>
      </c>
      <c r="J3966" s="8" t="inlineStr">
        <is>
          <t>03 - Supercar</t>
        </is>
      </c>
      <c r="K3966" s="12" t="n">
        <v>615000</v>
      </c>
      <c r="L3966" s="8" t="inlineStr">
        <is>
          <t>New Mexico</t>
        </is>
      </c>
      <c r="M3966" s="13" t="n">
        <v>14110.19</v>
      </c>
      <c r="N3966" s="13" t="n">
        <v>12659.66</v>
      </c>
      <c r="O3966" s="8" t="n"/>
    </row>
    <row r="3967">
      <c r="A3967" s="8" t="inlineStr">
        <is>
          <t>CANON-202601-003820</t>
        </is>
      </c>
      <c r="B3967" s="9" t="inlineStr">
        <is>
          <t>2026-01</t>
        </is>
      </c>
      <c r="C3967" s="10" t="n">
        <v>46035</v>
      </c>
      <c r="D3967" s="9" t="inlineStr">
        <is>
          <t>Bound</t>
        </is>
      </c>
      <c r="E3967" s="8" t="inlineStr">
        <is>
          <t>Mireille Farkas</t>
        </is>
      </c>
      <c r="F3967" s="11" t="n">
        <v>1968</v>
      </c>
      <c r="G3967" s="8" t="inlineStr">
        <is>
          <t>McLaren</t>
        </is>
      </c>
      <c r="H3967" s="8" t="inlineStr">
        <is>
          <t>750S</t>
        </is>
      </c>
      <c r="I3967" s="8" t="inlineStr">
        <is>
          <t>Z8ZMVPBJ6GHJK62F4</t>
        </is>
      </c>
      <c r="J3967" s="8" t="inlineStr">
        <is>
          <t>03 - Supercar</t>
        </is>
      </c>
      <c r="K3967" s="12" t="n">
        <v>1050000</v>
      </c>
      <c r="L3967" s="8" t="inlineStr">
        <is>
          <t>Michigan</t>
        </is>
      </c>
      <c r="M3967" s="13" t="n">
        <v>24566.04</v>
      </c>
      <c r="N3967" s="13" t="n">
        <v>22040.65</v>
      </c>
      <c r="O3967" s="8" t="n"/>
    </row>
    <row r="3968">
      <c r="A3968" s="8" t="inlineStr">
        <is>
          <t>CANON-202601-003821</t>
        </is>
      </c>
      <c r="B3968" s="9" t="inlineStr">
        <is>
          <t>2026-01</t>
        </is>
      </c>
      <c r="C3968" s="10" t="n">
        <v>46030</v>
      </c>
      <c r="D3968" s="9" t="inlineStr">
        <is>
          <t>Bound</t>
        </is>
      </c>
      <c r="E3968" s="8" t="inlineStr">
        <is>
          <t>Callum Thistlewood</t>
        </is>
      </c>
      <c r="F3968" s="11" t="n">
        <v>1979</v>
      </c>
      <c r="G3968" s="8" t="inlineStr">
        <is>
          <t>BMW</t>
        </is>
      </c>
      <c r="H3968" s="8" t="inlineStr">
        <is>
          <t>M8 Competition</t>
        </is>
      </c>
      <c r="I3968" s="8" t="inlineStr">
        <is>
          <t>BHVC3LE80JA9MP1CC</t>
        </is>
      </c>
      <c r="J3968" s="8" t="inlineStr">
        <is>
          <t>02 - Sports / GT</t>
        </is>
      </c>
      <c r="K3968" s="12" t="n">
        <v>675000</v>
      </c>
      <c r="L3968" s="8" t="inlineStr">
        <is>
          <t>New Jersey</t>
        </is>
      </c>
      <c r="M3968" s="13" t="n">
        <v>7533.25</v>
      </c>
      <c r="N3968" s="13" t="n">
        <v>6758.83</v>
      </c>
      <c r="O3968" s="8" t="n"/>
    </row>
    <row r="3969">
      <c r="A3969" s="8" t="inlineStr">
        <is>
          <t>CANON-202601-003822</t>
        </is>
      </c>
      <c r="B3969" s="9" t="inlineStr">
        <is>
          <t>2026-01</t>
        </is>
      </c>
      <c r="C3969" s="10" t="n">
        <v>46044</v>
      </c>
      <c r="D3969" s="9" t="inlineStr">
        <is>
          <t>Bound</t>
        </is>
      </c>
      <c r="E3969" s="8" t="inlineStr">
        <is>
          <t>Everett Vasquez</t>
        </is>
      </c>
      <c r="F3969" s="11" t="n">
        <v>1981</v>
      </c>
      <c r="G3969" s="8" t="inlineStr">
        <is>
          <t>Porsche</t>
        </is>
      </c>
      <c r="H3969" s="8" t="inlineStr">
        <is>
          <t>911 Turbo S</t>
        </is>
      </c>
      <c r="I3969" s="8" t="inlineStr">
        <is>
          <t>L67SYFZWKPUTRSW2F</t>
        </is>
      </c>
      <c r="J3969" s="8" t="inlineStr">
        <is>
          <t>02 - Sports / GT</t>
        </is>
      </c>
      <c r="K3969" s="12" t="n">
        <v>385000</v>
      </c>
      <c r="L3969" s="8" t="inlineStr">
        <is>
          <t>New Jersey</t>
        </is>
      </c>
      <c r="M3969" s="13" t="n">
        <v>4957.78</v>
      </c>
      <c r="N3969" s="13" t="n">
        <v>4448.12</v>
      </c>
      <c r="O3969" s="8" t="n"/>
    </row>
    <row r="3970">
      <c r="A3970" s="8" t="inlineStr">
        <is>
          <t>CANON-202601-003823</t>
        </is>
      </c>
      <c r="B3970" s="9" t="inlineStr">
        <is>
          <t>2026-01</t>
        </is>
      </c>
      <c r="C3970" s="10" t="n">
        <v>46048</v>
      </c>
      <c r="D3970" s="9" t="inlineStr">
        <is>
          <t>Bound</t>
        </is>
      </c>
      <c r="E3970" s="8" t="inlineStr">
        <is>
          <t>Ottilie Farkas</t>
        </is>
      </c>
      <c r="F3970" s="11" t="n">
        <v>2008</v>
      </c>
      <c r="G3970" s="8" t="inlineStr">
        <is>
          <t>Aston Martin</t>
        </is>
      </c>
      <c r="H3970" s="8" t="inlineStr">
        <is>
          <t>DB5</t>
        </is>
      </c>
      <c r="I3970" s="8" t="inlineStr">
        <is>
          <t>Z38E2G62MS1YS7VX6</t>
        </is>
      </c>
      <c r="J3970" s="8" t="inlineStr">
        <is>
          <t>07 - Post-War Classic (1946-1972)</t>
        </is>
      </c>
      <c r="K3970" s="12" t="n">
        <v>895000</v>
      </c>
      <c r="L3970" s="8" t="inlineStr">
        <is>
          <t>Alabama</t>
        </is>
      </c>
      <c r="M3970" s="13" t="n">
        <v>9221.879999999999</v>
      </c>
      <c r="N3970" s="13" t="n">
        <v>8273.870000000001</v>
      </c>
      <c r="O3970" s="8" t="n"/>
    </row>
    <row r="3971">
      <c r="A3971" s="8" t="inlineStr">
        <is>
          <t>CANON-202601-003824</t>
        </is>
      </c>
      <c r="B3971" s="9" t="inlineStr">
        <is>
          <t>2026-01</t>
        </is>
      </c>
      <c r="C3971" s="10" t="n">
        <v>46024</v>
      </c>
      <c r="D3971" s="9" t="inlineStr">
        <is>
          <t>Bound</t>
        </is>
      </c>
      <c r="E3971" s="8" t="inlineStr">
        <is>
          <t>Mireille Rourke</t>
        </is>
      </c>
      <c r="F3971" s="11" t="n">
        <v>1972</v>
      </c>
      <c r="G3971" s="8" t="inlineStr">
        <is>
          <t>Ferrari</t>
        </is>
      </c>
      <c r="H3971" s="8" t="inlineStr">
        <is>
          <t>SF90 Stradale</t>
        </is>
      </c>
      <c r="I3971" s="8" t="inlineStr">
        <is>
          <t>GDNY1HM76FJYCXBZF</t>
        </is>
      </c>
      <c r="J3971" s="8" t="inlineStr">
        <is>
          <t>03 - Supercar</t>
        </is>
      </c>
      <c r="K3971" s="12" t="n">
        <v>255000</v>
      </c>
      <c r="L3971" s="8" t="inlineStr">
        <is>
          <t>Montana</t>
        </is>
      </c>
      <c r="M3971" s="13" t="n">
        <v>5145.71</v>
      </c>
      <c r="N3971" s="13" t="n">
        <v>4616.73</v>
      </c>
      <c r="O3971" s="8" t="n"/>
    </row>
    <row r="3972">
      <c r="A3972" s="8" t="inlineStr">
        <is>
          <t>CANON-202601-003825</t>
        </is>
      </c>
      <c r="B3972" s="9" t="inlineStr">
        <is>
          <t>2026-01</t>
        </is>
      </c>
      <c r="C3972" s="10" t="n">
        <v>46044</v>
      </c>
      <c r="D3972" s="9" t="inlineStr">
        <is>
          <t>Bound</t>
        </is>
      </c>
      <c r="E3972" s="8" t="inlineStr">
        <is>
          <t>Fitzgerald Kingsford</t>
        </is>
      </c>
      <c r="F3972" s="11" t="n">
        <v>1979</v>
      </c>
      <c r="G3972" s="8" t="inlineStr">
        <is>
          <t>Maserati</t>
        </is>
      </c>
      <c r="H3972" s="8" t="inlineStr">
        <is>
          <t>GranTurismo</t>
        </is>
      </c>
      <c r="I3972" s="8" t="inlineStr">
        <is>
          <t>C7A6W39WAU4RC3W7M</t>
        </is>
      </c>
      <c r="J3972" s="8" t="inlineStr">
        <is>
          <t>02 - Sports / GT</t>
        </is>
      </c>
      <c r="K3972" s="12" t="n">
        <v>220000</v>
      </c>
      <c r="L3972" s="8" t="inlineStr">
        <is>
          <t>Minnesota</t>
        </is>
      </c>
      <c r="M3972" s="13" t="n">
        <v>5040.91</v>
      </c>
      <c r="N3972" s="13" t="n">
        <v>4522.7</v>
      </c>
      <c r="O3972" s="8" t="n"/>
    </row>
    <row r="3973">
      <c r="A3973" s="8" t="inlineStr">
        <is>
          <t>CANON-202601-003828</t>
        </is>
      </c>
      <c r="B3973" s="9" t="inlineStr">
        <is>
          <t>2026-01</t>
        </is>
      </c>
      <c r="C3973" s="10" t="n">
        <v>46037</v>
      </c>
      <c r="D3973" s="9" t="inlineStr">
        <is>
          <t>Bound</t>
        </is>
      </c>
      <c r="E3973" s="8" t="inlineStr">
        <is>
          <t>Aurelio Underwood</t>
        </is>
      </c>
      <c r="F3973" s="11" t="n">
        <v>1998</v>
      </c>
      <c r="G3973" s="8" t="inlineStr">
        <is>
          <t>BMW</t>
        </is>
      </c>
      <c r="H3973" s="8" t="inlineStr">
        <is>
          <t>M8 Competition</t>
        </is>
      </c>
      <c r="I3973" s="8" t="inlineStr">
        <is>
          <t>59AEMTY0TASFC2Y96</t>
        </is>
      </c>
      <c r="J3973" s="8" t="inlineStr">
        <is>
          <t>02 - Sports / GT</t>
        </is>
      </c>
      <c r="K3973" s="12" t="n">
        <v>455000</v>
      </c>
      <c r="L3973" s="8" t="inlineStr">
        <is>
          <t>Texas</t>
        </is>
      </c>
      <c r="M3973" s="13" t="n">
        <v>7404.48</v>
      </c>
      <c r="N3973" s="13" t="n">
        <v>6643.3</v>
      </c>
      <c r="O3973" s="8" t="n"/>
    </row>
    <row r="3974">
      <c r="A3974" s="8" t="inlineStr">
        <is>
          <t>CANON-202601-003829</t>
        </is>
      </c>
      <c r="B3974" s="9" t="inlineStr">
        <is>
          <t>2026-01</t>
        </is>
      </c>
      <c r="C3974" s="10" t="n">
        <v>46039</v>
      </c>
      <c r="D3974" s="9" t="inlineStr">
        <is>
          <t>Bound</t>
        </is>
      </c>
      <c r="E3974" s="8" t="inlineStr">
        <is>
          <t>Saoirse Okonkwo</t>
        </is>
      </c>
      <c r="F3974" s="11" t="n">
        <v>2022</v>
      </c>
      <c r="G3974" s="8" t="inlineStr">
        <is>
          <t>Porsche</t>
        </is>
      </c>
      <c r="H3974" s="8" t="inlineStr">
        <is>
          <t>911 Turbo S</t>
        </is>
      </c>
      <c r="I3974" s="8" t="inlineStr">
        <is>
          <t>958WPL8K44C9AJZN8</t>
        </is>
      </c>
      <c r="J3974" s="8" t="inlineStr">
        <is>
          <t>02 - Sports / GT</t>
        </is>
      </c>
      <c r="K3974" s="12" t="n">
        <v>340000</v>
      </c>
      <c r="L3974" s="8" t="inlineStr">
        <is>
          <t>Iowa</t>
        </is>
      </c>
      <c r="M3974" s="13" t="n">
        <v>5292.45</v>
      </c>
      <c r="N3974" s="13" t="n">
        <v>4748.39</v>
      </c>
      <c r="O3974" s="8" t="n"/>
    </row>
    <row r="3975">
      <c r="A3975" s="8" t="inlineStr">
        <is>
          <t>CANON-202601-003830</t>
        </is>
      </c>
      <c r="B3975" s="9" t="inlineStr">
        <is>
          <t>2026-01</t>
        </is>
      </c>
      <c r="C3975" s="10" t="n">
        <v>46036</v>
      </c>
      <c r="D3975" s="9" t="inlineStr">
        <is>
          <t>Bound</t>
        </is>
      </c>
      <c r="E3975" s="8" t="inlineStr">
        <is>
          <t>Fenwick Thistlewood</t>
        </is>
      </c>
      <c r="F3975" s="11" t="n">
        <v>1988</v>
      </c>
      <c r="G3975" s="8" t="inlineStr">
        <is>
          <t>McLaren</t>
        </is>
      </c>
      <c r="H3975" s="8" t="inlineStr">
        <is>
          <t>750S</t>
        </is>
      </c>
      <c r="I3975" s="8" t="inlineStr">
        <is>
          <t>Z0FYY6HKV24RV2EEP</t>
        </is>
      </c>
      <c r="J3975" s="8" t="inlineStr">
        <is>
          <t>03 - Supercar</t>
        </is>
      </c>
      <c r="K3975" s="12" t="n">
        <v>1105000</v>
      </c>
      <c r="L3975" s="8" t="inlineStr">
        <is>
          <t>South Carolina</t>
        </is>
      </c>
      <c r="M3975" s="13" t="n">
        <v>20682.26</v>
      </c>
      <c r="N3975" s="13" t="n">
        <v>18556.12</v>
      </c>
      <c r="O3975" s="8" t="n"/>
    </row>
    <row r="3976">
      <c r="A3976" s="8" t="inlineStr">
        <is>
          <t>CANON-202601-003831</t>
        </is>
      </c>
      <c r="B3976" s="9" t="inlineStr">
        <is>
          <t>2026-01</t>
        </is>
      </c>
      <c r="C3976" s="10" t="n">
        <v>46024</v>
      </c>
      <c r="D3976" s="9" t="inlineStr">
        <is>
          <t>Bound</t>
        </is>
      </c>
      <c r="E3976" s="8" t="inlineStr">
        <is>
          <t>Aurelio Okonkwo</t>
        </is>
      </c>
      <c r="F3976" s="11" t="n">
        <v>1986</v>
      </c>
      <c r="G3976" s="8" t="inlineStr">
        <is>
          <t>Jaguar</t>
        </is>
      </c>
      <c r="H3976" s="8" t="inlineStr">
        <is>
          <t>E-Type Series 1</t>
        </is>
      </c>
      <c r="I3976" s="8" t="inlineStr">
        <is>
          <t>WG071R9HWDC3AKKZ1</t>
        </is>
      </c>
      <c r="J3976" s="8" t="inlineStr">
        <is>
          <t>07 - Post-War Classic (1946-1972)</t>
        </is>
      </c>
      <c r="K3976" s="12" t="n">
        <v>665000</v>
      </c>
      <c r="L3976" s="8" t="inlineStr">
        <is>
          <t>Rhode Island</t>
        </is>
      </c>
      <c r="M3976" s="13" t="n">
        <v>7391.54</v>
      </c>
      <c r="N3976" s="13" t="n">
        <v>6631.69</v>
      </c>
      <c r="O3976" s="8" t="n"/>
    </row>
    <row r="3977">
      <c r="A3977" s="8" t="inlineStr">
        <is>
          <t>CANON-202601-003832</t>
        </is>
      </c>
      <c r="B3977" s="9" t="inlineStr">
        <is>
          <t>2026-01</t>
        </is>
      </c>
      <c r="C3977" s="10" t="n">
        <v>46034</v>
      </c>
      <c r="D3977" s="9" t="inlineStr">
        <is>
          <t>Bound</t>
        </is>
      </c>
      <c r="E3977" s="8" t="inlineStr">
        <is>
          <t>Wilhelmina Harrington</t>
        </is>
      </c>
      <c r="F3977" s="11" t="n">
        <v>1979</v>
      </c>
      <c r="G3977" s="8" t="inlineStr">
        <is>
          <t>BMW</t>
        </is>
      </c>
      <c r="H3977" s="8" t="inlineStr">
        <is>
          <t>M8 Competition</t>
        </is>
      </c>
      <c r="I3977" s="8" t="inlineStr">
        <is>
          <t>KJHUW1AV0AA9GRH6E</t>
        </is>
      </c>
      <c r="J3977" s="8" t="inlineStr">
        <is>
          <t>02 - Sports / GT</t>
        </is>
      </c>
      <c r="K3977" s="12" t="n">
        <v>1865000</v>
      </c>
      <c r="L3977" s="8" t="inlineStr">
        <is>
          <t>Florida</t>
        </is>
      </c>
      <c r="M3977" s="13" t="n">
        <v>27482.36</v>
      </c>
      <c r="N3977" s="13" t="n">
        <v>24657.17</v>
      </c>
      <c r="O3977" s="8" t="n"/>
    </row>
    <row r="3978">
      <c r="A3978" s="8" t="inlineStr">
        <is>
          <t>CANON-202601-003834</t>
        </is>
      </c>
      <c r="B3978" s="9" t="inlineStr">
        <is>
          <t>2026-01</t>
        </is>
      </c>
      <c r="C3978" s="10" t="n">
        <v>46041</v>
      </c>
      <c r="D3978" s="9" t="inlineStr">
        <is>
          <t>Bound</t>
        </is>
      </c>
      <c r="E3978" s="8" t="inlineStr">
        <is>
          <t>Priya Pennington</t>
        </is>
      </c>
      <c r="F3978" s="11" t="n">
        <v>2018</v>
      </c>
      <c r="G3978" s="8" t="inlineStr">
        <is>
          <t>BMW</t>
        </is>
      </c>
      <c r="H3978" s="8" t="inlineStr">
        <is>
          <t>M8 Competition</t>
        </is>
      </c>
      <c r="I3978" s="8" t="inlineStr">
        <is>
          <t>SPN1NSJL0D91SKD11</t>
        </is>
      </c>
      <c r="J3978" s="8" t="inlineStr">
        <is>
          <t>02 - Sports / GT</t>
        </is>
      </c>
      <c r="K3978" s="12" t="n">
        <v>260000</v>
      </c>
      <c r="L3978" s="8" t="inlineStr">
        <is>
          <t>Colorado</t>
        </is>
      </c>
      <c r="M3978" s="13" t="n">
        <v>4047.17</v>
      </c>
      <c r="N3978" s="13" t="n">
        <v>3631.12</v>
      </c>
      <c r="O3978" s="8" t="n"/>
    </row>
    <row r="3979">
      <c r="A3979" s="8" t="inlineStr">
        <is>
          <t>CANON-202601-003835</t>
        </is>
      </c>
      <c r="B3979" s="9" t="inlineStr">
        <is>
          <t>2026-01</t>
        </is>
      </c>
      <c r="C3979" s="10" t="n">
        <v>46051</v>
      </c>
      <c r="D3979" s="9" t="inlineStr">
        <is>
          <t>Bound</t>
        </is>
      </c>
      <c r="E3979" s="8" t="inlineStr">
        <is>
          <t>Delphine Chattopadhyay</t>
        </is>
      </c>
      <c r="F3979" s="11" t="n">
        <v>2023</v>
      </c>
      <c r="G3979" s="8" t="inlineStr">
        <is>
          <t>McLaren</t>
        </is>
      </c>
      <c r="H3979" s="8" t="inlineStr">
        <is>
          <t>750S</t>
        </is>
      </c>
      <c r="I3979" s="8" t="inlineStr">
        <is>
          <t>6WYXPPEC7NETR23MB</t>
        </is>
      </c>
      <c r="J3979" s="8" t="inlineStr">
        <is>
          <t>03 - Supercar</t>
        </is>
      </c>
      <c r="K3979" s="12" t="n">
        <v>435000</v>
      </c>
      <c r="L3979" s="8" t="inlineStr">
        <is>
          <t>Florida</t>
        </is>
      </c>
      <c r="M3979" s="13" t="n">
        <v>13402.92</v>
      </c>
      <c r="N3979" s="13" t="n">
        <v>12025.1</v>
      </c>
      <c r="O3979" s="8" t="n"/>
    </row>
    <row r="3980">
      <c r="A3980" s="8" t="inlineStr">
        <is>
          <t>CANON-202601-003836</t>
        </is>
      </c>
      <c r="B3980" s="9" t="inlineStr">
        <is>
          <t>2026-01</t>
        </is>
      </c>
      <c r="C3980" s="10" t="n">
        <v>46049</v>
      </c>
      <c r="D3980" s="9" t="inlineStr">
        <is>
          <t>Bound</t>
        </is>
      </c>
      <c r="E3980" s="8" t="inlineStr">
        <is>
          <t>Aurelio Harrington</t>
        </is>
      </c>
      <c r="F3980" s="11" t="n">
        <v>1980</v>
      </c>
      <c r="G3980" s="8" t="inlineStr">
        <is>
          <t>Ferrari</t>
        </is>
      </c>
      <c r="H3980" s="8" t="inlineStr">
        <is>
          <t>SF90 Stradale</t>
        </is>
      </c>
      <c r="I3980" s="8" t="inlineStr">
        <is>
          <t>4X1T59TDPK7BYBPVE</t>
        </is>
      </c>
      <c r="J3980" s="8" t="inlineStr">
        <is>
          <t>03 - Supercar</t>
        </is>
      </c>
      <c r="K3980" s="12" t="n">
        <v>455000</v>
      </c>
      <c r="L3980" s="8" t="inlineStr">
        <is>
          <t>Pennsylvania</t>
        </is>
      </c>
      <c r="M3980" s="13" t="n">
        <v>9872.639999999999</v>
      </c>
      <c r="N3980" s="13" t="n">
        <v>8857.73</v>
      </c>
      <c r="O3980" s="8" t="n"/>
    </row>
    <row r="3981">
      <c r="A3981" s="8" t="inlineStr">
        <is>
          <t>CANON-202601-003837</t>
        </is>
      </c>
      <c r="B3981" s="9" t="inlineStr">
        <is>
          <t>2026-01</t>
        </is>
      </c>
      <c r="C3981" s="10" t="n">
        <v>46052</v>
      </c>
      <c r="D3981" s="9" t="inlineStr">
        <is>
          <t>Bound</t>
        </is>
      </c>
      <c r="E3981" s="8" t="inlineStr">
        <is>
          <t>Desmond Pennington</t>
        </is>
      </c>
      <c r="F3981" s="11" t="n">
        <v>2004</v>
      </c>
      <c r="G3981" s="8" t="inlineStr">
        <is>
          <t>McLaren</t>
        </is>
      </c>
      <c r="H3981" s="8" t="inlineStr">
        <is>
          <t>750S</t>
        </is>
      </c>
      <c r="I3981" s="8" t="inlineStr">
        <is>
          <t>H6WK88UT7D1ZPEUMB</t>
        </is>
      </c>
      <c r="J3981" s="8" t="inlineStr">
        <is>
          <t>03 - Supercar</t>
        </is>
      </c>
      <c r="K3981" s="12" t="n">
        <v>650000</v>
      </c>
      <c r="L3981" s="8" t="inlineStr">
        <is>
          <t>Indiana</t>
        </is>
      </c>
      <c r="M3981" s="13" t="n">
        <v>14330.66</v>
      </c>
      <c r="N3981" s="13" t="n">
        <v>12857.47</v>
      </c>
      <c r="O3981" s="8" t="n"/>
    </row>
    <row r="3982">
      <c r="A3982" s="8" t="inlineStr">
        <is>
          <t>CANON-202601-003838</t>
        </is>
      </c>
      <c r="B3982" s="9" t="inlineStr">
        <is>
          <t>2026-01</t>
        </is>
      </c>
      <c r="C3982" s="10" t="n">
        <v>46026</v>
      </c>
      <c r="D3982" s="9" t="inlineStr">
        <is>
          <t>Bound</t>
        </is>
      </c>
      <c r="E3982" s="8" t="inlineStr">
        <is>
          <t>Sunniva Farkas</t>
        </is>
      </c>
      <c r="F3982" s="11" t="n">
        <v>2004</v>
      </c>
      <c r="G3982" s="8" t="inlineStr">
        <is>
          <t>Singer</t>
        </is>
      </c>
      <c r="H3982" s="8" t="inlineStr">
        <is>
          <t>911 Reimagined</t>
        </is>
      </c>
      <c r="I3982" s="8" t="inlineStr">
        <is>
          <t>VR9D166TGN5AFKTX9</t>
        </is>
      </c>
      <c r="J3982" s="8" t="inlineStr">
        <is>
          <t>11 - Restomod / Coachbuilt / Bespoke</t>
        </is>
      </c>
      <c r="K3982" s="12" t="n">
        <v>550000</v>
      </c>
      <c r="L3982" s="8" t="inlineStr">
        <is>
          <t>South Carolina</t>
        </is>
      </c>
      <c r="M3982" s="13" t="n">
        <v>10036.98</v>
      </c>
      <c r="N3982" s="13" t="n">
        <v>9005.18</v>
      </c>
      <c r="O3982" s="8" t="n"/>
    </row>
    <row r="3983">
      <c r="A3983" s="8" t="inlineStr">
        <is>
          <t>CANON-202601-003839</t>
        </is>
      </c>
      <c r="B3983" s="9" t="inlineStr">
        <is>
          <t>2026-01</t>
        </is>
      </c>
      <c r="C3983" s="10" t="n">
        <v>46029</v>
      </c>
      <c r="D3983" s="9" t="inlineStr">
        <is>
          <t>Bound</t>
        </is>
      </c>
      <c r="E3983" s="8" t="inlineStr">
        <is>
          <t>Cassius Farkas</t>
        </is>
      </c>
      <c r="F3983" s="11" t="n">
        <v>1966</v>
      </c>
      <c r="G3983" s="8" t="inlineStr">
        <is>
          <t>Aston Martin</t>
        </is>
      </c>
      <c r="H3983" s="8" t="inlineStr">
        <is>
          <t>DB12</t>
        </is>
      </c>
      <c r="I3983" s="8" t="inlineStr">
        <is>
          <t>2WULMMYNFZ2K4V6F6</t>
        </is>
      </c>
      <c r="J3983" s="8" t="inlineStr">
        <is>
          <t>02 - Sports / GT</t>
        </is>
      </c>
      <c r="K3983" s="12" t="n">
        <v>450000</v>
      </c>
      <c r="L3983" s="8" t="inlineStr">
        <is>
          <t>Montana</t>
        </is>
      </c>
      <c r="M3983" s="13" t="n">
        <v>5922.17</v>
      </c>
      <c r="N3983" s="13" t="n">
        <v>5313.37</v>
      </c>
      <c r="O3983" s="8" t="n"/>
    </row>
    <row r="3984">
      <c r="A3984" s="8" t="inlineStr">
        <is>
          <t>CANON-202601-003840</t>
        </is>
      </c>
      <c r="B3984" s="9" t="inlineStr">
        <is>
          <t>2026-01</t>
        </is>
      </c>
      <c r="C3984" s="10" t="n">
        <v>46029</v>
      </c>
      <c r="D3984" s="9" t="inlineStr">
        <is>
          <t>Bound</t>
        </is>
      </c>
      <c r="E3984" s="8" t="inlineStr">
        <is>
          <t>Cassius Blackwood</t>
        </is>
      </c>
      <c r="F3984" s="11" t="n">
        <v>2001</v>
      </c>
      <c r="G3984" s="8" t="inlineStr">
        <is>
          <t>Mercedes-Benz</t>
        </is>
      </c>
      <c r="H3984" s="8" t="inlineStr">
        <is>
          <t>AMG GT</t>
        </is>
      </c>
      <c r="I3984" s="8" t="inlineStr">
        <is>
          <t>A07NWKZXS65W94UFB</t>
        </is>
      </c>
      <c r="J3984" s="8" t="inlineStr">
        <is>
          <t>02 - Sports / GT</t>
        </is>
      </c>
      <c r="K3984" s="12" t="n">
        <v>445000</v>
      </c>
      <c r="L3984" s="8" t="inlineStr">
        <is>
          <t>North Carolina</t>
        </is>
      </c>
      <c r="M3984" s="13" t="n">
        <v>7241.75</v>
      </c>
      <c r="N3984" s="13" t="n">
        <v>6497.3</v>
      </c>
      <c r="O3984" s="8" t="n"/>
    </row>
    <row r="3985">
      <c r="A3985" s="8" t="inlineStr">
        <is>
          <t>CANON-202601-003841</t>
        </is>
      </c>
      <c r="B3985" s="9" t="inlineStr">
        <is>
          <t>2026-01</t>
        </is>
      </c>
      <c r="C3985" s="10" t="n">
        <v>46045</v>
      </c>
      <c r="D3985" s="9" t="inlineStr">
        <is>
          <t>Bound</t>
        </is>
      </c>
      <c r="E3985" s="8" t="inlineStr">
        <is>
          <t>Aurelio Vandermeer</t>
        </is>
      </c>
      <c r="F3985" s="11" t="n">
        <v>2006</v>
      </c>
      <c r="G3985" s="8" t="inlineStr">
        <is>
          <t>BMW</t>
        </is>
      </c>
      <c r="H3985" s="8" t="inlineStr">
        <is>
          <t>M8 Competition</t>
        </is>
      </c>
      <c r="I3985" s="8" t="inlineStr">
        <is>
          <t>N93511N3DMX7Z2FT9</t>
        </is>
      </c>
      <c r="J3985" s="8" t="inlineStr">
        <is>
          <t>02 - Sports / GT</t>
        </is>
      </c>
      <c r="K3985" s="12" t="n">
        <v>595000</v>
      </c>
      <c r="L3985" s="8" t="inlineStr">
        <is>
          <t>New Jersey</t>
        </is>
      </c>
      <c r="M3985" s="13" t="n">
        <v>6640.42</v>
      </c>
      <c r="N3985" s="13" t="n">
        <v>5957.78</v>
      </c>
      <c r="O3985" s="8" t="n"/>
    </row>
    <row r="3986">
      <c r="A3986" s="8" t="inlineStr">
        <is>
          <t>CANON-202601-003842</t>
        </is>
      </c>
      <c r="B3986" s="9" t="inlineStr">
        <is>
          <t>2026-01</t>
        </is>
      </c>
      <c r="C3986" s="10" t="n">
        <v>46039</v>
      </c>
      <c r="D3986" s="9" t="inlineStr">
        <is>
          <t>Bound</t>
        </is>
      </c>
      <c r="E3986" s="8" t="inlineStr">
        <is>
          <t>Wilhelmina Pennington</t>
        </is>
      </c>
      <c r="F3986" s="11" t="n">
        <v>1957</v>
      </c>
      <c r="G3986" s="8" t="inlineStr">
        <is>
          <t>Ferrari</t>
        </is>
      </c>
      <c r="H3986" s="8" t="inlineStr">
        <is>
          <t>275 GTB/4</t>
        </is>
      </c>
      <c r="I3986" s="8" t="inlineStr">
        <is>
          <t>RSU2AM28VSYMVJLP0</t>
        </is>
      </c>
      <c r="J3986" s="8" t="inlineStr">
        <is>
          <t>07 - Post-War Classic (1946-1972)</t>
        </is>
      </c>
      <c r="K3986" s="12" t="n">
        <v>1950000</v>
      </c>
      <c r="L3986" s="8" t="inlineStr">
        <is>
          <t>New Jersey</t>
        </is>
      </c>
      <c r="M3986" s="13" t="n">
        <v>12722.83</v>
      </c>
      <c r="N3986" s="13" t="n">
        <v>11414.92</v>
      </c>
      <c r="O3986" s="8" t="n"/>
    </row>
    <row r="3987">
      <c r="A3987" s="8" t="inlineStr">
        <is>
          <t>CANON-202601-003844</t>
        </is>
      </c>
      <c r="B3987" s="9" t="inlineStr">
        <is>
          <t>2026-01</t>
        </is>
      </c>
      <c r="C3987" s="10" t="n">
        <v>46023</v>
      </c>
      <c r="D3987" s="9" t="inlineStr">
        <is>
          <t>Bound</t>
        </is>
      </c>
      <c r="E3987" s="8" t="inlineStr">
        <is>
          <t>Cassius Pennington</t>
        </is>
      </c>
      <c r="F3987" s="11" t="n">
        <v>2022</v>
      </c>
      <c r="G3987" s="8" t="inlineStr">
        <is>
          <t>Ringbrothers</t>
        </is>
      </c>
      <c r="H3987" s="8" t="inlineStr">
        <is>
          <t>Mustang</t>
        </is>
      </c>
      <c r="I3987" s="8" t="inlineStr">
        <is>
          <t>A7X72ELBHHAK5RJTK</t>
        </is>
      </c>
      <c r="J3987" s="8" t="inlineStr">
        <is>
          <t>11 - Restomod / Coachbuilt / Bespoke</t>
        </is>
      </c>
      <c r="K3987" s="12" t="n">
        <v>455000</v>
      </c>
      <c r="L3987" s="8" t="inlineStr">
        <is>
          <t>Rhode Island</t>
        </is>
      </c>
      <c r="M3987" s="13" t="n">
        <v>10349.96</v>
      </c>
      <c r="N3987" s="13" t="n">
        <v>9285.98</v>
      </c>
      <c r="O3987" s="8" t="n"/>
    </row>
    <row r="3988">
      <c r="A3988" s="8" t="inlineStr">
        <is>
          <t>CANON-202601-003845</t>
        </is>
      </c>
      <c r="B3988" s="9" t="inlineStr">
        <is>
          <t>2026-01</t>
        </is>
      </c>
      <c r="C3988" s="10" t="n">
        <v>46039</v>
      </c>
      <c r="D3988" s="9" t="inlineStr">
        <is>
          <t>Bound</t>
        </is>
      </c>
      <c r="E3988" s="8" t="inlineStr">
        <is>
          <t>Horace Kingsford</t>
        </is>
      </c>
      <c r="F3988" s="11" t="n">
        <v>1959</v>
      </c>
      <c r="G3988" s="8" t="inlineStr">
        <is>
          <t>BMW</t>
        </is>
      </c>
      <c r="H3988" s="8" t="inlineStr">
        <is>
          <t>M8 Competition</t>
        </is>
      </c>
      <c r="I3988" s="8" t="inlineStr">
        <is>
          <t>PMUMU82TVDSZXUZCF</t>
        </is>
      </c>
      <c r="J3988" s="8" t="inlineStr">
        <is>
          <t>02 - Sports / GT</t>
        </is>
      </c>
      <c r="K3988" s="12" t="n">
        <v>270000</v>
      </c>
      <c r="L3988" s="8" t="inlineStr">
        <is>
          <t>Arizona</t>
        </is>
      </c>
      <c r="M3988" s="13" t="n">
        <v>3858.96</v>
      </c>
      <c r="N3988" s="13" t="n">
        <v>3462.26</v>
      </c>
      <c r="O3988" s="8" t="n"/>
    </row>
    <row r="3989">
      <c r="A3989" s="8" t="inlineStr">
        <is>
          <t>CANON-202601-003846</t>
        </is>
      </c>
      <c r="B3989" s="9" t="inlineStr">
        <is>
          <t>2026-01</t>
        </is>
      </c>
      <c r="C3989" s="10" t="n">
        <v>46040</v>
      </c>
      <c r="D3989" s="9" t="inlineStr">
        <is>
          <t>Bound</t>
        </is>
      </c>
      <c r="E3989" s="8" t="inlineStr">
        <is>
          <t>Wilhelmina Castellanos</t>
        </is>
      </c>
      <c r="F3989" s="11" t="n">
        <v>1987</v>
      </c>
      <c r="G3989" s="8" t="inlineStr">
        <is>
          <t>Aston Martin</t>
        </is>
      </c>
      <c r="H3989" s="8" t="inlineStr">
        <is>
          <t>DB12</t>
        </is>
      </c>
      <c r="I3989" s="8" t="inlineStr">
        <is>
          <t>D0U5LGEWTSRJBKM6M</t>
        </is>
      </c>
      <c r="J3989" s="8" t="inlineStr">
        <is>
          <t>02 - Sports / GT</t>
        </is>
      </c>
      <c r="K3989" s="12" t="n">
        <v>285000</v>
      </c>
      <c r="L3989" s="8" t="inlineStr">
        <is>
          <t>New Hampshire</t>
        </is>
      </c>
      <c r="M3989" s="13" t="n">
        <v>4194.34</v>
      </c>
      <c r="N3989" s="13" t="n">
        <v>3763.16</v>
      </c>
      <c r="O3989" s="8" t="n"/>
    </row>
    <row r="3990">
      <c r="A3990" s="8" t="inlineStr">
        <is>
          <t>CANON-202601-003849</t>
        </is>
      </c>
      <c r="B3990" s="9" t="inlineStr">
        <is>
          <t>2026-01</t>
        </is>
      </c>
      <c r="C3990" s="10" t="n">
        <v>46026</v>
      </c>
      <c r="D3990" s="9" t="inlineStr">
        <is>
          <t>Bound</t>
        </is>
      </c>
      <c r="E3990" s="8" t="inlineStr">
        <is>
          <t>Ramona Bellandi</t>
        </is>
      </c>
      <c r="F3990" s="11" t="n">
        <v>1966</v>
      </c>
      <c r="G3990" s="8" t="inlineStr">
        <is>
          <t>BMW</t>
        </is>
      </c>
      <c r="H3990" s="8" t="inlineStr">
        <is>
          <t>M8 Competition</t>
        </is>
      </c>
      <c r="I3990" s="8" t="inlineStr">
        <is>
          <t>ZXH4UL51LVTADKG8N</t>
        </is>
      </c>
      <c r="J3990" s="8" t="inlineStr">
        <is>
          <t>02 - Sports / GT</t>
        </is>
      </c>
      <c r="K3990" s="12" t="n">
        <v>1350000</v>
      </c>
      <c r="L3990" s="8" t="inlineStr">
        <is>
          <t>Alaska</t>
        </is>
      </c>
      <c r="M3990" s="13" t="n">
        <v>15970.75</v>
      </c>
      <c r="N3990" s="13" t="n">
        <v>14328.96</v>
      </c>
      <c r="O3990" s="8" t="n"/>
    </row>
    <row r="3991">
      <c r="A3991" s="8" t="inlineStr">
        <is>
          <t>CANON-202601-003851</t>
        </is>
      </c>
      <c r="B3991" s="9" t="inlineStr">
        <is>
          <t>2026-01</t>
        </is>
      </c>
      <c r="C3991" s="10" t="n">
        <v>46024</v>
      </c>
      <c r="D3991" s="9" t="inlineStr">
        <is>
          <t>Bound</t>
        </is>
      </c>
      <c r="E3991" s="8" t="inlineStr">
        <is>
          <t>Lorenzo Farkas</t>
        </is>
      </c>
      <c r="F3991" s="11" t="n">
        <v>1997</v>
      </c>
      <c r="G3991" s="8" t="inlineStr">
        <is>
          <t>BMW</t>
        </is>
      </c>
      <c r="H3991" s="8" t="inlineStr">
        <is>
          <t>M8 Competition</t>
        </is>
      </c>
      <c r="I3991" s="8" t="inlineStr">
        <is>
          <t>VVX3R9M4X2N63XDHD</t>
        </is>
      </c>
      <c r="J3991" s="8" t="inlineStr">
        <is>
          <t>02 - Sports / GT</t>
        </is>
      </c>
      <c r="K3991" s="12" t="n">
        <v>525000</v>
      </c>
      <c r="L3991" s="8" t="inlineStr">
        <is>
          <t>Ohio</t>
        </is>
      </c>
      <c r="M3991" s="13" t="n">
        <v>8949.76</v>
      </c>
      <c r="N3991" s="13" t="n">
        <v>8029.72</v>
      </c>
      <c r="O3991" s="8" t="n"/>
    </row>
    <row r="3992">
      <c r="A3992" s="8" t="inlineStr">
        <is>
          <t>CANON-202601-003852</t>
        </is>
      </c>
      <c r="B3992" s="9" t="inlineStr">
        <is>
          <t>2026-01</t>
        </is>
      </c>
      <c r="C3992" s="10" t="n">
        <v>46044</v>
      </c>
      <c r="D3992" s="9" t="inlineStr">
        <is>
          <t>Bound</t>
        </is>
      </c>
      <c r="E3992" s="8" t="inlineStr">
        <is>
          <t>Leopold Kingsford</t>
        </is>
      </c>
      <c r="F3992" s="11" t="n">
        <v>1988</v>
      </c>
      <c r="G3992" s="8" t="inlineStr">
        <is>
          <t>Ringbrothers</t>
        </is>
      </c>
      <c r="H3992" s="8" t="inlineStr">
        <is>
          <t>Mustang</t>
        </is>
      </c>
      <c r="I3992" s="8" t="inlineStr">
        <is>
          <t>08HRPJVW1LS6W5MWU</t>
        </is>
      </c>
      <c r="J3992" s="8" t="inlineStr">
        <is>
          <t>11 - Restomod / Coachbuilt / Bespoke</t>
        </is>
      </c>
      <c r="K3992" s="12" t="n">
        <v>170000</v>
      </c>
      <c r="L3992" s="8" t="inlineStr">
        <is>
          <t>New Jersey</t>
        </is>
      </c>
      <c r="M3992" s="13" t="n">
        <v>3064.81</v>
      </c>
      <c r="N3992" s="13" t="n">
        <v>2749.75</v>
      </c>
      <c r="O3992" s="8" t="n"/>
    </row>
    <row r="3993">
      <c r="A3993" s="8" t="inlineStr">
        <is>
          <t>CANON-202601-003853</t>
        </is>
      </c>
      <c r="B3993" s="9" t="inlineStr">
        <is>
          <t>2026-01</t>
        </is>
      </c>
      <c r="C3993" s="10" t="n">
        <v>46044</v>
      </c>
      <c r="D3993" s="9" t="inlineStr">
        <is>
          <t>Bound</t>
        </is>
      </c>
      <c r="E3993" s="8" t="inlineStr">
        <is>
          <t>Ingrid Kingsford</t>
        </is>
      </c>
      <c r="F3993" s="11" t="n">
        <v>2018</v>
      </c>
      <c r="G3993" s="8" t="inlineStr">
        <is>
          <t>Alfa Romeo</t>
        </is>
      </c>
      <c r="H3993" s="8" t="inlineStr">
        <is>
          <t>8C 2900</t>
        </is>
      </c>
      <c r="I3993" s="8" t="inlineStr">
        <is>
          <t>546LS5VSAH4AX5096</t>
        </is>
      </c>
      <c r="J3993" s="8" t="inlineStr">
        <is>
          <t>06 - Vintage Pre-War (pre-1946)</t>
        </is>
      </c>
      <c r="K3993" s="12" t="n">
        <v>555000</v>
      </c>
      <c r="L3993" s="8" t="inlineStr">
        <is>
          <t>Maine</t>
        </is>
      </c>
      <c r="M3993" s="13" t="n">
        <v>4297.58</v>
      </c>
      <c r="N3993" s="13" t="n">
        <v>3855.79</v>
      </c>
      <c r="O3993" s="8" t="n"/>
    </row>
    <row r="3994">
      <c r="A3994" s="8" t="inlineStr">
        <is>
          <t>CANON-202601-003854</t>
        </is>
      </c>
      <c r="B3994" s="9" t="inlineStr">
        <is>
          <t>2026-01</t>
        </is>
      </c>
      <c r="C3994" s="10" t="n">
        <v>46047</v>
      </c>
      <c r="D3994" s="9" t="inlineStr">
        <is>
          <t>Bound</t>
        </is>
      </c>
      <c r="E3994" s="8" t="inlineStr">
        <is>
          <t>Anouk Bellandi</t>
        </is>
      </c>
      <c r="F3994" s="11" t="n">
        <v>1968</v>
      </c>
      <c r="G3994" s="8" t="inlineStr">
        <is>
          <t>Aston Martin</t>
        </is>
      </c>
      <c r="H3994" s="8" t="inlineStr">
        <is>
          <t>DB12</t>
        </is>
      </c>
      <c r="I3994" s="8" t="inlineStr">
        <is>
          <t>N02U5HRKPM8SAVND2</t>
        </is>
      </c>
      <c r="J3994" s="8" t="inlineStr">
        <is>
          <t>02 - Sports / GT</t>
        </is>
      </c>
      <c r="K3994" s="12" t="n">
        <v>450000</v>
      </c>
      <c r="L3994" s="8" t="inlineStr">
        <is>
          <t>Kansas</t>
        </is>
      </c>
      <c r="M3994" s="13" t="n">
        <v>6176.89</v>
      </c>
      <c r="N3994" s="13" t="n">
        <v>5541.91</v>
      </c>
      <c r="O3994" s="8" t="n"/>
    </row>
    <row r="3995">
      <c r="A3995" s="8" t="inlineStr">
        <is>
          <t>CANON-202601-003856</t>
        </is>
      </c>
      <c r="B3995" s="9" t="inlineStr">
        <is>
          <t>2026-01</t>
        </is>
      </c>
      <c r="C3995" s="10" t="n">
        <v>46049</v>
      </c>
      <c r="D3995" s="9" t="inlineStr">
        <is>
          <t>Bound</t>
        </is>
      </c>
      <c r="E3995" s="8" t="inlineStr">
        <is>
          <t>Horace Chattopadhyay</t>
        </is>
      </c>
      <c r="F3995" s="11" t="n">
        <v>1997</v>
      </c>
      <c r="G3995" s="8" t="inlineStr">
        <is>
          <t>Aston Martin</t>
        </is>
      </c>
      <c r="H3995" s="8" t="inlineStr">
        <is>
          <t>DB5</t>
        </is>
      </c>
      <c r="I3995" s="8" t="inlineStr">
        <is>
          <t>GCJCVDXB8E2LX9744</t>
        </is>
      </c>
      <c r="J3995" s="8" t="inlineStr">
        <is>
          <t>07 - Post-War Classic (1946-1972)</t>
        </is>
      </c>
      <c r="K3995" s="12" t="n">
        <v>510000</v>
      </c>
      <c r="L3995" s="8" t="inlineStr">
        <is>
          <t>Illinois</t>
        </is>
      </c>
      <c r="M3995" s="13" t="n">
        <v>5627.32</v>
      </c>
      <c r="N3995" s="13" t="n">
        <v>5048.83</v>
      </c>
      <c r="O3995" s="8" t="n"/>
    </row>
    <row r="3996">
      <c r="A3996" s="8" t="inlineStr">
        <is>
          <t>CANON-202601-003857</t>
        </is>
      </c>
      <c r="B3996" s="9" t="inlineStr">
        <is>
          <t>2026-01</t>
        </is>
      </c>
      <c r="C3996" s="10" t="n">
        <v>46047</v>
      </c>
      <c r="D3996" s="9" t="inlineStr">
        <is>
          <t>Bound</t>
        </is>
      </c>
      <c r="E3996" s="8" t="inlineStr">
        <is>
          <t>Priya Thistlewood</t>
        </is>
      </c>
      <c r="F3996" s="11" t="n">
        <v>2020</v>
      </c>
      <c r="G3996" s="8" t="inlineStr">
        <is>
          <t>Singer</t>
        </is>
      </c>
      <c r="H3996" s="8" t="inlineStr">
        <is>
          <t>911 Reimagined</t>
        </is>
      </c>
      <c r="I3996" s="8" t="inlineStr">
        <is>
          <t>NL153Y2AYJYCBLCMZ</t>
        </is>
      </c>
      <c r="J3996" s="8" t="inlineStr">
        <is>
          <t>11 - Restomod / Coachbuilt / Bespoke</t>
        </is>
      </c>
      <c r="K3996" s="12" t="n">
        <v>1260000</v>
      </c>
      <c r="L3996" s="8" t="inlineStr">
        <is>
          <t>Louisiana</t>
        </is>
      </c>
      <c r="M3996" s="13" t="n">
        <v>19560.91</v>
      </c>
      <c r="N3996" s="13" t="n">
        <v>17550.05</v>
      </c>
      <c r="O3996" s="8" t="n"/>
    </row>
    <row r="3997">
      <c r="A3997" s="8" t="inlineStr">
        <is>
          <t>CANON-202601-003858</t>
        </is>
      </c>
      <c r="B3997" s="9" t="inlineStr">
        <is>
          <t>2026-01</t>
        </is>
      </c>
      <c r="C3997" s="10" t="n">
        <v>46046</v>
      </c>
      <c r="D3997" s="9" t="inlineStr">
        <is>
          <t>Bound</t>
        </is>
      </c>
      <c r="E3997" s="8" t="inlineStr">
        <is>
          <t>Emiliano Vandermeer</t>
        </is>
      </c>
      <c r="F3997" s="11" t="n">
        <v>1966</v>
      </c>
      <c r="G3997" s="8" t="inlineStr">
        <is>
          <t>Mercedes-Benz</t>
        </is>
      </c>
      <c r="H3997" s="8" t="inlineStr">
        <is>
          <t>AMG GT</t>
        </is>
      </c>
      <c r="I3997" s="8" t="inlineStr">
        <is>
          <t>MT3FGU08MWD16YU1H</t>
        </is>
      </c>
      <c r="J3997" s="8" t="inlineStr">
        <is>
          <t>02 - Sports / GT</t>
        </is>
      </c>
      <c r="K3997" s="12" t="n">
        <v>590000</v>
      </c>
      <c r="L3997" s="8" t="inlineStr">
        <is>
          <t>California</t>
        </is>
      </c>
      <c r="M3997" s="13" t="n">
        <v>9768.4</v>
      </c>
      <c r="N3997" s="13" t="n">
        <v>8764.209999999999</v>
      </c>
      <c r="O3997" s="8" t="n"/>
    </row>
    <row r="3998">
      <c r="A3998" s="8" t="inlineStr">
        <is>
          <t>CANON-202601-003859</t>
        </is>
      </c>
      <c r="B3998" s="9" t="inlineStr">
        <is>
          <t>2026-01</t>
        </is>
      </c>
      <c r="C3998" s="10" t="n">
        <v>46036</v>
      </c>
      <c r="D3998" s="9" t="inlineStr">
        <is>
          <t>Bound</t>
        </is>
      </c>
      <c r="E3998" s="8" t="inlineStr">
        <is>
          <t>Ottilie Montoya</t>
        </is>
      </c>
      <c r="F3998" s="11" t="n">
        <v>2006</v>
      </c>
      <c r="G3998" s="8" t="inlineStr">
        <is>
          <t>McLaren</t>
        </is>
      </c>
      <c r="H3998" s="8" t="inlineStr">
        <is>
          <t>750S</t>
        </is>
      </c>
      <c r="I3998" s="8" t="inlineStr">
        <is>
          <t>GX6YVJUFTZ7M2SMFY</t>
        </is>
      </c>
      <c r="J3998" s="8" t="inlineStr">
        <is>
          <t>03 - Supercar</t>
        </is>
      </c>
      <c r="K3998" s="12" t="n">
        <v>970000</v>
      </c>
      <c r="L3998" s="8" t="inlineStr">
        <is>
          <t>Missouri</t>
        </is>
      </c>
      <c r="M3998" s="13" t="n">
        <v>18430</v>
      </c>
      <c r="N3998" s="13" t="n">
        <v>16535.4</v>
      </c>
      <c r="O3998" s="8" t="n"/>
    </row>
    <row r="3999">
      <c r="A3999" s="8" t="inlineStr">
        <is>
          <t>CANON-202601-003860</t>
        </is>
      </c>
      <c r="B3999" s="9" t="inlineStr">
        <is>
          <t>2026-01</t>
        </is>
      </c>
      <c r="C3999" s="10" t="n">
        <v>46044</v>
      </c>
      <c r="D3999" s="9" t="inlineStr">
        <is>
          <t>Bound</t>
        </is>
      </c>
      <c r="E3999" s="8" t="inlineStr">
        <is>
          <t>Anouk Castellanos</t>
        </is>
      </c>
      <c r="F3999" s="11" t="n">
        <v>1977</v>
      </c>
      <c r="G3999" s="8" t="inlineStr">
        <is>
          <t>McLaren</t>
        </is>
      </c>
      <c r="H3999" s="8" t="inlineStr">
        <is>
          <t>750S</t>
        </is>
      </c>
      <c r="I3999" s="8" t="inlineStr">
        <is>
          <t>Z443F3XM3K6UU40EE</t>
        </is>
      </c>
      <c r="J3999" s="8" t="inlineStr">
        <is>
          <t>03 - Supercar</t>
        </is>
      </c>
      <c r="K3999" s="12" t="n">
        <v>215000</v>
      </c>
      <c r="L3999" s="8" t="inlineStr">
        <is>
          <t>Delaware</t>
        </is>
      </c>
      <c r="M3999" s="13" t="n">
        <v>7200.47</v>
      </c>
      <c r="N3999" s="13" t="n">
        <v>6460.26</v>
      </c>
      <c r="O3999" s="8" t="n"/>
    </row>
    <row r="4000">
      <c r="A4000" s="8" t="inlineStr">
        <is>
          <t>CANON-202601-003862</t>
        </is>
      </c>
      <c r="B4000" s="9" t="inlineStr">
        <is>
          <t>2026-01</t>
        </is>
      </c>
      <c r="C4000" s="10" t="n">
        <v>46032</v>
      </c>
      <c r="D4000" s="9" t="inlineStr">
        <is>
          <t>Bound</t>
        </is>
      </c>
      <c r="E4000" s="8" t="inlineStr">
        <is>
          <t>Sunniva Rourke</t>
        </is>
      </c>
      <c r="F4000" s="11" t="n">
        <v>1963</v>
      </c>
      <c r="G4000" s="8" t="inlineStr">
        <is>
          <t>Ferrari</t>
        </is>
      </c>
      <c r="H4000" s="8" t="inlineStr">
        <is>
          <t>296 GTB</t>
        </is>
      </c>
      <c r="I4000" s="8" t="inlineStr">
        <is>
          <t>37TXAFPTMNJE8M6ZM</t>
        </is>
      </c>
      <c r="J4000" s="8" t="inlineStr">
        <is>
          <t>03 - Supercar</t>
        </is>
      </c>
      <c r="K4000" s="12" t="n">
        <v>370000</v>
      </c>
      <c r="L4000" s="8" t="inlineStr">
        <is>
          <t>Pennsylvania</t>
        </is>
      </c>
      <c r="M4000" s="13" t="n">
        <v>8028.3</v>
      </c>
      <c r="N4000" s="13" t="n">
        <v>7202.99</v>
      </c>
      <c r="O4000" s="8" t="n"/>
    </row>
    <row r="4001">
      <c r="A4001" s="8" t="inlineStr">
        <is>
          <t>CANON-202601-003863</t>
        </is>
      </c>
      <c r="B4001" s="9" t="inlineStr">
        <is>
          <t>2026-01</t>
        </is>
      </c>
      <c r="C4001" s="10" t="n">
        <v>46045</v>
      </c>
      <c r="D4001" s="9" t="inlineStr">
        <is>
          <t>Bound</t>
        </is>
      </c>
      <c r="E4001" s="8" t="inlineStr">
        <is>
          <t>Thaddeus Vandermeer</t>
        </is>
      </c>
      <c r="F4001" s="11" t="n">
        <v>1999</v>
      </c>
      <c r="G4001" s="8" t="inlineStr">
        <is>
          <t>Bentley</t>
        </is>
      </c>
      <c r="H4001" s="8" t="inlineStr">
        <is>
          <t>Continental GT</t>
        </is>
      </c>
      <c r="I4001" s="8" t="inlineStr">
        <is>
          <t>DJZ23LKZWYKAL17JZ</t>
        </is>
      </c>
      <c r="J4001" s="8" t="inlineStr">
        <is>
          <t>02 - Sports / GT</t>
        </is>
      </c>
      <c r="K4001" s="12" t="n">
        <v>1530000</v>
      </c>
      <c r="L4001" s="8" t="inlineStr">
        <is>
          <t>Texas</t>
        </is>
      </c>
      <c r="M4001" s="13" t="n">
        <v>18258.96</v>
      </c>
      <c r="N4001" s="13" t="n">
        <v>16381.94</v>
      </c>
      <c r="O4001" s="8" t="n"/>
    </row>
    <row r="4002">
      <c r="A4002" s="8" t="inlineStr">
        <is>
          <t>CANON-202601-003865</t>
        </is>
      </c>
      <c r="B4002" s="9" t="inlineStr">
        <is>
          <t>2026-01</t>
        </is>
      </c>
      <c r="C4002" s="10" t="n">
        <v>46029</v>
      </c>
      <c r="D4002" s="9" t="inlineStr">
        <is>
          <t>Bound</t>
        </is>
      </c>
      <c r="E4002" s="8" t="inlineStr">
        <is>
          <t>Sunniva Okonkwo</t>
        </is>
      </c>
      <c r="F4002" s="11" t="n">
        <v>2010</v>
      </c>
      <c r="G4002" s="8" t="inlineStr">
        <is>
          <t>McLaren</t>
        </is>
      </c>
      <c r="H4002" s="8" t="inlineStr">
        <is>
          <t>750S</t>
        </is>
      </c>
      <c r="I4002" s="8" t="inlineStr">
        <is>
          <t>U0P9N8URKXY1T25UH</t>
        </is>
      </c>
      <c r="J4002" s="8" t="inlineStr">
        <is>
          <t>03 - Supercar</t>
        </is>
      </c>
      <c r="K4002" s="12" t="n">
        <v>975000</v>
      </c>
      <c r="L4002" s="8" t="inlineStr">
        <is>
          <t>Delaware</t>
        </is>
      </c>
      <c r="M4002" s="13" t="n">
        <v>21845.52</v>
      </c>
      <c r="N4002" s="13" t="n">
        <v>19599.8</v>
      </c>
      <c r="O4002" s="8" t="n"/>
    </row>
    <row r="4003">
      <c r="A4003" s="8" t="inlineStr">
        <is>
          <t>CANON-202601-003866</t>
        </is>
      </c>
      <c r="B4003" s="9" t="inlineStr">
        <is>
          <t>2026-01</t>
        </is>
      </c>
      <c r="C4003" s="10" t="n">
        <v>46049</v>
      </c>
      <c r="D4003" s="9" t="inlineStr">
        <is>
          <t>Bound</t>
        </is>
      </c>
      <c r="E4003" s="8" t="inlineStr">
        <is>
          <t>Horace Rourke</t>
        </is>
      </c>
      <c r="F4003" s="11" t="n">
        <v>2013</v>
      </c>
      <c r="G4003" s="8" t="inlineStr">
        <is>
          <t>Ferrari</t>
        </is>
      </c>
      <c r="H4003" s="8" t="inlineStr">
        <is>
          <t>296 GTB</t>
        </is>
      </c>
      <c r="I4003" s="8" t="inlineStr">
        <is>
          <t>82VUK43CZ0SBPDTM4</t>
        </is>
      </c>
      <c r="J4003" s="8" t="inlineStr">
        <is>
          <t>03 - Supercar</t>
        </is>
      </c>
      <c r="K4003" s="12" t="n">
        <v>145000</v>
      </c>
      <c r="L4003" s="8" t="inlineStr">
        <is>
          <t>Ohio</t>
        </is>
      </c>
      <c r="M4003" s="13" t="n">
        <v>5400.02</v>
      </c>
      <c r="N4003" s="13" t="n">
        <v>4844.9</v>
      </c>
      <c r="O4003" s="8" t="n"/>
    </row>
    <row r="4004">
      <c r="A4004" s="8" t="inlineStr">
        <is>
          <t>CANON-202601-003867</t>
        </is>
      </c>
      <c r="B4004" s="9" t="inlineStr">
        <is>
          <t>2026-01</t>
        </is>
      </c>
      <c r="C4004" s="10" t="n">
        <v>46032</v>
      </c>
      <c r="D4004" s="9" t="inlineStr">
        <is>
          <t>Bound</t>
        </is>
      </c>
      <c r="E4004" s="8" t="inlineStr">
        <is>
          <t>Horace Larsson</t>
        </is>
      </c>
      <c r="F4004" s="11" t="n">
        <v>2004</v>
      </c>
      <c r="G4004" s="8" t="inlineStr">
        <is>
          <t>Bentley</t>
        </is>
      </c>
      <c r="H4004" s="8" t="inlineStr">
        <is>
          <t>Continental GT</t>
        </is>
      </c>
      <c r="I4004" s="8" t="inlineStr">
        <is>
          <t>50LH2FL11E71YPAPY</t>
        </is>
      </c>
      <c r="J4004" s="8" t="inlineStr">
        <is>
          <t>02 - Sports / GT</t>
        </is>
      </c>
      <c r="K4004" s="12" t="n">
        <v>815000</v>
      </c>
      <c r="L4004" s="8" t="inlineStr">
        <is>
          <t>Wisconsin</t>
        </is>
      </c>
      <c r="M4004" s="13" t="n">
        <v>11994.34</v>
      </c>
      <c r="N4004" s="13" t="n">
        <v>10761.32</v>
      </c>
      <c r="O4004" s="8" t="n"/>
    </row>
    <row r="4005">
      <c r="A4005" s="8" t="inlineStr">
        <is>
          <t>CANON-202601-003869</t>
        </is>
      </c>
      <c r="B4005" s="9" t="inlineStr">
        <is>
          <t>2026-01</t>
        </is>
      </c>
      <c r="C4005" s="10" t="n">
        <v>46034</v>
      </c>
      <c r="D4005" s="9" t="inlineStr">
        <is>
          <t>Bound</t>
        </is>
      </c>
      <c r="E4005" s="8" t="inlineStr">
        <is>
          <t>Ingrid Farkas</t>
        </is>
      </c>
      <c r="F4005" s="11" t="n">
        <v>1988</v>
      </c>
      <c r="G4005" s="8" t="inlineStr">
        <is>
          <t>Mercedes-Benz</t>
        </is>
      </c>
      <c r="H4005" s="8" t="inlineStr">
        <is>
          <t>AMG GT</t>
        </is>
      </c>
      <c r="I4005" s="8" t="inlineStr">
        <is>
          <t>6ZTHEWE3EHM5J8GFJ</t>
        </is>
      </c>
      <c r="J4005" s="8" t="inlineStr">
        <is>
          <t>02 - Sports / GT</t>
        </is>
      </c>
      <c r="K4005" s="12" t="n">
        <v>385000</v>
      </c>
      <c r="L4005" s="8" t="inlineStr">
        <is>
          <t>Rhode Island</t>
        </is>
      </c>
      <c r="M4005" s="13" t="n">
        <v>7463.92</v>
      </c>
      <c r="N4005" s="13" t="n">
        <v>6696.63</v>
      </c>
      <c r="O4005" s="8" t="n"/>
    </row>
    <row r="4006">
      <c r="A4006" s="8" t="inlineStr">
        <is>
          <t>CANON-202601-003870</t>
        </is>
      </c>
      <c r="B4006" s="9" t="inlineStr">
        <is>
          <t>2026-01</t>
        </is>
      </c>
      <c r="C4006" s="10" t="n">
        <v>46036</v>
      </c>
      <c r="D4006" s="9" t="inlineStr">
        <is>
          <t>Bound</t>
        </is>
      </c>
      <c r="E4006" s="8" t="inlineStr">
        <is>
          <t>Mireille Underwood</t>
        </is>
      </c>
      <c r="F4006" s="11" t="n">
        <v>1964</v>
      </c>
      <c r="G4006" s="8" t="inlineStr">
        <is>
          <t>Mercedes-Benz</t>
        </is>
      </c>
      <c r="H4006" s="8" t="inlineStr">
        <is>
          <t>280SL Pagoda</t>
        </is>
      </c>
      <c r="I4006" s="8" t="inlineStr">
        <is>
          <t>02DP01FR7R2WMDC0E</t>
        </is>
      </c>
      <c r="J4006" s="8" t="inlineStr">
        <is>
          <t>07 - Post-War Classic (1946-1972)</t>
        </is>
      </c>
      <c r="K4006" s="12" t="n">
        <v>660000</v>
      </c>
      <c r="L4006" s="8" t="inlineStr">
        <is>
          <t>Connecticut</t>
        </is>
      </c>
      <c r="M4006" s="13" t="n">
        <v>5997.28</v>
      </c>
      <c r="N4006" s="13" t="n">
        <v>5380.76</v>
      </c>
      <c r="O4006" s="8" t="n"/>
    </row>
    <row r="4007">
      <c r="A4007" s="8" t="inlineStr">
        <is>
          <t>CANON-202601-003871</t>
        </is>
      </c>
      <c r="B4007" s="9" t="inlineStr">
        <is>
          <t>2026-01</t>
        </is>
      </c>
      <c r="C4007" s="10" t="n">
        <v>46025</v>
      </c>
      <c r="D4007" s="9" t="inlineStr">
        <is>
          <t>Bound</t>
        </is>
      </c>
      <c r="E4007" s="8" t="inlineStr">
        <is>
          <t>Emiliano Montoya</t>
        </is>
      </c>
      <c r="F4007" s="11" t="n">
        <v>1980</v>
      </c>
      <c r="G4007" s="8" t="inlineStr">
        <is>
          <t>Mercedes-Benz</t>
        </is>
      </c>
      <c r="H4007" s="8" t="inlineStr">
        <is>
          <t>AMG GT</t>
        </is>
      </c>
      <c r="I4007" s="8" t="inlineStr">
        <is>
          <t>88A6NPJ69BBCJ8UD5</t>
        </is>
      </c>
      <c r="J4007" s="8" t="inlineStr">
        <is>
          <t>02 - Sports / GT</t>
        </is>
      </c>
      <c r="K4007" s="12" t="n">
        <v>485000</v>
      </c>
      <c r="L4007" s="8" t="inlineStr">
        <is>
          <t>Iowa</t>
        </is>
      </c>
      <c r="M4007" s="13" t="n">
        <v>7549.53</v>
      </c>
      <c r="N4007" s="13" t="n">
        <v>6773.44</v>
      </c>
      <c r="O4007" s="8" t="n"/>
    </row>
    <row r="4008">
      <c r="A4008" s="8" t="inlineStr">
        <is>
          <t>CANON-202601-003872</t>
        </is>
      </c>
      <c r="B4008" s="9" t="inlineStr">
        <is>
          <t>2026-01</t>
        </is>
      </c>
      <c r="C4008" s="10" t="n">
        <v>46044</v>
      </c>
      <c r="D4008" s="9" t="inlineStr">
        <is>
          <t>Bound</t>
        </is>
      </c>
      <c r="E4008" s="8" t="inlineStr">
        <is>
          <t>Ramona Vandermeer</t>
        </is>
      </c>
      <c r="F4008" s="11" t="n">
        <v>1978</v>
      </c>
      <c r="G4008" s="8" t="inlineStr">
        <is>
          <t>Maserati</t>
        </is>
      </c>
      <c r="H4008" s="8" t="inlineStr">
        <is>
          <t>GranTurismo</t>
        </is>
      </c>
      <c r="I4008" s="8" t="inlineStr">
        <is>
          <t>45Z67AZM8Y8WZ455S</t>
        </is>
      </c>
      <c r="J4008" s="8" t="inlineStr">
        <is>
          <t>02 - Sports / GT</t>
        </is>
      </c>
      <c r="K4008" s="12" t="n">
        <v>535000</v>
      </c>
      <c r="L4008" s="8" t="inlineStr">
        <is>
          <t>Florida</t>
        </is>
      </c>
      <c r="M4008" s="13" t="n">
        <v>9317.08</v>
      </c>
      <c r="N4008" s="13" t="n">
        <v>8359.280000000001</v>
      </c>
      <c r="O4008" s="8" t="n"/>
    </row>
    <row r="4009">
      <c r="A4009" s="8" t="inlineStr">
        <is>
          <t>CANON-202601-003876</t>
        </is>
      </c>
      <c r="B4009" s="9" t="inlineStr">
        <is>
          <t>2026-01</t>
        </is>
      </c>
      <c r="C4009" s="10" t="n">
        <v>46044</v>
      </c>
      <c r="D4009" s="9" t="inlineStr">
        <is>
          <t>Bound</t>
        </is>
      </c>
      <c r="E4009" s="8" t="inlineStr">
        <is>
          <t>Lorenzo Kingsford</t>
        </is>
      </c>
      <c r="F4009" s="11" t="n">
        <v>1997</v>
      </c>
      <c r="G4009" s="8" t="inlineStr">
        <is>
          <t>Mercedes-Benz</t>
        </is>
      </c>
      <c r="H4009" s="8" t="inlineStr">
        <is>
          <t>280SL Pagoda</t>
        </is>
      </c>
      <c r="I4009" s="8" t="inlineStr">
        <is>
          <t>J22AFGW9EMSZU14CE</t>
        </is>
      </c>
      <c r="J4009" s="8" t="inlineStr">
        <is>
          <t>07 - Post-War Classic (1946-1972)</t>
        </is>
      </c>
      <c r="K4009" s="12" t="n">
        <v>210000</v>
      </c>
      <c r="L4009" s="8" t="inlineStr">
        <is>
          <t>North Carolina</t>
        </is>
      </c>
      <c r="M4009" s="13" t="n">
        <v>2597.26</v>
      </c>
      <c r="N4009" s="13" t="n">
        <v>2330.26</v>
      </c>
      <c r="O4009" s="8" t="n"/>
    </row>
    <row r="4010">
      <c r="A4010" s="8" t="inlineStr">
        <is>
          <t>CANON-202601-003877</t>
        </is>
      </c>
      <c r="B4010" s="9" t="inlineStr">
        <is>
          <t>2026-01</t>
        </is>
      </c>
      <c r="C4010" s="10" t="n">
        <v>46033</v>
      </c>
      <c r="D4010" s="9" t="inlineStr">
        <is>
          <t>Bound</t>
        </is>
      </c>
      <c r="E4010" s="8" t="inlineStr">
        <is>
          <t>Cassius Montoya</t>
        </is>
      </c>
      <c r="F4010" s="11" t="n">
        <v>2022</v>
      </c>
      <c r="G4010" s="8" t="inlineStr">
        <is>
          <t>Aston Martin</t>
        </is>
      </c>
      <c r="H4010" s="8" t="inlineStr">
        <is>
          <t>DB12</t>
        </is>
      </c>
      <c r="I4010" s="8" t="inlineStr">
        <is>
          <t>HSJN1A4D4BYYMF63F</t>
        </is>
      </c>
      <c r="J4010" s="8" t="inlineStr">
        <is>
          <t>02 - Sports / GT</t>
        </is>
      </c>
      <c r="K4010" s="12" t="n">
        <v>190000</v>
      </c>
      <c r="L4010" s="8" t="inlineStr">
        <is>
          <t>Idaho</t>
        </is>
      </c>
      <c r="M4010" s="13" t="n">
        <v>3265.13</v>
      </c>
      <c r="N4010" s="13" t="n">
        <v>2929.47</v>
      </c>
      <c r="O4010" s="8" t="n"/>
    </row>
    <row r="4011">
      <c r="A4011" s="8" t="inlineStr">
        <is>
          <t>CANON-202601-003878</t>
        </is>
      </c>
      <c r="B4011" s="9" t="inlineStr">
        <is>
          <t>2026-01</t>
        </is>
      </c>
      <c r="C4011" s="10" t="n">
        <v>46046</v>
      </c>
      <c r="D4011" s="9" t="inlineStr">
        <is>
          <t>Bound</t>
        </is>
      </c>
      <c r="E4011" s="8" t="inlineStr">
        <is>
          <t>Fitzgerald Bellandi</t>
        </is>
      </c>
      <c r="F4011" s="11" t="n">
        <v>1960</v>
      </c>
      <c r="G4011" s="8" t="inlineStr">
        <is>
          <t>Porsche</t>
        </is>
      </c>
      <c r="H4011" s="8" t="inlineStr">
        <is>
          <t>911 Turbo S</t>
        </is>
      </c>
      <c r="I4011" s="8" t="inlineStr">
        <is>
          <t>K5JSXFXHPVTJ97322</t>
        </is>
      </c>
      <c r="J4011" s="8" t="inlineStr">
        <is>
          <t>02 - Sports / GT</t>
        </is>
      </c>
      <c r="K4011" s="12" t="n">
        <v>550000</v>
      </c>
      <c r="L4011" s="8" t="inlineStr">
        <is>
          <t>Maine</t>
        </is>
      </c>
      <c r="M4011" s="13" t="n">
        <v>7284.91</v>
      </c>
      <c r="N4011" s="13" t="n">
        <v>6536.02</v>
      </c>
      <c r="O4011" s="8" t="n"/>
    </row>
    <row r="4012">
      <c r="A4012" s="8" t="inlineStr">
        <is>
          <t>CANON-202601-003879</t>
        </is>
      </c>
      <c r="B4012" s="9" t="inlineStr">
        <is>
          <t>2026-01</t>
        </is>
      </c>
      <c r="C4012" s="10" t="n">
        <v>46041</v>
      </c>
      <c r="D4012" s="9" t="inlineStr">
        <is>
          <t>Bound</t>
        </is>
      </c>
      <c r="E4012" s="8" t="inlineStr">
        <is>
          <t>Leopold Montoya</t>
        </is>
      </c>
      <c r="F4012" s="11" t="n">
        <v>1966</v>
      </c>
      <c r="G4012" s="8" t="inlineStr">
        <is>
          <t>Lamborghini</t>
        </is>
      </c>
      <c r="H4012" s="8" t="inlineStr">
        <is>
          <t>Huracan EVO</t>
        </is>
      </c>
      <c r="I4012" s="8" t="inlineStr">
        <is>
          <t>7WNPDMN3VMP946AS2</t>
        </is>
      </c>
      <c r="J4012" s="8" t="inlineStr">
        <is>
          <t>03 - Supercar</t>
        </is>
      </c>
      <c r="K4012" s="12" t="n">
        <v>870000</v>
      </c>
      <c r="L4012" s="8" t="inlineStr">
        <is>
          <t>Illinois</t>
        </is>
      </c>
      <c r="M4012" s="13" t="n">
        <v>21208.3</v>
      </c>
      <c r="N4012" s="13" t="n">
        <v>19028.09</v>
      </c>
      <c r="O4012" s="8" t="n"/>
    </row>
    <row r="4013">
      <c r="A4013" s="8" t="inlineStr">
        <is>
          <t>CANON-202601-003881</t>
        </is>
      </c>
      <c r="B4013" s="9" t="inlineStr">
        <is>
          <t>2026-01</t>
        </is>
      </c>
      <c r="C4013" s="10" t="n">
        <v>46031</v>
      </c>
      <c r="D4013" s="9" t="inlineStr">
        <is>
          <t>Bound</t>
        </is>
      </c>
      <c r="E4013" s="8" t="inlineStr">
        <is>
          <t>Ingrid Fairweather</t>
        </is>
      </c>
      <c r="F4013" s="11" t="n">
        <v>1998</v>
      </c>
      <c r="G4013" s="8" t="inlineStr">
        <is>
          <t>Maserati</t>
        </is>
      </c>
      <c r="H4013" s="8" t="inlineStr">
        <is>
          <t>GranTurismo</t>
        </is>
      </c>
      <c r="I4013" s="8" t="inlineStr">
        <is>
          <t>YHA1KUYHGKLBU2922</t>
        </is>
      </c>
      <c r="J4013" s="8" t="inlineStr">
        <is>
          <t>02 - Sports / GT</t>
        </is>
      </c>
      <c r="K4013" s="12" t="n">
        <v>805000</v>
      </c>
      <c r="L4013" s="8" t="inlineStr">
        <is>
          <t>Oregon</t>
        </is>
      </c>
      <c r="M4013" s="13" t="n">
        <v>11156.08</v>
      </c>
      <c r="N4013" s="13" t="n">
        <v>10009.23</v>
      </c>
      <c r="O4013" s="8" t="n"/>
    </row>
    <row r="4014">
      <c r="A4014" s="8" t="inlineStr">
        <is>
          <t>CANON-202601-003882</t>
        </is>
      </c>
      <c r="B4014" s="9" t="inlineStr">
        <is>
          <t>2026-01</t>
        </is>
      </c>
      <c r="C4014" s="10" t="n">
        <v>46040</v>
      </c>
      <c r="D4014" s="9" t="inlineStr">
        <is>
          <t>Bound</t>
        </is>
      </c>
      <c r="E4014" s="8" t="inlineStr">
        <is>
          <t>Cassius Bellandi</t>
        </is>
      </c>
      <c r="F4014" s="11" t="n">
        <v>1961</v>
      </c>
      <c r="G4014" s="8" t="inlineStr">
        <is>
          <t>Mercedes-Benz</t>
        </is>
      </c>
      <c r="H4014" s="8" t="inlineStr">
        <is>
          <t>AMG GT</t>
        </is>
      </c>
      <c r="I4014" s="8" t="inlineStr">
        <is>
          <t>N3DEKWV9GTUHFY4T2</t>
        </is>
      </c>
      <c r="J4014" s="8" t="inlineStr">
        <is>
          <t>02 - Sports / GT</t>
        </is>
      </c>
      <c r="K4014" s="12" t="n">
        <v>710000</v>
      </c>
      <c r="L4014" s="8" t="inlineStr">
        <is>
          <t>South Dakota</t>
        </is>
      </c>
      <c r="M4014" s="13" t="n">
        <v>9665.379999999999</v>
      </c>
      <c r="N4014" s="13" t="n">
        <v>8671.780000000001</v>
      </c>
      <c r="O4014" s="8" t="n"/>
    </row>
    <row r="4015">
      <c r="A4015" s="8" t="inlineStr">
        <is>
          <t>CANON-202601-003883</t>
        </is>
      </c>
      <c r="B4015" s="9" t="inlineStr">
        <is>
          <t>2026-01</t>
        </is>
      </c>
      <c r="C4015" s="10" t="n">
        <v>46030</v>
      </c>
      <c r="D4015" s="9" t="inlineStr">
        <is>
          <t>Bound</t>
        </is>
      </c>
      <c r="E4015" s="8" t="inlineStr">
        <is>
          <t>Callum Larsson</t>
        </is>
      </c>
      <c r="F4015" s="11" t="n">
        <v>1988</v>
      </c>
      <c r="G4015" s="8" t="inlineStr">
        <is>
          <t>BMW</t>
        </is>
      </c>
      <c r="H4015" s="8" t="inlineStr">
        <is>
          <t>M8 Competition</t>
        </is>
      </c>
      <c r="I4015" s="8" t="inlineStr">
        <is>
          <t>SJVZA371EC4KC6L8K</t>
        </is>
      </c>
      <c r="J4015" s="8" t="inlineStr">
        <is>
          <t>02 - Sports / GT</t>
        </is>
      </c>
      <c r="K4015" s="12" t="n">
        <v>785000</v>
      </c>
      <c r="L4015" s="8" t="inlineStr">
        <is>
          <t>South Carolina</t>
        </is>
      </c>
      <c r="M4015" s="13" t="n">
        <v>11937.92</v>
      </c>
      <c r="N4015" s="13" t="n">
        <v>10710.7</v>
      </c>
      <c r="O4015" s="8" t="n"/>
    </row>
    <row r="4016">
      <c r="A4016" s="8" t="inlineStr">
        <is>
          <t>CANON-202601-003884</t>
        </is>
      </c>
      <c r="B4016" s="9" t="inlineStr">
        <is>
          <t>2026-01</t>
        </is>
      </c>
      <c r="C4016" s="10" t="n">
        <v>46050</v>
      </c>
      <c r="D4016" s="9" t="inlineStr">
        <is>
          <t>Bound</t>
        </is>
      </c>
      <c r="E4016" s="8" t="inlineStr">
        <is>
          <t>Sunniva Harrington</t>
        </is>
      </c>
      <c r="F4016" s="11" t="n">
        <v>2017</v>
      </c>
      <c r="G4016" s="8" t="inlineStr">
        <is>
          <t>Mercedes-Benz</t>
        </is>
      </c>
      <c r="H4016" s="8" t="inlineStr">
        <is>
          <t>AMG GT</t>
        </is>
      </c>
      <c r="I4016" s="8" t="inlineStr">
        <is>
          <t>2KJD66VT83LFGXM3W</t>
        </is>
      </c>
      <c r="J4016" s="8" t="inlineStr">
        <is>
          <t>02 - Sports / GT</t>
        </is>
      </c>
      <c r="K4016" s="12" t="n">
        <v>460000</v>
      </c>
      <c r="L4016" s="8" t="inlineStr">
        <is>
          <t>California</t>
        </is>
      </c>
      <c r="M4016" s="13" t="n">
        <v>8787.74</v>
      </c>
      <c r="N4016" s="13" t="n">
        <v>7884.36</v>
      </c>
      <c r="O4016" s="8" t="n"/>
    </row>
    <row r="4017">
      <c r="A4017" s="8" t="inlineStr">
        <is>
          <t>CANON-202601-003885</t>
        </is>
      </c>
      <c r="B4017" s="9" t="inlineStr">
        <is>
          <t>2026-01</t>
        </is>
      </c>
      <c r="C4017" s="10" t="n">
        <v>46046</v>
      </c>
      <c r="D4017" s="9" t="inlineStr">
        <is>
          <t>Bound</t>
        </is>
      </c>
      <c r="E4017" s="8" t="inlineStr">
        <is>
          <t>Wilhelmina Larsson</t>
        </is>
      </c>
      <c r="F4017" s="11" t="n">
        <v>2007</v>
      </c>
      <c r="G4017" s="8" t="inlineStr">
        <is>
          <t>BMW</t>
        </is>
      </c>
      <c r="H4017" s="8" t="inlineStr">
        <is>
          <t>M8 Competition</t>
        </is>
      </c>
      <c r="I4017" s="8" t="inlineStr">
        <is>
          <t>NS3DWJXBD12L88V6W</t>
        </is>
      </c>
      <c r="J4017" s="8" t="inlineStr">
        <is>
          <t>02 - Sports / GT</t>
        </is>
      </c>
      <c r="K4017" s="12" t="n">
        <v>305000</v>
      </c>
      <c r="L4017" s="8" t="inlineStr">
        <is>
          <t>Indiana</t>
        </is>
      </c>
      <c r="M4017" s="13" t="n">
        <v>5308.73</v>
      </c>
      <c r="N4017" s="13" t="n">
        <v>4762.99</v>
      </c>
      <c r="O4017" s="8" t="n"/>
    </row>
    <row r="4018">
      <c r="A4018" s="8" t="inlineStr">
        <is>
          <t>CANON-202601-003887</t>
        </is>
      </c>
      <c r="B4018" s="9" t="inlineStr">
        <is>
          <t>2026-01</t>
        </is>
      </c>
      <c r="C4018" s="10" t="n">
        <v>46046</v>
      </c>
      <c r="D4018" s="9" t="inlineStr">
        <is>
          <t>Bound</t>
        </is>
      </c>
      <c r="E4018" s="8" t="inlineStr">
        <is>
          <t>Cassius Harrington</t>
        </is>
      </c>
      <c r="F4018" s="11" t="n">
        <v>2001</v>
      </c>
      <c r="G4018" s="8" t="inlineStr">
        <is>
          <t>Ferrari</t>
        </is>
      </c>
      <c r="H4018" s="8" t="inlineStr">
        <is>
          <t>275 GTB/4</t>
        </is>
      </c>
      <c r="I4018" s="8" t="inlineStr">
        <is>
          <t>Y0JE54LCBWKDYYV4X</t>
        </is>
      </c>
      <c r="J4018" s="8" t="inlineStr">
        <is>
          <t>07 - Post-War Classic (1946-1972)</t>
        </is>
      </c>
      <c r="K4018" s="12" t="n">
        <v>770000</v>
      </c>
      <c r="L4018" s="8" t="inlineStr">
        <is>
          <t>Florida</t>
        </is>
      </c>
      <c r="M4018" s="13" t="n">
        <v>8870.98</v>
      </c>
      <c r="N4018" s="13" t="n">
        <v>7959.04</v>
      </c>
      <c r="O4018" s="8" t="n"/>
    </row>
    <row r="4019">
      <c r="A4019" s="8" t="inlineStr">
        <is>
          <t>CANON-202601-003888</t>
        </is>
      </c>
      <c r="B4019" s="9" t="inlineStr">
        <is>
          <t>2026-01</t>
        </is>
      </c>
      <c r="C4019" s="10" t="n">
        <v>46040</v>
      </c>
      <c r="D4019" s="9" t="inlineStr">
        <is>
          <t>Bound</t>
        </is>
      </c>
      <c r="E4019" s="8" t="inlineStr">
        <is>
          <t>Cassius Vandermeer</t>
        </is>
      </c>
      <c r="F4019" s="11" t="n">
        <v>1971</v>
      </c>
      <c r="G4019" s="8" t="inlineStr">
        <is>
          <t>Aston Martin</t>
        </is>
      </c>
      <c r="H4019" s="8" t="inlineStr">
        <is>
          <t>DB12</t>
        </is>
      </c>
      <c r="I4019" s="8" t="inlineStr">
        <is>
          <t>Z60BFHM5ST8SH2170</t>
        </is>
      </c>
      <c r="J4019" s="8" t="inlineStr">
        <is>
          <t>02 - Sports / GT</t>
        </is>
      </c>
      <c r="K4019" s="12" t="n">
        <v>285000</v>
      </c>
      <c r="L4019" s="8" t="inlineStr">
        <is>
          <t>New Mexico</t>
        </is>
      </c>
      <c r="M4019" s="13" t="n">
        <v>5162.26</v>
      </c>
      <c r="N4019" s="13" t="n">
        <v>4631.58</v>
      </c>
      <c r="O4019" s="8" t="n"/>
    </row>
    <row r="4020">
      <c r="A4020" s="8" t="inlineStr">
        <is>
          <t>CANON-202601-003889</t>
        </is>
      </c>
      <c r="B4020" s="9" t="inlineStr">
        <is>
          <t>2026-01</t>
        </is>
      </c>
      <c r="C4020" s="10" t="n">
        <v>46044</v>
      </c>
      <c r="D4020" s="9" t="inlineStr">
        <is>
          <t>Bound</t>
        </is>
      </c>
      <c r="E4020" s="8" t="inlineStr">
        <is>
          <t>Desmond Thistlewood</t>
        </is>
      </c>
      <c r="F4020" s="11" t="n">
        <v>1964</v>
      </c>
      <c r="G4020" s="8" t="inlineStr">
        <is>
          <t>Mercedes-Benz</t>
        </is>
      </c>
      <c r="H4020" s="8" t="inlineStr">
        <is>
          <t>AMG GT</t>
        </is>
      </c>
      <c r="I4020" s="8" t="inlineStr">
        <is>
          <t>TTEB33EWVHPKKR3SU</t>
        </is>
      </c>
      <c r="J4020" s="8" t="inlineStr">
        <is>
          <t>02 - Sports / GT</t>
        </is>
      </c>
      <c r="K4020" s="12" t="n">
        <v>1125000</v>
      </c>
      <c r="L4020" s="8" t="inlineStr">
        <is>
          <t>Ohio</t>
        </is>
      </c>
      <c r="M4020" s="13" t="n">
        <v>16227.59</v>
      </c>
      <c r="N4020" s="13" t="n">
        <v>14559.39</v>
      </c>
      <c r="O4020" s="8" t="n"/>
    </row>
    <row r="4021">
      <c r="A4021" s="8" t="inlineStr">
        <is>
          <t>CANON-202601-003890</t>
        </is>
      </c>
      <c r="B4021" s="9" t="inlineStr">
        <is>
          <t>2026-01</t>
        </is>
      </c>
      <c r="C4021" s="10" t="n">
        <v>46035</v>
      </c>
      <c r="D4021" s="9" t="inlineStr">
        <is>
          <t>Bound</t>
        </is>
      </c>
      <c r="E4021" s="8" t="inlineStr">
        <is>
          <t>Cassius Bellandi</t>
        </is>
      </c>
      <c r="F4021" s="11" t="n">
        <v>1985</v>
      </c>
      <c r="G4021" s="8" t="inlineStr">
        <is>
          <t>Porsche</t>
        </is>
      </c>
      <c r="H4021" s="8" t="inlineStr">
        <is>
          <t>911 Turbo S</t>
        </is>
      </c>
      <c r="I4021" s="8" t="inlineStr">
        <is>
          <t>F0PD2XF1RNEMNLUPG</t>
        </is>
      </c>
      <c r="J4021" s="8" t="inlineStr">
        <is>
          <t>02 - Sports / GT</t>
        </is>
      </c>
      <c r="K4021" s="12" t="n">
        <v>440000</v>
      </c>
      <c r="L4021" s="8" t="inlineStr">
        <is>
          <t>Indiana</t>
        </is>
      </c>
      <c r="M4021" s="13" t="n">
        <v>7658.49</v>
      </c>
      <c r="N4021" s="13" t="n">
        <v>6871.2</v>
      </c>
      <c r="O4021" s="8" t="n"/>
    </row>
    <row r="4022">
      <c r="A4022" s="8" t="inlineStr">
        <is>
          <t>CANON-202601-003892</t>
        </is>
      </c>
      <c r="B4022" s="9" t="inlineStr">
        <is>
          <t>2026-01</t>
        </is>
      </c>
      <c r="C4022" s="10" t="n">
        <v>46033</v>
      </c>
      <c r="D4022" s="9" t="inlineStr">
        <is>
          <t>Bound</t>
        </is>
      </c>
      <c r="E4022" s="8" t="inlineStr">
        <is>
          <t>Leopold Castellanos</t>
        </is>
      </c>
      <c r="F4022" s="11" t="n">
        <v>2011</v>
      </c>
      <c r="G4022" s="8" t="inlineStr">
        <is>
          <t>Aston Martin</t>
        </is>
      </c>
      <c r="H4022" s="8" t="inlineStr">
        <is>
          <t>DB12</t>
        </is>
      </c>
      <c r="I4022" s="8" t="inlineStr">
        <is>
          <t>S6T2TK8GV0C4P072P</t>
        </is>
      </c>
      <c r="J4022" s="8" t="inlineStr">
        <is>
          <t>02 - Sports / GT</t>
        </is>
      </c>
      <c r="K4022" s="12" t="n">
        <v>450000</v>
      </c>
      <c r="L4022" s="8" t="inlineStr">
        <is>
          <t>Colorado</t>
        </is>
      </c>
      <c r="M4022" s="13" t="n">
        <v>7004.72</v>
      </c>
      <c r="N4022" s="13" t="n">
        <v>6284.63</v>
      </c>
      <c r="O4022" s="8" t="n"/>
    </row>
    <row r="4023">
      <c r="A4023" s="8" t="inlineStr">
        <is>
          <t>CANON-202601-003893</t>
        </is>
      </c>
      <c r="B4023" s="9" t="inlineStr">
        <is>
          <t>2026-01</t>
        </is>
      </c>
      <c r="C4023" s="10" t="n">
        <v>46023</v>
      </c>
      <c r="D4023" s="9" t="inlineStr">
        <is>
          <t>Bound</t>
        </is>
      </c>
      <c r="E4023" s="8" t="inlineStr">
        <is>
          <t>Aurelio Okonkwo</t>
        </is>
      </c>
      <c r="F4023" s="11" t="n">
        <v>2011</v>
      </c>
      <c r="G4023" s="8" t="inlineStr">
        <is>
          <t>Porsche</t>
        </is>
      </c>
      <c r="H4023" s="8" t="inlineStr">
        <is>
          <t>911 Turbo S</t>
        </is>
      </c>
      <c r="I4023" s="8" t="inlineStr">
        <is>
          <t>WNK91XZJ51J5LUEM7</t>
        </is>
      </c>
      <c r="J4023" s="8" t="inlineStr">
        <is>
          <t>02 - Sports / GT</t>
        </is>
      </c>
      <c r="K4023" s="12" t="n">
        <v>260000</v>
      </c>
      <c r="L4023" s="8" t="inlineStr">
        <is>
          <t>Illinois</t>
        </is>
      </c>
      <c r="M4023" s="13" t="n">
        <v>5003.77</v>
      </c>
      <c r="N4023" s="13" t="n">
        <v>4489.38</v>
      </c>
      <c r="O4023" s="8" t="n"/>
    </row>
    <row r="4024">
      <c r="A4024" s="8" t="inlineStr">
        <is>
          <t>CANON-202601-003894</t>
        </is>
      </c>
      <c r="B4024" s="9" t="inlineStr">
        <is>
          <t>2026-01</t>
        </is>
      </c>
      <c r="C4024" s="10" t="n">
        <v>46029</v>
      </c>
      <c r="D4024" s="9" t="inlineStr">
        <is>
          <t>Bound</t>
        </is>
      </c>
      <c r="E4024" s="8" t="inlineStr">
        <is>
          <t>Beatrix Whitlock</t>
        </is>
      </c>
      <c r="F4024" s="11" t="n">
        <v>1963</v>
      </c>
      <c r="G4024" s="8" t="inlineStr">
        <is>
          <t>Maserati</t>
        </is>
      </c>
      <c r="H4024" s="8" t="inlineStr">
        <is>
          <t>GranTurismo</t>
        </is>
      </c>
      <c r="I4024" s="8" t="inlineStr">
        <is>
          <t>BJ7GX7K7PVT8DW16Z</t>
        </is>
      </c>
      <c r="J4024" s="8" t="inlineStr">
        <is>
          <t>02 - Sports / GT</t>
        </is>
      </c>
      <c r="K4024" s="12" t="n">
        <v>675000</v>
      </c>
      <c r="L4024" s="8" t="inlineStr">
        <is>
          <t>Indiana</t>
        </is>
      </c>
      <c r="M4024" s="13" t="n">
        <v>10182.31</v>
      </c>
      <c r="N4024" s="13" t="n">
        <v>9135.57</v>
      </c>
      <c r="O4024" s="8" t="n"/>
    </row>
    <row r="4025">
      <c r="A4025" s="8" t="inlineStr">
        <is>
          <t>CANON-202601-003896</t>
        </is>
      </c>
      <c r="B4025" s="9" t="inlineStr">
        <is>
          <t>2026-01</t>
        </is>
      </c>
      <c r="C4025" s="10" t="n">
        <v>46024</v>
      </c>
      <c r="D4025" s="9" t="inlineStr">
        <is>
          <t>Bound</t>
        </is>
      </c>
      <c r="E4025" s="8" t="inlineStr">
        <is>
          <t>Fenwick Kingsford</t>
        </is>
      </c>
      <c r="F4025" s="11" t="n">
        <v>1993</v>
      </c>
      <c r="G4025" s="8" t="inlineStr">
        <is>
          <t>Aston Martin</t>
        </is>
      </c>
      <c r="H4025" s="8" t="inlineStr">
        <is>
          <t>DB12</t>
        </is>
      </c>
      <c r="I4025" s="8" t="inlineStr">
        <is>
          <t>FEXRLZEXHB677GYEC</t>
        </is>
      </c>
      <c r="J4025" s="8" t="inlineStr">
        <is>
          <t>02 - Sports / GT</t>
        </is>
      </c>
      <c r="K4025" s="12" t="n">
        <v>975000</v>
      </c>
      <c r="L4025" s="8" t="inlineStr">
        <is>
          <t>California</t>
        </is>
      </c>
      <c r="M4025" s="13" t="n">
        <v>16142.69</v>
      </c>
      <c r="N4025" s="13" t="n">
        <v>14483.22</v>
      </c>
      <c r="O4025" s="8" t="n"/>
    </row>
    <row r="4026">
      <c r="A4026" s="8" t="inlineStr">
        <is>
          <t>CANON-202601-003897</t>
        </is>
      </c>
      <c r="B4026" s="9" t="inlineStr">
        <is>
          <t>2026-01</t>
        </is>
      </c>
      <c r="C4026" s="10" t="n">
        <v>46040</v>
      </c>
      <c r="D4026" s="9" t="inlineStr">
        <is>
          <t>Bound</t>
        </is>
      </c>
      <c r="E4026" s="8" t="inlineStr">
        <is>
          <t>Saoirse Vandermeer</t>
        </is>
      </c>
      <c r="F4026" s="11" t="n">
        <v>1959</v>
      </c>
      <c r="G4026" s="8" t="inlineStr">
        <is>
          <t>Ferrari</t>
        </is>
      </c>
      <c r="H4026" s="8" t="inlineStr">
        <is>
          <t>275 GTB/4</t>
        </is>
      </c>
      <c r="I4026" s="8" t="inlineStr">
        <is>
          <t>4P93VZ62ZZSHWX27B</t>
        </is>
      </c>
      <c r="J4026" s="8" t="inlineStr">
        <is>
          <t>07 - Post-War Classic (1946-1972)</t>
        </is>
      </c>
      <c r="K4026" s="12" t="n">
        <v>1180000</v>
      </c>
      <c r="L4026" s="8" t="inlineStr">
        <is>
          <t>Hawaii</t>
        </is>
      </c>
      <c r="M4026" s="13" t="n">
        <v>10998.49</v>
      </c>
      <c r="N4026" s="13" t="n">
        <v>9867.85</v>
      </c>
      <c r="O4026" s="8" t="n"/>
    </row>
    <row r="4027">
      <c r="A4027" s="8" t="inlineStr">
        <is>
          <t>CANON-202601-003899</t>
        </is>
      </c>
      <c r="B4027" s="9" t="inlineStr">
        <is>
          <t>2026-01</t>
        </is>
      </c>
      <c r="C4027" s="10" t="n">
        <v>46025</v>
      </c>
      <c r="D4027" s="9" t="inlineStr">
        <is>
          <t>Bound</t>
        </is>
      </c>
      <c r="E4027" s="8" t="inlineStr">
        <is>
          <t>Fitzgerald Vandermeer</t>
        </is>
      </c>
      <c r="F4027" s="11" t="n">
        <v>1982</v>
      </c>
      <c r="G4027" s="8" t="inlineStr">
        <is>
          <t>Mercedes-Benz</t>
        </is>
      </c>
      <c r="H4027" s="8" t="inlineStr">
        <is>
          <t>280SL Pagoda</t>
        </is>
      </c>
      <c r="I4027" s="8" t="inlineStr">
        <is>
          <t>25ZAXWXDWU4PBZL6P</t>
        </is>
      </c>
      <c r="J4027" s="8" t="inlineStr">
        <is>
          <t>07 - Post-War Classic (1946-1972)</t>
        </is>
      </c>
      <c r="K4027" s="12" t="n">
        <v>950000</v>
      </c>
      <c r="L4027" s="8" t="inlineStr">
        <is>
          <t>Colorado</t>
        </is>
      </c>
      <c r="M4027" s="13" t="n">
        <v>8478.299999999999</v>
      </c>
      <c r="N4027" s="13" t="n">
        <v>7606.73</v>
      </c>
      <c r="O4027" s="8" t="n"/>
    </row>
    <row r="4028">
      <c r="A4028" s="8" t="inlineStr">
        <is>
          <t>CANON-202601-003900</t>
        </is>
      </c>
      <c r="B4028" s="9" t="inlineStr">
        <is>
          <t>2026-01</t>
        </is>
      </c>
      <c r="C4028" s="10" t="n">
        <v>46050</v>
      </c>
      <c r="D4028" s="9" t="inlineStr">
        <is>
          <t>Bound</t>
        </is>
      </c>
      <c r="E4028" s="8" t="inlineStr">
        <is>
          <t>Mireille Vandermeer</t>
        </is>
      </c>
      <c r="F4028" s="11" t="n">
        <v>1990</v>
      </c>
      <c r="G4028" s="8" t="inlineStr">
        <is>
          <t>Porsche</t>
        </is>
      </c>
      <c r="H4028" s="8" t="inlineStr">
        <is>
          <t>911 Turbo S</t>
        </is>
      </c>
      <c r="I4028" s="8" t="inlineStr">
        <is>
          <t>KCX4K34J1RGZ4UJE3</t>
        </is>
      </c>
      <c r="J4028" s="8" t="inlineStr">
        <is>
          <t>02 - Sports / GT</t>
        </is>
      </c>
      <c r="K4028" s="12" t="n">
        <v>590000</v>
      </c>
      <c r="L4028" s="8" t="inlineStr">
        <is>
          <t>North Dakota</t>
        </is>
      </c>
      <c r="M4028" s="13" t="n">
        <v>7380.57</v>
      </c>
      <c r="N4028" s="13" t="n">
        <v>6621.85</v>
      </c>
      <c r="O4028" s="8" t="n"/>
    </row>
    <row r="4029">
      <c r="A4029" s="8" t="inlineStr">
        <is>
          <t>CANON-202601-003901</t>
        </is>
      </c>
      <c r="B4029" s="9" t="inlineStr">
        <is>
          <t>2026-01</t>
        </is>
      </c>
      <c r="C4029" s="10" t="n">
        <v>46044</v>
      </c>
      <c r="D4029" s="9" t="inlineStr">
        <is>
          <t>Bound</t>
        </is>
      </c>
      <c r="E4029" s="8" t="inlineStr">
        <is>
          <t>Saoirse Montoya</t>
        </is>
      </c>
      <c r="F4029" s="11" t="n">
        <v>1994</v>
      </c>
      <c r="G4029" s="8" t="inlineStr">
        <is>
          <t>Maserati</t>
        </is>
      </c>
      <c r="H4029" s="8" t="inlineStr">
        <is>
          <t>GranTurismo</t>
        </is>
      </c>
      <c r="I4029" s="8" t="inlineStr">
        <is>
          <t>SAYKUZGH2STXZK66H</t>
        </is>
      </c>
      <c r="J4029" s="8" t="inlineStr">
        <is>
          <t>02 - Sports / GT</t>
        </is>
      </c>
      <c r="K4029" s="12" t="n">
        <v>430000</v>
      </c>
      <c r="L4029" s="8" t="inlineStr">
        <is>
          <t>Michigan</t>
        </is>
      </c>
      <c r="M4029" s="13" t="n">
        <v>9431.6</v>
      </c>
      <c r="N4029" s="13" t="n">
        <v>8462.030000000001</v>
      </c>
      <c r="O4029" s="8" t="n"/>
    </row>
    <row r="4030">
      <c r="A4030" s="8" t="inlineStr">
        <is>
          <t>CANON-202601-003902</t>
        </is>
      </c>
      <c r="B4030" s="9" t="inlineStr">
        <is>
          <t>2026-01</t>
        </is>
      </c>
      <c r="C4030" s="10" t="n">
        <v>46040</v>
      </c>
      <c r="D4030" s="9" t="inlineStr">
        <is>
          <t>Bound</t>
        </is>
      </c>
      <c r="E4030" s="8" t="inlineStr">
        <is>
          <t>Anouk Whitlock</t>
        </is>
      </c>
      <c r="F4030" s="11" t="n">
        <v>1957</v>
      </c>
      <c r="G4030" s="8" t="inlineStr">
        <is>
          <t>Porsche</t>
        </is>
      </c>
      <c r="H4030" s="8" t="inlineStr">
        <is>
          <t>911 Turbo S</t>
        </is>
      </c>
      <c r="I4030" s="8" t="inlineStr">
        <is>
          <t>FFFMNGTE420ZNB4ZP</t>
        </is>
      </c>
      <c r="J4030" s="8" t="inlineStr">
        <is>
          <t>02 - Sports / GT</t>
        </is>
      </c>
      <c r="K4030" s="12" t="n">
        <v>345000</v>
      </c>
      <c r="L4030" s="8" t="inlineStr">
        <is>
          <t>Tennessee</t>
        </is>
      </c>
      <c r="M4030" s="13" t="n">
        <v>4784.43</v>
      </c>
      <c r="N4030" s="13" t="n">
        <v>4292.59</v>
      </c>
      <c r="O4030" s="8" t="n"/>
    </row>
    <row r="4031">
      <c r="A4031" s="8" t="inlineStr">
        <is>
          <t>CANON-202601-003903</t>
        </is>
      </c>
      <c r="B4031" s="9" t="inlineStr">
        <is>
          <t>2026-01</t>
        </is>
      </c>
      <c r="C4031" s="10" t="n">
        <v>46040</v>
      </c>
      <c r="D4031" s="9" t="inlineStr">
        <is>
          <t>Bound</t>
        </is>
      </c>
      <c r="E4031" s="8" t="inlineStr">
        <is>
          <t>Horace Vandermeer</t>
        </is>
      </c>
      <c r="F4031" s="11" t="n">
        <v>2007</v>
      </c>
      <c r="G4031" s="8" t="inlineStr">
        <is>
          <t>Bentley</t>
        </is>
      </c>
      <c r="H4031" s="8" t="inlineStr">
        <is>
          <t>Continental GT</t>
        </is>
      </c>
      <c r="I4031" s="8" t="inlineStr">
        <is>
          <t>60HAW07EKPEYNZAA7</t>
        </is>
      </c>
      <c r="J4031" s="8" t="inlineStr">
        <is>
          <t>02 - Sports / GT</t>
        </is>
      </c>
      <c r="K4031" s="12" t="n">
        <v>485000</v>
      </c>
      <c r="L4031" s="8" t="inlineStr">
        <is>
          <t>Nevada</t>
        </is>
      </c>
      <c r="M4031" s="13" t="n">
        <v>8029.95</v>
      </c>
      <c r="N4031" s="13" t="n">
        <v>7204.47</v>
      </c>
      <c r="O4031" s="8" t="n"/>
    </row>
    <row r="4032">
      <c r="A4032" s="8" t="inlineStr">
        <is>
          <t>CANON-202601-003904</t>
        </is>
      </c>
      <c r="B4032" s="9" t="inlineStr">
        <is>
          <t>2026-01</t>
        </is>
      </c>
      <c r="C4032" s="10" t="n">
        <v>46025</v>
      </c>
      <c r="D4032" s="9" t="inlineStr">
        <is>
          <t>Bound</t>
        </is>
      </c>
      <c r="E4032" s="8" t="inlineStr">
        <is>
          <t>Ottilie Fairweather</t>
        </is>
      </c>
      <c r="F4032" s="11" t="n">
        <v>1963</v>
      </c>
      <c r="G4032" s="8" t="inlineStr">
        <is>
          <t>Lamborghini</t>
        </is>
      </c>
      <c r="H4032" s="8" t="inlineStr">
        <is>
          <t>Huracan EVO</t>
        </is>
      </c>
      <c r="I4032" s="8" t="inlineStr">
        <is>
          <t>4DU8XG4RR65W66KTX</t>
        </is>
      </c>
      <c r="J4032" s="8" t="inlineStr">
        <is>
          <t>03 - Supercar</t>
        </is>
      </c>
      <c r="K4032" s="12" t="n">
        <v>820000</v>
      </c>
      <c r="L4032" s="8" t="inlineStr">
        <is>
          <t>Massachusetts</t>
        </is>
      </c>
      <c r="M4032" s="13" t="n">
        <v>18372.64</v>
      </c>
      <c r="N4032" s="13" t="n">
        <v>16483.93</v>
      </c>
      <c r="O4032" s="8" t="n"/>
    </row>
    <row r="4033">
      <c r="A4033" s="8" t="inlineStr">
        <is>
          <t>CANON-202601-003905</t>
        </is>
      </c>
      <c r="B4033" s="9" t="inlineStr">
        <is>
          <t>2026-01</t>
        </is>
      </c>
      <c r="C4033" s="10" t="n">
        <v>46034</v>
      </c>
      <c r="D4033" s="9" t="inlineStr">
        <is>
          <t>Bound</t>
        </is>
      </c>
      <c r="E4033" s="8" t="inlineStr">
        <is>
          <t>Ingrid Rourke</t>
        </is>
      </c>
      <c r="F4033" s="11" t="n">
        <v>1996</v>
      </c>
      <c r="G4033" s="8" t="inlineStr">
        <is>
          <t>Ferrari</t>
        </is>
      </c>
      <c r="H4033" s="8" t="inlineStr">
        <is>
          <t>296 GTB</t>
        </is>
      </c>
      <c r="I4033" s="8" t="inlineStr">
        <is>
          <t>MCBKWPUYHHEPV9391</t>
        </is>
      </c>
      <c r="J4033" s="8" t="inlineStr">
        <is>
          <t>03 - Supercar</t>
        </is>
      </c>
      <c r="K4033" s="12" t="n">
        <v>820000</v>
      </c>
      <c r="L4033" s="8" t="inlineStr">
        <is>
          <t>Delaware</t>
        </is>
      </c>
      <c r="M4033" s="13" t="n">
        <v>18372.64</v>
      </c>
      <c r="N4033" s="13" t="n">
        <v>16483.93</v>
      </c>
      <c r="O4033" s="8" t="n"/>
    </row>
    <row r="4034">
      <c r="A4034" s="8" t="inlineStr">
        <is>
          <t>CANON-202601-003906</t>
        </is>
      </c>
      <c r="B4034" s="9" t="inlineStr">
        <is>
          <t>2026-01</t>
        </is>
      </c>
      <c r="C4034" s="10" t="n">
        <v>46032</v>
      </c>
      <c r="D4034" s="9" t="inlineStr">
        <is>
          <t>Bound</t>
        </is>
      </c>
      <c r="E4034" s="8" t="inlineStr">
        <is>
          <t>Desmond Nakashima</t>
        </is>
      </c>
      <c r="F4034" s="11" t="n">
        <v>2017</v>
      </c>
      <c r="G4034" s="8" t="inlineStr">
        <is>
          <t>Ferrari</t>
        </is>
      </c>
      <c r="H4034" s="8" t="inlineStr">
        <is>
          <t>SF90 Stradale</t>
        </is>
      </c>
      <c r="I4034" s="8" t="inlineStr">
        <is>
          <t>8AWZXT6LFKLEMANV7</t>
        </is>
      </c>
      <c r="J4034" s="8" t="inlineStr">
        <is>
          <t>03 - Supercar</t>
        </is>
      </c>
      <c r="K4034" s="12" t="n">
        <v>1410000</v>
      </c>
      <c r="L4034" s="8" t="inlineStr">
        <is>
          <t>Ohio</t>
        </is>
      </c>
      <c r="M4034" s="13" t="n">
        <v>29583.4</v>
      </c>
      <c r="N4034" s="13" t="n">
        <v>26542.23</v>
      </c>
      <c r="O4034" s="8" t="n"/>
    </row>
    <row r="4035">
      <c r="A4035" s="8" t="inlineStr">
        <is>
          <t>CANON-202601-003907</t>
        </is>
      </c>
      <c r="B4035" s="9" t="inlineStr">
        <is>
          <t>2026-01</t>
        </is>
      </c>
      <c r="C4035" s="10" t="n">
        <v>46034</v>
      </c>
      <c r="D4035" s="9" t="inlineStr">
        <is>
          <t>Bound</t>
        </is>
      </c>
      <c r="E4035" s="8" t="inlineStr">
        <is>
          <t>Cassius Delacroix</t>
        </is>
      </c>
      <c r="F4035" s="11" t="n">
        <v>1988</v>
      </c>
      <c r="G4035" s="8" t="inlineStr">
        <is>
          <t>Aston Martin</t>
        </is>
      </c>
      <c r="H4035" s="8" t="inlineStr">
        <is>
          <t>DB12</t>
        </is>
      </c>
      <c r="I4035" s="8" t="inlineStr">
        <is>
          <t>WRJ6XSNDZ6HF5YZYZ</t>
        </is>
      </c>
      <c r="J4035" s="8" t="inlineStr">
        <is>
          <t>02 - Sports / GT</t>
        </is>
      </c>
      <c r="K4035" s="12" t="n">
        <v>765000</v>
      </c>
      <c r="L4035" s="8" t="inlineStr">
        <is>
          <t>Kentucky</t>
        </is>
      </c>
      <c r="M4035" s="13" t="n">
        <v>12571.98</v>
      </c>
      <c r="N4035" s="13" t="n">
        <v>11279.58</v>
      </c>
      <c r="O4035" s="8" t="n"/>
    </row>
    <row r="4036">
      <c r="A4036" s="8" t="inlineStr">
        <is>
          <t>CANON-202601-003909</t>
        </is>
      </c>
      <c r="B4036" s="9" t="inlineStr">
        <is>
          <t>2026-01</t>
        </is>
      </c>
      <c r="C4036" s="10" t="n">
        <v>46044</v>
      </c>
      <c r="D4036" s="9" t="inlineStr">
        <is>
          <t>Bound</t>
        </is>
      </c>
      <c r="E4036" s="8" t="inlineStr">
        <is>
          <t>Fitzgerald Delacroix</t>
        </is>
      </c>
      <c r="F4036" s="11" t="n">
        <v>2011</v>
      </c>
      <c r="G4036" s="8" t="inlineStr">
        <is>
          <t>Mercedes-Benz</t>
        </is>
      </c>
      <c r="H4036" s="8" t="inlineStr">
        <is>
          <t>AMG GT</t>
        </is>
      </c>
      <c r="I4036" s="8" t="inlineStr">
        <is>
          <t>GFY48YNUKMLNUBUE0</t>
        </is>
      </c>
      <c r="J4036" s="8" t="inlineStr">
        <is>
          <t>02 - Sports / GT</t>
        </is>
      </c>
      <c r="K4036" s="12" t="n">
        <v>735000</v>
      </c>
      <c r="L4036" s="8" t="inlineStr">
        <is>
          <t>Massachusetts</t>
        </is>
      </c>
      <c r="M4036" s="13" t="n">
        <v>11267.69</v>
      </c>
      <c r="N4036" s="13" t="n">
        <v>10109.37</v>
      </c>
      <c r="O4036" s="8" t="n"/>
    </row>
    <row r="4037">
      <c r="A4037" s="8" t="inlineStr">
        <is>
          <t>CANON-202601-003910</t>
        </is>
      </c>
      <c r="B4037" s="9" t="inlineStr">
        <is>
          <t>2026-01</t>
        </is>
      </c>
      <c r="C4037" s="10" t="n">
        <v>46026</v>
      </c>
      <c r="D4037" s="9" t="inlineStr">
        <is>
          <t>Bound</t>
        </is>
      </c>
      <c r="E4037" s="8" t="inlineStr">
        <is>
          <t>Beatrix Chattopadhyay</t>
        </is>
      </c>
      <c r="F4037" s="11" t="n">
        <v>2024</v>
      </c>
      <c r="G4037" s="8" t="inlineStr">
        <is>
          <t>Ferrari</t>
        </is>
      </c>
      <c r="H4037" s="8" t="inlineStr">
        <is>
          <t>296 GTB</t>
        </is>
      </c>
      <c r="I4037" s="8" t="inlineStr">
        <is>
          <t>8XN42MA27W55F5L3S</t>
        </is>
      </c>
      <c r="J4037" s="8" t="inlineStr">
        <is>
          <t>03 - Supercar</t>
        </is>
      </c>
      <c r="K4037" s="12" t="n">
        <v>1400000</v>
      </c>
      <c r="L4037" s="8" t="inlineStr">
        <is>
          <t>Kansas</t>
        </is>
      </c>
      <c r="M4037" s="13" t="n">
        <v>20498.11</v>
      </c>
      <c r="N4037" s="13" t="n">
        <v>18390.9</v>
      </c>
      <c r="O4037" s="8" t="n"/>
    </row>
    <row r="4038">
      <c r="A4038" s="8" t="inlineStr">
        <is>
          <t>CANON-202601-003911</t>
        </is>
      </c>
      <c r="B4038" s="9" t="inlineStr">
        <is>
          <t>2026-01</t>
        </is>
      </c>
      <c r="C4038" s="10" t="n">
        <v>46047</v>
      </c>
      <c r="D4038" s="9" t="inlineStr">
        <is>
          <t>Bound</t>
        </is>
      </c>
      <c r="E4038" s="8" t="inlineStr">
        <is>
          <t>Sunniva Merriweather</t>
        </is>
      </c>
      <c r="F4038" s="11" t="n">
        <v>1957</v>
      </c>
      <c r="G4038" s="8" t="inlineStr">
        <is>
          <t>Ferrari</t>
        </is>
      </c>
      <c r="H4038" s="8" t="inlineStr">
        <is>
          <t>SF90 Stradale</t>
        </is>
      </c>
      <c r="I4038" s="8" t="inlineStr">
        <is>
          <t>YZUJV87ASRRGW5HZL</t>
        </is>
      </c>
      <c r="J4038" s="8" t="inlineStr">
        <is>
          <t>03 - Supercar</t>
        </is>
      </c>
      <c r="K4038" s="12" t="n">
        <v>895000</v>
      </c>
      <c r="L4038" s="8" t="inlineStr">
        <is>
          <t>Ohio</t>
        </is>
      </c>
      <c r="M4038" s="13" t="n">
        <v>22299.01</v>
      </c>
      <c r="N4038" s="13" t="n">
        <v>20006.67</v>
      </c>
      <c r="O4038" s="8" t="n"/>
    </row>
    <row r="4039">
      <c r="A4039" s="8" t="inlineStr">
        <is>
          <t>CANON-202601-003912</t>
        </is>
      </c>
      <c r="B4039" s="9" t="inlineStr">
        <is>
          <t>2026-01</t>
        </is>
      </c>
      <c r="C4039" s="10" t="n">
        <v>46023</v>
      </c>
      <c r="D4039" s="9" t="inlineStr">
        <is>
          <t>Bound</t>
        </is>
      </c>
      <c r="E4039" s="8" t="inlineStr">
        <is>
          <t>Ingrid Fairweather</t>
        </is>
      </c>
      <c r="F4039" s="11" t="n">
        <v>1974</v>
      </c>
      <c r="G4039" s="8" t="inlineStr">
        <is>
          <t>Lamborghini</t>
        </is>
      </c>
      <c r="H4039" s="8" t="inlineStr">
        <is>
          <t>Huracan EVO</t>
        </is>
      </c>
      <c r="I4039" s="8" t="inlineStr">
        <is>
          <t>9XRNWE7G5D43TX8H8</t>
        </is>
      </c>
      <c r="J4039" s="8" t="inlineStr">
        <is>
          <t>03 - Supercar</t>
        </is>
      </c>
      <c r="K4039" s="12" t="n">
        <v>830000</v>
      </c>
      <c r="L4039" s="8" t="inlineStr">
        <is>
          <t>Oregon</t>
        </is>
      </c>
      <c r="M4039" s="13" t="n">
        <v>16811.42</v>
      </c>
      <c r="N4039" s="13" t="n">
        <v>15083.21</v>
      </c>
      <c r="O4039" s="8" t="n"/>
    </row>
    <row r="4040">
      <c r="A4040" s="8" t="inlineStr">
        <is>
          <t>CANON-202601-003913</t>
        </is>
      </c>
      <c r="B4040" s="9" t="inlineStr">
        <is>
          <t>2026-01</t>
        </is>
      </c>
      <c r="C4040" s="10" t="n">
        <v>46042</v>
      </c>
      <c r="D4040" s="9" t="inlineStr">
        <is>
          <t>Bound</t>
        </is>
      </c>
      <c r="E4040" s="8" t="inlineStr">
        <is>
          <t>Ottilie Thistlewood</t>
        </is>
      </c>
      <c r="F4040" s="11" t="n">
        <v>2006</v>
      </c>
      <c r="G4040" s="8" t="inlineStr">
        <is>
          <t>Alfa Romeo</t>
        </is>
      </c>
      <c r="H4040" s="8" t="inlineStr">
        <is>
          <t>8C 2900</t>
        </is>
      </c>
      <c r="I4040" s="8" t="inlineStr">
        <is>
          <t>86XNDJXCVWJ06T4GV</t>
        </is>
      </c>
      <c r="J4040" s="8" t="inlineStr">
        <is>
          <t>06 - Vintage Pre-War (pre-1946)</t>
        </is>
      </c>
      <c r="K4040" s="12" t="n">
        <v>290000</v>
      </c>
      <c r="L4040" s="8" t="inlineStr">
        <is>
          <t>Wyoming</t>
        </is>
      </c>
      <c r="M4040" s="13" t="n">
        <v>2458.98</v>
      </c>
      <c r="N4040" s="13" t="n">
        <v>2206.2</v>
      </c>
      <c r="O4040" s="8" t="n"/>
    </row>
    <row r="4041">
      <c r="A4041" s="8" t="inlineStr">
        <is>
          <t>CANON-202601-003915</t>
        </is>
      </c>
      <c r="B4041" s="9" t="inlineStr">
        <is>
          <t>2026-01</t>
        </is>
      </c>
      <c r="C4041" s="10" t="n">
        <v>46047</v>
      </c>
      <c r="D4041" s="9" t="inlineStr">
        <is>
          <t>Bound</t>
        </is>
      </c>
      <c r="E4041" s="8" t="inlineStr">
        <is>
          <t>Fitzgerald Thistlewood</t>
        </is>
      </c>
      <c r="F4041" s="11" t="n">
        <v>1999</v>
      </c>
      <c r="G4041" s="8" t="inlineStr">
        <is>
          <t>Mercedes-Benz</t>
        </is>
      </c>
      <c r="H4041" s="8" t="inlineStr">
        <is>
          <t>AMG GT</t>
        </is>
      </c>
      <c r="I4041" s="8" t="inlineStr">
        <is>
          <t>S8GCWBKDMBSE6YGKU</t>
        </is>
      </c>
      <c r="J4041" s="8" t="inlineStr">
        <is>
          <t>02 - Sports / GT</t>
        </is>
      </c>
      <c r="K4041" s="12" t="n">
        <v>1160000</v>
      </c>
      <c r="L4041" s="8" t="inlineStr">
        <is>
          <t>Rhode Island</t>
        </is>
      </c>
      <c r="M4041" s="13" t="n">
        <v>16491.7</v>
      </c>
      <c r="N4041" s="13" t="n">
        <v>14796.35</v>
      </c>
      <c r="O4041" s="8" t="n"/>
    </row>
    <row r="4042">
      <c r="A4042" s="8" t="inlineStr">
        <is>
          <t>CANON-202601-003916</t>
        </is>
      </c>
      <c r="B4042" s="9" t="inlineStr">
        <is>
          <t>2026-01</t>
        </is>
      </c>
      <c r="C4042" s="10" t="n">
        <v>46026</v>
      </c>
      <c r="D4042" s="9" t="inlineStr">
        <is>
          <t>Bound</t>
        </is>
      </c>
      <c r="E4042" s="8" t="inlineStr">
        <is>
          <t>Sunniva Larsson</t>
        </is>
      </c>
      <c r="F4042" s="11" t="n">
        <v>1964</v>
      </c>
      <c r="G4042" s="8" t="inlineStr">
        <is>
          <t>Mercedes-Benz</t>
        </is>
      </c>
      <c r="H4042" s="8" t="inlineStr">
        <is>
          <t>AMG GT</t>
        </is>
      </c>
      <c r="I4042" s="8" t="inlineStr">
        <is>
          <t>UP8S2VV2PWY6V9CPG</t>
        </is>
      </c>
      <c r="J4042" s="8" t="inlineStr">
        <is>
          <t>02 - Sports / GT</t>
        </is>
      </c>
      <c r="K4042" s="12" t="n">
        <v>780000</v>
      </c>
      <c r="L4042" s="8" t="inlineStr">
        <is>
          <t>California</t>
        </is>
      </c>
      <c r="M4042" s="13" t="n">
        <v>12914.15</v>
      </c>
      <c r="N4042" s="13" t="n">
        <v>11586.58</v>
      </c>
      <c r="O4042" s="8" t="n"/>
    </row>
    <row r="4043">
      <c r="A4043" s="8" t="inlineStr">
        <is>
          <t>CANON-202601-003918</t>
        </is>
      </c>
      <c r="B4043" s="9" t="inlineStr">
        <is>
          <t>2026-01</t>
        </is>
      </c>
      <c r="C4043" s="10" t="n">
        <v>46038</v>
      </c>
      <c r="D4043" s="9" t="inlineStr">
        <is>
          <t>Bound</t>
        </is>
      </c>
      <c r="E4043" s="8" t="inlineStr">
        <is>
          <t>Mireille Thistlewood</t>
        </is>
      </c>
      <c r="F4043" s="11" t="n">
        <v>2004</v>
      </c>
      <c r="G4043" s="8" t="inlineStr">
        <is>
          <t>BMW</t>
        </is>
      </c>
      <c r="H4043" s="8" t="inlineStr">
        <is>
          <t>M8 Competition</t>
        </is>
      </c>
      <c r="I4043" s="8" t="inlineStr">
        <is>
          <t>VDV368K6MAB81HN3J</t>
        </is>
      </c>
      <c r="J4043" s="8" t="inlineStr">
        <is>
          <t>02 - Sports / GT</t>
        </is>
      </c>
      <c r="K4043" s="12" t="n">
        <v>795000</v>
      </c>
      <c r="L4043" s="8" t="inlineStr">
        <is>
          <t>Florida</t>
        </is>
      </c>
      <c r="M4043" s="13" t="n">
        <v>13845</v>
      </c>
      <c r="N4043" s="13" t="n">
        <v>12421.73</v>
      </c>
      <c r="O4043" s="8" t="n"/>
    </row>
    <row r="4044">
      <c r="A4044" s="8" t="inlineStr">
        <is>
          <t>CANON-202601-003919</t>
        </is>
      </c>
      <c r="B4044" s="9" t="inlineStr">
        <is>
          <t>2026-01</t>
        </is>
      </c>
      <c r="C4044" s="10" t="n">
        <v>46040</v>
      </c>
      <c r="D4044" s="9" t="inlineStr">
        <is>
          <t>Bound</t>
        </is>
      </c>
      <c r="E4044" s="8" t="inlineStr">
        <is>
          <t>Noor Rourke</t>
        </is>
      </c>
      <c r="F4044" s="11" t="n">
        <v>1987</v>
      </c>
      <c r="G4044" s="8" t="inlineStr">
        <is>
          <t>Mercedes-Benz</t>
        </is>
      </c>
      <c r="H4044" s="8" t="inlineStr">
        <is>
          <t>AMG GT</t>
        </is>
      </c>
      <c r="I4044" s="8" t="inlineStr">
        <is>
          <t>W35RRN46VL96YAHDA</t>
        </is>
      </c>
      <c r="J4044" s="8" t="inlineStr">
        <is>
          <t>02 - Sports / GT</t>
        </is>
      </c>
      <c r="K4044" s="12" t="n">
        <v>590000</v>
      </c>
      <c r="L4044" s="8" t="inlineStr">
        <is>
          <t>Louisiana</t>
        </is>
      </c>
      <c r="M4044" s="13" t="n">
        <v>8755.379999999999</v>
      </c>
      <c r="N4044" s="13" t="n">
        <v>7855.33</v>
      </c>
      <c r="O4044" s="8" t="n"/>
    </row>
    <row r="4045">
      <c r="A4045" s="8" t="inlineStr">
        <is>
          <t>CANON-202601-003920</t>
        </is>
      </c>
      <c r="B4045" s="9" t="inlineStr">
        <is>
          <t>2026-01</t>
        </is>
      </c>
      <c r="C4045" s="10" t="n">
        <v>46042</v>
      </c>
      <c r="D4045" s="9" t="inlineStr">
        <is>
          <t>Bound</t>
        </is>
      </c>
      <c r="E4045" s="8" t="inlineStr">
        <is>
          <t>Fenwick Thistlewood</t>
        </is>
      </c>
      <c r="F4045" s="11" t="n">
        <v>1990</v>
      </c>
      <c r="G4045" s="8" t="inlineStr">
        <is>
          <t>Ferrari</t>
        </is>
      </c>
      <c r="H4045" s="8" t="inlineStr">
        <is>
          <t>SF90 Stradale</t>
        </is>
      </c>
      <c r="I4045" s="8" t="inlineStr">
        <is>
          <t>76R857MJEA3C2UJJG</t>
        </is>
      </c>
      <c r="J4045" s="8" t="inlineStr">
        <is>
          <t>03 - Supercar</t>
        </is>
      </c>
      <c r="K4045" s="12" t="n">
        <v>575000</v>
      </c>
      <c r="L4045" s="8" t="inlineStr">
        <is>
          <t>California</t>
        </is>
      </c>
      <c r="M4045" s="13" t="n">
        <v>13913.92</v>
      </c>
      <c r="N4045" s="13" t="n">
        <v>12483.57</v>
      </c>
      <c r="O4045" s="8" t="n"/>
    </row>
    <row r="4046">
      <c r="A4046" s="8" t="inlineStr">
        <is>
          <t>CANON-202601-003921</t>
        </is>
      </c>
      <c r="B4046" s="9" t="inlineStr">
        <is>
          <t>2026-01</t>
        </is>
      </c>
      <c r="C4046" s="10" t="n">
        <v>46030</v>
      </c>
      <c r="D4046" s="9" t="inlineStr">
        <is>
          <t>Bound</t>
        </is>
      </c>
      <c r="E4046" s="8" t="inlineStr">
        <is>
          <t>Ottilie Thistlewood</t>
        </is>
      </c>
      <c r="F4046" s="11" t="n">
        <v>2012</v>
      </c>
      <c r="G4046" s="8" t="inlineStr">
        <is>
          <t>BMW</t>
        </is>
      </c>
      <c r="H4046" s="8" t="inlineStr">
        <is>
          <t>M8 Competition</t>
        </is>
      </c>
      <c r="I4046" s="8" t="inlineStr">
        <is>
          <t>3K9P6B4B20Y46BCR2</t>
        </is>
      </c>
      <c r="J4046" s="8" t="inlineStr">
        <is>
          <t>02 - Sports / GT</t>
        </is>
      </c>
      <c r="K4046" s="12" t="n">
        <v>1400000</v>
      </c>
      <c r="L4046" s="8" t="inlineStr">
        <is>
          <t>New York</t>
        </is>
      </c>
      <c r="M4046" s="13" t="n">
        <v>18596.23</v>
      </c>
      <c r="N4046" s="13" t="n">
        <v>16684.54</v>
      </c>
      <c r="O4046" s="8" t="n"/>
    </row>
    <row r="4047">
      <c r="A4047" s="8" t="inlineStr">
        <is>
          <t>CANON-202601-003923</t>
        </is>
      </c>
      <c r="B4047" s="9" t="inlineStr">
        <is>
          <t>2026-01</t>
        </is>
      </c>
      <c r="C4047" s="10" t="n">
        <v>46023</v>
      </c>
      <c r="D4047" s="9" t="inlineStr">
        <is>
          <t>Bound</t>
        </is>
      </c>
      <c r="E4047" s="8" t="inlineStr">
        <is>
          <t>Leopold Vandermeer</t>
        </is>
      </c>
      <c r="F4047" s="11" t="n">
        <v>2013</v>
      </c>
      <c r="G4047" s="8" t="inlineStr">
        <is>
          <t>Bentley</t>
        </is>
      </c>
      <c r="H4047" s="8" t="inlineStr">
        <is>
          <t>4.5 Litre</t>
        </is>
      </c>
      <c r="I4047" s="8" t="inlineStr">
        <is>
          <t>ANWKUBPFXA6NJULUL</t>
        </is>
      </c>
      <c r="J4047" s="8" t="inlineStr">
        <is>
          <t>06 - Vintage Pre-War (pre-1946)</t>
        </is>
      </c>
      <c r="K4047" s="12" t="n">
        <v>570000</v>
      </c>
      <c r="L4047" s="8" t="inlineStr">
        <is>
          <t>Colorado</t>
        </is>
      </c>
      <c r="M4047" s="13" t="n">
        <v>4495.47</v>
      </c>
      <c r="N4047" s="13" t="n">
        <v>4033.34</v>
      </c>
      <c r="O4047" s="8" t="n"/>
    </row>
    <row r="4048">
      <c r="A4048" s="8" t="inlineStr">
        <is>
          <t>CANON-202601-003924</t>
        </is>
      </c>
      <c r="B4048" s="9" t="inlineStr">
        <is>
          <t>2026-01</t>
        </is>
      </c>
      <c r="C4048" s="10" t="n">
        <v>46046</v>
      </c>
      <c r="D4048" s="9" t="inlineStr">
        <is>
          <t>Bound</t>
        </is>
      </c>
      <c r="E4048" s="8" t="inlineStr">
        <is>
          <t>Saoirse Vandermeer</t>
        </is>
      </c>
      <c r="F4048" s="11" t="n">
        <v>1994</v>
      </c>
      <c r="G4048" s="8" t="inlineStr">
        <is>
          <t>Aston Martin</t>
        </is>
      </c>
      <c r="H4048" s="8" t="inlineStr">
        <is>
          <t>DB5</t>
        </is>
      </c>
      <c r="I4048" s="8" t="inlineStr">
        <is>
          <t>DKADLKP55T21AB6X9</t>
        </is>
      </c>
      <c r="J4048" s="8" t="inlineStr">
        <is>
          <t>07 - Post-War Classic (1946-1972)</t>
        </is>
      </c>
      <c r="K4048" s="12" t="n">
        <v>700000</v>
      </c>
      <c r="L4048" s="8" t="inlineStr">
        <is>
          <t>Tennessee</t>
        </is>
      </c>
      <c r="M4048" s="13" t="n">
        <v>5565.66</v>
      </c>
      <c r="N4048" s="13" t="n">
        <v>4993.51</v>
      </c>
      <c r="O4048" s="8" t="n"/>
    </row>
    <row r="4049">
      <c r="A4049" s="8" t="inlineStr">
        <is>
          <t>CANON-202601-003925</t>
        </is>
      </c>
      <c r="B4049" s="9" t="inlineStr">
        <is>
          <t>2026-01</t>
        </is>
      </c>
      <c r="C4049" s="10" t="n">
        <v>46042</v>
      </c>
      <c r="D4049" s="9" t="inlineStr">
        <is>
          <t>Bound</t>
        </is>
      </c>
      <c r="E4049" s="8" t="inlineStr">
        <is>
          <t>Callum Delacroix</t>
        </is>
      </c>
      <c r="F4049" s="11" t="n">
        <v>2019</v>
      </c>
      <c r="G4049" s="8" t="inlineStr">
        <is>
          <t>Jaguar</t>
        </is>
      </c>
      <c r="H4049" s="8" t="inlineStr">
        <is>
          <t>E-Type Series 1</t>
        </is>
      </c>
      <c r="I4049" s="8" t="inlineStr">
        <is>
          <t>1R1BW6MVA9ESPAA9E</t>
        </is>
      </c>
      <c r="J4049" s="8" t="inlineStr">
        <is>
          <t>07 - Post-War Classic (1946-1972)</t>
        </is>
      </c>
      <c r="K4049" s="12" t="n">
        <v>510000</v>
      </c>
      <c r="L4049" s="8" t="inlineStr">
        <is>
          <t>California</t>
        </is>
      </c>
      <c r="M4049" s="13" t="n">
        <v>5585.94</v>
      </c>
      <c r="N4049" s="13" t="n">
        <v>5011.71</v>
      </c>
      <c r="O4049" s="8" t="n"/>
    </row>
    <row r="4050">
      <c r="A4050" s="8" t="inlineStr">
        <is>
          <t>CANON-202601-003926</t>
        </is>
      </c>
      <c r="B4050" s="9" t="inlineStr">
        <is>
          <t>2026-01</t>
        </is>
      </c>
      <c r="C4050" s="10" t="n">
        <v>46053</v>
      </c>
      <c r="D4050" s="9" t="inlineStr">
        <is>
          <t>Bound</t>
        </is>
      </c>
      <c r="E4050" s="8" t="inlineStr">
        <is>
          <t>Lorenzo Underwood</t>
        </is>
      </c>
      <c r="F4050" s="11" t="n">
        <v>1999</v>
      </c>
      <c r="G4050" s="8" t="inlineStr">
        <is>
          <t>Lamborghini</t>
        </is>
      </c>
      <c r="H4050" s="8" t="inlineStr">
        <is>
          <t>Huracan EVO</t>
        </is>
      </c>
      <c r="I4050" s="8" t="inlineStr">
        <is>
          <t>NPCG0KRCJHKEVXHHF</t>
        </is>
      </c>
      <c r="J4050" s="8" t="inlineStr">
        <is>
          <t>03 - Supercar</t>
        </is>
      </c>
      <c r="K4050" s="12" t="n">
        <v>1460000</v>
      </c>
      <c r="L4050" s="8" t="inlineStr">
        <is>
          <t>Hawaii</t>
        </is>
      </c>
      <c r="M4050" s="13" t="n">
        <v>28649.06</v>
      </c>
      <c r="N4050" s="13" t="n">
        <v>25703.94</v>
      </c>
      <c r="O4050" s="8" t="n"/>
    </row>
    <row r="4051">
      <c r="A4051" s="8" t="inlineStr">
        <is>
          <t>CANON-202601-003927</t>
        </is>
      </c>
      <c r="B4051" s="9" t="inlineStr">
        <is>
          <t>2026-01</t>
        </is>
      </c>
      <c r="C4051" s="10" t="n">
        <v>46038</v>
      </c>
      <c r="D4051" s="9" t="inlineStr">
        <is>
          <t>Bound</t>
        </is>
      </c>
      <c r="E4051" s="8" t="inlineStr">
        <is>
          <t>Ingrid Castellanos</t>
        </is>
      </c>
      <c r="F4051" s="11" t="n">
        <v>1967</v>
      </c>
      <c r="G4051" s="8" t="inlineStr">
        <is>
          <t>McLaren</t>
        </is>
      </c>
      <c r="H4051" s="8" t="inlineStr">
        <is>
          <t>750S</t>
        </is>
      </c>
      <c r="I4051" s="8" t="inlineStr">
        <is>
          <t>YCSXW4YKFRAZ4K7DE</t>
        </is>
      </c>
      <c r="J4051" s="8" t="inlineStr">
        <is>
          <t>03 - Supercar</t>
        </is>
      </c>
      <c r="K4051" s="12" t="n">
        <v>515000</v>
      </c>
      <c r="L4051" s="8" t="inlineStr">
        <is>
          <t>Florida</t>
        </is>
      </c>
      <c r="M4051" s="13" t="n">
        <v>13108.21</v>
      </c>
      <c r="N4051" s="13" t="n">
        <v>11760.69</v>
      </c>
      <c r="O4051" s="8" t="n"/>
    </row>
    <row r="4052">
      <c r="A4052" s="8" t="inlineStr">
        <is>
          <t>CANON-202601-003928</t>
        </is>
      </c>
      <c r="B4052" s="9" t="inlineStr">
        <is>
          <t>2026-01</t>
        </is>
      </c>
      <c r="C4052" s="10" t="n">
        <v>46041</v>
      </c>
      <c r="D4052" s="9" t="inlineStr">
        <is>
          <t>Bound</t>
        </is>
      </c>
      <c r="E4052" s="8" t="inlineStr">
        <is>
          <t>Delphine Blackwood</t>
        </is>
      </c>
      <c r="F4052" s="11" t="n">
        <v>1995</v>
      </c>
      <c r="G4052" s="8" t="inlineStr">
        <is>
          <t>Mercedes-Benz</t>
        </is>
      </c>
      <c r="H4052" s="8" t="inlineStr">
        <is>
          <t>AMG GT</t>
        </is>
      </c>
      <c r="I4052" s="8" t="inlineStr">
        <is>
          <t>Y46FXTPU537WDCM5G</t>
        </is>
      </c>
      <c r="J4052" s="8" t="inlineStr">
        <is>
          <t>02 - Sports / GT</t>
        </is>
      </c>
      <c r="K4052" s="12" t="n">
        <v>330000</v>
      </c>
      <c r="L4052" s="8" t="inlineStr">
        <is>
          <t>Delaware</t>
        </is>
      </c>
      <c r="M4052" s="13" t="n">
        <v>5837.26</v>
      </c>
      <c r="N4052" s="13" t="n">
        <v>5237.19</v>
      </c>
      <c r="O4052" s="8" t="n"/>
    </row>
    <row r="4053">
      <c r="A4053" s="8" t="inlineStr">
        <is>
          <t>CANON-202601-003931</t>
        </is>
      </c>
      <c r="B4053" s="9" t="inlineStr">
        <is>
          <t>2026-01</t>
        </is>
      </c>
      <c r="C4053" s="10" t="n">
        <v>46048</v>
      </c>
      <c r="D4053" s="9" t="inlineStr">
        <is>
          <t>Bound</t>
        </is>
      </c>
      <c r="E4053" s="8" t="inlineStr">
        <is>
          <t>Wilhelmina Vandermeer</t>
        </is>
      </c>
      <c r="F4053" s="11" t="n">
        <v>1963</v>
      </c>
      <c r="G4053" s="8" t="inlineStr">
        <is>
          <t>Bentley</t>
        </is>
      </c>
      <c r="H4053" s="8" t="inlineStr">
        <is>
          <t>Continental GT</t>
        </is>
      </c>
      <c r="I4053" s="8" t="inlineStr">
        <is>
          <t>E4P2MWNCNKNWJ67N2</t>
        </is>
      </c>
      <c r="J4053" s="8" t="inlineStr">
        <is>
          <t>02 - Sports / GT</t>
        </is>
      </c>
      <c r="K4053" s="12" t="n">
        <v>690000</v>
      </c>
      <c r="L4053" s="8" t="inlineStr">
        <is>
          <t>Massachusetts</t>
        </is>
      </c>
      <c r="M4053" s="13" t="n">
        <v>10577.83</v>
      </c>
      <c r="N4053" s="13" t="n">
        <v>9490.43</v>
      </c>
      <c r="O4053" s="8" t="n"/>
    </row>
    <row r="4054">
      <c r="A4054" s="8" t="inlineStr">
        <is>
          <t>CANON-202601-003932</t>
        </is>
      </c>
      <c r="B4054" s="9" t="inlineStr">
        <is>
          <t>2026-01</t>
        </is>
      </c>
      <c r="C4054" s="10" t="n">
        <v>46025</v>
      </c>
      <c r="D4054" s="9" t="inlineStr">
        <is>
          <t>Bound</t>
        </is>
      </c>
      <c r="E4054" s="8" t="inlineStr">
        <is>
          <t>Fitzgerald Montoya</t>
        </is>
      </c>
      <c r="F4054" s="11" t="n">
        <v>2009</v>
      </c>
      <c r="G4054" s="8" t="inlineStr">
        <is>
          <t>Porsche</t>
        </is>
      </c>
      <c r="H4054" s="8" t="inlineStr">
        <is>
          <t>911 Turbo S</t>
        </is>
      </c>
      <c r="I4054" s="8" t="inlineStr">
        <is>
          <t>ZRCYK139LWXBB6XE8</t>
        </is>
      </c>
      <c r="J4054" s="8" t="inlineStr">
        <is>
          <t>02 - Sports / GT</t>
        </is>
      </c>
      <c r="K4054" s="12" t="n">
        <v>800000</v>
      </c>
      <c r="L4054" s="8" t="inlineStr">
        <is>
          <t>New York</t>
        </is>
      </c>
      <c r="M4054" s="13" t="n">
        <v>12558.49</v>
      </c>
      <c r="N4054" s="13" t="n">
        <v>11267.48</v>
      </c>
      <c r="O4054" s="8" t="n"/>
    </row>
    <row r="4055">
      <c r="A4055" s="8" t="inlineStr">
        <is>
          <t>CANON-202601-003933</t>
        </is>
      </c>
      <c r="B4055" s="9" t="inlineStr">
        <is>
          <t>2026-01</t>
        </is>
      </c>
      <c r="C4055" s="10" t="n">
        <v>46031</v>
      </c>
      <c r="D4055" s="9" t="inlineStr">
        <is>
          <t>Bound</t>
        </is>
      </c>
      <c r="E4055" s="8" t="inlineStr">
        <is>
          <t>Leopold Castellanos</t>
        </is>
      </c>
      <c r="F4055" s="11" t="n">
        <v>1969</v>
      </c>
      <c r="G4055" s="8" t="inlineStr">
        <is>
          <t>Ringbrothers</t>
        </is>
      </c>
      <c r="H4055" s="8" t="inlineStr">
        <is>
          <t>Mustang</t>
        </is>
      </c>
      <c r="I4055" s="8" t="inlineStr">
        <is>
          <t>ME7RJTACHBEAVHE4S</t>
        </is>
      </c>
      <c r="J4055" s="8" t="inlineStr">
        <is>
          <t>11 - Restomod / Coachbuilt / Bespoke</t>
        </is>
      </c>
      <c r="K4055" s="12" t="n">
        <v>510000</v>
      </c>
      <c r="L4055" s="8" t="inlineStr">
        <is>
          <t>Montana</t>
        </is>
      </c>
      <c r="M4055" s="13" t="n">
        <v>6980.26</v>
      </c>
      <c r="N4055" s="13" t="n">
        <v>6262.69</v>
      </c>
      <c r="O4055" s="8" t="n"/>
    </row>
    <row r="4056">
      <c r="A4056" s="8" t="inlineStr">
        <is>
          <t>CANON-202601-003936</t>
        </is>
      </c>
      <c r="B4056" s="9" t="inlineStr">
        <is>
          <t>2026-01</t>
        </is>
      </c>
      <c r="C4056" s="10" t="n">
        <v>46041</v>
      </c>
      <c r="D4056" s="9" t="inlineStr">
        <is>
          <t>Bound</t>
        </is>
      </c>
      <c r="E4056" s="8" t="inlineStr">
        <is>
          <t>Fenwick Pennington</t>
        </is>
      </c>
      <c r="F4056" s="11" t="n">
        <v>1993</v>
      </c>
      <c r="G4056" s="8" t="inlineStr">
        <is>
          <t>Maserati</t>
        </is>
      </c>
      <c r="H4056" s="8" t="inlineStr">
        <is>
          <t>GranTurismo</t>
        </is>
      </c>
      <c r="I4056" s="8" t="inlineStr">
        <is>
          <t>LM9EGANGGZKJ9BP6L</t>
        </is>
      </c>
      <c r="J4056" s="8" t="inlineStr">
        <is>
          <t>02 - Sports / GT</t>
        </is>
      </c>
      <c r="K4056" s="12" t="n">
        <v>265000</v>
      </c>
      <c r="L4056" s="8" t="inlineStr">
        <is>
          <t>Florida</t>
        </is>
      </c>
      <c r="M4056" s="13" t="n">
        <v>5325</v>
      </c>
      <c r="N4056" s="13" t="n">
        <v>4777.59</v>
      </c>
      <c r="O4056" s="8" t="n"/>
    </row>
    <row r="4057">
      <c r="A4057" s="8" t="inlineStr">
        <is>
          <t>CANON-202601-003937</t>
        </is>
      </c>
      <c r="B4057" s="9" t="inlineStr">
        <is>
          <t>2026-01</t>
        </is>
      </c>
      <c r="C4057" s="10" t="n">
        <v>46024</v>
      </c>
      <c r="D4057" s="9" t="inlineStr">
        <is>
          <t>Bound</t>
        </is>
      </c>
      <c r="E4057" s="8" t="inlineStr">
        <is>
          <t>Aurelio Harrington</t>
        </is>
      </c>
      <c r="F4057" s="11" t="n">
        <v>1974</v>
      </c>
      <c r="G4057" s="8" t="inlineStr">
        <is>
          <t>Maserati</t>
        </is>
      </c>
      <c r="H4057" s="8" t="inlineStr">
        <is>
          <t>GranTurismo</t>
        </is>
      </c>
      <c r="I4057" s="8" t="inlineStr">
        <is>
          <t>3H3BFKTBJ93H8NLYV</t>
        </is>
      </c>
      <c r="J4057" s="8" t="inlineStr">
        <is>
          <t>02 - Sports / GT</t>
        </is>
      </c>
      <c r="K4057" s="12" t="n">
        <v>620000</v>
      </c>
      <c r="L4057" s="8" t="inlineStr">
        <is>
          <t>Montana</t>
        </is>
      </c>
      <c r="M4057" s="13" t="n">
        <v>7071.51</v>
      </c>
      <c r="N4057" s="13" t="n">
        <v>6344.56</v>
      </c>
      <c r="O4057" s="8" t="n"/>
    </row>
    <row r="4058">
      <c r="A4058" s="8" t="inlineStr">
        <is>
          <t>CANON-202601-003939</t>
        </is>
      </c>
      <c r="B4058" s="9" t="inlineStr">
        <is>
          <t>2026-01</t>
        </is>
      </c>
      <c r="C4058" s="10" t="n">
        <v>46027</v>
      </c>
      <c r="D4058" s="9" t="inlineStr">
        <is>
          <t>Bound</t>
        </is>
      </c>
      <c r="E4058" s="8" t="inlineStr">
        <is>
          <t>Ottilie Pennington</t>
        </is>
      </c>
      <c r="F4058" s="11" t="n">
        <v>1988</v>
      </c>
      <c r="G4058" s="8" t="inlineStr">
        <is>
          <t>Aston Martin</t>
        </is>
      </c>
      <c r="H4058" s="8" t="inlineStr">
        <is>
          <t>DB12</t>
        </is>
      </c>
      <c r="I4058" s="8" t="inlineStr">
        <is>
          <t>NVDR9G2613PCR5V51</t>
        </is>
      </c>
      <c r="J4058" s="8" t="inlineStr">
        <is>
          <t>02 - Sports / GT</t>
        </is>
      </c>
      <c r="K4058" s="12" t="n">
        <v>215000</v>
      </c>
      <c r="L4058" s="8" t="inlineStr">
        <is>
          <t>Texas</t>
        </is>
      </c>
      <c r="M4058" s="13" t="n">
        <v>4291.89</v>
      </c>
      <c r="N4058" s="13" t="n">
        <v>3850.68</v>
      </c>
      <c r="O4058" s="8" t="n"/>
    </row>
    <row r="4059">
      <c r="A4059" s="8" t="inlineStr">
        <is>
          <t>CANON-202601-003940</t>
        </is>
      </c>
      <c r="B4059" s="9" t="inlineStr">
        <is>
          <t>2026-01</t>
        </is>
      </c>
      <c r="C4059" s="10" t="n">
        <v>46024</v>
      </c>
      <c r="D4059" s="9" t="inlineStr">
        <is>
          <t>Bound</t>
        </is>
      </c>
      <c r="E4059" s="8" t="inlineStr">
        <is>
          <t>Desmond Pennington</t>
        </is>
      </c>
      <c r="F4059" s="11" t="n">
        <v>1982</v>
      </c>
      <c r="G4059" s="8" t="inlineStr">
        <is>
          <t>Porsche</t>
        </is>
      </c>
      <c r="H4059" s="8" t="inlineStr">
        <is>
          <t>911 Turbo S</t>
        </is>
      </c>
      <c r="I4059" s="8" t="inlineStr">
        <is>
          <t>AL3LV5DCYXB0P22GB</t>
        </is>
      </c>
      <c r="J4059" s="8" t="inlineStr">
        <is>
          <t>02 - Sports / GT</t>
        </is>
      </c>
      <c r="K4059" s="12" t="n">
        <v>535000</v>
      </c>
      <c r="L4059" s="8" t="inlineStr">
        <is>
          <t>Maryland</t>
        </is>
      </c>
      <c r="M4059" s="13" t="n">
        <v>6233.25</v>
      </c>
      <c r="N4059" s="13" t="n">
        <v>5592.47</v>
      </c>
      <c r="O4059" s="8" t="n"/>
    </row>
    <row r="4060">
      <c r="A4060" s="8" t="inlineStr">
        <is>
          <t>CANON-202601-003941</t>
        </is>
      </c>
      <c r="B4060" s="9" t="inlineStr">
        <is>
          <t>2026-01</t>
        </is>
      </c>
      <c r="C4060" s="10" t="n">
        <v>46038</v>
      </c>
      <c r="D4060" s="9" t="inlineStr">
        <is>
          <t>Bound</t>
        </is>
      </c>
      <c r="E4060" s="8" t="inlineStr">
        <is>
          <t>Delphine Pennington</t>
        </is>
      </c>
      <c r="F4060" s="11" t="n">
        <v>2023</v>
      </c>
      <c r="G4060" s="8" t="inlineStr">
        <is>
          <t>Aston Martin</t>
        </is>
      </c>
      <c r="H4060" s="8" t="inlineStr">
        <is>
          <t>DB12</t>
        </is>
      </c>
      <c r="I4060" s="8" t="inlineStr">
        <is>
          <t>62WUN72M3FFTPMD5Z</t>
        </is>
      </c>
      <c r="J4060" s="8" t="inlineStr">
        <is>
          <t>02 - Sports / GT</t>
        </is>
      </c>
      <c r="K4060" s="12" t="n">
        <v>360000</v>
      </c>
      <c r="L4060" s="8" t="inlineStr">
        <is>
          <t>Maryland</t>
        </is>
      </c>
      <c r="M4060" s="13" t="n">
        <v>4839.62</v>
      </c>
      <c r="N4060" s="13" t="n">
        <v>4342.11</v>
      </c>
      <c r="O4060" s="8" t="n"/>
    </row>
    <row r="4061">
      <c r="A4061" s="8" t="inlineStr">
        <is>
          <t>CANON-202601-003942</t>
        </is>
      </c>
      <c r="B4061" s="9" t="inlineStr">
        <is>
          <t>2026-01</t>
        </is>
      </c>
      <c r="C4061" s="10" t="n">
        <v>46027</v>
      </c>
      <c r="D4061" s="9" t="inlineStr">
        <is>
          <t>Bound</t>
        </is>
      </c>
      <c r="E4061" s="8" t="inlineStr">
        <is>
          <t>Horace Underwood</t>
        </is>
      </c>
      <c r="F4061" s="11" t="n">
        <v>2012</v>
      </c>
      <c r="G4061" s="8" t="inlineStr">
        <is>
          <t>Mercedes-Benz</t>
        </is>
      </c>
      <c r="H4061" s="8" t="inlineStr">
        <is>
          <t>280SL Pagoda</t>
        </is>
      </c>
      <c r="I4061" s="8" t="inlineStr">
        <is>
          <t>T4EN0EMJE6NG7980N</t>
        </is>
      </c>
      <c r="J4061" s="8" t="inlineStr">
        <is>
          <t>07 - Post-War Classic (1946-1972)</t>
        </is>
      </c>
      <c r="K4061" s="12" t="n">
        <v>335000</v>
      </c>
      <c r="L4061" s="8" t="inlineStr">
        <is>
          <t>Massachusetts</t>
        </is>
      </c>
      <c r="M4061" s="13" t="n">
        <v>3792.45</v>
      </c>
      <c r="N4061" s="13" t="n">
        <v>3402.59</v>
      </c>
      <c r="O4061" s="8" t="n"/>
    </row>
    <row r="4062">
      <c r="A4062" s="8" t="inlineStr">
        <is>
          <t>CANON-202601-003943</t>
        </is>
      </c>
      <c r="B4062" s="9" t="inlineStr">
        <is>
          <t>2026-01</t>
        </is>
      </c>
      <c r="C4062" s="10" t="n">
        <v>46033</v>
      </c>
      <c r="D4062" s="9" t="inlineStr">
        <is>
          <t>Bound</t>
        </is>
      </c>
      <c r="E4062" s="8" t="inlineStr">
        <is>
          <t>Thaddeus Pennington</t>
        </is>
      </c>
      <c r="F4062" s="11" t="n">
        <v>1990</v>
      </c>
      <c r="G4062" s="8" t="inlineStr">
        <is>
          <t>Ferrari</t>
        </is>
      </c>
      <c r="H4062" s="8" t="inlineStr">
        <is>
          <t>275 GTB/4</t>
        </is>
      </c>
      <c r="I4062" s="8" t="inlineStr">
        <is>
          <t>HWJ7KMTK5UUBEN5Z1</t>
        </is>
      </c>
      <c r="J4062" s="8" t="inlineStr">
        <is>
          <t>07 - Post-War Classic (1946-1972)</t>
        </is>
      </c>
      <c r="K4062" s="12" t="n">
        <v>610000</v>
      </c>
      <c r="L4062" s="8" t="inlineStr">
        <is>
          <t>North Dakota</t>
        </is>
      </c>
      <c r="M4062" s="13" t="n">
        <v>5048.04</v>
      </c>
      <c r="N4062" s="13" t="n">
        <v>4529.1</v>
      </c>
      <c r="O4062" s="8" t="n"/>
    </row>
    <row r="4063">
      <c r="A4063" s="8" t="inlineStr">
        <is>
          <t>CANON-202601-003946</t>
        </is>
      </c>
      <c r="B4063" s="9" t="inlineStr">
        <is>
          <t>2026-01</t>
        </is>
      </c>
      <c r="C4063" s="10" t="n">
        <v>46034</v>
      </c>
      <c r="D4063" s="9" t="inlineStr">
        <is>
          <t>Bound</t>
        </is>
      </c>
      <c r="E4063" s="8" t="inlineStr">
        <is>
          <t>Cassius Pennington</t>
        </is>
      </c>
      <c r="F4063" s="11" t="n">
        <v>2020</v>
      </c>
      <c r="G4063" s="8" t="inlineStr">
        <is>
          <t>Ferrari</t>
        </is>
      </c>
      <c r="H4063" s="8" t="inlineStr">
        <is>
          <t>SF90 Stradale</t>
        </is>
      </c>
      <c r="I4063" s="8" t="inlineStr">
        <is>
          <t>GFA4DWDREMV2KHXUV</t>
        </is>
      </c>
      <c r="J4063" s="8" t="inlineStr">
        <is>
          <t>03 - Supercar</t>
        </is>
      </c>
      <c r="K4063" s="12" t="n">
        <v>1530000</v>
      </c>
      <c r="L4063" s="8" t="inlineStr">
        <is>
          <t>Ohio</t>
        </is>
      </c>
      <c r="M4063" s="13" t="n">
        <v>32101.13</v>
      </c>
      <c r="N4063" s="13" t="n">
        <v>28801.13</v>
      </c>
      <c r="O4063" s="8" t="n"/>
    </row>
    <row r="4064">
      <c r="A4064" s="8" t="inlineStr">
        <is>
          <t>CANON-202601-003947</t>
        </is>
      </c>
      <c r="B4064" s="9" t="inlineStr">
        <is>
          <t>2026-01</t>
        </is>
      </c>
      <c r="C4064" s="10" t="n">
        <v>46045</v>
      </c>
      <c r="D4064" s="9" t="inlineStr">
        <is>
          <t>Bound</t>
        </is>
      </c>
      <c r="E4064" s="8" t="inlineStr">
        <is>
          <t>Aurelio Chattopadhyay</t>
        </is>
      </c>
      <c r="F4064" s="11" t="n">
        <v>1991</v>
      </c>
      <c r="G4064" s="8" t="inlineStr">
        <is>
          <t>Porsche</t>
        </is>
      </c>
      <c r="H4064" s="8" t="inlineStr">
        <is>
          <t>911 Turbo S</t>
        </is>
      </c>
      <c r="I4064" s="8" t="inlineStr">
        <is>
          <t>HVEWW9AV3G639D9AS</t>
        </is>
      </c>
      <c r="J4064" s="8" t="inlineStr">
        <is>
          <t>02 - Sports / GT</t>
        </is>
      </c>
      <c r="K4064" s="12" t="n">
        <v>300000</v>
      </c>
      <c r="L4064" s="8" t="inlineStr">
        <is>
          <t>Montana</t>
        </is>
      </c>
      <c r="M4064" s="13" t="n">
        <v>3948.11</v>
      </c>
      <c r="N4064" s="13" t="n">
        <v>3542.24</v>
      </c>
      <c r="O4064" s="8" t="n"/>
    </row>
    <row r="4065">
      <c r="A4065" s="8" t="inlineStr">
        <is>
          <t>CANON-202601-003948</t>
        </is>
      </c>
      <c r="B4065" s="9" t="inlineStr">
        <is>
          <t>2026-01</t>
        </is>
      </c>
      <c r="C4065" s="10" t="n">
        <v>46036</v>
      </c>
      <c r="D4065" s="9" t="inlineStr">
        <is>
          <t>Bound</t>
        </is>
      </c>
      <c r="E4065" s="8" t="inlineStr">
        <is>
          <t>Delphine Blackwood</t>
        </is>
      </c>
      <c r="F4065" s="11" t="n">
        <v>1971</v>
      </c>
      <c r="G4065" s="8" t="inlineStr">
        <is>
          <t>Mercedes-Benz</t>
        </is>
      </c>
      <c r="H4065" s="8" t="inlineStr">
        <is>
          <t>280SL Pagoda</t>
        </is>
      </c>
      <c r="I4065" s="8" t="inlineStr">
        <is>
          <t>295YZZSSGDFZH4SU3</t>
        </is>
      </c>
      <c r="J4065" s="8" t="inlineStr">
        <is>
          <t>07 - Post-War Classic (1946-1972)</t>
        </is>
      </c>
      <c r="K4065" s="12" t="n">
        <v>330000</v>
      </c>
      <c r="L4065" s="8" t="inlineStr">
        <is>
          <t>Washington</t>
        </is>
      </c>
      <c r="M4065" s="13" t="n">
        <v>2869.13</v>
      </c>
      <c r="N4065" s="13" t="n">
        <v>2574.18</v>
      </c>
      <c r="O4065" s="8" t="n"/>
    </row>
    <row r="4066">
      <c r="A4066" s="8" t="inlineStr">
        <is>
          <t>CANON-202601-003949</t>
        </is>
      </c>
      <c r="B4066" s="9" t="inlineStr">
        <is>
          <t>2026-01</t>
        </is>
      </c>
      <c r="C4066" s="10" t="n">
        <v>46043</v>
      </c>
      <c r="D4066" s="9" t="inlineStr">
        <is>
          <t>Bound</t>
        </is>
      </c>
      <c r="E4066" s="8" t="inlineStr">
        <is>
          <t>Sunniva Harrington</t>
        </is>
      </c>
      <c r="F4066" s="11" t="n">
        <v>1976</v>
      </c>
      <c r="G4066" s="8" t="inlineStr">
        <is>
          <t>Ferrari</t>
        </is>
      </c>
      <c r="H4066" s="8" t="inlineStr">
        <is>
          <t>296 GTB</t>
        </is>
      </c>
      <c r="I4066" s="8" t="inlineStr">
        <is>
          <t>UNV6A0ZXV4PVFX9XS</t>
        </is>
      </c>
      <c r="J4066" s="8" t="inlineStr">
        <is>
          <t>03 - Supercar</t>
        </is>
      </c>
      <c r="K4066" s="12" t="n">
        <v>1440000</v>
      </c>
      <c r="L4066" s="8" t="inlineStr">
        <is>
          <t>Iowa</t>
        </is>
      </c>
      <c r="M4066" s="13" t="n">
        <v>23909.43</v>
      </c>
      <c r="N4066" s="13" t="n">
        <v>21451.54</v>
      </c>
      <c r="O4066" s="8" t="n"/>
    </row>
    <row r="4067">
      <c r="A4067" s="8" t="inlineStr">
        <is>
          <t>CANON-202601-003950</t>
        </is>
      </c>
      <c r="B4067" s="9" t="inlineStr">
        <is>
          <t>2026-01</t>
        </is>
      </c>
      <c r="C4067" s="10" t="n">
        <v>46041</v>
      </c>
      <c r="D4067" s="9" t="inlineStr">
        <is>
          <t>Bound</t>
        </is>
      </c>
      <c r="E4067" s="8" t="inlineStr">
        <is>
          <t>Aurelio Farkas</t>
        </is>
      </c>
      <c r="F4067" s="11" t="n">
        <v>2022</v>
      </c>
      <c r="G4067" s="8" t="inlineStr">
        <is>
          <t>Aston Martin</t>
        </is>
      </c>
      <c r="H4067" s="8" t="inlineStr">
        <is>
          <t>DB12</t>
        </is>
      </c>
      <c r="I4067" s="8" t="inlineStr">
        <is>
          <t>4FJYNFM01GGKXH2R1</t>
        </is>
      </c>
      <c r="J4067" s="8" t="inlineStr">
        <is>
          <t>02 - Sports / GT</t>
        </is>
      </c>
      <c r="K4067" s="12" t="n">
        <v>255000</v>
      </c>
      <c r="L4067" s="8" t="inlineStr">
        <is>
          <t>Iowa</t>
        </is>
      </c>
      <c r="M4067" s="13" t="n">
        <v>3969.34</v>
      </c>
      <c r="N4067" s="13" t="n">
        <v>3561.29</v>
      </c>
      <c r="O4067" s="8" t="n"/>
    </row>
    <row r="4068">
      <c r="A4068" s="8" t="inlineStr">
        <is>
          <t>CANON-202601-003951</t>
        </is>
      </c>
      <c r="B4068" s="9" t="inlineStr">
        <is>
          <t>2026-01</t>
        </is>
      </c>
      <c r="C4068" s="10" t="n">
        <v>46050</v>
      </c>
      <c r="D4068" s="9" t="inlineStr">
        <is>
          <t>Bound</t>
        </is>
      </c>
      <c r="E4068" s="8" t="inlineStr">
        <is>
          <t>Priya Bellandi</t>
        </is>
      </c>
      <c r="F4068" s="11" t="n">
        <v>1980</v>
      </c>
      <c r="G4068" s="8" t="inlineStr">
        <is>
          <t>Maserati</t>
        </is>
      </c>
      <c r="H4068" s="8" t="inlineStr">
        <is>
          <t>GranTurismo</t>
        </is>
      </c>
      <c r="I4068" s="8" t="inlineStr">
        <is>
          <t>M8M2FJLGP2ATCA3UL</t>
        </is>
      </c>
      <c r="J4068" s="8" t="inlineStr">
        <is>
          <t>02 - Sports / GT</t>
        </is>
      </c>
      <c r="K4068" s="12" t="n">
        <v>435000</v>
      </c>
      <c r="L4068" s="8" t="inlineStr">
        <is>
          <t>Michigan</t>
        </is>
      </c>
      <c r="M4068" s="13" t="n">
        <v>9541.27</v>
      </c>
      <c r="N4068" s="13" t="n">
        <v>8560.43</v>
      </c>
      <c r="O4068" s="8" t="n"/>
    </row>
    <row r="4069">
      <c r="A4069" s="8" t="inlineStr">
        <is>
          <t>CANON-202601-003953</t>
        </is>
      </c>
      <c r="B4069" s="9" t="inlineStr">
        <is>
          <t>2026-01</t>
        </is>
      </c>
      <c r="C4069" s="10" t="n">
        <v>46025</v>
      </c>
      <c r="D4069" s="9" t="inlineStr">
        <is>
          <t>Bound</t>
        </is>
      </c>
      <c r="E4069" s="8" t="inlineStr">
        <is>
          <t>Ottilie Rourke</t>
        </is>
      </c>
      <c r="F4069" s="11" t="n">
        <v>2008</v>
      </c>
      <c r="G4069" s="8" t="inlineStr">
        <is>
          <t>Bugatti</t>
        </is>
      </c>
      <c r="H4069" s="8" t="inlineStr">
        <is>
          <t>Type 57</t>
        </is>
      </c>
      <c r="I4069" s="8" t="inlineStr">
        <is>
          <t>05U0BYB01VBFXYC80</t>
        </is>
      </c>
      <c r="J4069" s="8" t="inlineStr">
        <is>
          <t>06 - Vintage Pre-War (pre-1946)</t>
        </is>
      </c>
      <c r="K4069" s="12" t="n">
        <v>1950000</v>
      </c>
      <c r="L4069" s="8" t="inlineStr">
        <is>
          <t>New Hampshire</t>
        </is>
      </c>
      <c r="M4069" s="13" t="n">
        <v>13009.81</v>
      </c>
      <c r="N4069" s="13" t="n">
        <v>11672.4</v>
      </c>
      <c r="O4069" s="8" t="n"/>
    </row>
    <row r="4070">
      <c r="A4070" s="8" t="inlineStr">
        <is>
          <t>CANON-202601-003954</t>
        </is>
      </c>
      <c r="B4070" s="9" t="inlineStr">
        <is>
          <t>2026-01</t>
        </is>
      </c>
      <c r="C4070" s="10" t="n">
        <v>46033</v>
      </c>
      <c r="D4070" s="9" t="inlineStr">
        <is>
          <t>Bound</t>
        </is>
      </c>
      <c r="E4070" s="8" t="inlineStr">
        <is>
          <t>Wilhelmina Delacroix</t>
        </is>
      </c>
      <c r="F4070" s="11" t="n">
        <v>1960</v>
      </c>
      <c r="G4070" s="8" t="inlineStr">
        <is>
          <t>Lamborghini</t>
        </is>
      </c>
      <c r="H4070" s="8" t="inlineStr">
        <is>
          <t>Huracan EVO</t>
        </is>
      </c>
      <c r="I4070" s="8" t="inlineStr">
        <is>
          <t>F3H4THUAK9UWCGSF7</t>
        </is>
      </c>
      <c r="J4070" s="8" t="inlineStr">
        <is>
          <t>03 - Supercar</t>
        </is>
      </c>
      <c r="K4070" s="12" t="n">
        <v>415000</v>
      </c>
      <c r="L4070" s="8" t="inlineStr">
        <is>
          <t>New York</t>
        </is>
      </c>
      <c r="M4070" s="13" t="n">
        <v>11526.04</v>
      </c>
      <c r="N4070" s="13" t="n">
        <v>10341.16</v>
      </c>
      <c r="O4070" s="8" t="n"/>
    </row>
    <row r="4071">
      <c r="A4071" s="8" t="inlineStr">
        <is>
          <t>CANON-202601-003955</t>
        </is>
      </c>
      <c r="B4071" s="9" t="inlineStr">
        <is>
          <t>2026-01</t>
        </is>
      </c>
      <c r="C4071" s="10" t="n">
        <v>46036</v>
      </c>
      <c r="D4071" s="9" t="inlineStr">
        <is>
          <t>Bound</t>
        </is>
      </c>
      <c r="E4071" s="8" t="inlineStr">
        <is>
          <t>Lorenzo Larsson</t>
        </is>
      </c>
      <c r="F4071" s="11" t="n">
        <v>1976</v>
      </c>
      <c r="G4071" s="8" t="inlineStr">
        <is>
          <t>Mercedes-Benz</t>
        </is>
      </c>
      <c r="H4071" s="8" t="inlineStr">
        <is>
          <t>280SL Pagoda</t>
        </is>
      </c>
      <c r="I4071" s="8" t="inlineStr">
        <is>
          <t>BKV5BRM4W2R8K050R</t>
        </is>
      </c>
      <c r="J4071" s="8" t="inlineStr">
        <is>
          <t>07 - Post-War Classic (1946-1972)</t>
        </is>
      </c>
      <c r="K4071" s="12" t="n">
        <v>960000</v>
      </c>
      <c r="L4071" s="8" t="inlineStr">
        <is>
          <t>Ohio</t>
        </is>
      </c>
      <c r="M4071" s="13" t="n">
        <v>10826.26</v>
      </c>
      <c r="N4071" s="13" t="n">
        <v>9713.32</v>
      </c>
      <c r="O4071" s="8" t="n"/>
    </row>
    <row r="4072">
      <c r="A4072" s="8" t="inlineStr">
        <is>
          <t>CANON-202601-003956</t>
        </is>
      </c>
      <c r="B4072" s="9" t="inlineStr">
        <is>
          <t>2026-01</t>
        </is>
      </c>
      <c r="C4072" s="10" t="n">
        <v>46034</v>
      </c>
      <c r="D4072" s="9" t="inlineStr">
        <is>
          <t>Bound</t>
        </is>
      </c>
      <c r="E4072" s="8" t="inlineStr">
        <is>
          <t>Sunniva Castellanos</t>
        </is>
      </c>
      <c r="F4072" s="11" t="n">
        <v>2015</v>
      </c>
      <c r="G4072" s="8" t="inlineStr">
        <is>
          <t>Maserati</t>
        </is>
      </c>
      <c r="H4072" s="8" t="inlineStr">
        <is>
          <t>GranTurismo</t>
        </is>
      </c>
      <c r="I4072" s="8" t="inlineStr">
        <is>
          <t>F3UK38D2ABV11TRCK</t>
        </is>
      </c>
      <c r="J4072" s="8" t="inlineStr">
        <is>
          <t>02 - Sports / GT</t>
        </is>
      </c>
      <c r="K4072" s="12" t="n">
        <v>485000</v>
      </c>
      <c r="L4072" s="8" t="inlineStr">
        <is>
          <t>Illinois</t>
        </is>
      </c>
      <c r="M4072" s="13" t="n">
        <v>9333.959999999999</v>
      </c>
      <c r="N4072" s="13" t="n">
        <v>8374.43</v>
      </c>
      <c r="O4072" s="8" t="n"/>
    </row>
    <row r="4073">
      <c r="A4073" s="8" t="inlineStr">
        <is>
          <t>CANON-202601-003957</t>
        </is>
      </c>
      <c r="B4073" s="9" t="inlineStr">
        <is>
          <t>2026-01</t>
        </is>
      </c>
      <c r="C4073" s="10" t="n">
        <v>46051</v>
      </c>
      <c r="D4073" s="9" t="inlineStr">
        <is>
          <t>Bound</t>
        </is>
      </c>
      <c r="E4073" s="8" t="inlineStr">
        <is>
          <t>Cassius Vasquez</t>
        </is>
      </c>
      <c r="F4073" s="11" t="n">
        <v>2011</v>
      </c>
      <c r="G4073" s="8" t="inlineStr">
        <is>
          <t>Mercedes-Benz</t>
        </is>
      </c>
      <c r="H4073" s="8" t="inlineStr">
        <is>
          <t>AMG GT</t>
        </is>
      </c>
      <c r="I4073" s="8" t="inlineStr">
        <is>
          <t>S0RD4LD173RW5T0XR</t>
        </is>
      </c>
      <c r="J4073" s="8" t="inlineStr">
        <is>
          <t>02 - Sports / GT</t>
        </is>
      </c>
      <c r="K4073" s="12" t="n">
        <v>715000</v>
      </c>
      <c r="L4073" s="8" t="inlineStr">
        <is>
          <t>Arizona</t>
        </is>
      </c>
      <c r="M4073" s="13" t="n">
        <v>8856.559999999999</v>
      </c>
      <c r="N4073" s="13" t="n">
        <v>7946.11</v>
      </c>
      <c r="O4073" s="8" t="n"/>
    </row>
    <row r="4074">
      <c r="A4074" s="8" t="inlineStr">
        <is>
          <t>CANON-202601-003958</t>
        </is>
      </c>
      <c r="B4074" s="9" t="inlineStr">
        <is>
          <t>2026-01</t>
        </is>
      </c>
      <c r="C4074" s="10" t="n">
        <v>46049</v>
      </c>
      <c r="D4074" s="9" t="inlineStr">
        <is>
          <t>Bound</t>
        </is>
      </c>
      <c r="E4074" s="8" t="inlineStr">
        <is>
          <t>Priya Whitlock</t>
        </is>
      </c>
      <c r="F4074" s="11" t="n">
        <v>1991</v>
      </c>
      <c r="G4074" s="8" t="inlineStr">
        <is>
          <t>Mercedes-Benz</t>
        </is>
      </c>
      <c r="H4074" s="8" t="inlineStr">
        <is>
          <t>280SL Pagoda</t>
        </is>
      </c>
      <c r="I4074" s="8" t="inlineStr">
        <is>
          <t>F8U1RL8WYJ48LPS99</t>
        </is>
      </c>
      <c r="J4074" s="8" t="inlineStr">
        <is>
          <t>07 - Post-War Classic (1946-1972)</t>
        </is>
      </c>
      <c r="K4074" s="12" t="n">
        <v>510000</v>
      </c>
      <c r="L4074" s="8" t="inlineStr">
        <is>
          <t>Hawaii</t>
        </is>
      </c>
      <c r="M4074" s="13" t="n">
        <v>5379.06</v>
      </c>
      <c r="N4074" s="13" t="n">
        <v>4826.09</v>
      </c>
      <c r="O4074" s="8" t="n"/>
    </row>
    <row r="4075">
      <c r="A4075" s="8" t="inlineStr">
        <is>
          <t>CANON-202601-003960</t>
        </is>
      </c>
      <c r="B4075" s="9" t="inlineStr">
        <is>
          <t>2026-01</t>
        </is>
      </c>
      <c r="C4075" s="10" t="n">
        <v>46045</v>
      </c>
      <c r="D4075" s="9" t="inlineStr">
        <is>
          <t>Bound</t>
        </is>
      </c>
      <c r="E4075" s="8" t="inlineStr">
        <is>
          <t>Ottilie Chattopadhyay</t>
        </is>
      </c>
      <c r="F4075" s="11" t="n">
        <v>1985</v>
      </c>
      <c r="G4075" s="8" t="inlineStr">
        <is>
          <t>Aston Martin</t>
        </is>
      </c>
      <c r="H4075" s="8" t="inlineStr">
        <is>
          <t>DB12</t>
        </is>
      </c>
      <c r="I4075" s="8" t="inlineStr">
        <is>
          <t>FNHJPVB8GLAFRZLBW</t>
        </is>
      </c>
      <c r="J4075" s="8" t="inlineStr">
        <is>
          <t>02 - Sports / GT</t>
        </is>
      </c>
      <c r="K4075" s="12" t="n">
        <v>415000</v>
      </c>
      <c r="L4075" s="8" t="inlineStr">
        <is>
          <t>South Carolina</t>
        </is>
      </c>
      <c r="M4075" s="13" t="n">
        <v>7282.08</v>
      </c>
      <c r="N4075" s="13" t="n">
        <v>6533.48</v>
      </c>
      <c r="O4075" s="8" t="n"/>
    </row>
    <row r="4076">
      <c r="A4076" s="8" t="inlineStr">
        <is>
          <t>CANON-202601-003961</t>
        </is>
      </c>
      <c r="B4076" s="9" t="inlineStr">
        <is>
          <t>2026-01</t>
        </is>
      </c>
      <c r="C4076" s="10" t="n">
        <v>46025</v>
      </c>
      <c r="D4076" s="9" t="inlineStr">
        <is>
          <t>Bound</t>
        </is>
      </c>
      <c r="E4076" s="8" t="inlineStr">
        <is>
          <t>Marisol Blackwood</t>
        </is>
      </c>
      <c r="F4076" s="11" t="n">
        <v>2014</v>
      </c>
      <c r="G4076" s="8" t="inlineStr">
        <is>
          <t>Lamborghini</t>
        </is>
      </c>
      <c r="H4076" s="8" t="inlineStr">
        <is>
          <t>Huracan EVO</t>
        </is>
      </c>
      <c r="I4076" s="8" t="inlineStr">
        <is>
          <t>Z691RBJPV2DL4D6EN</t>
        </is>
      </c>
      <c r="J4076" s="8" t="inlineStr">
        <is>
          <t>03 - Supercar</t>
        </is>
      </c>
      <c r="K4076" s="12" t="n">
        <v>625000</v>
      </c>
      <c r="L4076" s="8" t="inlineStr">
        <is>
          <t>Wisconsin</t>
        </is>
      </c>
      <c r="M4076" s="13" t="n">
        <v>13443.4</v>
      </c>
      <c r="N4076" s="13" t="n">
        <v>12061.42</v>
      </c>
      <c r="O4076" s="8" t="n"/>
    </row>
    <row r="4077">
      <c r="A4077" s="8" t="inlineStr">
        <is>
          <t>CANON-202601-003962</t>
        </is>
      </c>
      <c r="B4077" s="9" t="inlineStr">
        <is>
          <t>2026-01</t>
        </is>
      </c>
      <c r="C4077" s="10" t="n">
        <v>46024</v>
      </c>
      <c r="D4077" s="9" t="inlineStr">
        <is>
          <t>Bound</t>
        </is>
      </c>
      <c r="E4077" s="8" t="inlineStr">
        <is>
          <t>Thaddeus Nakashima</t>
        </is>
      </c>
      <c r="F4077" s="11" t="n">
        <v>2015</v>
      </c>
      <c r="G4077" s="8" t="inlineStr">
        <is>
          <t>Maserati</t>
        </is>
      </c>
      <c r="H4077" s="8" t="inlineStr">
        <is>
          <t>GranTurismo</t>
        </is>
      </c>
      <c r="I4077" s="8" t="inlineStr">
        <is>
          <t>V9R8AH7KMGTKX8WSU</t>
        </is>
      </c>
      <c r="J4077" s="8" t="inlineStr">
        <is>
          <t>02 - Sports / GT</t>
        </is>
      </c>
      <c r="K4077" s="12" t="n">
        <v>480000</v>
      </c>
      <c r="L4077" s="8" t="inlineStr">
        <is>
          <t>Massachusetts</t>
        </is>
      </c>
      <c r="M4077" s="13" t="n">
        <v>8490.57</v>
      </c>
      <c r="N4077" s="13" t="n">
        <v>7617.74</v>
      </c>
      <c r="O4077" s="8" t="n"/>
    </row>
    <row r="4078">
      <c r="A4078" s="8" t="inlineStr">
        <is>
          <t>CANON-202601-003964</t>
        </is>
      </c>
      <c r="B4078" s="9" t="inlineStr">
        <is>
          <t>2026-01</t>
        </is>
      </c>
      <c r="C4078" s="10" t="n">
        <v>46050</v>
      </c>
      <c r="D4078" s="9" t="inlineStr">
        <is>
          <t>Bound</t>
        </is>
      </c>
      <c r="E4078" s="8" t="inlineStr">
        <is>
          <t>Marisol Nakashima</t>
        </is>
      </c>
      <c r="F4078" s="11" t="n">
        <v>1964</v>
      </c>
      <c r="G4078" s="8" t="inlineStr">
        <is>
          <t>Lamborghini</t>
        </is>
      </c>
      <c r="H4078" s="8" t="inlineStr">
        <is>
          <t>Huracan EVO</t>
        </is>
      </c>
      <c r="I4078" s="8" t="inlineStr">
        <is>
          <t>CS285U4RKH1GTG7CN</t>
        </is>
      </c>
      <c r="J4078" s="8" t="inlineStr">
        <is>
          <t>03 - Supercar</t>
        </is>
      </c>
      <c r="K4078" s="12" t="n">
        <v>310000</v>
      </c>
      <c r="L4078" s="8" t="inlineStr">
        <is>
          <t>Maine</t>
        </is>
      </c>
      <c r="M4078" s="13" t="n">
        <v>7264.53</v>
      </c>
      <c r="N4078" s="13" t="n">
        <v>6517.74</v>
      </c>
      <c r="O4078" s="8" t="n"/>
    </row>
    <row r="4079">
      <c r="A4079" s="8" t="inlineStr">
        <is>
          <t>CANON-202601-003965</t>
        </is>
      </c>
      <c r="B4079" s="9" t="inlineStr">
        <is>
          <t>2026-01</t>
        </is>
      </c>
      <c r="C4079" s="10" t="n">
        <v>46049</v>
      </c>
      <c r="D4079" s="9" t="inlineStr">
        <is>
          <t>Bound</t>
        </is>
      </c>
      <c r="E4079" s="8" t="inlineStr">
        <is>
          <t>Desmond Pennington</t>
        </is>
      </c>
      <c r="F4079" s="11" t="n">
        <v>1960</v>
      </c>
      <c r="G4079" s="8" t="inlineStr">
        <is>
          <t>BMW</t>
        </is>
      </c>
      <c r="H4079" s="8" t="inlineStr">
        <is>
          <t>M8 Competition</t>
        </is>
      </c>
      <c r="I4079" s="8" t="inlineStr">
        <is>
          <t>7B552LB1Y9CBMKDY6</t>
        </is>
      </c>
      <c r="J4079" s="8" t="inlineStr">
        <is>
          <t>02 - Sports / GT</t>
        </is>
      </c>
      <c r="K4079" s="12" t="n">
        <v>450000</v>
      </c>
      <c r="L4079" s="8" t="inlineStr">
        <is>
          <t>Vermont</t>
        </is>
      </c>
      <c r="M4079" s="13" t="n">
        <v>7768.87</v>
      </c>
      <c r="N4079" s="13" t="n">
        <v>6970.23</v>
      </c>
      <c r="O4079" s="8" t="n"/>
    </row>
    <row r="4080">
      <c r="A4080" s="8" t="inlineStr">
        <is>
          <t>CANON-202601-003966</t>
        </is>
      </c>
      <c r="B4080" s="9" t="inlineStr">
        <is>
          <t>2026-01</t>
        </is>
      </c>
      <c r="C4080" s="10" t="n">
        <v>46028</v>
      </c>
      <c r="D4080" s="9" t="inlineStr">
        <is>
          <t>Bound</t>
        </is>
      </c>
      <c r="E4080" s="8" t="inlineStr">
        <is>
          <t>Desmond Rourke</t>
        </is>
      </c>
      <c r="F4080" s="11" t="n">
        <v>1997</v>
      </c>
      <c r="G4080" s="8" t="inlineStr">
        <is>
          <t>BMW</t>
        </is>
      </c>
      <c r="H4080" s="8" t="inlineStr">
        <is>
          <t>M8 Competition</t>
        </is>
      </c>
      <c r="I4080" s="8" t="inlineStr">
        <is>
          <t>2W2DWDZCC0MN5DNZ8</t>
        </is>
      </c>
      <c r="J4080" s="8" t="inlineStr">
        <is>
          <t>02 - Sports / GT</t>
        </is>
      </c>
      <c r="K4080" s="12" t="n">
        <v>1015000</v>
      </c>
      <c r="L4080" s="8" t="inlineStr">
        <is>
          <t>Nevada</t>
        </is>
      </c>
      <c r="M4080" s="13" t="n">
        <v>12323.63</v>
      </c>
      <c r="N4080" s="13" t="n">
        <v>11056.76</v>
      </c>
      <c r="O4080" s="8" t="n"/>
    </row>
    <row r="4081">
      <c r="A4081" s="8" t="inlineStr">
        <is>
          <t>CANON-202601-003967</t>
        </is>
      </c>
      <c r="B4081" s="9" t="inlineStr">
        <is>
          <t>2026-01</t>
        </is>
      </c>
      <c r="C4081" s="10" t="n">
        <v>46041</v>
      </c>
      <c r="D4081" s="9" t="inlineStr">
        <is>
          <t>Bound</t>
        </is>
      </c>
      <c r="E4081" s="8" t="inlineStr">
        <is>
          <t>Emiliano Blackwood</t>
        </is>
      </c>
      <c r="F4081" s="11" t="n">
        <v>2000</v>
      </c>
      <c r="G4081" s="8" t="inlineStr">
        <is>
          <t>Porsche</t>
        </is>
      </c>
      <c r="H4081" s="8" t="inlineStr">
        <is>
          <t>911 Turbo S</t>
        </is>
      </c>
      <c r="I4081" s="8" t="inlineStr">
        <is>
          <t>BEK2LNMTL4UVCUYWP</t>
        </is>
      </c>
      <c r="J4081" s="8" t="inlineStr">
        <is>
          <t>02 - Sports / GT</t>
        </is>
      </c>
      <c r="K4081" s="12" t="n">
        <v>980000</v>
      </c>
      <c r="L4081" s="8" t="inlineStr">
        <is>
          <t>Ohio</t>
        </is>
      </c>
      <c r="M4081" s="13" t="n">
        <v>16706.23</v>
      </c>
      <c r="N4081" s="13" t="n">
        <v>14988.83</v>
      </c>
      <c r="O4081" s="8" t="n"/>
    </row>
    <row r="4082">
      <c r="A4082" s="8" t="inlineStr">
        <is>
          <t>CANON-202601-003969</t>
        </is>
      </c>
      <c r="B4082" s="9" t="inlineStr">
        <is>
          <t>2026-01</t>
        </is>
      </c>
      <c r="C4082" s="10" t="n">
        <v>46040</v>
      </c>
      <c r="D4082" s="9" t="inlineStr">
        <is>
          <t>Bound</t>
        </is>
      </c>
      <c r="E4082" s="8" t="inlineStr">
        <is>
          <t>Cassius Vasquez</t>
        </is>
      </c>
      <c r="F4082" s="11" t="n">
        <v>1992</v>
      </c>
      <c r="G4082" s="8" t="inlineStr">
        <is>
          <t>Lamborghini</t>
        </is>
      </c>
      <c r="H4082" s="8" t="inlineStr">
        <is>
          <t>Huracan EVO</t>
        </is>
      </c>
      <c r="I4082" s="8" t="inlineStr">
        <is>
          <t>2DXVH5CJC23ENDUB1</t>
        </is>
      </c>
      <c r="J4082" s="8" t="inlineStr">
        <is>
          <t>03 - Supercar</t>
        </is>
      </c>
      <c r="K4082" s="12" t="n">
        <v>425000</v>
      </c>
      <c r="L4082" s="8" t="inlineStr">
        <is>
          <t>Oklahoma</t>
        </is>
      </c>
      <c r="M4082" s="13" t="n">
        <v>11619.34</v>
      </c>
      <c r="N4082" s="13" t="n">
        <v>10424.87</v>
      </c>
      <c r="O4082" s="8" t="n"/>
    </row>
    <row r="4083">
      <c r="A4083" s="8" t="inlineStr">
        <is>
          <t>CANON-202601-003970</t>
        </is>
      </c>
      <c r="B4083" s="9" t="inlineStr">
        <is>
          <t>2026-01</t>
        </is>
      </c>
      <c r="C4083" s="10" t="n">
        <v>46052</v>
      </c>
      <c r="D4083" s="9" t="inlineStr">
        <is>
          <t>Bound</t>
        </is>
      </c>
      <c r="E4083" s="8" t="inlineStr">
        <is>
          <t>Leopold Ashcombe</t>
        </is>
      </c>
      <c r="F4083" s="11" t="n">
        <v>2006</v>
      </c>
      <c r="G4083" s="8" t="inlineStr">
        <is>
          <t>Lamborghini</t>
        </is>
      </c>
      <c r="H4083" s="8" t="inlineStr">
        <is>
          <t>Huracan EVO</t>
        </is>
      </c>
      <c r="I4083" s="8" t="inlineStr">
        <is>
          <t>1JA5VRJ1LLEE3DR6R</t>
        </is>
      </c>
      <c r="J4083" s="8" t="inlineStr">
        <is>
          <t>03 - Supercar</t>
        </is>
      </c>
      <c r="K4083" s="12" t="n">
        <v>615000</v>
      </c>
      <c r="L4083" s="8" t="inlineStr">
        <is>
          <t>Nebraska</t>
        </is>
      </c>
      <c r="M4083" s="13" t="n">
        <v>14330.66</v>
      </c>
      <c r="N4083" s="13" t="n">
        <v>12857.47</v>
      </c>
      <c r="O4083" s="8" t="n"/>
    </row>
    <row r="4084">
      <c r="A4084" s="8" t="inlineStr">
        <is>
          <t>CANON-202601-003971</t>
        </is>
      </c>
      <c r="B4084" s="9" t="inlineStr">
        <is>
          <t>2026-01</t>
        </is>
      </c>
      <c r="C4084" s="10" t="n">
        <v>46030</v>
      </c>
      <c r="D4084" s="9" t="inlineStr">
        <is>
          <t>Bound</t>
        </is>
      </c>
      <c r="E4084" s="8" t="inlineStr">
        <is>
          <t>Sunniva Farkas</t>
        </is>
      </c>
      <c r="F4084" s="11" t="n">
        <v>2019</v>
      </c>
      <c r="G4084" s="8" t="inlineStr">
        <is>
          <t>Ferrari</t>
        </is>
      </c>
      <c r="H4084" s="8" t="inlineStr">
        <is>
          <t>SF90 Stradale</t>
        </is>
      </c>
      <c r="I4084" s="8" t="inlineStr">
        <is>
          <t>90Z777XXLLTME7M5L</t>
        </is>
      </c>
      <c r="J4084" s="8" t="inlineStr">
        <is>
          <t>03 - Supercar</t>
        </is>
      </c>
      <c r="K4084" s="12" t="n">
        <v>245000</v>
      </c>
      <c r="L4084" s="8" t="inlineStr">
        <is>
          <t>Georgia</t>
        </is>
      </c>
      <c r="M4084" s="13" t="n">
        <v>7351.85</v>
      </c>
      <c r="N4084" s="13" t="n">
        <v>6596.08</v>
      </c>
      <c r="O4084" s="8" t="n"/>
    </row>
    <row r="4085">
      <c r="A4085" s="8" t="inlineStr">
        <is>
          <t>CANON-202601-003972</t>
        </is>
      </c>
      <c r="B4085" s="9" t="inlineStr">
        <is>
          <t>2026-01</t>
        </is>
      </c>
      <c r="C4085" s="10" t="n">
        <v>46029</v>
      </c>
      <c r="D4085" s="9" t="inlineStr">
        <is>
          <t>Bound</t>
        </is>
      </c>
      <c r="E4085" s="8" t="inlineStr">
        <is>
          <t>Fenwick Ashcombe</t>
        </is>
      </c>
      <c r="F4085" s="11" t="n">
        <v>1972</v>
      </c>
      <c r="G4085" s="8" t="inlineStr">
        <is>
          <t>Mercedes-Benz</t>
        </is>
      </c>
      <c r="H4085" s="8" t="inlineStr">
        <is>
          <t>AMG GT</t>
        </is>
      </c>
      <c r="I4085" s="8" t="inlineStr">
        <is>
          <t>00S4M2Z56HRJNE3F8</t>
        </is>
      </c>
      <c r="J4085" s="8" t="inlineStr">
        <is>
          <t>02 - Sports / GT</t>
        </is>
      </c>
      <c r="K4085" s="12" t="n">
        <v>575000</v>
      </c>
      <c r="L4085" s="8" t="inlineStr">
        <is>
          <t>Texas</t>
        </is>
      </c>
      <c r="M4085" s="13" t="n">
        <v>8109.67</v>
      </c>
      <c r="N4085" s="13" t="n">
        <v>7276</v>
      </c>
      <c r="O4085" s="8" t="n"/>
    </row>
    <row r="4086">
      <c r="A4086" s="8" t="inlineStr">
        <is>
          <t>CANON-202601-003973</t>
        </is>
      </c>
      <c r="B4086" s="9" t="inlineStr">
        <is>
          <t>2026-01</t>
        </is>
      </c>
      <c r="C4086" s="10" t="n">
        <v>46048</v>
      </c>
      <c r="D4086" s="9" t="inlineStr">
        <is>
          <t>Bound</t>
        </is>
      </c>
      <c r="E4086" s="8" t="inlineStr">
        <is>
          <t>Sunniva Rourke</t>
        </is>
      </c>
      <c r="F4086" s="11" t="n">
        <v>2011</v>
      </c>
      <c r="G4086" s="8" t="inlineStr">
        <is>
          <t>Bentley</t>
        </is>
      </c>
      <c r="H4086" s="8" t="inlineStr">
        <is>
          <t>Continental GT</t>
        </is>
      </c>
      <c r="I4086" s="8" t="inlineStr">
        <is>
          <t>DBHXVPEMSVCJGD0LY</t>
        </is>
      </c>
      <c r="J4086" s="8" t="inlineStr">
        <is>
          <t>02 - Sports / GT</t>
        </is>
      </c>
      <c r="K4086" s="12" t="n">
        <v>180000</v>
      </c>
      <c r="L4086" s="8" t="inlineStr">
        <is>
          <t>Kentucky</t>
        </is>
      </c>
      <c r="M4086" s="13" t="n">
        <v>4186.87</v>
      </c>
      <c r="N4086" s="13" t="n">
        <v>3756.46</v>
      </c>
      <c r="O4086" s="8" t="n"/>
    </row>
    <row r="4087">
      <c r="A4087" s="8" t="inlineStr">
        <is>
          <t>CANON-202601-003975</t>
        </is>
      </c>
      <c r="B4087" s="9" t="inlineStr">
        <is>
          <t>2026-01</t>
        </is>
      </c>
      <c r="C4087" s="10" t="n">
        <v>46033</v>
      </c>
      <c r="D4087" s="9" t="inlineStr">
        <is>
          <t>Bound</t>
        </is>
      </c>
      <c r="E4087" s="8" t="inlineStr">
        <is>
          <t>Ottilie Pennington</t>
        </is>
      </c>
      <c r="F4087" s="11" t="n">
        <v>2016</v>
      </c>
      <c r="G4087" s="8" t="inlineStr">
        <is>
          <t>Ferrari</t>
        </is>
      </c>
      <c r="H4087" s="8" t="inlineStr">
        <is>
          <t>275 GTB/4</t>
        </is>
      </c>
      <c r="I4087" s="8" t="inlineStr">
        <is>
          <t>MRKS1M10Y7UJU2J8S</t>
        </is>
      </c>
      <c r="J4087" s="8" t="inlineStr">
        <is>
          <t>07 - Post-War Classic (1946-1972)</t>
        </is>
      </c>
      <c r="K4087" s="12" t="n">
        <v>885000</v>
      </c>
      <c r="L4087" s="8" t="inlineStr">
        <is>
          <t>Louisiana</t>
        </is>
      </c>
      <c r="M4087" s="13" t="n">
        <v>8688.030000000001</v>
      </c>
      <c r="N4087" s="13" t="n">
        <v>7794.9</v>
      </c>
      <c r="O4087" s="8" t="n"/>
    </row>
    <row r="4088">
      <c r="A4088" s="8" t="inlineStr">
        <is>
          <t>CANON-202601-003976</t>
        </is>
      </c>
      <c r="B4088" s="9" t="inlineStr">
        <is>
          <t>2026-01</t>
        </is>
      </c>
      <c r="C4088" s="10" t="n">
        <v>46026</v>
      </c>
      <c r="D4088" s="9" t="inlineStr">
        <is>
          <t>Bound</t>
        </is>
      </c>
      <c r="E4088" s="8" t="inlineStr">
        <is>
          <t>Anouk Vandermeer</t>
        </is>
      </c>
      <c r="F4088" s="11" t="n">
        <v>1976</v>
      </c>
      <c r="G4088" s="8" t="inlineStr">
        <is>
          <t>Singer</t>
        </is>
      </c>
      <c r="H4088" s="8" t="inlineStr">
        <is>
          <t>911 Reimagined</t>
        </is>
      </c>
      <c r="I4088" s="8" t="inlineStr">
        <is>
          <t>WS6HPA42FSJKLEPUK</t>
        </is>
      </c>
      <c r="J4088" s="8" t="inlineStr">
        <is>
          <t>11 - Restomod / Coachbuilt / Bespoke</t>
        </is>
      </c>
      <c r="K4088" s="12" t="n">
        <v>255000</v>
      </c>
      <c r="L4088" s="8" t="inlineStr">
        <is>
          <t>Wyoming</t>
        </is>
      </c>
      <c r="M4088" s="13" t="n">
        <v>4530.34</v>
      </c>
      <c r="N4088" s="13" t="n">
        <v>4064.62</v>
      </c>
      <c r="O4088" s="8" t="n"/>
    </row>
    <row r="4089">
      <c r="A4089" s="8" t="inlineStr">
        <is>
          <t>CANON-202601-003977</t>
        </is>
      </c>
      <c r="B4089" s="9" t="inlineStr">
        <is>
          <t>2026-01</t>
        </is>
      </c>
      <c r="C4089" s="10" t="n">
        <v>46053</v>
      </c>
      <c r="D4089" s="9" t="inlineStr">
        <is>
          <t>Bound</t>
        </is>
      </c>
      <c r="E4089" s="8" t="inlineStr">
        <is>
          <t>Cassius Blackwood</t>
        </is>
      </c>
      <c r="F4089" s="11" t="n">
        <v>1981</v>
      </c>
      <c r="G4089" s="8" t="inlineStr">
        <is>
          <t>Aston Martin</t>
        </is>
      </c>
      <c r="H4089" s="8" t="inlineStr">
        <is>
          <t>DB12</t>
        </is>
      </c>
      <c r="I4089" s="8" t="inlineStr">
        <is>
          <t>YFV3YDAVAZP4SP8P4</t>
        </is>
      </c>
      <c r="J4089" s="8" t="inlineStr">
        <is>
          <t>02 - Sports / GT</t>
        </is>
      </c>
      <c r="K4089" s="12" t="n">
        <v>800000</v>
      </c>
      <c r="L4089" s="8" t="inlineStr">
        <is>
          <t>Pennsylvania</t>
        </is>
      </c>
      <c r="M4089" s="13" t="n">
        <v>9811.32</v>
      </c>
      <c r="N4089" s="13" t="n">
        <v>8802.719999999999</v>
      </c>
      <c r="O4089" s="8" t="n"/>
    </row>
    <row r="4090">
      <c r="A4090" s="8" t="inlineStr">
        <is>
          <t>CANON-202601-003979</t>
        </is>
      </c>
      <c r="B4090" s="9" t="inlineStr">
        <is>
          <t>2026-01</t>
        </is>
      </c>
      <c r="C4090" s="10" t="n">
        <v>46036</v>
      </c>
      <c r="D4090" s="9" t="inlineStr">
        <is>
          <t>Bound</t>
        </is>
      </c>
      <c r="E4090" s="8" t="inlineStr">
        <is>
          <t>Thaddeus Underwood</t>
        </is>
      </c>
      <c r="F4090" s="11" t="n">
        <v>1967</v>
      </c>
      <c r="G4090" s="8" t="inlineStr">
        <is>
          <t>Ferrari</t>
        </is>
      </c>
      <c r="H4090" s="8" t="inlineStr">
        <is>
          <t>SF90 Stradale</t>
        </is>
      </c>
      <c r="I4090" s="8" t="inlineStr">
        <is>
          <t>ZYTDZVX35B62C3P41</t>
        </is>
      </c>
      <c r="J4090" s="8" t="inlineStr">
        <is>
          <t>03 - Supercar</t>
        </is>
      </c>
      <c r="K4090" s="12" t="n">
        <v>690000</v>
      </c>
      <c r="L4090" s="8" t="inlineStr">
        <is>
          <t>Massachusetts</t>
        </is>
      </c>
      <c r="M4090" s="13" t="n">
        <v>15459.91</v>
      </c>
      <c r="N4090" s="13" t="n">
        <v>13870.63</v>
      </c>
      <c r="O4090" s="8" t="n"/>
    </row>
    <row r="4091">
      <c r="A4091" s="8" t="inlineStr">
        <is>
          <t>CANON-202601-003980</t>
        </is>
      </c>
      <c r="B4091" s="9" t="inlineStr">
        <is>
          <t>2026-01</t>
        </is>
      </c>
      <c r="C4091" s="10" t="n">
        <v>46044</v>
      </c>
      <c r="D4091" s="9" t="inlineStr">
        <is>
          <t>Bound</t>
        </is>
      </c>
      <c r="E4091" s="8" t="inlineStr">
        <is>
          <t>Ingrid Ashcombe</t>
        </is>
      </c>
      <c r="F4091" s="11" t="n">
        <v>2024</v>
      </c>
      <c r="G4091" s="8" t="inlineStr">
        <is>
          <t>McLaren</t>
        </is>
      </c>
      <c r="H4091" s="8" t="inlineStr">
        <is>
          <t>750S</t>
        </is>
      </c>
      <c r="I4091" s="8" t="inlineStr">
        <is>
          <t>LA8YDYFK5YSGRRTKV</t>
        </is>
      </c>
      <c r="J4091" s="8" t="inlineStr">
        <is>
          <t>03 - Supercar</t>
        </is>
      </c>
      <c r="K4091" s="12" t="n">
        <v>655000</v>
      </c>
      <c r="L4091" s="8" t="inlineStr">
        <is>
          <t>Texas</t>
        </is>
      </c>
      <c r="M4091" s="13" t="n">
        <v>13501.65</v>
      </c>
      <c r="N4091" s="13" t="n">
        <v>12113.68</v>
      </c>
      <c r="O4091" s="8" t="n"/>
    </row>
    <row r="4092">
      <c r="A4092" s="8" t="inlineStr">
        <is>
          <t>CANON-202601-003982</t>
        </is>
      </c>
      <c r="B4092" s="9" t="inlineStr">
        <is>
          <t>2026-01</t>
        </is>
      </c>
      <c r="C4092" s="10" t="n">
        <v>46039</v>
      </c>
      <c r="D4092" s="9" t="inlineStr">
        <is>
          <t>Bound</t>
        </is>
      </c>
      <c r="E4092" s="8" t="inlineStr">
        <is>
          <t>Anouk Montoya</t>
        </is>
      </c>
      <c r="F4092" s="11" t="n">
        <v>1989</v>
      </c>
      <c r="G4092" s="8" t="inlineStr">
        <is>
          <t>Maserati</t>
        </is>
      </c>
      <c r="H4092" s="8" t="inlineStr">
        <is>
          <t>GranTurismo</t>
        </is>
      </c>
      <c r="I4092" s="8" t="inlineStr">
        <is>
          <t>YC64E8NGFT2VR1X8F</t>
        </is>
      </c>
      <c r="J4092" s="8" t="inlineStr">
        <is>
          <t>02 - Sports / GT</t>
        </is>
      </c>
      <c r="K4092" s="12" t="n">
        <v>400000</v>
      </c>
      <c r="L4092" s="8" t="inlineStr">
        <is>
          <t>South Carolina</t>
        </is>
      </c>
      <c r="M4092" s="13" t="n">
        <v>7018.87</v>
      </c>
      <c r="N4092" s="13" t="n">
        <v>6297.33</v>
      </c>
      <c r="O4092" s="8" t="n"/>
    </row>
    <row r="4093">
      <c r="A4093" s="8" t="inlineStr">
        <is>
          <t>CANON-202601-003983</t>
        </is>
      </c>
      <c r="B4093" s="9" t="inlineStr">
        <is>
          <t>2026-01</t>
        </is>
      </c>
      <c r="C4093" s="10" t="n">
        <v>46039</v>
      </c>
      <c r="D4093" s="9" t="inlineStr">
        <is>
          <t>Bound</t>
        </is>
      </c>
      <c r="E4093" s="8" t="inlineStr">
        <is>
          <t>Horace Chattopadhyay</t>
        </is>
      </c>
      <c r="F4093" s="11" t="n">
        <v>1961</v>
      </c>
      <c r="G4093" s="8" t="inlineStr">
        <is>
          <t>BMW</t>
        </is>
      </c>
      <c r="H4093" s="8" t="inlineStr">
        <is>
          <t>M8 Competition</t>
        </is>
      </c>
      <c r="I4093" s="8" t="inlineStr">
        <is>
          <t>W603U66ANNH84DU5E</t>
        </is>
      </c>
      <c r="J4093" s="8" t="inlineStr">
        <is>
          <t>02 - Sports / GT</t>
        </is>
      </c>
      <c r="K4093" s="12" t="n">
        <v>765000</v>
      </c>
      <c r="L4093" s="8" t="inlineStr">
        <is>
          <t>Delaware</t>
        </is>
      </c>
      <c r="M4093" s="13" t="n">
        <v>11727.59</v>
      </c>
      <c r="N4093" s="13" t="n">
        <v>10521.99</v>
      </c>
      <c r="O4093" s="8" t="n"/>
    </row>
    <row r="4094">
      <c r="A4094" s="8" t="inlineStr">
        <is>
          <t>CANON-202601-003986</t>
        </is>
      </c>
      <c r="B4094" s="9" t="inlineStr">
        <is>
          <t>2026-01</t>
        </is>
      </c>
      <c r="C4094" s="10" t="n">
        <v>46031</v>
      </c>
      <c r="D4094" s="9" t="inlineStr">
        <is>
          <t>Bound</t>
        </is>
      </c>
      <c r="E4094" s="8" t="inlineStr">
        <is>
          <t>Saoirse Farkas</t>
        </is>
      </c>
      <c r="F4094" s="11" t="n">
        <v>1982</v>
      </c>
      <c r="G4094" s="8" t="inlineStr">
        <is>
          <t>Aston Martin</t>
        </is>
      </c>
      <c r="H4094" s="8" t="inlineStr">
        <is>
          <t>DB12</t>
        </is>
      </c>
      <c r="I4094" s="8" t="inlineStr">
        <is>
          <t>PYKN03ULZFFRZZPLK</t>
        </is>
      </c>
      <c r="J4094" s="8" t="inlineStr">
        <is>
          <t>02 - Sports / GT</t>
        </is>
      </c>
      <c r="K4094" s="12" t="n">
        <v>780000</v>
      </c>
      <c r="L4094" s="8" t="inlineStr">
        <is>
          <t>Washington</t>
        </is>
      </c>
      <c r="M4094" s="13" t="n">
        <v>9183.4</v>
      </c>
      <c r="N4094" s="13" t="n">
        <v>8239.35</v>
      </c>
      <c r="O4094" s="8" t="n"/>
    </row>
    <row r="4095">
      <c r="A4095" s="8" t="inlineStr">
        <is>
          <t>CANON-202601-003987</t>
        </is>
      </c>
      <c r="B4095" s="9" t="inlineStr">
        <is>
          <t>2026-01</t>
        </is>
      </c>
      <c r="C4095" s="10" t="n">
        <v>46030</v>
      </c>
      <c r="D4095" s="9" t="inlineStr">
        <is>
          <t>Bound</t>
        </is>
      </c>
      <c r="E4095" s="8" t="inlineStr">
        <is>
          <t>Cassius Bellandi</t>
        </is>
      </c>
      <c r="F4095" s="11" t="n">
        <v>1957</v>
      </c>
      <c r="G4095" s="8" t="inlineStr">
        <is>
          <t>Ferrari</t>
        </is>
      </c>
      <c r="H4095" s="8" t="inlineStr">
        <is>
          <t>275 GTB/4</t>
        </is>
      </c>
      <c r="I4095" s="8" t="inlineStr">
        <is>
          <t>0XMKJPTKBNBY439Z6</t>
        </is>
      </c>
      <c r="J4095" s="8" t="inlineStr">
        <is>
          <t>07 - Post-War Classic (1946-1972)</t>
        </is>
      </c>
      <c r="K4095" s="12" t="n">
        <v>1950000</v>
      </c>
      <c r="L4095" s="8" t="inlineStr">
        <is>
          <t>Maine</t>
        </is>
      </c>
      <c r="M4095" s="13" t="n">
        <v>15099.62</v>
      </c>
      <c r="N4095" s="13" t="n">
        <v>13547.38</v>
      </c>
      <c r="O4095" s="8" t="n"/>
    </row>
    <row r="4096">
      <c r="A4096" s="8" t="inlineStr">
        <is>
          <t>CANON-202601-003988</t>
        </is>
      </c>
      <c r="B4096" s="9" t="inlineStr">
        <is>
          <t>2026-01</t>
        </is>
      </c>
      <c r="C4096" s="10" t="n">
        <v>46023</v>
      </c>
      <c r="D4096" s="9" t="inlineStr">
        <is>
          <t>Bound</t>
        </is>
      </c>
      <c r="E4096" s="8" t="inlineStr">
        <is>
          <t>Horace Delacroix</t>
        </is>
      </c>
      <c r="F4096" s="11" t="n">
        <v>1956</v>
      </c>
      <c r="G4096" s="8" t="inlineStr">
        <is>
          <t>Bentley</t>
        </is>
      </c>
      <c r="H4096" s="8" t="inlineStr">
        <is>
          <t>Continental GT</t>
        </is>
      </c>
      <c r="I4096" s="8" t="inlineStr">
        <is>
          <t>2HNRN7BHKTFM9MEYX</t>
        </is>
      </c>
      <c r="J4096" s="8" t="inlineStr">
        <is>
          <t>02 - Sports / GT</t>
        </is>
      </c>
      <c r="K4096" s="12" t="n">
        <v>1950000</v>
      </c>
      <c r="L4096" s="8" t="inlineStr">
        <is>
          <t>Rhode Island</t>
        </is>
      </c>
      <c r="M4096" s="13" t="n">
        <v>27723.11</v>
      </c>
      <c r="N4096" s="13" t="n">
        <v>24873.17</v>
      </c>
      <c r="O4096" s="8" t="n"/>
    </row>
    <row r="4097">
      <c r="A4097" s="8" t="inlineStr">
        <is>
          <t>CANON-202601-003989</t>
        </is>
      </c>
      <c r="B4097" s="9" t="inlineStr">
        <is>
          <t>2026-01</t>
        </is>
      </c>
      <c r="C4097" s="10" t="n">
        <v>46053</v>
      </c>
      <c r="D4097" s="9" t="inlineStr">
        <is>
          <t>Bound</t>
        </is>
      </c>
      <c r="E4097" s="8" t="inlineStr">
        <is>
          <t>Sunniva Castellanos</t>
        </is>
      </c>
      <c r="F4097" s="11" t="n">
        <v>1992</v>
      </c>
      <c r="G4097" s="8" t="inlineStr">
        <is>
          <t>Mercedes-Benz</t>
        </is>
      </c>
      <c r="H4097" s="8" t="inlineStr">
        <is>
          <t>AMG GT</t>
        </is>
      </c>
      <c r="I4097" s="8" t="inlineStr">
        <is>
          <t>V2ZFX13XSZJ2XJ5B3</t>
        </is>
      </c>
      <c r="J4097" s="8" t="inlineStr">
        <is>
          <t>02 - Sports / GT</t>
        </is>
      </c>
      <c r="K4097" s="12" t="n">
        <v>230000</v>
      </c>
      <c r="L4097" s="8" t="inlineStr">
        <is>
          <t>California</t>
        </is>
      </c>
      <c r="M4097" s="13" t="n">
        <v>5389.81</v>
      </c>
      <c r="N4097" s="13" t="n">
        <v>4835.74</v>
      </c>
      <c r="O4097" s="8" t="n"/>
    </row>
    <row r="4098">
      <c r="A4098" s="8" t="inlineStr">
        <is>
          <t>CANON-202601-003990</t>
        </is>
      </c>
      <c r="B4098" s="9" t="inlineStr">
        <is>
          <t>2026-01</t>
        </is>
      </c>
      <c r="C4098" s="10" t="n">
        <v>46038</v>
      </c>
      <c r="D4098" s="9" t="inlineStr">
        <is>
          <t>Bound</t>
        </is>
      </c>
      <c r="E4098" s="8" t="inlineStr">
        <is>
          <t>Thaddeus Delacroix</t>
        </is>
      </c>
      <c r="F4098" s="11" t="n">
        <v>2023</v>
      </c>
      <c r="G4098" s="8" t="inlineStr">
        <is>
          <t>BMW</t>
        </is>
      </c>
      <c r="H4098" s="8" t="inlineStr">
        <is>
          <t>M8 Competition</t>
        </is>
      </c>
      <c r="I4098" s="8" t="inlineStr">
        <is>
          <t>250EP3K11T5GL6YWR</t>
        </is>
      </c>
      <c r="J4098" s="8" t="inlineStr">
        <is>
          <t>02 - Sports / GT</t>
        </is>
      </c>
      <c r="K4098" s="12" t="n">
        <v>480000</v>
      </c>
      <c r="L4098" s="8" t="inlineStr">
        <is>
          <t>Delaware</t>
        </is>
      </c>
      <c r="M4098" s="13" t="n">
        <v>8490.57</v>
      </c>
      <c r="N4098" s="13" t="n">
        <v>7617.74</v>
      </c>
      <c r="O4098" s="8" t="n"/>
    </row>
    <row r="4099">
      <c r="A4099" s="8" t="inlineStr">
        <is>
          <t>CANON-202601-003991</t>
        </is>
      </c>
      <c r="B4099" s="9" t="inlineStr">
        <is>
          <t>2026-01</t>
        </is>
      </c>
      <c r="C4099" s="10" t="n">
        <v>46037</v>
      </c>
      <c r="D4099" s="9" t="inlineStr">
        <is>
          <t>Bound</t>
        </is>
      </c>
      <c r="E4099" s="8" t="inlineStr">
        <is>
          <t>Sunniva Castellanos</t>
        </is>
      </c>
      <c r="F4099" s="11" t="n">
        <v>1964</v>
      </c>
      <c r="G4099" s="8" t="inlineStr">
        <is>
          <t>Ferrari</t>
        </is>
      </c>
      <c r="H4099" s="8" t="inlineStr">
        <is>
          <t>296 GTB</t>
        </is>
      </c>
      <c r="I4099" s="8" t="inlineStr">
        <is>
          <t>CAZ3V54W4ASW5W863</t>
        </is>
      </c>
      <c r="J4099" s="8" t="inlineStr">
        <is>
          <t>03 - Supercar</t>
        </is>
      </c>
      <c r="K4099" s="12" t="n">
        <v>665000</v>
      </c>
      <c r="L4099" s="8" t="inlineStr">
        <is>
          <t>Maine</t>
        </is>
      </c>
      <c r="M4099" s="13" t="n">
        <v>12873.4</v>
      </c>
      <c r="N4099" s="13" t="n">
        <v>11550.01</v>
      </c>
      <c r="O4099" s="8" t="n"/>
    </row>
    <row r="4100">
      <c r="A4100" s="8" t="inlineStr">
        <is>
          <t>CANON-202601-003993</t>
        </is>
      </c>
      <c r="B4100" s="9" t="inlineStr">
        <is>
          <t>2026-01</t>
        </is>
      </c>
      <c r="C4100" s="10" t="n">
        <v>46045</v>
      </c>
      <c r="D4100" s="9" t="inlineStr">
        <is>
          <t>Bound</t>
        </is>
      </c>
      <c r="E4100" s="8" t="inlineStr">
        <is>
          <t>Ingrid Harrington</t>
        </is>
      </c>
      <c r="F4100" s="11" t="n">
        <v>2000</v>
      </c>
      <c r="G4100" s="8" t="inlineStr">
        <is>
          <t>Lamborghini</t>
        </is>
      </c>
      <c r="H4100" s="8" t="inlineStr">
        <is>
          <t>Huracan EVO</t>
        </is>
      </c>
      <c r="I4100" s="8" t="inlineStr">
        <is>
          <t>9YRGH5P0J3RYRDAXP</t>
        </is>
      </c>
      <c r="J4100" s="8" t="inlineStr">
        <is>
          <t>03 - Supercar</t>
        </is>
      </c>
      <c r="K4100" s="12" t="n">
        <v>525000</v>
      </c>
      <c r="L4100" s="8" t="inlineStr">
        <is>
          <t>Arizona</t>
        </is>
      </c>
      <c r="M4100" s="13" t="n">
        <v>9504.48</v>
      </c>
      <c r="N4100" s="13" t="n">
        <v>8527.42</v>
      </c>
      <c r="O4100" s="8" t="n"/>
    </row>
    <row r="4101">
      <c r="A4101" s="8" t="inlineStr">
        <is>
          <t>CANON-202601-003994</t>
        </is>
      </c>
      <c r="B4101" s="9" t="inlineStr">
        <is>
          <t>2026-01</t>
        </is>
      </c>
      <c r="C4101" s="10" t="n">
        <v>46037</v>
      </c>
      <c r="D4101" s="9" t="inlineStr">
        <is>
          <t>Bound</t>
        </is>
      </c>
      <c r="E4101" s="8" t="inlineStr">
        <is>
          <t>Mireille Nakashima</t>
        </is>
      </c>
      <c r="F4101" s="11" t="n">
        <v>2006</v>
      </c>
      <c r="G4101" s="8" t="inlineStr">
        <is>
          <t>Porsche</t>
        </is>
      </c>
      <c r="H4101" s="8" t="inlineStr">
        <is>
          <t>911 Turbo S</t>
        </is>
      </c>
      <c r="I4101" s="8" t="inlineStr">
        <is>
          <t>H37VUV2L6946J2TWE</t>
        </is>
      </c>
      <c r="J4101" s="8" t="inlineStr">
        <is>
          <t>02 - Sports / GT</t>
        </is>
      </c>
      <c r="K4101" s="12" t="n">
        <v>245000</v>
      </c>
      <c r="L4101" s="8" t="inlineStr">
        <is>
          <t>Missouri</t>
        </is>
      </c>
      <c r="M4101" s="13" t="n">
        <v>4508</v>
      </c>
      <c r="N4101" s="13" t="n">
        <v>4044.58</v>
      </c>
      <c r="O4101" s="8" t="n"/>
    </row>
    <row r="4102">
      <c r="A4102" s="8" t="inlineStr">
        <is>
          <t>CANON-202601-003995</t>
        </is>
      </c>
      <c r="B4102" s="9" t="inlineStr">
        <is>
          <t>2026-01</t>
        </is>
      </c>
      <c r="C4102" s="10" t="n">
        <v>46038</v>
      </c>
      <c r="D4102" s="9" t="inlineStr">
        <is>
          <t>Bound</t>
        </is>
      </c>
      <c r="E4102" s="8" t="inlineStr">
        <is>
          <t>Wilhelmina Fairweather</t>
        </is>
      </c>
      <c r="F4102" s="11" t="n">
        <v>1977</v>
      </c>
      <c r="G4102" s="8" t="inlineStr">
        <is>
          <t>McLaren</t>
        </is>
      </c>
      <c r="H4102" s="8" t="inlineStr">
        <is>
          <t>750S</t>
        </is>
      </c>
      <c r="I4102" s="8" t="inlineStr">
        <is>
          <t>S90Y53SZX86DKD63Y</t>
        </is>
      </c>
      <c r="J4102" s="8" t="inlineStr">
        <is>
          <t>03 - Supercar</t>
        </is>
      </c>
      <c r="K4102" s="12" t="n">
        <v>685000</v>
      </c>
      <c r="L4102" s="8" t="inlineStr">
        <is>
          <t>Alaska</t>
        </is>
      </c>
      <c r="M4102" s="13" t="n">
        <v>13997.26</v>
      </c>
      <c r="N4102" s="13" t="n">
        <v>12558.34</v>
      </c>
      <c r="O4102" s="8" t="n"/>
    </row>
    <row r="4103">
      <c r="A4103" s="8" t="inlineStr">
        <is>
          <t>CANON-202601-003996</t>
        </is>
      </c>
      <c r="B4103" s="9" t="inlineStr">
        <is>
          <t>2026-01</t>
        </is>
      </c>
      <c r="C4103" s="10" t="n">
        <v>46026</v>
      </c>
      <c r="D4103" s="9" t="inlineStr">
        <is>
          <t>Bound</t>
        </is>
      </c>
      <c r="E4103" s="8" t="inlineStr">
        <is>
          <t>Fitzgerald Delacroix</t>
        </is>
      </c>
      <c r="F4103" s="11" t="n">
        <v>1975</v>
      </c>
      <c r="G4103" s="8" t="inlineStr">
        <is>
          <t>BMW</t>
        </is>
      </c>
      <c r="H4103" s="8" t="inlineStr">
        <is>
          <t>M8 Competition</t>
        </is>
      </c>
      <c r="I4103" s="8" t="inlineStr">
        <is>
          <t>AE7Z96ZES6JV60X22</t>
        </is>
      </c>
      <c r="J4103" s="8" t="inlineStr">
        <is>
          <t>02 - Sports / GT</t>
        </is>
      </c>
      <c r="K4103" s="12" t="n">
        <v>315000</v>
      </c>
      <c r="L4103" s="8" t="inlineStr">
        <is>
          <t>Oregon</t>
        </is>
      </c>
      <c r="M4103" s="13" t="n">
        <v>5037.03</v>
      </c>
      <c r="N4103" s="13" t="n">
        <v>4519.22</v>
      </c>
      <c r="O4103" s="8" t="n"/>
    </row>
    <row r="4104">
      <c r="A4104" s="8" t="inlineStr">
        <is>
          <t>CANON-202601-004001</t>
        </is>
      </c>
      <c r="B4104" s="9" t="inlineStr">
        <is>
          <t>2026-01</t>
        </is>
      </c>
      <c r="C4104" s="10" t="n">
        <v>46046</v>
      </c>
      <c r="D4104" s="9" t="inlineStr">
        <is>
          <t>Bound</t>
        </is>
      </c>
      <c r="E4104" s="8" t="inlineStr">
        <is>
          <t>Ramona Rourke</t>
        </is>
      </c>
      <c r="F4104" s="11" t="n">
        <v>1956</v>
      </c>
      <c r="G4104" s="8" t="inlineStr">
        <is>
          <t>Bentley</t>
        </is>
      </c>
      <c r="H4104" s="8" t="inlineStr">
        <is>
          <t>Continental GT</t>
        </is>
      </c>
      <c r="I4104" s="8" t="inlineStr">
        <is>
          <t>PZHWFL9RW9B9YRAXM</t>
        </is>
      </c>
      <c r="J4104" s="8" t="inlineStr">
        <is>
          <t>02 - Sports / GT</t>
        </is>
      </c>
      <c r="K4104" s="12" t="n">
        <v>830000</v>
      </c>
      <c r="L4104" s="8" t="inlineStr">
        <is>
          <t>Wyoming</t>
        </is>
      </c>
      <c r="M4104" s="13" t="n">
        <v>10891.79</v>
      </c>
      <c r="N4104" s="13" t="n">
        <v>9772.110000000001</v>
      </c>
      <c r="O4104" s="8" t="n"/>
    </row>
    <row r="4105">
      <c r="A4105" s="8" t="inlineStr">
        <is>
          <t>CANON-202601-004002</t>
        </is>
      </c>
      <c r="B4105" s="9" t="inlineStr">
        <is>
          <t>2026-01</t>
        </is>
      </c>
      <c r="C4105" s="10" t="n">
        <v>46039</v>
      </c>
      <c r="D4105" s="9" t="inlineStr">
        <is>
          <t>Bound</t>
        </is>
      </c>
      <c r="E4105" s="8" t="inlineStr">
        <is>
          <t>Noor Nakashima</t>
        </is>
      </c>
      <c r="F4105" s="11" t="n">
        <v>2007</v>
      </c>
      <c r="G4105" s="8" t="inlineStr">
        <is>
          <t>Mercedes-Benz</t>
        </is>
      </c>
      <c r="H4105" s="8" t="inlineStr">
        <is>
          <t>AMG GT</t>
        </is>
      </c>
      <c r="I4105" s="8" t="inlineStr">
        <is>
          <t>GC6RMZEHXV8CNJ47Y</t>
        </is>
      </c>
      <c r="J4105" s="8" t="inlineStr">
        <is>
          <t>02 - Sports / GT</t>
        </is>
      </c>
      <c r="K4105" s="12" t="n">
        <v>570000</v>
      </c>
      <c r="L4105" s="8" t="inlineStr">
        <is>
          <t>Arkansas</t>
        </is>
      </c>
      <c r="M4105" s="13" t="n">
        <v>9646.98</v>
      </c>
      <c r="N4105" s="13" t="n">
        <v>8655.27</v>
      </c>
      <c r="O4105" s="8" t="n"/>
    </row>
    <row r="4106">
      <c r="A4106" s="8" t="inlineStr">
        <is>
          <t>CANON-202601-004005</t>
        </is>
      </c>
      <c r="B4106" s="9" t="inlineStr">
        <is>
          <t>2026-01</t>
        </is>
      </c>
      <c r="C4106" s="10" t="n">
        <v>46034</v>
      </c>
      <c r="D4106" s="9" t="inlineStr">
        <is>
          <t>Bound</t>
        </is>
      </c>
      <c r="E4106" s="8" t="inlineStr">
        <is>
          <t>Everett Montoya</t>
        </is>
      </c>
      <c r="F4106" s="11" t="n">
        <v>1984</v>
      </c>
      <c r="G4106" s="8" t="inlineStr">
        <is>
          <t>Porsche</t>
        </is>
      </c>
      <c r="H4106" s="8" t="inlineStr">
        <is>
          <t>911 Turbo S</t>
        </is>
      </c>
      <c r="I4106" s="8" t="inlineStr">
        <is>
          <t>TTR0M10HWNGAF2DLV</t>
        </is>
      </c>
      <c r="J4106" s="8" t="inlineStr">
        <is>
          <t>02 - Sports / GT</t>
        </is>
      </c>
      <c r="K4106" s="12" t="n">
        <v>580000</v>
      </c>
      <c r="L4106" s="8" t="inlineStr">
        <is>
          <t>Maryland</t>
        </is>
      </c>
      <c r="M4106" s="13" t="n">
        <v>6757.55</v>
      </c>
      <c r="N4106" s="13" t="n">
        <v>6062.87</v>
      </c>
      <c r="O4106" s="8" t="n"/>
    </row>
    <row r="4107">
      <c r="A4107" s="8" t="inlineStr">
        <is>
          <t>CANON-202601-004006</t>
        </is>
      </c>
      <c r="B4107" s="9" t="inlineStr">
        <is>
          <t>2026-01</t>
        </is>
      </c>
      <c r="C4107" s="10" t="n">
        <v>46044</v>
      </c>
      <c r="D4107" s="9" t="inlineStr">
        <is>
          <t>Bound</t>
        </is>
      </c>
      <c r="E4107" s="8" t="inlineStr">
        <is>
          <t>Cassius Vasquez</t>
        </is>
      </c>
      <c r="F4107" s="11" t="n">
        <v>1990</v>
      </c>
      <c r="G4107" s="8" t="inlineStr">
        <is>
          <t>Mercedes-Benz</t>
        </is>
      </c>
      <c r="H4107" s="8" t="inlineStr">
        <is>
          <t>280SL Pagoda</t>
        </is>
      </c>
      <c r="I4107" s="8" t="inlineStr">
        <is>
          <t>2UL0SL5DCA9MKAJHS</t>
        </is>
      </c>
      <c r="J4107" s="8" t="inlineStr">
        <is>
          <t>07 - Post-War Classic (1946-1972)</t>
        </is>
      </c>
      <c r="K4107" s="12" t="n">
        <v>660000</v>
      </c>
      <c r="L4107" s="8" t="inlineStr">
        <is>
          <t>Wisconsin</t>
        </is>
      </c>
      <c r="M4107" s="13" t="n">
        <v>6425.66</v>
      </c>
      <c r="N4107" s="13" t="n">
        <v>5765.1</v>
      </c>
      <c r="O4107" s="8" t="n"/>
    </row>
    <row r="4108">
      <c r="A4108" s="8" t="inlineStr">
        <is>
          <t>CANON-202601-004009</t>
        </is>
      </c>
      <c r="B4108" s="9" t="inlineStr">
        <is>
          <t>2026-01</t>
        </is>
      </c>
      <c r="C4108" s="10" t="n">
        <v>46033</v>
      </c>
      <c r="D4108" s="9" t="inlineStr">
        <is>
          <t>Bound</t>
        </is>
      </c>
      <c r="E4108" s="8" t="inlineStr">
        <is>
          <t>Fenwick Castellanos</t>
        </is>
      </c>
      <c r="F4108" s="11" t="n">
        <v>1979</v>
      </c>
      <c r="G4108" s="8" t="inlineStr">
        <is>
          <t>Ferrari</t>
        </is>
      </c>
      <c r="H4108" s="8" t="inlineStr">
        <is>
          <t>275 GTB/4</t>
        </is>
      </c>
      <c r="I4108" s="8" t="inlineStr">
        <is>
          <t>6M3JHX51V1V2NRNAY</t>
        </is>
      </c>
      <c r="J4108" s="8" t="inlineStr">
        <is>
          <t>07 - Post-War Classic (1946-1972)</t>
        </is>
      </c>
      <c r="K4108" s="12" t="n">
        <v>1570000</v>
      </c>
      <c r="L4108" s="8" t="inlineStr">
        <is>
          <t>Illinois</t>
        </is>
      </c>
      <c r="M4108" s="13" t="n">
        <v>15308.98</v>
      </c>
      <c r="N4108" s="13" t="n">
        <v>13735.22</v>
      </c>
      <c r="O4108" s="8" t="n"/>
    </row>
    <row r="4109">
      <c r="A4109" s="8" t="inlineStr">
        <is>
          <t>CANON-202601-004010</t>
        </is>
      </c>
      <c r="B4109" s="9" t="inlineStr">
        <is>
          <t>2026-01</t>
        </is>
      </c>
      <c r="C4109" s="10" t="n">
        <v>46042</v>
      </c>
      <c r="D4109" s="9" t="inlineStr">
        <is>
          <t>Bound</t>
        </is>
      </c>
      <c r="E4109" s="8" t="inlineStr">
        <is>
          <t>Ramona Pennington</t>
        </is>
      </c>
      <c r="F4109" s="11" t="n">
        <v>2023</v>
      </c>
      <c r="G4109" s="8" t="inlineStr">
        <is>
          <t>Lamborghini</t>
        </is>
      </c>
      <c r="H4109" s="8" t="inlineStr">
        <is>
          <t>Huracan EVO</t>
        </is>
      </c>
      <c r="I4109" s="8" t="inlineStr">
        <is>
          <t>HZA71W48ZP4UPMEHP</t>
        </is>
      </c>
      <c r="J4109" s="8" t="inlineStr">
        <is>
          <t>03 - Supercar</t>
        </is>
      </c>
      <c r="K4109" s="12" t="n">
        <v>1830000</v>
      </c>
      <c r="L4109" s="8" t="inlineStr">
        <is>
          <t>Ohio</t>
        </is>
      </c>
      <c r="M4109" s="13" t="n">
        <v>38395.47</v>
      </c>
      <c r="N4109" s="13" t="n">
        <v>34448.42</v>
      </c>
      <c r="O4109" s="8" t="n"/>
    </row>
    <row r="4110">
      <c r="A4110" s="8" t="inlineStr">
        <is>
          <t>CANON-202601-004011</t>
        </is>
      </c>
      <c r="B4110" s="9" t="inlineStr">
        <is>
          <t>2026-01</t>
        </is>
      </c>
      <c r="C4110" s="10" t="n">
        <v>46025</v>
      </c>
      <c r="D4110" s="9" t="inlineStr">
        <is>
          <t>Bound</t>
        </is>
      </c>
      <c r="E4110" s="8" t="inlineStr">
        <is>
          <t>Callum Underwood</t>
        </is>
      </c>
      <c r="F4110" s="11" t="n">
        <v>2021</v>
      </c>
      <c r="G4110" s="8" t="inlineStr">
        <is>
          <t>Aston Martin</t>
        </is>
      </c>
      <c r="H4110" s="8" t="inlineStr">
        <is>
          <t>DB12</t>
        </is>
      </c>
      <c r="I4110" s="8" t="inlineStr">
        <is>
          <t>3XU5JXBWWMGHDRW3V</t>
        </is>
      </c>
      <c r="J4110" s="8" t="inlineStr">
        <is>
          <t>02 - Sports / GT</t>
        </is>
      </c>
      <c r="K4110" s="12" t="n">
        <v>330000</v>
      </c>
      <c r="L4110" s="8" t="inlineStr">
        <is>
          <t>Illinois</t>
        </is>
      </c>
      <c r="M4110" s="13" t="n">
        <v>6350.94</v>
      </c>
      <c r="N4110" s="13" t="n">
        <v>5698.06</v>
      </c>
      <c r="O4110" s="8" t="n"/>
    </row>
    <row r="4111">
      <c r="A4111" s="8" t="inlineStr">
        <is>
          <t>CANON-202601-004013</t>
        </is>
      </c>
      <c r="B4111" s="9" t="inlineStr">
        <is>
          <t>2026-01</t>
        </is>
      </c>
      <c r="C4111" s="10" t="n">
        <v>46042</v>
      </c>
      <c r="D4111" s="9" t="inlineStr">
        <is>
          <t>Bound</t>
        </is>
      </c>
      <c r="E4111" s="8" t="inlineStr">
        <is>
          <t>Lorenzo Okonkwo</t>
        </is>
      </c>
      <c r="F4111" s="11" t="n">
        <v>1993</v>
      </c>
      <c r="G4111" s="8" t="inlineStr">
        <is>
          <t>BMW</t>
        </is>
      </c>
      <c r="H4111" s="8" t="inlineStr">
        <is>
          <t>M8 Competition</t>
        </is>
      </c>
      <c r="I4111" s="8" t="inlineStr">
        <is>
          <t>XPJVPZWH7Y81KXEAJ</t>
        </is>
      </c>
      <c r="J4111" s="8" t="inlineStr">
        <is>
          <t>02 - Sports / GT</t>
        </is>
      </c>
      <c r="K4111" s="12" t="n">
        <v>190000</v>
      </c>
      <c r="L4111" s="8" t="inlineStr">
        <is>
          <t>California</t>
        </is>
      </c>
      <c r="M4111" s="13" t="n">
        <v>4452.45</v>
      </c>
      <c r="N4111" s="13" t="n">
        <v>3994.74</v>
      </c>
      <c r="O4111" s="8" t="n"/>
    </row>
    <row r="4112">
      <c r="A4112" s="8" t="inlineStr">
        <is>
          <t>CANON-202601-004014</t>
        </is>
      </c>
      <c r="B4112" s="9" t="inlineStr">
        <is>
          <t>2026-01</t>
        </is>
      </c>
      <c r="C4112" s="10" t="n">
        <v>46024</v>
      </c>
      <c r="D4112" s="9" t="inlineStr">
        <is>
          <t>Bound</t>
        </is>
      </c>
      <c r="E4112" s="8" t="inlineStr">
        <is>
          <t>Mireille Underwood</t>
        </is>
      </c>
      <c r="F4112" s="11" t="n">
        <v>2015</v>
      </c>
      <c r="G4112" s="8" t="inlineStr">
        <is>
          <t>Mercedes-Benz</t>
        </is>
      </c>
      <c r="H4112" s="8" t="inlineStr">
        <is>
          <t>AMG GT</t>
        </is>
      </c>
      <c r="I4112" s="8" t="inlineStr">
        <is>
          <t>HZ4W1NRFH2GUHUH04</t>
        </is>
      </c>
      <c r="J4112" s="8" t="inlineStr">
        <is>
          <t>02 - Sports / GT</t>
        </is>
      </c>
      <c r="K4112" s="12" t="n">
        <v>490000</v>
      </c>
      <c r="L4112" s="8" t="inlineStr">
        <is>
          <t>Washington</t>
        </is>
      </c>
      <c r="M4112" s="13" t="n">
        <v>6656.6</v>
      </c>
      <c r="N4112" s="13" t="n">
        <v>5972.3</v>
      </c>
      <c r="O4112" s="8" t="n"/>
    </row>
    <row r="4113">
      <c r="A4113" s="8" t="inlineStr">
        <is>
          <t>CANON-202601-004015</t>
        </is>
      </c>
      <c r="B4113" s="9" t="inlineStr">
        <is>
          <t>2026-01</t>
        </is>
      </c>
      <c r="C4113" s="10" t="n">
        <v>46052</v>
      </c>
      <c r="D4113" s="9" t="inlineStr">
        <is>
          <t>Bound</t>
        </is>
      </c>
      <c r="E4113" s="8" t="inlineStr">
        <is>
          <t>Horace Harrington</t>
        </is>
      </c>
      <c r="F4113" s="11" t="n">
        <v>1975</v>
      </c>
      <c r="G4113" s="8" t="inlineStr">
        <is>
          <t>Bentley</t>
        </is>
      </c>
      <c r="H4113" s="8" t="inlineStr">
        <is>
          <t>Continental GT</t>
        </is>
      </c>
      <c r="I4113" s="8" t="inlineStr">
        <is>
          <t>XNPD5VBW1MPFD1FRT</t>
        </is>
      </c>
      <c r="J4113" s="8" t="inlineStr">
        <is>
          <t>02 - Sports / GT</t>
        </is>
      </c>
      <c r="K4113" s="12" t="n">
        <v>520000</v>
      </c>
      <c r="L4113" s="8" t="inlineStr">
        <is>
          <t>New York</t>
        </is>
      </c>
      <c r="M4113" s="13" t="n">
        <v>8163.02</v>
      </c>
      <c r="N4113" s="13" t="n">
        <v>7323.86</v>
      </c>
      <c r="O4113" s="8" t="n"/>
    </row>
    <row r="4114">
      <c r="A4114" s="8" t="inlineStr">
        <is>
          <t>CANON-202601-004016</t>
        </is>
      </c>
      <c r="B4114" s="9" t="inlineStr">
        <is>
          <t>2026-01</t>
        </is>
      </c>
      <c r="C4114" s="10" t="n">
        <v>46042</v>
      </c>
      <c r="D4114" s="9" t="inlineStr">
        <is>
          <t>Bound</t>
        </is>
      </c>
      <c r="E4114" s="8" t="inlineStr">
        <is>
          <t>Lorenzo Rourke</t>
        </is>
      </c>
      <c r="F4114" s="11" t="n">
        <v>1984</v>
      </c>
      <c r="G4114" s="8" t="inlineStr">
        <is>
          <t>Bentley</t>
        </is>
      </c>
      <c r="H4114" s="8" t="inlineStr">
        <is>
          <t>Continental GT</t>
        </is>
      </c>
      <c r="I4114" s="8" t="inlineStr">
        <is>
          <t>6HV0J2K0KH9TZ9FGU</t>
        </is>
      </c>
      <c r="J4114" s="8" t="inlineStr">
        <is>
          <t>02 - Sports / GT</t>
        </is>
      </c>
      <c r="K4114" s="12" t="n">
        <v>340000</v>
      </c>
      <c r="L4114" s="8" t="inlineStr">
        <is>
          <t>Indiana</t>
        </is>
      </c>
      <c r="M4114" s="13" t="n">
        <v>5917.92</v>
      </c>
      <c r="N4114" s="13" t="n">
        <v>5309.56</v>
      </c>
      <c r="O4114" s="8" t="n"/>
    </row>
    <row r="4115">
      <c r="A4115" s="8" t="inlineStr">
        <is>
          <t>CANON-202601-004018</t>
        </is>
      </c>
      <c r="B4115" s="9" t="inlineStr">
        <is>
          <t>2026-01</t>
        </is>
      </c>
      <c r="C4115" s="10" t="n">
        <v>46050</v>
      </c>
      <c r="D4115" s="9" t="inlineStr">
        <is>
          <t>Bound</t>
        </is>
      </c>
      <c r="E4115" s="8" t="inlineStr">
        <is>
          <t>Fitzgerald Vasquez</t>
        </is>
      </c>
      <c r="F4115" s="11" t="n">
        <v>1993</v>
      </c>
      <c r="G4115" s="8" t="inlineStr">
        <is>
          <t>McLaren</t>
        </is>
      </c>
      <c r="H4115" s="8" t="inlineStr">
        <is>
          <t>750S</t>
        </is>
      </c>
      <c r="I4115" s="8" t="inlineStr">
        <is>
          <t>35W6WW09191Y5MCP5</t>
        </is>
      </c>
      <c r="J4115" s="8" t="inlineStr">
        <is>
          <t>03 - Supercar</t>
        </is>
      </c>
      <c r="K4115" s="12" t="n">
        <v>570000</v>
      </c>
      <c r="L4115" s="8" t="inlineStr">
        <is>
          <t>New Hampshire</t>
        </is>
      </c>
      <c r="M4115" s="13" t="n">
        <v>10625.66</v>
      </c>
      <c r="N4115" s="13" t="n">
        <v>9533.34</v>
      </c>
      <c r="O4115" s="8" t="n"/>
    </row>
    <row r="4116">
      <c r="A4116" s="8" t="inlineStr">
        <is>
          <t>CANON-202601-004019</t>
        </is>
      </c>
      <c r="B4116" s="9" t="inlineStr">
        <is>
          <t>2026-01</t>
        </is>
      </c>
      <c r="C4116" s="10" t="n">
        <v>46042</v>
      </c>
      <c r="D4116" s="9" t="inlineStr">
        <is>
          <t>Bound</t>
        </is>
      </c>
      <c r="E4116" s="8" t="inlineStr">
        <is>
          <t>Lorenzo Merriweather</t>
        </is>
      </c>
      <c r="F4116" s="11" t="n">
        <v>2002</v>
      </c>
      <c r="G4116" s="8" t="inlineStr">
        <is>
          <t>Mercedes-Benz</t>
        </is>
      </c>
      <c r="H4116" s="8" t="inlineStr">
        <is>
          <t>AMG GT</t>
        </is>
      </c>
      <c r="I4116" s="8" t="inlineStr">
        <is>
          <t>EAR5R0KN751RG9C3F</t>
        </is>
      </c>
      <c r="J4116" s="8" t="inlineStr">
        <is>
          <t>02 - Sports / GT</t>
        </is>
      </c>
      <c r="K4116" s="12" t="n">
        <v>345000</v>
      </c>
      <c r="L4116" s="8" t="inlineStr">
        <is>
          <t>Pennsylvania</t>
        </is>
      </c>
      <c r="M4116" s="13" t="n">
        <v>4882.08</v>
      </c>
      <c r="N4116" s="13" t="n">
        <v>4380.2</v>
      </c>
      <c r="O4116" s="8" t="n"/>
    </row>
    <row r="4117">
      <c r="A4117" s="8" t="inlineStr">
        <is>
          <t>CANON-202601-004020</t>
        </is>
      </c>
      <c r="B4117" s="9" t="inlineStr">
        <is>
          <t>2026-01</t>
        </is>
      </c>
      <c r="C4117" s="10" t="n">
        <v>46036</v>
      </c>
      <c r="D4117" s="9" t="inlineStr">
        <is>
          <t>Bound</t>
        </is>
      </c>
      <c r="E4117" s="8" t="inlineStr">
        <is>
          <t>Wilhelmina Larsson</t>
        </is>
      </c>
      <c r="F4117" s="11" t="n">
        <v>2014</v>
      </c>
      <c r="G4117" s="8" t="inlineStr">
        <is>
          <t>Aston Martin</t>
        </is>
      </c>
      <c r="H4117" s="8" t="inlineStr">
        <is>
          <t>DB12</t>
        </is>
      </c>
      <c r="I4117" s="8" t="inlineStr">
        <is>
          <t>ABHGYXZAD6VV5N7U4</t>
        </is>
      </c>
      <c r="J4117" s="8" t="inlineStr">
        <is>
          <t>02 - Sports / GT</t>
        </is>
      </c>
      <c r="K4117" s="12" t="n">
        <v>505000</v>
      </c>
      <c r="L4117" s="8" t="inlineStr">
        <is>
          <t>Missouri</t>
        </is>
      </c>
      <c r="M4117" s="13" t="n">
        <v>6565</v>
      </c>
      <c r="N4117" s="13" t="n">
        <v>5890.12</v>
      </c>
      <c r="O4117" s="8" t="n"/>
    </row>
    <row r="4118">
      <c r="A4118" s="8" t="inlineStr">
        <is>
          <t>CANON-202601-004022</t>
        </is>
      </c>
      <c r="B4118" s="9" t="inlineStr">
        <is>
          <t>2026-01</t>
        </is>
      </c>
      <c r="C4118" s="10" t="n">
        <v>46040</v>
      </c>
      <c r="D4118" s="9" t="inlineStr">
        <is>
          <t>Bound</t>
        </is>
      </c>
      <c r="E4118" s="8" t="inlineStr">
        <is>
          <t>Noor Okonkwo</t>
        </is>
      </c>
      <c r="F4118" s="11" t="n">
        <v>1969</v>
      </c>
      <c r="G4118" s="8" t="inlineStr">
        <is>
          <t>Mercedes-Benz</t>
        </is>
      </c>
      <c r="H4118" s="8" t="inlineStr">
        <is>
          <t>AMG GT</t>
        </is>
      </c>
      <c r="I4118" s="8" t="inlineStr">
        <is>
          <t>7ZB7LAL4MWHBKXDEK</t>
        </is>
      </c>
      <c r="J4118" s="8" t="inlineStr">
        <is>
          <t>02 - Sports / GT</t>
        </is>
      </c>
      <c r="K4118" s="12" t="n">
        <v>350000</v>
      </c>
      <c r="L4118" s="8" t="inlineStr">
        <is>
          <t>Arizona</t>
        </is>
      </c>
      <c r="M4118" s="13" t="n">
        <v>5002.36</v>
      </c>
      <c r="N4118" s="13" t="n">
        <v>4488.12</v>
      </c>
      <c r="O4118" s="8" t="n"/>
    </row>
    <row r="4119">
      <c r="A4119" s="8" t="inlineStr">
        <is>
          <t>CANON-202601-004023</t>
        </is>
      </c>
      <c r="B4119" s="9" t="inlineStr">
        <is>
          <t>2026-01</t>
        </is>
      </c>
      <c r="C4119" s="10" t="n">
        <v>46051</v>
      </c>
      <c r="D4119" s="9" t="inlineStr">
        <is>
          <t>Bound</t>
        </is>
      </c>
      <c r="E4119" s="8" t="inlineStr">
        <is>
          <t>Sunniva Ashcombe</t>
        </is>
      </c>
      <c r="F4119" s="11" t="n">
        <v>1982</v>
      </c>
      <c r="G4119" s="8" t="inlineStr">
        <is>
          <t>Icon</t>
        </is>
      </c>
      <c r="H4119" s="8" t="inlineStr">
        <is>
          <t>Derelict</t>
        </is>
      </c>
      <c r="I4119" s="8" t="inlineStr">
        <is>
          <t>H52394UXSWJFBP0CG</t>
        </is>
      </c>
      <c r="J4119" s="8" t="inlineStr">
        <is>
          <t>11 - Restomod / Coachbuilt / Bespoke</t>
        </is>
      </c>
      <c r="K4119" s="12" t="n">
        <v>880000</v>
      </c>
      <c r="L4119" s="8" t="inlineStr">
        <is>
          <t>Oregon</t>
        </is>
      </c>
      <c r="M4119" s="13" t="n">
        <v>14634.57</v>
      </c>
      <c r="N4119" s="13" t="n">
        <v>13130.14</v>
      </c>
      <c r="O4119" s="8" t="n"/>
    </row>
    <row r="4120">
      <c r="A4120" s="8" t="inlineStr">
        <is>
          <t>CANON-202601-004024</t>
        </is>
      </c>
      <c r="B4120" s="9" t="inlineStr">
        <is>
          <t>2026-01</t>
        </is>
      </c>
      <c r="C4120" s="10" t="n">
        <v>46052</v>
      </c>
      <c r="D4120" s="9" t="inlineStr">
        <is>
          <t>Bound</t>
        </is>
      </c>
      <c r="E4120" s="8" t="inlineStr">
        <is>
          <t>Fenwick Merriweather</t>
        </is>
      </c>
      <c r="F4120" s="11" t="n">
        <v>1992</v>
      </c>
      <c r="G4120" s="8" t="inlineStr">
        <is>
          <t>Ferrari</t>
        </is>
      </c>
      <c r="H4120" s="8" t="inlineStr">
        <is>
          <t>275 GTB/4</t>
        </is>
      </c>
      <c r="I4120" s="8" t="inlineStr">
        <is>
          <t>466HNJZR1S1NW4E00</t>
        </is>
      </c>
      <c r="J4120" s="8" t="inlineStr">
        <is>
          <t>07 - Post-War Classic (1946-1972)</t>
        </is>
      </c>
      <c r="K4120" s="12" t="n">
        <v>1780000</v>
      </c>
      <c r="L4120" s="8" t="inlineStr">
        <is>
          <t>Iowa</t>
        </is>
      </c>
      <c r="M4120" s="13" t="n">
        <v>14038.49</v>
      </c>
      <c r="N4120" s="13" t="n">
        <v>12595.33</v>
      </c>
      <c r="O4120" s="8" t="n"/>
    </row>
    <row r="4121">
      <c r="A4121" s="8" t="inlineStr">
        <is>
          <t>CANON-202601-004025</t>
        </is>
      </c>
      <c r="B4121" s="9" t="inlineStr">
        <is>
          <t>2026-01</t>
        </is>
      </c>
      <c r="C4121" s="10" t="n">
        <v>46028</v>
      </c>
      <c r="D4121" s="9" t="inlineStr">
        <is>
          <t>Bound</t>
        </is>
      </c>
      <c r="E4121" s="8" t="inlineStr">
        <is>
          <t>Beatrix Delacroix</t>
        </is>
      </c>
      <c r="F4121" s="11" t="n">
        <v>1983</v>
      </c>
      <c r="G4121" s="8" t="inlineStr">
        <is>
          <t>Bentley</t>
        </is>
      </c>
      <c r="H4121" s="8" t="inlineStr">
        <is>
          <t>Continental GT</t>
        </is>
      </c>
      <c r="I4121" s="8" t="inlineStr">
        <is>
          <t>32TWK32ZGP9JT1048</t>
        </is>
      </c>
      <c r="J4121" s="8" t="inlineStr">
        <is>
          <t>02 - Sports / GT</t>
        </is>
      </c>
      <c r="K4121" s="12" t="n">
        <v>330000</v>
      </c>
      <c r="L4121" s="8" t="inlineStr">
        <is>
          <t>Wisconsin</t>
        </is>
      </c>
      <c r="M4121" s="13" t="n">
        <v>5603.77</v>
      </c>
      <c r="N4121" s="13" t="n">
        <v>5027.7</v>
      </c>
      <c r="O4121" s="8" t="n"/>
    </row>
    <row r="4122">
      <c r="A4122" s="8" t="inlineStr">
        <is>
          <t>CANON-202601-004026</t>
        </is>
      </c>
      <c r="B4122" s="9" t="inlineStr">
        <is>
          <t>2026-01</t>
        </is>
      </c>
      <c r="C4122" s="10" t="n">
        <v>46036</v>
      </c>
      <c r="D4122" s="9" t="inlineStr">
        <is>
          <t>Bound</t>
        </is>
      </c>
      <c r="E4122" s="8" t="inlineStr">
        <is>
          <t>Cassius Ashcombe</t>
        </is>
      </c>
      <c r="F4122" s="11" t="n">
        <v>2000</v>
      </c>
      <c r="G4122" s="8" t="inlineStr">
        <is>
          <t>BMW</t>
        </is>
      </c>
      <c r="H4122" s="8" t="inlineStr">
        <is>
          <t>M8 Competition</t>
        </is>
      </c>
      <c r="I4122" s="8" t="inlineStr">
        <is>
          <t>ZYG0YHSYM67A9P2CT</t>
        </is>
      </c>
      <c r="J4122" s="8" t="inlineStr">
        <is>
          <t>02 - Sports / GT</t>
        </is>
      </c>
      <c r="K4122" s="12" t="n">
        <v>905000</v>
      </c>
      <c r="L4122" s="8" t="inlineStr">
        <is>
          <t>Hawaii</t>
        </is>
      </c>
      <c r="M4122" s="13" t="n">
        <v>14428.77</v>
      </c>
      <c r="N4122" s="13" t="n">
        <v>12945.49</v>
      </c>
      <c r="O4122" s="8" t="n"/>
    </row>
    <row r="4123">
      <c r="A4123" s="8" t="inlineStr">
        <is>
          <t>CANON-202601-004027</t>
        </is>
      </c>
      <c r="B4123" s="9" t="inlineStr">
        <is>
          <t>2026-01</t>
        </is>
      </c>
      <c r="C4123" s="10" t="n">
        <v>46037</v>
      </c>
      <c r="D4123" s="9" t="inlineStr">
        <is>
          <t>Bound</t>
        </is>
      </c>
      <c r="E4123" s="8" t="inlineStr">
        <is>
          <t>Priya Harrington</t>
        </is>
      </c>
      <c r="F4123" s="11" t="n">
        <v>1961</v>
      </c>
      <c r="G4123" s="8" t="inlineStr">
        <is>
          <t>Aston Martin</t>
        </is>
      </c>
      <c r="H4123" s="8" t="inlineStr">
        <is>
          <t>DB12</t>
        </is>
      </c>
      <c r="I4123" s="8" t="inlineStr">
        <is>
          <t>FDPCMUJY5HVE41FWA</t>
        </is>
      </c>
      <c r="J4123" s="8" t="inlineStr">
        <is>
          <t>02 - Sports / GT</t>
        </is>
      </c>
      <c r="K4123" s="12" t="n">
        <v>510000</v>
      </c>
      <c r="L4123" s="8" t="inlineStr">
        <is>
          <t>Massachusetts</t>
        </is>
      </c>
      <c r="M4123" s="13" t="n">
        <v>7818.4</v>
      </c>
      <c r="N4123" s="13" t="n">
        <v>7014.67</v>
      </c>
      <c r="O4123" s="8" t="n"/>
    </row>
    <row r="4124">
      <c r="A4124" s="8" t="inlineStr">
        <is>
          <t>CANON-202601-004028</t>
        </is>
      </c>
      <c r="B4124" s="9" t="inlineStr">
        <is>
          <t>2026-01</t>
        </is>
      </c>
      <c r="C4124" s="10" t="n">
        <v>46041</v>
      </c>
      <c r="D4124" s="9" t="inlineStr">
        <is>
          <t>Bound</t>
        </is>
      </c>
      <c r="E4124" s="8" t="inlineStr">
        <is>
          <t>Ingrid Vandermeer</t>
        </is>
      </c>
      <c r="F4124" s="11" t="n">
        <v>2010</v>
      </c>
      <c r="G4124" s="8" t="inlineStr">
        <is>
          <t>Porsche</t>
        </is>
      </c>
      <c r="H4124" s="8" t="inlineStr">
        <is>
          <t>911 Turbo S</t>
        </is>
      </c>
      <c r="I4124" s="8" t="inlineStr">
        <is>
          <t>PKGXSSM0GAM0TS7F6</t>
        </is>
      </c>
      <c r="J4124" s="8" t="inlineStr">
        <is>
          <t>02 - Sports / GT</t>
        </is>
      </c>
      <c r="K4124" s="12" t="n">
        <v>1925000</v>
      </c>
      <c r="L4124" s="8" t="inlineStr">
        <is>
          <t>Massachusetts</t>
        </is>
      </c>
      <c r="M4124" s="13" t="n">
        <v>24970.52</v>
      </c>
      <c r="N4124" s="13" t="n">
        <v>22403.55</v>
      </c>
      <c r="O4124" s="8" t="n"/>
    </row>
    <row r="4125">
      <c r="A4125" s="8" t="inlineStr">
        <is>
          <t>CANON-202601-004029</t>
        </is>
      </c>
      <c r="B4125" s="9" t="inlineStr">
        <is>
          <t>2026-01</t>
        </is>
      </c>
      <c r="C4125" s="10" t="n">
        <v>46050</v>
      </c>
      <c r="D4125" s="9" t="inlineStr">
        <is>
          <t>Bound</t>
        </is>
      </c>
      <c r="E4125" s="8" t="inlineStr">
        <is>
          <t>Delphine Merriweather</t>
        </is>
      </c>
      <c r="F4125" s="11" t="n">
        <v>1962</v>
      </c>
      <c r="G4125" s="8" t="inlineStr">
        <is>
          <t>Mercedes-Benz</t>
        </is>
      </c>
      <c r="H4125" s="8" t="inlineStr">
        <is>
          <t>280SL Pagoda</t>
        </is>
      </c>
      <c r="I4125" s="8" t="inlineStr">
        <is>
          <t>59X0J11AE1WPYVKJF</t>
        </is>
      </c>
      <c r="J4125" s="8" t="inlineStr">
        <is>
          <t>07 - Post-War Classic (1946-1972)</t>
        </is>
      </c>
      <c r="K4125" s="12" t="n">
        <v>1270000</v>
      </c>
      <c r="L4125" s="8" t="inlineStr">
        <is>
          <t>Alabama</t>
        </is>
      </c>
      <c r="M4125" s="13" t="n">
        <v>11564.19</v>
      </c>
      <c r="N4125" s="13" t="n">
        <v>10375.39</v>
      </c>
      <c r="O4125" s="8" t="n"/>
    </row>
    <row r="4126">
      <c r="A4126" s="8" t="inlineStr">
        <is>
          <t>CANON-202601-004031</t>
        </is>
      </c>
      <c r="B4126" s="9" t="inlineStr">
        <is>
          <t>2026-01</t>
        </is>
      </c>
      <c r="C4126" s="10" t="n">
        <v>46051</v>
      </c>
      <c r="D4126" s="9" t="inlineStr">
        <is>
          <t>Bound</t>
        </is>
      </c>
      <c r="E4126" s="8" t="inlineStr">
        <is>
          <t>Wilhelmina Thistlewood</t>
        </is>
      </c>
      <c r="F4126" s="11" t="n">
        <v>2018</v>
      </c>
      <c r="G4126" s="8" t="inlineStr">
        <is>
          <t>Aston Martin</t>
        </is>
      </c>
      <c r="H4126" s="8" t="inlineStr">
        <is>
          <t>DB12</t>
        </is>
      </c>
      <c r="I4126" s="8" t="inlineStr">
        <is>
          <t>MB6APATPVVA510P0H</t>
        </is>
      </c>
      <c r="J4126" s="8" t="inlineStr">
        <is>
          <t>02 - Sports / GT</t>
        </is>
      </c>
      <c r="K4126" s="12" t="n">
        <v>735000</v>
      </c>
      <c r="L4126" s="8" t="inlineStr">
        <is>
          <t>Arkansas</t>
        </is>
      </c>
      <c r="M4126" s="13" t="n">
        <v>12439.53</v>
      </c>
      <c r="N4126" s="13" t="n">
        <v>11160.75</v>
      </c>
      <c r="O4126" s="8" t="n"/>
    </row>
    <row r="4127">
      <c r="A4127" s="8" t="inlineStr">
        <is>
          <t>CANON-202601-004032</t>
        </is>
      </c>
      <c r="B4127" s="9" t="inlineStr">
        <is>
          <t>2026-01</t>
        </is>
      </c>
      <c r="C4127" s="10" t="n">
        <v>46041</v>
      </c>
      <c r="D4127" s="9" t="inlineStr">
        <is>
          <t>Bound</t>
        </is>
      </c>
      <c r="E4127" s="8" t="inlineStr">
        <is>
          <t>Sunniva Bellandi</t>
        </is>
      </c>
      <c r="F4127" s="11" t="n">
        <v>2021</v>
      </c>
      <c r="G4127" s="8" t="inlineStr">
        <is>
          <t>BMW</t>
        </is>
      </c>
      <c r="H4127" s="8" t="inlineStr">
        <is>
          <t>M8 Competition</t>
        </is>
      </c>
      <c r="I4127" s="8" t="inlineStr">
        <is>
          <t>RTSUU72PM35PS18XF</t>
        </is>
      </c>
      <c r="J4127" s="8" t="inlineStr">
        <is>
          <t>02 - Sports / GT</t>
        </is>
      </c>
      <c r="K4127" s="12" t="n">
        <v>945000</v>
      </c>
      <c r="L4127" s="8" t="inlineStr">
        <is>
          <t>Texas</t>
        </is>
      </c>
      <c r="M4127" s="13" t="n">
        <v>13328.07</v>
      </c>
      <c r="N4127" s="13" t="n">
        <v>11957.94</v>
      </c>
      <c r="O4127" s="8" t="n"/>
    </row>
    <row r="4128">
      <c r="A4128" s="8" t="inlineStr">
        <is>
          <t>CANON-202601-004033</t>
        </is>
      </c>
      <c r="B4128" s="9" t="inlineStr">
        <is>
          <t>2026-01</t>
        </is>
      </c>
      <c r="C4128" s="10" t="n">
        <v>46052</v>
      </c>
      <c r="D4128" s="9" t="inlineStr">
        <is>
          <t>Bound</t>
        </is>
      </c>
      <c r="E4128" s="8" t="inlineStr">
        <is>
          <t>Ingrid Chattopadhyay</t>
        </is>
      </c>
      <c r="F4128" s="11" t="n">
        <v>1983</v>
      </c>
      <c r="G4128" s="8" t="inlineStr">
        <is>
          <t>BMW</t>
        </is>
      </c>
      <c r="H4128" s="8" t="inlineStr">
        <is>
          <t>M8 Competition</t>
        </is>
      </c>
      <c r="I4128" s="8" t="inlineStr">
        <is>
          <t>MLZUFEZKEPTSVZGS6</t>
        </is>
      </c>
      <c r="J4128" s="8" t="inlineStr">
        <is>
          <t>02 - Sports / GT</t>
        </is>
      </c>
      <c r="K4128" s="12" t="n">
        <v>715000</v>
      </c>
      <c r="L4128" s="8" t="inlineStr">
        <is>
          <t>Texas</t>
        </is>
      </c>
      <c r="M4128" s="13" t="n">
        <v>10084.2</v>
      </c>
      <c r="N4128" s="13" t="n">
        <v>9047.540000000001</v>
      </c>
      <c r="O4128" s="8" t="n"/>
    </row>
    <row r="4129">
      <c r="A4129" s="8" t="inlineStr">
        <is>
          <t>CANON-202601-004034</t>
        </is>
      </c>
      <c r="B4129" s="9" t="inlineStr">
        <is>
          <t>2026-01</t>
        </is>
      </c>
      <c r="C4129" s="10" t="n">
        <v>46039</v>
      </c>
      <c r="D4129" s="9" t="inlineStr">
        <is>
          <t>Bound</t>
        </is>
      </c>
      <c r="E4129" s="8" t="inlineStr">
        <is>
          <t>Ingrid Bellandi</t>
        </is>
      </c>
      <c r="F4129" s="11" t="n">
        <v>2023</v>
      </c>
      <c r="G4129" s="8" t="inlineStr">
        <is>
          <t>BMW</t>
        </is>
      </c>
      <c r="H4129" s="8" t="inlineStr">
        <is>
          <t>M8 Competition</t>
        </is>
      </c>
      <c r="I4129" s="8" t="inlineStr">
        <is>
          <t>3RFV9P7NERMSCALGE</t>
        </is>
      </c>
      <c r="J4129" s="8" t="inlineStr">
        <is>
          <t>02 - Sports / GT</t>
        </is>
      </c>
      <c r="K4129" s="12" t="n">
        <v>325000</v>
      </c>
      <c r="L4129" s="8" t="inlineStr">
        <is>
          <t>Florida</t>
        </is>
      </c>
      <c r="M4129" s="13" t="n">
        <v>6530.66</v>
      </c>
      <c r="N4129" s="13" t="n">
        <v>5859.31</v>
      </c>
      <c r="O4129" s="8" t="n"/>
    </row>
    <row r="4130">
      <c r="A4130" s="8" t="inlineStr">
        <is>
          <t>CANON-202601-004035</t>
        </is>
      </c>
      <c r="B4130" s="9" t="inlineStr">
        <is>
          <t>2026-01</t>
        </is>
      </c>
      <c r="C4130" s="10" t="n">
        <v>46040</v>
      </c>
      <c r="D4130" s="9" t="inlineStr">
        <is>
          <t>Bound</t>
        </is>
      </c>
      <c r="E4130" s="8" t="inlineStr">
        <is>
          <t>Callum Thistlewood</t>
        </is>
      </c>
      <c r="F4130" s="11" t="n">
        <v>1993</v>
      </c>
      <c r="G4130" s="8" t="inlineStr">
        <is>
          <t>Icon</t>
        </is>
      </c>
      <c r="H4130" s="8" t="inlineStr">
        <is>
          <t>Derelict</t>
        </is>
      </c>
      <c r="I4130" s="8" t="inlineStr">
        <is>
          <t>T2N1SM93U13GKAZ9X</t>
        </is>
      </c>
      <c r="J4130" s="8" t="inlineStr">
        <is>
          <t>11 - Restomod / Coachbuilt / Bespoke</t>
        </is>
      </c>
      <c r="K4130" s="12" t="n">
        <v>480000</v>
      </c>
      <c r="L4130" s="8" t="inlineStr">
        <is>
          <t>Wisconsin</t>
        </is>
      </c>
      <c r="M4130" s="13" t="n">
        <v>9563.77</v>
      </c>
      <c r="N4130" s="13" t="n">
        <v>8580.610000000001</v>
      </c>
      <c r="O4130" s="8" t="n"/>
    </row>
    <row r="4131">
      <c r="A4131" s="8" t="inlineStr">
        <is>
          <t>CANON-202601-004036</t>
        </is>
      </c>
      <c r="B4131" s="9" t="inlineStr">
        <is>
          <t>2026-01</t>
        </is>
      </c>
      <c r="C4131" s="10" t="n">
        <v>46026</v>
      </c>
      <c r="D4131" s="9" t="inlineStr">
        <is>
          <t>Bound</t>
        </is>
      </c>
      <c r="E4131" s="8" t="inlineStr">
        <is>
          <t>Thaddeus Vasquez</t>
        </is>
      </c>
      <c r="F4131" s="11" t="n">
        <v>1992</v>
      </c>
      <c r="G4131" s="8" t="inlineStr">
        <is>
          <t>Ferrari</t>
        </is>
      </c>
      <c r="H4131" s="8" t="inlineStr">
        <is>
          <t>275 GTB/4</t>
        </is>
      </c>
      <c r="I4131" s="8" t="inlineStr">
        <is>
          <t>RG3AYZ5ZV1HW634XJ</t>
        </is>
      </c>
      <c r="J4131" s="8" t="inlineStr">
        <is>
          <t>07 - Post-War Classic (1946-1972)</t>
        </is>
      </c>
      <c r="K4131" s="12" t="n">
        <v>450000</v>
      </c>
      <c r="L4131" s="8" t="inlineStr">
        <is>
          <t>Wisconsin</t>
        </is>
      </c>
      <c r="M4131" s="13" t="n">
        <v>4890.57</v>
      </c>
      <c r="N4131" s="13" t="n">
        <v>4387.82</v>
      </c>
      <c r="O4131" s="8" t="n"/>
    </row>
    <row r="4132">
      <c r="A4132" s="8" t="inlineStr">
        <is>
          <t>CANON-202601-004037</t>
        </is>
      </c>
      <c r="B4132" s="9" t="inlineStr">
        <is>
          <t>2026-01</t>
        </is>
      </c>
      <c r="C4132" s="10" t="n">
        <v>46023</v>
      </c>
      <c r="D4132" s="9" t="inlineStr">
        <is>
          <t>Bound</t>
        </is>
      </c>
      <c r="E4132" s="8" t="inlineStr">
        <is>
          <t>Wilhelmina Larsson</t>
        </is>
      </c>
      <c r="F4132" s="11" t="n">
        <v>2024</v>
      </c>
      <c r="G4132" s="8" t="inlineStr">
        <is>
          <t>Maserati</t>
        </is>
      </c>
      <c r="H4132" s="8" t="inlineStr">
        <is>
          <t>GranTurismo</t>
        </is>
      </c>
      <c r="I4132" s="8" t="inlineStr">
        <is>
          <t>6GJXD9DKW5BWCM5RF</t>
        </is>
      </c>
      <c r="J4132" s="8" t="inlineStr">
        <is>
          <t>02 - Sports / GT</t>
        </is>
      </c>
      <c r="K4132" s="12" t="n">
        <v>810000</v>
      </c>
      <c r="L4132" s="8" t="inlineStr">
        <is>
          <t>Iowa</t>
        </is>
      </c>
      <c r="M4132" s="13" t="n">
        <v>10927.36</v>
      </c>
      <c r="N4132" s="13" t="n">
        <v>9804.030000000001</v>
      </c>
      <c r="O4132" s="8" t="n"/>
    </row>
    <row r="4133">
      <c r="A4133" s="8" t="inlineStr">
        <is>
          <t>CANON-202601-004038</t>
        </is>
      </c>
      <c r="B4133" s="9" t="inlineStr">
        <is>
          <t>2026-01</t>
        </is>
      </c>
      <c r="C4133" s="10" t="n">
        <v>46026</v>
      </c>
      <c r="D4133" s="9" t="inlineStr">
        <is>
          <t>Bound</t>
        </is>
      </c>
      <c r="E4133" s="8" t="inlineStr">
        <is>
          <t>Noor Larsson</t>
        </is>
      </c>
      <c r="F4133" s="11" t="n">
        <v>1992</v>
      </c>
      <c r="G4133" s="8" t="inlineStr">
        <is>
          <t>Maserati</t>
        </is>
      </c>
      <c r="H4133" s="8" t="inlineStr">
        <is>
          <t>GranTurismo</t>
        </is>
      </c>
      <c r="I4133" s="8" t="inlineStr">
        <is>
          <t>GC7KZMSDUXKDU22NN</t>
        </is>
      </c>
      <c r="J4133" s="8" t="inlineStr">
        <is>
          <t>02 - Sports / GT</t>
        </is>
      </c>
      <c r="K4133" s="12" t="n">
        <v>365000</v>
      </c>
      <c r="L4133" s="8" t="inlineStr">
        <is>
          <t>Florida</t>
        </is>
      </c>
      <c r="M4133" s="13" t="n">
        <v>7334.43</v>
      </c>
      <c r="N4133" s="13" t="n">
        <v>6580.45</v>
      </c>
      <c r="O4133" s="8" t="n"/>
    </row>
    <row r="4134">
      <c r="A4134" s="8" t="inlineStr">
        <is>
          <t>CANON-202601-004039</t>
        </is>
      </c>
      <c r="B4134" s="9" t="inlineStr">
        <is>
          <t>2026-01</t>
        </is>
      </c>
      <c r="C4134" s="10" t="n">
        <v>46049</v>
      </c>
      <c r="D4134" s="9" t="inlineStr">
        <is>
          <t>Bound</t>
        </is>
      </c>
      <c r="E4134" s="8" t="inlineStr">
        <is>
          <t>Aurelio Ashcombe</t>
        </is>
      </c>
      <c r="F4134" s="11" t="n">
        <v>2021</v>
      </c>
      <c r="G4134" s="8" t="inlineStr">
        <is>
          <t>Porsche</t>
        </is>
      </c>
      <c r="H4134" s="8" t="inlineStr">
        <is>
          <t>911 Turbo S</t>
        </is>
      </c>
      <c r="I4134" s="8" t="inlineStr">
        <is>
          <t>58T7ANDPPPKVCML3C</t>
        </is>
      </c>
      <c r="J4134" s="8" t="inlineStr">
        <is>
          <t>02 - Sports / GT</t>
        </is>
      </c>
      <c r="K4134" s="12" t="n">
        <v>350000</v>
      </c>
      <c r="L4134" s="8" t="inlineStr">
        <is>
          <t>Oklahoma</t>
        </is>
      </c>
      <c r="M4134" s="13" t="n">
        <v>6240.57</v>
      </c>
      <c r="N4134" s="13" t="n">
        <v>5599.04</v>
      </c>
      <c r="O4134" s="8" t="n"/>
    </row>
    <row r="4135">
      <c r="A4135" s="8" t="inlineStr">
        <is>
          <t>CANON-202601-004041</t>
        </is>
      </c>
      <c r="B4135" s="9" t="inlineStr">
        <is>
          <t>2026-01</t>
        </is>
      </c>
      <c r="C4135" s="10" t="n">
        <v>46047</v>
      </c>
      <c r="D4135" s="9" t="inlineStr">
        <is>
          <t>Bound</t>
        </is>
      </c>
      <c r="E4135" s="8" t="inlineStr">
        <is>
          <t>Horace Whitlock</t>
        </is>
      </c>
      <c r="F4135" s="11" t="n">
        <v>2003</v>
      </c>
      <c r="G4135" s="8" t="inlineStr">
        <is>
          <t>Mercedes-Benz</t>
        </is>
      </c>
      <c r="H4135" s="8" t="inlineStr">
        <is>
          <t>AMG GT</t>
        </is>
      </c>
      <c r="I4135" s="8" t="inlineStr">
        <is>
          <t>EGWR378H69H3TTRSC</t>
        </is>
      </c>
      <c r="J4135" s="8" t="inlineStr">
        <is>
          <t>02 - Sports / GT</t>
        </is>
      </c>
      <c r="K4135" s="12" t="n">
        <v>155000</v>
      </c>
      <c r="L4135" s="8" t="inlineStr">
        <is>
          <t>Texas</t>
        </is>
      </c>
      <c r="M4135" s="13" t="n">
        <v>3094.15</v>
      </c>
      <c r="N4135" s="13" t="n">
        <v>2776.07</v>
      </c>
      <c r="O4135" s="8" t="n"/>
    </row>
    <row r="4136">
      <c r="A4136" s="8" t="inlineStr">
        <is>
          <t>CANON-202601-004043</t>
        </is>
      </c>
      <c r="B4136" s="9" t="inlineStr">
        <is>
          <t>2026-01</t>
        </is>
      </c>
      <c r="C4136" s="10" t="n">
        <v>46026</v>
      </c>
      <c r="D4136" s="9" t="inlineStr">
        <is>
          <t>Bound</t>
        </is>
      </c>
      <c r="E4136" s="8" t="inlineStr">
        <is>
          <t>Marisol Pennington</t>
        </is>
      </c>
      <c r="F4136" s="11" t="n">
        <v>2005</v>
      </c>
      <c r="G4136" s="8" t="inlineStr">
        <is>
          <t>Ferrari</t>
        </is>
      </c>
      <c r="H4136" s="8" t="inlineStr">
        <is>
          <t>296 GTB</t>
        </is>
      </c>
      <c r="I4136" s="8" t="inlineStr">
        <is>
          <t>4TAUN2FL6SBCC525C</t>
        </is>
      </c>
      <c r="J4136" s="8" t="inlineStr">
        <is>
          <t>03 - Supercar</t>
        </is>
      </c>
      <c r="K4136" s="12" t="n">
        <v>715000</v>
      </c>
      <c r="L4136" s="8" t="inlineStr">
        <is>
          <t>Delaware</t>
        </is>
      </c>
      <c r="M4136" s="13" t="n">
        <v>16020.05</v>
      </c>
      <c r="N4136" s="13" t="n">
        <v>14373.19</v>
      </c>
      <c r="O4136" s="8" t="n"/>
    </row>
    <row r="4137">
      <c r="A4137" s="8" t="inlineStr">
        <is>
          <t>CANON-202601-004046</t>
        </is>
      </c>
      <c r="B4137" s="9" t="inlineStr">
        <is>
          <t>2026-01</t>
        </is>
      </c>
      <c r="C4137" s="10" t="n">
        <v>46035</v>
      </c>
      <c r="D4137" s="9" t="inlineStr">
        <is>
          <t>Bound</t>
        </is>
      </c>
      <c r="E4137" s="8" t="inlineStr">
        <is>
          <t>Fitzgerald Vandermeer</t>
        </is>
      </c>
      <c r="F4137" s="11" t="n">
        <v>2005</v>
      </c>
      <c r="G4137" s="8" t="inlineStr">
        <is>
          <t>McLaren</t>
        </is>
      </c>
      <c r="H4137" s="8" t="inlineStr">
        <is>
          <t>750S</t>
        </is>
      </c>
      <c r="I4137" s="8" t="inlineStr">
        <is>
          <t>GNRN8YB8SE3WMDUR0</t>
        </is>
      </c>
      <c r="J4137" s="8" t="inlineStr">
        <is>
          <t>03 - Supercar</t>
        </is>
      </c>
      <c r="K4137" s="12" t="n">
        <v>1200000</v>
      </c>
      <c r="L4137" s="8" t="inlineStr">
        <is>
          <t>Pennsylvania</t>
        </is>
      </c>
      <c r="M4137" s="13" t="n">
        <v>18113.21</v>
      </c>
      <c r="N4137" s="13" t="n">
        <v>16251.17</v>
      </c>
      <c r="O4137" s="8" t="n"/>
    </row>
    <row r="4138">
      <c r="A4138" s="8" t="inlineStr">
        <is>
          <t>CANON-202601-004047</t>
        </is>
      </c>
      <c r="B4138" s="9" t="inlineStr">
        <is>
          <t>2026-01</t>
        </is>
      </c>
      <c r="C4138" s="10" t="n">
        <v>46049</v>
      </c>
      <c r="D4138" s="9" t="inlineStr">
        <is>
          <t>Bound</t>
        </is>
      </c>
      <c r="E4138" s="8" t="inlineStr">
        <is>
          <t>Fitzgerald Farkas</t>
        </is>
      </c>
      <c r="F4138" s="11" t="n">
        <v>1998</v>
      </c>
      <c r="G4138" s="8" t="inlineStr">
        <is>
          <t>Maserati</t>
        </is>
      </c>
      <c r="H4138" s="8" t="inlineStr">
        <is>
          <t>GranTurismo</t>
        </is>
      </c>
      <c r="I4138" s="8" t="inlineStr">
        <is>
          <t>L8XVBN4JN3F0JFFRH</t>
        </is>
      </c>
      <c r="J4138" s="8" t="inlineStr">
        <is>
          <t>02 - Sports / GT</t>
        </is>
      </c>
      <c r="K4138" s="12" t="n">
        <v>235000</v>
      </c>
      <c r="L4138" s="8" t="inlineStr">
        <is>
          <t>New Mexico</t>
        </is>
      </c>
      <c r="M4138" s="13" t="n">
        <v>5221.43</v>
      </c>
      <c r="N4138" s="13" t="n">
        <v>4684.67</v>
      </c>
      <c r="O4138" s="8" t="n"/>
    </row>
    <row r="4139">
      <c r="A4139" s="8" t="inlineStr">
        <is>
          <t>CANON-202601-004048</t>
        </is>
      </c>
      <c r="B4139" s="9" t="inlineStr">
        <is>
          <t>2026-01</t>
        </is>
      </c>
      <c r="C4139" s="10" t="n">
        <v>46052</v>
      </c>
      <c r="D4139" s="9" t="inlineStr">
        <is>
          <t>Bound</t>
        </is>
      </c>
      <c r="E4139" s="8" t="inlineStr">
        <is>
          <t>Sunniva Blackwood</t>
        </is>
      </c>
      <c r="F4139" s="11" t="n">
        <v>2003</v>
      </c>
      <c r="G4139" s="8" t="inlineStr">
        <is>
          <t>BMW</t>
        </is>
      </c>
      <c r="H4139" s="8" t="inlineStr">
        <is>
          <t>M8 Competition</t>
        </is>
      </c>
      <c r="I4139" s="8" t="inlineStr">
        <is>
          <t>9NSRZJZGT43W90G1U</t>
        </is>
      </c>
      <c r="J4139" s="8" t="inlineStr">
        <is>
          <t>02 - Sports / GT</t>
        </is>
      </c>
      <c r="K4139" s="12" t="n">
        <v>930000</v>
      </c>
      <c r="L4139" s="8" t="inlineStr">
        <is>
          <t>Minnesota</t>
        </is>
      </c>
      <c r="M4139" s="13" t="n">
        <v>15055.47</v>
      </c>
      <c r="N4139" s="13" t="n">
        <v>13507.77</v>
      </c>
      <c r="O4139" s="8" t="n"/>
    </row>
    <row r="4140">
      <c r="A4140" s="8" t="inlineStr">
        <is>
          <t>CANON-202601-004049</t>
        </is>
      </c>
      <c r="B4140" s="9" t="inlineStr">
        <is>
          <t>2026-01</t>
        </is>
      </c>
      <c r="C4140" s="10" t="n">
        <v>46034</v>
      </c>
      <c r="D4140" s="9" t="inlineStr">
        <is>
          <t>Bound</t>
        </is>
      </c>
      <c r="E4140" s="8" t="inlineStr">
        <is>
          <t>Ottilie Farkas</t>
        </is>
      </c>
      <c r="F4140" s="11" t="n">
        <v>1958</v>
      </c>
      <c r="G4140" s="8" t="inlineStr">
        <is>
          <t>Maserati</t>
        </is>
      </c>
      <c r="H4140" s="8" t="inlineStr">
        <is>
          <t>GranTurismo</t>
        </is>
      </c>
      <c r="I4140" s="8" t="inlineStr">
        <is>
          <t>D0FXRL80KE6DKWUY0</t>
        </is>
      </c>
      <c r="J4140" s="8" t="inlineStr">
        <is>
          <t>02 - Sports / GT</t>
        </is>
      </c>
      <c r="K4140" s="12" t="n">
        <v>445000</v>
      </c>
      <c r="L4140" s="8" t="inlineStr">
        <is>
          <t>Delaware</t>
        </is>
      </c>
      <c r="M4140" s="13" t="n">
        <v>7871.46</v>
      </c>
      <c r="N4140" s="13" t="n">
        <v>7062.27</v>
      </c>
      <c r="O4140" s="8" t="n"/>
    </row>
    <row r="4141">
      <c r="A4141" s="8" t="inlineStr">
        <is>
          <t>CANON-202601-004050</t>
        </is>
      </c>
      <c r="B4141" s="9" t="inlineStr">
        <is>
          <t>2026-01</t>
        </is>
      </c>
      <c r="C4141" s="10" t="n">
        <v>46049</v>
      </c>
      <c r="D4141" s="9" t="inlineStr">
        <is>
          <t>Bound</t>
        </is>
      </c>
      <c r="E4141" s="8" t="inlineStr">
        <is>
          <t>Emiliano Castellanos</t>
        </is>
      </c>
      <c r="F4141" s="11" t="n">
        <v>1990</v>
      </c>
      <c r="G4141" s="8" t="inlineStr">
        <is>
          <t>Bentley</t>
        </is>
      </c>
      <c r="H4141" s="8" t="inlineStr">
        <is>
          <t>4.5 Litre</t>
        </is>
      </c>
      <c r="I4141" s="8" t="inlineStr">
        <is>
          <t>PJ42ZZJEVAA69XT75</t>
        </is>
      </c>
      <c r="J4141" s="8" t="inlineStr">
        <is>
          <t>06 - Vintage Pre-War (pre-1946)</t>
        </is>
      </c>
      <c r="K4141" s="12" t="n">
        <v>900000</v>
      </c>
      <c r="L4141" s="8" t="inlineStr">
        <is>
          <t>Massachusetts</t>
        </is>
      </c>
      <c r="M4141" s="13" t="n">
        <v>8066.04</v>
      </c>
      <c r="N4141" s="13" t="n">
        <v>7236.85</v>
      </c>
      <c r="O4141" s="8" t="n"/>
    </row>
    <row r="4142">
      <c r="A4142" s="8" t="inlineStr">
        <is>
          <t>CANON-202601-004051</t>
        </is>
      </c>
      <c r="B4142" s="9" t="inlineStr">
        <is>
          <t>2026-01</t>
        </is>
      </c>
      <c r="C4142" s="10" t="n">
        <v>46030</v>
      </c>
      <c r="D4142" s="9" t="inlineStr">
        <is>
          <t>Bound</t>
        </is>
      </c>
      <c r="E4142" s="8" t="inlineStr">
        <is>
          <t>Noor Ashcombe</t>
        </is>
      </c>
      <c r="F4142" s="11" t="n">
        <v>1989</v>
      </c>
      <c r="G4142" s="8" t="inlineStr">
        <is>
          <t>McLaren</t>
        </is>
      </c>
      <c r="H4142" s="8" t="inlineStr">
        <is>
          <t>750S</t>
        </is>
      </c>
      <c r="I4142" s="8" t="inlineStr">
        <is>
          <t>41JEKJG44TH48YT5K</t>
        </is>
      </c>
      <c r="J4142" s="8" t="inlineStr">
        <is>
          <t>03 - Supercar</t>
        </is>
      </c>
      <c r="K4142" s="12" t="n">
        <v>925000</v>
      </c>
      <c r="L4142" s="8" t="inlineStr">
        <is>
          <t>Montana</t>
        </is>
      </c>
      <c r="M4142" s="13" t="n">
        <v>15419.58</v>
      </c>
      <c r="N4142" s="13" t="n">
        <v>13834.45</v>
      </c>
      <c r="O4142" s="8" t="n"/>
    </row>
    <row r="4143">
      <c r="A4143" s="8" t="inlineStr">
        <is>
          <t>CANON-202601-004052</t>
        </is>
      </c>
      <c r="B4143" s="9" t="inlineStr">
        <is>
          <t>2026-01</t>
        </is>
      </c>
      <c r="C4143" s="10" t="n">
        <v>46050</v>
      </c>
      <c r="D4143" s="9" t="inlineStr">
        <is>
          <t>Bound</t>
        </is>
      </c>
      <c r="E4143" s="8" t="inlineStr">
        <is>
          <t>Beatrix Underwood</t>
        </is>
      </c>
      <c r="F4143" s="11" t="n">
        <v>2019</v>
      </c>
      <c r="G4143" s="8" t="inlineStr">
        <is>
          <t>Bentley</t>
        </is>
      </c>
      <c r="H4143" s="8" t="inlineStr">
        <is>
          <t>4.5 Litre</t>
        </is>
      </c>
      <c r="I4143" s="8" t="inlineStr">
        <is>
          <t>2U6NFV7ZG4WZDT8VA</t>
        </is>
      </c>
      <c r="J4143" s="8" t="inlineStr">
        <is>
          <t>06 - Vintage Pre-War (pre-1946)</t>
        </is>
      </c>
      <c r="K4143" s="12" t="n">
        <v>1435000</v>
      </c>
      <c r="L4143" s="8" t="inlineStr">
        <is>
          <t>Illinois</t>
        </is>
      </c>
      <c r="M4143" s="13" t="n">
        <v>12519.7</v>
      </c>
      <c r="N4143" s="13" t="n">
        <v>11232.67</v>
      </c>
      <c r="O4143" s="8" t="n"/>
    </row>
    <row r="4144">
      <c r="A4144" s="8" t="inlineStr">
        <is>
          <t>CANON-202601-004053</t>
        </is>
      </c>
      <c r="B4144" s="9" t="inlineStr">
        <is>
          <t>2026-01</t>
        </is>
      </c>
      <c r="C4144" s="10" t="n">
        <v>46047</v>
      </c>
      <c r="D4144" s="9" t="inlineStr">
        <is>
          <t>Bound</t>
        </is>
      </c>
      <c r="E4144" s="8" t="inlineStr">
        <is>
          <t>Emiliano Fairweather</t>
        </is>
      </c>
      <c r="F4144" s="11" t="n">
        <v>1975</v>
      </c>
      <c r="G4144" s="8" t="inlineStr">
        <is>
          <t>Ferrari</t>
        </is>
      </c>
      <c r="H4144" s="8" t="inlineStr">
        <is>
          <t>SF90 Stradale</t>
        </is>
      </c>
      <c r="I4144" s="8" t="inlineStr">
        <is>
          <t>XM548JW3HKFFGLFHF</t>
        </is>
      </c>
      <c r="J4144" s="8" t="inlineStr">
        <is>
          <t>03 - Supercar</t>
        </is>
      </c>
      <c r="K4144" s="12" t="n">
        <v>1105000</v>
      </c>
      <c r="L4144" s="8" t="inlineStr">
        <is>
          <t>Nevada</t>
        </is>
      </c>
      <c r="M4144" s="13" t="n">
        <v>19514.72</v>
      </c>
      <c r="N4144" s="13" t="n">
        <v>17508.61</v>
      </c>
      <c r="O4144" s="8" t="n"/>
    </row>
    <row r="4145">
      <c r="A4145" s="8" t="inlineStr">
        <is>
          <t>CANON-202601-004054</t>
        </is>
      </c>
      <c r="B4145" s="9" t="inlineStr">
        <is>
          <t>2026-01</t>
        </is>
      </c>
      <c r="C4145" s="10" t="n">
        <v>46023</v>
      </c>
      <c r="D4145" s="9" t="inlineStr">
        <is>
          <t>Bound</t>
        </is>
      </c>
      <c r="E4145" s="8" t="inlineStr">
        <is>
          <t>Noor Bellandi</t>
        </is>
      </c>
      <c r="F4145" s="11" t="n">
        <v>1969</v>
      </c>
      <c r="G4145" s="8" t="inlineStr">
        <is>
          <t>McLaren</t>
        </is>
      </c>
      <c r="H4145" s="8" t="inlineStr">
        <is>
          <t>750S</t>
        </is>
      </c>
      <c r="I4145" s="8" t="inlineStr">
        <is>
          <t>NBTX0T054NGWD4JNU</t>
        </is>
      </c>
      <c r="J4145" s="8" t="inlineStr">
        <is>
          <t>03 - Supercar</t>
        </is>
      </c>
      <c r="K4145" s="12" t="n">
        <v>370000</v>
      </c>
      <c r="L4145" s="8" t="inlineStr">
        <is>
          <t>Nevada</t>
        </is>
      </c>
      <c r="M4145" s="13" t="n">
        <v>9393.110000000001</v>
      </c>
      <c r="N4145" s="13" t="n">
        <v>8427.5</v>
      </c>
      <c r="O4145" s="8" t="n"/>
    </row>
    <row r="4146">
      <c r="A4146" s="8" t="inlineStr">
        <is>
          <t>CANON-202601-004056</t>
        </is>
      </c>
      <c r="B4146" s="9" t="inlineStr">
        <is>
          <t>2026-01</t>
        </is>
      </c>
      <c r="C4146" s="10" t="n">
        <v>46026</v>
      </c>
      <c r="D4146" s="9" t="inlineStr">
        <is>
          <t>Bound</t>
        </is>
      </c>
      <c r="E4146" s="8" t="inlineStr">
        <is>
          <t>Fitzgerald Fairweather</t>
        </is>
      </c>
      <c r="F4146" s="11" t="n">
        <v>2018</v>
      </c>
      <c r="G4146" s="8" t="inlineStr">
        <is>
          <t>BMW</t>
        </is>
      </c>
      <c r="H4146" s="8" t="inlineStr">
        <is>
          <t>M8 Competition</t>
        </is>
      </c>
      <c r="I4146" s="8" t="inlineStr">
        <is>
          <t>6CYHXB68Y6N6SER8E</t>
        </is>
      </c>
      <c r="J4146" s="8" t="inlineStr">
        <is>
          <t>02 - Sports / GT</t>
        </is>
      </c>
      <c r="K4146" s="12" t="n">
        <v>340000</v>
      </c>
      <c r="L4146" s="8" t="inlineStr">
        <is>
          <t>Hawaii</t>
        </is>
      </c>
      <c r="M4146" s="13" t="n">
        <v>6254.72</v>
      </c>
      <c r="N4146" s="13" t="n">
        <v>5611.73</v>
      </c>
      <c r="O4146" s="8" t="n"/>
    </row>
    <row r="4147">
      <c r="A4147" s="8" t="inlineStr">
        <is>
          <t>CANON-202601-004058</t>
        </is>
      </c>
      <c r="B4147" s="9" t="inlineStr">
        <is>
          <t>2026-01</t>
        </is>
      </c>
      <c r="C4147" s="10" t="n">
        <v>46029</v>
      </c>
      <c r="D4147" s="9" t="inlineStr">
        <is>
          <t>Bound</t>
        </is>
      </c>
      <c r="E4147" s="8" t="inlineStr">
        <is>
          <t>Callum Ashcombe</t>
        </is>
      </c>
      <c r="F4147" s="11" t="n">
        <v>2010</v>
      </c>
      <c r="G4147" s="8" t="inlineStr">
        <is>
          <t>Ferrari</t>
        </is>
      </c>
      <c r="H4147" s="8" t="inlineStr">
        <is>
          <t>296 GTB</t>
        </is>
      </c>
      <c r="I4147" s="8" t="inlineStr">
        <is>
          <t>EUYLL1E8HDRC9Z8RV</t>
        </is>
      </c>
      <c r="J4147" s="8" t="inlineStr">
        <is>
          <t>03 - Supercar</t>
        </is>
      </c>
      <c r="K4147" s="12" t="n">
        <v>750000</v>
      </c>
      <c r="L4147" s="8" t="inlineStr">
        <is>
          <t>Michigan</t>
        </is>
      </c>
      <c r="M4147" s="13" t="n">
        <v>20837.26</v>
      </c>
      <c r="N4147" s="13" t="n">
        <v>18695.19</v>
      </c>
      <c r="O4147" s="8" t="n"/>
    </row>
    <row r="4148">
      <c r="A4148" s="8" t="inlineStr">
        <is>
          <t>CANON-202601-004059</t>
        </is>
      </c>
      <c r="B4148" s="9" t="inlineStr">
        <is>
          <t>2026-01</t>
        </is>
      </c>
      <c r="C4148" s="10" t="n">
        <v>46038</v>
      </c>
      <c r="D4148" s="9" t="inlineStr">
        <is>
          <t>Bound</t>
        </is>
      </c>
      <c r="E4148" s="8" t="inlineStr">
        <is>
          <t>Marisol Fairweather</t>
        </is>
      </c>
      <c r="F4148" s="11" t="n">
        <v>1966</v>
      </c>
      <c r="G4148" s="8" t="inlineStr">
        <is>
          <t>Porsche</t>
        </is>
      </c>
      <c r="H4148" s="8" t="inlineStr">
        <is>
          <t>911 Turbo S</t>
        </is>
      </c>
      <c r="I4148" s="8" t="inlineStr">
        <is>
          <t>X88BPR9EPMMAUVP0G</t>
        </is>
      </c>
      <c r="J4148" s="8" t="inlineStr">
        <is>
          <t>02 - Sports / GT</t>
        </is>
      </c>
      <c r="K4148" s="12" t="n">
        <v>300000</v>
      </c>
      <c r="L4148" s="8" t="inlineStr">
        <is>
          <t>Washington</t>
        </is>
      </c>
      <c r="M4148" s="13" t="n">
        <v>4075.47</v>
      </c>
      <c r="N4148" s="13" t="n">
        <v>3656.51</v>
      </c>
      <c r="O4148" s="8" t="n"/>
    </row>
    <row r="4149">
      <c r="A4149" s="8" t="inlineStr">
        <is>
          <t>CANON-202601-004060</t>
        </is>
      </c>
      <c r="B4149" s="9" t="inlineStr">
        <is>
          <t>2026-01</t>
        </is>
      </c>
      <c r="C4149" s="10" t="n">
        <v>46046</v>
      </c>
      <c r="D4149" s="9" t="inlineStr">
        <is>
          <t>Bound</t>
        </is>
      </c>
      <c r="E4149" s="8" t="inlineStr">
        <is>
          <t>Ramona Larsson</t>
        </is>
      </c>
      <c r="F4149" s="11" t="n">
        <v>2023</v>
      </c>
      <c r="G4149" s="8" t="inlineStr">
        <is>
          <t>Ferrari</t>
        </is>
      </c>
      <c r="H4149" s="8" t="inlineStr">
        <is>
          <t>SF90 Stradale</t>
        </is>
      </c>
      <c r="I4149" s="8" t="inlineStr">
        <is>
          <t>ESA5X1CE9UZA04Z9F</t>
        </is>
      </c>
      <c r="J4149" s="8" t="inlineStr">
        <is>
          <t>03 - Supercar</t>
        </is>
      </c>
      <c r="K4149" s="12" t="n">
        <v>420000</v>
      </c>
      <c r="L4149" s="8" t="inlineStr">
        <is>
          <t>New Jersey</t>
        </is>
      </c>
      <c r="M4149" s="13" t="n">
        <v>8293.02</v>
      </c>
      <c r="N4149" s="13" t="n">
        <v>7440.5</v>
      </c>
      <c r="O4149" s="8" t="n"/>
    </row>
    <row r="4150">
      <c r="A4150" s="8" t="inlineStr">
        <is>
          <t>CANON-202601-004062</t>
        </is>
      </c>
      <c r="B4150" s="9" t="inlineStr">
        <is>
          <t>2026-01</t>
        </is>
      </c>
      <c r="C4150" s="10" t="n">
        <v>46026</v>
      </c>
      <c r="D4150" s="9" t="inlineStr">
        <is>
          <t>Bound</t>
        </is>
      </c>
      <c r="E4150" s="8" t="inlineStr">
        <is>
          <t>Wilhelmina Vandermeer</t>
        </is>
      </c>
      <c r="F4150" s="11" t="n">
        <v>1967</v>
      </c>
      <c r="G4150" s="8" t="inlineStr">
        <is>
          <t>Maserati</t>
        </is>
      </c>
      <c r="H4150" s="8" t="inlineStr">
        <is>
          <t>GranTurismo</t>
        </is>
      </c>
      <c r="I4150" s="8" t="inlineStr">
        <is>
          <t>6M89NE1DFFNS3CUL0</t>
        </is>
      </c>
      <c r="J4150" s="8" t="inlineStr">
        <is>
          <t>02 - Sports / GT</t>
        </is>
      </c>
      <c r="K4150" s="12" t="n">
        <v>560000</v>
      </c>
      <c r="L4150" s="8" t="inlineStr">
        <is>
          <t>Illinois</t>
        </is>
      </c>
      <c r="M4150" s="13" t="n">
        <v>9340.379999999999</v>
      </c>
      <c r="N4150" s="13" t="n">
        <v>8380.190000000001</v>
      </c>
      <c r="O4150" s="8" t="n"/>
    </row>
    <row r="4151">
      <c r="A4151" s="8" t="inlineStr">
        <is>
          <t>CANON-202601-004064</t>
        </is>
      </c>
      <c r="B4151" s="9" t="inlineStr">
        <is>
          <t>2026-01</t>
        </is>
      </c>
      <c r="C4151" s="10" t="n">
        <v>46025</v>
      </c>
      <c r="D4151" s="9" t="inlineStr">
        <is>
          <t>Bound</t>
        </is>
      </c>
      <c r="E4151" s="8" t="inlineStr">
        <is>
          <t>Ingrid Nakashima</t>
        </is>
      </c>
      <c r="F4151" s="11" t="n">
        <v>2018</v>
      </c>
      <c r="G4151" s="8" t="inlineStr">
        <is>
          <t>Aston Martin</t>
        </is>
      </c>
      <c r="H4151" s="8" t="inlineStr">
        <is>
          <t>DB12</t>
        </is>
      </c>
      <c r="I4151" s="8" t="inlineStr">
        <is>
          <t>NDGG8U1FZC3HEH4BE</t>
        </is>
      </c>
      <c r="J4151" s="8" t="inlineStr">
        <is>
          <t>02 - Sports / GT</t>
        </is>
      </c>
      <c r="K4151" s="12" t="n">
        <v>490000</v>
      </c>
      <c r="L4151" s="8" t="inlineStr">
        <is>
          <t>Indiana</t>
        </is>
      </c>
      <c r="M4151" s="13" t="n">
        <v>8528.77</v>
      </c>
      <c r="N4151" s="13" t="n">
        <v>7652.01</v>
      </c>
      <c r="O4151" s="8" t="n"/>
    </row>
    <row r="4152">
      <c r="A4152" s="8" t="inlineStr">
        <is>
          <t>CANON-202601-004065</t>
        </is>
      </c>
      <c r="B4152" s="9" t="inlineStr">
        <is>
          <t>2026-01</t>
        </is>
      </c>
      <c r="C4152" s="10" t="n">
        <v>46032</v>
      </c>
      <c r="D4152" s="9" t="inlineStr">
        <is>
          <t>Bound</t>
        </is>
      </c>
      <c r="E4152" s="8" t="inlineStr">
        <is>
          <t>Aurelio Merriweather</t>
        </is>
      </c>
      <c r="F4152" s="11" t="n">
        <v>1976</v>
      </c>
      <c r="G4152" s="8" t="inlineStr">
        <is>
          <t>Aston Martin</t>
        </is>
      </c>
      <c r="H4152" s="8" t="inlineStr">
        <is>
          <t>DB12</t>
        </is>
      </c>
      <c r="I4152" s="8" t="inlineStr">
        <is>
          <t>W19F8LJAN65209F6R</t>
        </is>
      </c>
      <c r="J4152" s="8" t="inlineStr">
        <is>
          <t>02 - Sports / GT</t>
        </is>
      </c>
      <c r="K4152" s="12" t="n">
        <v>595000</v>
      </c>
      <c r="L4152" s="8" t="inlineStr">
        <is>
          <t>Texas</t>
        </is>
      </c>
      <c r="M4152" s="13" t="n">
        <v>8391.75</v>
      </c>
      <c r="N4152" s="13" t="n">
        <v>7529.08</v>
      </c>
      <c r="O4152" s="8" t="n"/>
    </row>
    <row r="4153">
      <c r="A4153" s="8" t="inlineStr">
        <is>
          <t>CANON-202601-004068</t>
        </is>
      </c>
      <c r="B4153" s="9" t="inlineStr">
        <is>
          <t>2026-01</t>
        </is>
      </c>
      <c r="C4153" s="10" t="n">
        <v>46024</v>
      </c>
      <c r="D4153" s="9" t="inlineStr">
        <is>
          <t>Bound</t>
        </is>
      </c>
      <c r="E4153" s="8" t="inlineStr">
        <is>
          <t>Beatrix Chattopadhyay</t>
        </is>
      </c>
      <c r="F4153" s="11" t="n">
        <v>1955</v>
      </c>
      <c r="G4153" s="8" t="inlineStr">
        <is>
          <t>Bentley</t>
        </is>
      </c>
      <c r="H4153" s="8" t="inlineStr">
        <is>
          <t>4.5 Litre</t>
        </is>
      </c>
      <c r="I4153" s="8" t="inlineStr">
        <is>
          <t>SRYTYEU2V1U7ZJ6KT</t>
        </is>
      </c>
      <c r="J4153" s="8" t="inlineStr">
        <is>
          <t>06 - Vintage Pre-War (pre-1946)</t>
        </is>
      </c>
      <c r="K4153" s="12" t="n">
        <v>1440000</v>
      </c>
      <c r="L4153" s="8" t="inlineStr">
        <is>
          <t>Massachusetts</t>
        </is>
      </c>
      <c r="M4153" s="13" t="n">
        <v>11547.17</v>
      </c>
      <c r="N4153" s="13" t="n">
        <v>10360.12</v>
      </c>
      <c r="O4153" s="8" t="n"/>
    </row>
    <row r="4154">
      <c r="A4154" s="8" t="inlineStr">
        <is>
          <t>CANON-202601-004069</t>
        </is>
      </c>
      <c r="B4154" s="9" t="inlineStr">
        <is>
          <t>2026-01</t>
        </is>
      </c>
      <c r="C4154" s="10" t="n">
        <v>46032</v>
      </c>
      <c r="D4154" s="9" t="inlineStr">
        <is>
          <t>Bound</t>
        </is>
      </c>
      <c r="E4154" s="8" t="inlineStr">
        <is>
          <t>Sunniva Pennington</t>
        </is>
      </c>
      <c r="F4154" s="11" t="n">
        <v>1988</v>
      </c>
      <c r="G4154" s="8" t="inlineStr">
        <is>
          <t>Ferrari</t>
        </is>
      </c>
      <c r="H4154" s="8" t="inlineStr">
        <is>
          <t>296 GTB</t>
        </is>
      </c>
      <c r="I4154" s="8" t="inlineStr">
        <is>
          <t>7YHJYW42PBSEK7SET</t>
        </is>
      </c>
      <c r="J4154" s="8" t="inlineStr">
        <is>
          <t>03 - Supercar</t>
        </is>
      </c>
      <c r="K4154" s="12" t="n">
        <v>1555000</v>
      </c>
      <c r="L4154" s="8" t="inlineStr">
        <is>
          <t>New Mexico</t>
        </is>
      </c>
      <c r="M4154" s="13" t="n">
        <v>30043.77</v>
      </c>
      <c r="N4154" s="13" t="n">
        <v>26955.27</v>
      </c>
      <c r="O4154" s="8" t="n"/>
    </row>
    <row r="4155">
      <c r="A4155" s="8" t="inlineStr">
        <is>
          <t>CANON-202601-004070</t>
        </is>
      </c>
      <c r="B4155" s="9" t="inlineStr">
        <is>
          <t>2026-01</t>
        </is>
      </c>
      <c r="C4155" s="10" t="n">
        <v>46039</v>
      </c>
      <c r="D4155" s="9" t="inlineStr">
        <is>
          <t>Bound</t>
        </is>
      </c>
      <c r="E4155" s="8" t="inlineStr">
        <is>
          <t>Fitzgerald Farkas</t>
        </is>
      </c>
      <c r="F4155" s="11" t="n">
        <v>2024</v>
      </c>
      <c r="G4155" s="8" t="inlineStr">
        <is>
          <t>Bentley</t>
        </is>
      </c>
      <c r="H4155" s="8" t="inlineStr">
        <is>
          <t>Continental GT</t>
        </is>
      </c>
      <c r="I4155" s="8" t="inlineStr">
        <is>
          <t>7C97BRSKX05YN9WNR</t>
        </is>
      </c>
      <c r="J4155" s="8" t="inlineStr">
        <is>
          <t>02 - Sports / GT</t>
        </is>
      </c>
      <c r="K4155" s="12" t="n">
        <v>200000</v>
      </c>
      <c r="L4155" s="8" t="inlineStr">
        <is>
          <t>Colorado</t>
        </is>
      </c>
      <c r="M4155" s="13" t="n">
        <v>3818.87</v>
      </c>
      <c r="N4155" s="13" t="n">
        <v>3426.29</v>
      </c>
      <c r="O4155" s="8" t="n"/>
    </row>
    <row r="4156">
      <c r="A4156" s="8" t="inlineStr">
        <is>
          <t>CANON-202601-004071</t>
        </is>
      </c>
      <c r="B4156" s="9" t="inlineStr">
        <is>
          <t>2026-01</t>
        </is>
      </c>
      <c r="C4156" s="10" t="n">
        <v>46037</v>
      </c>
      <c r="D4156" s="9" t="inlineStr">
        <is>
          <t>Bound</t>
        </is>
      </c>
      <c r="E4156" s="8" t="inlineStr">
        <is>
          <t>Fenwick Delacroix</t>
        </is>
      </c>
      <c r="F4156" s="11" t="n">
        <v>2013</v>
      </c>
      <c r="G4156" s="8" t="inlineStr">
        <is>
          <t>Jaguar</t>
        </is>
      </c>
      <c r="H4156" s="8" t="inlineStr">
        <is>
          <t>E-Type Series 1</t>
        </is>
      </c>
      <c r="I4156" s="8" t="inlineStr">
        <is>
          <t>21C1ZFC7MVJEUY5AS</t>
        </is>
      </c>
      <c r="J4156" s="8" t="inlineStr">
        <is>
          <t>07 - Post-War Classic (1946-1972)</t>
        </is>
      </c>
      <c r="K4156" s="12" t="n">
        <v>555000</v>
      </c>
      <c r="L4156" s="8" t="inlineStr">
        <is>
          <t>Maine</t>
        </is>
      </c>
      <c r="M4156" s="13" t="n">
        <v>4863.06</v>
      </c>
      <c r="N4156" s="13" t="n">
        <v>4363.14</v>
      </c>
      <c r="O4156" s="8" t="n"/>
    </row>
    <row r="4157">
      <c r="A4157" s="8" t="inlineStr">
        <is>
          <t>CANON-202601-004072</t>
        </is>
      </c>
      <c r="B4157" s="9" t="inlineStr">
        <is>
          <t>2026-01</t>
        </is>
      </c>
      <c r="C4157" s="10" t="n">
        <v>46038</v>
      </c>
      <c r="D4157" s="9" t="inlineStr">
        <is>
          <t>Bound</t>
        </is>
      </c>
      <c r="E4157" s="8" t="inlineStr">
        <is>
          <t>Ramona Castellanos</t>
        </is>
      </c>
      <c r="F4157" s="11" t="n">
        <v>1998</v>
      </c>
      <c r="G4157" s="8" t="inlineStr">
        <is>
          <t>BMW</t>
        </is>
      </c>
      <c r="H4157" s="8" t="inlineStr">
        <is>
          <t>M8 Competition</t>
        </is>
      </c>
      <c r="I4157" s="8" t="inlineStr">
        <is>
          <t>E8CT04ZK22SFHUX9W</t>
        </is>
      </c>
      <c r="J4157" s="8" t="inlineStr">
        <is>
          <t>02 - Sports / GT</t>
        </is>
      </c>
      <c r="K4157" s="12" t="n">
        <v>460000</v>
      </c>
      <c r="L4157" s="8" t="inlineStr">
        <is>
          <t>Alabama</t>
        </is>
      </c>
      <c r="M4157" s="13" t="n">
        <v>8266.98</v>
      </c>
      <c r="N4157" s="13" t="n">
        <v>7417.13</v>
      </c>
      <c r="O4157" s="8" t="n"/>
    </row>
    <row r="4158">
      <c r="A4158" s="8" t="inlineStr">
        <is>
          <t>CANON-202601-004073</t>
        </is>
      </c>
      <c r="B4158" s="9" t="inlineStr">
        <is>
          <t>2026-01</t>
        </is>
      </c>
      <c r="C4158" s="10" t="n">
        <v>46036</v>
      </c>
      <c r="D4158" s="9" t="inlineStr">
        <is>
          <t>Bound</t>
        </is>
      </c>
      <c r="E4158" s="8" t="inlineStr">
        <is>
          <t>Thaddeus Merriweather</t>
        </is>
      </c>
      <c r="F4158" s="11" t="n">
        <v>1962</v>
      </c>
      <c r="G4158" s="8" t="inlineStr">
        <is>
          <t>McLaren</t>
        </is>
      </c>
      <c r="H4158" s="8" t="inlineStr">
        <is>
          <t>750S</t>
        </is>
      </c>
      <c r="I4158" s="8" t="inlineStr">
        <is>
          <t>VERXPASZTU148YHDJ</t>
        </is>
      </c>
      <c r="J4158" s="8" t="inlineStr">
        <is>
          <t>03 - Supercar</t>
        </is>
      </c>
      <c r="K4158" s="12" t="n">
        <v>1545000</v>
      </c>
      <c r="L4158" s="8" t="inlineStr">
        <is>
          <t>Kentucky</t>
        </is>
      </c>
      <c r="M4158" s="13" t="n">
        <v>31249.81</v>
      </c>
      <c r="N4158" s="13" t="n">
        <v>28037.33</v>
      </c>
      <c r="O4158" s="8" t="n"/>
    </row>
    <row r="4159">
      <c r="A4159" s="8" t="inlineStr">
        <is>
          <t>CANON-202601-004076</t>
        </is>
      </c>
      <c r="B4159" s="9" t="inlineStr">
        <is>
          <t>2026-01</t>
        </is>
      </c>
      <c r="C4159" s="10" t="n">
        <v>46053</v>
      </c>
      <c r="D4159" s="9" t="inlineStr">
        <is>
          <t>Bound</t>
        </is>
      </c>
      <c r="E4159" s="8" t="inlineStr">
        <is>
          <t>Leopold Whitlock</t>
        </is>
      </c>
      <c r="F4159" s="11" t="n">
        <v>1986</v>
      </c>
      <c r="G4159" s="8" t="inlineStr">
        <is>
          <t>Maserati</t>
        </is>
      </c>
      <c r="H4159" s="8" t="inlineStr">
        <is>
          <t>GranTurismo</t>
        </is>
      </c>
      <c r="I4159" s="8" t="inlineStr">
        <is>
          <t>BZG8JLW2JR5XW8EGK</t>
        </is>
      </c>
      <c r="J4159" s="8" t="inlineStr">
        <is>
          <t>02 - Sports / GT</t>
        </is>
      </c>
      <c r="K4159" s="12" t="n">
        <v>550000</v>
      </c>
      <c r="L4159" s="8" t="inlineStr">
        <is>
          <t>Kentucky</t>
        </is>
      </c>
      <c r="M4159" s="13" t="n">
        <v>9038.68</v>
      </c>
      <c r="N4159" s="13" t="n">
        <v>8109.5</v>
      </c>
      <c r="O4159" s="8" t="n"/>
    </row>
    <row r="4160">
      <c r="A4160" s="8" t="inlineStr">
        <is>
          <t>CANON-202601-004077</t>
        </is>
      </c>
      <c r="B4160" s="9" t="inlineStr">
        <is>
          <t>2026-01</t>
        </is>
      </c>
      <c r="C4160" s="10" t="n">
        <v>46025</v>
      </c>
      <c r="D4160" s="9" t="inlineStr">
        <is>
          <t>Bound</t>
        </is>
      </c>
      <c r="E4160" s="8" t="inlineStr">
        <is>
          <t>Emiliano Rourke</t>
        </is>
      </c>
      <c r="F4160" s="11" t="n">
        <v>2021</v>
      </c>
      <c r="G4160" s="8" t="inlineStr">
        <is>
          <t>Ferrari</t>
        </is>
      </c>
      <c r="H4160" s="8" t="inlineStr">
        <is>
          <t>SF90 Stradale</t>
        </is>
      </c>
      <c r="I4160" s="8" t="inlineStr">
        <is>
          <t>N6066HU13M8T7V0WR</t>
        </is>
      </c>
      <c r="J4160" s="8" t="inlineStr">
        <is>
          <t>03 - Supercar</t>
        </is>
      </c>
      <c r="K4160" s="12" t="n">
        <v>450000</v>
      </c>
      <c r="L4160" s="8" t="inlineStr">
        <is>
          <t>Delaware</t>
        </is>
      </c>
      <c r="M4160" s="13" t="n">
        <v>12205.19</v>
      </c>
      <c r="N4160" s="13" t="n">
        <v>10950.5</v>
      </c>
      <c r="O4160" s="8" t="n"/>
    </row>
    <row r="4161">
      <c r="A4161" s="8" t="inlineStr">
        <is>
          <t>CANON-202601-004083</t>
        </is>
      </c>
      <c r="B4161" s="9" t="inlineStr">
        <is>
          <t>2026-01</t>
        </is>
      </c>
      <c r="C4161" s="10" t="n">
        <v>46040</v>
      </c>
      <c r="D4161" s="9" t="inlineStr">
        <is>
          <t>Bound</t>
        </is>
      </c>
      <c r="E4161" s="8" t="inlineStr">
        <is>
          <t>Emiliano Underwood</t>
        </is>
      </c>
      <c r="F4161" s="11" t="n">
        <v>1971</v>
      </c>
      <c r="G4161" s="8" t="inlineStr">
        <is>
          <t>Ferrari</t>
        </is>
      </c>
      <c r="H4161" s="8" t="inlineStr">
        <is>
          <t>296 GTB</t>
        </is>
      </c>
      <c r="I4161" s="8" t="inlineStr">
        <is>
          <t>FHTT98TCX8AANC0T0</t>
        </is>
      </c>
      <c r="J4161" s="8" t="inlineStr">
        <is>
          <t>03 - Supercar</t>
        </is>
      </c>
      <c r="K4161" s="12" t="n">
        <v>1355000</v>
      </c>
      <c r="L4161" s="8" t="inlineStr">
        <is>
          <t>Michigan</t>
        </is>
      </c>
      <c r="M4161" s="13" t="n">
        <v>31701.89</v>
      </c>
      <c r="N4161" s="13" t="n">
        <v>28442.94</v>
      </c>
      <c r="O4161" s="8" t="n"/>
    </row>
    <row r="4162">
      <c r="A4162" s="8" t="inlineStr">
        <is>
          <t>CANON-202601-004084</t>
        </is>
      </c>
      <c r="B4162" s="9" t="inlineStr">
        <is>
          <t>2026-01</t>
        </is>
      </c>
      <c r="C4162" s="10" t="n">
        <v>46043</v>
      </c>
      <c r="D4162" s="9" t="inlineStr">
        <is>
          <t>Bound</t>
        </is>
      </c>
      <c r="E4162" s="8" t="inlineStr">
        <is>
          <t>Cassius Blackwood</t>
        </is>
      </c>
      <c r="F4162" s="11" t="n">
        <v>1964</v>
      </c>
      <c r="G4162" s="8" t="inlineStr">
        <is>
          <t>Ringbrothers</t>
        </is>
      </c>
      <c r="H4162" s="8" t="inlineStr">
        <is>
          <t>Mustang</t>
        </is>
      </c>
      <c r="I4162" s="8" t="inlineStr">
        <is>
          <t>9KG2YYCZK5UDX4T63</t>
        </is>
      </c>
      <c r="J4162" s="8" t="inlineStr">
        <is>
          <t>11 - Restomod / Coachbuilt / Bespoke</t>
        </is>
      </c>
      <c r="K4162" s="12" t="n">
        <v>1575000</v>
      </c>
      <c r="L4162" s="8" t="inlineStr">
        <is>
          <t>Massachusetts</t>
        </is>
      </c>
      <c r="M4162" s="13" t="n">
        <v>25259.43</v>
      </c>
      <c r="N4162" s="13" t="n">
        <v>22662.76</v>
      </c>
      <c r="O4162" s="8" t="n"/>
    </row>
    <row r="4163">
      <c r="A4163" s="8" t="inlineStr">
        <is>
          <t>CANON-202601-004085</t>
        </is>
      </c>
      <c r="B4163" s="9" t="inlineStr">
        <is>
          <t>2026-01</t>
        </is>
      </c>
      <c r="C4163" s="10" t="n">
        <v>46045</v>
      </c>
      <c r="D4163" s="9" t="inlineStr">
        <is>
          <t>Bound</t>
        </is>
      </c>
      <c r="E4163" s="8" t="inlineStr">
        <is>
          <t>Wilhelmina Chattopadhyay</t>
        </is>
      </c>
      <c r="F4163" s="11" t="n">
        <v>1973</v>
      </c>
      <c r="G4163" s="8" t="inlineStr">
        <is>
          <t>McLaren</t>
        </is>
      </c>
      <c r="H4163" s="8" t="inlineStr">
        <is>
          <t>750S</t>
        </is>
      </c>
      <c r="I4163" s="8" t="inlineStr">
        <is>
          <t>P2VFMH3D5H8GEXZXE</t>
        </is>
      </c>
      <c r="J4163" s="8" t="inlineStr">
        <is>
          <t>03 - Supercar</t>
        </is>
      </c>
      <c r="K4163" s="12" t="n">
        <v>920000</v>
      </c>
      <c r="L4163" s="8" t="inlineStr">
        <is>
          <t>Kansas</t>
        </is>
      </c>
      <c r="M4163" s="13" t="n">
        <v>15995.85</v>
      </c>
      <c r="N4163" s="13" t="n">
        <v>14351.48</v>
      </c>
      <c r="O4163" s="8" t="n"/>
    </row>
    <row r="4164">
      <c r="A4164" s="8" t="inlineStr">
        <is>
          <t>CANON-202601-004087</t>
        </is>
      </c>
      <c r="B4164" s="9" t="inlineStr">
        <is>
          <t>2026-01</t>
        </is>
      </c>
      <c r="C4164" s="10" t="n">
        <v>46038</v>
      </c>
      <c r="D4164" s="9" t="inlineStr">
        <is>
          <t>Bound</t>
        </is>
      </c>
      <c r="E4164" s="8" t="inlineStr">
        <is>
          <t>Everett Delacroix</t>
        </is>
      </c>
      <c r="F4164" s="11" t="n">
        <v>1967</v>
      </c>
      <c r="G4164" s="8" t="inlineStr">
        <is>
          <t>Bentley</t>
        </is>
      </c>
      <c r="H4164" s="8" t="inlineStr">
        <is>
          <t>Continental GT</t>
        </is>
      </c>
      <c r="I4164" s="8" t="inlineStr">
        <is>
          <t>THLKL4KT4JZHMGC44</t>
        </is>
      </c>
      <c r="J4164" s="8" t="inlineStr">
        <is>
          <t>02 - Sports / GT</t>
        </is>
      </c>
      <c r="K4164" s="12" t="n">
        <v>540000</v>
      </c>
      <c r="L4164" s="8" t="inlineStr">
        <is>
          <t>Colorado</t>
        </is>
      </c>
      <c r="M4164" s="13" t="n">
        <v>7284.91</v>
      </c>
      <c r="N4164" s="13" t="n">
        <v>6536.02</v>
      </c>
      <c r="O4164" s="8" t="n"/>
    </row>
    <row r="4165">
      <c r="A4165" s="8" t="inlineStr">
        <is>
          <t>CANON-202601-004089</t>
        </is>
      </c>
      <c r="B4165" s="9" t="inlineStr">
        <is>
          <t>2026-01</t>
        </is>
      </c>
      <c r="C4165" s="10" t="n">
        <v>46048</v>
      </c>
      <c r="D4165" s="9" t="inlineStr">
        <is>
          <t>Bound</t>
        </is>
      </c>
      <c r="E4165" s="8" t="inlineStr">
        <is>
          <t>Emiliano Okonkwo</t>
        </is>
      </c>
      <c r="F4165" s="11" t="n">
        <v>1997</v>
      </c>
      <c r="G4165" s="8" t="inlineStr">
        <is>
          <t>BMW</t>
        </is>
      </c>
      <c r="H4165" s="8" t="inlineStr">
        <is>
          <t>M8 Competition</t>
        </is>
      </c>
      <c r="I4165" s="8" t="inlineStr">
        <is>
          <t>EHR0NAYSVX4KEWAU9</t>
        </is>
      </c>
      <c r="J4165" s="8" t="inlineStr">
        <is>
          <t>02 - Sports / GT</t>
        </is>
      </c>
      <c r="K4165" s="12" t="n">
        <v>380000</v>
      </c>
      <c r="L4165" s="8" t="inlineStr">
        <is>
          <t>Texas</t>
        </is>
      </c>
      <c r="M4165" s="13" t="n">
        <v>6183.96</v>
      </c>
      <c r="N4165" s="13" t="n">
        <v>5548.25</v>
      </c>
      <c r="O4165" s="8" t="n"/>
    </row>
    <row r="4166">
      <c r="A4166" s="8" t="inlineStr">
        <is>
          <t>CANON-202601-004090</t>
        </is>
      </c>
      <c r="B4166" s="9" t="inlineStr">
        <is>
          <t>2026-01</t>
        </is>
      </c>
      <c r="C4166" s="10" t="n">
        <v>46026</v>
      </c>
      <c r="D4166" s="9" t="inlineStr">
        <is>
          <t>Bound</t>
        </is>
      </c>
      <c r="E4166" s="8" t="inlineStr">
        <is>
          <t>Desmond Pennington</t>
        </is>
      </c>
      <c r="F4166" s="11" t="n">
        <v>1962</v>
      </c>
      <c r="G4166" s="8" t="inlineStr">
        <is>
          <t>Ferrari</t>
        </is>
      </c>
      <c r="H4166" s="8" t="inlineStr">
        <is>
          <t>275 GTB/4</t>
        </is>
      </c>
      <c r="I4166" s="8" t="inlineStr">
        <is>
          <t>1HXAGU0E4MHAUP276</t>
        </is>
      </c>
      <c r="J4166" s="8" t="inlineStr">
        <is>
          <t>07 - Post-War Classic (1946-1972)</t>
        </is>
      </c>
      <c r="K4166" s="12" t="n">
        <v>800000</v>
      </c>
      <c r="L4166" s="8" t="inlineStr">
        <is>
          <t>Iowa</t>
        </is>
      </c>
      <c r="M4166" s="13" t="n">
        <v>7139.62</v>
      </c>
      <c r="N4166" s="13" t="n">
        <v>6405.67</v>
      </c>
      <c r="O4166" s="8" t="n"/>
    </row>
    <row r="4167">
      <c r="A4167" s="8" t="inlineStr">
        <is>
          <t>CANON-202601-004091</t>
        </is>
      </c>
      <c r="B4167" s="9" t="inlineStr">
        <is>
          <t>2026-01</t>
        </is>
      </c>
      <c r="C4167" s="10" t="n">
        <v>46052</v>
      </c>
      <c r="D4167" s="9" t="inlineStr">
        <is>
          <t>Bound</t>
        </is>
      </c>
      <c r="E4167" s="8" t="inlineStr">
        <is>
          <t>Emiliano Okonkwo</t>
        </is>
      </c>
      <c r="F4167" s="11" t="n">
        <v>1973</v>
      </c>
      <c r="G4167" s="8" t="inlineStr">
        <is>
          <t>Bentley</t>
        </is>
      </c>
      <c r="H4167" s="8" t="inlineStr">
        <is>
          <t>Continental GT</t>
        </is>
      </c>
      <c r="I4167" s="8" t="inlineStr">
        <is>
          <t>D4D4PYR65JUCGBME1</t>
        </is>
      </c>
      <c r="J4167" s="8" t="inlineStr">
        <is>
          <t>02 - Sports / GT</t>
        </is>
      </c>
      <c r="K4167" s="12" t="n">
        <v>465000</v>
      </c>
      <c r="L4167" s="8" t="inlineStr">
        <is>
          <t>Alaska</t>
        </is>
      </c>
      <c r="M4167" s="13" t="n">
        <v>7501.42</v>
      </c>
      <c r="N4167" s="13" t="n">
        <v>6730.27</v>
      </c>
      <c r="O4167" s="8" t="n"/>
    </row>
    <row r="4168">
      <c r="A4168" s="8" t="inlineStr">
        <is>
          <t>CANON-202601-004093</t>
        </is>
      </c>
      <c r="B4168" s="9" t="inlineStr">
        <is>
          <t>2026-01</t>
        </is>
      </c>
      <c r="C4168" s="10" t="n">
        <v>46045</v>
      </c>
      <c r="D4168" s="9" t="inlineStr">
        <is>
          <t>Bound</t>
        </is>
      </c>
      <c r="E4168" s="8" t="inlineStr">
        <is>
          <t>Cassius Vasquez</t>
        </is>
      </c>
      <c r="F4168" s="11" t="n">
        <v>1967</v>
      </c>
      <c r="G4168" s="8" t="inlineStr">
        <is>
          <t>Lamborghini</t>
        </is>
      </c>
      <c r="H4168" s="8" t="inlineStr">
        <is>
          <t>Huracan EVO</t>
        </is>
      </c>
      <c r="I4168" s="8" t="inlineStr">
        <is>
          <t>KA73V349R0E64V6GJ</t>
        </is>
      </c>
      <c r="J4168" s="8" t="inlineStr">
        <is>
          <t>03 - Supercar</t>
        </is>
      </c>
      <c r="K4168" s="12" t="n">
        <v>635000</v>
      </c>
      <c r="L4168" s="8" t="inlineStr">
        <is>
          <t>Nevada</t>
        </is>
      </c>
      <c r="M4168" s="13" t="n">
        <v>13317.03</v>
      </c>
      <c r="N4168" s="13" t="n">
        <v>11948.04</v>
      </c>
      <c r="O4168" s="8" t="n"/>
    </row>
    <row r="4169">
      <c r="A4169" s="8" t="inlineStr">
        <is>
          <t>CANON-202601-004094</t>
        </is>
      </c>
      <c r="B4169" s="9" t="inlineStr">
        <is>
          <t>2026-01</t>
        </is>
      </c>
      <c r="C4169" s="10" t="n">
        <v>46052</v>
      </c>
      <c r="D4169" s="9" t="inlineStr">
        <is>
          <t>Bound</t>
        </is>
      </c>
      <c r="E4169" s="8" t="inlineStr">
        <is>
          <t>Ramona Ashcombe</t>
        </is>
      </c>
      <c r="F4169" s="11" t="n">
        <v>1963</v>
      </c>
      <c r="G4169" s="8" t="inlineStr">
        <is>
          <t>McLaren</t>
        </is>
      </c>
      <c r="H4169" s="8" t="inlineStr">
        <is>
          <t>750S</t>
        </is>
      </c>
      <c r="I4169" s="8" t="inlineStr">
        <is>
          <t>5E5PG8630KR0TSGG4</t>
        </is>
      </c>
      <c r="J4169" s="8" t="inlineStr">
        <is>
          <t>03 - Supercar</t>
        </is>
      </c>
      <c r="K4169" s="12" t="n">
        <v>840000</v>
      </c>
      <c r="L4169" s="8" t="inlineStr">
        <is>
          <t>Colorado</t>
        </is>
      </c>
      <c r="M4169" s="13" t="n">
        <v>16562.26</v>
      </c>
      <c r="N4169" s="13" t="n">
        <v>14859.66</v>
      </c>
      <c r="O4169" s="8" t="n"/>
    </row>
    <row r="4170">
      <c r="A4170" s="8" t="inlineStr">
        <is>
          <t>CANON-202601-004095</t>
        </is>
      </c>
      <c r="B4170" s="9" t="inlineStr">
        <is>
          <t>2026-01</t>
        </is>
      </c>
      <c r="C4170" s="10" t="n">
        <v>46025</v>
      </c>
      <c r="D4170" s="9" t="inlineStr">
        <is>
          <t>Bound</t>
        </is>
      </c>
      <c r="E4170" s="8" t="inlineStr">
        <is>
          <t>Thaddeus Ashcombe</t>
        </is>
      </c>
      <c r="F4170" s="11" t="n">
        <v>2009</v>
      </c>
      <c r="G4170" s="8" t="inlineStr">
        <is>
          <t>BMW</t>
        </is>
      </c>
      <c r="H4170" s="8" t="inlineStr">
        <is>
          <t>M8 Competition</t>
        </is>
      </c>
      <c r="I4170" s="8" t="inlineStr">
        <is>
          <t>F2A15PP9KJC6MG3JC</t>
        </is>
      </c>
      <c r="J4170" s="8" t="inlineStr">
        <is>
          <t>02 - Sports / GT</t>
        </is>
      </c>
      <c r="K4170" s="12" t="n">
        <v>870000</v>
      </c>
      <c r="L4170" s="8" t="inlineStr">
        <is>
          <t>Kentucky</t>
        </is>
      </c>
      <c r="M4170" s="13" t="n">
        <v>14297.55</v>
      </c>
      <c r="N4170" s="13" t="n">
        <v>12827.76</v>
      </c>
      <c r="O4170" s="8" t="n"/>
    </row>
    <row r="4171">
      <c r="A4171" s="8" t="inlineStr">
        <is>
          <t>CANON-202601-004097</t>
        </is>
      </c>
      <c r="B4171" s="9" t="inlineStr">
        <is>
          <t>2026-01</t>
        </is>
      </c>
      <c r="C4171" s="10" t="n">
        <v>46042</v>
      </c>
      <c r="D4171" s="9" t="inlineStr">
        <is>
          <t>Bound</t>
        </is>
      </c>
      <c r="E4171" s="8" t="inlineStr">
        <is>
          <t>Delphine Merriweather</t>
        </is>
      </c>
      <c r="F4171" s="11" t="n">
        <v>2002</v>
      </c>
      <c r="G4171" s="8" t="inlineStr">
        <is>
          <t>BMW</t>
        </is>
      </c>
      <c r="H4171" s="8" t="inlineStr">
        <is>
          <t>M8 Competition</t>
        </is>
      </c>
      <c r="I4171" s="8" t="inlineStr">
        <is>
          <t>VZMK4WCC3AV209WXU</t>
        </is>
      </c>
      <c r="J4171" s="8" t="inlineStr">
        <is>
          <t>02 - Sports / GT</t>
        </is>
      </c>
      <c r="K4171" s="12" t="n">
        <v>435000</v>
      </c>
      <c r="L4171" s="8" t="inlineStr">
        <is>
          <t>Vermont</t>
        </is>
      </c>
      <c r="M4171" s="13" t="n">
        <v>7509.91</v>
      </c>
      <c r="N4171" s="13" t="n">
        <v>6737.89</v>
      </c>
      <c r="O4171" s="8" t="n"/>
    </row>
    <row r="4172">
      <c r="A4172" s="8" t="inlineStr">
        <is>
          <t>CANON-202601-004098</t>
        </is>
      </c>
      <c r="B4172" s="9" t="inlineStr">
        <is>
          <t>2026-01</t>
        </is>
      </c>
      <c r="C4172" s="10" t="n">
        <v>46050</v>
      </c>
      <c r="D4172" s="9" t="inlineStr">
        <is>
          <t>Bound</t>
        </is>
      </c>
      <c r="E4172" s="8" t="inlineStr">
        <is>
          <t>Ramona Thistlewood</t>
        </is>
      </c>
      <c r="F4172" s="11" t="n">
        <v>1979</v>
      </c>
      <c r="G4172" s="8" t="inlineStr">
        <is>
          <t>Lamborghini</t>
        </is>
      </c>
      <c r="H4172" s="8" t="inlineStr">
        <is>
          <t>Huracan EVO</t>
        </is>
      </c>
      <c r="I4172" s="8" t="inlineStr">
        <is>
          <t>C2EXUB99YMPYVTD90</t>
        </is>
      </c>
      <c r="J4172" s="8" t="inlineStr">
        <is>
          <t>03 - Supercar</t>
        </is>
      </c>
      <c r="K4172" s="12" t="n">
        <v>510000</v>
      </c>
      <c r="L4172" s="8" t="inlineStr">
        <is>
          <t>New Mexico</t>
        </is>
      </c>
      <c r="M4172" s="13" t="n">
        <v>11701.13</v>
      </c>
      <c r="N4172" s="13" t="n">
        <v>10498.25</v>
      </c>
      <c r="O4172" s="8" t="n"/>
    </row>
    <row r="4173">
      <c r="A4173" s="8" t="inlineStr">
        <is>
          <t>CANON-202601-004099</t>
        </is>
      </c>
      <c r="B4173" s="9" t="inlineStr">
        <is>
          <t>2026-01</t>
        </is>
      </c>
      <c r="C4173" s="10" t="n">
        <v>46037</v>
      </c>
      <c r="D4173" s="9" t="inlineStr">
        <is>
          <t>Bound</t>
        </is>
      </c>
      <c r="E4173" s="8" t="inlineStr">
        <is>
          <t>Desmond Farkas</t>
        </is>
      </c>
      <c r="F4173" s="11" t="n">
        <v>2022</v>
      </c>
      <c r="G4173" s="8" t="inlineStr">
        <is>
          <t>Bentley</t>
        </is>
      </c>
      <c r="H4173" s="8" t="inlineStr">
        <is>
          <t>Continental GT</t>
        </is>
      </c>
      <c r="I4173" s="8" t="inlineStr">
        <is>
          <t>HWSJ5ASX48EV4T1E9</t>
        </is>
      </c>
      <c r="J4173" s="8" t="inlineStr">
        <is>
          <t>02 - Sports / GT</t>
        </is>
      </c>
      <c r="K4173" s="12" t="n">
        <v>1530000</v>
      </c>
      <c r="L4173" s="8" t="inlineStr">
        <is>
          <t>Florida</t>
        </is>
      </c>
      <c r="M4173" s="13" t="n">
        <v>22545.85</v>
      </c>
      <c r="N4173" s="13" t="n">
        <v>20228.14</v>
      </c>
      <c r="O4173" s="8" t="n"/>
    </row>
    <row r="4174">
      <c r="A4174" s="8" t="inlineStr">
        <is>
          <t>CANON-202601-004100</t>
        </is>
      </c>
      <c r="B4174" s="9" t="inlineStr">
        <is>
          <t>2026-01</t>
        </is>
      </c>
      <c r="C4174" s="10" t="n">
        <v>46027</v>
      </c>
      <c r="D4174" s="9" t="inlineStr">
        <is>
          <t>Bound</t>
        </is>
      </c>
      <c r="E4174" s="8" t="inlineStr">
        <is>
          <t>Saoirse Vasquez</t>
        </is>
      </c>
      <c r="F4174" s="11" t="n">
        <v>1977</v>
      </c>
      <c r="G4174" s="8" t="inlineStr">
        <is>
          <t>Porsche</t>
        </is>
      </c>
      <c r="H4174" s="8" t="inlineStr">
        <is>
          <t>911 Turbo S</t>
        </is>
      </c>
      <c r="I4174" s="8" t="inlineStr">
        <is>
          <t>2SRPHFA4TXR3B5B84</t>
        </is>
      </c>
      <c r="J4174" s="8" t="inlineStr">
        <is>
          <t>02 - Sports / GT</t>
        </is>
      </c>
      <c r="K4174" s="12" t="n">
        <v>220000</v>
      </c>
      <c r="L4174" s="8" t="inlineStr">
        <is>
          <t>Kentucky</t>
        </is>
      </c>
      <c r="M4174" s="13" t="n">
        <v>5117.28</v>
      </c>
      <c r="N4174" s="13" t="n">
        <v>4591.22</v>
      </c>
      <c r="O4174" s="8" t="n"/>
    </row>
    <row r="4175">
      <c r="A4175" s="8" t="inlineStr">
        <is>
          <t>CANON-202601-004102</t>
        </is>
      </c>
      <c r="B4175" s="9" t="inlineStr">
        <is>
          <t>2026-01</t>
        </is>
      </c>
      <c r="C4175" s="10" t="n">
        <v>46053</v>
      </c>
      <c r="D4175" s="9" t="inlineStr">
        <is>
          <t>Bound</t>
        </is>
      </c>
      <c r="E4175" s="8" t="inlineStr">
        <is>
          <t>Delphine Pennington</t>
        </is>
      </c>
      <c r="F4175" s="11" t="n">
        <v>2020</v>
      </c>
      <c r="G4175" s="8" t="inlineStr">
        <is>
          <t>Porsche</t>
        </is>
      </c>
      <c r="H4175" s="8" t="inlineStr">
        <is>
          <t>911 Turbo S</t>
        </is>
      </c>
      <c r="I4175" s="8" t="inlineStr">
        <is>
          <t>B3LXCZHR0UMN7UJMV</t>
        </is>
      </c>
      <c r="J4175" s="8" t="inlineStr">
        <is>
          <t>02 - Sports / GT</t>
        </is>
      </c>
      <c r="K4175" s="12" t="n">
        <v>540000</v>
      </c>
      <c r="L4175" s="8" t="inlineStr">
        <is>
          <t>Florida</t>
        </is>
      </c>
      <c r="M4175" s="13" t="n">
        <v>9404.15</v>
      </c>
      <c r="N4175" s="13" t="n">
        <v>8437.4</v>
      </c>
      <c r="O4175" s="8" t="n"/>
    </row>
    <row r="4176">
      <c r="A4176" s="8" t="inlineStr">
        <is>
          <t>CANON-202601-004103</t>
        </is>
      </c>
      <c r="B4176" s="9" t="inlineStr">
        <is>
          <t>2026-01</t>
        </is>
      </c>
      <c r="C4176" s="10" t="n">
        <v>46043</v>
      </c>
      <c r="D4176" s="9" t="inlineStr">
        <is>
          <t>Bound</t>
        </is>
      </c>
      <c r="E4176" s="8" t="inlineStr">
        <is>
          <t>Fenwick Pennington</t>
        </is>
      </c>
      <c r="F4176" s="11" t="n">
        <v>1984</v>
      </c>
      <c r="G4176" s="8" t="inlineStr">
        <is>
          <t>Bentley</t>
        </is>
      </c>
      <c r="H4176" s="8" t="inlineStr">
        <is>
          <t>Continental GT</t>
        </is>
      </c>
      <c r="I4176" s="8" t="inlineStr">
        <is>
          <t>BKYV2FNF457FPJUZN</t>
        </is>
      </c>
      <c r="J4176" s="8" t="inlineStr">
        <is>
          <t>02 - Sports / GT</t>
        </is>
      </c>
      <c r="K4176" s="12" t="n">
        <v>355000</v>
      </c>
      <c r="L4176" s="8" t="inlineStr">
        <is>
          <t>Washington</t>
        </is>
      </c>
      <c r="M4176" s="13" t="n">
        <v>4822.64</v>
      </c>
      <c r="N4176" s="13" t="n">
        <v>4326.87</v>
      </c>
      <c r="O4176" s="8" t="n"/>
    </row>
    <row r="4177">
      <c r="A4177" s="8" t="inlineStr">
        <is>
          <t>CANON-202601-004104</t>
        </is>
      </c>
      <c r="B4177" s="9" t="inlineStr">
        <is>
          <t>2026-01</t>
        </is>
      </c>
      <c r="C4177" s="10" t="n">
        <v>46036</v>
      </c>
      <c r="D4177" s="9" t="inlineStr">
        <is>
          <t>Bound</t>
        </is>
      </c>
      <c r="E4177" s="8" t="inlineStr">
        <is>
          <t>Fitzgerald Whitlock</t>
        </is>
      </c>
      <c r="F4177" s="11" t="n">
        <v>1990</v>
      </c>
      <c r="G4177" s="8" t="inlineStr">
        <is>
          <t>Maserati</t>
        </is>
      </c>
      <c r="H4177" s="8" t="inlineStr">
        <is>
          <t>GranTurismo</t>
        </is>
      </c>
      <c r="I4177" s="8" t="inlineStr">
        <is>
          <t>A9KA11ABJA7DX6D93</t>
        </is>
      </c>
      <c r="J4177" s="8" t="inlineStr">
        <is>
          <t>02 - Sports / GT</t>
        </is>
      </c>
      <c r="K4177" s="12" t="n">
        <v>1080000</v>
      </c>
      <c r="L4177" s="8" t="inlineStr">
        <is>
          <t>Oregon</t>
        </is>
      </c>
      <c r="M4177" s="13" t="n">
        <v>12664.53</v>
      </c>
      <c r="N4177" s="13" t="n">
        <v>11362.62</v>
      </c>
      <c r="O4177" s="8" t="n"/>
    </row>
    <row r="4178">
      <c r="A4178" s="8" t="inlineStr">
        <is>
          <t>CANON-202601-004105</t>
        </is>
      </c>
      <c r="B4178" s="9" t="inlineStr">
        <is>
          <t>2026-01</t>
        </is>
      </c>
      <c r="C4178" s="10" t="n">
        <v>46024</v>
      </c>
      <c r="D4178" s="9" t="inlineStr">
        <is>
          <t>Bound</t>
        </is>
      </c>
      <c r="E4178" s="8" t="inlineStr">
        <is>
          <t>Beatrix Vasquez</t>
        </is>
      </c>
      <c r="F4178" s="11" t="n">
        <v>2012</v>
      </c>
      <c r="G4178" s="8" t="inlineStr">
        <is>
          <t>Porsche</t>
        </is>
      </c>
      <c r="H4178" s="8" t="inlineStr">
        <is>
          <t>911 Turbo S</t>
        </is>
      </c>
      <c r="I4178" s="8" t="inlineStr">
        <is>
          <t>P6JDFRXSPFNPL4WSB</t>
        </is>
      </c>
      <c r="J4178" s="8" t="inlineStr">
        <is>
          <t>02 - Sports / GT</t>
        </is>
      </c>
      <c r="K4178" s="12" t="n">
        <v>690000</v>
      </c>
      <c r="L4178" s="8" t="inlineStr">
        <is>
          <t>Utah</t>
        </is>
      </c>
      <c r="M4178" s="13" t="n">
        <v>11424.06</v>
      </c>
      <c r="N4178" s="13" t="n">
        <v>10249.67</v>
      </c>
      <c r="O4178" s="8" t="n"/>
    </row>
    <row r="4179">
      <c r="A4179" s="8" t="inlineStr">
        <is>
          <t>CANON-202601-004106</t>
        </is>
      </c>
      <c r="B4179" s="9" t="inlineStr">
        <is>
          <t>2026-01</t>
        </is>
      </c>
      <c r="C4179" s="10" t="n">
        <v>46041</v>
      </c>
      <c r="D4179" s="9" t="inlineStr">
        <is>
          <t>Bound</t>
        </is>
      </c>
      <c r="E4179" s="8" t="inlineStr">
        <is>
          <t>Ottilie Montoya</t>
        </is>
      </c>
      <c r="F4179" s="11" t="n">
        <v>1985</v>
      </c>
      <c r="G4179" s="8" t="inlineStr">
        <is>
          <t>Aston Martin</t>
        </is>
      </c>
      <c r="H4179" s="8" t="inlineStr">
        <is>
          <t>DB12</t>
        </is>
      </c>
      <c r="I4179" s="8" t="inlineStr">
        <is>
          <t>VTUS9L388NN7H1813</t>
        </is>
      </c>
      <c r="J4179" s="8" t="inlineStr">
        <is>
          <t>02 - Sports / GT</t>
        </is>
      </c>
      <c r="K4179" s="12" t="n">
        <v>630000</v>
      </c>
      <c r="L4179" s="8" t="inlineStr">
        <is>
          <t>New Jersey</t>
        </is>
      </c>
      <c r="M4179" s="13" t="n">
        <v>7031.04</v>
      </c>
      <c r="N4179" s="13" t="n">
        <v>6308.25</v>
      </c>
      <c r="O4179" s="8" t="n"/>
    </row>
    <row r="4180">
      <c r="A4180" s="8" t="inlineStr">
        <is>
          <t>CANON-202601-004107</t>
        </is>
      </c>
      <c r="B4180" s="9" t="inlineStr">
        <is>
          <t>2026-01</t>
        </is>
      </c>
      <c r="C4180" s="10" t="n">
        <v>46038</v>
      </c>
      <c r="D4180" s="9" t="inlineStr">
        <is>
          <t>Bound</t>
        </is>
      </c>
      <c r="E4180" s="8" t="inlineStr">
        <is>
          <t>Beatrix Okonkwo</t>
        </is>
      </c>
      <c r="F4180" s="11" t="n">
        <v>2015</v>
      </c>
      <c r="G4180" s="8" t="inlineStr">
        <is>
          <t>Maserati</t>
        </is>
      </c>
      <c r="H4180" s="8" t="inlineStr">
        <is>
          <t>GranTurismo</t>
        </is>
      </c>
      <c r="I4180" s="8" t="inlineStr">
        <is>
          <t>SE0J2RRC4AE5TFM7K</t>
        </is>
      </c>
      <c r="J4180" s="8" t="inlineStr">
        <is>
          <t>02 - Sports / GT</t>
        </is>
      </c>
      <c r="K4180" s="12" t="n">
        <v>710000</v>
      </c>
      <c r="L4180" s="8" t="inlineStr">
        <is>
          <t>Colorado</t>
        </is>
      </c>
      <c r="M4180" s="13" t="n">
        <v>9578.299999999999</v>
      </c>
      <c r="N4180" s="13" t="n">
        <v>8593.65</v>
      </c>
      <c r="O4180" s="8" t="n"/>
    </row>
    <row r="4181">
      <c r="A4181" s="8" t="inlineStr">
        <is>
          <t>CANON-202601-004108</t>
        </is>
      </c>
      <c r="B4181" s="9" t="inlineStr">
        <is>
          <t>2026-01</t>
        </is>
      </c>
      <c r="C4181" s="10" t="n">
        <v>46023</v>
      </c>
      <c r="D4181" s="9" t="inlineStr">
        <is>
          <t>Bound</t>
        </is>
      </c>
      <c r="E4181" s="8" t="inlineStr">
        <is>
          <t>Callum Thistlewood</t>
        </is>
      </c>
      <c r="F4181" s="11" t="n">
        <v>1972</v>
      </c>
      <c r="G4181" s="8" t="inlineStr">
        <is>
          <t>Jaguar</t>
        </is>
      </c>
      <c r="H4181" s="8" t="inlineStr">
        <is>
          <t>E-Type Series 1</t>
        </is>
      </c>
      <c r="I4181" s="8" t="inlineStr">
        <is>
          <t>TK4SPUGBN0Z89XR3E</t>
        </is>
      </c>
      <c r="J4181" s="8" t="inlineStr">
        <is>
          <t>07 - Post-War Classic (1946-1972)</t>
        </is>
      </c>
      <c r="K4181" s="12" t="n">
        <v>1000000</v>
      </c>
      <c r="L4181" s="8" t="inlineStr">
        <is>
          <t>New Jersey</t>
        </is>
      </c>
      <c r="M4181" s="13" t="n">
        <v>6524.53</v>
      </c>
      <c r="N4181" s="13" t="n">
        <v>5853.81</v>
      </c>
      <c r="O4181" s="8" t="n"/>
    </row>
    <row r="4182">
      <c r="A4182" s="8" t="inlineStr">
        <is>
          <t>CANON-202601-004110</t>
        </is>
      </c>
      <c r="B4182" s="9" t="inlineStr">
        <is>
          <t>2026-01</t>
        </is>
      </c>
      <c r="C4182" s="10" t="n">
        <v>46028</v>
      </c>
      <c r="D4182" s="9" t="inlineStr">
        <is>
          <t>Bound</t>
        </is>
      </c>
      <c r="E4182" s="8" t="inlineStr">
        <is>
          <t>Ottilie Montoya</t>
        </is>
      </c>
      <c r="F4182" s="11" t="n">
        <v>2010</v>
      </c>
      <c r="G4182" s="8" t="inlineStr">
        <is>
          <t>Ringbrothers</t>
        </is>
      </c>
      <c r="H4182" s="8" t="inlineStr">
        <is>
          <t>Mustang</t>
        </is>
      </c>
      <c r="I4182" s="8" t="inlineStr">
        <is>
          <t>HNTF6LWN796ANT1V0</t>
        </is>
      </c>
      <c r="J4182" s="8" t="inlineStr">
        <is>
          <t>11 - Restomod / Coachbuilt / Bespoke</t>
        </is>
      </c>
      <c r="K4182" s="12" t="n">
        <v>590000</v>
      </c>
      <c r="L4182" s="8" t="inlineStr">
        <is>
          <t>Washington</t>
        </is>
      </c>
      <c r="M4182" s="13" t="n">
        <v>8335.700000000001</v>
      </c>
      <c r="N4182" s="13" t="n">
        <v>7478.79</v>
      </c>
      <c r="O4182" s="8" t="n"/>
    </row>
    <row r="4183">
      <c r="A4183" s="8" t="inlineStr">
        <is>
          <t>CANON-202601-004111</t>
        </is>
      </c>
      <c r="B4183" s="9" t="inlineStr">
        <is>
          <t>2026-01</t>
        </is>
      </c>
      <c r="C4183" s="10" t="n">
        <v>46042</v>
      </c>
      <c r="D4183" s="9" t="inlineStr">
        <is>
          <t>Bound</t>
        </is>
      </c>
      <c r="E4183" s="8" t="inlineStr">
        <is>
          <t>Sunniva Blackwood</t>
        </is>
      </c>
      <c r="F4183" s="11" t="n">
        <v>1976</v>
      </c>
      <c r="G4183" s="8" t="inlineStr">
        <is>
          <t>Porsche</t>
        </is>
      </c>
      <c r="H4183" s="8" t="inlineStr">
        <is>
          <t>911 Turbo S</t>
        </is>
      </c>
      <c r="I4183" s="8" t="inlineStr">
        <is>
          <t>020XN3H2ZWEZXBWBR</t>
        </is>
      </c>
      <c r="J4183" s="8" t="inlineStr">
        <is>
          <t>02 - Sports / GT</t>
        </is>
      </c>
      <c r="K4183" s="12" t="n">
        <v>640000</v>
      </c>
      <c r="L4183" s="8" t="inlineStr">
        <is>
          <t>Wyoming</t>
        </is>
      </c>
      <c r="M4183" s="13" t="n">
        <v>8398.49</v>
      </c>
      <c r="N4183" s="13" t="n">
        <v>7535.13</v>
      </c>
      <c r="O4183" s="8" t="n"/>
    </row>
    <row r="4184">
      <c r="A4184" s="8" t="inlineStr">
        <is>
          <t>CANON-202601-004113</t>
        </is>
      </c>
      <c r="B4184" s="9" t="inlineStr">
        <is>
          <t>2026-01</t>
        </is>
      </c>
      <c r="C4184" s="10" t="n">
        <v>46045</v>
      </c>
      <c r="D4184" s="9" t="inlineStr">
        <is>
          <t>Bound</t>
        </is>
      </c>
      <c r="E4184" s="8" t="inlineStr">
        <is>
          <t>Ottilie Vandermeer</t>
        </is>
      </c>
      <c r="F4184" s="11" t="n">
        <v>1971</v>
      </c>
      <c r="G4184" s="8" t="inlineStr">
        <is>
          <t>Maserati</t>
        </is>
      </c>
      <c r="H4184" s="8" t="inlineStr">
        <is>
          <t>GranTurismo</t>
        </is>
      </c>
      <c r="I4184" s="8" t="inlineStr">
        <is>
          <t>TGDFBVU2NFK3TNEPA</t>
        </is>
      </c>
      <c r="J4184" s="8" t="inlineStr">
        <is>
          <t>02 - Sports / GT</t>
        </is>
      </c>
      <c r="K4184" s="12" t="n">
        <v>1175000</v>
      </c>
      <c r="L4184" s="8" t="inlineStr">
        <is>
          <t>Florida</t>
        </is>
      </c>
      <c r="M4184" s="13" t="n">
        <v>17314.62</v>
      </c>
      <c r="N4184" s="13" t="n">
        <v>15534.68</v>
      </c>
      <c r="O4184" s="8" t="n"/>
    </row>
    <row r="4185">
      <c r="A4185" s="8" t="inlineStr">
        <is>
          <t>CANON-202601-004114</t>
        </is>
      </c>
      <c r="B4185" s="9" t="inlineStr">
        <is>
          <t>2026-01</t>
        </is>
      </c>
      <c r="C4185" s="10" t="n">
        <v>46026</v>
      </c>
      <c r="D4185" s="9" t="inlineStr">
        <is>
          <t>Bound</t>
        </is>
      </c>
      <c r="E4185" s="8" t="inlineStr">
        <is>
          <t>Anouk Merriweather</t>
        </is>
      </c>
      <c r="F4185" s="11" t="n">
        <v>1999</v>
      </c>
      <c r="G4185" s="8" t="inlineStr">
        <is>
          <t>Maserati</t>
        </is>
      </c>
      <c r="H4185" s="8" t="inlineStr">
        <is>
          <t>GranTurismo</t>
        </is>
      </c>
      <c r="I4185" s="8" t="inlineStr">
        <is>
          <t>0ANWYET8MADG3TEZN</t>
        </is>
      </c>
      <c r="J4185" s="8" t="inlineStr">
        <is>
          <t>02 - Sports / GT</t>
        </is>
      </c>
      <c r="K4185" s="12" t="n">
        <v>530000</v>
      </c>
      <c r="L4185" s="8" t="inlineStr">
        <is>
          <t>Massachusetts</t>
        </is>
      </c>
      <c r="M4185" s="13" t="n">
        <v>8125</v>
      </c>
      <c r="N4185" s="13" t="n">
        <v>7289.75</v>
      </c>
      <c r="O4185" s="8" t="n"/>
    </row>
    <row r="4186">
      <c r="A4186" s="8" t="inlineStr">
        <is>
          <t>CANON-202601-004118</t>
        </is>
      </c>
      <c r="B4186" s="9" t="inlineStr">
        <is>
          <t>2026-01</t>
        </is>
      </c>
      <c r="C4186" s="10" t="n">
        <v>46038</v>
      </c>
      <c r="D4186" s="9" t="inlineStr">
        <is>
          <t>Bound</t>
        </is>
      </c>
      <c r="E4186" s="8" t="inlineStr">
        <is>
          <t>Leopold Vasquez</t>
        </is>
      </c>
      <c r="F4186" s="11" t="n">
        <v>2007</v>
      </c>
      <c r="G4186" s="8" t="inlineStr">
        <is>
          <t>Mercedes-Benz</t>
        </is>
      </c>
      <c r="H4186" s="8" t="inlineStr">
        <is>
          <t>280SL Pagoda</t>
        </is>
      </c>
      <c r="I4186" s="8" t="inlineStr">
        <is>
          <t>SKEA5AP7KVWHF6A9T</t>
        </is>
      </c>
      <c r="J4186" s="8" t="inlineStr">
        <is>
          <t>07 - Post-War Classic (1946-1972)</t>
        </is>
      </c>
      <c r="K4186" s="12" t="n">
        <v>310000</v>
      </c>
      <c r="L4186" s="8" t="inlineStr">
        <is>
          <t>North Dakota</t>
        </is>
      </c>
      <c r="M4186" s="13" t="n">
        <v>2863.7</v>
      </c>
      <c r="N4186" s="13" t="n">
        <v>2569.31</v>
      </c>
      <c r="O4186" s="8" t="n"/>
    </row>
    <row r="4187">
      <c r="A4187" s="8" t="inlineStr">
        <is>
          <t>CANON-202601-004120</t>
        </is>
      </c>
      <c r="B4187" s="9" t="inlineStr">
        <is>
          <t>2026-01</t>
        </is>
      </c>
      <c r="C4187" s="10" t="n">
        <v>46028</v>
      </c>
      <c r="D4187" s="9" t="inlineStr">
        <is>
          <t>Bound</t>
        </is>
      </c>
      <c r="E4187" s="8" t="inlineStr">
        <is>
          <t>Horace Okonkwo</t>
        </is>
      </c>
      <c r="F4187" s="11" t="n">
        <v>2006</v>
      </c>
      <c r="G4187" s="8" t="inlineStr">
        <is>
          <t>Mercedes-Benz</t>
        </is>
      </c>
      <c r="H4187" s="8" t="inlineStr">
        <is>
          <t>AMG GT</t>
        </is>
      </c>
      <c r="I4187" s="8" t="inlineStr">
        <is>
          <t>V9B4YV3Z73ABL5DVL</t>
        </is>
      </c>
      <c r="J4187" s="8" t="inlineStr">
        <is>
          <t>02 - Sports / GT</t>
        </is>
      </c>
      <c r="K4187" s="12" t="n">
        <v>670000</v>
      </c>
      <c r="L4187" s="8" t="inlineStr">
        <is>
          <t>Arizona</t>
        </is>
      </c>
      <c r="M4187" s="13" t="n">
        <v>8299.15</v>
      </c>
      <c r="N4187" s="13" t="n">
        <v>7446</v>
      </c>
      <c r="O4187" s="8" t="n"/>
    </row>
    <row r="4188">
      <c r="A4188" s="8" t="inlineStr">
        <is>
          <t>CANON-202601-004121</t>
        </is>
      </c>
      <c r="B4188" s="9" t="inlineStr">
        <is>
          <t>2026-01</t>
        </is>
      </c>
      <c r="C4188" s="10" t="n">
        <v>46036</v>
      </c>
      <c r="D4188" s="9" t="inlineStr">
        <is>
          <t>Bound</t>
        </is>
      </c>
      <c r="E4188" s="8" t="inlineStr">
        <is>
          <t>Saoirse Underwood</t>
        </is>
      </c>
      <c r="F4188" s="11" t="n">
        <v>1965</v>
      </c>
      <c r="G4188" s="8" t="inlineStr">
        <is>
          <t>BMW</t>
        </is>
      </c>
      <c r="H4188" s="8" t="inlineStr">
        <is>
          <t>M8 Competition</t>
        </is>
      </c>
      <c r="I4188" s="8" t="inlineStr">
        <is>
          <t>P7UZ1H4WZCG0C8DRL</t>
        </is>
      </c>
      <c r="J4188" s="8" t="inlineStr">
        <is>
          <t>02 - Sports / GT</t>
        </is>
      </c>
      <c r="K4188" s="12" t="n">
        <v>480000</v>
      </c>
      <c r="L4188" s="8" t="inlineStr">
        <is>
          <t>Maine</t>
        </is>
      </c>
      <c r="M4188" s="13" t="n">
        <v>7335.85</v>
      </c>
      <c r="N4188" s="13" t="n">
        <v>6581.72</v>
      </c>
      <c r="O4188" s="8" t="n"/>
    </row>
    <row r="4189">
      <c r="A4189" s="8" t="inlineStr">
        <is>
          <t>CANON-202601-004122</t>
        </is>
      </c>
      <c r="B4189" s="9" t="inlineStr">
        <is>
          <t>2026-01</t>
        </is>
      </c>
      <c r="C4189" s="10" t="n">
        <v>46051</v>
      </c>
      <c r="D4189" s="9" t="inlineStr">
        <is>
          <t>Bound</t>
        </is>
      </c>
      <c r="E4189" s="8" t="inlineStr">
        <is>
          <t>Lorenzo Bellandi</t>
        </is>
      </c>
      <c r="F4189" s="11" t="n">
        <v>2012</v>
      </c>
      <c r="G4189" s="8" t="inlineStr">
        <is>
          <t>Ferrari</t>
        </is>
      </c>
      <c r="H4189" s="8" t="inlineStr">
        <is>
          <t>296 GTB</t>
        </is>
      </c>
      <c r="I4189" s="8" t="inlineStr">
        <is>
          <t>2PDK5HYC4NU76VSM7</t>
        </is>
      </c>
      <c r="J4189" s="8" t="inlineStr">
        <is>
          <t>03 - Supercar</t>
        </is>
      </c>
      <c r="K4189" s="12" t="n">
        <v>970000</v>
      </c>
      <c r="L4189" s="8" t="inlineStr">
        <is>
          <t>New York</t>
        </is>
      </c>
      <c r="M4189" s="13" t="n">
        <v>22255.09</v>
      </c>
      <c r="N4189" s="13" t="n">
        <v>19967.27</v>
      </c>
      <c r="O4189" s="8" t="n"/>
    </row>
    <row r="4190">
      <c r="A4190" s="8" t="inlineStr">
        <is>
          <t>CANON-202601-004123</t>
        </is>
      </c>
      <c r="B4190" s="9" t="inlineStr">
        <is>
          <t>2026-01</t>
        </is>
      </c>
      <c r="C4190" s="10" t="n">
        <v>46036</v>
      </c>
      <c r="D4190" s="9" t="inlineStr">
        <is>
          <t>Bound</t>
        </is>
      </c>
      <c r="E4190" s="8" t="inlineStr">
        <is>
          <t>Aurelio Bellandi</t>
        </is>
      </c>
      <c r="F4190" s="11" t="n">
        <v>2009</v>
      </c>
      <c r="G4190" s="8" t="inlineStr">
        <is>
          <t>Mercedes-Benz</t>
        </is>
      </c>
      <c r="H4190" s="8" t="inlineStr">
        <is>
          <t>AMG GT</t>
        </is>
      </c>
      <c r="I4190" s="8" t="inlineStr">
        <is>
          <t>B5693FPWG5JKJMV9W</t>
        </is>
      </c>
      <c r="J4190" s="8" t="inlineStr">
        <is>
          <t>02 - Sports / GT</t>
        </is>
      </c>
      <c r="K4190" s="12" t="n">
        <v>1485000</v>
      </c>
      <c r="L4190" s="8" t="inlineStr">
        <is>
          <t>Virginia</t>
        </is>
      </c>
      <c r="M4190" s="13" t="n">
        <v>16797.31</v>
      </c>
      <c r="N4190" s="13" t="n">
        <v>15070.55</v>
      </c>
      <c r="O4190" s="8" t="n"/>
    </row>
    <row r="4191">
      <c r="A4191" s="8" t="inlineStr">
        <is>
          <t>CANON-202601-004124</t>
        </is>
      </c>
      <c r="B4191" s="9" t="inlineStr">
        <is>
          <t>2026-01</t>
        </is>
      </c>
      <c r="C4191" s="10" t="n">
        <v>46051</v>
      </c>
      <c r="D4191" s="9" t="inlineStr">
        <is>
          <t>Bound</t>
        </is>
      </c>
      <c r="E4191" s="8" t="inlineStr">
        <is>
          <t>Marisol Okonkwo</t>
        </is>
      </c>
      <c r="F4191" s="11" t="n">
        <v>1981</v>
      </c>
      <c r="G4191" s="8" t="inlineStr">
        <is>
          <t>Singer</t>
        </is>
      </c>
      <c r="H4191" s="8" t="inlineStr">
        <is>
          <t>911 Reimagined</t>
        </is>
      </c>
      <c r="I4191" s="8" t="inlineStr">
        <is>
          <t>RKSU5LW6D6WVCHUFU</t>
        </is>
      </c>
      <c r="J4191" s="8" t="inlineStr">
        <is>
          <t>11 - Restomod / Coachbuilt / Bespoke</t>
        </is>
      </c>
      <c r="K4191" s="12" t="n">
        <v>825000</v>
      </c>
      <c r="L4191" s="8" t="inlineStr">
        <is>
          <t>Wyoming</t>
        </is>
      </c>
      <c r="M4191" s="13" t="n">
        <v>12991.42</v>
      </c>
      <c r="N4191" s="13" t="n">
        <v>11655.9</v>
      </c>
      <c r="O4191" s="8" t="n"/>
    </row>
    <row r="4192">
      <c r="A4192" s="8" t="inlineStr">
        <is>
          <t>CANON-202601-004125</t>
        </is>
      </c>
      <c r="B4192" s="9" t="inlineStr">
        <is>
          <t>2026-01</t>
        </is>
      </c>
      <c r="C4192" s="10" t="n">
        <v>46035</v>
      </c>
      <c r="D4192" s="9" t="inlineStr">
        <is>
          <t>Bound</t>
        </is>
      </c>
      <c r="E4192" s="8" t="inlineStr">
        <is>
          <t>Everett Ashcombe</t>
        </is>
      </c>
      <c r="F4192" s="11" t="n">
        <v>1964</v>
      </c>
      <c r="G4192" s="8" t="inlineStr">
        <is>
          <t>Ferrari</t>
        </is>
      </c>
      <c r="H4192" s="8" t="inlineStr">
        <is>
          <t>275 GTB/4</t>
        </is>
      </c>
      <c r="I4192" s="8" t="inlineStr">
        <is>
          <t>78MLH82HKWCRUNZE6</t>
        </is>
      </c>
      <c r="J4192" s="8" t="inlineStr">
        <is>
          <t>07 - Post-War Classic (1946-1972)</t>
        </is>
      </c>
      <c r="K4192" s="12" t="n">
        <v>765000</v>
      </c>
      <c r="L4192" s="8" t="inlineStr">
        <is>
          <t>Texas</t>
        </is>
      </c>
      <c r="M4192" s="13" t="n">
        <v>7137.59</v>
      </c>
      <c r="N4192" s="13" t="n">
        <v>6403.85</v>
      </c>
      <c r="O4192" s="8" t="n"/>
    </row>
    <row r="4193">
      <c r="A4193" s="8" t="inlineStr">
        <is>
          <t>CANON-202601-004126</t>
        </is>
      </c>
      <c r="B4193" s="9" t="inlineStr">
        <is>
          <t>2026-01</t>
        </is>
      </c>
      <c r="C4193" s="10" t="n">
        <v>46029</v>
      </c>
      <c r="D4193" s="9" t="inlineStr">
        <is>
          <t>Bound</t>
        </is>
      </c>
      <c r="E4193" s="8" t="inlineStr">
        <is>
          <t>Mireille Pennington</t>
        </is>
      </c>
      <c r="F4193" s="11" t="n">
        <v>1983</v>
      </c>
      <c r="G4193" s="8" t="inlineStr">
        <is>
          <t>Ringbrothers</t>
        </is>
      </c>
      <c r="H4193" s="8" t="inlineStr">
        <is>
          <t>Mustang</t>
        </is>
      </c>
      <c r="I4193" s="8" t="inlineStr">
        <is>
          <t>SJDMAE3C1JY4P2VXP</t>
        </is>
      </c>
      <c r="J4193" s="8" t="inlineStr">
        <is>
          <t>11 - Restomod / Coachbuilt / Bespoke</t>
        </is>
      </c>
      <c r="K4193" s="12" t="n">
        <v>375000</v>
      </c>
      <c r="L4193" s="8" t="inlineStr">
        <is>
          <t>Virginia</t>
        </is>
      </c>
      <c r="M4193" s="13" t="n">
        <v>6786.79</v>
      </c>
      <c r="N4193" s="13" t="n">
        <v>6089.11</v>
      </c>
      <c r="O4193" s="8" t="n"/>
    </row>
    <row r="4194">
      <c r="A4194" s="8" t="inlineStr">
        <is>
          <t>CANON-202601-004129</t>
        </is>
      </c>
      <c r="B4194" s="9" t="inlineStr">
        <is>
          <t>2026-01</t>
        </is>
      </c>
      <c r="C4194" s="10" t="n">
        <v>46033</v>
      </c>
      <c r="D4194" s="9" t="inlineStr">
        <is>
          <t>Bound</t>
        </is>
      </c>
      <c r="E4194" s="8" t="inlineStr">
        <is>
          <t>Anouk Vasquez</t>
        </is>
      </c>
      <c r="F4194" s="11" t="n">
        <v>1998</v>
      </c>
      <c r="G4194" s="8" t="inlineStr">
        <is>
          <t>Porsche</t>
        </is>
      </c>
      <c r="H4194" s="8" t="inlineStr">
        <is>
          <t>911 Turbo S</t>
        </is>
      </c>
      <c r="I4194" s="8" t="inlineStr">
        <is>
          <t>C5RYW76J3U8BMPLNJ</t>
        </is>
      </c>
      <c r="J4194" s="8" t="inlineStr">
        <is>
          <t>02 - Sports / GT</t>
        </is>
      </c>
      <c r="K4194" s="12" t="n">
        <v>435000</v>
      </c>
      <c r="L4194" s="8" t="inlineStr">
        <is>
          <t>California</t>
        </is>
      </c>
      <c r="M4194" s="13" t="n">
        <v>8310.139999999999</v>
      </c>
      <c r="N4194" s="13" t="n">
        <v>7455.86</v>
      </c>
      <c r="O4194" s="8" t="n"/>
    </row>
    <row r="4195">
      <c r="A4195" s="8" t="inlineStr">
        <is>
          <t>CANON-202601-004130</t>
        </is>
      </c>
      <c r="B4195" s="9" t="inlineStr">
        <is>
          <t>2026-01</t>
        </is>
      </c>
      <c r="C4195" s="10" t="n">
        <v>46039</v>
      </c>
      <c r="D4195" s="9" t="inlineStr">
        <is>
          <t>Bound</t>
        </is>
      </c>
      <c r="E4195" s="8" t="inlineStr">
        <is>
          <t>Desmond Underwood</t>
        </is>
      </c>
      <c r="F4195" s="11" t="n">
        <v>1969</v>
      </c>
      <c r="G4195" s="8" t="inlineStr">
        <is>
          <t>Maserati</t>
        </is>
      </c>
      <c r="H4195" s="8" t="inlineStr">
        <is>
          <t>GranTurismo</t>
        </is>
      </c>
      <c r="I4195" s="8" t="inlineStr">
        <is>
          <t>E8VHC5ETVK03HRLYP</t>
        </is>
      </c>
      <c r="J4195" s="8" t="inlineStr">
        <is>
          <t>02 - Sports / GT</t>
        </is>
      </c>
      <c r="K4195" s="12" t="n">
        <v>230000</v>
      </c>
      <c r="L4195" s="8" t="inlineStr">
        <is>
          <t>New Hampshire</t>
        </is>
      </c>
      <c r="M4195" s="13" t="n">
        <v>4152.15</v>
      </c>
      <c r="N4195" s="13" t="n">
        <v>3725.31</v>
      </c>
      <c r="O4195" s="8" t="n"/>
    </row>
    <row r="4196">
      <c r="A4196" s="8" t="inlineStr">
        <is>
          <t>CANON-202601-004131</t>
        </is>
      </c>
      <c r="B4196" s="9" t="inlineStr">
        <is>
          <t>2026-01</t>
        </is>
      </c>
      <c r="C4196" s="10" t="n">
        <v>46053</v>
      </c>
      <c r="D4196" s="9" t="inlineStr">
        <is>
          <t>Bound</t>
        </is>
      </c>
      <c r="E4196" s="8" t="inlineStr">
        <is>
          <t>Anouk Rourke</t>
        </is>
      </c>
      <c r="F4196" s="11" t="n">
        <v>2012</v>
      </c>
      <c r="G4196" s="8" t="inlineStr">
        <is>
          <t>Bentley</t>
        </is>
      </c>
      <c r="H4196" s="8" t="inlineStr">
        <is>
          <t>Continental GT</t>
        </is>
      </c>
      <c r="I4196" s="8" t="inlineStr">
        <is>
          <t>S9NBFHN60P2KLBH7B</t>
        </is>
      </c>
      <c r="J4196" s="8" t="inlineStr">
        <is>
          <t>02 - Sports / GT</t>
        </is>
      </c>
      <c r="K4196" s="12" t="n">
        <v>580000</v>
      </c>
      <c r="L4196" s="8" t="inlineStr">
        <is>
          <t>Illinois</t>
        </is>
      </c>
      <c r="M4196" s="13" t="n">
        <v>9673.959999999999</v>
      </c>
      <c r="N4196" s="13" t="n">
        <v>8679.48</v>
      </c>
      <c r="O4196" s="8" t="n"/>
    </row>
    <row r="4197">
      <c r="A4197" s="8" t="inlineStr">
        <is>
          <t>CANON-202601-004132</t>
        </is>
      </c>
      <c r="B4197" s="9" t="inlineStr">
        <is>
          <t>2026-01</t>
        </is>
      </c>
      <c r="C4197" s="10" t="n">
        <v>46044</v>
      </c>
      <c r="D4197" s="9" t="inlineStr">
        <is>
          <t>Bound</t>
        </is>
      </c>
      <c r="E4197" s="8" t="inlineStr">
        <is>
          <t>Everett Chattopadhyay</t>
        </is>
      </c>
      <c r="F4197" s="11" t="n">
        <v>2018</v>
      </c>
      <c r="G4197" s="8" t="inlineStr">
        <is>
          <t>BMW</t>
        </is>
      </c>
      <c r="H4197" s="8" t="inlineStr">
        <is>
          <t>M8 Competition</t>
        </is>
      </c>
      <c r="I4197" s="8" t="inlineStr">
        <is>
          <t>WY2YRAD3HMZXVMGU8</t>
        </is>
      </c>
      <c r="J4197" s="8" t="inlineStr">
        <is>
          <t>02 - Sports / GT</t>
        </is>
      </c>
      <c r="K4197" s="12" t="n">
        <v>1275000</v>
      </c>
      <c r="L4197" s="8" t="inlineStr">
        <is>
          <t>New Jersey</t>
        </is>
      </c>
      <c r="M4197" s="13" t="n">
        <v>12040.33</v>
      </c>
      <c r="N4197" s="13" t="n">
        <v>10802.58</v>
      </c>
      <c r="O4197" s="8" t="n"/>
    </row>
    <row r="4198">
      <c r="A4198" s="8" t="inlineStr">
        <is>
          <t>CANON-202601-004133</t>
        </is>
      </c>
      <c r="B4198" s="9" t="inlineStr">
        <is>
          <t>2026-01</t>
        </is>
      </c>
      <c r="C4198" s="10" t="n">
        <v>46041</v>
      </c>
      <c r="D4198" s="9" t="inlineStr">
        <is>
          <t>Bound</t>
        </is>
      </c>
      <c r="E4198" s="8" t="inlineStr">
        <is>
          <t>Aurelio Blackwood</t>
        </is>
      </c>
      <c r="F4198" s="11" t="n">
        <v>2015</v>
      </c>
      <c r="G4198" s="8" t="inlineStr">
        <is>
          <t>Jaguar</t>
        </is>
      </c>
      <c r="H4198" s="8" t="inlineStr">
        <is>
          <t>E-Type Series 1</t>
        </is>
      </c>
      <c r="I4198" s="8" t="inlineStr">
        <is>
          <t>D935DPE7R5XPTL7PU</t>
        </is>
      </c>
      <c r="J4198" s="8" t="inlineStr">
        <is>
          <t>07 - Post-War Classic (1946-1972)</t>
        </is>
      </c>
      <c r="K4198" s="12" t="n">
        <v>400000</v>
      </c>
      <c r="L4198" s="8" t="inlineStr">
        <is>
          <t>Missouri</t>
        </is>
      </c>
      <c r="M4198" s="13" t="n">
        <v>3840</v>
      </c>
      <c r="N4198" s="13" t="n">
        <v>3445.25</v>
      </c>
      <c r="O4198" s="8" t="n"/>
    </row>
    <row r="4199">
      <c r="A4199" s="8" t="inlineStr">
        <is>
          <t>CANON-202601-004134</t>
        </is>
      </c>
      <c r="B4199" s="9" t="inlineStr">
        <is>
          <t>2026-01</t>
        </is>
      </c>
      <c r="C4199" s="10" t="n">
        <v>46037</v>
      </c>
      <c r="D4199" s="9" t="inlineStr">
        <is>
          <t>Bound</t>
        </is>
      </c>
      <c r="E4199" s="8" t="inlineStr">
        <is>
          <t>Fenwick Castellanos</t>
        </is>
      </c>
      <c r="F4199" s="11" t="n">
        <v>1999</v>
      </c>
      <c r="G4199" s="8" t="inlineStr">
        <is>
          <t>Icon</t>
        </is>
      </c>
      <c r="H4199" s="8" t="inlineStr">
        <is>
          <t>Derelict</t>
        </is>
      </c>
      <c r="I4199" s="8" t="inlineStr">
        <is>
          <t>F8AZJTE8SP88NT4RT</t>
        </is>
      </c>
      <c r="J4199" s="8" t="inlineStr">
        <is>
          <t>11 - Restomod / Coachbuilt / Bespoke</t>
        </is>
      </c>
      <c r="K4199" s="12" t="n">
        <v>515000</v>
      </c>
      <c r="L4199" s="8" t="inlineStr">
        <is>
          <t>Washington</t>
        </is>
      </c>
      <c r="M4199" s="13" t="n">
        <v>7276.08</v>
      </c>
      <c r="N4199" s="13" t="n">
        <v>6528.1</v>
      </c>
      <c r="O4199" s="8" t="n"/>
    </row>
    <row r="4200">
      <c r="A4200" s="8" t="inlineStr">
        <is>
          <t>CANON-202601-004137</t>
        </is>
      </c>
      <c r="B4200" s="9" t="inlineStr">
        <is>
          <t>2026-01</t>
        </is>
      </c>
      <c r="C4200" s="10" t="n">
        <v>46053</v>
      </c>
      <c r="D4200" s="9" t="inlineStr">
        <is>
          <t>Bound</t>
        </is>
      </c>
      <c r="E4200" s="8" t="inlineStr">
        <is>
          <t>Lorenzo Rourke</t>
        </is>
      </c>
      <c r="F4200" s="11" t="n">
        <v>1988</v>
      </c>
      <c r="G4200" s="8" t="inlineStr">
        <is>
          <t>Bentley</t>
        </is>
      </c>
      <c r="H4200" s="8" t="inlineStr">
        <is>
          <t>4.5 Litre</t>
        </is>
      </c>
      <c r="I4200" s="8" t="inlineStr">
        <is>
          <t>XKXMENLYT1X7S0GWX</t>
        </is>
      </c>
      <c r="J4200" s="8" t="inlineStr">
        <is>
          <t>06 - Vintage Pre-War (pre-1946)</t>
        </is>
      </c>
      <c r="K4200" s="12" t="n">
        <v>245000</v>
      </c>
      <c r="L4200" s="8" t="inlineStr">
        <is>
          <t>Oklahoma</t>
        </is>
      </c>
      <c r="M4200" s="13" t="n">
        <v>2912.26</v>
      </c>
      <c r="N4200" s="13" t="n">
        <v>2612.88</v>
      </c>
      <c r="O4200" s="8" t="n"/>
    </row>
    <row r="4201">
      <c r="A4201" s="8" t="inlineStr">
        <is>
          <t>CANON-202601-004138</t>
        </is>
      </c>
      <c r="B4201" s="9" t="inlineStr">
        <is>
          <t>2026-01</t>
        </is>
      </c>
      <c r="C4201" s="10" t="n">
        <v>46047</v>
      </c>
      <c r="D4201" s="9" t="inlineStr">
        <is>
          <t>Bound</t>
        </is>
      </c>
      <c r="E4201" s="8" t="inlineStr">
        <is>
          <t>Beatrix Vasquez</t>
        </is>
      </c>
      <c r="F4201" s="11" t="n">
        <v>1969</v>
      </c>
      <c r="G4201" s="8" t="inlineStr">
        <is>
          <t>Bentley</t>
        </is>
      </c>
      <c r="H4201" s="8" t="inlineStr">
        <is>
          <t>Continental GT</t>
        </is>
      </c>
      <c r="I4201" s="8" t="inlineStr">
        <is>
          <t>24ZBDWSHE31ULD8V0</t>
        </is>
      </c>
      <c r="J4201" s="8" t="inlineStr">
        <is>
          <t>02 - Sports / GT</t>
        </is>
      </c>
      <c r="K4201" s="12" t="n">
        <v>405000</v>
      </c>
      <c r="L4201" s="8" t="inlineStr">
        <is>
          <t>Massachusetts</t>
        </is>
      </c>
      <c r="M4201" s="13" t="n">
        <v>7163.92</v>
      </c>
      <c r="N4201" s="13" t="n">
        <v>6427.47</v>
      </c>
      <c r="O4201" s="8" t="n"/>
    </row>
    <row r="4202">
      <c r="A4202" s="8" t="inlineStr">
        <is>
          <t>CANON-202601-004139</t>
        </is>
      </c>
      <c r="B4202" s="9" t="inlineStr">
        <is>
          <t>2026-01</t>
        </is>
      </c>
      <c r="C4202" s="10" t="n">
        <v>46034</v>
      </c>
      <c r="D4202" s="9" t="inlineStr">
        <is>
          <t>Bound</t>
        </is>
      </c>
      <c r="E4202" s="8" t="inlineStr">
        <is>
          <t>Lorenzo Vasquez</t>
        </is>
      </c>
      <c r="F4202" s="11" t="n">
        <v>1955</v>
      </c>
      <c r="G4202" s="8" t="inlineStr">
        <is>
          <t>Lamborghini</t>
        </is>
      </c>
      <c r="H4202" s="8" t="inlineStr">
        <is>
          <t>Huracan EVO</t>
        </is>
      </c>
      <c r="I4202" s="8" t="inlineStr">
        <is>
          <t>MWXRWABLJXBK6F0ZX</t>
        </is>
      </c>
      <c r="J4202" s="8" t="inlineStr">
        <is>
          <t>03 - Supercar</t>
        </is>
      </c>
      <c r="K4202" s="12" t="n">
        <v>610000</v>
      </c>
      <c r="L4202" s="8" t="inlineStr">
        <is>
          <t>Kentucky</t>
        </is>
      </c>
      <c r="M4202" s="13" t="n">
        <v>14651.51</v>
      </c>
      <c r="N4202" s="13" t="n">
        <v>13145.33</v>
      </c>
      <c r="O4202" s="8" t="n"/>
    </row>
    <row r="4203">
      <c r="A4203" s="8" t="inlineStr">
        <is>
          <t>CANON-202601-004140</t>
        </is>
      </c>
      <c r="B4203" s="9" t="inlineStr">
        <is>
          <t>2026-01</t>
        </is>
      </c>
      <c r="C4203" s="10" t="n">
        <v>46032</v>
      </c>
      <c r="D4203" s="9" t="inlineStr">
        <is>
          <t>Bound</t>
        </is>
      </c>
      <c r="E4203" s="8" t="inlineStr">
        <is>
          <t>Noor Nakashima</t>
        </is>
      </c>
      <c r="F4203" s="11" t="n">
        <v>1987</v>
      </c>
      <c r="G4203" s="8" t="inlineStr">
        <is>
          <t>Mercedes-Benz</t>
        </is>
      </c>
      <c r="H4203" s="8" t="inlineStr">
        <is>
          <t>AMG GT</t>
        </is>
      </c>
      <c r="I4203" s="8" t="inlineStr">
        <is>
          <t>4WDYUTAB92KG6FD2N</t>
        </is>
      </c>
      <c r="J4203" s="8" t="inlineStr">
        <is>
          <t>02 - Sports / GT</t>
        </is>
      </c>
      <c r="K4203" s="12" t="n">
        <v>245000</v>
      </c>
      <c r="L4203" s="8" t="inlineStr">
        <is>
          <t>New York</t>
        </is>
      </c>
      <c r="M4203" s="13" t="n">
        <v>5443.62</v>
      </c>
      <c r="N4203" s="13" t="n">
        <v>4884.02</v>
      </c>
      <c r="O4203" s="8" t="n"/>
    </row>
    <row r="4204">
      <c r="A4204" s="8" t="inlineStr">
        <is>
          <t>CANON-202601-004142</t>
        </is>
      </c>
      <c r="B4204" s="9" t="inlineStr">
        <is>
          <t>2026-01</t>
        </is>
      </c>
      <c r="C4204" s="10" t="n">
        <v>46034</v>
      </c>
      <c r="D4204" s="9" t="inlineStr">
        <is>
          <t>Bound</t>
        </is>
      </c>
      <c r="E4204" s="8" t="inlineStr">
        <is>
          <t>Ingrid Blackwood</t>
        </is>
      </c>
      <c r="F4204" s="11" t="n">
        <v>1967</v>
      </c>
      <c r="G4204" s="8" t="inlineStr">
        <is>
          <t>Mercedes-Benz</t>
        </is>
      </c>
      <c r="H4204" s="8" t="inlineStr">
        <is>
          <t>280SL Pagoda</t>
        </is>
      </c>
      <c r="I4204" s="8" t="inlineStr">
        <is>
          <t>7ADLXWCTK3DGBJZVF</t>
        </is>
      </c>
      <c r="J4204" s="8" t="inlineStr">
        <is>
          <t>07 - Post-War Classic (1946-1972)</t>
        </is>
      </c>
      <c r="K4204" s="12" t="n">
        <v>755000</v>
      </c>
      <c r="L4204" s="8" t="inlineStr">
        <is>
          <t>Illinois</t>
        </is>
      </c>
      <c r="M4204" s="13" t="n">
        <v>8330.639999999999</v>
      </c>
      <c r="N4204" s="13" t="n">
        <v>7474.25</v>
      </c>
      <c r="O4204" s="8" t="n"/>
    </row>
    <row r="4205">
      <c r="A4205" s="8" t="inlineStr">
        <is>
          <t>CANON-202601-004145</t>
        </is>
      </c>
      <c r="B4205" s="9" t="inlineStr">
        <is>
          <t>2026-01</t>
        </is>
      </c>
      <c r="C4205" s="10" t="n">
        <v>46030</v>
      </c>
      <c r="D4205" s="9" t="inlineStr">
        <is>
          <t>Bound</t>
        </is>
      </c>
      <c r="E4205" s="8" t="inlineStr">
        <is>
          <t>Fitzgerald Rourke</t>
        </is>
      </c>
      <c r="F4205" s="11" t="n">
        <v>2012</v>
      </c>
      <c r="G4205" s="8" t="inlineStr">
        <is>
          <t>Mercedes-Benz</t>
        </is>
      </c>
      <c r="H4205" s="8" t="inlineStr">
        <is>
          <t>AMG GT</t>
        </is>
      </c>
      <c r="I4205" s="8" t="inlineStr">
        <is>
          <t>F7UXUD8D2B5XEUJHN</t>
        </is>
      </c>
      <c r="J4205" s="8" t="inlineStr">
        <is>
          <t>02 - Sports / GT</t>
        </is>
      </c>
      <c r="K4205" s="12" t="n">
        <v>295000</v>
      </c>
      <c r="L4205" s="8" t="inlineStr">
        <is>
          <t>Colorado</t>
        </is>
      </c>
      <c r="M4205" s="13" t="n">
        <v>4591.98</v>
      </c>
      <c r="N4205" s="13" t="n">
        <v>4119.92</v>
      </c>
      <c r="O4205" s="8" t="n"/>
    </row>
    <row r="4206">
      <c r="A4206" s="8" t="inlineStr">
        <is>
          <t>CANON-202601-004146</t>
        </is>
      </c>
      <c r="B4206" s="9" t="inlineStr">
        <is>
          <t>2026-01</t>
        </is>
      </c>
      <c r="C4206" s="10" t="n">
        <v>46043</v>
      </c>
      <c r="D4206" s="9" t="inlineStr">
        <is>
          <t>Bound</t>
        </is>
      </c>
      <c r="E4206" s="8" t="inlineStr">
        <is>
          <t>Everett Kingsford</t>
        </is>
      </c>
      <c r="F4206" s="11" t="n">
        <v>1996</v>
      </c>
      <c r="G4206" s="8" t="inlineStr">
        <is>
          <t>Maserati</t>
        </is>
      </c>
      <c r="H4206" s="8" t="inlineStr">
        <is>
          <t>GranTurismo</t>
        </is>
      </c>
      <c r="I4206" s="8" t="inlineStr">
        <is>
          <t>FSYRBDT116ESFX11G</t>
        </is>
      </c>
      <c r="J4206" s="8" t="inlineStr">
        <is>
          <t>02 - Sports / GT</t>
        </is>
      </c>
      <c r="K4206" s="12" t="n">
        <v>540000</v>
      </c>
      <c r="L4206" s="8" t="inlineStr">
        <is>
          <t>South Carolina</t>
        </is>
      </c>
      <c r="M4206" s="13" t="n">
        <v>8212.08</v>
      </c>
      <c r="N4206" s="13" t="n">
        <v>7367.88</v>
      </c>
      <c r="O4206" s="8" t="n"/>
    </row>
    <row r="4207">
      <c r="A4207" s="8" t="inlineStr">
        <is>
          <t>CANON-202601-004147</t>
        </is>
      </c>
      <c r="B4207" s="9" t="inlineStr">
        <is>
          <t>2026-01</t>
        </is>
      </c>
      <c r="C4207" s="10" t="n">
        <v>46033</v>
      </c>
      <c r="D4207" s="9" t="inlineStr">
        <is>
          <t>Bound</t>
        </is>
      </c>
      <c r="E4207" s="8" t="inlineStr">
        <is>
          <t>Anouk Whitlock</t>
        </is>
      </c>
      <c r="F4207" s="11" t="n">
        <v>1976</v>
      </c>
      <c r="G4207" s="8" t="inlineStr">
        <is>
          <t>Bentley</t>
        </is>
      </c>
      <c r="H4207" s="8" t="inlineStr">
        <is>
          <t>Continental GT</t>
        </is>
      </c>
      <c r="I4207" s="8" t="inlineStr">
        <is>
          <t>M88R9MRY4NZGPXZZP</t>
        </is>
      </c>
      <c r="J4207" s="8" t="inlineStr">
        <is>
          <t>02 - Sports / GT</t>
        </is>
      </c>
      <c r="K4207" s="12" t="n">
        <v>605000</v>
      </c>
      <c r="L4207" s="8" t="inlineStr">
        <is>
          <t>New York</t>
        </is>
      </c>
      <c r="M4207" s="13" t="n">
        <v>9497.360000000001</v>
      </c>
      <c r="N4207" s="13" t="n">
        <v>8521.030000000001</v>
      </c>
      <c r="O4207" s="8" t="n"/>
    </row>
    <row r="4208">
      <c r="A4208" s="8" t="inlineStr">
        <is>
          <t>CANON-202601-004150</t>
        </is>
      </c>
      <c r="B4208" s="9" t="inlineStr">
        <is>
          <t>2026-01</t>
        </is>
      </c>
      <c r="C4208" s="10" t="n">
        <v>46040</v>
      </c>
      <c r="D4208" s="9" t="inlineStr">
        <is>
          <t>Bound</t>
        </is>
      </c>
      <c r="E4208" s="8" t="inlineStr">
        <is>
          <t>Emiliano Merriweather</t>
        </is>
      </c>
      <c r="F4208" s="11" t="n">
        <v>2001</v>
      </c>
      <c r="G4208" s="8" t="inlineStr">
        <is>
          <t>Bentley</t>
        </is>
      </c>
      <c r="H4208" s="8" t="inlineStr">
        <is>
          <t>Continental GT</t>
        </is>
      </c>
      <c r="I4208" s="8" t="inlineStr">
        <is>
          <t>XDFZ5E61BRFGXHAHD</t>
        </is>
      </c>
      <c r="J4208" s="8" t="inlineStr">
        <is>
          <t>02 - Sports / GT</t>
        </is>
      </c>
      <c r="K4208" s="12" t="n">
        <v>270000</v>
      </c>
      <c r="L4208" s="8" t="inlineStr">
        <is>
          <t>Pennsylvania</t>
        </is>
      </c>
      <c r="M4208" s="13" t="n">
        <v>3820.75</v>
      </c>
      <c r="N4208" s="13" t="n">
        <v>3427.98</v>
      </c>
      <c r="O4208" s="8" t="n"/>
    </row>
    <row r="4209">
      <c r="A4209" s="8" t="inlineStr">
        <is>
          <t>CANON-202601-004151</t>
        </is>
      </c>
      <c r="B4209" s="9" t="inlineStr">
        <is>
          <t>2026-01</t>
        </is>
      </c>
      <c r="C4209" s="10" t="n">
        <v>46027</v>
      </c>
      <c r="D4209" s="9" t="inlineStr">
        <is>
          <t>Bound</t>
        </is>
      </c>
      <c r="E4209" s="8" t="inlineStr">
        <is>
          <t>Desmond Kingsford</t>
        </is>
      </c>
      <c r="F4209" s="11" t="n">
        <v>1985</v>
      </c>
      <c r="G4209" s="8" t="inlineStr">
        <is>
          <t>Aston Martin</t>
        </is>
      </c>
      <c r="H4209" s="8" t="inlineStr">
        <is>
          <t>DB5</t>
        </is>
      </c>
      <c r="I4209" s="8" t="inlineStr">
        <is>
          <t>EKG43H9RW2ZHF8EKP</t>
        </is>
      </c>
      <c r="J4209" s="8" t="inlineStr">
        <is>
          <t>07 - Post-War Classic (1946-1972)</t>
        </is>
      </c>
      <c r="K4209" s="12" t="n">
        <v>500000</v>
      </c>
      <c r="L4209" s="8" t="inlineStr">
        <is>
          <t>California</t>
        </is>
      </c>
      <c r="M4209" s="13" t="n">
        <v>5476.42</v>
      </c>
      <c r="N4209" s="13" t="n">
        <v>4913.44</v>
      </c>
      <c r="O4209" s="8" t="n"/>
    </row>
    <row r="4210">
      <c r="A4210" s="8" t="inlineStr">
        <is>
          <t>CANON-202601-004153</t>
        </is>
      </c>
      <c r="B4210" s="9" t="inlineStr">
        <is>
          <t>2026-01</t>
        </is>
      </c>
      <c r="C4210" s="10" t="n">
        <v>46044</v>
      </c>
      <c r="D4210" s="9" t="inlineStr">
        <is>
          <t>Bound</t>
        </is>
      </c>
      <c r="E4210" s="8" t="inlineStr">
        <is>
          <t>Lorenzo Pennington</t>
        </is>
      </c>
      <c r="F4210" s="11" t="n">
        <v>2024</v>
      </c>
      <c r="G4210" s="8" t="inlineStr">
        <is>
          <t>Aston Martin</t>
        </is>
      </c>
      <c r="H4210" s="8" t="inlineStr">
        <is>
          <t>DB12</t>
        </is>
      </c>
      <c r="I4210" s="8" t="inlineStr">
        <is>
          <t>JXHZN3BFHR13ZNY97</t>
        </is>
      </c>
      <c r="J4210" s="8" t="inlineStr">
        <is>
          <t>02 - Sports / GT</t>
        </is>
      </c>
      <c r="K4210" s="12" t="n">
        <v>895000</v>
      </c>
      <c r="L4210" s="8" t="inlineStr">
        <is>
          <t>California</t>
        </is>
      </c>
      <c r="M4210" s="13" t="n">
        <v>14818.16</v>
      </c>
      <c r="N4210" s="13" t="n">
        <v>13294.85</v>
      </c>
      <c r="O4210" s="8" t="n"/>
    </row>
    <row r="4211">
      <c r="A4211" s="8" t="inlineStr">
        <is>
          <t>CANON-202601-004154</t>
        </is>
      </c>
      <c r="B4211" s="9" t="inlineStr">
        <is>
          <t>2026-01</t>
        </is>
      </c>
      <c r="C4211" s="10" t="n">
        <v>46053</v>
      </c>
      <c r="D4211" s="9" t="inlineStr">
        <is>
          <t>Bound</t>
        </is>
      </c>
      <c r="E4211" s="8" t="inlineStr">
        <is>
          <t>Saoirse Vandermeer</t>
        </is>
      </c>
      <c r="F4211" s="11" t="n">
        <v>1986</v>
      </c>
      <c r="G4211" s="8" t="inlineStr">
        <is>
          <t>Mercedes-Benz</t>
        </is>
      </c>
      <c r="H4211" s="8" t="inlineStr">
        <is>
          <t>AMG GT</t>
        </is>
      </c>
      <c r="I4211" s="8" t="inlineStr">
        <is>
          <t>TJRM0V9AVPUHJW9LP</t>
        </is>
      </c>
      <c r="J4211" s="8" t="inlineStr">
        <is>
          <t>02 - Sports / GT</t>
        </is>
      </c>
      <c r="K4211" s="12" t="n">
        <v>530000</v>
      </c>
      <c r="L4211" s="8" t="inlineStr">
        <is>
          <t>Nebraska</t>
        </is>
      </c>
      <c r="M4211" s="13" t="n">
        <v>8450</v>
      </c>
      <c r="N4211" s="13" t="n">
        <v>7581.34</v>
      </c>
      <c r="O4211" s="8" t="n"/>
    </row>
    <row r="4212">
      <c r="A4212" s="8" t="inlineStr">
        <is>
          <t>CANON-202601-004156</t>
        </is>
      </c>
      <c r="B4212" s="9" t="inlineStr">
        <is>
          <t>2026-01</t>
        </is>
      </c>
      <c r="C4212" s="10" t="n">
        <v>46046</v>
      </c>
      <c r="D4212" s="9" t="inlineStr">
        <is>
          <t>Bound</t>
        </is>
      </c>
      <c r="E4212" s="8" t="inlineStr">
        <is>
          <t>Thaddeus Farkas</t>
        </is>
      </c>
      <c r="F4212" s="11" t="n">
        <v>1975</v>
      </c>
      <c r="G4212" s="8" t="inlineStr">
        <is>
          <t>Mercedes-Benz</t>
        </is>
      </c>
      <c r="H4212" s="8" t="inlineStr">
        <is>
          <t>AMG GT</t>
        </is>
      </c>
      <c r="I4212" s="8" t="inlineStr">
        <is>
          <t>3TBF39XE5FJ5YWJYC</t>
        </is>
      </c>
      <c r="J4212" s="8" t="inlineStr">
        <is>
          <t>02 - Sports / GT</t>
        </is>
      </c>
      <c r="K4212" s="12" t="n">
        <v>695000</v>
      </c>
      <c r="L4212" s="8" t="inlineStr">
        <is>
          <t>Colorado</t>
        </is>
      </c>
      <c r="M4212" s="13" t="n">
        <v>9375.940000000001</v>
      </c>
      <c r="N4212" s="13" t="n">
        <v>8412.09</v>
      </c>
      <c r="O4212" s="8" t="n"/>
    </row>
    <row r="4213">
      <c r="A4213" s="8" t="inlineStr">
        <is>
          <t>CANON-202601-004157</t>
        </is>
      </c>
      <c r="B4213" s="9" t="inlineStr">
        <is>
          <t>2026-01</t>
        </is>
      </c>
      <c r="C4213" s="10" t="n">
        <v>46044</v>
      </c>
      <c r="D4213" s="9" t="inlineStr">
        <is>
          <t>Bound</t>
        </is>
      </c>
      <c r="E4213" s="8" t="inlineStr">
        <is>
          <t>Ramona Whitlock</t>
        </is>
      </c>
      <c r="F4213" s="11" t="n">
        <v>1986</v>
      </c>
      <c r="G4213" s="8" t="inlineStr">
        <is>
          <t>McLaren</t>
        </is>
      </c>
      <c r="H4213" s="8" t="inlineStr">
        <is>
          <t>750S</t>
        </is>
      </c>
      <c r="I4213" s="8" t="inlineStr">
        <is>
          <t>DG9NFD8ELB3RCKS05</t>
        </is>
      </c>
      <c r="J4213" s="8" t="inlineStr">
        <is>
          <t>03 - Supercar</t>
        </is>
      </c>
      <c r="K4213" s="12" t="n">
        <v>790000</v>
      </c>
      <c r="L4213" s="8" t="inlineStr">
        <is>
          <t>Indiana</t>
        </is>
      </c>
      <c r="M4213" s="13" t="n">
        <v>17417.26</v>
      </c>
      <c r="N4213" s="13" t="n">
        <v>15626.77</v>
      </c>
      <c r="O4213" s="8" t="n"/>
    </row>
    <row r="4214">
      <c r="A4214" s="8" t="inlineStr">
        <is>
          <t>CANON-202601-004158</t>
        </is>
      </c>
      <c r="B4214" s="9" t="inlineStr">
        <is>
          <t>2026-01</t>
        </is>
      </c>
      <c r="C4214" s="10" t="n">
        <v>46050</v>
      </c>
      <c r="D4214" s="9" t="inlineStr">
        <is>
          <t>Bound</t>
        </is>
      </c>
      <c r="E4214" s="8" t="inlineStr">
        <is>
          <t>Fenwick Delacroix</t>
        </is>
      </c>
      <c r="F4214" s="11" t="n">
        <v>1971</v>
      </c>
      <c r="G4214" s="8" t="inlineStr">
        <is>
          <t>Mercedes-Benz</t>
        </is>
      </c>
      <c r="H4214" s="8" t="inlineStr">
        <is>
          <t>280SL Pagoda</t>
        </is>
      </c>
      <c r="I4214" s="8" t="inlineStr">
        <is>
          <t>H9VH0ZDCSZJVUVN07</t>
        </is>
      </c>
      <c r="J4214" s="8" t="inlineStr">
        <is>
          <t>07 - Post-War Classic (1946-1972)</t>
        </is>
      </c>
      <c r="K4214" s="12" t="n">
        <v>1260000</v>
      </c>
      <c r="L4214" s="8" t="inlineStr">
        <is>
          <t>Virginia</t>
        </is>
      </c>
      <c r="M4214" s="13" t="n">
        <v>9847.02</v>
      </c>
      <c r="N4214" s="13" t="n">
        <v>8834.75</v>
      </c>
      <c r="O4214" s="8" t="n"/>
    </row>
    <row r="4215">
      <c r="A4215" s="8" t="inlineStr">
        <is>
          <t>CANON-202601-004159</t>
        </is>
      </c>
      <c r="B4215" s="9" t="inlineStr">
        <is>
          <t>2026-01</t>
        </is>
      </c>
      <c r="C4215" s="10" t="n">
        <v>46051</v>
      </c>
      <c r="D4215" s="9" t="inlineStr">
        <is>
          <t>Bound</t>
        </is>
      </c>
      <c r="E4215" s="8" t="inlineStr">
        <is>
          <t>Delphine Vandermeer</t>
        </is>
      </c>
      <c r="F4215" s="11" t="n">
        <v>1959</v>
      </c>
      <c r="G4215" s="8" t="inlineStr">
        <is>
          <t>Aston Martin</t>
        </is>
      </c>
      <c r="H4215" s="8" t="inlineStr">
        <is>
          <t>DB12</t>
        </is>
      </c>
      <c r="I4215" s="8" t="inlineStr">
        <is>
          <t>G2DHE6ETW76LS7BG7</t>
        </is>
      </c>
      <c r="J4215" s="8" t="inlineStr">
        <is>
          <t>02 - Sports / GT</t>
        </is>
      </c>
      <c r="K4215" s="12" t="n">
        <v>310000</v>
      </c>
      <c r="L4215" s="8" t="inlineStr">
        <is>
          <t>Idaho</t>
        </is>
      </c>
      <c r="M4215" s="13" t="n">
        <v>4342.92</v>
      </c>
      <c r="N4215" s="13" t="n">
        <v>3896.47</v>
      </c>
      <c r="O4215" s="8" t="n"/>
    </row>
    <row r="4216">
      <c r="A4216" s="8" t="inlineStr">
        <is>
          <t>CANON-202601-004160</t>
        </is>
      </c>
      <c r="B4216" s="9" t="inlineStr">
        <is>
          <t>2026-01</t>
        </is>
      </c>
      <c r="C4216" s="10" t="n">
        <v>46051</v>
      </c>
      <c r="D4216" s="9" t="inlineStr">
        <is>
          <t>Bound</t>
        </is>
      </c>
      <c r="E4216" s="8" t="inlineStr">
        <is>
          <t>Lorenzo Okonkwo</t>
        </is>
      </c>
      <c r="F4216" s="11" t="n">
        <v>1957</v>
      </c>
      <c r="G4216" s="8" t="inlineStr">
        <is>
          <t>Mercedes-Benz</t>
        </is>
      </c>
      <c r="H4216" s="8" t="inlineStr">
        <is>
          <t>AMG GT</t>
        </is>
      </c>
      <c r="I4216" s="8" t="inlineStr">
        <is>
          <t>L3T4AEH1V2BH6GLYV</t>
        </is>
      </c>
      <c r="J4216" s="8" t="inlineStr">
        <is>
          <t>02 - Sports / GT</t>
        </is>
      </c>
      <c r="K4216" s="12" t="n">
        <v>505000</v>
      </c>
      <c r="L4216" s="8" t="inlineStr">
        <is>
          <t>North Carolina</t>
        </is>
      </c>
      <c r="M4216" s="13" t="n">
        <v>7122.41</v>
      </c>
      <c r="N4216" s="13" t="n">
        <v>6390.23</v>
      </c>
      <c r="O4216" s="8" t="n"/>
    </row>
    <row r="4217">
      <c r="A4217" s="8" t="inlineStr">
        <is>
          <t>CANON-202601-004161</t>
        </is>
      </c>
      <c r="B4217" s="9" t="inlineStr">
        <is>
          <t>2026-01</t>
        </is>
      </c>
      <c r="C4217" s="10" t="n">
        <v>46023</v>
      </c>
      <c r="D4217" s="9" t="inlineStr">
        <is>
          <t>Bound</t>
        </is>
      </c>
      <c r="E4217" s="8" t="inlineStr">
        <is>
          <t>Fitzgerald Underwood</t>
        </is>
      </c>
      <c r="F4217" s="11" t="n">
        <v>1960</v>
      </c>
      <c r="G4217" s="8" t="inlineStr">
        <is>
          <t>Bentley</t>
        </is>
      </c>
      <c r="H4217" s="8" t="inlineStr">
        <is>
          <t>Continental GT</t>
        </is>
      </c>
      <c r="I4217" s="8" t="inlineStr">
        <is>
          <t>TN1PY77152ATSJHDJ</t>
        </is>
      </c>
      <c r="J4217" s="8" t="inlineStr">
        <is>
          <t>02 - Sports / GT</t>
        </is>
      </c>
      <c r="K4217" s="12" t="n">
        <v>320000</v>
      </c>
      <c r="L4217" s="8" t="inlineStr">
        <is>
          <t>Louisiana</t>
        </is>
      </c>
      <c r="M4217" s="13" t="n">
        <v>5479.25</v>
      </c>
      <c r="N4217" s="13" t="n">
        <v>4915.98</v>
      </c>
      <c r="O4217" s="8" t="n"/>
    </row>
    <row r="4218">
      <c r="A4218" s="8" t="inlineStr">
        <is>
          <t>CANON-202601-004162</t>
        </is>
      </c>
      <c r="B4218" s="9" t="inlineStr">
        <is>
          <t>2026-01</t>
        </is>
      </c>
      <c r="C4218" s="10" t="n">
        <v>46024</v>
      </c>
      <c r="D4218" s="9" t="inlineStr">
        <is>
          <t>Bound</t>
        </is>
      </c>
      <c r="E4218" s="8" t="inlineStr">
        <is>
          <t>Everett Vasquez</t>
        </is>
      </c>
      <c r="F4218" s="11" t="n">
        <v>1955</v>
      </c>
      <c r="G4218" s="8" t="inlineStr">
        <is>
          <t>Lamborghini</t>
        </is>
      </c>
      <c r="H4218" s="8" t="inlineStr">
        <is>
          <t>Huracan EVO</t>
        </is>
      </c>
      <c r="I4218" s="8" t="inlineStr">
        <is>
          <t>RY5J4AZ8XGMTYMX1Y</t>
        </is>
      </c>
      <c r="J4218" s="8" t="inlineStr">
        <is>
          <t>03 - Supercar</t>
        </is>
      </c>
      <c r="K4218" s="12" t="n">
        <v>665000</v>
      </c>
      <c r="L4218" s="8" t="inlineStr">
        <is>
          <t>Connecticut</t>
        </is>
      </c>
      <c r="M4218" s="13" t="n">
        <v>13350.19</v>
      </c>
      <c r="N4218" s="13" t="n">
        <v>11977.79</v>
      </c>
      <c r="O4218" s="8" t="n"/>
    </row>
    <row r="4219">
      <c r="A4219" s="8" t="inlineStr">
        <is>
          <t>CANON-202601-004164</t>
        </is>
      </c>
      <c r="B4219" s="9" t="inlineStr">
        <is>
          <t>2026-01</t>
        </is>
      </c>
      <c r="C4219" s="10" t="n">
        <v>46024</v>
      </c>
      <c r="D4219" s="9" t="inlineStr">
        <is>
          <t>Bound</t>
        </is>
      </c>
      <c r="E4219" s="8" t="inlineStr">
        <is>
          <t>Emiliano Okonkwo</t>
        </is>
      </c>
      <c r="F4219" s="11" t="n">
        <v>1979</v>
      </c>
      <c r="G4219" s="8" t="inlineStr">
        <is>
          <t>Lamborghini</t>
        </is>
      </c>
      <c r="H4219" s="8" t="inlineStr">
        <is>
          <t>Huracan EVO</t>
        </is>
      </c>
      <c r="I4219" s="8" t="inlineStr">
        <is>
          <t>F9GW3DEN591SSPDFA</t>
        </is>
      </c>
      <c r="J4219" s="8" t="inlineStr">
        <is>
          <t>03 - Supercar</t>
        </is>
      </c>
      <c r="K4219" s="12" t="n">
        <v>985000</v>
      </c>
      <c r="L4219" s="8" t="inlineStr">
        <is>
          <t>Montana</t>
        </is>
      </c>
      <c r="M4219" s="13" t="n">
        <v>16419.76</v>
      </c>
      <c r="N4219" s="13" t="n">
        <v>14731.81</v>
      </c>
      <c r="O4219" s="8" t="n"/>
    </row>
    <row r="4220">
      <c r="A4220" s="8" t="inlineStr">
        <is>
          <t>CANON-202601-004165</t>
        </is>
      </c>
      <c r="B4220" s="9" t="inlineStr">
        <is>
          <t>2026-01</t>
        </is>
      </c>
      <c r="C4220" s="10" t="n">
        <v>46049</v>
      </c>
      <c r="D4220" s="9" t="inlineStr">
        <is>
          <t>Bound</t>
        </is>
      </c>
      <c r="E4220" s="8" t="inlineStr">
        <is>
          <t>Thaddeus Fairweather</t>
        </is>
      </c>
      <c r="F4220" s="11" t="n">
        <v>1964</v>
      </c>
      <c r="G4220" s="8" t="inlineStr">
        <is>
          <t>McLaren</t>
        </is>
      </c>
      <c r="H4220" s="8" t="inlineStr">
        <is>
          <t>750S</t>
        </is>
      </c>
      <c r="I4220" s="8" t="inlineStr">
        <is>
          <t>38SGZPNUAYHWTR2PC</t>
        </is>
      </c>
      <c r="J4220" s="8" t="inlineStr">
        <is>
          <t>03 - Supercar</t>
        </is>
      </c>
      <c r="K4220" s="12" t="n">
        <v>1290000</v>
      </c>
      <c r="L4220" s="8" t="inlineStr">
        <is>
          <t>North Carolina</t>
        </is>
      </c>
      <c r="M4220" s="13" t="n">
        <v>22392.45</v>
      </c>
      <c r="N4220" s="13" t="n">
        <v>20090.51</v>
      </c>
      <c r="O4220" s="8" t="n"/>
    </row>
    <row r="4221">
      <c r="A4221" s="8" t="inlineStr">
        <is>
          <t>CANON-202601-004166</t>
        </is>
      </c>
      <c r="B4221" s="9" t="inlineStr">
        <is>
          <t>2026-01</t>
        </is>
      </c>
      <c r="C4221" s="10" t="n">
        <v>46029</v>
      </c>
      <c r="D4221" s="9" t="inlineStr">
        <is>
          <t>Bound</t>
        </is>
      </c>
      <c r="E4221" s="8" t="inlineStr">
        <is>
          <t>Lorenzo Chattopadhyay</t>
        </is>
      </c>
      <c r="F4221" s="11" t="n">
        <v>2000</v>
      </c>
      <c r="G4221" s="8" t="inlineStr">
        <is>
          <t>Singer</t>
        </is>
      </c>
      <c r="H4221" s="8" t="inlineStr">
        <is>
          <t>911 Reimagined</t>
        </is>
      </c>
      <c r="I4221" s="8" t="inlineStr">
        <is>
          <t>DS2ZECRHY9RDHNXYB</t>
        </is>
      </c>
      <c r="J4221" s="8" t="inlineStr">
        <is>
          <t>11 - Restomod / Coachbuilt / Bespoke</t>
        </is>
      </c>
      <c r="K4221" s="12" t="n">
        <v>760000</v>
      </c>
      <c r="L4221" s="8" t="inlineStr">
        <is>
          <t>Oregon</t>
        </is>
      </c>
      <c r="M4221" s="13" t="n">
        <v>12638.94</v>
      </c>
      <c r="N4221" s="13" t="n">
        <v>11339.66</v>
      </c>
      <c r="O4221" s="8" t="n"/>
    </row>
    <row r="4222">
      <c r="A4222" s="8" t="inlineStr">
        <is>
          <t>CANON-202601-004167</t>
        </is>
      </c>
      <c r="B4222" s="9" t="inlineStr">
        <is>
          <t>2026-01</t>
        </is>
      </c>
      <c r="C4222" s="10" t="n">
        <v>46029</v>
      </c>
      <c r="D4222" s="9" t="inlineStr">
        <is>
          <t>Bound</t>
        </is>
      </c>
      <c r="E4222" s="8" t="inlineStr">
        <is>
          <t>Fitzgerald Castellanos</t>
        </is>
      </c>
      <c r="F4222" s="11" t="n">
        <v>1997</v>
      </c>
      <c r="G4222" s="8" t="inlineStr">
        <is>
          <t>Ferrari</t>
        </is>
      </c>
      <c r="H4222" s="8" t="inlineStr">
        <is>
          <t>296 GTB</t>
        </is>
      </c>
      <c r="I4222" s="8" t="inlineStr">
        <is>
          <t>E5NLS3JPHBT3F7TBR</t>
        </is>
      </c>
      <c r="J4222" s="8" t="inlineStr">
        <is>
          <t>03 - Supercar</t>
        </is>
      </c>
      <c r="K4222" s="12" t="n">
        <v>955000</v>
      </c>
      <c r="L4222" s="8" t="inlineStr">
        <is>
          <t>Michigan</t>
        </is>
      </c>
      <c r="M4222" s="13" t="n">
        <v>26532.78</v>
      </c>
      <c r="N4222" s="13" t="n">
        <v>23805.21</v>
      </c>
      <c r="O4222" s="8" t="n"/>
    </row>
    <row r="4223">
      <c r="A4223" s="8" t="inlineStr">
        <is>
          <t>CANON-202601-004168</t>
        </is>
      </c>
      <c r="B4223" s="9" t="inlineStr">
        <is>
          <t>2026-01</t>
        </is>
      </c>
      <c r="C4223" s="10" t="n">
        <v>46038</v>
      </c>
      <c r="D4223" s="9" t="inlineStr">
        <is>
          <t>Bound</t>
        </is>
      </c>
      <c r="E4223" s="8" t="inlineStr">
        <is>
          <t>Priya Underwood</t>
        </is>
      </c>
      <c r="F4223" s="11" t="n">
        <v>1966</v>
      </c>
      <c r="G4223" s="8" t="inlineStr">
        <is>
          <t>Porsche</t>
        </is>
      </c>
      <c r="H4223" s="8" t="inlineStr">
        <is>
          <t>911 Turbo S</t>
        </is>
      </c>
      <c r="I4223" s="8" t="inlineStr">
        <is>
          <t>YU83L25VFZFK1PTCN</t>
        </is>
      </c>
      <c r="J4223" s="8" t="inlineStr">
        <is>
          <t>02 - Sports / GT</t>
        </is>
      </c>
      <c r="K4223" s="12" t="n">
        <v>305000</v>
      </c>
      <c r="L4223" s="8" t="inlineStr">
        <is>
          <t>Indiana</t>
        </is>
      </c>
      <c r="M4223" s="13" t="n">
        <v>5308.73</v>
      </c>
      <c r="N4223" s="13" t="n">
        <v>4762.99</v>
      </c>
      <c r="O4223" s="8" t="n"/>
    </row>
    <row r="4224">
      <c r="A4224" s="8" t="inlineStr">
        <is>
          <t>CANON-202601-004169</t>
        </is>
      </c>
      <c r="B4224" s="9" t="inlineStr">
        <is>
          <t>2026-01</t>
        </is>
      </c>
      <c r="C4224" s="10" t="n">
        <v>46046</v>
      </c>
      <c r="D4224" s="9" t="inlineStr">
        <is>
          <t>Bound</t>
        </is>
      </c>
      <c r="E4224" s="8" t="inlineStr">
        <is>
          <t>Sunniva Delacroix</t>
        </is>
      </c>
      <c r="F4224" s="11" t="n">
        <v>1979</v>
      </c>
      <c r="G4224" s="8" t="inlineStr">
        <is>
          <t>BMW</t>
        </is>
      </c>
      <c r="H4224" s="8" t="inlineStr">
        <is>
          <t>M8 Competition</t>
        </is>
      </c>
      <c r="I4224" s="8" t="inlineStr">
        <is>
          <t>JUS446LX70GJKET5D</t>
        </is>
      </c>
      <c r="J4224" s="8" t="inlineStr">
        <is>
          <t>02 - Sports / GT</t>
        </is>
      </c>
      <c r="K4224" s="12" t="n">
        <v>405000</v>
      </c>
      <c r="L4224" s="8" t="inlineStr">
        <is>
          <t>California</t>
        </is>
      </c>
      <c r="M4224" s="13" t="n">
        <v>7737.03</v>
      </c>
      <c r="N4224" s="13" t="n">
        <v>6941.66</v>
      </c>
      <c r="O4224" s="8" t="n"/>
    </row>
    <row r="4225">
      <c r="A4225" s="8" t="inlineStr">
        <is>
          <t>CANON-202601-004171</t>
        </is>
      </c>
      <c r="B4225" s="9" t="inlineStr">
        <is>
          <t>2026-01</t>
        </is>
      </c>
      <c r="C4225" s="10" t="n">
        <v>46049</v>
      </c>
      <c r="D4225" s="9" t="inlineStr">
        <is>
          <t>Bound</t>
        </is>
      </c>
      <c r="E4225" s="8" t="inlineStr">
        <is>
          <t>Sunniva Castellanos</t>
        </is>
      </c>
      <c r="F4225" s="11" t="n">
        <v>2005</v>
      </c>
      <c r="G4225" s="8" t="inlineStr">
        <is>
          <t>Porsche</t>
        </is>
      </c>
      <c r="H4225" s="8" t="inlineStr">
        <is>
          <t>911 Turbo S</t>
        </is>
      </c>
      <c r="I4225" s="8" t="inlineStr">
        <is>
          <t>GUVX6KGXY0GBH1WX2</t>
        </is>
      </c>
      <c r="J4225" s="8" t="inlineStr">
        <is>
          <t>02 - Sports / GT</t>
        </is>
      </c>
      <c r="K4225" s="12" t="n">
        <v>455000</v>
      </c>
      <c r="L4225" s="8" t="inlineStr">
        <is>
          <t>Texas</t>
        </is>
      </c>
      <c r="M4225" s="13" t="n">
        <v>7404.48</v>
      </c>
      <c r="N4225" s="13" t="n">
        <v>6643.3</v>
      </c>
      <c r="O4225" s="8" t="n"/>
    </row>
    <row r="4226">
      <c r="A4226" s="8" t="inlineStr">
        <is>
          <t>CANON-202601-004172</t>
        </is>
      </c>
      <c r="B4226" s="9" t="inlineStr">
        <is>
          <t>2026-01</t>
        </is>
      </c>
      <c r="C4226" s="10" t="n">
        <v>46032</v>
      </c>
      <c r="D4226" s="9" t="inlineStr">
        <is>
          <t>Bound</t>
        </is>
      </c>
      <c r="E4226" s="8" t="inlineStr">
        <is>
          <t>Ingrid Chattopadhyay</t>
        </is>
      </c>
      <c r="F4226" s="11" t="n">
        <v>1991</v>
      </c>
      <c r="G4226" s="8" t="inlineStr">
        <is>
          <t>BMW</t>
        </is>
      </c>
      <c r="H4226" s="8" t="inlineStr">
        <is>
          <t>M8 Competition</t>
        </is>
      </c>
      <c r="I4226" s="8" t="inlineStr">
        <is>
          <t>R3VRFLYCVKL5118AB</t>
        </is>
      </c>
      <c r="J4226" s="8" t="inlineStr">
        <is>
          <t>02 - Sports / GT</t>
        </is>
      </c>
      <c r="K4226" s="12" t="n">
        <v>555000</v>
      </c>
      <c r="L4226" s="8" t="inlineStr">
        <is>
          <t>Massachusetts</t>
        </is>
      </c>
      <c r="M4226" s="13" t="n">
        <v>8508.25</v>
      </c>
      <c r="N4226" s="13" t="n">
        <v>7633.6</v>
      </c>
      <c r="O4226" s="8" t="n"/>
    </row>
    <row r="4227">
      <c r="A4227" s="8" t="inlineStr">
        <is>
          <t>CANON-202601-004176</t>
        </is>
      </c>
      <c r="B4227" s="9" t="inlineStr">
        <is>
          <t>2026-01</t>
        </is>
      </c>
      <c r="C4227" s="10" t="n">
        <v>46026</v>
      </c>
      <c r="D4227" s="9" t="inlineStr">
        <is>
          <t>Bound</t>
        </is>
      </c>
      <c r="E4227" s="8" t="inlineStr">
        <is>
          <t>Fenwick Whitlock</t>
        </is>
      </c>
      <c r="F4227" s="11" t="n">
        <v>1962</v>
      </c>
      <c r="G4227" s="8" t="inlineStr">
        <is>
          <t>Aston Martin</t>
        </is>
      </c>
      <c r="H4227" s="8" t="inlineStr">
        <is>
          <t>DB12</t>
        </is>
      </c>
      <c r="I4227" s="8" t="inlineStr">
        <is>
          <t>V5W2SGXNA4E7BRAA4</t>
        </is>
      </c>
      <c r="J4227" s="8" t="inlineStr">
        <is>
          <t>02 - Sports / GT</t>
        </is>
      </c>
      <c r="K4227" s="12" t="n">
        <v>150000</v>
      </c>
      <c r="L4227" s="8" t="inlineStr">
        <is>
          <t>West Virginia</t>
        </is>
      </c>
      <c r="M4227" s="13" t="n">
        <v>3463.02</v>
      </c>
      <c r="N4227" s="13" t="n">
        <v>3107.02</v>
      </c>
      <c r="O4227" s="8" t="n"/>
    </row>
    <row r="4228">
      <c r="A4228" s="8" t="inlineStr">
        <is>
          <t>CANON-202601-004178</t>
        </is>
      </c>
      <c r="B4228" s="9" t="inlineStr">
        <is>
          <t>2026-01</t>
        </is>
      </c>
      <c r="C4228" s="10" t="n">
        <v>46033</v>
      </c>
      <c r="D4228" s="9" t="inlineStr">
        <is>
          <t>Bound</t>
        </is>
      </c>
      <c r="E4228" s="8" t="inlineStr">
        <is>
          <t>Noor Bellandi</t>
        </is>
      </c>
      <c r="F4228" s="11" t="n">
        <v>1967</v>
      </c>
      <c r="G4228" s="8" t="inlineStr">
        <is>
          <t>Bentley</t>
        </is>
      </c>
      <c r="H4228" s="8" t="inlineStr">
        <is>
          <t>Continental GT</t>
        </is>
      </c>
      <c r="I4228" s="8" t="inlineStr">
        <is>
          <t>F7XNKB8S49JTWAW08</t>
        </is>
      </c>
      <c r="J4228" s="8" t="inlineStr">
        <is>
          <t>02 - Sports / GT</t>
        </is>
      </c>
      <c r="K4228" s="12" t="n">
        <v>615000</v>
      </c>
      <c r="L4228" s="8" t="inlineStr">
        <is>
          <t>California</t>
        </is>
      </c>
      <c r="M4228" s="13" t="n">
        <v>10182.31</v>
      </c>
      <c r="N4228" s="13" t="n">
        <v>9135.57</v>
      </c>
      <c r="O4228" s="8" t="n"/>
    </row>
    <row r="4229">
      <c r="A4229" s="8" t="inlineStr">
        <is>
          <t>CANON-202601-004179</t>
        </is>
      </c>
      <c r="B4229" s="9" t="inlineStr">
        <is>
          <t>2026-01</t>
        </is>
      </c>
      <c r="C4229" s="10" t="n">
        <v>46025</v>
      </c>
      <c r="D4229" s="9" t="inlineStr">
        <is>
          <t>Bound</t>
        </is>
      </c>
      <c r="E4229" s="8" t="inlineStr">
        <is>
          <t>Cassius Fairweather</t>
        </is>
      </c>
      <c r="F4229" s="11" t="n">
        <v>1979</v>
      </c>
      <c r="G4229" s="8" t="inlineStr">
        <is>
          <t>Aston Martin</t>
        </is>
      </c>
      <c r="H4229" s="8" t="inlineStr">
        <is>
          <t>DB12</t>
        </is>
      </c>
      <c r="I4229" s="8" t="inlineStr">
        <is>
          <t>JGKUUMUC0UG5JZJH8</t>
        </is>
      </c>
      <c r="J4229" s="8" t="inlineStr">
        <is>
          <t>02 - Sports / GT</t>
        </is>
      </c>
      <c r="K4229" s="12" t="n">
        <v>695000</v>
      </c>
      <c r="L4229" s="8" t="inlineStr">
        <is>
          <t>Maine</t>
        </is>
      </c>
      <c r="M4229" s="13" t="n">
        <v>9205.469999999999</v>
      </c>
      <c r="N4229" s="13" t="n">
        <v>8259.15</v>
      </c>
      <c r="O4229" s="8" t="n"/>
    </row>
    <row r="4230">
      <c r="A4230" s="8" t="inlineStr">
        <is>
          <t>CANON-202601-004184</t>
        </is>
      </c>
      <c r="B4230" s="9" t="inlineStr">
        <is>
          <t>2026-01</t>
        </is>
      </c>
      <c r="C4230" s="10" t="n">
        <v>46051</v>
      </c>
      <c r="D4230" s="9" t="inlineStr">
        <is>
          <t>Bound</t>
        </is>
      </c>
      <c r="E4230" s="8" t="inlineStr">
        <is>
          <t>Mireille Underwood</t>
        </is>
      </c>
      <c r="F4230" s="11" t="n">
        <v>1964</v>
      </c>
      <c r="G4230" s="8" t="inlineStr">
        <is>
          <t>BMW</t>
        </is>
      </c>
      <c r="H4230" s="8" t="inlineStr">
        <is>
          <t>M8 Competition</t>
        </is>
      </c>
      <c r="I4230" s="8" t="inlineStr">
        <is>
          <t>R9LSBKPRP12JGT6NL</t>
        </is>
      </c>
      <c r="J4230" s="8" t="inlineStr">
        <is>
          <t>02 - Sports / GT</t>
        </is>
      </c>
      <c r="K4230" s="12" t="n">
        <v>510000</v>
      </c>
      <c r="L4230" s="8" t="inlineStr">
        <is>
          <t>Illinois</t>
        </is>
      </c>
      <c r="M4230" s="13" t="n">
        <v>8506.42</v>
      </c>
      <c r="N4230" s="13" t="n">
        <v>7631.96</v>
      </c>
      <c r="O4230" s="8" t="n"/>
    </row>
    <row r="4231">
      <c r="A4231" s="8" t="inlineStr">
        <is>
          <t>CANON-202601-004185</t>
        </is>
      </c>
      <c r="B4231" s="9" t="inlineStr">
        <is>
          <t>2026-01</t>
        </is>
      </c>
      <c r="C4231" s="10" t="n">
        <v>46030</v>
      </c>
      <c r="D4231" s="9" t="inlineStr">
        <is>
          <t>Bound</t>
        </is>
      </c>
      <c r="E4231" s="8" t="inlineStr">
        <is>
          <t>Desmond Okonkwo</t>
        </is>
      </c>
      <c r="F4231" s="11" t="n">
        <v>1979</v>
      </c>
      <c r="G4231" s="8" t="inlineStr">
        <is>
          <t>Ferrari</t>
        </is>
      </c>
      <c r="H4231" s="8" t="inlineStr">
        <is>
          <t>SF90 Stradale</t>
        </is>
      </c>
      <c r="I4231" s="8" t="inlineStr">
        <is>
          <t>NX3KUWL3R5AT23TYD</t>
        </is>
      </c>
      <c r="J4231" s="8" t="inlineStr">
        <is>
          <t>03 - Supercar</t>
        </is>
      </c>
      <c r="K4231" s="12" t="n">
        <v>370000</v>
      </c>
      <c r="L4231" s="8" t="inlineStr">
        <is>
          <t>Michigan</t>
        </is>
      </c>
      <c r="M4231" s="13" t="n">
        <v>12443.87</v>
      </c>
      <c r="N4231" s="13" t="n">
        <v>11164.64</v>
      </c>
      <c r="O4231" s="8" t="n"/>
    </row>
    <row r="4232">
      <c r="A4232" s="8" t="inlineStr">
        <is>
          <t>CANON-202601-004186</t>
        </is>
      </c>
      <c r="B4232" s="9" t="inlineStr">
        <is>
          <t>2026-01</t>
        </is>
      </c>
      <c r="C4232" s="10" t="n">
        <v>46045</v>
      </c>
      <c r="D4232" s="9" t="inlineStr">
        <is>
          <t>Bound</t>
        </is>
      </c>
      <c r="E4232" s="8" t="inlineStr">
        <is>
          <t>Ottilie Underwood</t>
        </is>
      </c>
      <c r="F4232" s="11" t="n">
        <v>2011</v>
      </c>
      <c r="G4232" s="8" t="inlineStr">
        <is>
          <t>Ferrari</t>
        </is>
      </c>
      <c r="H4232" s="8" t="inlineStr">
        <is>
          <t>275 GTB/4</t>
        </is>
      </c>
      <c r="I4232" s="8" t="inlineStr">
        <is>
          <t>9PR4FMKN32CXP64SM</t>
        </is>
      </c>
      <c r="J4232" s="8" t="inlineStr">
        <is>
          <t>07 - Post-War Classic (1946-1972)</t>
        </is>
      </c>
      <c r="K4232" s="12" t="n">
        <v>1805000</v>
      </c>
      <c r="L4232" s="8" t="inlineStr">
        <is>
          <t>Idaho</t>
        </is>
      </c>
      <c r="M4232" s="13" t="n">
        <v>12812.09</v>
      </c>
      <c r="N4232" s="13" t="n">
        <v>11495.01</v>
      </c>
      <c r="O4232" s="8" t="n"/>
    </row>
    <row r="4233">
      <c r="A4233" s="8" t="inlineStr">
        <is>
          <t>CANON-202601-004187</t>
        </is>
      </c>
      <c r="B4233" s="9" t="inlineStr">
        <is>
          <t>2026-01</t>
        </is>
      </c>
      <c r="C4233" s="10" t="n">
        <v>46034</v>
      </c>
      <c r="D4233" s="9" t="inlineStr">
        <is>
          <t>Bound</t>
        </is>
      </c>
      <c r="E4233" s="8" t="inlineStr">
        <is>
          <t>Priya Fairweather</t>
        </is>
      </c>
      <c r="F4233" s="11" t="n">
        <v>1955</v>
      </c>
      <c r="G4233" s="8" t="inlineStr">
        <is>
          <t>Porsche</t>
        </is>
      </c>
      <c r="H4233" s="8" t="inlineStr">
        <is>
          <t>911 Turbo S</t>
        </is>
      </c>
      <c r="I4233" s="8" t="inlineStr">
        <is>
          <t>31R9XK6PVJ4JKL31B</t>
        </is>
      </c>
      <c r="J4233" s="8" t="inlineStr">
        <is>
          <t>02 - Sports / GT</t>
        </is>
      </c>
      <c r="K4233" s="12" t="n">
        <v>210000</v>
      </c>
      <c r="L4233" s="8" t="inlineStr">
        <is>
          <t>Texas</t>
        </is>
      </c>
      <c r="M4233" s="13" t="n">
        <v>4192.08</v>
      </c>
      <c r="N4233" s="13" t="n">
        <v>3761.13</v>
      </c>
      <c r="O4233" s="8" t="n"/>
    </row>
    <row r="4234">
      <c r="A4234" s="8" t="inlineStr">
        <is>
          <t>CANON-202601-004188</t>
        </is>
      </c>
      <c r="B4234" s="9" t="inlineStr">
        <is>
          <t>2026-01</t>
        </is>
      </c>
      <c r="C4234" s="10" t="n">
        <v>46048</v>
      </c>
      <c r="D4234" s="9" t="inlineStr">
        <is>
          <t>Bound</t>
        </is>
      </c>
      <c r="E4234" s="8" t="inlineStr">
        <is>
          <t>Horace Bellandi</t>
        </is>
      </c>
      <c r="F4234" s="11" t="n">
        <v>2011</v>
      </c>
      <c r="G4234" s="8" t="inlineStr">
        <is>
          <t>Icon</t>
        </is>
      </c>
      <c r="H4234" s="8" t="inlineStr">
        <is>
          <t>Derelict</t>
        </is>
      </c>
      <c r="I4234" s="8" t="inlineStr">
        <is>
          <t>BUFN8WU70H6ZHF2PK</t>
        </is>
      </c>
      <c r="J4234" s="8" t="inlineStr">
        <is>
          <t>11 - Restomod / Coachbuilt / Bespoke</t>
        </is>
      </c>
      <c r="K4234" s="12" t="n">
        <v>600000</v>
      </c>
      <c r="L4234" s="8" t="inlineStr">
        <is>
          <t>Texas</t>
        </is>
      </c>
      <c r="M4234" s="13" t="n">
        <v>10154.72</v>
      </c>
      <c r="N4234" s="13" t="n">
        <v>9110.809999999999</v>
      </c>
      <c r="O4234" s="8" t="n"/>
    </row>
    <row r="4235">
      <c r="A4235" s="8" t="inlineStr">
        <is>
          <t>CANON-202601-004189</t>
        </is>
      </c>
      <c r="B4235" s="9" t="inlineStr">
        <is>
          <t>2026-01</t>
        </is>
      </c>
      <c r="C4235" s="10" t="n">
        <v>46034</v>
      </c>
      <c r="D4235" s="9" t="inlineStr">
        <is>
          <t>Bound</t>
        </is>
      </c>
      <c r="E4235" s="8" t="inlineStr">
        <is>
          <t>Beatrix Nakashima</t>
        </is>
      </c>
      <c r="F4235" s="11" t="n">
        <v>1979</v>
      </c>
      <c r="G4235" s="8" t="inlineStr">
        <is>
          <t>Maserati</t>
        </is>
      </c>
      <c r="H4235" s="8" t="inlineStr">
        <is>
          <t>GranTurismo</t>
        </is>
      </c>
      <c r="I4235" s="8" t="inlineStr">
        <is>
          <t>DZ5AXGELS9GEP2PJ2</t>
        </is>
      </c>
      <c r="J4235" s="8" t="inlineStr">
        <is>
          <t>02 - Sports / GT</t>
        </is>
      </c>
      <c r="K4235" s="12" t="n">
        <v>360000</v>
      </c>
      <c r="L4235" s="8" t="inlineStr">
        <is>
          <t>Iowa</t>
        </is>
      </c>
      <c r="M4235" s="13" t="n">
        <v>5603.77</v>
      </c>
      <c r="N4235" s="13" t="n">
        <v>5027.7</v>
      </c>
      <c r="O4235" s="8" t="n"/>
    </row>
    <row r="4236">
      <c r="A4236" s="8" t="inlineStr">
        <is>
          <t>CANON-202601-004190</t>
        </is>
      </c>
      <c r="B4236" s="9" t="inlineStr">
        <is>
          <t>2026-01</t>
        </is>
      </c>
      <c r="C4236" s="10" t="n">
        <v>46032</v>
      </c>
      <c r="D4236" s="9" t="inlineStr">
        <is>
          <t>Bound</t>
        </is>
      </c>
      <c r="E4236" s="8" t="inlineStr">
        <is>
          <t>Lorenzo Pennington</t>
        </is>
      </c>
      <c r="F4236" s="11" t="n">
        <v>1995</v>
      </c>
      <c r="G4236" s="8" t="inlineStr">
        <is>
          <t>Aston Martin</t>
        </is>
      </c>
      <c r="H4236" s="8" t="inlineStr">
        <is>
          <t>DB5</t>
        </is>
      </c>
      <c r="I4236" s="8" t="inlineStr">
        <is>
          <t>GGL5R02DD72RC5T14</t>
        </is>
      </c>
      <c r="J4236" s="8" t="inlineStr">
        <is>
          <t>07 - Post-War Classic (1946-1972)</t>
        </is>
      </c>
      <c r="K4236" s="12" t="n">
        <v>420000</v>
      </c>
      <c r="L4236" s="8" t="inlineStr">
        <is>
          <t>California</t>
        </is>
      </c>
      <c r="M4236" s="13" t="n">
        <v>5135.09</v>
      </c>
      <c r="N4236" s="13" t="n">
        <v>4607.2</v>
      </c>
      <c r="O4236" s="8" t="n"/>
    </row>
    <row r="4237">
      <c r="A4237" s="8" t="inlineStr">
        <is>
          <t>CANON-202601-004191</t>
        </is>
      </c>
      <c r="B4237" s="9" t="inlineStr">
        <is>
          <t>2026-01</t>
        </is>
      </c>
      <c r="C4237" s="10" t="n">
        <v>46032</v>
      </c>
      <c r="D4237" s="9" t="inlineStr">
        <is>
          <t>Bound</t>
        </is>
      </c>
      <c r="E4237" s="8" t="inlineStr">
        <is>
          <t>Saoirse Okonkwo</t>
        </is>
      </c>
      <c r="F4237" s="11" t="n">
        <v>2021</v>
      </c>
      <c r="G4237" s="8" t="inlineStr">
        <is>
          <t>Jaguar</t>
        </is>
      </c>
      <c r="H4237" s="8" t="inlineStr">
        <is>
          <t>E-Type Series 1</t>
        </is>
      </c>
      <c r="I4237" s="8" t="inlineStr">
        <is>
          <t>LBF65MD3Z5WH12J80</t>
        </is>
      </c>
      <c r="J4237" s="8" t="inlineStr">
        <is>
          <t>07 - Post-War Classic (1946-1972)</t>
        </is>
      </c>
      <c r="K4237" s="12" t="n">
        <v>485000</v>
      </c>
      <c r="L4237" s="8" t="inlineStr">
        <is>
          <t>Michigan</t>
        </is>
      </c>
      <c r="M4237" s="13" t="n">
        <v>6808.3</v>
      </c>
      <c r="N4237" s="13" t="n">
        <v>6108.41</v>
      </c>
      <c r="O4237" s="8" t="n"/>
    </row>
    <row r="4238">
      <c r="A4238" s="8" t="inlineStr">
        <is>
          <t>CANON-202601-004192</t>
        </is>
      </c>
      <c r="B4238" s="9" t="inlineStr">
        <is>
          <t>2026-01</t>
        </is>
      </c>
      <c r="C4238" s="10" t="n">
        <v>46042</v>
      </c>
      <c r="D4238" s="9" t="inlineStr">
        <is>
          <t>Bound</t>
        </is>
      </c>
      <c r="E4238" s="8" t="inlineStr">
        <is>
          <t>Leopold Okonkwo</t>
        </is>
      </c>
      <c r="F4238" s="11" t="n">
        <v>1988</v>
      </c>
      <c r="G4238" s="8" t="inlineStr">
        <is>
          <t>Porsche</t>
        </is>
      </c>
      <c r="H4238" s="8" t="inlineStr">
        <is>
          <t>911 Turbo S</t>
        </is>
      </c>
      <c r="I4238" s="8" t="inlineStr">
        <is>
          <t>NETN7CM7CJPHWEGTV</t>
        </is>
      </c>
      <c r="J4238" s="8" t="inlineStr">
        <is>
          <t>02 - Sports / GT</t>
        </is>
      </c>
      <c r="K4238" s="12" t="n">
        <v>610000</v>
      </c>
      <c r="L4238" s="8" t="inlineStr">
        <is>
          <t>California</t>
        </is>
      </c>
      <c r="M4238" s="13" t="n">
        <v>10099.53</v>
      </c>
      <c r="N4238" s="13" t="n">
        <v>9061.299999999999</v>
      </c>
      <c r="O4238" s="8" t="n"/>
    </row>
    <row r="4239">
      <c r="A4239" s="8" t="inlineStr">
        <is>
          <t>CANON-202601-004194</t>
        </is>
      </c>
      <c r="B4239" s="9" t="inlineStr">
        <is>
          <t>2026-01</t>
        </is>
      </c>
      <c r="C4239" s="10" t="n">
        <v>46046</v>
      </c>
      <c r="D4239" s="9" t="inlineStr">
        <is>
          <t>Bound</t>
        </is>
      </c>
      <c r="E4239" s="8" t="inlineStr">
        <is>
          <t>Saoirse Blackwood</t>
        </is>
      </c>
      <c r="F4239" s="11" t="n">
        <v>1971</v>
      </c>
      <c r="G4239" s="8" t="inlineStr">
        <is>
          <t>Icon</t>
        </is>
      </c>
      <c r="H4239" s="8" t="inlineStr">
        <is>
          <t>Derelict</t>
        </is>
      </c>
      <c r="I4239" s="8" t="inlineStr">
        <is>
          <t>P6YKMSFT0GK1FHDCZ</t>
        </is>
      </c>
      <c r="J4239" s="8" t="inlineStr">
        <is>
          <t>11 - Restomod / Coachbuilt / Bespoke</t>
        </is>
      </c>
      <c r="K4239" s="12" t="n">
        <v>560000</v>
      </c>
      <c r="L4239" s="8" t="inlineStr">
        <is>
          <t>North Dakota</t>
        </is>
      </c>
      <c r="M4239" s="13" t="n">
        <v>8406.34</v>
      </c>
      <c r="N4239" s="13" t="n">
        <v>7542.17</v>
      </c>
      <c r="O4239" s="8" t="n"/>
    </row>
    <row r="4240">
      <c r="A4240" s="8" t="inlineStr">
        <is>
          <t>CANON-202601-004195</t>
        </is>
      </c>
      <c r="B4240" s="9" t="inlineStr">
        <is>
          <t>2026-01</t>
        </is>
      </c>
      <c r="C4240" s="10" t="n">
        <v>46023</v>
      </c>
      <c r="D4240" s="9" t="inlineStr">
        <is>
          <t>Bound</t>
        </is>
      </c>
      <c r="E4240" s="8" t="inlineStr">
        <is>
          <t>Wilhelmina Whitlock</t>
        </is>
      </c>
      <c r="F4240" s="11" t="n">
        <v>1986</v>
      </c>
      <c r="G4240" s="8" t="inlineStr">
        <is>
          <t>Lamborghini</t>
        </is>
      </c>
      <c r="H4240" s="8" t="inlineStr">
        <is>
          <t>Huracan EVO</t>
        </is>
      </c>
      <c r="I4240" s="8" t="inlineStr">
        <is>
          <t>0NPK5HAR9KYSJMLW2</t>
        </is>
      </c>
      <c r="J4240" s="8" t="inlineStr">
        <is>
          <t>03 - Supercar</t>
        </is>
      </c>
      <c r="K4240" s="12" t="n">
        <v>380000</v>
      </c>
      <c r="L4240" s="8" t="inlineStr">
        <is>
          <t>Illinois</t>
        </is>
      </c>
      <c r="M4240" s="13" t="n">
        <v>11213.58</v>
      </c>
      <c r="N4240" s="13" t="n">
        <v>10060.82</v>
      </c>
      <c r="O4240" s="8" t="n"/>
    </row>
    <row r="4241">
      <c r="A4241" s="8" t="inlineStr">
        <is>
          <t>CANON-202601-004197</t>
        </is>
      </c>
      <c r="B4241" s="9" t="inlineStr">
        <is>
          <t>2026-01</t>
        </is>
      </c>
      <c r="C4241" s="10" t="n">
        <v>46047</v>
      </c>
      <c r="D4241" s="9" t="inlineStr">
        <is>
          <t>Bound</t>
        </is>
      </c>
      <c r="E4241" s="8" t="inlineStr">
        <is>
          <t>Desmond Blackwood</t>
        </is>
      </c>
      <c r="F4241" s="11" t="n">
        <v>2002</v>
      </c>
      <c r="G4241" s="8" t="inlineStr">
        <is>
          <t>BMW</t>
        </is>
      </c>
      <c r="H4241" s="8" t="inlineStr">
        <is>
          <t>M8 Competition</t>
        </is>
      </c>
      <c r="I4241" s="8" t="inlineStr">
        <is>
          <t>21U89LSVZFJN312LF</t>
        </is>
      </c>
      <c r="J4241" s="8" t="inlineStr">
        <is>
          <t>02 - Sports / GT</t>
        </is>
      </c>
      <c r="K4241" s="12" t="n">
        <v>745000</v>
      </c>
      <c r="L4241" s="8" t="inlineStr">
        <is>
          <t>Virginia</t>
        </is>
      </c>
      <c r="M4241" s="13" t="n">
        <v>9959.1</v>
      </c>
      <c r="N4241" s="13" t="n">
        <v>8935.299999999999</v>
      </c>
      <c r="O4241" s="8" t="n"/>
    </row>
    <row r="4242">
      <c r="A4242" s="8" t="inlineStr">
        <is>
          <t>CANON-202601-004199</t>
        </is>
      </c>
      <c r="B4242" s="9" t="inlineStr">
        <is>
          <t>2026-01</t>
        </is>
      </c>
      <c r="C4242" s="10" t="n">
        <v>46039</v>
      </c>
      <c r="D4242" s="9" t="inlineStr">
        <is>
          <t>Bound</t>
        </is>
      </c>
      <c r="E4242" s="8" t="inlineStr">
        <is>
          <t>Horace Underwood</t>
        </is>
      </c>
      <c r="F4242" s="11" t="n">
        <v>1999</v>
      </c>
      <c r="G4242" s="8" t="inlineStr">
        <is>
          <t>Aston Martin</t>
        </is>
      </c>
      <c r="H4242" s="8" t="inlineStr">
        <is>
          <t>DB12</t>
        </is>
      </c>
      <c r="I4242" s="8" t="inlineStr">
        <is>
          <t>JEYZE9FKX37DP5Z3Y</t>
        </is>
      </c>
      <c r="J4242" s="8" t="inlineStr">
        <is>
          <t>02 - Sports / GT</t>
        </is>
      </c>
      <c r="K4242" s="12" t="n">
        <v>475000</v>
      </c>
      <c r="L4242" s="8" t="inlineStr">
        <is>
          <t>Washington</t>
        </is>
      </c>
      <c r="M4242" s="13" t="n">
        <v>6452.83</v>
      </c>
      <c r="N4242" s="13" t="n">
        <v>5789.48</v>
      </c>
      <c r="O4242" s="8" t="n"/>
    </row>
    <row r="4243">
      <c r="A4243" s="8" t="inlineStr">
        <is>
          <t>CANON-202601-004200</t>
        </is>
      </c>
      <c r="B4243" s="9" t="inlineStr">
        <is>
          <t>2026-01</t>
        </is>
      </c>
      <c r="C4243" s="10" t="n">
        <v>46025</v>
      </c>
      <c r="D4243" s="9" t="inlineStr">
        <is>
          <t>Bound</t>
        </is>
      </c>
      <c r="E4243" s="8" t="inlineStr">
        <is>
          <t>Callum Montoya</t>
        </is>
      </c>
      <c r="F4243" s="11" t="n">
        <v>1988</v>
      </c>
      <c r="G4243" s="8" t="inlineStr">
        <is>
          <t>McLaren</t>
        </is>
      </c>
      <c r="H4243" s="8" t="inlineStr">
        <is>
          <t>750S</t>
        </is>
      </c>
      <c r="I4243" s="8" t="inlineStr">
        <is>
          <t>TYJH4XBK7FS0KPTRJ</t>
        </is>
      </c>
      <c r="J4243" s="8" t="inlineStr">
        <is>
          <t>03 - Supercar</t>
        </is>
      </c>
      <c r="K4243" s="12" t="n">
        <v>310000</v>
      </c>
      <c r="L4243" s="8" t="inlineStr">
        <is>
          <t>Massachusetts</t>
        </is>
      </c>
      <c r="M4243" s="13" t="n">
        <v>8408.02</v>
      </c>
      <c r="N4243" s="13" t="n">
        <v>7543.68</v>
      </c>
      <c r="O4243" s="8" t="n"/>
    </row>
    <row r="4244">
      <c r="A4244" s="8" t="inlineStr">
        <is>
          <t>CANON-202601-004202</t>
        </is>
      </c>
      <c r="B4244" s="9" t="inlineStr">
        <is>
          <t>2026-01</t>
        </is>
      </c>
      <c r="C4244" s="10" t="n">
        <v>46049</v>
      </c>
      <c r="D4244" s="9" t="inlineStr">
        <is>
          <t>Bound</t>
        </is>
      </c>
      <c r="E4244" s="8" t="inlineStr">
        <is>
          <t>Saoirse Thistlewood</t>
        </is>
      </c>
      <c r="F4244" s="11" t="n">
        <v>2014</v>
      </c>
      <c r="G4244" s="8" t="inlineStr">
        <is>
          <t>Bentley</t>
        </is>
      </c>
      <c r="H4244" s="8" t="inlineStr">
        <is>
          <t>Continental GT</t>
        </is>
      </c>
      <c r="I4244" s="8" t="inlineStr">
        <is>
          <t>FMV9NM35MRH0TPWGS</t>
        </is>
      </c>
      <c r="J4244" s="8" t="inlineStr">
        <is>
          <t>02 - Sports / GT</t>
        </is>
      </c>
      <c r="K4244" s="12" t="n">
        <v>295000</v>
      </c>
      <c r="L4244" s="8" t="inlineStr">
        <is>
          <t>Arizona</t>
        </is>
      </c>
      <c r="M4244" s="13" t="n">
        <v>4216.27</v>
      </c>
      <c r="N4244" s="13" t="n">
        <v>3782.84</v>
      </c>
      <c r="O4244" s="8" t="n"/>
    </row>
    <row r="4245">
      <c r="A4245" s="8" t="inlineStr">
        <is>
          <t>CANON-202601-004204</t>
        </is>
      </c>
      <c r="B4245" s="9" t="inlineStr">
        <is>
          <t>2026-01</t>
        </is>
      </c>
      <c r="C4245" s="10" t="n">
        <v>46044</v>
      </c>
      <c r="D4245" s="9" t="inlineStr">
        <is>
          <t>Bound</t>
        </is>
      </c>
      <c r="E4245" s="8" t="inlineStr">
        <is>
          <t>Delphine Ashcombe</t>
        </is>
      </c>
      <c r="F4245" s="11" t="n">
        <v>2000</v>
      </c>
      <c r="G4245" s="8" t="inlineStr">
        <is>
          <t>Alfa Romeo</t>
        </is>
      </c>
      <c r="H4245" s="8" t="inlineStr">
        <is>
          <t>8C 2900</t>
        </is>
      </c>
      <c r="I4245" s="8" t="inlineStr">
        <is>
          <t>G3LK5F6H9UVW58XKT</t>
        </is>
      </c>
      <c r="J4245" s="8" t="inlineStr">
        <is>
          <t>06 - Vintage Pre-War (pre-1946)</t>
        </is>
      </c>
      <c r="K4245" s="12" t="n">
        <v>1575000</v>
      </c>
      <c r="L4245" s="8" t="inlineStr">
        <is>
          <t>South Dakota</t>
        </is>
      </c>
      <c r="M4245" s="13" t="n">
        <v>11215.19</v>
      </c>
      <c r="N4245" s="13" t="n">
        <v>10062.27</v>
      </c>
      <c r="O4245" s="8" t="n"/>
    </row>
    <row r="4246">
      <c r="A4246" s="8" t="inlineStr">
        <is>
          <t>CANON-202601-004206</t>
        </is>
      </c>
      <c r="B4246" s="9" t="inlineStr">
        <is>
          <t>2026-01</t>
        </is>
      </c>
      <c r="C4246" s="10" t="n">
        <v>46030</v>
      </c>
      <c r="D4246" s="9" t="inlineStr">
        <is>
          <t>Bound</t>
        </is>
      </c>
      <c r="E4246" s="8" t="inlineStr">
        <is>
          <t>Lorenzo Larsson</t>
        </is>
      </c>
      <c r="F4246" s="11" t="n">
        <v>1964</v>
      </c>
      <c r="G4246" s="8" t="inlineStr">
        <is>
          <t>Aston Martin</t>
        </is>
      </c>
      <c r="H4246" s="8" t="inlineStr">
        <is>
          <t>DB12</t>
        </is>
      </c>
      <c r="I4246" s="8" t="inlineStr">
        <is>
          <t>402LWSP5N4HZVNHC7</t>
        </is>
      </c>
      <c r="J4246" s="8" t="inlineStr">
        <is>
          <t>02 - Sports / GT</t>
        </is>
      </c>
      <c r="K4246" s="12" t="n">
        <v>650000</v>
      </c>
      <c r="L4246" s="8" t="inlineStr">
        <is>
          <t>Pennsylvania</t>
        </is>
      </c>
      <c r="M4246" s="13" t="n">
        <v>7971.7</v>
      </c>
      <c r="N4246" s="13" t="n">
        <v>7152.21</v>
      </c>
      <c r="O4246" s="8" t="n"/>
    </row>
    <row r="4247">
      <c r="A4247" s="8" t="inlineStr">
        <is>
          <t>CANON-202601-004207</t>
        </is>
      </c>
      <c r="B4247" s="9" t="inlineStr">
        <is>
          <t>2026-01</t>
        </is>
      </c>
      <c r="C4247" s="10" t="n">
        <v>46036</v>
      </c>
      <c r="D4247" s="9" t="inlineStr">
        <is>
          <t>Bound</t>
        </is>
      </c>
      <c r="E4247" s="8" t="inlineStr">
        <is>
          <t>Thaddeus Nakashima</t>
        </is>
      </c>
      <c r="F4247" s="11" t="n">
        <v>1994</v>
      </c>
      <c r="G4247" s="8" t="inlineStr">
        <is>
          <t>Mercedes-Benz</t>
        </is>
      </c>
      <c r="H4247" s="8" t="inlineStr">
        <is>
          <t>AMG GT</t>
        </is>
      </c>
      <c r="I4247" s="8" t="inlineStr">
        <is>
          <t>B2J7MKDSYZHPPRBWT</t>
        </is>
      </c>
      <c r="J4247" s="8" t="inlineStr">
        <is>
          <t>02 - Sports / GT</t>
        </is>
      </c>
      <c r="K4247" s="12" t="n">
        <v>250000</v>
      </c>
      <c r="L4247" s="8" t="inlineStr">
        <is>
          <t>Connecticut</t>
        </is>
      </c>
      <c r="M4247" s="13" t="n">
        <v>3962.26</v>
      </c>
      <c r="N4247" s="13" t="n">
        <v>3554.94</v>
      </c>
      <c r="O4247" s="8" t="n"/>
    </row>
    <row r="4248">
      <c r="A4248" s="8" t="inlineStr">
        <is>
          <t>CANON-202601-004208</t>
        </is>
      </c>
      <c r="B4248" s="9" t="inlineStr">
        <is>
          <t>2026-01</t>
        </is>
      </c>
      <c r="C4248" s="10" t="n">
        <v>46044</v>
      </c>
      <c r="D4248" s="9" t="inlineStr">
        <is>
          <t>Bound</t>
        </is>
      </c>
      <c r="E4248" s="8" t="inlineStr">
        <is>
          <t>Wilhelmina Castellanos</t>
        </is>
      </c>
      <c r="F4248" s="11" t="n">
        <v>1975</v>
      </c>
      <c r="G4248" s="8" t="inlineStr">
        <is>
          <t>Aston Martin</t>
        </is>
      </c>
      <c r="H4248" s="8" t="inlineStr">
        <is>
          <t>DB5</t>
        </is>
      </c>
      <c r="I4248" s="8" t="inlineStr">
        <is>
          <t>RXNUEJTYCJT4F0BGB</t>
        </is>
      </c>
      <c r="J4248" s="8" t="inlineStr">
        <is>
          <t>07 - Post-War Classic (1946-1972)</t>
        </is>
      </c>
      <c r="K4248" s="12" t="n">
        <v>545000</v>
      </c>
      <c r="L4248" s="8" t="inlineStr">
        <is>
          <t>Idaho</t>
        </is>
      </c>
      <c r="M4248" s="13" t="n">
        <v>4377.48</v>
      </c>
      <c r="N4248" s="13" t="n">
        <v>3927.48</v>
      </c>
      <c r="O4248" s="8" t="n"/>
    </row>
    <row r="4249">
      <c r="A4249" s="8" t="inlineStr">
        <is>
          <t>CANON-202601-004209</t>
        </is>
      </c>
      <c r="B4249" s="9" t="inlineStr">
        <is>
          <t>2026-01</t>
        </is>
      </c>
      <c r="C4249" s="10" t="n">
        <v>46046</v>
      </c>
      <c r="D4249" s="9" t="inlineStr">
        <is>
          <t>Bound</t>
        </is>
      </c>
      <c r="E4249" s="8" t="inlineStr">
        <is>
          <t>Noor Merriweather</t>
        </is>
      </c>
      <c r="F4249" s="11" t="n">
        <v>1958</v>
      </c>
      <c r="G4249" s="8" t="inlineStr">
        <is>
          <t>Aston Martin</t>
        </is>
      </c>
      <c r="H4249" s="8" t="inlineStr">
        <is>
          <t>DB12</t>
        </is>
      </c>
      <c r="I4249" s="8" t="inlineStr">
        <is>
          <t>Z8JZ7C50ERMN4K3W6</t>
        </is>
      </c>
      <c r="J4249" s="8" t="inlineStr">
        <is>
          <t>02 - Sports / GT</t>
        </is>
      </c>
      <c r="K4249" s="12" t="n">
        <v>360000</v>
      </c>
      <c r="L4249" s="8" t="inlineStr">
        <is>
          <t>Arizona</t>
        </is>
      </c>
      <c r="M4249" s="13" t="n">
        <v>5145.28</v>
      </c>
      <c r="N4249" s="13" t="n">
        <v>4616.35</v>
      </c>
      <c r="O4249" s="8" t="n"/>
    </row>
    <row r="4250">
      <c r="A4250" s="8" t="inlineStr">
        <is>
          <t>CANON-202601-004210</t>
        </is>
      </c>
      <c r="B4250" s="9" t="inlineStr">
        <is>
          <t>2026-01</t>
        </is>
      </c>
      <c r="C4250" s="10" t="n">
        <v>46043</v>
      </c>
      <c r="D4250" s="9" t="inlineStr">
        <is>
          <t>Bound</t>
        </is>
      </c>
      <c r="E4250" s="8" t="inlineStr">
        <is>
          <t>Leopold Chattopadhyay</t>
        </is>
      </c>
      <c r="F4250" s="11" t="n">
        <v>1992</v>
      </c>
      <c r="G4250" s="8" t="inlineStr">
        <is>
          <t>BMW</t>
        </is>
      </c>
      <c r="H4250" s="8" t="inlineStr">
        <is>
          <t>M8 Competition</t>
        </is>
      </c>
      <c r="I4250" s="8" t="inlineStr">
        <is>
          <t>R1S4NYC173XAG9HKD</t>
        </is>
      </c>
      <c r="J4250" s="8" t="inlineStr">
        <is>
          <t>02 - Sports / GT</t>
        </is>
      </c>
      <c r="K4250" s="12" t="n">
        <v>765000</v>
      </c>
      <c r="L4250" s="8" t="inlineStr">
        <is>
          <t>Oregon</t>
        </is>
      </c>
      <c r="M4250" s="13" t="n">
        <v>10601.75</v>
      </c>
      <c r="N4250" s="13" t="n">
        <v>9511.889999999999</v>
      </c>
      <c r="O4250" s="8" t="n"/>
    </row>
    <row r="4251">
      <c r="A4251" s="8" t="inlineStr">
        <is>
          <t>CANON-202601-004212</t>
        </is>
      </c>
      <c r="B4251" s="9" t="inlineStr">
        <is>
          <t>2026-01</t>
        </is>
      </c>
      <c r="C4251" s="10" t="n">
        <v>46042</v>
      </c>
      <c r="D4251" s="9" t="inlineStr">
        <is>
          <t>Bound</t>
        </is>
      </c>
      <c r="E4251" s="8" t="inlineStr">
        <is>
          <t>Priya Merriweather</t>
        </is>
      </c>
      <c r="F4251" s="11" t="n">
        <v>2007</v>
      </c>
      <c r="G4251" s="8" t="inlineStr">
        <is>
          <t>Bentley</t>
        </is>
      </c>
      <c r="H4251" s="8" t="inlineStr">
        <is>
          <t>Continental GT</t>
        </is>
      </c>
      <c r="I4251" s="8" t="inlineStr">
        <is>
          <t>1MTV3KXJY6WMSP3HB</t>
        </is>
      </c>
      <c r="J4251" s="8" t="inlineStr">
        <is>
          <t>02 - Sports / GT</t>
        </is>
      </c>
      <c r="K4251" s="12" t="n">
        <v>655000</v>
      </c>
      <c r="L4251" s="8" t="inlineStr">
        <is>
          <t>New Mexico</t>
        </is>
      </c>
      <c r="M4251" s="13" t="n">
        <v>10282.26</v>
      </c>
      <c r="N4251" s="13" t="n">
        <v>9225.24</v>
      </c>
      <c r="O4251" s="8" t="n"/>
    </row>
    <row r="4252">
      <c r="A4252" s="8" t="inlineStr">
        <is>
          <t>CANON-202601-004213</t>
        </is>
      </c>
      <c r="B4252" s="9" t="inlineStr">
        <is>
          <t>2026-01</t>
        </is>
      </c>
      <c r="C4252" s="10" t="n">
        <v>46053</v>
      </c>
      <c r="D4252" s="9" t="inlineStr">
        <is>
          <t>Bound</t>
        </is>
      </c>
      <c r="E4252" s="8" t="inlineStr">
        <is>
          <t>Wilhelmina Kingsford</t>
        </is>
      </c>
      <c r="F4252" s="11" t="n">
        <v>2001</v>
      </c>
      <c r="G4252" s="8" t="inlineStr">
        <is>
          <t>BMW</t>
        </is>
      </c>
      <c r="H4252" s="8" t="inlineStr">
        <is>
          <t>M8 Competition</t>
        </is>
      </c>
      <c r="I4252" s="8" t="inlineStr">
        <is>
          <t>92J26Y6GN0764CRGE</t>
        </is>
      </c>
      <c r="J4252" s="8" t="inlineStr">
        <is>
          <t>02 - Sports / GT</t>
        </is>
      </c>
      <c r="K4252" s="12" t="n">
        <v>245000</v>
      </c>
      <c r="L4252" s="8" t="inlineStr">
        <is>
          <t>Arkansas</t>
        </is>
      </c>
      <c r="M4252" s="13" t="n">
        <v>5868.91</v>
      </c>
      <c r="N4252" s="13" t="n">
        <v>5265.59</v>
      </c>
      <c r="O4252" s="8" t="n"/>
    </row>
    <row r="4253">
      <c r="A4253" s="8" t="inlineStr">
        <is>
          <t>CANON-202601-004214</t>
        </is>
      </c>
      <c r="B4253" s="9" t="inlineStr">
        <is>
          <t>2026-01</t>
        </is>
      </c>
      <c r="C4253" s="10" t="n">
        <v>46047</v>
      </c>
      <c r="D4253" s="9" t="inlineStr">
        <is>
          <t>Bound</t>
        </is>
      </c>
      <c r="E4253" s="8" t="inlineStr">
        <is>
          <t>Beatrix Kingsford</t>
        </is>
      </c>
      <c r="F4253" s="11" t="n">
        <v>1956</v>
      </c>
      <c r="G4253" s="8" t="inlineStr">
        <is>
          <t>Mercedes-Benz</t>
        </is>
      </c>
      <c r="H4253" s="8" t="inlineStr">
        <is>
          <t>AMG GT</t>
        </is>
      </c>
      <c r="I4253" s="8" t="inlineStr">
        <is>
          <t>71FU19038SKH204T0</t>
        </is>
      </c>
      <c r="J4253" s="8" t="inlineStr">
        <is>
          <t>02 - Sports / GT</t>
        </is>
      </c>
      <c r="K4253" s="12" t="n">
        <v>1670000</v>
      </c>
      <c r="L4253" s="8" t="inlineStr">
        <is>
          <t>North Dakota</t>
        </is>
      </c>
      <c r="M4253" s="13" t="n">
        <v>17676.79</v>
      </c>
      <c r="N4253" s="13" t="n">
        <v>15859.62</v>
      </c>
      <c r="O4253" s="8" t="n"/>
    </row>
    <row r="4254">
      <c r="A4254" s="8" t="inlineStr">
        <is>
          <t>CANON-202601-004215</t>
        </is>
      </c>
      <c r="B4254" s="9" t="inlineStr">
        <is>
          <t>2026-01</t>
        </is>
      </c>
      <c r="C4254" s="10" t="n">
        <v>46049</v>
      </c>
      <c r="D4254" s="9" t="inlineStr">
        <is>
          <t>Bound</t>
        </is>
      </c>
      <c r="E4254" s="8" t="inlineStr">
        <is>
          <t>Everett Ashcombe</t>
        </is>
      </c>
      <c r="F4254" s="11" t="n">
        <v>2015</v>
      </c>
      <c r="G4254" s="8" t="inlineStr">
        <is>
          <t>Mercedes-Benz</t>
        </is>
      </c>
      <c r="H4254" s="8" t="inlineStr">
        <is>
          <t>AMG GT</t>
        </is>
      </c>
      <c r="I4254" s="8" t="inlineStr">
        <is>
          <t>K2490G8C931PM0P70</t>
        </is>
      </c>
      <c r="J4254" s="8" t="inlineStr">
        <is>
          <t>02 - Sports / GT</t>
        </is>
      </c>
      <c r="K4254" s="12" t="n">
        <v>1555000</v>
      </c>
      <c r="L4254" s="8" t="inlineStr">
        <is>
          <t>Missouri</t>
        </is>
      </c>
      <c r="M4254" s="13" t="n">
        <v>17105</v>
      </c>
      <c r="N4254" s="13" t="n">
        <v>15346.61</v>
      </c>
      <c r="O4254" s="8" t="n"/>
    </row>
    <row r="4255">
      <c r="A4255" s="8" t="inlineStr">
        <is>
          <t>CANON-202601-004216</t>
        </is>
      </c>
      <c r="B4255" s="9" t="inlineStr">
        <is>
          <t>2026-01</t>
        </is>
      </c>
      <c r="C4255" s="10" t="n">
        <v>46029</v>
      </c>
      <c r="D4255" s="9" t="inlineStr">
        <is>
          <t>Bound</t>
        </is>
      </c>
      <c r="E4255" s="8" t="inlineStr">
        <is>
          <t>Horace Thistlewood</t>
        </is>
      </c>
      <c r="F4255" s="11" t="n">
        <v>1996</v>
      </c>
      <c r="G4255" s="8" t="inlineStr">
        <is>
          <t>Ferrari</t>
        </is>
      </c>
      <c r="H4255" s="8" t="inlineStr">
        <is>
          <t>296 GTB</t>
        </is>
      </c>
      <c r="I4255" s="8" t="inlineStr">
        <is>
          <t>6CDKMP0VGDG0K0FYN</t>
        </is>
      </c>
      <c r="J4255" s="8" t="inlineStr">
        <is>
          <t>03 - Supercar</t>
        </is>
      </c>
      <c r="K4255" s="12" t="n">
        <v>1085000</v>
      </c>
      <c r="L4255" s="8" t="inlineStr">
        <is>
          <t>Maryland</t>
        </is>
      </c>
      <c r="M4255" s="13" t="n">
        <v>15558.49</v>
      </c>
      <c r="N4255" s="13" t="n">
        <v>13959.08</v>
      </c>
      <c r="O4255" s="8" t="n"/>
    </row>
    <row r="4256">
      <c r="A4256" s="8" t="inlineStr">
        <is>
          <t>CANON-202601-004217</t>
        </is>
      </c>
      <c r="B4256" s="9" t="inlineStr">
        <is>
          <t>2026-01</t>
        </is>
      </c>
      <c r="C4256" s="10" t="n">
        <v>46042</v>
      </c>
      <c r="D4256" s="9" t="inlineStr">
        <is>
          <t>Bound</t>
        </is>
      </c>
      <c r="E4256" s="8" t="inlineStr">
        <is>
          <t>Marisol Harrington</t>
        </is>
      </c>
      <c r="F4256" s="11" t="n">
        <v>2008</v>
      </c>
      <c r="G4256" s="8" t="inlineStr">
        <is>
          <t>Bentley</t>
        </is>
      </c>
      <c r="H4256" s="8" t="inlineStr">
        <is>
          <t>Continental GT</t>
        </is>
      </c>
      <c r="I4256" s="8" t="inlineStr">
        <is>
          <t>40WC8E4WEJSA2H4CY</t>
        </is>
      </c>
      <c r="J4256" s="8" t="inlineStr">
        <is>
          <t>02 - Sports / GT</t>
        </is>
      </c>
      <c r="K4256" s="12" t="n">
        <v>585000</v>
      </c>
      <c r="L4256" s="8" t="inlineStr">
        <is>
          <t>Texas</t>
        </is>
      </c>
      <c r="M4256" s="13" t="n">
        <v>8250.709999999999</v>
      </c>
      <c r="N4256" s="13" t="n">
        <v>7402.54</v>
      </c>
      <c r="O4256" s="8" t="n"/>
    </row>
    <row r="4257">
      <c r="A4257" s="8" t="inlineStr">
        <is>
          <t>CANON-202601-004218</t>
        </is>
      </c>
      <c r="B4257" s="9" t="inlineStr">
        <is>
          <t>2026-01</t>
        </is>
      </c>
      <c r="C4257" s="10" t="n">
        <v>46047</v>
      </c>
      <c r="D4257" s="9" t="inlineStr">
        <is>
          <t>Bound</t>
        </is>
      </c>
      <c r="E4257" s="8" t="inlineStr">
        <is>
          <t>Wilhelmina Ashcombe</t>
        </is>
      </c>
      <c r="F4257" s="11" t="n">
        <v>1980</v>
      </c>
      <c r="G4257" s="8" t="inlineStr">
        <is>
          <t>Bentley</t>
        </is>
      </c>
      <c r="H4257" s="8" t="inlineStr">
        <is>
          <t>Continental GT</t>
        </is>
      </c>
      <c r="I4257" s="8" t="inlineStr">
        <is>
          <t>N0WF92XASDG5GD96U</t>
        </is>
      </c>
      <c r="J4257" s="8" t="inlineStr">
        <is>
          <t>02 - Sports / GT</t>
        </is>
      </c>
      <c r="K4257" s="12" t="n">
        <v>750000</v>
      </c>
      <c r="L4257" s="8" t="inlineStr">
        <is>
          <t>Washington</t>
        </is>
      </c>
      <c r="M4257" s="13" t="n">
        <v>8830.190000000001</v>
      </c>
      <c r="N4257" s="13" t="n">
        <v>7922.45</v>
      </c>
      <c r="O4257" s="8" t="n"/>
    </row>
    <row r="4258">
      <c r="A4258" s="8" t="inlineStr">
        <is>
          <t>CANON-202601-004219</t>
        </is>
      </c>
      <c r="B4258" s="9" t="inlineStr">
        <is>
          <t>2026-01</t>
        </is>
      </c>
      <c r="C4258" s="10" t="n">
        <v>46025</v>
      </c>
      <c r="D4258" s="9" t="inlineStr">
        <is>
          <t>Bound</t>
        </is>
      </c>
      <c r="E4258" s="8" t="inlineStr">
        <is>
          <t>Everett Montoya</t>
        </is>
      </c>
      <c r="F4258" s="11" t="n">
        <v>1982</v>
      </c>
      <c r="G4258" s="8" t="inlineStr">
        <is>
          <t>BMW</t>
        </is>
      </c>
      <c r="H4258" s="8" t="inlineStr">
        <is>
          <t>M8 Competition</t>
        </is>
      </c>
      <c r="I4258" s="8" t="inlineStr">
        <is>
          <t>ZB425CH44S54JR7Z0</t>
        </is>
      </c>
      <c r="J4258" s="8" t="inlineStr">
        <is>
          <t>02 - Sports / GT</t>
        </is>
      </c>
      <c r="K4258" s="12" t="n">
        <v>305000</v>
      </c>
      <c r="L4258" s="8" t="inlineStr">
        <is>
          <t>Minnesota</t>
        </is>
      </c>
      <c r="M4258" s="13" t="n">
        <v>5697.17</v>
      </c>
      <c r="N4258" s="13" t="n">
        <v>5111.5</v>
      </c>
      <c r="O4258" s="8" t="n"/>
    </row>
    <row r="4259">
      <c r="A4259" s="8" t="inlineStr">
        <is>
          <t>CANON-202601-004220</t>
        </is>
      </c>
      <c r="B4259" s="9" t="inlineStr">
        <is>
          <t>2026-01</t>
        </is>
      </c>
      <c r="C4259" s="10" t="n">
        <v>46027</v>
      </c>
      <c r="D4259" s="9" t="inlineStr">
        <is>
          <t>Bound</t>
        </is>
      </c>
      <c r="E4259" s="8" t="inlineStr">
        <is>
          <t>Priya Castellanos</t>
        </is>
      </c>
      <c r="F4259" s="11" t="n">
        <v>2004</v>
      </c>
      <c r="G4259" s="8" t="inlineStr">
        <is>
          <t>BMW</t>
        </is>
      </c>
      <c r="H4259" s="8" t="inlineStr">
        <is>
          <t>M8 Competition</t>
        </is>
      </c>
      <c r="I4259" s="8" t="inlineStr">
        <is>
          <t>P2CVKLSPFR074SG0B</t>
        </is>
      </c>
      <c r="J4259" s="8" t="inlineStr">
        <is>
          <t>02 - Sports / GT</t>
        </is>
      </c>
      <c r="K4259" s="12" t="n">
        <v>1315000</v>
      </c>
      <c r="L4259" s="8" t="inlineStr">
        <is>
          <t>Arkansas</t>
        </is>
      </c>
      <c r="M4259" s="13" t="n">
        <v>18831.79</v>
      </c>
      <c r="N4259" s="13" t="n">
        <v>16895.88</v>
      </c>
      <c r="O4259" s="8" t="n"/>
    </row>
    <row r="4260">
      <c r="A4260" s="8" t="inlineStr">
        <is>
          <t>CANON-202601-004222</t>
        </is>
      </c>
      <c r="B4260" s="9" t="inlineStr">
        <is>
          <t>2026-01</t>
        </is>
      </c>
      <c r="C4260" s="10" t="n">
        <v>46035</v>
      </c>
      <c r="D4260" s="9" t="inlineStr">
        <is>
          <t>Bound</t>
        </is>
      </c>
      <c r="E4260" s="8" t="inlineStr">
        <is>
          <t>Beatrix Merriweather</t>
        </is>
      </c>
      <c r="F4260" s="11" t="n">
        <v>1982</v>
      </c>
      <c r="G4260" s="8" t="inlineStr">
        <is>
          <t>BMW</t>
        </is>
      </c>
      <c r="H4260" s="8" t="inlineStr">
        <is>
          <t>M8 Competition</t>
        </is>
      </c>
      <c r="I4260" s="8" t="inlineStr">
        <is>
          <t>8PVVLSALANYMCMD1A</t>
        </is>
      </c>
      <c r="J4260" s="8" t="inlineStr">
        <is>
          <t>02 - Sports / GT</t>
        </is>
      </c>
      <c r="K4260" s="12" t="n">
        <v>480000</v>
      </c>
      <c r="L4260" s="8" t="inlineStr">
        <is>
          <t>Nevada</t>
        </is>
      </c>
      <c r="M4260" s="13" t="n">
        <v>7947.17</v>
      </c>
      <c r="N4260" s="13" t="n">
        <v>7130.2</v>
      </c>
      <c r="O4260" s="8" t="n"/>
    </row>
    <row r="4261">
      <c r="A4261" s="8" t="inlineStr">
        <is>
          <t>CANON-202601-004223</t>
        </is>
      </c>
      <c r="B4261" s="9" t="inlineStr">
        <is>
          <t>2026-01</t>
        </is>
      </c>
      <c r="C4261" s="10" t="n">
        <v>46039</v>
      </c>
      <c r="D4261" s="9" t="inlineStr">
        <is>
          <t>Bound</t>
        </is>
      </c>
      <c r="E4261" s="8" t="inlineStr">
        <is>
          <t>Thaddeus Underwood</t>
        </is>
      </c>
      <c r="F4261" s="11" t="n">
        <v>2014</v>
      </c>
      <c r="G4261" s="8" t="inlineStr">
        <is>
          <t>Aston Martin</t>
        </is>
      </c>
      <c r="H4261" s="8" t="inlineStr">
        <is>
          <t>DB12</t>
        </is>
      </c>
      <c r="I4261" s="8" t="inlineStr">
        <is>
          <t>J5W83DC1ZW0Y59J4B</t>
        </is>
      </c>
      <c r="J4261" s="8" t="inlineStr">
        <is>
          <t>02 - Sports / GT</t>
        </is>
      </c>
      <c r="K4261" s="12" t="n">
        <v>565000</v>
      </c>
      <c r="L4261" s="8" t="inlineStr">
        <is>
          <t>Illinois</t>
        </is>
      </c>
      <c r="M4261" s="13" t="n">
        <v>9423.77</v>
      </c>
      <c r="N4261" s="13" t="n">
        <v>8455.01</v>
      </c>
      <c r="O4261" s="8" t="n"/>
    </row>
    <row r="4262">
      <c r="A4262" s="8" t="inlineStr">
        <is>
          <t>CANON-202601-004224</t>
        </is>
      </c>
      <c r="B4262" s="9" t="inlineStr">
        <is>
          <t>2026-01</t>
        </is>
      </c>
      <c r="C4262" s="10" t="n">
        <v>46023</v>
      </c>
      <c r="D4262" s="9" t="inlineStr">
        <is>
          <t>Bound</t>
        </is>
      </c>
      <c r="E4262" s="8" t="inlineStr">
        <is>
          <t>Lorenzo Thistlewood</t>
        </is>
      </c>
      <c r="F4262" s="11" t="n">
        <v>2011</v>
      </c>
      <c r="G4262" s="8" t="inlineStr">
        <is>
          <t>Aston Martin</t>
        </is>
      </c>
      <c r="H4262" s="8" t="inlineStr">
        <is>
          <t>DB12</t>
        </is>
      </c>
      <c r="I4262" s="8" t="inlineStr">
        <is>
          <t>MKJWRH0HCNR0RHPES</t>
        </is>
      </c>
      <c r="J4262" s="8" t="inlineStr">
        <is>
          <t>02 - Sports / GT</t>
        </is>
      </c>
      <c r="K4262" s="12" t="n">
        <v>1935000</v>
      </c>
      <c r="L4262" s="8" t="inlineStr">
        <is>
          <t>Florida</t>
        </is>
      </c>
      <c r="M4262" s="13" t="n">
        <v>28513.87</v>
      </c>
      <c r="N4262" s="13" t="n">
        <v>25582.64</v>
      </c>
      <c r="O4262" s="8" t="n"/>
    </row>
    <row r="4263">
      <c r="A4263" s="8" t="inlineStr">
        <is>
          <t>CANON-202601-004225</t>
        </is>
      </c>
      <c r="B4263" s="9" t="inlineStr">
        <is>
          <t>2026-01</t>
        </is>
      </c>
      <c r="C4263" s="10" t="n">
        <v>46030</v>
      </c>
      <c r="D4263" s="9" t="inlineStr">
        <is>
          <t>Bound</t>
        </is>
      </c>
      <c r="E4263" s="8" t="inlineStr">
        <is>
          <t>Saoirse Fairweather</t>
        </is>
      </c>
      <c r="F4263" s="11" t="n">
        <v>2007</v>
      </c>
      <c r="G4263" s="8" t="inlineStr">
        <is>
          <t>Ferrari</t>
        </is>
      </c>
      <c r="H4263" s="8" t="inlineStr">
        <is>
          <t>275 GTB/4</t>
        </is>
      </c>
      <c r="I4263" s="8" t="inlineStr">
        <is>
          <t>A6EFH5SD5C05G562N</t>
        </is>
      </c>
      <c r="J4263" s="8" t="inlineStr">
        <is>
          <t>07 - Post-War Classic (1946-1972)</t>
        </is>
      </c>
      <c r="K4263" s="12" t="n">
        <v>265000</v>
      </c>
      <c r="L4263" s="8" t="inlineStr">
        <is>
          <t>Illinois</t>
        </is>
      </c>
      <c r="M4263" s="13" t="n">
        <v>3264</v>
      </c>
      <c r="N4263" s="13" t="n">
        <v>2928.46</v>
      </c>
      <c r="O4263" s="8" t="n"/>
    </row>
    <row r="4264">
      <c r="A4264" s="8" t="inlineStr">
        <is>
          <t>CANON-202601-004226</t>
        </is>
      </c>
      <c r="B4264" s="9" t="inlineStr">
        <is>
          <t>2026-01</t>
        </is>
      </c>
      <c r="C4264" s="10" t="n">
        <v>46029</v>
      </c>
      <c r="D4264" s="9" t="inlineStr">
        <is>
          <t>Bound</t>
        </is>
      </c>
      <c r="E4264" s="8" t="inlineStr">
        <is>
          <t>Desmond Castellanos</t>
        </is>
      </c>
      <c r="F4264" s="11" t="n">
        <v>1981</v>
      </c>
      <c r="G4264" s="8" t="inlineStr">
        <is>
          <t>Bentley</t>
        </is>
      </c>
      <c r="H4264" s="8" t="inlineStr">
        <is>
          <t>Continental GT</t>
        </is>
      </c>
      <c r="I4264" s="8" t="inlineStr">
        <is>
          <t>9MU92LHH67DR1JKMB</t>
        </is>
      </c>
      <c r="J4264" s="8" t="inlineStr">
        <is>
          <t>02 - Sports / GT</t>
        </is>
      </c>
      <c r="K4264" s="12" t="n">
        <v>485000</v>
      </c>
      <c r="L4264" s="8" t="inlineStr">
        <is>
          <t>Florida</t>
        </is>
      </c>
      <c r="M4264" s="13" t="n">
        <v>9745.75</v>
      </c>
      <c r="N4264" s="13" t="n">
        <v>8743.889999999999</v>
      </c>
      <c r="O4264" s="8" t="n"/>
    </row>
    <row r="4265">
      <c r="A4265" s="8" t="inlineStr">
        <is>
          <t>CANON-202601-004227</t>
        </is>
      </c>
      <c r="B4265" s="9" t="inlineStr">
        <is>
          <t>2026-01</t>
        </is>
      </c>
      <c r="C4265" s="10" t="n">
        <v>46034</v>
      </c>
      <c r="D4265" s="9" t="inlineStr">
        <is>
          <t>Bound</t>
        </is>
      </c>
      <c r="E4265" s="8" t="inlineStr">
        <is>
          <t>Lorenzo Thistlewood</t>
        </is>
      </c>
      <c r="F4265" s="11" t="n">
        <v>2012</v>
      </c>
      <c r="G4265" s="8" t="inlineStr">
        <is>
          <t>BMW</t>
        </is>
      </c>
      <c r="H4265" s="8" t="inlineStr">
        <is>
          <t>M8 Competition</t>
        </is>
      </c>
      <c r="I4265" s="8" t="inlineStr">
        <is>
          <t>KY69TE0JR7N7D3DNV</t>
        </is>
      </c>
      <c r="J4265" s="8" t="inlineStr">
        <is>
          <t>02 - Sports / GT</t>
        </is>
      </c>
      <c r="K4265" s="12" t="n">
        <v>710000</v>
      </c>
      <c r="L4265" s="8" t="inlineStr">
        <is>
          <t>New Jersey</t>
        </is>
      </c>
      <c r="M4265" s="13" t="n">
        <v>7923.87</v>
      </c>
      <c r="N4265" s="13" t="n">
        <v>7109.3</v>
      </c>
      <c r="O4265" s="8" t="n"/>
    </row>
    <row r="4266">
      <c r="A4266" s="8" t="inlineStr">
        <is>
          <t>CANON-202601-004228</t>
        </is>
      </c>
      <c r="B4266" s="9" t="inlineStr">
        <is>
          <t>2026-01</t>
        </is>
      </c>
      <c r="C4266" s="10" t="n">
        <v>46042</v>
      </c>
      <c r="D4266" s="9" t="inlineStr">
        <is>
          <t>Bound</t>
        </is>
      </c>
      <c r="E4266" s="8" t="inlineStr">
        <is>
          <t>Mireille Vasquez</t>
        </is>
      </c>
      <c r="F4266" s="11" t="n">
        <v>1996</v>
      </c>
      <c r="G4266" s="8" t="inlineStr">
        <is>
          <t>McLaren</t>
        </is>
      </c>
      <c r="H4266" s="8" t="inlineStr">
        <is>
          <t>750S</t>
        </is>
      </c>
      <c r="I4266" s="8" t="inlineStr">
        <is>
          <t>92CZZN5M9N3F7CY6L</t>
        </is>
      </c>
      <c r="J4266" s="8" t="inlineStr">
        <is>
          <t>03 - Supercar</t>
        </is>
      </c>
      <c r="K4266" s="12" t="n">
        <v>1765000</v>
      </c>
      <c r="L4266" s="8" t="inlineStr">
        <is>
          <t>Missouri</t>
        </is>
      </c>
      <c r="M4266" s="13" t="n">
        <v>28240</v>
      </c>
      <c r="N4266" s="13" t="n">
        <v>25336.93</v>
      </c>
      <c r="O4266" s="8" t="n"/>
    </row>
    <row r="4267">
      <c r="A4267" s="8" t="inlineStr">
        <is>
          <t>CANON-202601-004229</t>
        </is>
      </c>
      <c r="B4267" s="9" t="inlineStr">
        <is>
          <t>2026-01</t>
        </is>
      </c>
      <c r="C4267" s="10" t="n">
        <v>46053</v>
      </c>
      <c r="D4267" s="9" t="inlineStr">
        <is>
          <t>Bound</t>
        </is>
      </c>
      <c r="E4267" s="8" t="inlineStr">
        <is>
          <t>Desmond Rourke</t>
        </is>
      </c>
      <c r="F4267" s="11" t="n">
        <v>2007</v>
      </c>
      <c r="G4267" s="8" t="inlineStr">
        <is>
          <t>Ferrari</t>
        </is>
      </c>
      <c r="H4267" s="8" t="inlineStr">
        <is>
          <t>SF90 Stradale</t>
        </is>
      </c>
      <c r="I4267" s="8" t="inlineStr">
        <is>
          <t>HGV25ZS9ER4ACAHGF</t>
        </is>
      </c>
      <c r="J4267" s="8" t="inlineStr">
        <is>
          <t>03 - Supercar</t>
        </is>
      </c>
      <c r="K4267" s="12" t="n">
        <v>970000</v>
      </c>
      <c r="L4267" s="8" t="inlineStr">
        <is>
          <t>Oregon</t>
        </is>
      </c>
      <c r="M4267" s="13" t="n">
        <v>19647.08</v>
      </c>
      <c r="N4267" s="13" t="n">
        <v>17627.36</v>
      </c>
      <c r="O4267" s="8" t="n"/>
    </row>
    <row r="4268">
      <c r="A4268" s="8" t="inlineStr">
        <is>
          <t>CANON-202601-004230</t>
        </is>
      </c>
      <c r="B4268" s="9" t="inlineStr">
        <is>
          <t>2026-01</t>
        </is>
      </c>
      <c r="C4268" s="10" t="n">
        <v>46035</v>
      </c>
      <c r="D4268" s="9" t="inlineStr">
        <is>
          <t>Bound</t>
        </is>
      </c>
      <c r="E4268" s="8" t="inlineStr">
        <is>
          <t>Delphine Harrington</t>
        </is>
      </c>
      <c r="F4268" s="11" t="n">
        <v>2020</v>
      </c>
      <c r="G4268" s="8" t="inlineStr">
        <is>
          <t>BMW</t>
        </is>
      </c>
      <c r="H4268" s="8" t="inlineStr">
        <is>
          <t>M8 Competition</t>
        </is>
      </c>
      <c r="I4268" s="8" t="inlineStr">
        <is>
          <t>893ZHMPP7N8XWDNX3</t>
        </is>
      </c>
      <c r="J4268" s="8" t="inlineStr">
        <is>
          <t>02 - Sports / GT</t>
        </is>
      </c>
      <c r="K4268" s="12" t="n">
        <v>200000</v>
      </c>
      <c r="L4268" s="8" t="inlineStr">
        <is>
          <t>Idaho</t>
        </is>
      </c>
      <c r="M4268" s="13" t="n">
        <v>3436.98</v>
      </c>
      <c r="N4268" s="13" t="n">
        <v>3083.66</v>
      </c>
      <c r="O4268" s="8" t="n"/>
    </row>
    <row r="4269">
      <c r="A4269" s="8" t="inlineStr">
        <is>
          <t>CANON-202601-004231</t>
        </is>
      </c>
      <c r="B4269" s="9" t="inlineStr">
        <is>
          <t>2026-01</t>
        </is>
      </c>
      <c r="C4269" s="10" t="n">
        <v>46038</v>
      </c>
      <c r="D4269" s="9" t="inlineStr">
        <is>
          <t>Bound</t>
        </is>
      </c>
      <c r="E4269" s="8" t="inlineStr">
        <is>
          <t>Ingrid Whitlock</t>
        </is>
      </c>
      <c r="F4269" s="11" t="n">
        <v>1985</v>
      </c>
      <c r="G4269" s="8" t="inlineStr">
        <is>
          <t>Aston Martin</t>
        </is>
      </c>
      <c r="H4269" s="8" t="inlineStr">
        <is>
          <t>DB5</t>
        </is>
      </c>
      <c r="I4269" s="8" t="inlineStr">
        <is>
          <t>5XH0DHX5CDX58KGEY</t>
        </is>
      </c>
      <c r="J4269" s="8" t="inlineStr">
        <is>
          <t>07 - Post-War Classic (1946-1972)</t>
        </is>
      </c>
      <c r="K4269" s="12" t="n">
        <v>910000</v>
      </c>
      <c r="L4269" s="8" t="inlineStr">
        <is>
          <t>New York</t>
        </is>
      </c>
      <c r="M4269" s="13" t="n">
        <v>9450.26</v>
      </c>
      <c r="N4269" s="13" t="n">
        <v>8478.77</v>
      </c>
      <c r="O4269" s="8" t="n"/>
    </row>
    <row r="4270">
      <c r="A4270" s="8" t="inlineStr">
        <is>
          <t>CANON-202601-004232</t>
        </is>
      </c>
      <c r="B4270" s="9" t="inlineStr">
        <is>
          <t>2026-01</t>
        </is>
      </c>
      <c r="C4270" s="10" t="n">
        <v>46044</v>
      </c>
      <c r="D4270" s="9" t="inlineStr">
        <is>
          <t>Bound</t>
        </is>
      </c>
      <c r="E4270" s="8" t="inlineStr">
        <is>
          <t>Beatrix Pennington</t>
        </is>
      </c>
      <c r="F4270" s="11" t="n">
        <v>1994</v>
      </c>
      <c r="G4270" s="8" t="inlineStr">
        <is>
          <t>Porsche</t>
        </is>
      </c>
      <c r="H4270" s="8" t="inlineStr">
        <is>
          <t>911 Turbo S</t>
        </is>
      </c>
      <c r="I4270" s="8" t="inlineStr">
        <is>
          <t>WJBB53MEGKHN9XVLU</t>
        </is>
      </c>
      <c r="J4270" s="8" t="inlineStr">
        <is>
          <t>02 - Sports / GT</t>
        </is>
      </c>
      <c r="K4270" s="12" t="n">
        <v>480000</v>
      </c>
      <c r="L4270" s="8" t="inlineStr">
        <is>
          <t>Hawaii</t>
        </is>
      </c>
      <c r="M4270" s="13" t="n">
        <v>8830.190000000001</v>
      </c>
      <c r="N4270" s="13" t="n">
        <v>7922.45</v>
      </c>
      <c r="O4270" s="8" t="n"/>
    </row>
    <row r="4271">
      <c r="A4271" s="8" t="inlineStr">
        <is>
          <t>CANON-202601-004233</t>
        </is>
      </c>
      <c r="B4271" s="9" t="inlineStr">
        <is>
          <t>2026-01</t>
        </is>
      </c>
      <c r="C4271" s="10" t="n">
        <v>46042</v>
      </c>
      <c r="D4271" s="9" t="inlineStr">
        <is>
          <t>Bound</t>
        </is>
      </c>
      <c r="E4271" s="8" t="inlineStr">
        <is>
          <t>Noor Nakashima</t>
        </is>
      </c>
      <c r="F4271" s="11" t="n">
        <v>1993</v>
      </c>
      <c r="G4271" s="8" t="inlineStr">
        <is>
          <t>Ferrari</t>
        </is>
      </c>
      <c r="H4271" s="8" t="inlineStr">
        <is>
          <t>296 GTB</t>
        </is>
      </c>
      <c r="I4271" s="8" t="inlineStr">
        <is>
          <t>SEMUCE82RVEUSTH8J</t>
        </is>
      </c>
      <c r="J4271" s="8" t="inlineStr">
        <is>
          <t>03 - Supercar</t>
        </is>
      </c>
      <c r="K4271" s="12" t="n">
        <v>580000</v>
      </c>
      <c r="L4271" s="8" t="inlineStr">
        <is>
          <t>California</t>
        </is>
      </c>
      <c r="M4271" s="13" t="n">
        <v>14034.91</v>
      </c>
      <c r="N4271" s="13" t="n">
        <v>12592.12</v>
      </c>
      <c r="O4271" s="8" t="n"/>
    </row>
    <row r="4272">
      <c r="A4272" s="8" t="inlineStr">
        <is>
          <t>CANON-202601-004234</t>
        </is>
      </c>
      <c r="B4272" s="9" t="inlineStr">
        <is>
          <t>2026-01</t>
        </is>
      </c>
      <c r="C4272" s="10" t="n">
        <v>46028</v>
      </c>
      <c r="D4272" s="9" t="inlineStr">
        <is>
          <t>Bound</t>
        </is>
      </c>
      <c r="E4272" s="8" t="inlineStr">
        <is>
          <t>Priya Rourke</t>
        </is>
      </c>
      <c r="F4272" s="11" t="n">
        <v>1958</v>
      </c>
      <c r="G4272" s="8" t="inlineStr">
        <is>
          <t>Aston Martin</t>
        </is>
      </c>
      <c r="H4272" s="8" t="inlineStr">
        <is>
          <t>DB12</t>
        </is>
      </c>
      <c r="I4272" s="8" t="inlineStr">
        <is>
          <t>49LDHZUJEW67UBHDL</t>
        </is>
      </c>
      <c r="J4272" s="8" t="inlineStr">
        <is>
          <t>02 - Sports / GT</t>
        </is>
      </c>
      <c r="K4272" s="12" t="n">
        <v>760000</v>
      </c>
      <c r="L4272" s="8" t="inlineStr">
        <is>
          <t>West Virginia</t>
        </is>
      </c>
      <c r="M4272" s="13" t="n">
        <v>12396.6</v>
      </c>
      <c r="N4272" s="13" t="n">
        <v>11122.23</v>
      </c>
      <c r="O4272" s="8" t="n"/>
    </row>
    <row r="4273">
      <c r="A4273" s="8" t="inlineStr">
        <is>
          <t>CANON-202601-004236</t>
        </is>
      </c>
      <c r="B4273" s="9" t="inlineStr">
        <is>
          <t>2026-01</t>
        </is>
      </c>
      <c r="C4273" s="10" t="n">
        <v>46046</v>
      </c>
      <c r="D4273" s="9" t="inlineStr">
        <is>
          <t>Bound</t>
        </is>
      </c>
      <c r="E4273" s="8" t="inlineStr">
        <is>
          <t>Saoirse Chattopadhyay</t>
        </is>
      </c>
      <c r="F4273" s="11" t="n">
        <v>1981</v>
      </c>
      <c r="G4273" s="8" t="inlineStr">
        <is>
          <t>Ferrari</t>
        </is>
      </c>
      <c r="H4273" s="8" t="inlineStr">
        <is>
          <t>SF90 Stradale</t>
        </is>
      </c>
      <c r="I4273" s="8" t="inlineStr">
        <is>
          <t>C74G2TL23KH3JCFSK</t>
        </is>
      </c>
      <c r="J4273" s="8" t="inlineStr">
        <is>
          <t>03 - Supercar</t>
        </is>
      </c>
      <c r="K4273" s="12" t="n">
        <v>705000</v>
      </c>
      <c r="L4273" s="8" t="inlineStr">
        <is>
          <t>California</t>
        </is>
      </c>
      <c r="M4273" s="13" t="n">
        <v>17059.67</v>
      </c>
      <c r="N4273" s="13" t="n">
        <v>15305.94</v>
      </c>
      <c r="O4273" s="8" t="n"/>
    </row>
    <row r="4274">
      <c r="A4274" s="8" t="inlineStr">
        <is>
          <t>CANON-202601-004238</t>
        </is>
      </c>
      <c r="B4274" s="9" t="inlineStr">
        <is>
          <t>2026-01</t>
        </is>
      </c>
      <c r="C4274" s="10" t="n">
        <v>46047</v>
      </c>
      <c r="D4274" s="9" t="inlineStr">
        <is>
          <t>Bound</t>
        </is>
      </c>
      <c r="E4274" s="8" t="inlineStr">
        <is>
          <t>Horace Fairweather</t>
        </is>
      </c>
      <c r="F4274" s="11" t="n">
        <v>1992</v>
      </c>
      <c r="G4274" s="8" t="inlineStr">
        <is>
          <t>McLaren</t>
        </is>
      </c>
      <c r="H4274" s="8" t="inlineStr">
        <is>
          <t>750S</t>
        </is>
      </c>
      <c r="I4274" s="8" t="inlineStr">
        <is>
          <t>3YEBH4DCU4AXBAZHD</t>
        </is>
      </c>
      <c r="J4274" s="8" t="inlineStr">
        <is>
          <t>03 - Supercar</t>
        </is>
      </c>
      <c r="K4274" s="12" t="n">
        <v>1165000</v>
      </c>
      <c r="L4274" s="8" t="inlineStr">
        <is>
          <t>Wyoming</t>
        </is>
      </c>
      <c r="M4274" s="13" t="n">
        <v>18815.85</v>
      </c>
      <c r="N4274" s="13" t="n">
        <v>16881.58</v>
      </c>
      <c r="O4274" s="8" t="n"/>
    </row>
    <row r="4275">
      <c r="A4275" s="8" t="inlineStr">
        <is>
          <t>CANON-202601-004239</t>
        </is>
      </c>
      <c r="B4275" s="9" t="inlineStr">
        <is>
          <t>2026-01</t>
        </is>
      </c>
      <c r="C4275" s="10" t="n">
        <v>46037</v>
      </c>
      <c r="D4275" s="9" t="inlineStr">
        <is>
          <t>Bound</t>
        </is>
      </c>
      <c r="E4275" s="8" t="inlineStr">
        <is>
          <t>Ingrid Larsson</t>
        </is>
      </c>
      <c r="F4275" s="11" t="n">
        <v>1993</v>
      </c>
      <c r="G4275" s="8" t="inlineStr">
        <is>
          <t>Ferrari</t>
        </is>
      </c>
      <c r="H4275" s="8" t="inlineStr">
        <is>
          <t>275 GTB/4</t>
        </is>
      </c>
      <c r="I4275" s="8" t="inlineStr">
        <is>
          <t>VNG51SGRVVGH41VD2</t>
        </is>
      </c>
      <c r="J4275" s="8" t="inlineStr">
        <is>
          <t>07 - Post-War Classic (1946-1972)</t>
        </is>
      </c>
      <c r="K4275" s="12" t="n">
        <v>830000</v>
      </c>
      <c r="L4275" s="8" t="inlineStr">
        <is>
          <t>Virginia</t>
        </is>
      </c>
      <c r="M4275" s="13" t="n">
        <v>7340.02</v>
      </c>
      <c r="N4275" s="13" t="n">
        <v>6585.47</v>
      </c>
      <c r="O4275" s="8" t="n"/>
    </row>
    <row r="4276">
      <c r="A4276" s="8" t="inlineStr">
        <is>
          <t>CANON-202601-004240</t>
        </is>
      </c>
      <c r="B4276" s="9" t="inlineStr">
        <is>
          <t>2026-01</t>
        </is>
      </c>
      <c r="C4276" s="10" t="n">
        <v>46025</v>
      </c>
      <c r="D4276" s="9" t="inlineStr">
        <is>
          <t>Bound</t>
        </is>
      </c>
      <c r="E4276" s="8" t="inlineStr">
        <is>
          <t>Desmond Kingsford</t>
        </is>
      </c>
      <c r="F4276" s="11" t="n">
        <v>1968</v>
      </c>
      <c r="G4276" s="8" t="inlineStr">
        <is>
          <t>Maserati</t>
        </is>
      </c>
      <c r="H4276" s="8" t="inlineStr">
        <is>
          <t>GranTurismo</t>
        </is>
      </c>
      <c r="I4276" s="8" t="inlineStr">
        <is>
          <t>2NCL38EC0KZUNNG6B</t>
        </is>
      </c>
      <c r="J4276" s="8" t="inlineStr">
        <is>
          <t>02 - Sports / GT</t>
        </is>
      </c>
      <c r="K4276" s="12" t="n">
        <v>220000</v>
      </c>
      <c r="L4276" s="8" t="inlineStr">
        <is>
          <t>New Jersey</t>
        </is>
      </c>
      <c r="M4276" s="13" t="n">
        <v>3475.17</v>
      </c>
      <c r="N4276" s="13" t="n">
        <v>3117.92</v>
      </c>
      <c r="O4276" s="8" t="n"/>
    </row>
    <row r="4277">
      <c r="A4277" s="8" t="inlineStr">
        <is>
          <t>CANON-202601-004241</t>
        </is>
      </c>
      <c r="B4277" s="9" t="inlineStr">
        <is>
          <t>2026-01</t>
        </is>
      </c>
      <c r="C4277" s="10" t="n">
        <v>46049</v>
      </c>
      <c r="D4277" s="9" t="inlineStr">
        <is>
          <t>Bound</t>
        </is>
      </c>
      <c r="E4277" s="8" t="inlineStr">
        <is>
          <t>Beatrix Fairweather</t>
        </is>
      </c>
      <c r="F4277" s="11" t="n">
        <v>1957</v>
      </c>
      <c r="G4277" s="8" t="inlineStr">
        <is>
          <t>Alfa Romeo</t>
        </is>
      </c>
      <c r="H4277" s="8" t="inlineStr">
        <is>
          <t>8C 2900</t>
        </is>
      </c>
      <c r="I4277" s="8" t="inlineStr">
        <is>
          <t>G29WGAWLMB4R7C90W</t>
        </is>
      </c>
      <c r="J4277" s="8" t="inlineStr">
        <is>
          <t>06 - Vintage Pre-War (pre-1946)</t>
        </is>
      </c>
      <c r="K4277" s="12" t="n">
        <v>1950000</v>
      </c>
      <c r="L4277" s="8" t="inlineStr">
        <is>
          <t>Florida</t>
        </is>
      </c>
      <c r="M4277" s="13" t="n">
        <v>17763.4</v>
      </c>
      <c r="N4277" s="13" t="n">
        <v>15937.32</v>
      </c>
      <c r="O4277" s="8" t="n"/>
    </row>
    <row r="4278">
      <c r="A4278" s="8" t="inlineStr">
        <is>
          <t>CANON-202601-004242</t>
        </is>
      </c>
      <c r="B4278" s="9" t="inlineStr">
        <is>
          <t>2026-01</t>
        </is>
      </c>
      <c r="C4278" s="10" t="n">
        <v>46026</v>
      </c>
      <c r="D4278" s="9" t="inlineStr">
        <is>
          <t>Bound</t>
        </is>
      </c>
      <c r="E4278" s="8" t="inlineStr">
        <is>
          <t>Fenwick Farkas</t>
        </is>
      </c>
      <c r="F4278" s="11" t="n">
        <v>1963</v>
      </c>
      <c r="G4278" s="8" t="inlineStr">
        <is>
          <t>McLaren</t>
        </is>
      </c>
      <c r="H4278" s="8" t="inlineStr">
        <is>
          <t>750S</t>
        </is>
      </c>
      <c r="I4278" s="8" t="inlineStr">
        <is>
          <t>JREJEWFZ7NUWEXA0T</t>
        </is>
      </c>
      <c r="J4278" s="8" t="inlineStr">
        <is>
          <t>03 - Supercar</t>
        </is>
      </c>
      <c r="K4278" s="12" t="n">
        <v>1690000</v>
      </c>
      <c r="L4278" s="8" t="inlineStr">
        <is>
          <t>Rhode Island</t>
        </is>
      </c>
      <c r="M4278" s="13" t="n">
        <v>34947.92</v>
      </c>
      <c r="N4278" s="13" t="n">
        <v>31355.27</v>
      </c>
      <c r="O4278" s="8" t="n"/>
    </row>
    <row r="4279">
      <c r="A4279" s="8" t="inlineStr">
        <is>
          <t>CANON-202601-004243</t>
        </is>
      </c>
      <c r="B4279" s="9" t="inlineStr">
        <is>
          <t>2026-01</t>
        </is>
      </c>
      <c r="C4279" s="10" t="n">
        <v>46028</v>
      </c>
      <c r="D4279" s="9" t="inlineStr">
        <is>
          <t>Bound</t>
        </is>
      </c>
      <c r="E4279" s="8" t="inlineStr">
        <is>
          <t>Mireille Vandermeer</t>
        </is>
      </c>
      <c r="F4279" s="11" t="n">
        <v>2007</v>
      </c>
      <c r="G4279" s="8" t="inlineStr">
        <is>
          <t>Aston Martin</t>
        </is>
      </c>
      <c r="H4279" s="8" t="inlineStr">
        <is>
          <t>DB12</t>
        </is>
      </c>
      <c r="I4279" s="8" t="inlineStr">
        <is>
          <t>20M89SJN25WDXTL1P</t>
        </is>
      </c>
      <c r="J4279" s="8" t="inlineStr">
        <is>
          <t>02 - Sports / GT</t>
        </is>
      </c>
      <c r="K4279" s="12" t="n">
        <v>470000</v>
      </c>
      <c r="L4279" s="8" t="inlineStr">
        <is>
          <t>North Carolina</t>
        </is>
      </c>
      <c r="M4279" s="13" t="n">
        <v>7648.58</v>
      </c>
      <c r="N4279" s="13" t="n">
        <v>6862.31</v>
      </c>
      <c r="O4279" s="8" t="n"/>
    </row>
    <row r="4280">
      <c r="A4280" s="8" t="inlineStr">
        <is>
          <t>CANON-202601-004244</t>
        </is>
      </c>
      <c r="B4280" s="9" t="inlineStr">
        <is>
          <t>2026-01</t>
        </is>
      </c>
      <c r="C4280" s="10" t="n">
        <v>46046</v>
      </c>
      <c r="D4280" s="9" t="inlineStr">
        <is>
          <t>Bound</t>
        </is>
      </c>
      <c r="E4280" s="8" t="inlineStr">
        <is>
          <t>Fenwick Vasquez</t>
        </is>
      </c>
      <c r="F4280" s="11" t="n">
        <v>1994</v>
      </c>
      <c r="G4280" s="8" t="inlineStr">
        <is>
          <t>Porsche</t>
        </is>
      </c>
      <c r="H4280" s="8" t="inlineStr">
        <is>
          <t>911 Turbo S</t>
        </is>
      </c>
      <c r="I4280" s="8" t="inlineStr">
        <is>
          <t>A8VZJY6NUDHUZGNL9</t>
        </is>
      </c>
      <c r="J4280" s="8" t="inlineStr">
        <is>
          <t>02 - Sports / GT</t>
        </is>
      </c>
      <c r="K4280" s="12" t="n">
        <v>480000</v>
      </c>
      <c r="L4280" s="8" t="inlineStr">
        <is>
          <t>Nebraska</t>
        </is>
      </c>
      <c r="M4280" s="13" t="n">
        <v>8830.190000000001</v>
      </c>
      <c r="N4280" s="13" t="n">
        <v>7922.45</v>
      </c>
      <c r="O4280" s="8" t="n"/>
    </row>
    <row r="4281">
      <c r="A4281" s="8" t="inlineStr">
        <is>
          <t>CANON-202601-004247</t>
        </is>
      </c>
      <c r="B4281" s="9" t="inlineStr">
        <is>
          <t>2026-01</t>
        </is>
      </c>
      <c r="C4281" s="10" t="n">
        <v>46033</v>
      </c>
      <c r="D4281" s="9" t="inlineStr">
        <is>
          <t>Bound</t>
        </is>
      </c>
      <c r="E4281" s="8" t="inlineStr">
        <is>
          <t>Horace Whitlock</t>
        </is>
      </c>
      <c r="F4281" s="11" t="n">
        <v>2010</v>
      </c>
      <c r="G4281" s="8" t="inlineStr">
        <is>
          <t>Aston Martin</t>
        </is>
      </c>
      <c r="H4281" s="8" t="inlineStr">
        <is>
          <t>DB12</t>
        </is>
      </c>
      <c r="I4281" s="8" t="inlineStr">
        <is>
          <t>R2SW0J5BVWWEDM57S</t>
        </is>
      </c>
      <c r="J4281" s="8" t="inlineStr">
        <is>
          <t>02 - Sports / GT</t>
        </is>
      </c>
      <c r="K4281" s="12" t="n">
        <v>545000</v>
      </c>
      <c r="L4281" s="8" t="inlineStr">
        <is>
          <t>Washington</t>
        </is>
      </c>
      <c r="M4281" s="13" t="n">
        <v>6416.6</v>
      </c>
      <c r="N4281" s="13" t="n">
        <v>5756.97</v>
      </c>
      <c r="O4281" s="8" t="n"/>
    </row>
    <row r="4282">
      <c r="A4282" s="8" t="inlineStr">
        <is>
          <t>CANON-202601-004252</t>
        </is>
      </c>
      <c r="B4282" s="9" t="inlineStr">
        <is>
          <t>2026-01</t>
        </is>
      </c>
      <c r="C4282" s="10" t="n">
        <v>46047</v>
      </c>
      <c r="D4282" s="9" t="inlineStr">
        <is>
          <t>Bound</t>
        </is>
      </c>
      <c r="E4282" s="8" t="inlineStr">
        <is>
          <t>Ottilie Harrington</t>
        </is>
      </c>
      <c r="F4282" s="11" t="n">
        <v>2023</v>
      </c>
      <c r="G4282" s="8" t="inlineStr">
        <is>
          <t>Lamborghini</t>
        </is>
      </c>
      <c r="H4282" s="8" t="inlineStr">
        <is>
          <t>Huracan EVO</t>
        </is>
      </c>
      <c r="I4282" s="8" t="inlineStr">
        <is>
          <t>698M6JJCR5ZSY6XX1</t>
        </is>
      </c>
      <c r="J4282" s="8" t="inlineStr">
        <is>
          <t>03 - Supercar</t>
        </is>
      </c>
      <c r="K4282" s="12" t="n">
        <v>155000</v>
      </c>
      <c r="L4282" s="8" t="inlineStr">
        <is>
          <t>New Jersey</t>
        </is>
      </c>
      <c r="M4282" s="13" t="n">
        <v>3779.08</v>
      </c>
      <c r="N4282" s="13" t="n">
        <v>3390.59</v>
      </c>
      <c r="O4282" s="8" t="n"/>
    </row>
    <row r="4283">
      <c r="A4283" s="8" t="inlineStr">
        <is>
          <t>CANON-202601-004254</t>
        </is>
      </c>
      <c r="B4283" s="9" t="inlineStr">
        <is>
          <t>2026-01</t>
        </is>
      </c>
      <c r="C4283" s="10" t="n">
        <v>46033</v>
      </c>
      <c r="D4283" s="9" t="inlineStr">
        <is>
          <t>Bound</t>
        </is>
      </c>
      <c r="E4283" s="8" t="inlineStr">
        <is>
          <t>Sunniva Rourke</t>
        </is>
      </c>
      <c r="F4283" s="11" t="n">
        <v>1985</v>
      </c>
      <c r="G4283" s="8" t="inlineStr">
        <is>
          <t>Mercedes-Benz</t>
        </is>
      </c>
      <c r="H4283" s="8" t="inlineStr">
        <is>
          <t>280SL Pagoda</t>
        </is>
      </c>
      <c r="I4283" s="8" t="inlineStr">
        <is>
          <t>LNK0W1JEW12CXH898</t>
        </is>
      </c>
      <c r="J4283" s="8" t="inlineStr">
        <is>
          <t>07 - Post-War Classic (1946-1972)</t>
        </is>
      </c>
      <c r="K4283" s="12" t="n">
        <v>975000</v>
      </c>
      <c r="L4283" s="8" t="inlineStr">
        <is>
          <t>Florida</t>
        </is>
      </c>
      <c r="M4283" s="13" t="n">
        <v>11232.74</v>
      </c>
      <c r="N4283" s="13" t="n">
        <v>10078.01</v>
      </c>
      <c r="O4283" s="8" t="n"/>
    </row>
    <row r="4284">
      <c r="A4284" s="8" t="inlineStr">
        <is>
          <t>CANON-202601-004256</t>
        </is>
      </c>
      <c r="B4284" s="9" t="inlineStr">
        <is>
          <t>2026-01</t>
        </is>
      </c>
      <c r="C4284" s="10" t="n">
        <v>46040</v>
      </c>
      <c r="D4284" s="9" t="inlineStr">
        <is>
          <t>Bound</t>
        </is>
      </c>
      <c r="E4284" s="8" t="inlineStr">
        <is>
          <t>Anouk Thistlewood</t>
        </is>
      </c>
      <c r="F4284" s="11" t="n">
        <v>2012</v>
      </c>
      <c r="G4284" s="8" t="inlineStr">
        <is>
          <t>BMW</t>
        </is>
      </c>
      <c r="H4284" s="8" t="inlineStr">
        <is>
          <t>M8 Competition</t>
        </is>
      </c>
      <c r="I4284" s="8" t="inlineStr">
        <is>
          <t>SMPC9PG43DMEG4KHM</t>
        </is>
      </c>
      <c r="J4284" s="8" t="inlineStr">
        <is>
          <t>02 - Sports / GT</t>
        </is>
      </c>
      <c r="K4284" s="12" t="n">
        <v>575000</v>
      </c>
      <c r="L4284" s="8" t="inlineStr">
        <is>
          <t>Tennessee</t>
        </is>
      </c>
      <c r="M4284" s="13" t="n">
        <v>6910.85</v>
      </c>
      <c r="N4284" s="13" t="n">
        <v>6200.41</v>
      </c>
      <c r="O4284" s="8" t="n"/>
    </row>
    <row r="4285">
      <c r="A4285" s="8" t="inlineStr">
        <is>
          <t>CANON-202601-004257</t>
        </is>
      </c>
      <c r="B4285" s="9" t="inlineStr">
        <is>
          <t>2026-01</t>
        </is>
      </c>
      <c r="C4285" s="10" t="n">
        <v>46042</v>
      </c>
      <c r="D4285" s="9" t="inlineStr">
        <is>
          <t>Bound</t>
        </is>
      </c>
      <c r="E4285" s="8" t="inlineStr">
        <is>
          <t>Marisol Vasquez</t>
        </is>
      </c>
      <c r="F4285" s="11" t="n">
        <v>1994</v>
      </c>
      <c r="G4285" s="8" t="inlineStr">
        <is>
          <t>Maserati</t>
        </is>
      </c>
      <c r="H4285" s="8" t="inlineStr">
        <is>
          <t>GranTurismo</t>
        </is>
      </c>
      <c r="I4285" s="8" t="inlineStr">
        <is>
          <t>6H4FN6W413GU7XB38</t>
        </is>
      </c>
      <c r="J4285" s="8" t="inlineStr">
        <is>
          <t>02 - Sports / GT</t>
        </is>
      </c>
      <c r="K4285" s="12" t="n">
        <v>1425000</v>
      </c>
      <c r="L4285" s="8" t="inlineStr">
        <is>
          <t>Arkansas</t>
        </is>
      </c>
      <c r="M4285" s="13" t="n">
        <v>20407.08</v>
      </c>
      <c r="N4285" s="13" t="n">
        <v>18309.23</v>
      </c>
      <c r="O4285" s="8" t="n"/>
    </row>
    <row r="4286">
      <c r="A4286" s="8" t="inlineStr">
        <is>
          <t>CANON-202601-004258</t>
        </is>
      </c>
      <c r="B4286" s="9" t="inlineStr">
        <is>
          <t>2026-01</t>
        </is>
      </c>
      <c r="C4286" s="10" t="n">
        <v>46025</v>
      </c>
      <c r="D4286" s="9" t="inlineStr">
        <is>
          <t>Bound</t>
        </is>
      </c>
      <c r="E4286" s="8" t="inlineStr">
        <is>
          <t>Horace Harrington</t>
        </is>
      </c>
      <c r="F4286" s="11" t="n">
        <v>2022</v>
      </c>
      <c r="G4286" s="8" t="inlineStr">
        <is>
          <t>Jaguar</t>
        </is>
      </c>
      <c r="H4286" s="8" t="inlineStr">
        <is>
          <t>E-Type Series 1</t>
        </is>
      </c>
      <c r="I4286" s="8" t="inlineStr">
        <is>
          <t>M96L4BG4RJPT8C8Y4</t>
        </is>
      </c>
      <c r="J4286" s="8" t="inlineStr">
        <is>
          <t>07 - Post-War Classic (1946-1972)</t>
        </is>
      </c>
      <c r="K4286" s="12" t="n">
        <v>1160000</v>
      </c>
      <c r="L4286" s="8" t="inlineStr">
        <is>
          <t>New York</t>
        </is>
      </c>
      <c r="M4286" s="13" t="n">
        <v>10645.74</v>
      </c>
      <c r="N4286" s="13" t="n">
        <v>9551.360000000001</v>
      </c>
      <c r="O4286" s="8" t="n"/>
    </row>
    <row r="4287">
      <c r="A4287" s="8" t="inlineStr">
        <is>
          <t>CANON-202601-004260</t>
        </is>
      </c>
      <c r="B4287" s="9" t="inlineStr">
        <is>
          <t>2026-01</t>
        </is>
      </c>
      <c r="C4287" s="10" t="n">
        <v>46047</v>
      </c>
      <c r="D4287" s="9" t="inlineStr">
        <is>
          <t>Bound</t>
        </is>
      </c>
      <c r="E4287" s="8" t="inlineStr">
        <is>
          <t>Aurelio Bellandi</t>
        </is>
      </c>
      <c r="F4287" s="11" t="n">
        <v>1983</v>
      </c>
      <c r="G4287" s="8" t="inlineStr">
        <is>
          <t>Maserati</t>
        </is>
      </c>
      <c r="H4287" s="8" t="inlineStr">
        <is>
          <t>GranTurismo</t>
        </is>
      </c>
      <c r="I4287" s="8" t="inlineStr">
        <is>
          <t>G8NJSBUAGP269V4LH</t>
        </is>
      </c>
      <c r="J4287" s="8" t="inlineStr">
        <is>
          <t>02 - Sports / GT</t>
        </is>
      </c>
      <c r="K4287" s="12" t="n">
        <v>1035000</v>
      </c>
      <c r="L4287" s="8" t="inlineStr">
        <is>
          <t>Nebraska</t>
        </is>
      </c>
      <c r="M4287" s="13" t="n">
        <v>13962.74</v>
      </c>
      <c r="N4287" s="13" t="n">
        <v>12527.37</v>
      </c>
      <c r="O4287" s="8" t="n"/>
    </row>
    <row r="4288">
      <c r="A4288" s="8" t="inlineStr">
        <is>
          <t>CANON-202601-004261</t>
        </is>
      </c>
      <c r="B4288" s="9" t="inlineStr">
        <is>
          <t>2026-01</t>
        </is>
      </c>
      <c r="C4288" s="10" t="n">
        <v>46039</v>
      </c>
      <c r="D4288" s="9" t="inlineStr">
        <is>
          <t>Bound</t>
        </is>
      </c>
      <c r="E4288" s="8" t="inlineStr">
        <is>
          <t>Fenwick Okonkwo</t>
        </is>
      </c>
      <c r="F4288" s="11" t="n">
        <v>1961</v>
      </c>
      <c r="G4288" s="8" t="inlineStr">
        <is>
          <t>Mercedes-Benz</t>
        </is>
      </c>
      <c r="H4288" s="8" t="inlineStr">
        <is>
          <t>280SL Pagoda</t>
        </is>
      </c>
      <c r="I4288" s="8" t="inlineStr">
        <is>
          <t>GVLX3C3VW38W9DDT4</t>
        </is>
      </c>
      <c r="J4288" s="8" t="inlineStr">
        <is>
          <t>07 - Post-War Classic (1946-1972)</t>
        </is>
      </c>
      <c r="K4288" s="12" t="n">
        <v>1045000</v>
      </c>
      <c r="L4288" s="8" t="inlineStr">
        <is>
          <t>Rhode Island</t>
        </is>
      </c>
      <c r="M4288" s="13" t="n">
        <v>10264.66</v>
      </c>
      <c r="N4288" s="13" t="n">
        <v>9209.450000000001</v>
      </c>
      <c r="O4288" s="8" t="n"/>
    </row>
    <row r="4289">
      <c r="A4289" s="8" t="inlineStr">
        <is>
          <t>CANON-202601-004262</t>
        </is>
      </c>
      <c r="B4289" s="9" t="inlineStr">
        <is>
          <t>2026-01</t>
        </is>
      </c>
      <c r="C4289" s="10" t="n">
        <v>46025</v>
      </c>
      <c r="D4289" s="9" t="inlineStr">
        <is>
          <t>Bound</t>
        </is>
      </c>
      <c r="E4289" s="8" t="inlineStr">
        <is>
          <t>Anouk Thistlewood</t>
        </is>
      </c>
      <c r="F4289" s="11" t="n">
        <v>1957</v>
      </c>
      <c r="G4289" s="8" t="inlineStr">
        <is>
          <t>Maserati</t>
        </is>
      </c>
      <c r="H4289" s="8" t="inlineStr">
        <is>
          <t>GranTurismo</t>
        </is>
      </c>
      <c r="I4289" s="8" t="inlineStr">
        <is>
          <t>U8CJ4ABWTHAY1XFA8</t>
        </is>
      </c>
      <c r="J4289" s="8" t="inlineStr">
        <is>
          <t>02 - Sports / GT</t>
        </is>
      </c>
      <c r="K4289" s="12" t="n">
        <v>340000</v>
      </c>
      <c r="L4289" s="8" t="inlineStr">
        <is>
          <t>Iowa</t>
        </is>
      </c>
      <c r="M4289" s="13" t="n">
        <v>5292.45</v>
      </c>
      <c r="N4289" s="13" t="n">
        <v>4748.39</v>
      </c>
      <c r="O4289" s="8" t="n"/>
    </row>
    <row r="4290">
      <c r="A4290" s="8" t="inlineStr">
        <is>
          <t>CANON-202601-004264</t>
        </is>
      </c>
      <c r="B4290" s="9" t="inlineStr">
        <is>
          <t>2026-01</t>
        </is>
      </c>
      <c r="C4290" s="10" t="n">
        <v>46025</v>
      </c>
      <c r="D4290" s="9" t="inlineStr">
        <is>
          <t>Bound</t>
        </is>
      </c>
      <c r="E4290" s="8" t="inlineStr">
        <is>
          <t>Sunniva Okonkwo</t>
        </is>
      </c>
      <c r="F4290" s="11" t="n">
        <v>1962</v>
      </c>
      <c r="G4290" s="8" t="inlineStr">
        <is>
          <t>Ferrari</t>
        </is>
      </c>
      <c r="H4290" s="8" t="inlineStr">
        <is>
          <t>SF90 Stradale</t>
        </is>
      </c>
      <c r="I4290" s="8" t="inlineStr">
        <is>
          <t>RHTD5XUA5WB8KFRP1</t>
        </is>
      </c>
      <c r="J4290" s="8" t="inlineStr">
        <is>
          <t>03 - Supercar</t>
        </is>
      </c>
      <c r="K4290" s="12" t="n">
        <v>725000</v>
      </c>
      <c r="L4290" s="8" t="inlineStr">
        <is>
          <t>Washington</t>
        </is>
      </c>
      <c r="M4290" s="13" t="n">
        <v>12475.47</v>
      </c>
      <c r="N4290" s="13" t="n">
        <v>11192.99</v>
      </c>
      <c r="O4290" s="8" t="n"/>
    </row>
    <row r="4291">
      <c r="A4291" s="8" t="inlineStr">
        <is>
          <t>CANON-202601-004265</t>
        </is>
      </c>
      <c r="B4291" s="9" t="inlineStr">
        <is>
          <t>2026-01</t>
        </is>
      </c>
      <c r="C4291" s="10" t="n">
        <v>46038</v>
      </c>
      <c r="D4291" s="9" t="inlineStr">
        <is>
          <t>Bound</t>
        </is>
      </c>
      <c r="E4291" s="8" t="inlineStr">
        <is>
          <t>Lorenzo Thistlewood</t>
        </is>
      </c>
      <c r="F4291" s="11" t="n">
        <v>2023</v>
      </c>
      <c r="G4291" s="8" t="inlineStr">
        <is>
          <t>Bentley</t>
        </is>
      </c>
      <c r="H4291" s="8" t="inlineStr">
        <is>
          <t>Continental GT</t>
        </is>
      </c>
      <c r="I4291" s="8" t="inlineStr">
        <is>
          <t>S8X46HV0L1KJ81FWG</t>
        </is>
      </c>
      <c r="J4291" s="8" t="inlineStr">
        <is>
          <t>02 - Sports / GT</t>
        </is>
      </c>
      <c r="K4291" s="12" t="n">
        <v>265000</v>
      </c>
      <c r="L4291" s="8" t="inlineStr">
        <is>
          <t>Florida</t>
        </is>
      </c>
      <c r="M4291" s="13" t="n">
        <v>5325</v>
      </c>
      <c r="N4291" s="13" t="n">
        <v>4777.59</v>
      </c>
      <c r="O4291" s="8" t="n"/>
    </row>
    <row r="4292">
      <c r="A4292" s="8" t="inlineStr">
        <is>
          <t>CANON-202601-004268</t>
        </is>
      </c>
      <c r="B4292" s="9" t="inlineStr">
        <is>
          <t>2026-01</t>
        </is>
      </c>
      <c r="C4292" s="10" t="n">
        <v>46049</v>
      </c>
      <c r="D4292" s="9" t="inlineStr">
        <is>
          <t>Bound</t>
        </is>
      </c>
      <c r="E4292" s="8" t="inlineStr">
        <is>
          <t>Anouk Ashcombe</t>
        </is>
      </c>
      <c r="F4292" s="11" t="n">
        <v>1990</v>
      </c>
      <c r="G4292" s="8" t="inlineStr">
        <is>
          <t>Porsche</t>
        </is>
      </c>
      <c r="H4292" s="8" t="inlineStr">
        <is>
          <t>911 Turbo S</t>
        </is>
      </c>
      <c r="I4292" s="8" t="inlineStr">
        <is>
          <t>MBTS6VHBYRSLSBNDT</t>
        </is>
      </c>
      <c r="J4292" s="8" t="inlineStr">
        <is>
          <t>02 - Sports / GT</t>
        </is>
      </c>
      <c r="K4292" s="12" t="n">
        <v>850000</v>
      </c>
      <c r="L4292" s="8" t="inlineStr">
        <is>
          <t>Minnesota</t>
        </is>
      </c>
      <c r="M4292" s="13" t="n">
        <v>13760.38</v>
      </c>
      <c r="N4292" s="13" t="n">
        <v>12345.81</v>
      </c>
      <c r="O4292" s="8" t="n"/>
    </row>
    <row r="4293">
      <c r="A4293" s="8" t="inlineStr">
        <is>
          <t>CANON-202601-004270</t>
        </is>
      </c>
      <c r="B4293" s="9" t="inlineStr">
        <is>
          <t>2026-01</t>
        </is>
      </c>
      <c r="C4293" s="10" t="n">
        <v>46035</v>
      </c>
      <c r="D4293" s="9" t="inlineStr">
        <is>
          <t>Bound</t>
        </is>
      </c>
      <c r="E4293" s="8" t="inlineStr">
        <is>
          <t>Fitzgerald Castellanos</t>
        </is>
      </c>
      <c r="F4293" s="11" t="n">
        <v>1977</v>
      </c>
      <c r="G4293" s="8" t="inlineStr">
        <is>
          <t>Ferrari</t>
        </is>
      </c>
      <c r="H4293" s="8" t="inlineStr">
        <is>
          <t>275 GTB/4</t>
        </is>
      </c>
      <c r="I4293" s="8" t="inlineStr">
        <is>
          <t>B0BMNLAF57X7XL103</t>
        </is>
      </c>
      <c r="J4293" s="8" t="inlineStr">
        <is>
          <t>07 - Post-War Classic (1946-1972)</t>
        </is>
      </c>
      <c r="K4293" s="12" t="n">
        <v>1950000</v>
      </c>
      <c r="L4293" s="8" t="inlineStr">
        <is>
          <t>Arkansas</t>
        </is>
      </c>
      <c r="M4293" s="13" t="n">
        <v>19293.96</v>
      </c>
      <c r="N4293" s="13" t="n">
        <v>17310.54</v>
      </c>
      <c r="O4293" s="8" t="n"/>
    </row>
    <row r="4294">
      <c r="A4294" s="8" t="inlineStr">
        <is>
          <t>CANON-202601-004272</t>
        </is>
      </c>
      <c r="B4294" s="9" t="inlineStr">
        <is>
          <t>2026-01</t>
        </is>
      </c>
      <c r="C4294" s="10" t="n">
        <v>46025</v>
      </c>
      <c r="D4294" s="9" t="inlineStr">
        <is>
          <t>Bound</t>
        </is>
      </c>
      <c r="E4294" s="8" t="inlineStr">
        <is>
          <t>Emiliano Vandermeer</t>
        </is>
      </c>
      <c r="F4294" s="11" t="n">
        <v>2015</v>
      </c>
      <c r="G4294" s="8" t="inlineStr">
        <is>
          <t>Aston Martin</t>
        </is>
      </c>
      <c r="H4294" s="8" t="inlineStr">
        <is>
          <t>DB12</t>
        </is>
      </c>
      <c r="I4294" s="8" t="inlineStr">
        <is>
          <t>D0SZ803CRS5VXL7G8</t>
        </is>
      </c>
      <c r="J4294" s="8" t="inlineStr">
        <is>
          <t>02 - Sports / GT</t>
        </is>
      </c>
      <c r="K4294" s="12" t="n">
        <v>320000</v>
      </c>
      <c r="L4294" s="8" t="inlineStr">
        <is>
          <t>Maine</t>
        </is>
      </c>
      <c r="M4294" s="13" t="n">
        <v>4890.57</v>
      </c>
      <c r="N4294" s="13" t="n">
        <v>4387.82</v>
      </c>
      <c r="O4294" s="8" t="n"/>
    </row>
    <row r="4295">
      <c r="A4295" s="8" t="inlineStr">
        <is>
          <t>CANON-202601-004274</t>
        </is>
      </c>
      <c r="B4295" s="9" t="inlineStr">
        <is>
          <t>2026-01</t>
        </is>
      </c>
      <c r="C4295" s="10" t="n">
        <v>46034</v>
      </c>
      <c r="D4295" s="9" t="inlineStr">
        <is>
          <t>Bound</t>
        </is>
      </c>
      <c r="E4295" s="8" t="inlineStr">
        <is>
          <t>Callum Bellandi</t>
        </is>
      </c>
      <c r="F4295" s="11" t="n">
        <v>1980</v>
      </c>
      <c r="G4295" s="8" t="inlineStr">
        <is>
          <t>BMW</t>
        </is>
      </c>
      <c r="H4295" s="8" t="inlineStr">
        <is>
          <t>M8 Competition</t>
        </is>
      </c>
      <c r="I4295" s="8" t="inlineStr">
        <is>
          <t>3YSYV9STM8M8AS453</t>
        </is>
      </c>
      <c r="J4295" s="8" t="inlineStr">
        <is>
          <t>02 - Sports / GT</t>
        </is>
      </c>
      <c r="K4295" s="12" t="n">
        <v>1205000</v>
      </c>
      <c r="L4295" s="8" t="inlineStr">
        <is>
          <t>North Dakota</t>
        </is>
      </c>
      <c r="M4295" s="13" t="n">
        <v>12754.81</v>
      </c>
      <c r="N4295" s="13" t="n">
        <v>11443.62</v>
      </c>
      <c r="O4295" s="8" t="n"/>
    </row>
    <row r="4296">
      <c r="A4296" s="8" t="inlineStr">
        <is>
          <t>CANON-202601-004275</t>
        </is>
      </c>
      <c r="B4296" s="9" t="inlineStr">
        <is>
          <t>2026-01</t>
        </is>
      </c>
      <c r="C4296" s="10" t="n">
        <v>46043</v>
      </c>
      <c r="D4296" s="9" t="inlineStr">
        <is>
          <t>Bound</t>
        </is>
      </c>
      <c r="E4296" s="8" t="inlineStr">
        <is>
          <t>Marisol Okonkwo</t>
        </is>
      </c>
      <c r="F4296" s="11" t="n">
        <v>1979</v>
      </c>
      <c r="G4296" s="8" t="inlineStr">
        <is>
          <t>Ferrari</t>
        </is>
      </c>
      <c r="H4296" s="8" t="inlineStr">
        <is>
          <t>275 GTB/4</t>
        </is>
      </c>
      <c r="I4296" s="8" t="inlineStr">
        <is>
          <t>CDXB84PNN13N8E94L</t>
        </is>
      </c>
      <c r="J4296" s="8" t="inlineStr">
        <is>
          <t>07 - Post-War Classic (1946-1972)</t>
        </is>
      </c>
      <c r="K4296" s="12" t="n">
        <v>295000</v>
      </c>
      <c r="L4296" s="8" t="inlineStr">
        <is>
          <t>Minnesota</t>
        </is>
      </c>
      <c r="M4296" s="13" t="n">
        <v>3526.64</v>
      </c>
      <c r="N4296" s="13" t="n">
        <v>3164.1</v>
      </c>
      <c r="O4296" s="8" t="n"/>
    </row>
    <row r="4297">
      <c r="A4297" s="8" t="inlineStr">
        <is>
          <t>CANON-202601-004276</t>
        </is>
      </c>
      <c r="B4297" s="9" t="inlineStr">
        <is>
          <t>2026-01</t>
        </is>
      </c>
      <c r="C4297" s="10" t="n">
        <v>46050</v>
      </c>
      <c r="D4297" s="9" t="inlineStr">
        <is>
          <t>Bound</t>
        </is>
      </c>
      <c r="E4297" s="8" t="inlineStr">
        <is>
          <t>Ingrid Vasquez</t>
        </is>
      </c>
      <c r="F4297" s="11" t="n">
        <v>1988</v>
      </c>
      <c r="G4297" s="8" t="inlineStr">
        <is>
          <t>BMW</t>
        </is>
      </c>
      <c r="H4297" s="8" t="inlineStr">
        <is>
          <t>M8 Competition</t>
        </is>
      </c>
      <c r="I4297" s="8" t="inlineStr">
        <is>
          <t>AFGB50URFLUW082PU</t>
        </is>
      </c>
      <c r="J4297" s="8" t="inlineStr">
        <is>
          <t>02 - Sports / GT</t>
        </is>
      </c>
      <c r="K4297" s="12" t="n">
        <v>255000</v>
      </c>
      <c r="L4297" s="8" t="inlineStr">
        <is>
          <t>North Dakota</t>
        </is>
      </c>
      <c r="M4297" s="13" t="n">
        <v>3680.66</v>
      </c>
      <c r="N4297" s="13" t="n">
        <v>3302.29</v>
      </c>
      <c r="O4297" s="8" t="n"/>
    </row>
    <row r="4298">
      <c r="A4298" s="8" t="inlineStr">
        <is>
          <t>CANON-202601-004277</t>
        </is>
      </c>
      <c r="B4298" s="9" t="inlineStr">
        <is>
          <t>2026-01</t>
        </is>
      </c>
      <c r="C4298" s="10" t="n">
        <v>46032</v>
      </c>
      <c r="D4298" s="9" t="inlineStr">
        <is>
          <t>Bound</t>
        </is>
      </c>
      <c r="E4298" s="8" t="inlineStr">
        <is>
          <t>Wilhelmina Fairweather</t>
        </is>
      </c>
      <c r="F4298" s="11" t="n">
        <v>1978</v>
      </c>
      <c r="G4298" s="8" t="inlineStr">
        <is>
          <t>Porsche</t>
        </is>
      </c>
      <c r="H4298" s="8" t="inlineStr">
        <is>
          <t>911 Turbo S</t>
        </is>
      </c>
      <c r="I4298" s="8" t="inlineStr">
        <is>
          <t>3EWF715WJDBDH0DLG</t>
        </is>
      </c>
      <c r="J4298" s="8" t="inlineStr">
        <is>
          <t>02 - Sports / GT</t>
        </is>
      </c>
      <c r="K4298" s="12" t="n">
        <v>465000</v>
      </c>
      <c r="L4298" s="8" t="inlineStr">
        <is>
          <t>Washington</t>
        </is>
      </c>
      <c r="M4298" s="13" t="n">
        <v>6316.98</v>
      </c>
      <c r="N4298" s="13" t="n">
        <v>5667.59</v>
      </c>
      <c r="O4298" s="8" t="n"/>
    </row>
    <row r="4299">
      <c r="A4299" s="8" t="inlineStr">
        <is>
          <t>CANON-202601-004278</t>
        </is>
      </c>
      <c r="B4299" s="9" t="inlineStr">
        <is>
          <t>2026-01</t>
        </is>
      </c>
      <c r="C4299" s="10" t="n">
        <v>46026</v>
      </c>
      <c r="D4299" s="9" t="inlineStr">
        <is>
          <t>Bound</t>
        </is>
      </c>
      <c r="E4299" s="8" t="inlineStr">
        <is>
          <t>Cassius Farkas</t>
        </is>
      </c>
      <c r="F4299" s="11" t="n">
        <v>2023</v>
      </c>
      <c r="G4299" s="8" t="inlineStr">
        <is>
          <t>McLaren</t>
        </is>
      </c>
      <c r="H4299" s="8" t="inlineStr">
        <is>
          <t>750S</t>
        </is>
      </c>
      <c r="I4299" s="8" t="inlineStr">
        <is>
          <t>P3M2S65DNSX5DUNTK</t>
        </is>
      </c>
      <c r="J4299" s="8" t="inlineStr">
        <is>
          <t>03 - Supercar</t>
        </is>
      </c>
      <c r="K4299" s="12" t="n">
        <v>1280000</v>
      </c>
      <c r="L4299" s="8" t="inlineStr">
        <is>
          <t>California</t>
        </is>
      </c>
      <c r="M4299" s="13" t="n">
        <v>26083.02</v>
      </c>
      <c r="N4299" s="13" t="n">
        <v>23401.69</v>
      </c>
      <c r="O4299" s="8" t="n"/>
    </row>
    <row r="4300">
      <c r="A4300" s="8" t="inlineStr">
        <is>
          <t>CANON-202601-004281</t>
        </is>
      </c>
      <c r="B4300" s="9" t="inlineStr">
        <is>
          <t>2026-01</t>
        </is>
      </c>
      <c r="C4300" s="10" t="n">
        <v>46027</v>
      </c>
      <c r="D4300" s="9" t="inlineStr">
        <is>
          <t>Bound</t>
        </is>
      </c>
      <c r="E4300" s="8" t="inlineStr">
        <is>
          <t>Marisol Rourke</t>
        </is>
      </c>
      <c r="F4300" s="11" t="n">
        <v>1999</v>
      </c>
      <c r="G4300" s="8" t="inlineStr">
        <is>
          <t>Bentley</t>
        </is>
      </c>
      <c r="H4300" s="8" t="inlineStr">
        <is>
          <t>Continental GT</t>
        </is>
      </c>
      <c r="I4300" s="8" t="inlineStr">
        <is>
          <t>9ZN0UXC8VJ4TX9NMH</t>
        </is>
      </c>
      <c r="J4300" s="8" t="inlineStr">
        <is>
          <t>02 - Sports / GT</t>
        </is>
      </c>
      <c r="K4300" s="12" t="n">
        <v>275000</v>
      </c>
      <c r="L4300" s="8" t="inlineStr">
        <is>
          <t>Tennessee</t>
        </is>
      </c>
      <c r="M4300" s="13" t="n">
        <v>3813.68</v>
      </c>
      <c r="N4300" s="13" t="n">
        <v>3421.63</v>
      </c>
      <c r="O4300" s="8" t="n"/>
    </row>
    <row r="4301">
      <c r="A4301" s="8" t="inlineStr">
        <is>
          <t>CANON-202601-004282</t>
        </is>
      </c>
      <c r="B4301" s="9" t="inlineStr">
        <is>
          <t>2026-01</t>
        </is>
      </c>
      <c r="C4301" s="10" t="n">
        <v>46043</v>
      </c>
      <c r="D4301" s="9" t="inlineStr">
        <is>
          <t>Bound</t>
        </is>
      </c>
      <c r="E4301" s="8" t="inlineStr">
        <is>
          <t>Delphine Larsson</t>
        </is>
      </c>
      <c r="F4301" s="11" t="n">
        <v>1987</v>
      </c>
      <c r="G4301" s="8" t="inlineStr">
        <is>
          <t>McLaren</t>
        </is>
      </c>
      <c r="H4301" s="8" t="inlineStr">
        <is>
          <t>750S</t>
        </is>
      </c>
      <c r="I4301" s="8" t="inlineStr">
        <is>
          <t>VYK3VN5Y3H3NBY4F3</t>
        </is>
      </c>
      <c r="J4301" s="8" t="inlineStr">
        <is>
          <t>03 - Supercar</t>
        </is>
      </c>
      <c r="K4301" s="12" t="n">
        <v>525000</v>
      </c>
      <c r="L4301" s="8" t="inlineStr">
        <is>
          <t>Michigan</t>
        </is>
      </c>
      <c r="M4301" s="13" t="n">
        <v>14586.08</v>
      </c>
      <c r="N4301" s="13" t="n">
        <v>13086.63</v>
      </c>
      <c r="O4301" s="8" t="n"/>
    </row>
    <row r="4302">
      <c r="A4302" s="8" t="inlineStr">
        <is>
          <t>CANON-202601-004283</t>
        </is>
      </c>
      <c r="B4302" s="9" t="inlineStr">
        <is>
          <t>2026-01</t>
        </is>
      </c>
      <c r="C4302" s="10" t="n">
        <v>46035</v>
      </c>
      <c r="D4302" s="9" t="inlineStr">
        <is>
          <t>Bound</t>
        </is>
      </c>
      <c r="E4302" s="8" t="inlineStr">
        <is>
          <t>Cassius Vasquez</t>
        </is>
      </c>
      <c r="F4302" s="11" t="n">
        <v>1995</v>
      </c>
      <c r="G4302" s="8" t="inlineStr">
        <is>
          <t>Aston Martin</t>
        </is>
      </c>
      <c r="H4302" s="8" t="inlineStr">
        <is>
          <t>DB12</t>
        </is>
      </c>
      <c r="I4302" s="8" t="inlineStr">
        <is>
          <t>STRX82SCH2CKTKVJL</t>
        </is>
      </c>
      <c r="J4302" s="8" t="inlineStr">
        <is>
          <t>02 - Sports / GT</t>
        </is>
      </c>
      <c r="K4302" s="12" t="n">
        <v>550000</v>
      </c>
      <c r="L4302" s="8" t="inlineStr">
        <is>
          <t>Minnesota</t>
        </is>
      </c>
      <c r="M4302" s="13" t="n">
        <v>8903.77</v>
      </c>
      <c r="N4302" s="13" t="n">
        <v>7988.46</v>
      </c>
      <c r="O4302" s="8" t="n"/>
    </row>
    <row r="4303">
      <c r="A4303" s="8" t="inlineStr">
        <is>
          <t>CANON-202601-004284</t>
        </is>
      </c>
      <c r="B4303" s="9" t="inlineStr">
        <is>
          <t>2026-01</t>
        </is>
      </c>
      <c r="C4303" s="10" t="n">
        <v>46049</v>
      </c>
      <c r="D4303" s="9" t="inlineStr">
        <is>
          <t>Bound</t>
        </is>
      </c>
      <c r="E4303" s="8" t="inlineStr">
        <is>
          <t>Mireille Delacroix</t>
        </is>
      </c>
      <c r="F4303" s="11" t="n">
        <v>1968</v>
      </c>
      <c r="G4303" s="8" t="inlineStr">
        <is>
          <t>Maserati</t>
        </is>
      </c>
      <c r="H4303" s="8" t="inlineStr">
        <is>
          <t>GranTurismo</t>
        </is>
      </c>
      <c r="I4303" s="8" t="inlineStr">
        <is>
          <t>EP749VJS2D75B2LWF</t>
        </is>
      </c>
      <c r="J4303" s="8" t="inlineStr">
        <is>
          <t>02 - Sports / GT</t>
        </is>
      </c>
      <c r="K4303" s="12" t="n">
        <v>405000</v>
      </c>
      <c r="L4303" s="8" t="inlineStr">
        <is>
          <t>California</t>
        </is>
      </c>
      <c r="M4303" s="13" t="n">
        <v>7737.03</v>
      </c>
      <c r="N4303" s="13" t="n">
        <v>6941.66</v>
      </c>
      <c r="O4303" s="8" t="n"/>
    </row>
    <row r="4304">
      <c r="A4304" s="8" t="inlineStr">
        <is>
          <t>CANON-202601-004285</t>
        </is>
      </c>
      <c r="B4304" s="9" t="inlineStr">
        <is>
          <t>2026-01</t>
        </is>
      </c>
      <c r="C4304" s="10" t="n">
        <v>46024</v>
      </c>
      <c r="D4304" s="9" t="inlineStr">
        <is>
          <t>Bound</t>
        </is>
      </c>
      <c r="E4304" s="8" t="inlineStr">
        <is>
          <t>Priya Rourke</t>
        </is>
      </c>
      <c r="F4304" s="11" t="n">
        <v>2010</v>
      </c>
      <c r="G4304" s="8" t="inlineStr">
        <is>
          <t>Aston Martin</t>
        </is>
      </c>
      <c r="H4304" s="8" t="inlineStr">
        <is>
          <t>DB5</t>
        </is>
      </c>
      <c r="I4304" s="8" t="inlineStr">
        <is>
          <t>MHCWC4S5D9LALBY8J</t>
        </is>
      </c>
      <c r="J4304" s="8" t="inlineStr">
        <is>
          <t>07 - Post-War Classic (1946-1972)</t>
        </is>
      </c>
      <c r="K4304" s="12" t="n">
        <v>960000</v>
      </c>
      <c r="L4304" s="8" t="inlineStr">
        <is>
          <t>California</t>
        </is>
      </c>
      <c r="M4304" s="13" t="n">
        <v>10514.72</v>
      </c>
      <c r="N4304" s="13" t="n">
        <v>9433.809999999999</v>
      </c>
      <c r="O4304" s="8" t="n"/>
    </row>
    <row r="4305">
      <c r="A4305" s="8" t="inlineStr">
        <is>
          <t>CANON-202601-004286</t>
        </is>
      </c>
      <c r="B4305" s="9" t="inlineStr">
        <is>
          <t>2026-01</t>
        </is>
      </c>
      <c r="C4305" s="10" t="n">
        <v>46048</v>
      </c>
      <c r="D4305" s="9" t="inlineStr">
        <is>
          <t>Bound</t>
        </is>
      </c>
      <c r="E4305" s="8" t="inlineStr">
        <is>
          <t>Priya Underwood</t>
        </is>
      </c>
      <c r="F4305" s="11" t="n">
        <v>2008</v>
      </c>
      <c r="G4305" s="8" t="inlineStr">
        <is>
          <t>Ferrari</t>
        </is>
      </c>
      <c r="H4305" s="8" t="inlineStr">
        <is>
          <t>296 GTB</t>
        </is>
      </c>
      <c r="I4305" s="8" t="inlineStr">
        <is>
          <t>S3WNF4APV59CKRBZ3</t>
        </is>
      </c>
      <c r="J4305" s="8" t="inlineStr">
        <is>
          <t>03 - Supercar</t>
        </is>
      </c>
      <c r="K4305" s="12" t="n">
        <v>1140000</v>
      </c>
      <c r="L4305" s="8" t="inlineStr">
        <is>
          <t>Washington</t>
        </is>
      </c>
      <c r="M4305" s="13" t="n">
        <v>16519.25</v>
      </c>
      <c r="N4305" s="13" t="n">
        <v>14821.07</v>
      </c>
      <c r="O4305" s="8" t="n"/>
    </row>
    <row r="4306">
      <c r="A4306" s="8" t="inlineStr">
        <is>
          <t>CANON-202601-004287</t>
        </is>
      </c>
      <c r="B4306" s="9" t="inlineStr">
        <is>
          <t>2026-01</t>
        </is>
      </c>
      <c r="C4306" s="10" t="n">
        <v>46039</v>
      </c>
      <c r="D4306" s="9" t="inlineStr">
        <is>
          <t>Bound</t>
        </is>
      </c>
      <c r="E4306" s="8" t="inlineStr">
        <is>
          <t>Marisol Okonkwo</t>
        </is>
      </c>
      <c r="F4306" s="11" t="n">
        <v>1957</v>
      </c>
      <c r="G4306" s="8" t="inlineStr">
        <is>
          <t>Porsche</t>
        </is>
      </c>
      <c r="H4306" s="8" t="inlineStr">
        <is>
          <t>911 Turbo S</t>
        </is>
      </c>
      <c r="I4306" s="8" t="inlineStr">
        <is>
          <t>GUYFZ2BT3UUVCR8C7</t>
        </is>
      </c>
      <c r="J4306" s="8" t="inlineStr">
        <is>
          <t>02 - Sports / GT</t>
        </is>
      </c>
      <c r="K4306" s="12" t="n">
        <v>905000</v>
      </c>
      <c r="L4306" s="8" t="inlineStr">
        <is>
          <t>Mississippi</t>
        </is>
      </c>
      <c r="M4306" s="13" t="n">
        <v>13207.88</v>
      </c>
      <c r="N4306" s="13" t="n">
        <v>11850.11</v>
      </c>
      <c r="O4306" s="8" t="n"/>
    </row>
    <row r="4307">
      <c r="A4307" s="8" t="inlineStr">
        <is>
          <t>CANON-202601-004289</t>
        </is>
      </c>
      <c r="B4307" s="9" t="inlineStr">
        <is>
          <t>2026-01</t>
        </is>
      </c>
      <c r="C4307" s="10" t="n">
        <v>46036</v>
      </c>
      <c r="D4307" s="9" t="inlineStr">
        <is>
          <t>Bound</t>
        </is>
      </c>
      <c r="E4307" s="8" t="inlineStr">
        <is>
          <t>Delphine Rourke</t>
        </is>
      </c>
      <c r="F4307" s="11" t="n">
        <v>2001</v>
      </c>
      <c r="G4307" s="8" t="inlineStr">
        <is>
          <t>Bentley</t>
        </is>
      </c>
      <c r="H4307" s="8" t="inlineStr">
        <is>
          <t>Continental GT</t>
        </is>
      </c>
      <c r="I4307" s="8" t="inlineStr">
        <is>
          <t>RDJ1PMGDL8LEJ8AN2</t>
        </is>
      </c>
      <c r="J4307" s="8" t="inlineStr">
        <is>
          <t>02 - Sports / GT</t>
        </is>
      </c>
      <c r="K4307" s="12" t="n">
        <v>640000</v>
      </c>
      <c r="L4307" s="8" t="inlineStr">
        <is>
          <t>Louisiana</t>
        </is>
      </c>
      <c r="M4307" s="13" t="n">
        <v>9497.360000000001</v>
      </c>
      <c r="N4307" s="13" t="n">
        <v>8521.030000000001</v>
      </c>
      <c r="O4307" s="8" t="n"/>
    </row>
    <row r="4308">
      <c r="A4308" s="8" t="inlineStr">
        <is>
          <t>CANON-202601-004290</t>
        </is>
      </c>
      <c r="B4308" s="9" t="inlineStr">
        <is>
          <t>2026-01</t>
        </is>
      </c>
      <c r="C4308" s="10" t="n">
        <v>46035</v>
      </c>
      <c r="D4308" s="9" t="inlineStr">
        <is>
          <t>Bound</t>
        </is>
      </c>
      <c r="E4308" s="8" t="inlineStr">
        <is>
          <t>Desmond Kingsford</t>
        </is>
      </c>
      <c r="F4308" s="11" t="n">
        <v>1972</v>
      </c>
      <c r="G4308" s="8" t="inlineStr">
        <is>
          <t>BMW</t>
        </is>
      </c>
      <c r="H4308" s="8" t="inlineStr">
        <is>
          <t>M8 Competition</t>
        </is>
      </c>
      <c r="I4308" s="8" t="inlineStr">
        <is>
          <t>87SXXE4S538VXVSZT</t>
        </is>
      </c>
      <c r="J4308" s="8" t="inlineStr">
        <is>
          <t>02 - Sports / GT</t>
        </is>
      </c>
      <c r="K4308" s="12" t="n">
        <v>270000</v>
      </c>
      <c r="L4308" s="8" t="inlineStr">
        <is>
          <t>California</t>
        </is>
      </c>
      <c r="M4308" s="13" t="n">
        <v>5158.02</v>
      </c>
      <c r="N4308" s="13" t="n">
        <v>4627.78</v>
      </c>
      <c r="O4308" s="8" t="n"/>
    </row>
    <row r="4309">
      <c r="A4309" s="8" t="inlineStr">
        <is>
          <t>CANON-202601-004291</t>
        </is>
      </c>
      <c r="B4309" s="9" t="inlineStr">
        <is>
          <t>2026-01</t>
        </is>
      </c>
      <c r="C4309" s="10" t="n">
        <v>46051</v>
      </c>
      <c r="D4309" s="9" t="inlineStr">
        <is>
          <t>Bound</t>
        </is>
      </c>
      <c r="E4309" s="8" t="inlineStr">
        <is>
          <t>Everett Montoya</t>
        </is>
      </c>
      <c r="F4309" s="11" t="n">
        <v>2008</v>
      </c>
      <c r="G4309" s="8" t="inlineStr">
        <is>
          <t>BMW</t>
        </is>
      </c>
      <c r="H4309" s="8" t="inlineStr">
        <is>
          <t>M8 Competition</t>
        </is>
      </c>
      <c r="I4309" s="8" t="inlineStr">
        <is>
          <t>L6ZHUM31E73TSS8A1</t>
        </is>
      </c>
      <c r="J4309" s="8" t="inlineStr">
        <is>
          <t>02 - Sports / GT</t>
        </is>
      </c>
      <c r="K4309" s="12" t="n">
        <v>445000</v>
      </c>
      <c r="L4309" s="8" t="inlineStr">
        <is>
          <t>Iowa</t>
        </is>
      </c>
      <c r="M4309" s="13" t="n">
        <v>6926.89</v>
      </c>
      <c r="N4309" s="13" t="n">
        <v>6214.81</v>
      </c>
      <c r="O4309" s="8" t="n"/>
    </row>
    <row r="4310">
      <c r="A4310" s="8" t="inlineStr">
        <is>
          <t>CANON-202601-004292</t>
        </is>
      </c>
      <c r="B4310" s="9" t="inlineStr">
        <is>
          <t>2026-01</t>
        </is>
      </c>
      <c r="C4310" s="10" t="n">
        <v>46042</v>
      </c>
      <c r="D4310" s="9" t="inlineStr">
        <is>
          <t>Bound</t>
        </is>
      </c>
      <c r="E4310" s="8" t="inlineStr">
        <is>
          <t>Marisol Whitlock</t>
        </is>
      </c>
      <c r="F4310" s="11" t="n">
        <v>1986</v>
      </c>
      <c r="G4310" s="8" t="inlineStr">
        <is>
          <t>BMW</t>
        </is>
      </c>
      <c r="H4310" s="8" t="inlineStr">
        <is>
          <t>M8 Competition</t>
        </is>
      </c>
      <c r="I4310" s="8" t="inlineStr">
        <is>
          <t>RJ326EUDXCS7AVLX6</t>
        </is>
      </c>
      <c r="J4310" s="8" t="inlineStr">
        <is>
          <t>02 - Sports / GT</t>
        </is>
      </c>
      <c r="K4310" s="12" t="n">
        <v>360000</v>
      </c>
      <c r="L4310" s="8" t="inlineStr">
        <is>
          <t>Indiana</t>
        </is>
      </c>
      <c r="M4310" s="13" t="n">
        <v>6266.04</v>
      </c>
      <c r="N4310" s="13" t="n">
        <v>5621.89</v>
      </c>
      <c r="O4310" s="8" t="n"/>
    </row>
    <row r="4311">
      <c r="A4311" s="8" t="inlineStr">
        <is>
          <t>CANON-202601-004294</t>
        </is>
      </c>
      <c r="B4311" s="9" t="inlineStr">
        <is>
          <t>2026-01</t>
        </is>
      </c>
      <c r="C4311" s="10" t="n">
        <v>46029</v>
      </c>
      <c r="D4311" s="9" t="inlineStr">
        <is>
          <t>Bound</t>
        </is>
      </c>
      <c r="E4311" s="8" t="inlineStr">
        <is>
          <t>Priya Kingsford</t>
        </is>
      </c>
      <c r="F4311" s="11" t="n">
        <v>2014</v>
      </c>
      <c r="G4311" s="8" t="inlineStr">
        <is>
          <t>Jaguar</t>
        </is>
      </c>
      <c r="H4311" s="8" t="inlineStr">
        <is>
          <t>E-Type Series 1</t>
        </is>
      </c>
      <c r="I4311" s="8" t="inlineStr">
        <is>
          <t>T8LVRG6G7GRDY12PX</t>
        </is>
      </c>
      <c r="J4311" s="8" t="inlineStr">
        <is>
          <t>07 - Post-War Classic (1946-1972)</t>
        </is>
      </c>
      <c r="K4311" s="12" t="n">
        <v>1615000</v>
      </c>
      <c r="L4311" s="8" t="inlineStr">
        <is>
          <t>Nevada</t>
        </is>
      </c>
      <c r="M4311" s="13" t="n">
        <v>13547.72</v>
      </c>
      <c r="N4311" s="13" t="n">
        <v>12155.01</v>
      </c>
      <c r="O4311" s="8" t="n"/>
    </row>
    <row r="4312">
      <c r="A4312" s="8" t="inlineStr">
        <is>
          <t>CANON-202601-004295</t>
        </is>
      </c>
      <c r="B4312" s="9" t="inlineStr">
        <is>
          <t>2026-01</t>
        </is>
      </c>
      <c r="C4312" s="10" t="n">
        <v>46029</v>
      </c>
      <c r="D4312" s="9" t="inlineStr">
        <is>
          <t>Bound</t>
        </is>
      </c>
      <c r="E4312" s="8" t="inlineStr">
        <is>
          <t>Fitzgerald Pennington</t>
        </is>
      </c>
      <c r="F4312" s="11" t="n">
        <v>2022</v>
      </c>
      <c r="G4312" s="8" t="inlineStr">
        <is>
          <t>BMW</t>
        </is>
      </c>
      <c r="H4312" s="8" t="inlineStr">
        <is>
          <t>M8 Competition</t>
        </is>
      </c>
      <c r="I4312" s="8" t="inlineStr">
        <is>
          <t>LJ8MBJCHADW719PJN</t>
        </is>
      </c>
      <c r="J4312" s="8" t="inlineStr">
        <is>
          <t>02 - Sports / GT</t>
        </is>
      </c>
      <c r="K4312" s="12" t="n">
        <v>325000</v>
      </c>
      <c r="L4312" s="8" t="inlineStr">
        <is>
          <t>Massachusetts</t>
        </is>
      </c>
      <c r="M4312" s="13" t="n">
        <v>5748.82</v>
      </c>
      <c r="N4312" s="13" t="n">
        <v>5157.84</v>
      </c>
      <c r="O4312" s="8" t="n"/>
    </row>
    <row r="4313">
      <c r="A4313" s="8" t="inlineStr">
        <is>
          <t>CANON-202601-004297</t>
        </is>
      </c>
      <c r="B4313" s="9" t="inlineStr">
        <is>
          <t>2026-01</t>
        </is>
      </c>
      <c r="C4313" s="10" t="n">
        <v>46051</v>
      </c>
      <c r="D4313" s="9" t="inlineStr">
        <is>
          <t>Bound</t>
        </is>
      </c>
      <c r="E4313" s="8" t="inlineStr">
        <is>
          <t>Cassius Blackwood</t>
        </is>
      </c>
      <c r="F4313" s="11" t="n">
        <v>1980</v>
      </c>
      <c r="G4313" s="8" t="inlineStr">
        <is>
          <t>Lamborghini</t>
        </is>
      </c>
      <c r="H4313" s="8" t="inlineStr">
        <is>
          <t>Huracan EVO</t>
        </is>
      </c>
      <c r="I4313" s="8" t="inlineStr">
        <is>
          <t>9JM60DXJNMXT9V6H7</t>
        </is>
      </c>
      <c r="J4313" s="8" t="inlineStr">
        <is>
          <t>03 - Supercar</t>
        </is>
      </c>
      <c r="K4313" s="12" t="n">
        <v>1645000</v>
      </c>
      <c r="L4313" s="8" t="inlineStr">
        <is>
          <t>New Jersey</t>
        </is>
      </c>
      <c r="M4313" s="13" t="n">
        <v>22595.47</v>
      </c>
      <c r="N4313" s="13" t="n">
        <v>20272.66</v>
      </c>
      <c r="O4313" s="8" t="n"/>
    </row>
    <row r="4314">
      <c r="A4314" s="8" t="inlineStr">
        <is>
          <t>CANON-202601-004298</t>
        </is>
      </c>
      <c r="B4314" s="9" t="inlineStr">
        <is>
          <t>2026-01</t>
        </is>
      </c>
      <c r="C4314" s="10" t="n">
        <v>46042</v>
      </c>
      <c r="D4314" s="9" t="inlineStr">
        <is>
          <t>Bound</t>
        </is>
      </c>
      <c r="E4314" s="8" t="inlineStr">
        <is>
          <t>Mireille Okonkwo</t>
        </is>
      </c>
      <c r="F4314" s="11" t="n">
        <v>1959</v>
      </c>
      <c r="G4314" s="8" t="inlineStr">
        <is>
          <t>Bentley</t>
        </is>
      </c>
      <c r="H4314" s="8" t="inlineStr">
        <is>
          <t>4.5 Litre</t>
        </is>
      </c>
      <c r="I4314" s="8" t="inlineStr">
        <is>
          <t>9LVDMUCH2B420EXVH</t>
        </is>
      </c>
      <c r="J4314" s="8" t="inlineStr">
        <is>
          <t>06 - Vintage Pre-War (pre-1946)</t>
        </is>
      </c>
      <c r="K4314" s="12" t="n">
        <v>1135000</v>
      </c>
      <c r="L4314" s="8" t="inlineStr">
        <is>
          <t>Hawaii</t>
        </is>
      </c>
      <c r="M4314" s="13" t="n">
        <v>9465.469999999999</v>
      </c>
      <c r="N4314" s="13" t="n">
        <v>8492.42</v>
      </c>
      <c r="O4314" s="8" t="n"/>
    </row>
    <row r="4315">
      <c r="A4315" s="8" t="inlineStr">
        <is>
          <t>CANON-202601-004299</t>
        </is>
      </c>
      <c r="B4315" s="9" t="inlineStr">
        <is>
          <t>2026-01</t>
        </is>
      </c>
      <c r="C4315" s="10" t="n">
        <v>46039</v>
      </c>
      <c r="D4315" s="9" t="inlineStr">
        <is>
          <t>Bound</t>
        </is>
      </c>
      <c r="E4315" s="8" t="inlineStr">
        <is>
          <t>Horace Castellanos</t>
        </is>
      </c>
      <c r="F4315" s="11" t="n">
        <v>2010</v>
      </c>
      <c r="G4315" s="8" t="inlineStr">
        <is>
          <t>Mercedes-Benz</t>
        </is>
      </c>
      <c r="H4315" s="8" t="inlineStr">
        <is>
          <t>AMG GT</t>
        </is>
      </c>
      <c r="I4315" s="8" t="inlineStr">
        <is>
          <t>H4MP4DTWMA7HN73ET</t>
        </is>
      </c>
      <c r="J4315" s="8" t="inlineStr">
        <is>
          <t>02 - Sports / GT</t>
        </is>
      </c>
      <c r="K4315" s="12" t="n">
        <v>775000</v>
      </c>
      <c r="L4315" s="8" t="inlineStr">
        <is>
          <t>Arkansas</t>
        </is>
      </c>
      <c r="M4315" s="13" t="n">
        <v>13116.51</v>
      </c>
      <c r="N4315" s="13" t="n">
        <v>11768.13</v>
      </c>
      <c r="O4315" s="8" t="n"/>
    </row>
    <row r="4316">
      <c r="A4316" s="8" t="inlineStr">
        <is>
          <t>CANON-202601-004300</t>
        </is>
      </c>
      <c r="B4316" s="9" t="inlineStr">
        <is>
          <t>2026-01</t>
        </is>
      </c>
      <c r="C4316" s="10" t="n">
        <v>46043</v>
      </c>
      <c r="D4316" s="9" t="inlineStr">
        <is>
          <t>Bound</t>
        </is>
      </c>
      <c r="E4316" s="8" t="inlineStr">
        <is>
          <t>Saoirse Fairweather</t>
        </is>
      </c>
      <c r="F4316" s="11" t="n">
        <v>1986</v>
      </c>
      <c r="G4316" s="8" t="inlineStr">
        <is>
          <t>Mercedes-Benz</t>
        </is>
      </c>
      <c r="H4316" s="8" t="inlineStr">
        <is>
          <t>280SL Pagoda</t>
        </is>
      </c>
      <c r="I4316" s="8" t="inlineStr">
        <is>
          <t>ACHN7FJ378GU01SBR</t>
        </is>
      </c>
      <c r="J4316" s="8" t="inlineStr">
        <is>
          <t>07 - Post-War Classic (1946-1972)</t>
        </is>
      </c>
      <c r="K4316" s="12" t="n">
        <v>410000</v>
      </c>
      <c r="L4316" s="8" t="inlineStr">
        <is>
          <t>Hawaii</t>
        </is>
      </c>
      <c r="M4316" s="13" t="n">
        <v>4827.17</v>
      </c>
      <c r="N4316" s="13" t="n">
        <v>4330.94</v>
      </c>
      <c r="O4316" s="8" t="n"/>
    </row>
    <row r="4317">
      <c r="A4317" s="8" t="inlineStr">
        <is>
          <t>CANON-202601-004301</t>
        </is>
      </c>
      <c r="B4317" s="9" t="inlineStr">
        <is>
          <t>2026-01</t>
        </is>
      </c>
      <c r="C4317" s="10" t="n">
        <v>46045</v>
      </c>
      <c r="D4317" s="9" t="inlineStr">
        <is>
          <t>Bound</t>
        </is>
      </c>
      <c r="E4317" s="8" t="inlineStr">
        <is>
          <t>Lorenzo Vandermeer</t>
        </is>
      </c>
      <c r="F4317" s="11" t="n">
        <v>1990</v>
      </c>
      <c r="G4317" s="8" t="inlineStr">
        <is>
          <t>Lamborghini</t>
        </is>
      </c>
      <c r="H4317" s="8" t="inlineStr">
        <is>
          <t>Huracan EVO</t>
        </is>
      </c>
      <c r="I4317" s="8" t="inlineStr">
        <is>
          <t>ZL5LTXRX3BAWZR5KN</t>
        </is>
      </c>
      <c r="J4317" s="8" t="inlineStr">
        <is>
          <t>03 - Supercar</t>
        </is>
      </c>
      <c r="K4317" s="12" t="n">
        <v>910000</v>
      </c>
      <c r="L4317" s="8" t="inlineStr">
        <is>
          <t>Connecticut</t>
        </is>
      </c>
      <c r="M4317" s="13" t="n">
        <v>18268.68</v>
      </c>
      <c r="N4317" s="13" t="n">
        <v>16390.66</v>
      </c>
      <c r="O4317" s="8" t="n"/>
    </row>
    <row r="4318">
      <c r="A4318" s="8" t="inlineStr">
        <is>
          <t>CANON-202601-004302</t>
        </is>
      </c>
      <c r="B4318" s="9" t="inlineStr">
        <is>
          <t>2026-01</t>
        </is>
      </c>
      <c r="C4318" s="10" t="n">
        <v>46030</v>
      </c>
      <c r="D4318" s="9" t="inlineStr">
        <is>
          <t>Bound</t>
        </is>
      </c>
      <c r="E4318" s="8" t="inlineStr">
        <is>
          <t>Sunniva Delacroix</t>
        </is>
      </c>
      <c r="F4318" s="11" t="n">
        <v>1976</v>
      </c>
      <c r="G4318" s="8" t="inlineStr">
        <is>
          <t>Aston Martin</t>
        </is>
      </c>
      <c r="H4318" s="8" t="inlineStr">
        <is>
          <t>DB12</t>
        </is>
      </c>
      <c r="I4318" s="8" t="inlineStr">
        <is>
          <t>NZ1535C8BM020R848</t>
        </is>
      </c>
      <c r="J4318" s="8" t="inlineStr">
        <is>
          <t>02 - Sports / GT</t>
        </is>
      </c>
      <c r="K4318" s="12" t="n">
        <v>495000</v>
      </c>
      <c r="L4318" s="8" t="inlineStr">
        <is>
          <t>Texas</t>
        </is>
      </c>
      <c r="M4318" s="13" t="n">
        <v>8055.42</v>
      </c>
      <c r="N4318" s="13" t="n">
        <v>7227.32</v>
      </c>
      <c r="O4318" s="8" t="n"/>
    </row>
    <row r="4319">
      <c r="A4319" s="8" t="inlineStr">
        <is>
          <t>CANON-202601-004303</t>
        </is>
      </c>
      <c r="B4319" s="9" t="inlineStr">
        <is>
          <t>2026-01</t>
        </is>
      </c>
      <c r="C4319" s="10" t="n">
        <v>46023</v>
      </c>
      <c r="D4319" s="9" t="inlineStr">
        <is>
          <t>Bound</t>
        </is>
      </c>
      <c r="E4319" s="8" t="inlineStr">
        <is>
          <t>Ingrid Harrington</t>
        </is>
      </c>
      <c r="F4319" s="11" t="n">
        <v>1965</v>
      </c>
      <c r="G4319" s="8" t="inlineStr">
        <is>
          <t>Bentley</t>
        </is>
      </c>
      <c r="H4319" s="8" t="inlineStr">
        <is>
          <t>Continental GT</t>
        </is>
      </c>
      <c r="I4319" s="8" t="inlineStr">
        <is>
          <t>8KLMYX24U88XHHX9R</t>
        </is>
      </c>
      <c r="J4319" s="8" t="inlineStr">
        <is>
          <t>02 - Sports / GT</t>
        </is>
      </c>
      <c r="K4319" s="12" t="n">
        <v>640000</v>
      </c>
      <c r="L4319" s="8" t="inlineStr">
        <is>
          <t>Montana</t>
        </is>
      </c>
      <c r="M4319" s="13" t="n">
        <v>7299.62</v>
      </c>
      <c r="N4319" s="13" t="n">
        <v>6549.22</v>
      </c>
      <c r="O4319" s="8" t="n"/>
    </row>
    <row r="4320">
      <c r="A4320" s="8" t="inlineStr">
        <is>
          <t>CANON-202601-004304</t>
        </is>
      </c>
      <c r="B4320" s="9" t="inlineStr">
        <is>
          <t>2026-01</t>
        </is>
      </c>
      <c r="C4320" s="10" t="n">
        <v>46049</v>
      </c>
      <c r="D4320" s="9" t="inlineStr">
        <is>
          <t>Bound</t>
        </is>
      </c>
      <c r="E4320" s="8" t="inlineStr">
        <is>
          <t>Saoirse Rourke</t>
        </is>
      </c>
      <c r="F4320" s="11" t="n">
        <v>1970</v>
      </c>
      <c r="G4320" s="8" t="inlineStr">
        <is>
          <t>Ferrari</t>
        </is>
      </c>
      <c r="H4320" s="8" t="inlineStr">
        <is>
          <t>296 GTB</t>
        </is>
      </c>
      <c r="I4320" s="8" t="inlineStr">
        <is>
          <t>FJKX44R8TDKF3LNS5</t>
        </is>
      </c>
      <c r="J4320" s="8" t="inlineStr">
        <is>
          <t>03 - Supercar</t>
        </is>
      </c>
      <c r="K4320" s="12" t="n">
        <v>445000</v>
      </c>
      <c r="L4320" s="8" t="inlineStr">
        <is>
          <t>Illinois</t>
        </is>
      </c>
      <c r="M4320" s="13" t="n">
        <v>13131.7</v>
      </c>
      <c r="N4320" s="13" t="n">
        <v>11781.76</v>
      </c>
      <c r="O4320" s="8" t="n"/>
    </row>
    <row r="4321">
      <c r="A4321" s="8" t="inlineStr">
        <is>
          <t>CANON-202601-004306</t>
        </is>
      </c>
      <c r="B4321" s="9" t="inlineStr">
        <is>
          <t>2026-01</t>
        </is>
      </c>
      <c r="C4321" s="10" t="n">
        <v>46050</v>
      </c>
      <c r="D4321" s="9" t="inlineStr">
        <is>
          <t>Bound</t>
        </is>
      </c>
      <c r="E4321" s="8" t="inlineStr">
        <is>
          <t>Horace Bellandi</t>
        </is>
      </c>
      <c r="F4321" s="11" t="n">
        <v>1978</v>
      </c>
      <c r="G4321" s="8" t="inlineStr">
        <is>
          <t>Ferrari</t>
        </is>
      </c>
      <c r="H4321" s="8" t="inlineStr">
        <is>
          <t>275 GTB/4</t>
        </is>
      </c>
      <c r="I4321" s="8" t="inlineStr">
        <is>
          <t>LAP1015764TVST92T</t>
        </is>
      </c>
      <c r="J4321" s="8" t="inlineStr">
        <is>
          <t>07 - Post-War Classic (1946-1972)</t>
        </is>
      </c>
      <c r="K4321" s="12" t="n">
        <v>330000</v>
      </c>
      <c r="L4321" s="8" t="inlineStr">
        <is>
          <t>Kentucky</t>
        </is>
      </c>
      <c r="M4321" s="13" t="n">
        <v>4004.83</v>
      </c>
      <c r="N4321" s="13" t="n">
        <v>3593.13</v>
      </c>
      <c r="O4321" s="8" t="n"/>
    </row>
    <row r="4322">
      <c r="A4322" s="8" t="inlineStr">
        <is>
          <t>CANON-202601-004307</t>
        </is>
      </c>
      <c r="B4322" s="9" t="inlineStr">
        <is>
          <t>2026-01</t>
        </is>
      </c>
      <c r="C4322" s="10" t="n">
        <v>46047</v>
      </c>
      <c r="D4322" s="9" t="inlineStr">
        <is>
          <t>Bound</t>
        </is>
      </c>
      <c r="E4322" s="8" t="inlineStr">
        <is>
          <t>Priya Delacroix</t>
        </is>
      </c>
      <c r="F4322" s="11" t="n">
        <v>2018</v>
      </c>
      <c r="G4322" s="8" t="inlineStr">
        <is>
          <t>Bentley</t>
        </is>
      </c>
      <c r="H4322" s="8" t="inlineStr">
        <is>
          <t>Continental GT</t>
        </is>
      </c>
      <c r="I4322" s="8" t="inlineStr">
        <is>
          <t>C0JBRP64JNNFRHP29</t>
        </is>
      </c>
      <c r="J4322" s="8" t="inlineStr">
        <is>
          <t>02 - Sports / GT</t>
        </is>
      </c>
      <c r="K4322" s="12" t="n">
        <v>860000</v>
      </c>
      <c r="L4322" s="8" t="inlineStr">
        <is>
          <t>California</t>
        </is>
      </c>
      <c r="M4322" s="13" t="n">
        <v>14238.68</v>
      </c>
      <c r="N4322" s="13" t="n">
        <v>12774.94</v>
      </c>
      <c r="O4322" s="8" t="n"/>
    </row>
    <row r="4323">
      <c r="A4323" s="8" t="inlineStr">
        <is>
          <t>CANON-202601-004309</t>
        </is>
      </c>
      <c r="B4323" s="9" t="inlineStr">
        <is>
          <t>2026-01</t>
        </is>
      </c>
      <c r="C4323" s="10" t="n">
        <v>46027</v>
      </c>
      <c r="D4323" s="9" t="inlineStr">
        <is>
          <t>Bound</t>
        </is>
      </c>
      <c r="E4323" s="8" t="inlineStr">
        <is>
          <t>Noor Vandermeer</t>
        </is>
      </c>
      <c r="F4323" s="11" t="n">
        <v>1978</v>
      </c>
      <c r="G4323" s="8" t="inlineStr">
        <is>
          <t>McLaren</t>
        </is>
      </c>
      <c r="H4323" s="8" t="inlineStr">
        <is>
          <t>750S</t>
        </is>
      </c>
      <c r="I4323" s="8" t="inlineStr">
        <is>
          <t>1800DM8XD0GR36RBY</t>
        </is>
      </c>
      <c r="J4323" s="8" t="inlineStr">
        <is>
          <t>03 - Supercar</t>
        </is>
      </c>
      <c r="K4323" s="12" t="n">
        <v>790000</v>
      </c>
      <c r="L4323" s="8" t="inlineStr">
        <is>
          <t>Arkansas</t>
        </is>
      </c>
      <c r="M4323" s="13" t="n">
        <v>19541.32</v>
      </c>
      <c r="N4323" s="13" t="n">
        <v>17532.47</v>
      </c>
      <c r="O4323" s="8" t="n"/>
    </row>
    <row r="4324">
      <c r="A4324" s="8" t="inlineStr">
        <is>
          <t>CANON-202601-004310</t>
        </is>
      </c>
      <c r="B4324" s="9" t="inlineStr">
        <is>
          <t>2026-01</t>
        </is>
      </c>
      <c r="C4324" s="10" t="n">
        <v>46051</v>
      </c>
      <c r="D4324" s="9" t="inlineStr">
        <is>
          <t>Bound</t>
        </is>
      </c>
      <c r="E4324" s="8" t="inlineStr">
        <is>
          <t>Ramona Blackwood</t>
        </is>
      </c>
      <c r="F4324" s="11" t="n">
        <v>1955</v>
      </c>
      <c r="G4324" s="8" t="inlineStr">
        <is>
          <t>Maserati</t>
        </is>
      </c>
      <c r="H4324" s="8" t="inlineStr">
        <is>
          <t>GranTurismo</t>
        </is>
      </c>
      <c r="I4324" s="8" t="inlineStr">
        <is>
          <t>DZHMMBX105MA7BRG1</t>
        </is>
      </c>
      <c r="J4324" s="8" t="inlineStr">
        <is>
          <t>02 - Sports / GT</t>
        </is>
      </c>
      <c r="K4324" s="12" t="n">
        <v>565000</v>
      </c>
      <c r="L4324" s="8" t="inlineStr">
        <is>
          <t>Connecticut</t>
        </is>
      </c>
      <c r="M4324" s="13" t="n">
        <v>7760.75</v>
      </c>
      <c r="N4324" s="13" t="n">
        <v>6962.94</v>
      </c>
      <c r="O4324" s="8" t="n"/>
    </row>
    <row r="4325">
      <c r="A4325" s="8" t="inlineStr">
        <is>
          <t>CANON-202601-004311</t>
        </is>
      </c>
      <c r="B4325" s="9" t="inlineStr">
        <is>
          <t>2026-01</t>
        </is>
      </c>
      <c r="C4325" s="10" t="n">
        <v>46028</v>
      </c>
      <c r="D4325" s="9" t="inlineStr">
        <is>
          <t>Bound</t>
        </is>
      </c>
      <c r="E4325" s="8" t="inlineStr">
        <is>
          <t>Cassius Vandermeer</t>
        </is>
      </c>
      <c r="F4325" s="11" t="n">
        <v>2009</v>
      </c>
      <c r="G4325" s="8" t="inlineStr">
        <is>
          <t>Porsche</t>
        </is>
      </c>
      <c r="H4325" s="8" t="inlineStr">
        <is>
          <t>911 Turbo S</t>
        </is>
      </c>
      <c r="I4325" s="8" t="inlineStr">
        <is>
          <t>UY2ABYATZF08D75R3</t>
        </is>
      </c>
      <c r="J4325" s="8" t="inlineStr">
        <is>
          <t>02 - Sports / GT</t>
        </is>
      </c>
      <c r="K4325" s="12" t="n">
        <v>1210000</v>
      </c>
      <c r="L4325" s="8" t="inlineStr">
        <is>
          <t>Oklahoma</t>
        </is>
      </c>
      <c r="M4325" s="13" t="n">
        <v>15821.32</v>
      </c>
      <c r="N4325" s="13" t="n">
        <v>14194.89</v>
      </c>
      <c r="O4325" s="8" t="n"/>
    </row>
    <row r="4326">
      <c r="A4326" s="8" t="inlineStr">
        <is>
          <t>CANON-202601-004312</t>
        </is>
      </c>
      <c r="B4326" s="9" t="inlineStr">
        <is>
          <t>2026-01</t>
        </is>
      </c>
      <c r="C4326" s="10" t="n">
        <v>46032</v>
      </c>
      <c r="D4326" s="9" t="inlineStr">
        <is>
          <t>Bound</t>
        </is>
      </c>
      <c r="E4326" s="8" t="inlineStr">
        <is>
          <t>Lorenzo Nakashima</t>
        </is>
      </c>
      <c r="F4326" s="11" t="n">
        <v>1995</v>
      </c>
      <c r="G4326" s="8" t="inlineStr">
        <is>
          <t>Mercedes-Benz</t>
        </is>
      </c>
      <c r="H4326" s="8" t="inlineStr">
        <is>
          <t>280SL Pagoda</t>
        </is>
      </c>
      <c r="I4326" s="8" t="inlineStr">
        <is>
          <t>4TNUSJBL39K5E32CC</t>
        </is>
      </c>
      <c r="J4326" s="8" t="inlineStr">
        <is>
          <t>07 - Post-War Classic (1946-1972)</t>
        </is>
      </c>
      <c r="K4326" s="12" t="n">
        <v>435000</v>
      </c>
      <c r="L4326" s="8" t="inlineStr">
        <is>
          <t>California</t>
        </is>
      </c>
      <c r="M4326" s="13" t="n">
        <v>5318.49</v>
      </c>
      <c r="N4326" s="13" t="n">
        <v>4771.75</v>
      </c>
      <c r="O4326" s="8" t="n"/>
    </row>
    <row r="4327">
      <c r="A4327" s="8" t="inlineStr">
        <is>
          <t>CANON-202601-004313</t>
        </is>
      </c>
      <c r="B4327" s="9" t="inlineStr">
        <is>
          <t>2026-01</t>
        </is>
      </c>
      <c r="C4327" s="10" t="n">
        <v>46026</v>
      </c>
      <c r="D4327" s="9" t="inlineStr">
        <is>
          <t>Bound</t>
        </is>
      </c>
      <c r="E4327" s="8" t="inlineStr">
        <is>
          <t>Ingrid Bellandi</t>
        </is>
      </c>
      <c r="F4327" s="11" t="n">
        <v>1976</v>
      </c>
      <c r="G4327" s="8" t="inlineStr">
        <is>
          <t>Aston Martin</t>
        </is>
      </c>
      <c r="H4327" s="8" t="inlineStr">
        <is>
          <t>DB12</t>
        </is>
      </c>
      <c r="I4327" s="8" t="inlineStr">
        <is>
          <t>FRHU803FXXEU4BA4R</t>
        </is>
      </c>
      <c r="J4327" s="8" t="inlineStr">
        <is>
          <t>02 - Sports / GT</t>
        </is>
      </c>
      <c r="K4327" s="12" t="n">
        <v>540000</v>
      </c>
      <c r="L4327" s="8" t="inlineStr">
        <is>
          <t>Tennessee</t>
        </is>
      </c>
      <c r="M4327" s="13" t="n">
        <v>6490.19</v>
      </c>
      <c r="N4327" s="13" t="n">
        <v>5823</v>
      </c>
      <c r="O4327" s="8" t="n"/>
    </row>
    <row r="4328">
      <c r="A4328" s="8" t="inlineStr">
        <is>
          <t>CANON-202601-004317</t>
        </is>
      </c>
      <c r="B4328" s="9" t="inlineStr">
        <is>
          <t>2026-01</t>
        </is>
      </c>
      <c r="C4328" s="10" t="n">
        <v>46026</v>
      </c>
      <c r="D4328" s="9" t="inlineStr">
        <is>
          <t>Bound</t>
        </is>
      </c>
      <c r="E4328" s="8" t="inlineStr">
        <is>
          <t>Sunniva Castellanos</t>
        </is>
      </c>
      <c r="F4328" s="11" t="n">
        <v>1969</v>
      </c>
      <c r="G4328" s="8" t="inlineStr">
        <is>
          <t>Bentley</t>
        </is>
      </c>
      <c r="H4328" s="8" t="inlineStr">
        <is>
          <t>Continental GT</t>
        </is>
      </c>
      <c r="I4328" s="8" t="inlineStr">
        <is>
          <t>UCB4LEC65SCBPNFLG</t>
        </is>
      </c>
      <c r="J4328" s="8" t="inlineStr">
        <is>
          <t>02 - Sports / GT</t>
        </is>
      </c>
      <c r="K4328" s="12" t="n">
        <v>425000</v>
      </c>
      <c r="L4328" s="8" t="inlineStr">
        <is>
          <t>New Mexico</t>
        </is>
      </c>
      <c r="M4328" s="13" t="n">
        <v>7698.11</v>
      </c>
      <c r="N4328" s="13" t="n">
        <v>6906.74</v>
      </c>
      <c r="O4328" s="8" t="n"/>
    </row>
    <row r="4329">
      <c r="A4329" s="8" t="inlineStr">
        <is>
          <t>CANON-202601-004318</t>
        </is>
      </c>
      <c r="B4329" s="9" t="inlineStr">
        <is>
          <t>2026-01</t>
        </is>
      </c>
      <c r="C4329" s="10" t="n">
        <v>46043</v>
      </c>
      <c r="D4329" s="9" t="inlineStr">
        <is>
          <t>Bound</t>
        </is>
      </c>
      <c r="E4329" s="8" t="inlineStr">
        <is>
          <t>Cassius Larsson</t>
        </is>
      </c>
      <c r="F4329" s="11" t="n">
        <v>1965</v>
      </c>
      <c r="G4329" s="8" t="inlineStr">
        <is>
          <t>Maserati</t>
        </is>
      </c>
      <c r="H4329" s="8" t="inlineStr">
        <is>
          <t>GranTurismo</t>
        </is>
      </c>
      <c r="I4329" s="8" t="inlineStr">
        <is>
          <t>0ZH1A833NJ22GVGLN</t>
        </is>
      </c>
      <c r="J4329" s="8" t="inlineStr">
        <is>
          <t>02 - Sports / GT</t>
        </is>
      </c>
      <c r="K4329" s="12" t="n">
        <v>1225000</v>
      </c>
      <c r="L4329" s="8" t="inlineStr">
        <is>
          <t>Arizona</t>
        </is>
      </c>
      <c r="M4329" s="13" t="n">
        <v>12839.39</v>
      </c>
      <c r="N4329" s="13" t="n">
        <v>11519.5</v>
      </c>
      <c r="O4329" s="8" t="n"/>
    </row>
    <row r="4330">
      <c r="A4330" s="8" t="inlineStr">
        <is>
          <t>CANON-202601-004319</t>
        </is>
      </c>
      <c r="B4330" s="9" t="inlineStr">
        <is>
          <t>2026-01</t>
        </is>
      </c>
      <c r="C4330" s="10" t="n">
        <v>46042</v>
      </c>
      <c r="D4330" s="9" t="inlineStr">
        <is>
          <t>Bound</t>
        </is>
      </c>
      <c r="E4330" s="8" t="inlineStr">
        <is>
          <t>Cassius Whitlock</t>
        </is>
      </c>
      <c r="F4330" s="11" t="n">
        <v>1966</v>
      </c>
      <c r="G4330" s="8" t="inlineStr">
        <is>
          <t>Aston Martin</t>
        </is>
      </c>
      <c r="H4330" s="8" t="inlineStr">
        <is>
          <t>DB12</t>
        </is>
      </c>
      <c r="I4330" s="8" t="inlineStr">
        <is>
          <t>YYBNKJCNNECUZWUF4</t>
        </is>
      </c>
      <c r="J4330" s="8" t="inlineStr">
        <is>
          <t>02 - Sports / GT</t>
        </is>
      </c>
      <c r="K4330" s="12" t="n">
        <v>1230000</v>
      </c>
      <c r="L4330" s="8" t="inlineStr">
        <is>
          <t>Kentucky</t>
        </is>
      </c>
      <c r="M4330" s="13" t="n">
        <v>17103.96</v>
      </c>
      <c r="N4330" s="13" t="n">
        <v>15345.67</v>
      </c>
      <c r="O4330" s="8" t="n"/>
    </row>
    <row r="4331">
      <c r="A4331" s="8" t="inlineStr">
        <is>
          <t>CANON-202601-004320</t>
        </is>
      </c>
      <c r="B4331" s="9" t="inlineStr">
        <is>
          <t>2026-01</t>
        </is>
      </c>
      <c r="C4331" s="10" t="n">
        <v>46050</v>
      </c>
      <c r="D4331" s="9" t="inlineStr">
        <is>
          <t>Bound</t>
        </is>
      </c>
      <c r="E4331" s="8" t="inlineStr">
        <is>
          <t>Thaddeus Farkas</t>
        </is>
      </c>
      <c r="F4331" s="11" t="n">
        <v>1970</v>
      </c>
      <c r="G4331" s="8" t="inlineStr">
        <is>
          <t>Porsche</t>
        </is>
      </c>
      <c r="H4331" s="8" t="inlineStr">
        <is>
          <t>911 Turbo S</t>
        </is>
      </c>
      <c r="I4331" s="8" t="inlineStr">
        <is>
          <t>Y49MB93LMC5T3NY3P</t>
        </is>
      </c>
      <c r="J4331" s="8" t="inlineStr">
        <is>
          <t>02 - Sports / GT</t>
        </is>
      </c>
      <c r="K4331" s="12" t="n">
        <v>375000</v>
      </c>
      <c r="L4331" s="8" t="inlineStr">
        <is>
          <t>California</t>
        </is>
      </c>
      <c r="M4331" s="13" t="n">
        <v>7163.92</v>
      </c>
      <c r="N4331" s="13" t="n">
        <v>6427.47</v>
      </c>
      <c r="O4331" s="8" t="n"/>
    </row>
    <row r="4332">
      <c r="A4332" s="8" t="inlineStr">
        <is>
          <t>CANON-202601-004322</t>
        </is>
      </c>
      <c r="B4332" s="9" t="inlineStr">
        <is>
          <t>2026-01</t>
        </is>
      </c>
      <c r="C4332" s="10" t="n">
        <v>46051</v>
      </c>
      <c r="D4332" s="9" t="inlineStr">
        <is>
          <t>Bound</t>
        </is>
      </c>
      <c r="E4332" s="8" t="inlineStr">
        <is>
          <t>Emiliano Underwood</t>
        </is>
      </c>
      <c r="F4332" s="11" t="n">
        <v>1978</v>
      </c>
      <c r="G4332" s="8" t="inlineStr">
        <is>
          <t>Mercedes-Benz</t>
        </is>
      </c>
      <c r="H4332" s="8" t="inlineStr">
        <is>
          <t>AMG GT</t>
        </is>
      </c>
      <c r="I4332" s="8" t="inlineStr">
        <is>
          <t>9R8JD4FD5YN75VBK6</t>
        </is>
      </c>
      <c r="J4332" s="8" t="inlineStr">
        <is>
          <t>02 - Sports / GT</t>
        </is>
      </c>
      <c r="K4332" s="12" t="n">
        <v>1240000</v>
      </c>
      <c r="L4332" s="8" t="inlineStr">
        <is>
          <t>Delaware</t>
        </is>
      </c>
      <c r="M4332" s="13" t="n">
        <v>16084.91</v>
      </c>
      <c r="N4332" s="13" t="n">
        <v>14431.38</v>
      </c>
      <c r="O4332" s="8" t="n"/>
    </row>
    <row r="4333">
      <c r="A4333" s="8" t="inlineStr">
        <is>
          <t>CANON-202601-004323</t>
        </is>
      </c>
      <c r="B4333" s="9" t="inlineStr">
        <is>
          <t>2026-01</t>
        </is>
      </c>
      <c r="C4333" s="10" t="n">
        <v>46042</v>
      </c>
      <c r="D4333" s="9" t="inlineStr">
        <is>
          <t>Bound</t>
        </is>
      </c>
      <c r="E4333" s="8" t="inlineStr">
        <is>
          <t>Ramona Bellandi</t>
        </is>
      </c>
      <c r="F4333" s="11" t="n">
        <v>2012</v>
      </c>
      <c r="G4333" s="8" t="inlineStr">
        <is>
          <t>Ringbrothers</t>
        </is>
      </c>
      <c r="H4333" s="8" t="inlineStr">
        <is>
          <t>Mustang</t>
        </is>
      </c>
      <c r="I4333" s="8" t="inlineStr">
        <is>
          <t>PPPBFGRS6S43RHFHK</t>
        </is>
      </c>
      <c r="J4333" s="8" t="inlineStr">
        <is>
          <t>11 - Restomod / Coachbuilt / Bespoke</t>
        </is>
      </c>
      <c r="K4333" s="12" t="n">
        <v>285000</v>
      </c>
      <c r="L4333" s="8" t="inlineStr">
        <is>
          <t>Connecticut</t>
        </is>
      </c>
      <c r="M4333" s="13" t="n">
        <v>5299.92</v>
      </c>
      <c r="N4333" s="13" t="n">
        <v>4755.09</v>
      </c>
      <c r="O4333" s="8" t="n"/>
    </row>
    <row r="4334">
      <c r="A4334" s="8" t="inlineStr">
        <is>
          <t>CANON-202601-004325</t>
        </is>
      </c>
      <c r="B4334" s="9" t="inlineStr">
        <is>
          <t>2026-01</t>
        </is>
      </c>
      <c r="C4334" s="10" t="n">
        <v>46029</v>
      </c>
      <c r="D4334" s="9" t="inlineStr">
        <is>
          <t>Bound</t>
        </is>
      </c>
      <c r="E4334" s="8" t="inlineStr">
        <is>
          <t>Ottilie Castellanos</t>
        </is>
      </c>
      <c r="F4334" s="11" t="n">
        <v>2022</v>
      </c>
      <c r="G4334" s="8" t="inlineStr">
        <is>
          <t>BMW</t>
        </is>
      </c>
      <c r="H4334" s="8" t="inlineStr">
        <is>
          <t>M8 Competition</t>
        </is>
      </c>
      <c r="I4334" s="8" t="inlineStr">
        <is>
          <t>S8DGLVM4ZFDG86FXC</t>
        </is>
      </c>
      <c r="J4334" s="8" t="inlineStr">
        <is>
          <t>02 - Sports / GT</t>
        </is>
      </c>
      <c r="K4334" s="12" t="n">
        <v>370000</v>
      </c>
      <c r="L4334" s="8" t="inlineStr">
        <is>
          <t>Washington</t>
        </is>
      </c>
      <c r="M4334" s="13" t="n">
        <v>5026.42</v>
      </c>
      <c r="N4334" s="13" t="n">
        <v>4509.7</v>
      </c>
      <c r="O4334" s="8" t="n"/>
    </row>
    <row r="4335">
      <c r="A4335" s="8" t="inlineStr">
        <is>
          <t>CANON-202601-004326</t>
        </is>
      </c>
      <c r="B4335" s="9" t="inlineStr">
        <is>
          <t>2026-01</t>
        </is>
      </c>
      <c r="C4335" s="10" t="n">
        <v>46030</v>
      </c>
      <c r="D4335" s="9" t="inlineStr">
        <is>
          <t>Bound</t>
        </is>
      </c>
      <c r="E4335" s="8" t="inlineStr">
        <is>
          <t>Ramona Montoya</t>
        </is>
      </c>
      <c r="F4335" s="11" t="n">
        <v>2015</v>
      </c>
      <c r="G4335" s="8" t="inlineStr">
        <is>
          <t>McLaren</t>
        </is>
      </c>
      <c r="H4335" s="8" t="inlineStr">
        <is>
          <t>750S</t>
        </is>
      </c>
      <c r="I4335" s="8" t="inlineStr">
        <is>
          <t>3HMMTESPMKK613P21</t>
        </is>
      </c>
      <c r="J4335" s="8" t="inlineStr">
        <is>
          <t>03 - Supercar</t>
        </is>
      </c>
      <c r="K4335" s="12" t="n">
        <v>720000</v>
      </c>
      <c r="L4335" s="8" t="inlineStr">
        <is>
          <t>Ohio</t>
        </is>
      </c>
      <c r="M4335" s="13" t="n">
        <v>17938.87</v>
      </c>
      <c r="N4335" s="13" t="n">
        <v>16094.75</v>
      </c>
      <c r="O4335" s="8" t="n"/>
    </row>
    <row r="4336">
      <c r="A4336" s="8" t="inlineStr">
        <is>
          <t>CANON-202601-004328</t>
        </is>
      </c>
      <c r="B4336" s="9" t="inlineStr">
        <is>
          <t>2026-01</t>
        </is>
      </c>
      <c r="C4336" s="10" t="n">
        <v>46044</v>
      </c>
      <c r="D4336" s="9" t="inlineStr">
        <is>
          <t>Bound</t>
        </is>
      </c>
      <c r="E4336" s="8" t="inlineStr">
        <is>
          <t>Noor Rourke</t>
        </is>
      </c>
      <c r="F4336" s="11" t="n">
        <v>2015</v>
      </c>
      <c r="G4336" s="8" t="inlineStr">
        <is>
          <t>Bentley</t>
        </is>
      </c>
      <c r="H4336" s="8" t="inlineStr">
        <is>
          <t>Continental GT</t>
        </is>
      </c>
      <c r="I4336" s="8" t="inlineStr">
        <is>
          <t>C2ZHHHE08E32VA2TB</t>
        </is>
      </c>
      <c r="J4336" s="8" t="inlineStr">
        <is>
          <t>02 - Sports / GT</t>
        </is>
      </c>
      <c r="K4336" s="12" t="n">
        <v>620000</v>
      </c>
      <c r="L4336" s="8" t="inlineStr">
        <is>
          <t>Tennessee</t>
        </is>
      </c>
      <c r="M4336" s="13" t="n">
        <v>7451.7</v>
      </c>
      <c r="N4336" s="13" t="n">
        <v>6685.67</v>
      </c>
      <c r="O4336" s="8" t="n"/>
    </row>
    <row r="4337">
      <c r="A4337" s="8" t="inlineStr">
        <is>
          <t>CANON-202601-004329</t>
        </is>
      </c>
      <c r="B4337" s="9" t="inlineStr">
        <is>
          <t>2026-01</t>
        </is>
      </c>
      <c r="C4337" s="10" t="n">
        <v>46023</v>
      </c>
      <c r="D4337" s="9" t="inlineStr">
        <is>
          <t>Bound</t>
        </is>
      </c>
      <c r="E4337" s="8" t="inlineStr">
        <is>
          <t>Ramona Underwood</t>
        </is>
      </c>
      <c r="F4337" s="11" t="n">
        <v>1975</v>
      </c>
      <c r="G4337" s="8" t="inlineStr">
        <is>
          <t>Bugatti</t>
        </is>
      </c>
      <c r="H4337" s="8" t="inlineStr">
        <is>
          <t>Type 57</t>
        </is>
      </c>
      <c r="I4337" s="8" t="inlineStr">
        <is>
          <t>L8R9WP0AKFUS0PMTS</t>
        </is>
      </c>
      <c r="J4337" s="8" t="inlineStr">
        <is>
          <t>06 - Vintage Pre-War (pre-1946)</t>
        </is>
      </c>
      <c r="K4337" s="12" t="n">
        <v>490000</v>
      </c>
      <c r="L4337" s="8" t="inlineStr">
        <is>
          <t>Maine</t>
        </is>
      </c>
      <c r="M4337" s="13" t="n">
        <v>4193.66</v>
      </c>
      <c r="N4337" s="13" t="n">
        <v>3762.55</v>
      </c>
      <c r="O4337" s="8" t="n"/>
    </row>
    <row r="4338">
      <c r="A4338" s="8" t="inlineStr">
        <is>
          <t>CANON-202601-004330</t>
        </is>
      </c>
      <c r="B4338" s="9" t="inlineStr">
        <is>
          <t>2026-01</t>
        </is>
      </c>
      <c r="C4338" s="10" t="n">
        <v>46050</v>
      </c>
      <c r="D4338" s="9" t="inlineStr">
        <is>
          <t>Bound</t>
        </is>
      </c>
      <c r="E4338" s="8" t="inlineStr">
        <is>
          <t>Fitzgerald Harrington</t>
        </is>
      </c>
      <c r="F4338" s="11" t="n">
        <v>2011</v>
      </c>
      <c r="G4338" s="8" t="inlineStr">
        <is>
          <t>Aston Martin</t>
        </is>
      </c>
      <c r="H4338" s="8" t="inlineStr">
        <is>
          <t>DB12</t>
        </is>
      </c>
      <c r="I4338" s="8" t="inlineStr">
        <is>
          <t>U58XFTKFKBWDV2MPV</t>
        </is>
      </c>
      <c r="J4338" s="8" t="inlineStr">
        <is>
          <t>02 - Sports / GT</t>
        </is>
      </c>
      <c r="K4338" s="12" t="n">
        <v>590000</v>
      </c>
      <c r="L4338" s="8" t="inlineStr">
        <is>
          <t>Washington</t>
        </is>
      </c>
      <c r="M4338" s="13" t="n">
        <v>6946.42</v>
      </c>
      <c r="N4338" s="13" t="n">
        <v>6232.33</v>
      </c>
      <c r="O4338" s="8" t="n"/>
    </row>
    <row r="4339">
      <c r="A4339" s="8" t="inlineStr">
        <is>
          <t>CANON-202601-004332</t>
        </is>
      </c>
      <c r="B4339" s="9" t="inlineStr">
        <is>
          <t>2026-01</t>
        </is>
      </c>
      <c r="C4339" s="10" t="n">
        <v>46023</v>
      </c>
      <c r="D4339" s="9" t="inlineStr">
        <is>
          <t>Bound</t>
        </is>
      </c>
      <c r="E4339" s="8" t="inlineStr">
        <is>
          <t>Leopold Rourke</t>
        </is>
      </c>
      <c r="F4339" s="11" t="n">
        <v>1959</v>
      </c>
      <c r="G4339" s="8" t="inlineStr">
        <is>
          <t>Maserati</t>
        </is>
      </c>
      <c r="H4339" s="8" t="inlineStr">
        <is>
          <t>GranTurismo</t>
        </is>
      </c>
      <c r="I4339" s="8" t="inlineStr">
        <is>
          <t>YYVHUVB2DS79G5LNC</t>
        </is>
      </c>
      <c r="J4339" s="8" t="inlineStr">
        <is>
          <t>02 - Sports / GT</t>
        </is>
      </c>
      <c r="K4339" s="12" t="n">
        <v>195000</v>
      </c>
      <c r="L4339" s="8" t="inlineStr">
        <is>
          <t>Oregon</t>
        </is>
      </c>
      <c r="M4339" s="13" t="n">
        <v>3824.94</v>
      </c>
      <c r="N4339" s="13" t="n">
        <v>3431.74</v>
      </c>
      <c r="O4339" s="8" t="n"/>
    </row>
    <row r="4340">
      <c r="A4340" s="8" t="inlineStr">
        <is>
          <t>CANON-202601-004335</t>
        </is>
      </c>
      <c r="B4340" s="9" t="inlineStr">
        <is>
          <t>2026-01</t>
        </is>
      </c>
      <c r="C4340" s="10" t="n">
        <v>46023</v>
      </c>
      <c r="D4340" s="9" t="inlineStr">
        <is>
          <t>Bound</t>
        </is>
      </c>
      <c r="E4340" s="8" t="inlineStr">
        <is>
          <t>Everett Blackwood</t>
        </is>
      </c>
      <c r="F4340" s="11" t="n">
        <v>1978</v>
      </c>
      <c r="G4340" s="8" t="inlineStr">
        <is>
          <t>Mercedes-Benz</t>
        </is>
      </c>
      <c r="H4340" s="8" t="inlineStr">
        <is>
          <t>AMG GT</t>
        </is>
      </c>
      <c r="I4340" s="8" t="inlineStr">
        <is>
          <t>RVYS3BGSDDBBZPSGR</t>
        </is>
      </c>
      <c r="J4340" s="8" t="inlineStr">
        <is>
          <t>02 - Sports / GT</t>
        </is>
      </c>
      <c r="K4340" s="12" t="n">
        <v>1000000</v>
      </c>
      <c r="L4340" s="8" t="inlineStr">
        <is>
          <t>Alabama</t>
        </is>
      </c>
      <c r="M4340" s="13" t="n">
        <v>13179.25</v>
      </c>
      <c r="N4340" s="13" t="n">
        <v>11824.42</v>
      </c>
      <c r="O4340" s="8" t="n"/>
    </row>
    <row r="4341">
      <c r="A4341" s="8" t="inlineStr">
        <is>
          <t>CANON-202601-004336</t>
        </is>
      </c>
      <c r="B4341" s="9" t="inlineStr">
        <is>
          <t>2026-01</t>
        </is>
      </c>
      <c r="C4341" s="10" t="n">
        <v>46036</v>
      </c>
      <c r="D4341" s="9" t="inlineStr">
        <is>
          <t>Bound</t>
        </is>
      </c>
      <c r="E4341" s="8" t="inlineStr">
        <is>
          <t>Saoirse Harrington</t>
        </is>
      </c>
      <c r="F4341" s="11" t="n">
        <v>1971</v>
      </c>
      <c r="G4341" s="8" t="inlineStr">
        <is>
          <t>Porsche</t>
        </is>
      </c>
      <c r="H4341" s="8" t="inlineStr">
        <is>
          <t>911 Turbo S</t>
        </is>
      </c>
      <c r="I4341" s="8" t="inlineStr">
        <is>
          <t>MM5XMSFBDJV946H96</t>
        </is>
      </c>
      <c r="J4341" s="8" t="inlineStr">
        <is>
          <t>02 - Sports / GT</t>
        </is>
      </c>
      <c r="K4341" s="12" t="n">
        <v>405000</v>
      </c>
      <c r="L4341" s="8" t="inlineStr">
        <is>
          <t>Florida</t>
        </is>
      </c>
      <c r="M4341" s="13" t="n">
        <v>8138.21</v>
      </c>
      <c r="N4341" s="13" t="n">
        <v>7301.6</v>
      </c>
      <c r="O4341" s="8" t="n"/>
    </row>
    <row r="4342">
      <c r="A4342" s="8" t="inlineStr">
        <is>
          <t>CANON-202601-004337</t>
        </is>
      </c>
      <c r="B4342" s="9" t="inlineStr">
        <is>
          <t>2026-01</t>
        </is>
      </c>
      <c r="C4342" s="10" t="n">
        <v>46034</v>
      </c>
      <c r="D4342" s="9" t="inlineStr">
        <is>
          <t>Bound</t>
        </is>
      </c>
      <c r="E4342" s="8" t="inlineStr">
        <is>
          <t>Desmond Vasquez</t>
        </is>
      </c>
      <c r="F4342" s="11" t="n">
        <v>1973</v>
      </c>
      <c r="G4342" s="8" t="inlineStr">
        <is>
          <t>Aston Martin</t>
        </is>
      </c>
      <c r="H4342" s="8" t="inlineStr">
        <is>
          <t>DB12</t>
        </is>
      </c>
      <c r="I4342" s="8" t="inlineStr">
        <is>
          <t>K3F59B16XLWX84HZW</t>
        </is>
      </c>
      <c r="J4342" s="8" t="inlineStr">
        <is>
          <t>02 - Sports / GT</t>
        </is>
      </c>
      <c r="K4342" s="12" t="n">
        <v>660000</v>
      </c>
      <c r="L4342" s="8" t="inlineStr">
        <is>
          <t>Ohio</t>
        </is>
      </c>
      <c r="M4342" s="13" t="n">
        <v>11251.13</v>
      </c>
      <c r="N4342" s="13" t="n">
        <v>10094.51</v>
      </c>
      <c r="O4342" s="8" t="n"/>
    </row>
    <row r="4343">
      <c r="A4343" s="8" t="inlineStr">
        <is>
          <t>CANON-202601-004339</t>
        </is>
      </c>
      <c r="B4343" s="9" t="inlineStr">
        <is>
          <t>2026-01</t>
        </is>
      </c>
      <c r="C4343" s="10" t="n">
        <v>46028</v>
      </c>
      <c r="D4343" s="9" t="inlineStr">
        <is>
          <t>Bound</t>
        </is>
      </c>
      <c r="E4343" s="8" t="inlineStr">
        <is>
          <t>Ingrid Castellanos</t>
        </is>
      </c>
      <c r="F4343" s="11" t="n">
        <v>2015</v>
      </c>
      <c r="G4343" s="8" t="inlineStr">
        <is>
          <t>Ferrari</t>
        </is>
      </c>
      <c r="H4343" s="8" t="inlineStr">
        <is>
          <t>SF90 Stradale</t>
        </is>
      </c>
      <c r="I4343" s="8" t="inlineStr">
        <is>
          <t>D6FAMCEWHDUPNDE6R</t>
        </is>
      </c>
      <c r="J4343" s="8" t="inlineStr">
        <is>
          <t>03 - Supercar</t>
        </is>
      </c>
      <c r="K4343" s="12" t="n">
        <v>1350000</v>
      </c>
      <c r="L4343" s="8" t="inlineStr">
        <is>
          <t>New Hampshire</t>
        </is>
      </c>
      <c r="M4343" s="13" t="n">
        <v>21192.45</v>
      </c>
      <c r="N4343" s="13" t="n">
        <v>19013.87</v>
      </c>
      <c r="O4343" s="8" t="n"/>
    </row>
    <row r="4344">
      <c r="A4344" s="8" t="inlineStr">
        <is>
          <t>CANON-202601-004340</t>
        </is>
      </c>
      <c r="B4344" s="9" t="inlineStr">
        <is>
          <t>2026-01</t>
        </is>
      </c>
      <c r="C4344" s="10" t="n">
        <v>46041</v>
      </c>
      <c r="D4344" s="9" t="inlineStr">
        <is>
          <t>Bound</t>
        </is>
      </c>
      <c r="E4344" s="8" t="inlineStr">
        <is>
          <t>Callum Vandermeer</t>
        </is>
      </c>
      <c r="F4344" s="11" t="n">
        <v>1980</v>
      </c>
      <c r="G4344" s="8" t="inlineStr">
        <is>
          <t>BMW</t>
        </is>
      </c>
      <c r="H4344" s="8" t="inlineStr">
        <is>
          <t>M8 Competition</t>
        </is>
      </c>
      <c r="I4344" s="8" t="inlineStr">
        <is>
          <t>39R0PJ93LBSH1HJ0C</t>
        </is>
      </c>
      <c r="J4344" s="8" t="inlineStr">
        <is>
          <t>02 - Sports / GT</t>
        </is>
      </c>
      <c r="K4344" s="12" t="n">
        <v>1110000</v>
      </c>
      <c r="L4344" s="8" t="inlineStr">
        <is>
          <t>Washington</t>
        </is>
      </c>
      <c r="M4344" s="13" t="n">
        <v>11058.11</v>
      </c>
      <c r="N4344" s="13" t="n">
        <v>9921.34</v>
      </c>
      <c r="O4344" s="8" t="n"/>
    </row>
    <row r="4345">
      <c r="A4345" s="8" t="inlineStr">
        <is>
          <t>CANON-202601-004342</t>
        </is>
      </c>
      <c r="B4345" s="9" t="inlineStr">
        <is>
          <t>2026-01</t>
        </is>
      </c>
      <c r="C4345" s="10" t="n">
        <v>46035</v>
      </c>
      <c r="D4345" s="9" t="inlineStr">
        <is>
          <t>Bound</t>
        </is>
      </c>
      <c r="E4345" s="8" t="inlineStr">
        <is>
          <t>Lorenzo Nakashima</t>
        </is>
      </c>
      <c r="F4345" s="11" t="n">
        <v>1999</v>
      </c>
      <c r="G4345" s="8" t="inlineStr">
        <is>
          <t>Bentley</t>
        </is>
      </c>
      <c r="H4345" s="8" t="inlineStr">
        <is>
          <t>Continental GT</t>
        </is>
      </c>
      <c r="I4345" s="8" t="inlineStr">
        <is>
          <t>DUNJ58RCKT4V1BCVM</t>
        </is>
      </c>
      <c r="J4345" s="8" t="inlineStr">
        <is>
          <t>02 - Sports / GT</t>
        </is>
      </c>
      <c r="K4345" s="12" t="n">
        <v>590000</v>
      </c>
      <c r="L4345" s="8" t="inlineStr">
        <is>
          <t>Pennsylvania</t>
        </is>
      </c>
      <c r="M4345" s="13" t="n">
        <v>7235.85</v>
      </c>
      <c r="N4345" s="13" t="n">
        <v>6492</v>
      </c>
      <c r="O4345" s="8" t="n"/>
    </row>
    <row r="4346">
      <c r="A4346" s="8" t="inlineStr">
        <is>
          <t>CANON-202601-004344</t>
        </is>
      </c>
      <c r="B4346" s="9" t="inlineStr">
        <is>
          <t>2026-01</t>
        </is>
      </c>
      <c r="C4346" s="10" t="n">
        <v>46038</v>
      </c>
      <c r="D4346" s="9" t="inlineStr">
        <is>
          <t>Bound</t>
        </is>
      </c>
      <c r="E4346" s="8" t="inlineStr">
        <is>
          <t>Fenwick Montoya</t>
        </is>
      </c>
      <c r="F4346" s="11" t="n">
        <v>1962</v>
      </c>
      <c r="G4346" s="8" t="inlineStr">
        <is>
          <t>Ferrari</t>
        </is>
      </c>
      <c r="H4346" s="8" t="inlineStr">
        <is>
          <t>275 GTB/4</t>
        </is>
      </c>
      <c r="I4346" s="8" t="inlineStr">
        <is>
          <t>5438Z4V486CFGCBC4</t>
        </is>
      </c>
      <c r="J4346" s="8" t="inlineStr">
        <is>
          <t>07 - Post-War Classic (1946-1972)</t>
        </is>
      </c>
      <c r="K4346" s="12" t="n">
        <v>740000</v>
      </c>
      <c r="L4346" s="8" t="inlineStr">
        <is>
          <t>Tennessee</t>
        </is>
      </c>
      <c r="M4346" s="13" t="n">
        <v>5883.7</v>
      </c>
      <c r="N4346" s="13" t="n">
        <v>5278.86</v>
      </c>
      <c r="O4346" s="8" t="n"/>
    </row>
    <row r="4347">
      <c r="A4347" s="8" t="inlineStr">
        <is>
          <t>CANON-202601-004345</t>
        </is>
      </c>
      <c r="B4347" s="9" t="inlineStr">
        <is>
          <t>2026-01</t>
        </is>
      </c>
      <c r="C4347" s="10" t="n">
        <v>46034</v>
      </c>
      <c r="D4347" s="9" t="inlineStr">
        <is>
          <t>Bound</t>
        </is>
      </c>
      <c r="E4347" s="8" t="inlineStr">
        <is>
          <t>Fitzgerald Whitlock</t>
        </is>
      </c>
      <c r="F4347" s="11" t="n">
        <v>1972</v>
      </c>
      <c r="G4347" s="8" t="inlineStr">
        <is>
          <t>Aston Martin</t>
        </is>
      </c>
      <c r="H4347" s="8" t="inlineStr">
        <is>
          <t>DB12</t>
        </is>
      </c>
      <c r="I4347" s="8" t="inlineStr">
        <is>
          <t>0RTP7UKLDT0SFSCAZ</t>
        </is>
      </c>
      <c r="J4347" s="8" t="inlineStr">
        <is>
          <t>02 - Sports / GT</t>
        </is>
      </c>
      <c r="K4347" s="12" t="n">
        <v>545000</v>
      </c>
      <c r="L4347" s="8" t="inlineStr">
        <is>
          <t>Mississippi</t>
        </is>
      </c>
      <c r="M4347" s="13" t="n">
        <v>7953.92</v>
      </c>
      <c r="N4347" s="13" t="n">
        <v>7136.26</v>
      </c>
      <c r="O4347" s="8" t="n"/>
    </row>
    <row r="4348">
      <c r="A4348" s="8" t="inlineStr">
        <is>
          <t>CANON-202601-004346</t>
        </is>
      </c>
      <c r="B4348" s="9" t="inlineStr">
        <is>
          <t>2026-01</t>
        </is>
      </c>
      <c r="C4348" s="10" t="n">
        <v>46028</v>
      </c>
      <c r="D4348" s="9" t="inlineStr">
        <is>
          <t>Bound</t>
        </is>
      </c>
      <c r="E4348" s="8" t="inlineStr">
        <is>
          <t>Delphine Merriweather</t>
        </is>
      </c>
      <c r="F4348" s="11" t="n">
        <v>2012</v>
      </c>
      <c r="G4348" s="8" t="inlineStr">
        <is>
          <t>Aston Martin</t>
        </is>
      </c>
      <c r="H4348" s="8" t="inlineStr">
        <is>
          <t>DB12</t>
        </is>
      </c>
      <c r="I4348" s="8" t="inlineStr">
        <is>
          <t>V8PAHYDVJVRXV8NTD</t>
        </is>
      </c>
      <c r="J4348" s="8" t="inlineStr">
        <is>
          <t>02 - Sports / GT</t>
        </is>
      </c>
      <c r="K4348" s="12" t="n">
        <v>810000</v>
      </c>
      <c r="L4348" s="8" t="inlineStr">
        <is>
          <t>Vermont</t>
        </is>
      </c>
      <c r="M4348" s="13" t="n">
        <v>12119.43</v>
      </c>
      <c r="N4348" s="13" t="n">
        <v>10873.55</v>
      </c>
      <c r="O4348" s="8" t="n"/>
    </row>
    <row r="4349">
      <c r="A4349" s="8" t="inlineStr">
        <is>
          <t>CANON-202601-004347</t>
        </is>
      </c>
      <c r="B4349" s="9" t="inlineStr">
        <is>
          <t>2026-01</t>
        </is>
      </c>
      <c r="C4349" s="10" t="n">
        <v>46026</v>
      </c>
      <c r="D4349" s="9" t="inlineStr">
        <is>
          <t>Bound</t>
        </is>
      </c>
      <c r="E4349" s="8" t="inlineStr">
        <is>
          <t>Callum Underwood</t>
        </is>
      </c>
      <c r="F4349" s="11" t="n">
        <v>1960</v>
      </c>
      <c r="G4349" s="8" t="inlineStr">
        <is>
          <t>BMW</t>
        </is>
      </c>
      <c r="H4349" s="8" t="inlineStr">
        <is>
          <t>M8 Competition</t>
        </is>
      </c>
      <c r="I4349" s="8" t="inlineStr">
        <is>
          <t>S3HBPMHXSM9R0RTV8</t>
        </is>
      </c>
      <c r="J4349" s="8" t="inlineStr">
        <is>
          <t>02 - Sports / GT</t>
        </is>
      </c>
      <c r="K4349" s="12" t="n">
        <v>1250000</v>
      </c>
      <c r="L4349" s="8" t="inlineStr">
        <is>
          <t>Missouri</t>
        </is>
      </c>
      <c r="M4349" s="13" t="n">
        <v>13750</v>
      </c>
      <c r="N4349" s="13" t="n">
        <v>12336.5</v>
      </c>
      <c r="O4349" s="8" t="n"/>
    </row>
    <row r="4350">
      <c r="A4350" s="8" t="inlineStr">
        <is>
          <t>CANON-202601-004348</t>
        </is>
      </c>
      <c r="B4350" s="9" t="inlineStr">
        <is>
          <t>2026-01</t>
        </is>
      </c>
      <c r="C4350" s="10" t="n">
        <v>46034</v>
      </c>
      <c r="D4350" s="9" t="inlineStr">
        <is>
          <t>Bound</t>
        </is>
      </c>
      <c r="E4350" s="8" t="inlineStr">
        <is>
          <t>Sunniva Merriweather</t>
        </is>
      </c>
      <c r="F4350" s="11" t="n">
        <v>1969</v>
      </c>
      <c r="G4350" s="8" t="inlineStr">
        <is>
          <t>Maserati</t>
        </is>
      </c>
      <c r="H4350" s="8" t="inlineStr">
        <is>
          <t>GranTurismo</t>
        </is>
      </c>
      <c r="I4350" s="8" t="inlineStr">
        <is>
          <t>BML9V6RC9DTSE4UNE</t>
        </is>
      </c>
      <c r="J4350" s="8" t="inlineStr">
        <is>
          <t>02 - Sports / GT</t>
        </is>
      </c>
      <c r="K4350" s="12" t="n">
        <v>440000</v>
      </c>
      <c r="L4350" s="8" t="inlineStr">
        <is>
          <t>New York</t>
        </is>
      </c>
      <c r="M4350" s="13" t="n">
        <v>7969.81</v>
      </c>
      <c r="N4350" s="13" t="n">
        <v>7150.51</v>
      </c>
      <c r="O4350" s="8" t="n"/>
    </row>
    <row r="4351">
      <c r="A4351" s="8" t="inlineStr">
        <is>
          <t>CANON-202601-004349</t>
        </is>
      </c>
      <c r="B4351" s="9" t="inlineStr">
        <is>
          <t>2026-01</t>
        </is>
      </c>
      <c r="C4351" s="10" t="n">
        <v>46038</v>
      </c>
      <c r="D4351" s="9" t="inlineStr">
        <is>
          <t>Bound</t>
        </is>
      </c>
      <c r="E4351" s="8" t="inlineStr">
        <is>
          <t>Beatrix Merriweather</t>
        </is>
      </c>
      <c r="F4351" s="11" t="n">
        <v>1956</v>
      </c>
      <c r="G4351" s="8" t="inlineStr">
        <is>
          <t>Mercedes-Benz</t>
        </is>
      </c>
      <c r="H4351" s="8" t="inlineStr">
        <is>
          <t>AMG GT</t>
        </is>
      </c>
      <c r="I4351" s="8" t="inlineStr">
        <is>
          <t>VJ5YXEM0RPWU26S7X</t>
        </is>
      </c>
      <c r="J4351" s="8" t="inlineStr">
        <is>
          <t>02 - Sports / GT</t>
        </is>
      </c>
      <c r="K4351" s="12" t="n">
        <v>380000</v>
      </c>
      <c r="L4351" s="8" t="inlineStr">
        <is>
          <t>New York</t>
        </is>
      </c>
      <c r="M4351" s="13" t="n">
        <v>6883.02</v>
      </c>
      <c r="N4351" s="13" t="n">
        <v>6175.45</v>
      </c>
      <c r="O4351" s="8" t="n"/>
    </row>
    <row r="4352">
      <c r="A4352" s="8" t="inlineStr">
        <is>
          <t>CANON-202601-004352</t>
        </is>
      </c>
      <c r="B4352" s="9" t="inlineStr">
        <is>
          <t>2026-01</t>
        </is>
      </c>
      <c r="C4352" s="10" t="n">
        <v>46025</v>
      </c>
      <c r="D4352" s="9" t="inlineStr">
        <is>
          <t>Bound</t>
        </is>
      </c>
      <c r="E4352" s="8" t="inlineStr">
        <is>
          <t>Noor Okonkwo</t>
        </is>
      </c>
      <c r="F4352" s="11" t="n">
        <v>2022</v>
      </c>
      <c r="G4352" s="8" t="inlineStr">
        <is>
          <t>Maserati</t>
        </is>
      </c>
      <c r="H4352" s="8" t="inlineStr">
        <is>
          <t>GranTurismo</t>
        </is>
      </c>
      <c r="I4352" s="8" t="inlineStr">
        <is>
          <t>GR3PECYZVRCYK5S2D</t>
        </is>
      </c>
      <c r="J4352" s="8" t="inlineStr">
        <is>
          <t>02 - Sports / GT</t>
        </is>
      </c>
      <c r="K4352" s="12" t="n">
        <v>435000</v>
      </c>
      <c r="L4352" s="8" t="inlineStr">
        <is>
          <t>California</t>
        </is>
      </c>
      <c r="M4352" s="13" t="n">
        <v>8310.139999999999</v>
      </c>
      <c r="N4352" s="13" t="n">
        <v>7455.86</v>
      </c>
      <c r="O4352" s="8" t="n"/>
    </row>
    <row r="4353">
      <c r="A4353" s="8" t="inlineStr">
        <is>
          <t>CANON-202601-004354</t>
        </is>
      </c>
      <c r="B4353" s="9" t="inlineStr">
        <is>
          <t>2026-01</t>
        </is>
      </c>
      <c r="C4353" s="10" t="n">
        <v>46035</v>
      </c>
      <c r="D4353" s="9" t="inlineStr">
        <is>
          <t>Bound</t>
        </is>
      </c>
      <c r="E4353" s="8" t="inlineStr">
        <is>
          <t>Thaddeus Pennington</t>
        </is>
      </c>
      <c r="F4353" s="11" t="n">
        <v>2019</v>
      </c>
      <c r="G4353" s="8" t="inlineStr">
        <is>
          <t>McLaren</t>
        </is>
      </c>
      <c r="H4353" s="8" t="inlineStr">
        <is>
          <t>750S</t>
        </is>
      </c>
      <c r="I4353" s="8" t="inlineStr">
        <is>
          <t>ALBSS8J39UT8U7YGP</t>
        </is>
      </c>
      <c r="J4353" s="8" t="inlineStr">
        <is>
          <t>03 - Supercar</t>
        </is>
      </c>
      <c r="K4353" s="12" t="n">
        <v>1345000</v>
      </c>
      <c r="L4353" s="8" t="inlineStr">
        <is>
          <t>California</t>
        </is>
      </c>
      <c r="M4353" s="13" t="n">
        <v>27407.55</v>
      </c>
      <c r="N4353" s="13" t="n">
        <v>24590.05</v>
      </c>
      <c r="O4353" s="8" t="n"/>
    </row>
    <row r="4354">
      <c r="A4354" s="8" t="inlineStr">
        <is>
          <t>CANON-202601-004355</t>
        </is>
      </c>
      <c r="B4354" s="9" t="inlineStr">
        <is>
          <t>2026-01</t>
        </is>
      </c>
      <c r="C4354" s="10" t="n">
        <v>46037</v>
      </c>
      <c r="D4354" s="9" t="inlineStr">
        <is>
          <t>Bound</t>
        </is>
      </c>
      <c r="E4354" s="8" t="inlineStr">
        <is>
          <t>Emiliano Vandermeer</t>
        </is>
      </c>
      <c r="F4354" s="11" t="n">
        <v>1957</v>
      </c>
      <c r="G4354" s="8" t="inlineStr">
        <is>
          <t>Ferrari</t>
        </is>
      </c>
      <c r="H4354" s="8" t="inlineStr">
        <is>
          <t>275 GTB/4</t>
        </is>
      </c>
      <c r="I4354" s="8" t="inlineStr">
        <is>
          <t>MXYHXHD5PN8KSVFSU</t>
        </is>
      </c>
      <c r="J4354" s="8" t="inlineStr">
        <is>
          <t>07 - Post-War Classic (1946-1972)</t>
        </is>
      </c>
      <c r="K4354" s="12" t="n">
        <v>510000</v>
      </c>
      <c r="L4354" s="8" t="inlineStr">
        <is>
          <t>Idaho</t>
        </is>
      </c>
      <c r="M4354" s="13" t="n">
        <v>4096.36</v>
      </c>
      <c r="N4354" s="13" t="n">
        <v>3675.25</v>
      </c>
      <c r="O4354" s="8" t="n"/>
    </row>
    <row r="4355">
      <c r="A4355" s="8" t="inlineStr">
        <is>
          <t>CANON-202601-004356</t>
        </is>
      </c>
      <c r="B4355" s="9" t="inlineStr">
        <is>
          <t>2026-01</t>
        </is>
      </c>
      <c r="C4355" s="10" t="n">
        <v>46047</v>
      </c>
      <c r="D4355" s="9" t="inlineStr">
        <is>
          <t>Bound</t>
        </is>
      </c>
      <c r="E4355" s="8" t="inlineStr">
        <is>
          <t>Thaddeus Vandermeer</t>
        </is>
      </c>
      <c r="F4355" s="11" t="n">
        <v>2022</v>
      </c>
      <c r="G4355" s="8" t="inlineStr">
        <is>
          <t>Lamborghini</t>
        </is>
      </c>
      <c r="H4355" s="8" t="inlineStr">
        <is>
          <t>Huracan EVO</t>
        </is>
      </c>
      <c r="I4355" s="8" t="inlineStr">
        <is>
          <t>5WLUA4LSA715YNK9L</t>
        </is>
      </c>
      <c r="J4355" s="8" t="inlineStr">
        <is>
          <t>03 - Supercar</t>
        </is>
      </c>
      <c r="K4355" s="12" t="n">
        <v>570000</v>
      </c>
      <c r="L4355" s="8" t="inlineStr">
        <is>
          <t>Connecticut</t>
        </is>
      </c>
      <c r="M4355" s="13" t="n">
        <v>11443.02</v>
      </c>
      <c r="N4355" s="13" t="n">
        <v>10266.68</v>
      </c>
      <c r="O4355" s="8" t="n"/>
    </row>
    <row r="4356">
      <c r="A4356" s="8" t="inlineStr">
        <is>
          <t>CANON-202601-004357</t>
        </is>
      </c>
      <c r="B4356" s="9" t="inlineStr">
        <is>
          <t>2026-01</t>
        </is>
      </c>
      <c r="C4356" s="10" t="n">
        <v>46043</v>
      </c>
      <c r="D4356" s="9" t="inlineStr">
        <is>
          <t>Bound</t>
        </is>
      </c>
      <c r="E4356" s="8" t="inlineStr">
        <is>
          <t>Everett Pennington</t>
        </is>
      </c>
      <c r="F4356" s="11" t="n">
        <v>1977</v>
      </c>
      <c r="G4356" s="8" t="inlineStr">
        <is>
          <t>McLaren</t>
        </is>
      </c>
      <c r="H4356" s="8" t="inlineStr">
        <is>
          <t>750S</t>
        </is>
      </c>
      <c r="I4356" s="8" t="inlineStr">
        <is>
          <t>L2UB4CPDYNN8XKZLU</t>
        </is>
      </c>
      <c r="J4356" s="8" t="inlineStr">
        <is>
          <t>03 - Supercar</t>
        </is>
      </c>
      <c r="K4356" s="12" t="n">
        <v>900000</v>
      </c>
      <c r="L4356" s="8" t="inlineStr">
        <is>
          <t>Arkansas</t>
        </is>
      </c>
      <c r="M4356" s="13" t="n">
        <v>22262.26</v>
      </c>
      <c r="N4356" s="13" t="n">
        <v>19973.7</v>
      </c>
      <c r="O4356" s="8" t="n"/>
    </row>
    <row r="4357">
      <c r="A4357" s="8" t="inlineStr">
        <is>
          <t>CANON-202601-004358</t>
        </is>
      </c>
      <c r="B4357" s="9" t="inlineStr">
        <is>
          <t>2026-01</t>
        </is>
      </c>
      <c r="C4357" s="10" t="n">
        <v>46036</v>
      </c>
      <c r="D4357" s="9" t="inlineStr">
        <is>
          <t>Bound</t>
        </is>
      </c>
      <c r="E4357" s="8" t="inlineStr">
        <is>
          <t>Noor Pennington</t>
        </is>
      </c>
      <c r="F4357" s="11" t="n">
        <v>1984</v>
      </c>
      <c r="G4357" s="8" t="inlineStr">
        <is>
          <t>Aston Martin</t>
        </is>
      </c>
      <c r="H4357" s="8" t="inlineStr">
        <is>
          <t>DB12</t>
        </is>
      </c>
      <c r="I4357" s="8" t="inlineStr">
        <is>
          <t>CBLPJGDNLH7MVNSRU</t>
        </is>
      </c>
      <c r="J4357" s="8" t="inlineStr">
        <is>
          <t>02 - Sports / GT</t>
        </is>
      </c>
      <c r="K4357" s="12" t="n">
        <v>715000</v>
      </c>
      <c r="L4357" s="8" t="inlineStr">
        <is>
          <t>Washington</t>
        </is>
      </c>
      <c r="M4357" s="13" t="n">
        <v>8418.110000000001</v>
      </c>
      <c r="N4357" s="13" t="n">
        <v>7552.73</v>
      </c>
      <c r="O4357" s="8" t="n"/>
    </row>
    <row r="4358">
      <c r="A4358" s="8" t="inlineStr">
        <is>
          <t>CANON-202601-004359</t>
        </is>
      </c>
      <c r="B4358" s="9" t="inlineStr">
        <is>
          <t>2026-01</t>
        </is>
      </c>
      <c r="C4358" s="10" t="n">
        <v>46037</v>
      </c>
      <c r="D4358" s="9" t="inlineStr">
        <is>
          <t>Bound</t>
        </is>
      </c>
      <c r="E4358" s="8" t="inlineStr">
        <is>
          <t>Thaddeus Whitlock</t>
        </is>
      </c>
      <c r="F4358" s="11" t="n">
        <v>1961</v>
      </c>
      <c r="G4358" s="8" t="inlineStr">
        <is>
          <t>Ferrari</t>
        </is>
      </c>
      <c r="H4358" s="8" t="inlineStr">
        <is>
          <t>296 GTB</t>
        </is>
      </c>
      <c r="I4358" s="8" t="inlineStr">
        <is>
          <t>RHV73CJ1LH50XC0PU</t>
        </is>
      </c>
      <c r="J4358" s="8" t="inlineStr">
        <is>
          <t>03 - Supercar</t>
        </is>
      </c>
      <c r="K4358" s="12" t="n">
        <v>995000</v>
      </c>
      <c r="L4358" s="8" t="inlineStr">
        <is>
          <t>Virginia</t>
        </is>
      </c>
      <c r="M4358" s="13" t="n">
        <v>19440.05</v>
      </c>
      <c r="N4358" s="13" t="n">
        <v>17441.61</v>
      </c>
      <c r="O4358" s="8" t="n"/>
    </row>
    <row r="4359">
      <c r="A4359" s="8" t="inlineStr">
        <is>
          <t>CANON-202601-004360</t>
        </is>
      </c>
      <c r="B4359" s="9" t="inlineStr">
        <is>
          <t>2026-01</t>
        </is>
      </c>
      <c r="C4359" s="10" t="n">
        <v>46053</v>
      </c>
      <c r="D4359" s="9" t="inlineStr">
        <is>
          <t>Bound</t>
        </is>
      </c>
      <c r="E4359" s="8" t="inlineStr">
        <is>
          <t>Ottilie Delacroix</t>
        </is>
      </c>
      <c r="F4359" s="11" t="n">
        <v>2013</v>
      </c>
      <c r="G4359" s="8" t="inlineStr">
        <is>
          <t>Aston Martin</t>
        </is>
      </c>
      <c r="H4359" s="8" t="inlineStr">
        <is>
          <t>DB12</t>
        </is>
      </c>
      <c r="I4359" s="8" t="inlineStr">
        <is>
          <t>6YNGV80AWJN1EFNMG</t>
        </is>
      </c>
      <c r="J4359" s="8" t="inlineStr">
        <is>
          <t>02 - Sports / GT</t>
        </is>
      </c>
      <c r="K4359" s="12" t="n">
        <v>255000</v>
      </c>
      <c r="L4359" s="8" t="inlineStr">
        <is>
          <t>Mississippi</t>
        </is>
      </c>
      <c r="M4359" s="13" t="n">
        <v>4294.1</v>
      </c>
      <c r="N4359" s="13" t="n">
        <v>3852.67</v>
      </c>
      <c r="O4359" s="8" t="n"/>
    </row>
    <row r="4360">
      <c r="A4360" s="8" t="inlineStr">
        <is>
          <t>CANON-202601-004362</t>
        </is>
      </c>
      <c r="B4360" s="9" t="inlineStr">
        <is>
          <t>2026-01</t>
        </is>
      </c>
      <c r="C4360" s="10" t="n">
        <v>46032</v>
      </c>
      <c r="D4360" s="9" t="inlineStr">
        <is>
          <t>Bound</t>
        </is>
      </c>
      <c r="E4360" s="8" t="inlineStr">
        <is>
          <t>Lorenzo Whitlock</t>
        </is>
      </c>
      <c r="F4360" s="11" t="n">
        <v>2007</v>
      </c>
      <c r="G4360" s="8" t="inlineStr">
        <is>
          <t>Ferrari</t>
        </is>
      </c>
      <c r="H4360" s="8" t="inlineStr">
        <is>
          <t>SF90 Stradale</t>
        </is>
      </c>
      <c r="I4360" s="8" t="inlineStr">
        <is>
          <t>HGE2AJGL9MJK4XDJZ</t>
        </is>
      </c>
      <c r="J4360" s="8" t="inlineStr">
        <is>
          <t>03 - Supercar</t>
        </is>
      </c>
      <c r="K4360" s="12" t="n">
        <v>360000</v>
      </c>
      <c r="L4360" s="8" t="inlineStr">
        <is>
          <t>Pennsylvania</t>
        </is>
      </c>
      <c r="M4360" s="13" t="n">
        <v>7811.32</v>
      </c>
      <c r="N4360" s="13" t="n">
        <v>7008.32</v>
      </c>
      <c r="O4360" s="8" t="n"/>
    </row>
    <row r="4361">
      <c r="A4361" s="8" t="inlineStr">
        <is>
          <t>CANON-202601-004363</t>
        </is>
      </c>
      <c r="B4361" s="9" t="inlineStr">
        <is>
          <t>2026-01</t>
        </is>
      </c>
      <c r="C4361" s="10" t="n">
        <v>46044</v>
      </c>
      <c r="D4361" s="9" t="inlineStr">
        <is>
          <t>Bound</t>
        </is>
      </c>
      <c r="E4361" s="8" t="inlineStr">
        <is>
          <t>Mireille Okonkwo</t>
        </is>
      </c>
      <c r="F4361" s="11" t="n">
        <v>1959</v>
      </c>
      <c r="G4361" s="8" t="inlineStr">
        <is>
          <t>Porsche</t>
        </is>
      </c>
      <c r="H4361" s="8" t="inlineStr">
        <is>
          <t>911 Turbo S</t>
        </is>
      </c>
      <c r="I4361" s="8" t="inlineStr">
        <is>
          <t>73EZLM465CL1AGW3D</t>
        </is>
      </c>
      <c r="J4361" s="8" t="inlineStr">
        <is>
          <t>02 - Sports / GT</t>
        </is>
      </c>
      <c r="K4361" s="12" t="n">
        <v>425000</v>
      </c>
      <c r="L4361" s="8" t="inlineStr">
        <is>
          <t>Colorado</t>
        </is>
      </c>
      <c r="M4361" s="13" t="n">
        <v>6615.57</v>
      </c>
      <c r="N4361" s="13" t="n">
        <v>5935.49</v>
      </c>
      <c r="O4361" s="8" t="n"/>
    </row>
    <row r="4362">
      <c r="A4362" s="8" t="inlineStr">
        <is>
          <t>CANON-202601-004364</t>
        </is>
      </c>
      <c r="B4362" s="9" t="inlineStr">
        <is>
          <t>2026-01</t>
        </is>
      </c>
      <c r="C4362" s="10" t="n">
        <v>46052</v>
      </c>
      <c r="D4362" s="9" t="inlineStr">
        <is>
          <t>Bound</t>
        </is>
      </c>
      <c r="E4362" s="8" t="inlineStr">
        <is>
          <t>Callum Fairweather</t>
        </is>
      </c>
      <c r="F4362" s="11" t="n">
        <v>1963</v>
      </c>
      <c r="G4362" s="8" t="inlineStr">
        <is>
          <t>BMW</t>
        </is>
      </c>
      <c r="H4362" s="8" t="inlineStr">
        <is>
          <t>M8 Competition</t>
        </is>
      </c>
      <c r="I4362" s="8" t="inlineStr">
        <is>
          <t>1ND10ZVP93V345NDM</t>
        </is>
      </c>
      <c r="J4362" s="8" t="inlineStr">
        <is>
          <t>02 - Sports / GT</t>
        </is>
      </c>
      <c r="K4362" s="12" t="n">
        <v>725000</v>
      </c>
      <c r="L4362" s="8" t="inlineStr">
        <is>
          <t>New Jersey</t>
        </is>
      </c>
      <c r="M4362" s="13" t="n">
        <v>8091.27</v>
      </c>
      <c r="N4362" s="13" t="n">
        <v>7259.49</v>
      </c>
      <c r="O4362" s="8" t="n"/>
    </row>
    <row r="4363">
      <c r="A4363" s="8" t="inlineStr">
        <is>
          <t>CANON-202601-004365</t>
        </is>
      </c>
      <c r="B4363" s="9" t="inlineStr">
        <is>
          <t>2026-01</t>
        </is>
      </c>
      <c r="C4363" s="10" t="n">
        <v>46039</v>
      </c>
      <c r="D4363" s="9" t="inlineStr">
        <is>
          <t>Bound</t>
        </is>
      </c>
      <c r="E4363" s="8" t="inlineStr">
        <is>
          <t>Aurelio Fairweather</t>
        </is>
      </c>
      <c r="F4363" s="11" t="n">
        <v>1970</v>
      </c>
      <c r="G4363" s="8" t="inlineStr">
        <is>
          <t>McLaren</t>
        </is>
      </c>
      <c r="H4363" s="8" t="inlineStr">
        <is>
          <t>750S</t>
        </is>
      </c>
      <c r="I4363" s="8" t="inlineStr">
        <is>
          <t>EP3RH6297C8GXYMRG</t>
        </is>
      </c>
      <c r="J4363" s="8" t="inlineStr">
        <is>
          <t>03 - Supercar</t>
        </is>
      </c>
      <c r="K4363" s="12" t="n">
        <v>895000</v>
      </c>
      <c r="L4363" s="8" t="inlineStr">
        <is>
          <t>Vermont</t>
        </is>
      </c>
      <c r="M4363" s="13" t="n">
        <v>19571.79</v>
      </c>
      <c r="N4363" s="13" t="n">
        <v>17559.81</v>
      </c>
      <c r="O4363" s="8" t="n"/>
    </row>
    <row r="4364">
      <c r="A4364" s="8" t="inlineStr">
        <is>
          <t>CANON-202601-004366</t>
        </is>
      </c>
      <c r="B4364" s="9" t="inlineStr">
        <is>
          <t>2026-01</t>
        </is>
      </c>
      <c r="C4364" s="10" t="n">
        <v>46044</v>
      </c>
      <c r="D4364" s="9" t="inlineStr">
        <is>
          <t>Bound</t>
        </is>
      </c>
      <c r="E4364" s="8" t="inlineStr">
        <is>
          <t>Sunniva Thistlewood</t>
        </is>
      </c>
      <c r="F4364" s="11" t="n">
        <v>1985</v>
      </c>
      <c r="G4364" s="8" t="inlineStr">
        <is>
          <t>Mercedes-Benz</t>
        </is>
      </c>
      <c r="H4364" s="8" t="inlineStr">
        <is>
          <t>AMG GT</t>
        </is>
      </c>
      <c r="I4364" s="8" t="inlineStr">
        <is>
          <t>VYMZRXM0JJMDRW0A4</t>
        </is>
      </c>
      <c r="J4364" s="8" t="inlineStr">
        <is>
          <t>02 - Sports / GT</t>
        </is>
      </c>
      <c r="K4364" s="12" t="n">
        <v>595000</v>
      </c>
      <c r="L4364" s="8" t="inlineStr">
        <is>
          <t>New Mexico</t>
        </is>
      </c>
      <c r="M4364" s="13" t="n">
        <v>9340.379999999999</v>
      </c>
      <c r="N4364" s="13" t="n">
        <v>8380.190000000001</v>
      </c>
      <c r="O4364" s="8" t="n"/>
    </row>
    <row r="4365">
      <c r="A4365" s="8" t="inlineStr">
        <is>
          <t>CANON-202601-004367</t>
        </is>
      </c>
      <c r="B4365" s="9" t="inlineStr">
        <is>
          <t>2026-01</t>
        </is>
      </c>
      <c r="C4365" s="10" t="n">
        <v>46034</v>
      </c>
      <c r="D4365" s="9" t="inlineStr">
        <is>
          <t>Bound</t>
        </is>
      </c>
      <c r="E4365" s="8" t="inlineStr">
        <is>
          <t>Ramona Farkas</t>
        </is>
      </c>
      <c r="F4365" s="11" t="n">
        <v>1990</v>
      </c>
      <c r="G4365" s="8" t="inlineStr">
        <is>
          <t>BMW</t>
        </is>
      </c>
      <c r="H4365" s="8" t="inlineStr">
        <is>
          <t>M8 Competition</t>
        </is>
      </c>
      <c r="I4365" s="8" t="inlineStr">
        <is>
          <t>VFVX22FHMLZ9GU5D9</t>
        </is>
      </c>
      <c r="J4365" s="8" t="inlineStr">
        <is>
          <t>02 - Sports / GT</t>
        </is>
      </c>
      <c r="K4365" s="12" t="n">
        <v>315000</v>
      </c>
      <c r="L4365" s="8" t="inlineStr">
        <is>
          <t>Florida</t>
        </is>
      </c>
      <c r="M4365" s="13" t="n">
        <v>6329.72</v>
      </c>
      <c r="N4365" s="13" t="n">
        <v>5679.02</v>
      </c>
      <c r="O4365" s="8" t="n"/>
    </row>
    <row r="4366">
      <c r="A4366" s="8" t="inlineStr">
        <is>
          <t>CANON-202601-004368</t>
        </is>
      </c>
      <c r="B4366" s="9" t="inlineStr">
        <is>
          <t>2026-01</t>
        </is>
      </c>
      <c r="C4366" s="10" t="n">
        <v>46030</v>
      </c>
      <c r="D4366" s="9" t="inlineStr">
        <is>
          <t>Bound</t>
        </is>
      </c>
      <c r="E4366" s="8" t="inlineStr">
        <is>
          <t>Ottilie Chattopadhyay</t>
        </is>
      </c>
      <c r="F4366" s="11" t="n">
        <v>1963</v>
      </c>
      <c r="G4366" s="8" t="inlineStr">
        <is>
          <t>Aston Martin</t>
        </is>
      </c>
      <c r="H4366" s="8" t="inlineStr">
        <is>
          <t>DB12</t>
        </is>
      </c>
      <c r="I4366" s="8" t="inlineStr">
        <is>
          <t>TXX0B1Y5JEFJ7ZPPP</t>
        </is>
      </c>
      <c r="J4366" s="8" t="inlineStr">
        <is>
          <t>02 - Sports / GT</t>
        </is>
      </c>
      <c r="K4366" s="12" t="n">
        <v>510000</v>
      </c>
      <c r="L4366" s="8" t="inlineStr">
        <is>
          <t>Massachusetts</t>
        </is>
      </c>
      <c r="M4366" s="13" t="n">
        <v>7818.4</v>
      </c>
      <c r="N4366" s="13" t="n">
        <v>7014.67</v>
      </c>
      <c r="O4366" s="8" t="n"/>
    </row>
    <row r="4367">
      <c r="A4367" s="8" t="inlineStr">
        <is>
          <t>CANON-202601-004369</t>
        </is>
      </c>
      <c r="B4367" s="9" t="inlineStr">
        <is>
          <t>2026-01</t>
        </is>
      </c>
      <c r="C4367" s="10" t="n">
        <v>46050</v>
      </c>
      <c r="D4367" s="9" t="inlineStr">
        <is>
          <t>Bound</t>
        </is>
      </c>
      <c r="E4367" s="8" t="inlineStr">
        <is>
          <t>Fitzgerald Kingsford</t>
        </is>
      </c>
      <c r="F4367" s="11" t="n">
        <v>1956</v>
      </c>
      <c r="G4367" s="8" t="inlineStr">
        <is>
          <t>Maserati</t>
        </is>
      </c>
      <c r="H4367" s="8" t="inlineStr">
        <is>
          <t>GranTurismo</t>
        </is>
      </c>
      <c r="I4367" s="8" t="inlineStr">
        <is>
          <t>BCB08NCUFU3BMMF5J</t>
        </is>
      </c>
      <c r="J4367" s="8" t="inlineStr">
        <is>
          <t>02 - Sports / GT</t>
        </is>
      </c>
      <c r="K4367" s="12" t="n">
        <v>345000</v>
      </c>
      <c r="L4367" s="8" t="inlineStr">
        <is>
          <t>Florida</t>
        </is>
      </c>
      <c r="M4367" s="13" t="n">
        <v>6932.55</v>
      </c>
      <c r="N4367" s="13" t="n">
        <v>6219.88</v>
      </c>
      <c r="O4367" s="8" t="n"/>
    </row>
    <row r="4368">
      <c r="A4368" s="8" t="inlineStr">
        <is>
          <t>CANON-202601-004372</t>
        </is>
      </c>
      <c r="B4368" s="9" t="inlineStr">
        <is>
          <t>2026-01</t>
        </is>
      </c>
      <c r="C4368" s="10" t="n">
        <v>46052</v>
      </c>
      <c r="D4368" s="9" t="inlineStr">
        <is>
          <t>Bound</t>
        </is>
      </c>
      <c r="E4368" s="8" t="inlineStr">
        <is>
          <t>Callum Montoya</t>
        </is>
      </c>
      <c r="F4368" s="11" t="n">
        <v>1983</v>
      </c>
      <c r="G4368" s="8" t="inlineStr">
        <is>
          <t>Ferrari</t>
        </is>
      </c>
      <c r="H4368" s="8" t="inlineStr">
        <is>
          <t>275 GTB/4</t>
        </is>
      </c>
      <c r="I4368" s="8" t="inlineStr">
        <is>
          <t>TV0CA2NXTUUFJWGMJ</t>
        </is>
      </c>
      <c r="J4368" s="8" t="inlineStr">
        <is>
          <t>07 - Post-War Classic (1946-1972)</t>
        </is>
      </c>
      <c r="K4368" s="12" t="n">
        <v>685000</v>
      </c>
      <c r="L4368" s="8" t="inlineStr">
        <is>
          <t>Wisconsin</t>
        </is>
      </c>
      <c r="M4368" s="13" t="n">
        <v>6669.06</v>
      </c>
      <c r="N4368" s="13" t="n">
        <v>5983.48</v>
      </c>
      <c r="O4368" s="8" t="n"/>
    </row>
    <row r="4369">
      <c r="A4369" s="8" t="inlineStr">
        <is>
          <t>CANON-202601-004373</t>
        </is>
      </c>
      <c r="B4369" s="9" t="inlineStr">
        <is>
          <t>2026-01</t>
        </is>
      </c>
      <c r="C4369" s="10" t="n">
        <v>46044</v>
      </c>
      <c r="D4369" s="9" t="inlineStr">
        <is>
          <t>Bound</t>
        </is>
      </c>
      <c r="E4369" s="8" t="inlineStr">
        <is>
          <t>Beatrix Bellandi</t>
        </is>
      </c>
      <c r="F4369" s="11" t="n">
        <v>1976</v>
      </c>
      <c r="G4369" s="8" t="inlineStr">
        <is>
          <t>Lamborghini</t>
        </is>
      </c>
      <c r="H4369" s="8" t="inlineStr">
        <is>
          <t>Huracan EVO</t>
        </is>
      </c>
      <c r="I4369" s="8" t="inlineStr">
        <is>
          <t>K9X4ZGH7DBU1L1Y5V</t>
        </is>
      </c>
      <c r="J4369" s="8" t="inlineStr">
        <is>
          <t>03 - Supercar</t>
        </is>
      </c>
      <c r="K4369" s="12" t="n">
        <v>525000</v>
      </c>
      <c r="L4369" s="8" t="inlineStr">
        <is>
          <t>Washington</t>
        </is>
      </c>
      <c r="M4369" s="13" t="n">
        <v>9033.959999999999</v>
      </c>
      <c r="N4369" s="13" t="n">
        <v>8105.27</v>
      </c>
      <c r="O4369" s="8" t="n"/>
    </row>
    <row r="4370">
      <c r="A4370" s="8" t="inlineStr">
        <is>
          <t>CANON-202601-004374</t>
        </is>
      </c>
      <c r="B4370" s="9" t="inlineStr">
        <is>
          <t>2026-01</t>
        </is>
      </c>
      <c r="C4370" s="10" t="n">
        <v>46043</v>
      </c>
      <c r="D4370" s="9" t="inlineStr">
        <is>
          <t>Bound</t>
        </is>
      </c>
      <c r="E4370" s="8" t="inlineStr">
        <is>
          <t>Delphine Merriweather</t>
        </is>
      </c>
      <c r="F4370" s="11" t="n">
        <v>1993</v>
      </c>
      <c r="G4370" s="8" t="inlineStr">
        <is>
          <t>BMW</t>
        </is>
      </c>
      <c r="H4370" s="8" t="inlineStr">
        <is>
          <t>M8 Competition</t>
        </is>
      </c>
      <c r="I4370" s="8" t="inlineStr">
        <is>
          <t>WTBFJ131WER2A1TRT</t>
        </is>
      </c>
      <c r="J4370" s="8" t="inlineStr">
        <is>
          <t>02 - Sports / GT</t>
        </is>
      </c>
      <c r="K4370" s="12" t="n">
        <v>330000</v>
      </c>
      <c r="L4370" s="8" t="inlineStr">
        <is>
          <t>Florida</t>
        </is>
      </c>
      <c r="M4370" s="13" t="n">
        <v>6631.13</v>
      </c>
      <c r="N4370" s="13" t="n">
        <v>5949.45</v>
      </c>
      <c r="O4370" s="8" t="n"/>
    </row>
    <row r="4371">
      <c r="A4371" s="8" t="inlineStr">
        <is>
          <t>CANON-202601-004375</t>
        </is>
      </c>
      <c r="B4371" s="9" t="inlineStr">
        <is>
          <t>2026-01</t>
        </is>
      </c>
      <c r="C4371" s="10" t="n">
        <v>46050</v>
      </c>
      <c r="D4371" s="9" t="inlineStr">
        <is>
          <t>Bound</t>
        </is>
      </c>
      <c r="E4371" s="8" t="inlineStr">
        <is>
          <t>Mireille Delacroix</t>
        </is>
      </c>
      <c r="F4371" s="11" t="n">
        <v>2015</v>
      </c>
      <c r="G4371" s="8" t="inlineStr">
        <is>
          <t>Porsche</t>
        </is>
      </c>
      <c r="H4371" s="8" t="inlineStr">
        <is>
          <t>911 Turbo S</t>
        </is>
      </c>
      <c r="I4371" s="8" t="inlineStr">
        <is>
          <t>F5VG5PVMHP8F1FWFT</t>
        </is>
      </c>
      <c r="J4371" s="8" t="inlineStr">
        <is>
          <t>02 - Sports / GT</t>
        </is>
      </c>
      <c r="K4371" s="12" t="n">
        <v>205000</v>
      </c>
      <c r="L4371" s="8" t="inlineStr">
        <is>
          <t>New York</t>
        </is>
      </c>
      <c r="M4371" s="13" t="n">
        <v>4554.87</v>
      </c>
      <c r="N4371" s="13" t="n">
        <v>4086.63</v>
      </c>
      <c r="O4371" s="8" t="n"/>
    </row>
    <row r="4372">
      <c r="A4372" s="8" t="inlineStr">
        <is>
          <t>CANON-202601-004377</t>
        </is>
      </c>
      <c r="B4372" s="9" t="inlineStr">
        <is>
          <t>2026-01</t>
        </is>
      </c>
      <c r="C4372" s="10" t="n">
        <v>46049</v>
      </c>
      <c r="D4372" s="9" t="inlineStr">
        <is>
          <t>Bound</t>
        </is>
      </c>
      <c r="E4372" s="8" t="inlineStr">
        <is>
          <t>Noor Okonkwo</t>
        </is>
      </c>
      <c r="F4372" s="11" t="n">
        <v>1969</v>
      </c>
      <c r="G4372" s="8" t="inlineStr">
        <is>
          <t>Ferrari</t>
        </is>
      </c>
      <c r="H4372" s="8" t="inlineStr">
        <is>
          <t>SF90 Stradale</t>
        </is>
      </c>
      <c r="I4372" s="8" t="inlineStr">
        <is>
          <t>A5JT518UPWZ2SLVLE</t>
        </is>
      </c>
      <c r="J4372" s="8" t="inlineStr">
        <is>
          <t>03 - Supercar</t>
        </is>
      </c>
      <c r="K4372" s="12" t="n">
        <v>690000</v>
      </c>
      <c r="L4372" s="8" t="inlineStr">
        <is>
          <t>Louisiana</t>
        </is>
      </c>
      <c r="M4372" s="13" t="n">
        <v>14965.19</v>
      </c>
      <c r="N4372" s="13" t="n">
        <v>13426.77</v>
      </c>
      <c r="O4372" s="8" t="n"/>
    </row>
    <row r="4373">
      <c r="A4373" s="8" t="inlineStr">
        <is>
          <t>CANON-202601-004378</t>
        </is>
      </c>
      <c r="B4373" s="9" t="inlineStr">
        <is>
          <t>2026-01</t>
        </is>
      </c>
      <c r="C4373" s="10" t="n">
        <v>46032</v>
      </c>
      <c r="D4373" s="9" t="inlineStr">
        <is>
          <t>Bound</t>
        </is>
      </c>
      <c r="E4373" s="8" t="inlineStr">
        <is>
          <t>Wilhelmina Okonkwo</t>
        </is>
      </c>
      <c r="F4373" s="11" t="n">
        <v>1961</v>
      </c>
      <c r="G4373" s="8" t="inlineStr">
        <is>
          <t>Jaguar</t>
        </is>
      </c>
      <c r="H4373" s="8" t="inlineStr">
        <is>
          <t>E-Type Series 1</t>
        </is>
      </c>
      <c r="I4373" s="8" t="inlineStr">
        <is>
          <t>UXM2W9G2R24KR7PUW</t>
        </is>
      </c>
      <c r="J4373" s="8" t="inlineStr">
        <is>
          <t>07 - Post-War Classic (1946-1972)</t>
        </is>
      </c>
      <c r="K4373" s="12" t="n">
        <v>1950000</v>
      </c>
      <c r="L4373" s="8" t="inlineStr">
        <is>
          <t>Kansas</t>
        </is>
      </c>
      <c r="M4373" s="13" t="n">
        <v>13561.7</v>
      </c>
      <c r="N4373" s="13" t="n">
        <v>12167.56</v>
      </c>
      <c r="O4373" s="8" t="n"/>
    </row>
    <row r="4374">
      <c r="A4374" s="8" t="inlineStr">
        <is>
          <t>CANON-202601-004379</t>
        </is>
      </c>
      <c r="B4374" s="9" t="inlineStr">
        <is>
          <t>2026-01</t>
        </is>
      </c>
      <c r="C4374" s="10" t="n">
        <v>46046</v>
      </c>
      <c r="D4374" s="9" t="inlineStr">
        <is>
          <t>Bound</t>
        </is>
      </c>
      <c r="E4374" s="8" t="inlineStr">
        <is>
          <t>Noor Delacroix</t>
        </is>
      </c>
      <c r="F4374" s="11" t="n">
        <v>1982</v>
      </c>
      <c r="G4374" s="8" t="inlineStr">
        <is>
          <t>Ferrari</t>
        </is>
      </c>
      <c r="H4374" s="8" t="inlineStr">
        <is>
          <t>SF90 Stradale</t>
        </is>
      </c>
      <c r="I4374" s="8" t="inlineStr">
        <is>
          <t>G8G0DAEEV7WK8801W</t>
        </is>
      </c>
      <c r="J4374" s="8" t="inlineStr">
        <is>
          <t>03 - Supercar</t>
        </is>
      </c>
      <c r="K4374" s="12" t="n">
        <v>550000</v>
      </c>
      <c r="L4374" s="8" t="inlineStr">
        <is>
          <t>Indiana</t>
        </is>
      </c>
      <c r="M4374" s="13" t="n">
        <v>12125.94</v>
      </c>
      <c r="N4374" s="13" t="n">
        <v>10879.39</v>
      </c>
      <c r="O4374" s="8" t="n"/>
    </row>
    <row r="4375">
      <c r="A4375" s="8" t="inlineStr">
        <is>
          <t>CANON-202601-004380</t>
        </is>
      </c>
      <c r="B4375" s="9" t="inlineStr">
        <is>
          <t>2026-01</t>
        </is>
      </c>
      <c r="C4375" s="10" t="n">
        <v>46039</v>
      </c>
      <c r="D4375" s="9" t="inlineStr">
        <is>
          <t>Bound</t>
        </is>
      </c>
      <c r="E4375" s="8" t="inlineStr">
        <is>
          <t>Cassius Fairweather</t>
        </is>
      </c>
      <c r="F4375" s="11" t="n">
        <v>2006</v>
      </c>
      <c r="G4375" s="8" t="inlineStr">
        <is>
          <t>Porsche</t>
        </is>
      </c>
      <c r="H4375" s="8" t="inlineStr">
        <is>
          <t>911 Turbo S</t>
        </is>
      </c>
      <c r="I4375" s="8" t="inlineStr">
        <is>
          <t>MT9PL9615V3L33CPM</t>
        </is>
      </c>
      <c r="J4375" s="8" t="inlineStr">
        <is>
          <t>02 - Sports / GT</t>
        </is>
      </c>
      <c r="K4375" s="12" t="n">
        <v>580000</v>
      </c>
      <c r="L4375" s="8" t="inlineStr">
        <is>
          <t>Massachusetts</t>
        </is>
      </c>
      <c r="M4375" s="13" t="n">
        <v>8891.51</v>
      </c>
      <c r="N4375" s="13" t="n">
        <v>7977.46</v>
      </c>
      <c r="O4375" s="8" t="n"/>
    </row>
    <row r="4376">
      <c r="A4376" s="8" t="inlineStr">
        <is>
          <t>CANON-202601-004381</t>
        </is>
      </c>
      <c r="B4376" s="9" t="inlineStr">
        <is>
          <t>2026-01</t>
        </is>
      </c>
      <c r="C4376" s="10" t="n">
        <v>46045</v>
      </c>
      <c r="D4376" s="9" t="inlineStr">
        <is>
          <t>Bound</t>
        </is>
      </c>
      <c r="E4376" s="8" t="inlineStr">
        <is>
          <t>Sunniva Underwood</t>
        </is>
      </c>
      <c r="F4376" s="11" t="n">
        <v>1988</v>
      </c>
      <c r="G4376" s="8" t="inlineStr">
        <is>
          <t>Lamborghini</t>
        </is>
      </c>
      <c r="H4376" s="8" t="inlineStr">
        <is>
          <t>Huracan EVO</t>
        </is>
      </c>
      <c r="I4376" s="8" t="inlineStr">
        <is>
          <t>HMRK6HHBBTE7T7KT4</t>
        </is>
      </c>
      <c r="J4376" s="8" t="inlineStr">
        <is>
          <t>03 - Supercar</t>
        </is>
      </c>
      <c r="K4376" s="12" t="n">
        <v>460000</v>
      </c>
      <c r="L4376" s="8" t="inlineStr">
        <is>
          <t>Mississippi</t>
        </is>
      </c>
      <c r="M4376" s="13" t="n">
        <v>11877.55</v>
      </c>
      <c r="N4376" s="13" t="n">
        <v>10656.54</v>
      </c>
      <c r="O4376" s="8" t="n"/>
    </row>
    <row r="4377">
      <c r="A4377" s="8" t="inlineStr">
        <is>
          <t>CANON-202601-004384</t>
        </is>
      </c>
      <c r="B4377" s="9" t="inlineStr">
        <is>
          <t>2026-01</t>
        </is>
      </c>
      <c r="C4377" s="10" t="n">
        <v>46045</v>
      </c>
      <c r="D4377" s="9" t="inlineStr">
        <is>
          <t>Bound</t>
        </is>
      </c>
      <c r="E4377" s="8" t="inlineStr">
        <is>
          <t>Desmond Harrington</t>
        </is>
      </c>
      <c r="F4377" s="11" t="n">
        <v>1959</v>
      </c>
      <c r="G4377" s="8" t="inlineStr">
        <is>
          <t>Aston Martin</t>
        </is>
      </c>
      <c r="H4377" s="8" t="inlineStr">
        <is>
          <t>DB12</t>
        </is>
      </c>
      <c r="I4377" s="8" t="inlineStr">
        <is>
          <t>8JGT4VSAMRTKPBFLB</t>
        </is>
      </c>
      <c r="J4377" s="8" t="inlineStr">
        <is>
          <t>02 - Sports / GT</t>
        </is>
      </c>
      <c r="K4377" s="12" t="n">
        <v>490000</v>
      </c>
      <c r="L4377" s="8" t="inlineStr">
        <is>
          <t>Missouri</t>
        </is>
      </c>
      <c r="M4377" s="13" t="n">
        <v>7350</v>
      </c>
      <c r="N4377" s="13" t="n">
        <v>6594.42</v>
      </c>
      <c r="O4377" s="8" t="n"/>
    </row>
    <row r="4378">
      <c r="A4378" s="8" t="inlineStr">
        <is>
          <t>CANON-202601-004386</t>
        </is>
      </c>
      <c r="B4378" s="9" t="inlineStr">
        <is>
          <t>2026-01</t>
        </is>
      </c>
      <c r="C4378" s="10" t="n">
        <v>46031</v>
      </c>
      <c r="D4378" s="9" t="inlineStr">
        <is>
          <t>Bound</t>
        </is>
      </c>
      <c r="E4378" s="8" t="inlineStr">
        <is>
          <t>Wilhelmina Underwood</t>
        </is>
      </c>
      <c r="F4378" s="11" t="n">
        <v>1990</v>
      </c>
      <c r="G4378" s="8" t="inlineStr">
        <is>
          <t>BMW</t>
        </is>
      </c>
      <c r="H4378" s="8" t="inlineStr">
        <is>
          <t>M8 Competition</t>
        </is>
      </c>
      <c r="I4378" s="8" t="inlineStr">
        <is>
          <t>UV8GDV7LCUSTYR2LS</t>
        </is>
      </c>
      <c r="J4378" s="8" t="inlineStr">
        <is>
          <t>02 - Sports / GT</t>
        </is>
      </c>
      <c r="K4378" s="12" t="n">
        <v>730000</v>
      </c>
      <c r="L4378" s="8" t="inlineStr">
        <is>
          <t>Utah</t>
        </is>
      </c>
      <c r="M4378" s="13" t="n">
        <v>12086.32</v>
      </c>
      <c r="N4378" s="13" t="n">
        <v>10843.85</v>
      </c>
      <c r="O4378" s="8" t="n"/>
    </row>
    <row r="4379">
      <c r="A4379" s="8" t="inlineStr">
        <is>
          <t>CANON-202601-004387</t>
        </is>
      </c>
      <c r="B4379" s="9" t="inlineStr">
        <is>
          <t>2026-01</t>
        </is>
      </c>
      <c r="C4379" s="10" t="n">
        <v>46050</v>
      </c>
      <c r="D4379" s="9" t="inlineStr">
        <is>
          <t>Bound</t>
        </is>
      </c>
      <c r="E4379" s="8" t="inlineStr">
        <is>
          <t>Desmond Larsson</t>
        </is>
      </c>
      <c r="F4379" s="11" t="n">
        <v>2024</v>
      </c>
      <c r="G4379" s="8" t="inlineStr">
        <is>
          <t>Lamborghini</t>
        </is>
      </c>
      <c r="H4379" s="8" t="inlineStr">
        <is>
          <t>Huracan EVO</t>
        </is>
      </c>
      <c r="I4379" s="8" t="inlineStr">
        <is>
          <t>WJJH42466GD05SFJ7</t>
        </is>
      </c>
      <c r="J4379" s="8" t="inlineStr">
        <is>
          <t>03 - Supercar</t>
        </is>
      </c>
      <c r="K4379" s="12" t="n">
        <v>1315000</v>
      </c>
      <c r="L4379" s="8" t="inlineStr">
        <is>
          <t>Indiana</t>
        </is>
      </c>
      <c r="M4379" s="13" t="n">
        <v>24414.34</v>
      </c>
      <c r="N4379" s="13" t="n">
        <v>21904.55</v>
      </c>
      <c r="O4379" s="8" t="n"/>
    </row>
    <row r="4380">
      <c r="A4380" s="8" t="inlineStr">
        <is>
          <t>CANON-202601-004389</t>
        </is>
      </c>
      <c r="B4380" s="9" t="inlineStr">
        <is>
          <t>2026-01</t>
        </is>
      </c>
      <c r="C4380" s="10" t="n">
        <v>46040</v>
      </c>
      <c r="D4380" s="9" t="inlineStr">
        <is>
          <t>Bound</t>
        </is>
      </c>
      <c r="E4380" s="8" t="inlineStr">
        <is>
          <t>Leopold Vasquez</t>
        </is>
      </c>
      <c r="F4380" s="11" t="n">
        <v>2021</v>
      </c>
      <c r="G4380" s="8" t="inlineStr">
        <is>
          <t>Ferrari</t>
        </is>
      </c>
      <c r="H4380" s="8" t="inlineStr">
        <is>
          <t>296 GTB</t>
        </is>
      </c>
      <c r="I4380" s="8" t="inlineStr">
        <is>
          <t>F26URT53BGCLVMELV</t>
        </is>
      </c>
      <c r="J4380" s="8" t="inlineStr">
        <is>
          <t>03 - Supercar</t>
        </is>
      </c>
      <c r="K4380" s="12" t="n">
        <v>965000</v>
      </c>
      <c r="L4380" s="8" t="inlineStr">
        <is>
          <t>Delaware</t>
        </is>
      </c>
      <c r="M4380" s="13" t="n">
        <v>21621.46</v>
      </c>
      <c r="N4380" s="13" t="n">
        <v>19398.77</v>
      </c>
      <c r="O4380" s="8" t="n"/>
    </row>
    <row r="4381">
      <c r="A4381" s="8" t="inlineStr">
        <is>
          <t>CANON-202601-004390</t>
        </is>
      </c>
      <c r="B4381" s="9" t="inlineStr">
        <is>
          <t>2026-01</t>
        </is>
      </c>
      <c r="C4381" s="10" t="n">
        <v>46043</v>
      </c>
      <c r="D4381" s="9" t="inlineStr">
        <is>
          <t>Bound</t>
        </is>
      </c>
      <c r="E4381" s="8" t="inlineStr">
        <is>
          <t>Marisol Merriweather</t>
        </is>
      </c>
      <c r="F4381" s="11" t="n">
        <v>2015</v>
      </c>
      <c r="G4381" s="8" t="inlineStr">
        <is>
          <t>Maserati</t>
        </is>
      </c>
      <c r="H4381" s="8" t="inlineStr">
        <is>
          <t>GranTurismo</t>
        </is>
      </c>
      <c r="I4381" s="8" t="inlineStr">
        <is>
          <t>FX250P1FNV3FP3GVU</t>
        </is>
      </c>
      <c r="J4381" s="8" t="inlineStr">
        <is>
          <t>02 - Sports / GT</t>
        </is>
      </c>
      <c r="K4381" s="12" t="n">
        <v>1050000</v>
      </c>
      <c r="L4381" s="8" t="inlineStr">
        <is>
          <t>Idaho</t>
        </is>
      </c>
      <c r="M4381" s="13" t="n">
        <v>10787.26</v>
      </c>
      <c r="N4381" s="13" t="n">
        <v>9678.33</v>
      </c>
      <c r="O4381" s="8" t="n"/>
    </row>
    <row r="4382">
      <c r="A4382" s="8" t="inlineStr">
        <is>
          <t>CANON-202601-004391</t>
        </is>
      </c>
      <c r="B4382" s="9" t="inlineStr">
        <is>
          <t>2026-01</t>
        </is>
      </c>
      <c r="C4382" s="10" t="n">
        <v>46049</v>
      </c>
      <c r="D4382" s="9" t="inlineStr">
        <is>
          <t>Bound</t>
        </is>
      </c>
      <c r="E4382" s="8" t="inlineStr">
        <is>
          <t>Noor Fairweather</t>
        </is>
      </c>
      <c r="F4382" s="11" t="n">
        <v>1997</v>
      </c>
      <c r="G4382" s="8" t="inlineStr">
        <is>
          <t>Singer</t>
        </is>
      </c>
      <c r="H4382" s="8" t="inlineStr">
        <is>
          <t>911 Reimagined</t>
        </is>
      </c>
      <c r="I4382" s="8" t="inlineStr">
        <is>
          <t>JX4N0P54GPSATEBVJ</t>
        </is>
      </c>
      <c r="J4382" s="8" t="inlineStr">
        <is>
          <t>11 - Restomod / Coachbuilt / Bespoke</t>
        </is>
      </c>
      <c r="K4382" s="12" t="n">
        <v>285000</v>
      </c>
      <c r="L4382" s="8" t="inlineStr">
        <is>
          <t>Colorado</t>
        </is>
      </c>
      <c r="M4382" s="13" t="n">
        <v>5205.28</v>
      </c>
      <c r="N4382" s="13" t="n">
        <v>4670.18</v>
      </c>
      <c r="O4382" s="8" t="n"/>
    </row>
    <row r="4383">
      <c r="A4383" s="8" t="inlineStr">
        <is>
          <t>CANON-202601-004392</t>
        </is>
      </c>
      <c r="B4383" s="9" t="inlineStr">
        <is>
          <t>2026-01</t>
        </is>
      </c>
      <c r="C4383" s="10" t="n">
        <v>46030</v>
      </c>
      <c r="D4383" s="9" t="inlineStr">
        <is>
          <t>Bound</t>
        </is>
      </c>
      <c r="E4383" s="8" t="inlineStr">
        <is>
          <t>Thaddeus Vandermeer</t>
        </is>
      </c>
      <c r="F4383" s="11" t="n">
        <v>1995</v>
      </c>
      <c r="G4383" s="8" t="inlineStr">
        <is>
          <t>Bentley</t>
        </is>
      </c>
      <c r="H4383" s="8" t="inlineStr">
        <is>
          <t>Continental GT</t>
        </is>
      </c>
      <c r="I4383" s="8" t="inlineStr">
        <is>
          <t>W6WL721ZSU8R2PBBC</t>
        </is>
      </c>
      <c r="J4383" s="8" t="inlineStr">
        <is>
          <t>02 - Sports / GT</t>
        </is>
      </c>
      <c r="K4383" s="12" t="n">
        <v>255000</v>
      </c>
      <c r="L4383" s="8" t="inlineStr">
        <is>
          <t>New York</t>
        </is>
      </c>
      <c r="M4383" s="13" t="n">
        <v>4618.87</v>
      </c>
      <c r="N4383" s="13" t="n">
        <v>4144.05</v>
      </c>
      <c r="O4383" s="8" t="n"/>
    </row>
    <row r="4384">
      <c r="A4384" s="8" t="inlineStr">
        <is>
          <t>CANON-202601-004394</t>
        </is>
      </c>
      <c r="B4384" s="9" t="inlineStr">
        <is>
          <t>2026-01</t>
        </is>
      </c>
      <c r="C4384" s="10" t="n">
        <v>46027</v>
      </c>
      <c r="D4384" s="9" t="inlineStr">
        <is>
          <t>Bound</t>
        </is>
      </c>
      <c r="E4384" s="8" t="inlineStr">
        <is>
          <t>Aurelio Blackwood</t>
        </is>
      </c>
      <c r="F4384" s="11" t="n">
        <v>1990</v>
      </c>
      <c r="G4384" s="8" t="inlineStr">
        <is>
          <t>Mercedes-Benz</t>
        </is>
      </c>
      <c r="H4384" s="8" t="inlineStr">
        <is>
          <t>AMG GT</t>
        </is>
      </c>
      <c r="I4384" s="8" t="inlineStr">
        <is>
          <t>CRRES78PL900ZECYU</t>
        </is>
      </c>
      <c r="J4384" s="8" t="inlineStr">
        <is>
          <t>02 - Sports / GT</t>
        </is>
      </c>
      <c r="K4384" s="12" t="n">
        <v>620000</v>
      </c>
      <c r="L4384" s="8" t="inlineStr">
        <is>
          <t>New York</t>
        </is>
      </c>
      <c r="M4384" s="13" t="n">
        <v>9732.83</v>
      </c>
      <c r="N4384" s="13" t="n">
        <v>8732.299999999999</v>
      </c>
      <c r="O4384" s="8" t="n"/>
    </row>
    <row r="4385">
      <c r="A4385" s="8" t="inlineStr">
        <is>
          <t>CANON-202601-004395</t>
        </is>
      </c>
      <c r="B4385" s="9" t="inlineStr">
        <is>
          <t>2026-01</t>
        </is>
      </c>
      <c r="C4385" s="10" t="n">
        <v>46031</v>
      </c>
      <c r="D4385" s="9" t="inlineStr">
        <is>
          <t>Bound</t>
        </is>
      </c>
      <c r="E4385" s="8" t="inlineStr">
        <is>
          <t>Wilhelmina Fairweather</t>
        </is>
      </c>
      <c r="F4385" s="11" t="n">
        <v>1999</v>
      </c>
      <c r="G4385" s="8" t="inlineStr">
        <is>
          <t>Maserati</t>
        </is>
      </c>
      <c r="H4385" s="8" t="inlineStr">
        <is>
          <t>GranTurismo</t>
        </is>
      </c>
      <c r="I4385" s="8" t="inlineStr">
        <is>
          <t>CXK5XM9SHL087D0GL</t>
        </is>
      </c>
      <c r="J4385" s="8" t="inlineStr">
        <is>
          <t>02 - Sports / GT</t>
        </is>
      </c>
      <c r="K4385" s="12" t="n">
        <v>950000</v>
      </c>
      <c r="L4385" s="8" t="inlineStr">
        <is>
          <t>New Jersey</t>
        </is>
      </c>
      <c r="M4385" s="13" t="n">
        <v>10602.36</v>
      </c>
      <c r="N4385" s="13" t="n">
        <v>9512.440000000001</v>
      </c>
      <c r="O4385" s="8" t="n"/>
    </row>
    <row r="4386">
      <c r="A4386" s="8" t="inlineStr">
        <is>
          <t>CANON-202601-004396</t>
        </is>
      </c>
      <c r="B4386" s="9" t="inlineStr">
        <is>
          <t>2026-01</t>
        </is>
      </c>
      <c r="C4386" s="10" t="n">
        <v>46036</v>
      </c>
      <c r="D4386" s="9" t="inlineStr">
        <is>
          <t>Bound</t>
        </is>
      </c>
      <c r="E4386" s="8" t="inlineStr">
        <is>
          <t>Aurelio Harrington</t>
        </is>
      </c>
      <c r="F4386" s="11" t="n">
        <v>1990</v>
      </c>
      <c r="G4386" s="8" t="inlineStr">
        <is>
          <t>Porsche</t>
        </is>
      </c>
      <c r="H4386" s="8" t="inlineStr">
        <is>
          <t>911 Turbo S</t>
        </is>
      </c>
      <c r="I4386" s="8" t="inlineStr">
        <is>
          <t>0E7YMXUDX6BPF12F9</t>
        </is>
      </c>
      <c r="J4386" s="8" t="inlineStr">
        <is>
          <t>02 - Sports / GT</t>
        </is>
      </c>
      <c r="K4386" s="12" t="n">
        <v>710000</v>
      </c>
      <c r="L4386" s="8" t="inlineStr">
        <is>
          <t>Washington</t>
        </is>
      </c>
      <c r="M4386" s="13" t="n">
        <v>8359.25</v>
      </c>
      <c r="N4386" s="13" t="n">
        <v>7499.92</v>
      </c>
      <c r="O4386" s="8" t="n"/>
    </row>
    <row r="4387">
      <c r="A4387" s="8" t="inlineStr">
        <is>
          <t>CANON-202601-004397</t>
        </is>
      </c>
      <c r="B4387" s="9" t="inlineStr">
        <is>
          <t>2026-01</t>
        </is>
      </c>
      <c r="C4387" s="10" t="n">
        <v>46039</v>
      </c>
      <c r="D4387" s="9" t="inlineStr">
        <is>
          <t>Bound</t>
        </is>
      </c>
      <c r="E4387" s="8" t="inlineStr">
        <is>
          <t>Horace Merriweather</t>
        </is>
      </c>
      <c r="F4387" s="11" t="n">
        <v>1966</v>
      </c>
      <c r="G4387" s="8" t="inlineStr">
        <is>
          <t>BMW</t>
        </is>
      </c>
      <c r="H4387" s="8" t="inlineStr">
        <is>
          <t>M8 Competition</t>
        </is>
      </c>
      <c r="I4387" s="8" t="inlineStr">
        <is>
          <t>CSBKNSF5CPDKEPF3K</t>
        </is>
      </c>
      <c r="J4387" s="8" t="inlineStr">
        <is>
          <t>02 - Sports / GT</t>
        </is>
      </c>
      <c r="K4387" s="12" t="n">
        <v>685000</v>
      </c>
      <c r="L4387" s="8" t="inlineStr">
        <is>
          <t>South Carolina</t>
        </is>
      </c>
      <c r="M4387" s="13" t="n">
        <v>10417.17</v>
      </c>
      <c r="N4387" s="13" t="n">
        <v>9346.280000000001</v>
      </c>
      <c r="O4387" s="8" t="n"/>
    </row>
    <row r="4388">
      <c r="A4388" s="8" t="inlineStr">
        <is>
          <t>CANON-202601-004398</t>
        </is>
      </c>
      <c r="B4388" s="9" t="inlineStr">
        <is>
          <t>2026-01</t>
        </is>
      </c>
      <c r="C4388" s="10" t="n">
        <v>46044</v>
      </c>
      <c r="D4388" s="9" t="inlineStr">
        <is>
          <t>Bound</t>
        </is>
      </c>
      <c r="E4388" s="8" t="inlineStr">
        <is>
          <t>Cassius Chattopadhyay</t>
        </is>
      </c>
      <c r="F4388" s="11" t="n">
        <v>1982</v>
      </c>
      <c r="G4388" s="8" t="inlineStr">
        <is>
          <t>Porsche</t>
        </is>
      </c>
      <c r="H4388" s="8" t="inlineStr">
        <is>
          <t>911 Turbo S</t>
        </is>
      </c>
      <c r="I4388" s="8" t="inlineStr">
        <is>
          <t>X3TZK1DHWFHLT3ECJ</t>
        </is>
      </c>
      <c r="J4388" s="8" t="inlineStr">
        <is>
          <t>02 - Sports / GT</t>
        </is>
      </c>
      <c r="K4388" s="12" t="n">
        <v>255000</v>
      </c>
      <c r="L4388" s="8" t="inlineStr">
        <is>
          <t>Iowa</t>
        </is>
      </c>
      <c r="M4388" s="13" t="n">
        <v>3969.34</v>
      </c>
      <c r="N4388" s="13" t="n">
        <v>3561.29</v>
      </c>
      <c r="O4388" s="8" t="n"/>
    </row>
    <row r="4389">
      <c r="A4389" s="8" t="inlineStr">
        <is>
          <t>CANON-202601-004399</t>
        </is>
      </c>
      <c r="B4389" s="9" t="inlineStr">
        <is>
          <t>2026-01</t>
        </is>
      </c>
      <c r="C4389" s="10" t="n">
        <v>46038</v>
      </c>
      <c r="D4389" s="9" t="inlineStr">
        <is>
          <t>Bound</t>
        </is>
      </c>
      <c r="E4389" s="8" t="inlineStr">
        <is>
          <t>Noor Chattopadhyay</t>
        </is>
      </c>
      <c r="F4389" s="11" t="n">
        <v>1967</v>
      </c>
      <c r="G4389" s="8" t="inlineStr">
        <is>
          <t>Bentley</t>
        </is>
      </c>
      <c r="H4389" s="8" t="inlineStr">
        <is>
          <t>Continental GT</t>
        </is>
      </c>
      <c r="I4389" s="8" t="inlineStr">
        <is>
          <t>RLFJ3VD6PNS7C46JN</t>
        </is>
      </c>
      <c r="J4389" s="8" t="inlineStr">
        <is>
          <t>02 - Sports / GT</t>
        </is>
      </c>
      <c r="K4389" s="12" t="n">
        <v>775000</v>
      </c>
      <c r="L4389" s="8" t="inlineStr">
        <is>
          <t>Alaska</t>
        </is>
      </c>
      <c r="M4389" s="13" t="n">
        <v>10835.38</v>
      </c>
      <c r="N4389" s="13" t="n">
        <v>9721.5</v>
      </c>
      <c r="O4389" s="8" t="n"/>
    </row>
    <row r="4390">
      <c r="A4390" s="8" t="inlineStr">
        <is>
          <t>CANON-202601-004401</t>
        </is>
      </c>
      <c r="B4390" s="9" t="inlineStr">
        <is>
          <t>2026-01</t>
        </is>
      </c>
      <c r="C4390" s="10" t="n">
        <v>46036</v>
      </c>
      <c r="D4390" s="9" t="inlineStr">
        <is>
          <t>Bound</t>
        </is>
      </c>
      <c r="E4390" s="8" t="inlineStr">
        <is>
          <t>Saoirse Okonkwo</t>
        </is>
      </c>
      <c r="F4390" s="11" t="n">
        <v>2020</v>
      </c>
      <c r="G4390" s="8" t="inlineStr">
        <is>
          <t>Lamborghini</t>
        </is>
      </c>
      <c r="H4390" s="8" t="inlineStr">
        <is>
          <t>Huracan EVO</t>
        </is>
      </c>
      <c r="I4390" s="8" t="inlineStr">
        <is>
          <t>A7H436HTEHA8G9ZP1</t>
        </is>
      </c>
      <c r="J4390" s="8" t="inlineStr">
        <is>
          <t>03 - Supercar</t>
        </is>
      </c>
      <c r="K4390" s="12" t="n">
        <v>875000</v>
      </c>
      <c r="L4390" s="8" t="inlineStr">
        <is>
          <t>Minnesota</t>
        </is>
      </c>
      <c r="M4390" s="13" t="n">
        <v>20702.83</v>
      </c>
      <c r="N4390" s="13" t="n">
        <v>18574.58</v>
      </c>
      <c r="O4390" s="8" t="n"/>
    </row>
    <row r="4391">
      <c r="A4391" s="8" t="inlineStr">
        <is>
          <t>CANON-202601-004402</t>
        </is>
      </c>
      <c r="B4391" s="9" t="inlineStr">
        <is>
          <t>2026-01</t>
        </is>
      </c>
      <c r="C4391" s="10" t="n">
        <v>46041</v>
      </c>
      <c r="D4391" s="9" t="inlineStr">
        <is>
          <t>Bound</t>
        </is>
      </c>
      <c r="E4391" s="8" t="inlineStr">
        <is>
          <t>Noor Fairweather</t>
        </is>
      </c>
      <c r="F4391" s="11" t="n">
        <v>2013</v>
      </c>
      <c r="G4391" s="8" t="inlineStr">
        <is>
          <t>Porsche</t>
        </is>
      </c>
      <c r="H4391" s="8" t="inlineStr">
        <is>
          <t>911 Turbo S</t>
        </is>
      </c>
      <c r="I4391" s="8" t="inlineStr">
        <is>
          <t>YACNDA3W2LLPPZM3G</t>
        </is>
      </c>
      <c r="J4391" s="8" t="inlineStr">
        <is>
          <t>02 - Sports / GT</t>
        </is>
      </c>
      <c r="K4391" s="12" t="n">
        <v>490000</v>
      </c>
      <c r="L4391" s="8" t="inlineStr">
        <is>
          <t>California</t>
        </is>
      </c>
      <c r="M4391" s="13" t="n">
        <v>9360.85</v>
      </c>
      <c r="N4391" s="13" t="n">
        <v>8398.549999999999</v>
      </c>
      <c r="O4391" s="8" t="n"/>
    </row>
    <row r="4392">
      <c r="A4392" s="8" t="inlineStr">
        <is>
          <t>CANON-202601-004403</t>
        </is>
      </c>
      <c r="B4392" s="9" t="inlineStr">
        <is>
          <t>2026-01</t>
        </is>
      </c>
      <c r="C4392" s="10" t="n">
        <v>46045</v>
      </c>
      <c r="D4392" s="9" t="inlineStr">
        <is>
          <t>Bound</t>
        </is>
      </c>
      <c r="E4392" s="8" t="inlineStr">
        <is>
          <t>Fenwick Ashcombe</t>
        </is>
      </c>
      <c r="F4392" s="11" t="n">
        <v>1961</v>
      </c>
      <c r="G4392" s="8" t="inlineStr">
        <is>
          <t>Porsche</t>
        </is>
      </c>
      <c r="H4392" s="8" t="inlineStr">
        <is>
          <t>911 Turbo S</t>
        </is>
      </c>
      <c r="I4392" s="8" t="inlineStr">
        <is>
          <t>XM9WE83ZCB91UHWUT</t>
        </is>
      </c>
      <c r="J4392" s="8" t="inlineStr">
        <is>
          <t>02 - Sports / GT</t>
        </is>
      </c>
      <c r="K4392" s="12" t="n">
        <v>420000</v>
      </c>
      <c r="L4392" s="8" t="inlineStr">
        <is>
          <t>Arizona</t>
        </is>
      </c>
      <c r="M4392" s="13" t="n">
        <v>6002.83</v>
      </c>
      <c r="N4392" s="13" t="n">
        <v>5385.74</v>
      </c>
      <c r="O4392" s="8" t="n"/>
    </row>
    <row r="4393">
      <c r="A4393" s="8" t="inlineStr">
        <is>
          <t>CANON-202601-004404</t>
        </is>
      </c>
      <c r="B4393" s="9" t="inlineStr">
        <is>
          <t>2026-01</t>
        </is>
      </c>
      <c r="C4393" s="10" t="n">
        <v>46034</v>
      </c>
      <c r="D4393" s="9" t="inlineStr">
        <is>
          <t>Bound</t>
        </is>
      </c>
      <c r="E4393" s="8" t="inlineStr">
        <is>
          <t>Beatrix Whitlock</t>
        </is>
      </c>
      <c r="F4393" s="11" t="n">
        <v>2004</v>
      </c>
      <c r="G4393" s="8" t="inlineStr">
        <is>
          <t>Mercedes-Benz</t>
        </is>
      </c>
      <c r="H4393" s="8" t="inlineStr">
        <is>
          <t>AMG GT</t>
        </is>
      </c>
      <c r="I4393" s="8" t="inlineStr">
        <is>
          <t>G3KJ0MWA2AFS1V3RE</t>
        </is>
      </c>
      <c r="J4393" s="8" t="inlineStr">
        <is>
          <t>02 - Sports / GT</t>
        </is>
      </c>
      <c r="K4393" s="12" t="n">
        <v>780000</v>
      </c>
      <c r="L4393" s="8" t="inlineStr">
        <is>
          <t>Mississippi</t>
        </is>
      </c>
      <c r="M4393" s="13" t="n">
        <v>11383.58</v>
      </c>
      <c r="N4393" s="13" t="n">
        <v>10213.35</v>
      </c>
      <c r="O4393" s="8" t="n"/>
    </row>
    <row r="4394">
      <c r="A4394" s="8" t="inlineStr">
        <is>
          <t>CANON-202601-004405</t>
        </is>
      </c>
      <c r="B4394" s="9" t="inlineStr">
        <is>
          <t>2026-01</t>
        </is>
      </c>
      <c r="C4394" s="10" t="n">
        <v>46025</v>
      </c>
      <c r="D4394" s="9" t="inlineStr">
        <is>
          <t>Bound</t>
        </is>
      </c>
      <c r="E4394" s="8" t="inlineStr">
        <is>
          <t>Ingrid Rourke</t>
        </is>
      </c>
      <c r="F4394" s="11" t="n">
        <v>1964</v>
      </c>
      <c r="G4394" s="8" t="inlineStr">
        <is>
          <t>Maserati</t>
        </is>
      </c>
      <c r="H4394" s="8" t="inlineStr">
        <is>
          <t>GranTurismo</t>
        </is>
      </c>
      <c r="I4394" s="8" t="inlineStr">
        <is>
          <t>T9K65798RAEZZ4RRP</t>
        </is>
      </c>
      <c r="J4394" s="8" t="inlineStr">
        <is>
          <t>02 - Sports / GT</t>
        </is>
      </c>
      <c r="K4394" s="12" t="n">
        <v>360000</v>
      </c>
      <c r="L4394" s="8" t="inlineStr">
        <is>
          <t>Illinois</t>
        </is>
      </c>
      <c r="M4394" s="13" t="n">
        <v>6928.3</v>
      </c>
      <c r="N4394" s="13" t="n">
        <v>6216.07</v>
      </c>
      <c r="O4394" s="8" t="n"/>
    </row>
    <row r="4395">
      <c r="A4395" s="8" t="inlineStr">
        <is>
          <t>CANON-202601-004406</t>
        </is>
      </c>
      <c r="B4395" s="9" t="inlineStr">
        <is>
          <t>2026-01</t>
        </is>
      </c>
      <c r="C4395" s="10" t="n">
        <v>46037</v>
      </c>
      <c r="D4395" s="9" t="inlineStr">
        <is>
          <t>Bound</t>
        </is>
      </c>
      <c r="E4395" s="8" t="inlineStr">
        <is>
          <t>Mireille Castellanos</t>
        </is>
      </c>
      <c r="F4395" s="11" t="n">
        <v>1956</v>
      </c>
      <c r="G4395" s="8" t="inlineStr">
        <is>
          <t>Aston Martin</t>
        </is>
      </c>
      <c r="H4395" s="8" t="inlineStr">
        <is>
          <t>DB5</t>
        </is>
      </c>
      <c r="I4395" s="8" t="inlineStr">
        <is>
          <t>1HAMDKRPYXW7WP5DM</t>
        </is>
      </c>
      <c r="J4395" s="8" t="inlineStr">
        <is>
          <t>07 - Post-War Classic (1946-1972)</t>
        </is>
      </c>
      <c r="K4395" s="12" t="n">
        <v>1180000</v>
      </c>
      <c r="L4395" s="8" t="inlineStr">
        <is>
          <t>Michigan</t>
        </is>
      </c>
      <c r="M4395" s="13" t="n">
        <v>13113.58</v>
      </c>
      <c r="N4395" s="13" t="n">
        <v>11765.5</v>
      </c>
      <c r="O4395" s="8" t="n"/>
    </row>
    <row r="4396">
      <c r="A4396" s="8" t="inlineStr">
        <is>
          <t>CANON-202601-004408</t>
        </is>
      </c>
      <c r="B4396" s="9" t="inlineStr">
        <is>
          <t>2026-01</t>
        </is>
      </c>
      <c r="C4396" s="10" t="n">
        <v>46039</v>
      </c>
      <c r="D4396" s="9" t="inlineStr">
        <is>
          <t>Bound</t>
        </is>
      </c>
      <c r="E4396" s="8" t="inlineStr">
        <is>
          <t>Sunniva Pennington</t>
        </is>
      </c>
      <c r="F4396" s="11" t="n">
        <v>1997</v>
      </c>
      <c r="G4396" s="8" t="inlineStr">
        <is>
          <t>BMW</t>
        </is>
      </c>
      <c r="H4396" s="8" t="inlineStr">
        <is>
          <t>M8 Competition</t>
        </is>
      </c>
      <c r="I4396" s="8" t="inlineStr">
        <is>
          <t>41M666WBZX9KDPJ06</t>
        </is>
      </c>
      <c r="J4396" s="8" t="inlineStr">
        <is>
          <t>02 - Sports / GT</t>
        </is>
      </c>
      <c r="K4396" s="12" t="n">
        <v>550000</v>
      </c>
      <c r="L4396" s="8" t="inlineStr">
        <is>
          <t>Alaska</t>
        </is>
      </c>
      <c r="M4396" s="13" t="n">
        <v>7689.62</v>
      </c>
      <c r="N4396" s="13" t="n">
        <v>6899.13</v>
      </c>
      <c r="O4396" s="8" t="n"/>
    </row>
    <row r="4397">
      <c r="A4397" s="8" t="inlineStr">
        <is>
          <t>CANON-202601-004409</t>
        </is>
      </c>
      <c r="B4397" s="9" t="inlineStr">
        <is>
          <t>2026-01</t>
        </is>
      </c>
      <c r="C4397" s="10" t="n">
        <v>46036</v>
      </c>
      <c r="D4397" s="9" t="inlineStr">
        <is>
          <t>Bound</t>
        </is>
      </c>
      <c r="E4397" s="8" t="inlineStr">
        <is>
          <t>Noor Delacroix</t>
        </is>
      </c>
      <c r="F4397" s="11" t="n">
        <v>1995</v>
      </c>
      <c r="G4397" s="8" t="inlineStr">
        <is>
          <t>Aston Martin</t>
        </is>
      </c>
      <c r="H4397" s="8" t="inlineStr">
        <is>
          <t>DB12</t>
        </is>
      </c>
      <c r="I4397" s="8" t="inlineStr">
        <is>
          <t>STKMEJL3Z5FGY2FP8</t>
        </is>
      </c>
      <c r="J4397" s="8" t="inlineStr">
        <is>
          <t>02 - Sports / GT</t>
        </is>
      </c>
      <c r="K4397" s="12" t="n">
        <v>300000</v>
      </c>
      <c r="L4397" s="8" t="inlineStr">
        <is>
          <t>Connecticut</t>
        </is>
      </c>
      <c r="M4397" s="13" t="n">
        <v>4754.72</v>
      </c>
      <c r="N4397" s="13" t="n">
        <v>4265.93</v>
      </c>
      <c r="O4397" s="8" t="n"/>
    </row>
    <row r="4398">
      <c r="A4398" s="8" t="inlineStr">
        <is>
          <t>CANON-202601-004410</t>
        </is>
      </c>
      <c r="B4398" s="9" t="inlineStr">
        <is>
          <t>2026-01</t>
        </is>
      </c>
      <c r="C4398" s="10" t="n">
        <v>46048</v>
      </c>
      <c r="D4398" s="9" t="inlineStr">
        <is>
          <t>Bound</t>
        </is>
      </c>
      <c r="E4398" s="8" t="inlineStr">
        <is>
          <t>Ingrid Vasquez</t>
        </is>
      </c>
      <c r="F4398" s="11" t="n">
        <v>2009</v>
      </c>
      <c r="G4398" s="8" t="inlineStr">
        <is>
          <t>Porsche</t>
        </is>
      </c>
      <c r="H4398" s="8" t="inlineStr">
        <is>
          <t>911 Turbo S</t>
        </is>
      </c>
      <c r="I4398" s="8" t="inlineStr">
        <is>
          <t>UNGU68R0N6RK8ATVA</t>
        </is>
      </c>
      <c r="J4398" s="8" t="inlineStr">
        <is>
          <t>02 - Sports / GT</t>
        </is>
      </c>
      <c r="K4398" s="12" t="n">
        <v>215000</v>
      </c>
      <c r="L4398" s="8" t="inlineStr">
        <is>
          <t>Iowa</t>
        </is>
      </c>
      <c r="M4398" s="13" t="n">
        <v>4105.28</v>
      </c>
      <c r="N4398" s="13" t="n">
        <v>3683.26</v>
      </c>
      <c r="O4398" s="8" t="n"/>
    </row>
    <row r="4399">
      <c r="A4399" s="8" t="inlineStr">
        <is>
          <t>CANON-202601-004411</t>
        </is>
      </c>
      <c r="B4399" s="9" t="inlineStr">
        <is>
          <t>2026-01</t>
        </is>
      </c>
      <c r="C4399" s="10" t="n">
        <v>46048</v>
      </c>
      <c r="D4399" s="9" t="inlineStr">
        <is>
          <t>Bound</t>
        </is>
      </c>
      <c r="E4399" s="8" t="inlineStr">
        <is>
          <t>Fitzgerald Underwood</t>
        </is>
      </c>
      <c r="F4399" s="11" t="n">
        <v>2016</v>
      </c>
      <c r="G4399" s="8" t="inlineStr">
        <is>
          <t>Lamborghini</t>
        </is>
      </c>
      <c r="H4399" s="8" t="inlineStr">
        <is>
          <t>Huracan EVO</t>
        </is>
      </c>
      <c r="I4399" s="8" t="inlineStr">
        <is>
          <t>WY19F20A17GLU2U16</t>
        </is>
      </c>
      <c r="J4399" s="8" t="inlineStr">
        <is>
          <t>03 - Supercar</t>
        </is>
      </c>
      <c r="K4399" s="12" t="n">
        <v>1170000</v>
      </c>
      <c r="L4399" s="8" t="inlineStr">
        <is>
          <t>Wyoming</t>
        </is>
      </c>
      <c r="M4399" s="13" t="n">
        <v>18896.6</v>
      </c>
      <c r="N4399" s="13" t="n">
        <v>16954.03</v>
      </c>
      <c r="O4399" s="8" t="n"/>
    </row>
    <row r="4400">
      <c r="A4400" s="8" t="inlineStr">
        <is>
          <t>CANON-202601-004412</t>
        </is>
      </c>
      <c r="B4400" s="9" t="inlineStr">
        <is>
          <t>2026-01</t>
        </is>
      </c>
      <c r="C4400" s="10" t="n">
        <v>46046</v>
      </c>
      <c r="D4400" s="9" t="inlineStr">
        <is>
          <t>Bound</t>
        </is>
      </c>
      <c r="E4400" s="8" t="inlineStr">
        <is>
          <t>Saoirse Ashcombe</t>
        </is>
      </c>
      <c r="F4400" s="11" t="n">
        <v>2005</v>
      </c>
      <c r="G4400" s="8" t="inlineStr">
        <is>
          <t>Mercedes-Benz</t>
        </is>
      </c>
      <c r="H4400" s="8" t="inlineStr">
        <is>
          <t>AMG GT</t>
        </is>
      </c>
      <c r="I4400" s="8" t="inlineStr">
        <is>
          <t>VJX286U3VEB990BUM</t>
        </is>
      </c>
      <c r="J4400" s="8" t="inlineStr">
        <is>
          <t>02 - Sports / GT</t>
        </is>
      </c>
      <c r="K4400" s="12" t="n">
        <v>975000</v>
      </c>
      <c r="L4400" s="8" t="inlineStr">
        <is>
          <t>Colorado</t>
        </is>
      </c>
      <c r="M4400" s="13" t="n">
        <v>13153.3</v>
      </c>
      <c r="N4400" s="13" t="n">
        <v>11801.14</v>
      </c>
      <c r="O4400" s="8" t="n"/>
    </row>
    <row r="4401">
      <c r="A4401" s="8" t="inlineStr">
        <is>
          <t>CANON-202601-004413</t>
        </is>
      </c>
      <c r="B4401" s="9" t="inlineStr">
        <is>
          <t>2026-01</t>
        </is>
      </c>
      <c r="C4401" s="10" t="n">
        <v>46041</v>
      </c>
      <c r="D4401" s="9" t="inlineStr">
        <is>
          <t>Bound</t>
        </is>
      </c>
      <c r="E4401" s="8" t="inlineStr">
        <is>
          <t>Cassius Castellanos</t>
        </is>
      </c>
      <c r="F4401" s="11" t="n">
        <v>1966</v>
      </c>
      <c r="G4401" s="8" t="inlineStr">
        <is>
          <t>Ferrari</t>
        </is>
      </c>
      <c r="H4401" s="8" t="inlineStr">
        <is>
          <t>SF90 Stradale</t>
        </is>
      </c>
      <c r="I4401" s="8" t="inlineStr">
        <is>
          <t>5SAZL3KSX25XFG7TE</t>
        </is>
      </c>
      <c r="J4401" s="8" t="inlineStr">
        <is>
          <t>03 - Supercar</t>
        </is>
      </c>
      <c r="K4401" s="12" t="n">
        <v>900000</v>
      </c>
      <c r="L4401" s="8" t="inlineStr">
        <is>
          <t>Colorado</t>
        </is>
      </c>
      <c r="M4401" s="13" t="n">
        <v>17745.28</v>
      </c>
      <c r="N4401" s="13" t="n">
        <v>15921.07</v>
      </c>
      <c r="O4401" s="8" t="n"/>
    </row>
    <row r="4402">
      <c r="A4402" s="8" t="inlineStr">
        <is>
          <t>CANON-202601-004414</t>
        </is>
      </c>
      <c r="B4402" s="9" t="inlineStr">
        <is>
          <t>2026-01</t>
        </is>
      </c>
      <c r="C4402" s="10" t="n">
        <v>46031</v>
      </c>
      <c r="D4402" s="9" t="inlineStr">
        <is>
          <t>Bound</t>
        </is>
      </c>
      <c r="E4402" s="8" t="inlineStr">
        <is>
          <t>Lorenzo Chattopadhyay</t>
        </is>
      </c>
      <c r="F4402" s="11" t="n">
        <v>2000</v>
      </c>
      <c r="G4402" s="8" t="inlineStr">
        <is>
          <t>Aston Martin</t>
        </is>
      </c>
      <c r="H4402" s="8" t="inlineStr">
        <is>
          <t>DB12</t>
        </is>
      </c>
      <c r="I4402" s="8" t="inlineStr">
        <is>
          <t>V6APL8N0832J90FSY</t>
        </is>
      </c>
      <c r="J4402" s="8" t="inlineStr">
        <is>
          <t>02 - Sports / GT</t>
        </is>
      </c>
      <c r="K4402" s="12" t="n">
        <v>795000</v>
      </c>
      <c r="L4402" s="8" t="inlineStr">
        <is>
          <t>Arkansas</t>
        </is>
      </c>
      <c r="M4402" s="13" t="n">
        <v>13455</v>
      </c>
      <c r="N4402" s="13" t="n">
        <v>12071.83</v>
      </c>
      <c r="O4402" s="8" t="n"/>
    </row>
    <row r="4403">
      <c r="A4403" s="8" t="inlineStr">
        <is>
          <t>CANON-202601-004415</t>
        </is>
      </c>
      <c r="B4403" s="9" t="inlineStr">
        <is>
          <t>2026-01</t>
        </is>
      </c>
      <c r="C4403" s="10" t="n">
        <v>46034</v>
      </c>
      <c r="D4403" s="9" t="inlineStr">
        <is>
          <t>Bound</t>
        </is>
      </c>
      <c r="E4403" s="8" t="inlineStr">
        <is>
          <t>Fenwick Montoya</t>
        </is>
      </c>
      <c r="F4403" s="11" t="n">
        <v>1965</v>
      </c>
      <c r="G4403" s="8" t="inlineStr">
        <is>
          <t>Maserati</t>
        </is>
      </c>
      <c r="H4403" s="8" t="inlineStr">
        <is>
          <t>GranTurismo</t>
        </is>
      </c>
      <c r="I4403" s="8" t="inlineStr">
        <is>
          <t>CW2MZ7G3XMZ0REV43</t>
        </is>
      </c>
      <c r="J4403" s="8" t="inlineStr">
        <is>
          <t>02 - Sports / GT</t>
        </is>
      </c>
      <c r="K4403" s="12" t="n">
        <v>655000</v>
      </c>
      <c r="L4403" s="8" t="inlineStr">
        <is>
          <t>New Jersey</t>
        </is>
      </c>
      <c r="M4403" s="13" t="n">
        <v>7310.05</v>
      </c>
      <c r="N4403" s="13" t="n">
        <v>6558.58</v>
      </c>
      <c r="O4403" s="8" t="n"/>
    </row>
    <row r="4404">
      <c r="A4404" s="8" t="inlineStr">
        <is>
          <t>CANON-202601-004416</t>
        </is>
      </c>
      <c r="B4404" s="9" t="inlineStr">
        <is>
          <t>2026-01</t>
        </is>
      </c>
      <c r="C4404" s="10" t="n">
        <v>46049</v>
      </c>
      <c r="D4404" s="9" t="inlineStr">
        <is>
          <t>Bound</t>
        </is>
      </c>
      <c r="E4404" s="8" t="inlineStr">
        <is>
          <t>Fenwick Rourke</t>
        </is>
      </c>
      <c r="F4404" s="11" t="n">
        <v>1979</v>
      </c>
      <c r="G4404" s="8" t="inlineStr">
        <is>
          <t>BMW</t>
        </is>
      </c>
      <c r="H4404" s="8" t="inlineStr">
        <is>
          <t>M8 Competition</t>
        </is>
      </c>
      <c r="I4404" s="8" t="inlineStr">
        <is>
          <t>P9JGCNAA5BE3CSUBM</t>
        </is>
      </c>
      <c r="J4404" s="8" t="inlineStr">
        <is>
          <t>02 - Sports / GT</t>
        </is>
      </c>
      <c r="K4404" s="12" t="n">
        <v>270000</v>
      </c>
      <c r="L4404" s="8" t="inlineStr">
        <is>
          <t>Washington</t>
        </is>
      </c>
      <c r="M4404" s="13" t="n">
        <v>3667.92</v>
      </c>
      <c r="N4404" s="13" t="n">
        <v>3290.86</v>
      </c>
      <c r="O4404" s="8" t="n"/>
    </row>
    <row r="4405">
      <c r="A4405" s="8" t="inlineStr">
        <is>
          <t>CANON-202601-004417</t>
        </is>
      </c>
      <c r="B4405" s="9" t="inlineStr">
        <is>
          <t>2026-01</t>
        </is>
      </c>
      <c r="C4405" s="10" t="n">
        <v>46030</v>
      </c>
      <c r="D4405" s="9" t="inlineStr">
        <is>
          <t>Bound</t>
        </is>
      </c>
      <c r="E4405" s="8" t="inlineStr">
        <is>
          <t>Lorenzo Chattopadhyay</t>
        </is>
      </c>
      <c r="F4405" s="11" t="n">
        <v>1999</v>
      </c>
      <c r="G4405" s="8" t="inlineStr">
        <is>
          <t>Porsche</t>
        </is>
      </c>
      <c r="H4405" s="8" t="inlineStr">
        <is>
          <t>911 Turbo S</t>
        </is>
      </c>
      <c r="I4405" s="8" t="inlineStr">
        <is>
          <t>9TM3GRWAUYA15ZHRP</t>
        </is>
      </c>
      <c r="J4405" s="8" t="inlineStr">
        <is>
          <t>02 - Sports / GT</t>
        </is>
      </c>
      <c r="K4405" s="12" t="n">
        <v>530000</v>
      </c>
      <c r="L4405" s="8" t="inlineStr">
        <is>
          <t>Tennessee</t>
        </is>
      </c>
      <c r="M4405" s="13" t="n">
        <v>6370</v>
      </c>
      <c r="N4405" s="13" t="n">
        <v>5715.16</v>
      </c>
      <c r="O4405" s="8" t="n"/>
    </row>
    <row r="4406">
      <c r="A4406" s="8" t="inlineStr">
        <is>
          <t>CANON-202601-004418</t>
        </is>
      </c>
      <c r="B4406" s="9" t="inlineStr">
        <is>
          <t>2026-01</t>
        </is>
      </c>
      <c r="C4406" s="10" t="n">
        <v>46052</v>
      </c>
      <c r="D4406" s="9" t="inlineStr">
        <is>
          <t>Bound</t>
        </is>
      </c>
      <c r="E4406" s="8" t="inlineStr">
        <is>
          <t>Ingrid Chattopadhyay</t>
        </is>
      </c>
      <c r="F4406" s="11" t="n">
        <v>1991</v>
      </c>
      <c r="G4406" s="8" t="inlineStr">
        <is>
          <t>Ferrari</t>
        </is>
      </c>
      <c r="H4406" s="8" t="inlineStr">
        <is>
          <t>SF90 Stradale</t>
        </is>
      </c>
      <c r="I4406" s="8" t="inlineStr">
        <is>
          <t>ZS2CV82WPTV8VBSBM</t>
        </is>
      </c>
      <c r="J4406" s="8" t="inlineStr">
        <is>
          <t>03 - Supercar</t>
        </is>
      </c>
      <c r="K4406" s="12" t="n">
        <v>1270000</v>
      </c>
      <c r="L4406" s="8" t="inlineStr">
        <is>
          <t>Missouri</t>
        </is>
      </c>
      <c r="M4406" s="13" t="n">
        <v>20320</v>
      </c>
      <c r="N4406" s="13" t="n">
        <v>18231.1</v>
      </c>
      <c r="O4406" s="8" t="n"/>
    </row>
    <row r="4407">
      <c r="A4407" s="8" t="inlineStr">
        <is>
          <t>CANON-202601-004419</t>
        </is>
      </c>
      <c r="B4407" s="9" t="inlineStr">
        <is>
          <t>2026-01</t>
        </is>
      </c>
      <c r="C4407" s="10" t="n">
        <v>46024</v>
      </c>
      <c r="D4407" s="9" t="inlineStr">
        <is>
          <t>Bound</t>
        </is>
      </c>
      <c r="E4407" s="8" t="inlineStr">
        <is>
          <t>Ramona Whitlock</t>
        </is>
      </c>
      <c r="F4407" s="11" t="n">
        <v>1975</v>
      </c>
      <c r="G4407" s="8" t="inlineStr">
        <is>
          <t>Maserati</t>
        </is>
      </c>
      <c r="H4407" s="8" t="inlineStr">
        <is>
          <t>GranTurismo</t>
        </is>
      </c>
      <c r="I4407" s="8" t="inlineStr">
        <is>
          <t>LHMA4KM8PHV4YSUN5</t>
        </is>
      </c>
      <c r="J4407" s="8" t="inlineStr">
        <is>
          <t>02 - Sports / GT</t>
        </is>
      </c>
      <c r="K4407" s="12" t="n">
        <v>1105000</v>
      </c>
      <c r="L4407" s="8" t="inlineStr">
        <is>
          <t>Texas</t>
        </is>
      </c>
      <c r="M4407" s="13" t="n">
        <v>13187.03</v>
      </c>
      <c r="N4407" s="13" t="n">
        <v>11831.4</v>
      </c>
      <c r="O4407" s="8" t="n"/>
    </row>
    <row r="4408">
      <c r="A4408" s="8" t="inlineStr">
        <is>
          <t>CANON-202601-004420</t>
        </is>
      </c>
      <c r="B4408" s="9" t="inlineStr">
        <is>
          <t>2026-01</t>
        </is>
      </c>
      <c r="C4408" s="10" t="n">
        <v>46036</v>
      </c>
      <c r="D4408" s="9" t="inlineStr">
        <is>
          <t>Bound</t>
        </is>
      </c>
      <c r="E4408" s="8" t="inlineStr">
        <is>
          <t>Mireille Vasquez</t>
        </is>
      </c>
      <c r="F4408" s="11" t="n">
        <v>1982</v>
      </c>
      <c r="G4408" s="8" t="inlineStr">
        <is>
          <t>Mercedes-Benz</t>
        </is>
      </c>
      <c r="H4408" s="8" t="inlineStr">
        <is>
          <t>AMG GT</t>
        </is>
      </c>
      <c r="I4408" s="8" t="inlineStr">
        <is>
          <t>5EWKTYSDLJ45PLXD8</t>
        </is>
      </c>
      <c r="J4408" s="8" t="inlineStr">
        <is>
          <t>02 - Sports / GT</t>
        </is>
      </c>
      <c r="K4408" s="12" t="n">
        <v>545000</v>
      </c>
      <c r="L4408" s="8" t="inlineStr">
        <is>
          <t>Delaware</t>
        </is>
      </c>
      <c r="M4408" s="13" t="n">
        <v>8354.950000000001</v>
      </c>
      <c r="N4408" s="13" t="n">
        <v>7496.06</v>
      </c>
      <c r="O4408" s="8" t="n"/>
    </row>
    <row r="4409">
      <c r="A4409" s="8" t="inlineStr">
        <is>
          <t>CANON-202601-004422</t>
        </is>
      </c>
      <c r="B4409" s="9" t="inlineStr">
        <is>
          <t>2026-01</t>
        </is>
      </c>
      <c r="C4409" s="10" t="n">
        <v>46046</v>
      </c>
      <c r="D4409" s="9" t="inlineStr">
        <is>
          <t>Bound</t>
        </is>
      </c>
      <c r="E4409" s="8" t="inlineStr">
        <is>
          <t>Sunniva Okonkwo</t>
        </is>
      </c>
      <c r="F4409" s="11" t="n">
        <v>2022</v>
      </c>
      <c r="G4409" s="8" t="inlineStr">
        <is>
          <t>Aston Martin</t>
        </is>
      </c>
      <c r="H4409" s="8" t="inlineStr">
        <is>
          <t>DB12</t>
        </is>
      </c>
      <c r="I4409" s="8" t="inlineStr">
        <is>
          <t>6TN7X3MRFRVXD6FL1</t>
        </is>
      </c>
      <c r="J4409" s="8" t="inlineStr">
        <is>
          <t>02 - Sports / GT</t>
        </is>
      </c>
      <c r="K4409" s="12" t="n">
        <v>345000</v>
      </c>
      <c r="L4409" s="8" t="inlineStr">
        <is>
          <t>Georgia</t>
        </is>
      </c>
      <c r="M4409" s="13" t="n">
        <v>5467.92</v>
      </c>
      <c r="N4409" s="13" t="n">
        <v>4905.82</v>
      </c>
      <c r="O4409" s="8" t="n"/>
    </row>
    <row r="4410">
      <c r="A4410" s="8" t="inlineStr">
        <is>
          <t>CANON-202601-004424</t>
        </is>
      </c>
      <c r="B4410" s="9" t="inlineStr">
        <is>
          <t>2026-01</t>
        </is>
      </c>
      <c r="C4410" s="10" t="n">
        <v>46047</v>
      </c>
      <c r="D4410" s="9" t="inlineStr">
        <is>
          <t>Bound</t>
        </is>
      </c>
      <c r="E4410" s="8" t="inlineStr">
        <is>
          <t>Horace Merriweather</t>
        </is>
      </c>
      <c r="F4410" s="11" t="n">
        <v>2006</v>
      </c>
      <c r="G4410" s="8" t="inlineStr">
        <is>
          <t>McLaren</t>
        </is>
      </c>
      <c r="H4410" s="8" t="inlineStr">
        <is>
          <t>750S</t>
        </is>
      </c>
      <c r="I4410" s="8" t="inlineStr">
        <is>
          <t>NN7M34GP1DD4ZF73S</t>
        </is>
      </c>
      <c r="J4410" s="8" t="inlineStr">
        <is>
          <t>03 - Supercar</t>
        </is>
      </c>
      <c r="K4410" s="12" t="n">
        <v>1950000</v>
      </c>
      <c r="L4410" s="8" t="inlineStr">
        <is>
          <t>Connecticut</t>
        </is>
      </c>
      <c r="M4410" s="13" t="n">
        <v>32966.04</v>
      </c>
      <c r="N4410" s="13" t="n">
        <v>29577.13</v>
      </c>
      <c r="O4410" s="8" t="n"/>
    </row>
    <row r="4411">
      <c r="A4411" s="8" t="inlineStr">
        <is>
          <t>CANON-202601-004425</t>
        </is>
      </c>
      <c r="B4411" s="9" t="inlineStr">
        <is>
          <t>2026-01</t>
        </is>
      </c>
      <c r="C4411" s="10" t="n">
        <v>46023</v>
      </c>
      <c r="D4411" s="9" t="inlineStr">
        <is>
          <t>Bound</t>
        </is>
      </c>
      <c r="E4411" s="8" t="inlineStr">
        <is>
          <t>Horace Bellandi</t>
        </is>
      </c>
      <c r="F4411" s="11" t="n">
        <v>2014</v>
      </c>
      <c r="G4411" s="8" t="inlineStr">
        <is>
          <t>Porsche</t>
        </is>
      </c>
      <c r="H4411" s="8" t="inlineStr">
        <is>
          <t>911 Turbo S</t>
        </is>
      </c>
      <c r="I4411" s="8" t="inlineStr">
        <is>
          <t>0TTW187B9WKGX2XN8</t>
        </is>
      </c>
      <c r="J4411" s="8" t="inlineStr">
        <is>
          <t>02 - Sports / GT</t>
        </is>
      </c>
      <c r="K4411" s="12" t="n">
        <v>580000</v>
      </c>
      <c r="L4411" s="8" t="inlineStr">
        <is>
          <t>Florida</t>
        </is>
      </c>
      <c r="M4411" s="13" t="n">
        <v>10100.75</v>
      </c>
      <c r="N4411" s="13" t="n">
        <v>9062.389999999999</v>
      </c>
      <c r="O4411" s="8" t="n"/>
    </row>
    <row r="4412">
      <c r="A4412" s="8" t="inlineStr">
        <is>
          <t>CANON-202601-004427</t>
        </is>
      </c>
      <c r="B4412" s="9" t="inlineStr">
        <is>
          <t>2026-01</t>
        </is>
      </c>
      <c r="C4412" s="10" t="n">
        <v>46030</v>
      </c>
      <c r="D4412" s="9" t="inlineStr">
        <is>
          <t>Bound</t>
        </is>
      </c>
      <c r="E4412" s="8" t="inlineStr">
        <is>
          <t>Ramona Underwood</t>
        </is>
      </c>
      <c r="F4412" s="11" t="n">
        <v>2023</v>
      </c>
      <c r="G4412" s="8" t="inlineStr">
        <is>
          <t>Maserati</t>
        </is>
      </c>
      <c r="H4412" s="8" t="inlineStr">
        <is>
          <t>GranTurismo</t>
        </is>
      </c>
      <c r="I4412" s="8" t="inlineStr">
        <is>
          <t>8ZSPLP4DSXBVS30YE</t>
        </is>
      </c>
      <c r="J4412" s="8" t="inlineStr">
        <is>
          <t>02 - Sports / GT</t>
        </is>
      </c>
      <c r="K4412" s="12" t="n">
        <v>565000</v>
      </c>
      <c r="L4412" s="8" t="inlineStr">
        <is>
          <t>Illinois</t>
        </is>
      </c>
      <c r="M4412" s="13" t="n">
        <v>9423.77</v>
      </c>
      <c r="N4412" s="13" t="n">
        <v>8455.01</v>
      </c>
      <c r="O4412" s="8" t="n"/>
    </row>
    <row r="4413">
      <c r="A4413" s="8" t="inlineStr">
        <is>
          <t>CANON-202601-004428</t>
        </is>
      </c>
      <c r="B4413" s="9" t="inlineStr">
        <is>
          <t>2026-01</t>
        </is>
      </c>
      <c r="C4413" s="10" t="n">
        <v>46028</v>
      </c>
      <c r="D4413" s="9" t="inlineStr">
        <is>
          <t>Bound</t>
        </is>
      </c>
      <c r="E4413" s="8" t="inlineStr">
        <is>
          <t>Everett Okonkwo</t>
        </is>
      </c>
      <c r="F4413" s="11" t="n">
        <v>2020</v>
      </c>
      <c r="G4413" s="8" t="inlineStr">
        <is>
          <t>Aston Martin</t>
        </is>
      </c>
      <c r="H4413" s="8" t="inlineStr">
        <is>
          <t>DB12</t>
        </is>
      </c>
      <c r="I4413" s="8" t="inlineStr">
        <is>
          <t>PG3Z363SFU7L3N17T</t>
        </is>
      </c>
      <c r="J4413" s="8" t="inlineStr">
        <is>
          <t>02 - Sports / GT</t>
        </is>
      </c>
      <c r="K4413" s="12" t="n">
        <v>450000</v>
      </c>
      <c r="L4413" s="8" t="inlineStr">
        <is>
          <t>New York</t>
        </is>
      </c>
      <c r="M4413" s="13" t="n">
        <v>8150.94</v>
      </c>
      <c r="N4413" s="13" t="n">
        <v>7313.02</v>
      </c>
      <c r="O4413" s="8" t="n"/>
    </row>
    <row r="4414">
      <c r="A4414" s="8" t="inlineStr">
        <is>
          <t>CANON-202601-004430</t>
        </is>
      </c>
      <c r="B4414" s="9" t="inlineStr">
        <is>
          <t>2026-01</t>
        </is>
      </c>
      <c r="C4414" s="10" t="n">
        <v>46053</v>
      </c>
      <c r="D4414" s="9" t="inlineStr">
        <is>
          <t>Bound</t>
        </is>
      </c>
      <c r="E4414" s="8" t="inlineStr">
        <is>
          <t>Desmond Montoya</t>
        </is>
      </c>
      <c r="F4414" s="11" t="n">
        <v>2009</v>
      </c>
      <c r="G4414" s="8" t="inlineStr">
        <is>
          <t>BMW</t>
        </is>
      </c>
      <c r="H4414" s="8" t="inlineStr">
        <is>
          <t>M8 Competition</t>
        </is>
      </c>
      <c r="I4414" s="8" t="inlineStr">
        <is>
          <t>MGDM2J20H85870HLG</t>
        </is>
      </c>
      <c r="J4414" s="8" t="inlineStr">
        <is>
          <t>02 - Sports / GT</t>
        </is>
      </c>
      <c r="K4414" s="12" t="n">
        <v>800000</v>
      </c>
      <c r="L4414" s="8" t="inlineStr">
        <is>
          <t>North Carolina</t>
        </is>
      </c>
      <c r="M4414" s="13" t="n">
        <v>11283.02</v>
      </c>
      <c r="N4414" s="13" t="n">
        <v>10123.13</v>
      </c>
      <c r="O4414" s="8" t="n"/>
    </row>
    <row r="4415">
      <c r="A4415" s="8" t="inlineStr">
        <is>
          <t>CANON-202601-004431</t>
        </is>
      </c>
      <c r="B4415" s="9" t="inlineStr">
        <is>
          <t>2026-01</t>
        </is>
      </c>
      <c r="C4415" s="10" t="n">
        <v>46046</v>
      </c>
      <c r="D4415" s="9" t="inlineStr">
        <is>
          <t>Bound</t>
        </is>
      </c>
      <c r="E4415" s="8" t="inlineStr">
        <is>
          <t>Thaddeus Larsson</t>
        </is>
      </c>
      <c r="F4415" s="11" t="n">
        <v>2018</v>
      </c>
      <c r="G4415" s="8" t="inlineStr">
        <is>
          <t>Bentley</t>
        </is>
      </c>
      <c r="H4415" s="8" t="inlineStr">
        <is>
          <t>Continental GT</t>
        </is>
      </c>
      <c r="I4415" s="8" t="inlineStr">
        <is>
          <t>4AGLNRBV3W87HMMZE</t>
        </is>
      </c>
      <c r="J4415" s="8" t="inlineStr">
        <is>
          <t>02 - Sports / GT</t>
        </is>
      </c>
      <c r="K4415" s="12" t="n">
        <v>400000</v>
      </c>
      <c r="L4415" s="8" t="inlineStr">
        <is>
          <t>Illinois</t>
        </is>
      </c>
      <c r="M4415" s="13" t="n">
        <v>7698.11</v>
      </c>
      <c r="N4415" s="13" t="n">
        <v>6906.74</v>
      </c>
      <c r="O4415" s="8" t="n"/>
    </row>
    <row r="4416">
      <c r="A4416" s="8" t="inlineStr">
        <is>
          <t>CANON-202601-004432</t>
        </is>
      </c>
      <c r="B4416" s="9" t="inlineStr">
        <is>
          <t>2026-01</t>
        </is>
      </c>
      <c r="C4416" s="10" t="n">
        <v>46038</v>
      </c>
      <c r="D4416" s="9" t="inlineStr">
        <is>
          <t>Bound</t>
        </is>
      </c>
      <c r="E4416" s="8" t="inlineStr">
        <is>
          <t>Noor Farkas</t>
        </is>
      </c>
      <c r="F4416" s="11" t="n">
        <v>2004</v>
      </c>
      <c r="G4416" s="8" t="inlineStr">
        <is>
          <t>Mercedes-Benz</t>
        </is>
      </c>
      <c r="H4416" s="8" t="inlineStr">
        <is>
          <t>280SL Pagoda</t>
        </is>
      </c>
      <c r="I4416" s="8" t="inlineStr">
        <is>
          <t>5EHNZT2PNEWTL66PL</t>
        </is>
      </c>
      <c r="J4416" s="8" t="inlineStr">
        <is>
          <t>07 - Post-War Classic (1946-1972)</t>
        </is>
      </c>
      <c r="K4416" s="12" t="n">
        <v>1140000</v>
      </c>
      <c r="L4416" s="8" t="inlineStr">
        <is>
          <t>New York</t>
        </is>
      </c>
      <c r="M4416" s="13" t="n">
        <v>10462.19</v>
      </c>
      <c r="N4416" s="13" t="n">
        <v>9386.68</v>
      </c>
      <c r="O4416" s="8" t="n"/>
    </row>
    <row r="4417">
      <c r="A4417" s="8" t="inlineStr">
        <is>
          <t>CANON-202601-004433</t>
        </is>
      </c>
      <c r="B4417" s="9" t="inlineStr">
        <is>
          <t>2026-01</t>
        </is>
      </c>
      <c r="C4417" s="10" t="n">
        <v>46036</v>
      </c>
      <c r="D4417" s="9" t="inlineStr">
        <is>
          <t>Bound</t>
        </is>
      </c>
      <c r="E4417" s="8" t="inlineStr">
        <is>
          <t>Marisol Kingsford</t>
        </is>
      </c>
      <c r="F4417" s="11" t="n">
        <v>1990</v>
      </c>
      <c r="G4417" s="8" t="inlineStr">
        <is>
          <t>Mercedes-Benz</t>
        </is>
      </c>
      <c r="H4417" s="8" t="inlineStr">
        <is>
          <t>280SL Pagoda</t>
        </is>
      </c>
      <c r="I4417" s="8" t="inlineStr">
        <is>
          <t>FUM3C8N9YPY6ZF0D9</t>
        </is>
      </c>
      <c r="J4417" s="8" t="inlineStr">
        <is>
          <t>07 - Post-War Classic (1946-1972)</t>
        </is>
      </c>
      <c r="K4417" s="12" t="n">
        <v>825000</v>
      </c>
      <c r="L4417" s="8" t="inlineStr">
        <is>
          <t>North Carolina</t>
        </is>
      </c>
      <c r="M4417" s="13" t="n">
        <v>7697.41</v>
      </c>
      <c r="N4417" s="13" t="n">
        <v>6906.12</v>
      </c>
      <c r="O4417" s="8" t="n"/>
    </row>
    <row r="4418">
      <c r="A4418" s="8" t="inlineStr">
        <is>
          <t>CANON-202601-004435</t>
        </is>
      </c>
      <c r="B4418" s="9" t="inlineStr">
        <is>
          <t>2026-01</t>
        </is>
      </c>
      <c r="C4418" s="10" t="n">
        <v>46042</v>
      </c>
      <c r="D4418" s="9" t="inlineStr">
        <is>
          <t>Bound</t>
        </is>
      </c>
      <c r="E4418" s="8" t="inlineStr">
        <is>
          <t>Fitzgerald Nakashima</t>
        </is>
      </c>
      <c r="F4418" s="11" t="n">
        <v>1969</v>
      </c>
      <c r="G4418" s="8" t="inlineStr">
        <is>
          <t>Mercedes-Benz</t>
        </is>
      </c>
      <c r="H4418" s="8" t="inlineStr">
        <is>
          <t>AMG GT</t>
        </is>
      </c>
      <c r="I4418" s="8" t="inlineStr">
        <is>
          <t>SVB0V3A4EN5XNVJ8N</t>
        </is>
      </c>
      <c r="J4418" s="8" t="inlineStr">
        <is>
          <t>02 - Sports / GT</t>
        </is>
      </c>
      <c r="K4418" s="12" t="n">
        <v>1135000</v>
      </c>
      <c r="L4418" s="8" t="inlineStr">
        <is>
          <t>Iowa</t>
        </is>
      </c>
      <c r="M4418" s="13" t="n">
        <v>12956.13</v>
      </c>
      <c r="N4418" s="13" t="n">
        <v>11624.24</v>
      </c>
      <c r="O4418" s="8" t="n"/>
    </row>
    <row r="4419">
      <c r="A4419" s="8" t="inlineStr">
        <is>
          <t>CANON-202601-004437</t>
        </is>
      </c>
      <c r="B4419" s="9" t="inlineStr">
        <is>
          <t>2026-01</t>
        </is>
      </c>
      <c r="C4419" s="10" t="n">
        <v>46044</v>
      </c>
      <c r="D4419" s="9" t="inlineStr">
        <is>
          <t>Bound</t>
        </is>
      </c>
      <c r="E4419" s="8" t="inlineStr">
        <is>
          <t>Priya Farkas</t>
        </is>
      </c>
      <c r="F4419" s="11" t="n">
        <v>1988</v>
      </c>
      <c r="G4419" s="8" t="inlineStr">
        <is>
          <t>Bentley</t>
        </is>
      </c>
      <c r="H4419" s="8" t="inlineStr">
        <is>
          <t>4.5 Litre</t>
        </is>
      </c>
      <c r="I4419" s="8" t="inlineStr">
        <is>
          <t>6K9JMMWWPHZS1Z7ZV</t>
        </is>
      </c>
      <c r="J4419" s="8" t="inlineStr">
        <is>
          <t>06 - Vintage Pre-War (pre-1946)</t>
        </is>
      </c>
      <c r="K4419" s="12" t="n">
        <v>460000</v>
      </c>
      <c r="L4419" s="8" t="inlineStr">
        <is>
          <t>Montana</t>
        </is>
      </c>
      <c r="M4419" s="13" t="n">
        <v>3390.11</v>
      </c>
      <c r="N4419" s="13" t="n">
        <v>3041.61</v>
      </c>
      <c r="O4419" s="8" t="n"/>
    </row>
    <row r="4420">
      <c r="A4420" s="8" t="inlineStr">
        <is>
          <t>CANON-202601-004438</t>
        </is>
      </c>
      <c r="B4420" s="9" t="inlineStr">
        <is>
          <t>2026-01</t>
        </is>
      </c>
      <c r="C4420" s="10" t="n">
        <v>46051</v>
      </c>
      <c r="D4420" s="9" t="inlineStr">
        <is>
          <t>Bound</t>
        </is>
      </c>
      <c r="E4420" s="8" t="inlineStr">
        <is>
          <t>Desmond Okonkwo</t>
        </is>
      </c>
      <c r="F4420" s="11" t="n">
        <v>1973</v>
      </c>
      <c r="G4420" s="8" t="inlineStr">
        <is>
          <t>BMW</t>
        </is>
      </c>
      <c r="H4420" s="8" t="inlineStr">
        <is>
          <t>M8 Competition</t>
        </is>
      </c>
      <c r="I4420" s="8" t="inlineStr">
        <is>
          <t>JPXVV0JVS8EDK31SP</t>
        </is>
      </c>
      <c r="J4420" s="8" t="inlineStr">
        <is>
          <t>02 - Sports / GT</t>
        </is>
      </c>
      <c r="K4420" s="12" t="n">
        <v>690000</v>
      </c>
      <c r="L4420" s="8" t="inlineStr">
        <is>
          <t>California</t>
        </is>
      </c>
      <c r="M4420" s="13" t="n">
        <v>11424.06</v>
      </c>
      <c r="N4420" s="13" t="n">
        <v>10249.67</v>
      </c>
      <c r="O4420" s="8" t="n"/>
    </row>
    <row r="4421">
      <c r="A4421" s="8" t="inlineStr">
        <is>
          <t>CANON-202601-004439</t>
        </is>
      </c>
      <c r="B4421" s="9" t="inlineStr">
        <is>
          <t>2026-01</t>
        </is>
      </c>
      <c r="C4421" s="10" t="n">
        <v>46024</v>
      </c>
      <c r="D4421" s="9" t="inlineStr">
        <is>
          <t>Bound</t>
        </is>
      </c>
      <c r="E4421" s="8" t="inlineStr">
        <is>
          <t>Noor Thistlewood</t>
        </is>
      </c>
      <c r="F4421" s="11" t="n">
        <v>2014</v>
      </c>
      <c r="G4421" s="8" t="inlineStr">
        <is>
          <t>Ferrari</t>
        </is>
      </c>
      <c r="H4421" s="8" t="inlineStr">
        <is>
          <t>SF90 Stradale</t>
        </is>
      </c>
      <c r="I4421" s="8" t="inlineStr">
        <is>
          <t>17112JF42RZ3VM6CL</t>
        </is>
      </c>
      <c r="J4421" s="8" t="inlineStr">
        <is>
          <t>03 - Supercar</t>
        </is>
      </c>
      <c r="K4421" s="12" t="n">
        <v>1470000</v>
      </c>
      <c r="L4421" s="8" t="inlineStr">
        <is>
          <t>Kansas</t>
        </is>
      </c>
      <c r="M4421" s="13" t="n">
        <v>21523.02</v>
      </c>
      <c r="N4421" s="13" t="n">
        <v>19310.45</v>
      </c>
      <c r="O4421" s="8" t="n"/>
    </row>
    <row r="4422">
      <c r="A4422" s="8" t="inlineStr">
        <is>
          <t>CANON-202601-004441</t>
        </is>
      </c>
      <c r="B4422" s="9" t="inlineStr">
        <is>
          <t>2026-01</t>
        </is>
      </c>
      <c r="C4422" s="10" t="n">
        <v>46042</v>
      </c>
      <c r="D4422" s="9" t="inlineStr">
        <is>
          <t>Bound</t>
        </is>
      </c>
      <c r="E4422" s="8" t="inlineStr">
        <is>
          <t>Desmond Fairweather</t>
        </is>
      </c>
      <c r="F4422" s="11" t="n">
        <v>1993</v>
      </c>
      <c r="G4422" s="8" t="inlineStr">
        <is>
          <t>Maserati</t>
        </is>
      </c>
      <c r="H4422" s="8" t="inlineStr">
        <is>
          <t>GranTurismo</t>
        </is>
      </c>
      <c r="I4422" s="8" t="inlineStr">
        <is>
          <t>GZ2C0XXW6NGLDUGYA</t>
        </is>
      </c>
      <c r="J4422" s="8" t="inlineStr">
        <is>
          <t>02 - Sports / GT</t>
        </is>
      </c>
      <c r="K4422" s="12" t="n">
        <v>950000</v>
      </c>
      <c r="L4422" s="8" t="inlineStr">
        <is>
          <t>Alaska</t>
        </is>
      </c>
      <c r="M4422" s="13" t="n">
        <v>13282.08</v>
      </c>
      <c r="N4422" s="13" t="n">
        <v>11916.68</v>
      </c>
      <c r="O4422" s="8" t="n"/>
    </row>
    <row r="4423">
      <c r="A4423" s="8" t="inlineStr">
        <is>
          <t>CANON-202601-004442</t>
        </is>
      </c>
      <c r="B4423" s="9" t="inlineStr">
        <is>
          <t>2026-01</t>
        </is>
      </c>
      <c r="C4423" s="10" t="n">
        <v>46043</v>
      </c>
      <c r="D4423" s="9" t="inlineStr">
        <is>
          <t>Bound</t>
        </is>
      </c>
      <c r="E4423" s="8" t="inlineStr">
        <is>
          <t>Anouk Vandermeer</t>
        </is>
      </c>
      <c r="F4423" s="11" t="n">
        <v>1959</v>
      </c>
      <c r="G4423" s="8" t="inlineStr">
        <is>
          <t>Icon</t>
        </is>
      </c>
      <c r="H4423" s="8" t="inlineStr">
        <is>
          <t>Derelict</t>
        </is>
      </c>
      <c r="I4423" s="8" t="inlineStr">
        <is>
          <t>Y4Z4P95BD6V6VGASN</t>
        </is>
      </c>
      <c r="J4423" s="8" t="inlineStr">
        <is>
          <t>11 - Restomod / Coachbuilt / Bespoke</t>
        </is>
      </c>
      <c r="K4423" s="12" t="n">
        <v>395000</v>
      </c>
      <c r="L4423" s="8" t="inlineStr">
        <is>
          <t>Idaho</t>
        </is>
      </c>
      <c r="M4423" s="13" t="n">
        <v>6492.91</v>
      </c>
      <c r="N4423" s="13" t="n">
        <v>5825.44</v>
      </c>
      <c r="O4423" s="8" t="n"/>
    </row>
    <row r="4424">
      <c r="A4424" s="8" t="inlineStr">
        <is>
          <t>CANON-202601-004443</t>
        </is>
      </c>
      <c r="B4424" s="9" t="inlineStr">
        <is>
          <t>2026-01</t>
        </is>
      </c>
      <c r="C4424" s="10" t="n">
        <v>46036</v>
      </c>
      <c r="D4424" s="9" t="inlineStr">
        <is>
          <t>Bound</t>
        </is>
      </c>
      <c r="E4424" s="8" t="inlineStr">
        <is>
          <t>Anouk Okonkwo</t>
        </is>
      </c>
      <c r="F4424" s="11" t="n">
        <v>1962</v>
      </c>
      <c r="G4424" s="8" t="inlineStr">
        <is>
          <t>Porsche</t>
        </is>
      </c>
      <c r="H4424" s="8" t="inlineStr">
        <is>
          <t>911 Turbo S</t>
        </is>
      </c>
      <c r="I4424" s="8" t="inlineStr">
        <is>
          <t>4TUDEM17M5EC53E4M</t>
        </is>
      </c>
      <c r="J4424" s="8" t="inlineStr">
        <is>
          <t>02 - Sports / GT</t>
        </is>
      </c>
      <c r="K4424" s="12" t="n">
        <v>1530000</v>
      </c>
      <c r="L4424" s="8" t="inlineStr">
        <is>
          <t>Massachusetts</t>
        </is>
      </c>
      <c r="M4424" s="13" t="n">
        <v>19846.7</v>
      </c>
      <c r="N4424" s="13" t="n">
        <v>17806.46</v>
      </c>
      <c r="O4424" s="8" t="n"/>
    </row>
    <row r="4425">
      <c r="A4425" s="8" t="inlineStr">
        <is>
          <t>CANON-202601-004445</t>
        </is>
      </c>
      <c r="B4425" s="9" t="inlineStr">
        <is>
          <t>2026-01</t>
        </is>
      </c>
      <c r="C4425" s="10" t="n">
        <v>46043</v>
      </c>
      <c r="D4425" s="9" t="inlineStr">
        <is>
          <t>Bound</t>
        </is>
      </c>
      <c r="E4425" s="8" t="inlineStr">
        <is>
          <t>Saoirse Blackwood</t>
        </is>
      </c>
      <c r="F4425" s="11" t="n">
        <v>2018</v>
      </c>
      <c r="G4425" s="8" t="inlineStr">
        <is>
          <t>Ferrari</t>
        </is>
      </c>
      <c r="H4425" s="8" t="inlineStr">
        <is>
          <t>296 GTB</t>
        </is>
      </c>
      <c r="I4425" s="8" t="inlineStr">
        <is>
          <t>L545DZ72F2SUWEKDE</t>
        </is>
      </c>
      <c r="J4425" s="8" t="inlineStr">
        <is>
          <t>03 - Supercar</t>
        </is>
      </c>
      <c r="K4425" s="12" t="n">
        <v>1950000</v>
      </c>
      <c r="L4425" s="8" t="inlineStr">
        <is>
          <t>New Mexico</t>
        </is>
      </c>
      <c r="M4425" s="13" t="n">
        <v>37675.47</v>
      </c>
      <c r="N4425" s="13" t="n">
        <v>33802.43</v>
      </c>
      <c r="O4425" s="8" t="n"/>
    </row>
    <row r="4426">
      <c r="A4426" s="8" t="inlineStr">
        <is>
          <t>CANON-202601-004448</t>
        </is>
      </c>
      <c r="B4426" s="9" t="inlineStr">
        <is>
          <t>2026-01</t>
        </is>
      </c>
      <c r="C4426" s="10" t="n">
        <v>46040</v>
      </c>
      <c r="D4426" s="9" t="inlineStr">
        <is>
          <t>Bound</t>
        </is>
      </c>
      <c r="E4426" s="8" t="inlineStr">
        <is>
          <t>Noor Merriweather</t>
        </is>
      </c>
      <c r="F4426" s="11" t="n">
        <v>1962</v>
      </c>
      <c r="G4426" s="8" t="inlineStr">
        <is>
          <t>Ferrari</t>
        </is>
      </c>
      <c r="H4426" s="8" t="inlineStr">
        <is>
          <t>SF90 Stradale</t>
        </is>
      </c>
      <c r="I4426" s="8" t="inlineStr">
        <is>
          <t>0LYLWNCV2LHB6YMZ1</t>
        </is>
      </c>
      <c r="J4426" s="8" t="inlineStr">
        <is>
          <t>03 - Supercar</t>
        </is>
      </c>
      <c r="K4426" s="12" t="n">
        <v>575000</v>
      </c>
      <c r="L4426" s="8" t="inlineStr">
        <is>
          <t>Missouri</t>
        </is>
      </c>
      <c r="M4426" s="13" t="n">
        <v>10925</v>
      </c>
      <c r="N4426" s="13" t="n">
        <v>9801.91</v>
      </c>
      <c r="O4426" s="8" t="n"/>
    </row>
    <row r="4427">
      <c r="A4427" s="8" t="inlineStr">
        <is>
          <t>CANON-202601-004451</t>
        </is>
      </c>
      <c r="B4427" s="9" t="inlineStr">
        <is>
          <t>2026-01</t>
        </is>
      </c>
      <c r="C4427" s="10" t="n">
        <v>46048</v>
      </c>
      <c r="D4427" s="9" t="inlineStr">
        <is>
          <t>Bound</t>
        </is>
      </c>
      <c r="E4427" s="8" t="inlineStr">
        <is>
          <t>Mireille Vasquez</t>
        </is>
      </c>
      <c r="F4427" s="11" t="n">
        <v>2020</v>
      </c>
      <c r="G4427" s="8" t="inlineStr">
        <is>
          <t>BMW</t>
        </is>
      </c>
      <c r="H4427" s="8" t="inlineStr">
        <is>
          <t>M8 Competition</t>
        </is>
      </c>
      <c r="I4427" s="8" t="inlineStr">
        <is>
          <t>88R8BXNWAJLPKFFAC</t>
        </is>
      </c>
      <c r="J4427" s="8" t="inlineStr">
        <is>
          <t>02 - Sports / GT</t>
        </is>
      </c>
      <c r="K4427" s="12" t="n">
        <v>810000</v>
      </c>
      <c r="L4427" s="8" t="inlineStr">
        <is>
          <t>Florida</t>
        </is>
      </c>
      <c r="M4427" s="13" t="n">
        <v>14106.23</v>
      </c>
      <c r="N4427" s="13" t="n">
        <v>12656.11</v>
      </c>
      <c r="O4427" s="8" t="n"/>
    </row>
    <row r="4428">
      <c r="A4428" s="8" t="inlineStr">
        <is>
          <t>CANON-202601-004452</t>
        </is>
      </c>
      <c r="B4428" s="9" t="inlineStr">
        <is>
          <t>2026-01</t>
        </is>
      </c>
      <c r="C4428" s="10" t="n">
        <v>46053</v>
      </c>
      <c r="D4428" s="9" t="inlineStr">
        <is>
          <t>Bound</t>
        </is>
      </c>
      <c r="E4428" s="8" t="inlineStr">
        <is>
          <t>Thaddeus Delacroix</t>
        </is>
      </c>
      <c r="F4428" s="11" t="n">
        <v>2014</v>
      </c>
      <c r="G4428" s="8" t="inlineStr">
        <is>
          <t>Mercedes-Benz</t>
        </is>
      </c>
      <c r="H4428" s="8" t="inlineStr">
        <is>
          <t>AMG GT</t>
        </is>
      </c>
      <c r="I4428" s="8" t="inlineStr">
        <is>
          <t>N94N3GR591SWJBEV1</t>
        </is>
      </c>
      <c r="J4428" s="8" t="inlineStr">
        <is>
          <t>02 - Sports / GT</t>
        </is>
      </c>
      <c r="K4428" s="12" t="n">
        <v>420000</v>
      </c>
      <c r="L4428" s="8" t="inlineStr">
        <is>
          <t>Vermont</t>
        </is>
      </c>
      <c r="M4428" s="13" t="n">
        <v>7250.94</v>
      </c>
      <c r="N4428" s="13" t="n">
        <v>6505.54</v>
      </c>
      <c r="O4428" s="8" t="n"/>
    </row>
    <row r="4429">
      <c r="A4429" s="8" t="inlineStr">
        <is>
          <t>CANON-202601-004453</t>
        </is>
      </c>
      <c r="B4429" s="9" t="inlineStr">
        <is>
          <t>2026-01</t>
        </is>
      </c>
      <c r="C4429" s="10" t="n">
        <v>46048</v>
      </c>
      <c r="D4429" s="9" t="inlineStr">
        <is>
          <t>Bound</t>
        </is>
      </c>
      <c r="E4429" s="8" t="inlineStr">
        <is>
          <t>Anouk Nakashima</t>
        </is>
      </c>
      <c r="F4429" s="11" t="n">
        <v>1969</v>
      </c>
      <c r="G4429" s="8" t="inlineStr">
        <is>
          <t>Bentley</t>
        </is>
      </c>
      <c r="H4429" s="8" t="inlineStr">
        <is>
          <t>Continental GT</t>
        </is>
      </c>
      <c r="I4429" s="8" t="inlineStr">
        <is>
          <t>4HA1XXPN37BTCFDWX</t>
        </is>
      </c>
      <c r="J4429" s="8" t="inlineStr">
        <is>
          <t>02 - Sports / GT</t>
        </is>
      </c>
      <c r="K4429" s="12" t="n">
        <v>190000</v>
      </c>
      <c r="L4429" s="8" t="inlineStr">
        <is>
          <t>New Hampshire</t>
        </is>
      </c>
      <c r="M4429" s="13" t="n">
        <v>3430.04</v>
      </c>
      <c r="N4429" s="13" t="n">
        <v>3077.43</v>
      </c>
      <c r="O4429" s="8" t="n"/>
    </row>
    <row r="4430">
      <c r="A4430" s="8" t="inlineStr">
        <is>
          <t>CANON-202601-004454</t>
        </is>
      </c>
      <c r="B4430" s="9" t="inlineStr">
        <is>
          <t>2026-01</t>
        </is>
      </c>
      <c r="C4430" s="10" t="n">
        <v>46042</v>
      </c>
      <c r="D4430" s="9" t="inlineStr">
        <is>
          <t>Bound</t>
        </is>
      </c>
      <c r="E4430" s="8" t="inlineStr">
        <is>
          <t>Emiliano Harrington</t>
        </is>
      </c>
      <c r="F4430" s="11" t="n">
        <v>1975</v>
      </c>
      <c r="G4430" s="8" t="inlineStr">
        <is>
          <t>Icon</t>
        </is>
      </c>
      <c r="H4430" s="8" t="inlineStr">
        <is>
          <t>Derelict</t>
        </is>
      </c>
      <c r="I4430" s="8" t="inlineStr">
        <is>
          <t>4PHT3UMX25EK9FA8V</t>
        </is>
      </c>
      <c r="J4430" s="8" t="inlineStr">
        <is>
          <t>11 - Restomod / Coachbuilt / Bespoke</t>
        </is>
      </c>
      <c r="K4430" s="12" t="n">
        <v>370000</v>
      </c>
      <c r="L4430" s="8" t="inlineStr">
        <is>
          <t>Alabama</t>
        </is>
      </c>
      <c r="M4430" s="13" t="n">
        <v>7802.11</v>
      </c>
      <c r="N4430" s="13" t="n">
        <v>7000.05</v>
      </c>
      <c r="O4430" s="8" t="n"/>
    </row>
    <row r="4431">
      <c r="A4431" s="8" t="inlineStr">
        <is>
          <t>CANON-202601-004455</t>
        </is>
      </c>
      <c r="B4431" s="9" t="inlineStr">
        <is>
          <t>2026-01</t>
        </is>
      </c>
      <c r="C4431" s="10" t="n">
        <v>46033</v>
      </c>
      <c r="D4431" s="9" t="inlineStr">
        <is>
          <t>Bound</t>
        </is>
      </c>
      <c r="E4431" s="8" t="inlineStr">
        <is>
          <t>Noor Delacroix</t>
        </is>
      </c>
      <c r="F4431" s="11" t="n">
        <v>2005</v>
      </c>
      <c r="G4431" s="8" t="inlineStr">
        <is>
          <t>Mercedes-Benz</t>
        </is>
      </c>
      <c r="H4431" s="8" t="inlineStr">
        <is>
          <t>AMG GT</t>
        </is>
      </c>
      <c r="I4431" s="8" t="inlineStr">
        <is>
          <t>6SVU2P46TVV108X74</t>
        </is>
      </c>
      <c r="J4431" s="8" t="inlineStr">
        <is>
          <t>02 - Sports / GT</t>
        </is>
      </c>
      <c r="K4431" s="12" t="n">
        <v>775000</v>
      </c>
      <c r="L4431" s="8" t="inlineStr">
        <is>
          <t>New York</t>
        </is>
      </c>
      <c r="M4431" s="13" t="n">
        <v>12166.04</v>
      </c>
      <c r="N4431" s="13" t="n">
        <v>10915.37</v>
      </c>
      <c r="O4431" s="8" t="n"/>
    </row>
    <row r="4432">
      <c r="A4432" s="8" t="inlineStr">
        <is>
          <t>CANON-202601-004457</t>
        </is>
      </c>
      <c r="B4432" s="9" t="inlineStr">
        <is>
          <t>2026-01</t>
        </is>
      </c>
      <c r="C4432" s="10" t="n">
        <v>46039</v>
      </c>
      <c r="D4432" s="9" t="inlineStr">
        <is>
          <t>Bound</t>
        </is>
      </c>
      <c r="E4432" s="8" t="inlineStr">
        <is>
          <t>Horace Montoya</t>
        </is>
      </c>
      <c r="F4432" s="11" t="n">
        <v>2000</v>
      </c>
      <c r="G4432" s="8" t="inlineStr">
        <is>
          <t>Ferrari</t>
        </is>
      </c>
      <c r="H4432" s="8" t="inlineStr">
        <is>
          <t>275 GTB/4</t>
        </is>
      </c>
      <c r="I4432" s="8" t="inlineStr">
        <is>
          <t>PX3S1RAFMC99STVGG</t>
        </is>
      </c>
      <c r="J4432" s="8" t="inlineStr">
        <is>
          <t>07 - Post-War Classic (1946-1972)</t>
        </is>
      </c>
      <c r="K4432" s="12" t="n">
        <v>655000</v>
      </c>
      <c r="L4432" s="8" t="inlineStr">
        <is>
          <t>Alabama</t>
        </is>
      </c>
      <c r="M4432" s="13" t="n">
        <v>6748.97</v>
      </c>
      <c r="N4432" s="13" t="n">
        <v>6055.18</v>
      </c>
      <c r="O4432" s="8" t="n"/>
    </row>
    <row r="4433">
      <c r="A4433" s="8" t="inlineStr">
        <is>
          <t>CANON-202601-004458</t>
        </is>
      </c>
      <c r="B4433" s="9" t="inlineStr">
        <is>
          <t>2026-01</t>
        </is>
      </c>
      <c r="C4433" s="10" t="n">
        <v>46042</v>
      </c>
      <c r="D4433" s="9" t="inlineStr">
        <is>
          <t>Bound</t>
        </is>
      </c>
      <c r="E4433" s="8" t="inlineStr">
        <is>
          <t>Wilhelmina Merriweather</t>
        </is>
      </c>
      <c r="F4433" s="11" t="n">
        <v>1994</v>
      </c>
      <c r="G4433" s="8" t="inlineStr">
        <is>
          <t>Aston Martin</t>
        </is>
      </c>
      <c r="H4433" s="8" t="inlineStr">
        <is>
          <t>DB5</t>
        </is>
      </c>
      <c r="I4433" s="8" t="inlineStr">
        <is>
          <t>2TSYKUA4M5KKA2A5R</t>
        </is>
      </c>
      <c r="J4433" s="8" t="inlineStr">
        <is>
          <t>07 - Post-War Classic (1946-1972)</t>
        </is>
      </c>
      <c r="K4433" s="12" t="n">
        <v>735000</v>
      </c>
      <c r="L4433" s="8" t="inlineStr">
        <is>
          <t>New Mexico</t>
        </is>
      </c>
      <c r="M4433" s="13" t="n">
        <v>7632.91</v>
      </c>
      <c r="N4433" s="13" t="n">
        <v>6848.25</v>
      </c>
      <c r="O4433" s="8" t="n"/>
    </row>
    <row r="4434">
      <c r="A4434" s="8" t="inlineStr">
        <is>
          <t>CANON-202601-004459</t>
        </is>
      </c>
      <c r="B4434" s="9" t="inlineStr">
        <is>
          <t>2026-01</t>
        </is>
      </c>
      <c r="C4434" s="10" t="n">
        <v>46036</v>
      </c>
      <c r="D4434" s="9" t="inlineStr">
        <is>
          <t>Bound</t>
        </is>
      </c>
      <c r="E4434" s="8" t="inlineStr">
        <is>
          <t>Fenwick Merriweather</t>
        </is>
      </c>
      <c r="F4434" s="11" t="n">
        <v>1961</v>
      </c>
      <c r="G4434" s="8" t="inlineStr">
        <is>
          <t>Porsche</t>
        </is>
      </c>
      <c r="H4434" s="8" t="inlineStr">
        <is>
          <t>911 Turbo S</t>
        </is>
      </c>
      <c r="I4434" s="8" t="inlineStr">
        <is>
          <t>MV38PNGRTBUL61B78</t>
        </is>
      </c>
      <c r="J4434" s="8" t="inlineStr">
        <is>
          <t>02 - Sports / GT</t>
        </is>
      </c>
      <c r="K4434" s="12" t="n">
        <v>325000</v>
      </c>
      <c r="L4434" s="8" t="inlineStr">
        <is>
          <t>New Jersey</t>
        </is>
      </c>
      <c r="M4434" s="13" t="n">
        <v>4185.14</v>
      </c>
      <c r="N4434" s="13" t="n">
        <v>3754.91</v>
      </c>
      <c r="O4434" s="8" t="n"/>
    </row>
    <row r="4435">
      <c r="A4435" s="8" t="inlineStr">
        <is>
          <t>CANON-202601-004461</t>
        </is>
      </c>
      <c r="B4435" s="9" t="inlineStr">
        <is>
          <t>2026-01</t>
        </is>
      </c>
      <c r="C4435" s="10" t="n">
        <v>46035</v>
      </c>
      <c r="D4435" s="9" t="inlineStr">
        <is>
          <t>Bound</t>
        </is>
      </c>
      <c r="E4435" s="8" t="inlineStr">
        <is>
          <t>Delphine Montoya</t>
        </is>
      </c>
      <c r="F4435" s="11" t="n">
        <v>2024</v>
      </c>
      <c r="G4435" s="8" t="inlineStr">
        <is>
          <t>Lamborghini</t>
        </is>
      </c>
      <c r="H4435" s="8" t="inlineStr">
        <is>
          <t>Huracan EVO</t>
        </is>
      </c>
      <c r="I4435" s="8" t="inlineStr">
        <is>
          <t>UKXGME2KJWR30BV4T</t>
        </is>
      </c>
      <c r="J4435" s="8" t="inlineStr">
        <is>
          <t>03 - Supercar</t>
        </is>
      </c>
      <c r="K4435" s="12" t="n">
        <v>1350000</v>
      </c>
      <c r="L4435" s="8" t="inlineStr">
        <is>
          <t>New Jersey</t>
        </is>
      </c>
      <c r="M4435" s="13" t="n">
        <v>18543.4</v>
      </c>
      <c r="N4435" s="13" t="n">
        <v>16637.14</v>
      </c>
      <c r="O4435" s="8" t="n"/>
    </row>
    <row r="4436">
      <c r="A4436" s="8" t="inlineStr">
        <is>
          <t>CANON-202601-004462</t>
        </is>
      </c>
      <c r="B4436" s="9" t="inlineStr">
        <is>
          <t>2026-01</t>
        </is>
      </c>
      <c r="C4436" s="10" t="n">
        <v>46029</v>
      </c>
      <c r="D4436" s="9" t="inlineStr">
        <is>
          <t>Bound</t>
        </is>
      </c>
      <c r="E4436" s="8" t="inlineStr">
        <is>
          <t>Delphine Chattopadhyay</t>
        </is>
      </c>
      <c r="F4436" s="11" t="n">
        <v>1972</v>
      </c>
      <c r="G4436" s="8" t="inlineStr">
        <is>
          <t>Aston Martin</t>
        </is>
      </c>
      <c r="H4436" s="8" t="inlineStr">
        <is>
          <t>DB12</t>
        </is>
      </c>
      <c r="I4436" s="8" t="inlineStr">
        <is>
          <t>FH3PVBFYZZ2DRJWUN</t>
        </is>
      </c>
      <c r="J4436" s="8" t="inlineStr">
        <is>
          <t>02 - Sports / GT</t>
        </is>
      </c>
      <c r="K4436" s="12" t="n">
        <v>415000</v>
      </c>
      <c r="L4436" s="8" t="inlineStr">
        <is>
          <t>Idaho</t>
        </is>
      </c>
      <c r="M4436" s="13" t="n">
        <v>5813.92</v>
      </c>
      <c r="N4436" s="13" t="n">
        <v>5216.25</v>
      </c>
      <c r="O4436" s="8" t="n"/>
    </row>
    <row r="4437">
      <c r="A4437" s="8" t="inlineStr">
        <is>
          <t>CANON-202601-004463</t>
        </is>
      </c>
      <c r="B4437" s="9" t="inlineStr">
        <is>
          <t>2026-01</t>
        </is>
      </c>
      <c r="C4437" s="10" t="n">
        <v>46024</v>
      </c>
      <c r="D4437" s="9" t="inlineStr">
        <is>
          <t>Bound</t>
        </is>
      </c>
      <c r="E4437" s="8" t="inlineStr">
        <is>
          <t>Desmond Ashcombe</t>
        </is>
      </c>
      <c r="F4437" s="11" t="n">
        <v>2021</v>
      </c>
      <c r="G4437" s="8" t="inlineStr">
        <is>
          <t>Aston Martin</t>
        </is>
      </c>
      <c r="H4437" s="8" t="inlineStr">
        <is>
          <t>DB12</t>
        </is>
      </c>
      <c r="I4437" s="8" t="inlineStr">
        <is>
          <t>MDXU459WZ4ESAU235</t>
        </is>
      </c>
      <c r="J4437" s="8" t="inlineStr">
        <is>
          <t>02 - Sports / GT</t>
        </is>
      </c>
      <c r="K4437" s="12" t="n">
        <v>455000</v>
      </c>
      <c r="L4437" s="8" t="inlineStr">
        <is>
          <t>New York</t>
        </is>
      </c>
      <c r="M4437" s="13" t="n">
        <v>8241.51</v>
      </c>
      <c r="N4437" s="13" t="n">
        <v>7394.28</v>
      </c>
      <c r="O4437" s="8" t="n"/>
    </row>
    <row r="4438">
      <c r="A4438" s="8" t="inlineStr">
        <is>
          <t>CANON-202601-004466</t>
        </is>
      </c>
      <c r="B4438" s="9" t="inlineStr">
        <is>
          <t>2026-01</t>
        </is>
      </c>
      <c r="C4438" s="10" t="n">
        <v>46034</v>
      </c>
      <c r="D4438" s="9" t="inlineStr">
        <is>
          <t>Bound</t>
        </is>
      </c>
      <c r="E4438" s="8" t="inlineStr">
        <is>
          <t>Ottilie Merriweather</t>
        </is>
      </c>
      <c r="F4438" s="11" t="n">
        <v>2010</v>
      </c>
      <c r="G4438" s="8" t="inlineStr">
        <is>
          <t>Ferrari</t>
        </is>
      </c>
      <c r="H4438" s="8" t="inlineStr">
        <is>
          <t>SF90 Stradale</t>
        </is>
      </c>
      <c r="I4438" s="8" t="inlineStr">
        <is>
          <t>XHSTS6RF28Z2LNHRS</t>
        </is>
      </c>
      <c r="J4438" s="8" t="inlineStr">
        <is>
          <t>03 - Supercar</t>
        </is>
      </c>
      <c r="K4438" s="12" t="n">
        <v>560000</v>
      </c>
      <c r="L4438" s="8" t="inlineStr">
        <is>
          <t>Maryland</t>
        </is>
      </c>
      <c r="M4438" s="13" t="n">
        <v>9535.85</v>
      </c>
      <c r="N4438" s="13" t="n">
        <v>8555.559999999999</v>
      </c>
      <c r="O4438" s="8" t="n"/>
    </row>
    <row r="4439">
      <c r="A4439" s="8" t="inlineStr">
        <is>
          <t>CANON-202601-004467</t>
        </is>
      </c>
      <c r="B4439" s="9" t="inlineStr">
        <is>
          <t>2026-01</t>
        </is>
      </c>
      <c r="C4439" s="10" t="n">
        <v>46050</v>
      </c>
      <c r="D4439" s="9" t="inlineStr">
        <is>
          <t>Bound</t>
        </is>
      </c>
      <c r="E4439" s="8" t="inlineStr">
        <is>
          <t>Mireille Bellandi</t>
        </is>
      </c>
      <c r="F4439" s="11" t="n">
        <v>2019</v>
      </c>
      <c r="G4439" s="8" t="inlineStr">
        <is>
          <t>Porsche</t>
        </is>
      </c>
      <c r="H4439" s="8" t="inlineStr">
        <is>
          <t>911 Turbo S</t>
        </is>
      </c>
      <c r="I4439" s="8" t="inlineStr">
        <is>
          <t>DK86SR9SCSUKJM5K4</t>
        </is>
      </c>
      <c r="J4439" s="8" t="inlineStr">
        <is>
          <t>02 - Sports / GT</t>
        </is>
      </c>
      <c r="K4439" s="12" t="n">
        <v>375000</v>
      </c>
      <c r="L4439" s="8" t="inlineStr">
        <is>
          <t>Alabama</t>
        </is>
      </c>
      <c r="M4439" s="13" t="n">
        <v>6739.39</v>
      </c>
      <c r="N4439" s="13" t="n">
        <v>6046.58</v>
      </c>
      <c r="O4439" s="8" t="n"/>
    </row>
    <row r="4440">
      <c r="A4440" s="8" t="inlineStr">
        <is>
          <t>CANON-202601-004469</t>
        </is>
      </c>
      <c r="B4440" s="9" t="inlineStr">
        <is>
          <t>2026-01</t>
        </is>
      </c>
      <c r="C4440" s="10" t="n">
        <v>46040</v>
      </c>
      <c r="D4440" s="9" t="inlineStr">
        <is>
          <t>Bound</t>
        </is>
      </c>
      <c r="E4440" s="8" t="inlineStr">
        <is>
          <t>Thaddeus Bellandi</t>
        </is>
      </c>
      <c r="F4440" s="11" t="n">
        <v>2004</v>
      </c>
      <c r="G4440" s="8" t="inlineStr">
        <is>
          <t>Mercedes-Benz</t>
        </is>
      </c>
      <c r="H4440" s="8" t="inlineStr">
        <is>
          <t>AMG GT</t>
        </is>
      </c>
      <c r="I4440" s="8" t="inlineStr">
        <is>
          <t>53PK9FW98WHAN3B5V</t>
        </is>
      </c>
      <c r="J4440" s="8" t="inlineStr">
        <is>
          <t>02 - Sports / GT</t>
        </is>
      </c>
      <c r="K4440" s="12" t="n">
        <v>1260000</v>
      </c>
      <c r="L4440" s="8" t="inlineStr">
        <is>
          <t>Indiana</t>
        </is>
      </c>
      <c r="M4440" s="13" t="n">
        <v>16082.83</v>
      </c>
      <c r="N4440" s="13" t="n">
        <v>14429.52</v>
      </c>
      <c r="O4440" s="8" t="n"/>
    </row>
    <row r="4441">
      <c r="A4441" s="8" t="inlineStr">
        <is>
          <t>CANON-202601-004470</t>
        </is>
      </c>
      <c r="B4441" s="9" t="inlineStr">
        <is>
          <t>2026-01</t>
        </is>
      </c>
      <c r="C4441" s="10" t="n">
        <v>46023</v>
      </c>
      <c r="D4441" s="9" t="inlineStr">
        <is>
          <t>Bound</t>
        </is>
      </c>
      <c r="E4441" s="8" t="inlineStr">
        <is>
          <t>Fenwick Ashcombe</t>
        </is>
      </c>
      <c r="F4441" s="11" t="n">
        <v>1961</v>
      </c>
      <c r="G4441" s="8" t="inlineStr">
        <is>
          <t>Porsche</t>
        </is>
      </c>
      <c r="H4441" s="8" t="inlineStr">
        <is>
          <t>911 Turbo S</t>
        </is>
      </c>
      <c r="I4441" s="8" t="inlineStr">
        <is>
          <t>UVD0VJJY4YUKK7WY5</t>
        </is>
      </c>
      <c r="J4441" s="8" t="inlineStr">
        <is>
          <t>02 - Sports / GT</t>
        </is>
      </c>
      <c r="K4441" s="12" t="n">
        <v>575000</v>
      </c>
      <c r="L4441" s="8" t="inlineStr">
        <is>
          <t>Pennsylvania</t>
        </is>
      </c>
      <c r="M4441" s="13" t="n">
        <v>7051.89</v>
      </c>
      <c r="N4441" s="13" t="n">
        <v>6326.96</v>
      </c>
      <c r="O4441" s="8" t="n"/>
    </row>
    <row r="4442">
      <c r="A4442" s="8" t="inlineStr">
        <is>
          <t>CANON-202601-004474</t>
        </is>
      </c>
      <c r="B4442" s="9" t="inlineStr">
        <is>
          <t>2026-01</t>
        </is>
      </c>
      <c r="C4442" s="10" t="n">
        <v>46025</v>
      </c>
      <c r="D4442" s="9" t="inlineStr">
        <is>
          <t>Bound</t>
        </is>
      </c>
      <c r="E4442" s="8" t="inlineStr">
        <is>
          <t>Marisol Okonkwo</t>
        </is>
      </c>
      <c r="F4442" s="11" t="n">
        <v>1996</v>
      </c>
      <c r="G4442" s="8" t="inlineStr">
        <is>
          <t>Ferrari</t>
        </is>
      </c>
      <c r="H4442" s="8" t="inlineStr">
        <is>
          <t>275 GTB/4</t>
        </is>
      </c>
      <c r="I4442" s="8" t="inlineStr">
        <is>
          <t>T58YHZ8W77PT3S0A1</t>
        </is>
      </c>
      <c r="J4442" s="8" t="inlineStr">
        <is>
          <t>07 - Post-War Classic (1946-1972)</t>
        </is>
      </c>
      <c r="K4442" s="12" t="n">
        <v>695000</v>
      </c>
      <c r="L4442" s="8" t="inlineStr">
        <is>
          <t>Maryland</t>
        </is>
      </c>
      <c r="M4442" s="13" t="n">
        <v>5356.75</v>
      </c>
      <c r="N4442" s="13" t="n">
        <v>4806.08</v>
      </c>
      <c r="O4442" s="8" t="n"/>
    </row>
    <row r="4443">
      <c r="A4443" s="8" t="inlineStr">
        <is>
          <t>CANON-202601-004476</t>
        </is>
      </c>
      <c r="B4443" s="9" t="inlineStr">
        <is>
          <t>2026-01</t>
        </is>
      </c>
      <c r="C4443" s="10" t="n">
        <v>46037</v>
      </c>
      <c r="D4443" s="9" t="inlineStr">
        <is>
          <t>Bound</t>
        </is>
      </c>
      <c r="E4443" s="8" t="inlineStr">
        <is>
          <t>Cassius Vandermeer</t>
        </is>
      </c>
      <c r="F4443" s="11" t="n">
        <v>1976</v>
      </c>
      <c r="G4443" s="8" t="inlineStr">
        <is>
          <t>BMW</t>
        </is>
      </c>
      <c r="H4443" s="8" t="inlineStr">
        <is>
          <t>M8 Competition</t>
        </is>
      </c>
      <c r="I4443" s="8" t="inlineStr">
        <is>
          <t>Y2NVT4E7KJ3JV6N95</t>
        </is>
      </c>
      <c r="J4443" s="8" t="inlineStr">
        <is>
          <t>02 - Sports / GT</t>
        </is>
      </c>
      <c r="K4443" s="12" t="n">
        <v>1280000</v>
      </c>
      <c r="L4443" s="8" t="inlineStr">
        <is>
          <t>California</t>
        </is>
      </c>
      <c r="M4443" s="13" t="n">
        <v>17932.08</v>
      </c>
      <c r="N4443" s="13" t="n">
        <v>16088.66</v>
      </c>
      <c r="O4443" s="8" t="n"/>
    </row>
    <row r="4444">
      <c r="A4444" s="8" t="inlineStr">
        <is>
          <t>CANON-202601-004478</t>
        </is>
      </c>
      <c r="B4444" s="9" t="inlineStr">
        <is>
          <t>2026-01</t>
        </is>
      </c>
      <c r="C4444" s="10" t="n">
        <v>46040</v>
      </c>
      <c r="D4444" s="9" t="inlineStr">
        <is>
          <t>Bound</t>
        </is>
      </c>
      <c r="E4444" s="8" t="inlineStr">
        <is>
          <t>Callum Okonkwo</t>
        </is>
      </c>
      <c r="F4444" s="11" t="n">
        <v>2009</v>
      </c>
      <c r="G4444" s="8" t="inlineStr">
        <is>
          <t>Porsche</t>
        </is>
      </c>
      <c r="H4444" s="8" t="inlineStr">
        <is>
          <t>911 Turbo S</t>
        </is>
      </c>
      <c r="I4444" s="8" t="inlineStr">
        <is>
          <t>HDVDN2A34149W2TTP</t>
        </is>
      </c>
      <c r="J4444" s="8" t="inlineStr">
        <is>
          <t>02 - Sports / GT</t>
        </is>
      </c>
      <c r="K4444" s="12" t="n">
        <v>365000</v>
      </c>
      <c r="L4444" s="8" t="inlineStr">
        <is>
          <t>New York</t>
        </is>
      </c>
      <c r="M4444" s="13" t="n">
        <v>6611.32</v>
      </c>
      <c r="N4444" s="13" t="n">
        <v>5931.68</v>
      </c>
      <c r="O4444" s="8" t="n"/>
    </row>
    <row r="4445">
      <c r="A4445" s="8" t="inlineStr">
        <is>
          <t>CANON-202601-004479</t>
        </is>
      </c>
      <c r="B4445" s="9" t="inlineStr">
        <is>
          <t>2026-01</t>
        </is>
      </c>
      <c r="C4445" s="10" t="n">
        <v>46026</v>
      </c>
      <c r="D4445" s="9" t="inlineStr">
        <is>
          <t>Bound</t>
        </is>
      </c>
      <c r="E4445" s="8" t="inlineStr">
        <is>
          <t>Marisol Farkas</t>
        </is>
      </c>
      <c r="F4445" s="11" t="n">
        <v>1992</v>
      </c>
      <c r="G4445" s="8" t="inlineStr">
        <is>
          <t>Lamborghini</t>
        </is>
      </c>
      <c r="H4445" s="8" t="inlineStr">
        <is>
          <t>Huracan EVO</t>
        </is>
      </c>
      <c r="I4445" s="8" t="inlineStr">
        <is>
          <t>TX6ZF639ZMS2EWFKR</t>
        </is>
      </c>
      <c r="J4445" s="8" t="inlineStr">
        <is>
          <t>03 - Supercar</t>
        </is>
      </c>
      <c r="K4445" s="12" t="n">
        <v>1125000</v>
      </c>
      <c r="L4445" s="8" t="inlineStr">
        <is>
          <t>Delaware</t>
        </is>
      </c>
      <c r="M4445" s="13" t="n">
        <v>21226.42</v>
      </c>
      <c r="N4445" s="13" t="n">
        <v>19044.34</v>
      </c>
      <c r="O4445" s="8" t="n"/>
    </row>
    <row r="4446">
      <c r="A4446" s="8" t="inlineStr">
        <is>
          <t>CANON-202601-004480</t>
        </is>
      </c>
      <c r="B4446" s="9" t="inlineStr">
        <is>
          <t>2026-01</t>
        </is>
      </c>
      <c r="C4446" s="10" t="n">
        <v>46043</v>
      </c>
      <c r="D4446" s="9" t="inlineStr">
        <is>
          <t>Bound</t>
        </is>
      </c>
      <c r="E4446" s="8" t="inlineStr">
        <is>
          <t>Ottilie Fairweather</t>
        </is>
      </c>
      <c r="F4446" s="11" t="n">
        <v>2022</v>
      </c>
      <c r="G4446" s="8" t="inlineStr">
        <is>
          <t>Ferrari</t>
        </is>
      </c>
      <c r="H4446" s="8" t="inlineStr">
        <is>
          <t>SF90 Stradale</t>
        </is>
      </c>
      <c r="I4446" s="8" t="inlineStr">
        <is>
          <t>T7RCC0R45Z7YP74G1</t>
        </is>
      </c>
      <c r="J4446" s="8" t="inlineStr">
        <is>
          <t>03 - Supercar</t>
        </is>
      </c>
      <c r="K4446" s="12" t="n">
        <v>495000</v>
      </c>
      <c r="L4446" s="8" t="inlineStr">
        <is>
          <t>New Hampshire</t>
        </is>
      </c>
      <c r="M4446" s="13" t="n">
        <v>11170.19</v>
      </c>
      <c r="N4446" s="13" t="n">
        <v>10021.89</v>
      </c>
      <c r="O4446" s="8" t="n"/>
    </row>
    <row r="4447">
      <c r="A4447" s="8" t="inlineStr">
        <is>
          <t>CANON-202601-004481</t>
        </is>
      </c>
      <c r="B4447" s="9" t="inlineStr">
        <is>
          <t>2026-01</t>
        </is>
      </c>
      <c r="C4447" s="10" t="n">
        <v>46023</v>
      </c>
      <c r="D4447" s="9" t="inlineStr">
        <is>
          <t>Bound</t>
        </is>
      </c>
      <c r="E4447" s="8" t="inlineStr">
        <is>
          <t>Priya Montoya</t>
        </is>
      </c>
      <c r="F4447" s="11" t="n">
        <v>1989</v>
      </c>
      <c r="G4447" s="8" t="inlineStr">
        <is>
          <t>Bentley</t>
        </is>
      </c>
      <c r="H4447" s="8" t="inlineStr">
        <is>
          <t>4.5 Litre</t>
        </is>
      </c>
      <c r="I4447" s="8" t="inlineStr">
        <is>
          <t>3NHVB9PJGPV97Z7KY</t>
        </is>
      </c>
      <c r="J4447" s="8" t="inlineStr">
        <is>
          <t>06 - Vintage Pre-War (pre-1946)</t>
        </is>
      </c>
      <c r="K4447" s="12" t="n">
        <v>1010000</v>
      </c>
      <c r="L4447" s="8" t="inlineStr">
        <is>
          <t>Tennessee</t>
        </is>
      </c>
      <c r="M4447" s="13" t="n">
        <v>6349.66</v>
      </c>
      <c r="N4447" s="13" t="n">
        <v>5696.91</v>
      </c>
      <c r="O4447" s="8" t="n"/>
    </row>
    <row r="4448">
      <c r="A4448" s="8" t="inlineStr">
        <is>
          <t>CANON-202601-004482</t>
        </is>
      </c>
      <c r="B4448" s="9" t="inlineStr">
        <is>
          <t>2026-01</t>
        </is>
      </c>
      <c r="C4448" s="10" t="n">
        <v>46044</v>
      </c>
      <c r="D4448" s="9" t="inlineStr">
        <is>
          <t>Bound</t>
        </is>
      </c>
      <c r="E4448" s="8" t="inlineStr">
        <is>
          <t>Aurelio Chattopadhyay</t>
        </is>
      </c>
      <c r="F4448" s="11" t="n">
        <v>1970</v>
      </c>
      <c r="G4448" s="8" t="inlineStr">
        <is>
          <t>Ringbrothers</t>
        </is>
      </c>
      <c r="H4448" s="8" t="inlineStr">
        <is>
          <t>Mustang</t>
        </is>
      </c>
      <c r="I4448" s="8" t="inlineStr">
        <is>
          <t>AZGSDYBY6LTJ4MVSG</t>
        </is>
      </c>
      <c r="J4448" s="8" t="inlineStr">
        <is>
          <t>11 - Restomod / Coachbuilt / Bespoke</t>
        </is>
      </c>
      <c r="K4448" s="12" t="n">
        <v>505000</v>
      </c>
      <c r="L4448" s="8" t="inlineStr">
        <is>
          <t>New York</t>
        </is>
      </c>
      <c r="M4448" s="13" t="n">
        <v>9513.059999999999</v>
      </c>
      <c r="N4448" s="13" t="n">
        <v>8535.120000000001</v>
      </c>
      <c r="O4448" s="8" t="n"/>
    </row>
    <row r="4449">
      <c r="A4449" s="8" t="inlineStr">
        <is>
          <t>CANON-202601-004483</t>
        </is>
      </c>
      <c r="B4449" s="9" t="inlineStr">
        <is>
          <t>2026-01</t>
        </is>
      </c>
      <c r="C4449" s="10" t="n">
        <v>46044</v>
      </c>
      <c r="D4449" s="9" t="inlineStr">
        <is>
          <t>Bound</t>
        </is>
      </c>
      <c r="E4449" s="8" t="inlineStr">
        <is>
          <t>Saoirse Ashcombe</t>
        </is>
      </c>
      <c r="F4449" s="11" t="n">
        <v>2017</v>
      </c>
      <c r="G4449" s="8" t="inlineStr">
        <is>
          <t>Maserati</t>
        </is>
      </c>
      <c r="H4449" s="8" t="inlineStr">
        <is>
          <t>GranTurismo</t>
        </is>
      </c>
      <c r="I4449" s="8" t="inlineStr">
        <is>
          <t>TLWSN12F7DV6UY5N5</t>
        </is>
      </c>
      <c r="J4449" s="8" t="inlineStr">
        <is>
          <t>02 - Sports / GT</t>
        </is>
      </c>
      <c r="K4449" s="12" t="n">
        <v>385000</v>
      </c>
      <c r="L4449" s="8" t="inlineStr">
        <is>
          <t>Illinois</t>
        </is>
      </c>
      <c r="M4449" s="13" t="n">
        <v>7409.43</v>
      </c>
      <c r="N4449" s="13" t="n">
        <v>6647.74</v>
      </c>
      <c r="O4449" s="8" t="n"/>
    </row>
    <row r="4450">
      <c r="A4450" s="8" t="inlineStr">
        <is>
          <t>CANON-202601-004484</t>
        </is>
      </c>
      <c r="B4450" s="9" t="inlineStr">
        <is>
          <t>2026-01</t>
        </is>
      </c>
      <c r="C4450" s="10" t="n">
        <v>46035</v>
      </c>
      <c r="D4450" s="9" t="inlineStr">
        <is>
          <t>Bound</t>
        </is>
      </c>
      <c r="E4450" s="8" t="inlineStr">
        <is>
          <t>Cassius Larsson</t>
        </is>
      </c>
      <c r="F4450" s="11" t="n">
        <v>1976</v>
      </c>
      <c r="G4450" s="8" t="inlineStr">
        <is>
          <t>BMW</t>
        </is>
      </c>
      <c r="H4450" s="8" t="inlineStr">
        <is>
          <t>M8 Competition</t>
        </is>
      </c>
      <c r="I4450" s="8" t="inlineStr">
        <is>
          <t>7MB4YVTJ7TJ8Y37W6</t>
        </is>
      </c>
      <c r="J4450" s="8" t="inlineStr">
        <is>
          <t>02 - Sports / GT</t>
        </is>
      </c>
      <c r="K4450" s="12" t="n">
        <v>1095000</v>
      </c>
      <c r="L4450" s="8" t="inlineStr">
        <is>
          <t>Hawaii</t>
        </is>
      </c>
      <c r="M4450" s="13" t="n">
        <v>14772.17</v>
      </c>
      <c r="N4450" s="13" t="n">
        <v>13253.59</v>
      </c>
      <c r="O4450" s="8" t="n"/>
    </row>
    <row r="4451">
      <c r="A4451" s="8" t="inlineStr">
        <is>
          <t>CANON-202601-004485</t>
        </is>
      </c>
      <c r="B4451" s="9" t="inlineStr">
        <is>
          <t>2026-01</t>
        </is>
      </c>
      <c r="C4451" s="10" t="n">
        <v>46043</v>
      </c>
      <c r="D4451" s="9" t="inlineStr">
        <is>
          <t>Bound</t>
        </is>
      </c>
      <c r="E4451" s="8" t="inlineStr">
        <is>
          <t>Callum Farkas</t>
        </is>
      </c>
      <c r="F4451" s="11" t="n">
        <v>1956</v>
      </c>
      <c r="G4451" s="8" t="inlineStr">
        <is>
          <t>Bentley</t>
        </is>
      </c>
      <c r="H4451" s="8" t="inlineStr">
        <is>
          <t>Continental GT</t>
        </is>
      </c>
      <c r="I4451" s="8" t="inlineStr">
        <is>
          <t>VUXRZBVFYURDSCRE9</t>
        </is>
      </c>
      <c r="J4451" s="8" t="inlineStr">
        <is>
          <t>02 - Sports / GT</t>
        </is>
      </c>
      <c r="K4451" s="12" t="n">
        <v>160000</v>
      </c>
      <c r="L4451" s="8" t="inlineStr">
        <is>
          <t>Michigan</t>
        </is>
      </c>
      <c r="M4451" s="13" t="n">
        <v>4304.91</v>
      </c>
      <c r="N4451" s="13" t="n">
        <v>3862.37</v>
      </c>
      <c r="O4451" s="8" t="n"/>
    </row>
    <row r="4452">
      <c r="A4452" s="8" t="inlineStr">
        <is>
          <t>CANON-202601-004486</t>
        </is>
      </c>
      <c r="B4452" s="9" t="inlineStr">
        <is>
          <t>2026-01</t>
        </is>
      </c>
      <c r="C4452" s="10" t="n">
        <v>46053</v>
      </c>
      <c r="D4452" s="9" t="inlineStr">
        <is>
          <t>Bound</t>
        </is>
      </c>
      <c r="E4452" s="8" t="inlineStr">
        <is>
          <t>Thaddeus Ashcombe</t>
        </is>
      </c>
      <c r="F4452" s="11" t="n">
        <v>2019</v>
      </c>
      <c r="G4452" s="8" t="inlineStr">
        <is>
          <t>BMW</t>
        </is>
      </c>
      <c r="H4452" s="8" t="inlineStr">
        <is>
          <t>M8 Competition</t>
        </is>
      </c>
      <c r="I4452" s="8" t="inlineStr">
        <is>
          <t>HP5CZ6ZYJJKC8CNZM</t>
        </is>
      </c>
      <c r="J4452" s="8" t="inlineStr">
        <is>
          <t>02 - Sports / GT</t>
        </is>
      </c>
      <c r="K4452" s="12" t="n">
        <v>385000</v>
      </c>
      <c r="L4452" s="8" t="inlineStr">
        <is>
          <t>Florida</t>
        </is>
      </c>
      <c r="M4452" s="13" t="n">
        <v>7736.32</v>
      </c>
      <c r="N4452" s="13" t="n">
        <v>6941.03</v>
      </c>
      <c r="O4452" s="8" t="n"/>
    </row>
    <row r="4453">
      <c r="A4453" s="8" t="inlineStr">
        <is>
          <t>CANON-202601-004487</t>
        </is>
      </c>
      <c r="B4453" s="9" t="inlineStr">
        <is>
          <t>2026-01</t>
        </is>
      </c>
      <c r="C4453" s="10" t="n">
        <v>46049</v>
      </c>
      <c r="D4453" s="9" t="inlineStr">
        <is>
          <t>Bound</t>
        </is>
      </c>
      <c r="E4453" s="8" t="inlineStr">
        <is>
          <t>Fitzgerald Vandermeer</t>
        </is>
      </c>
      <c r="F4453" s="11" t="n">
        <v>1958</v>
      </c>
      <c r="G4453" s="8" t="inlineStr">
        <is>
          <t>Icon</t>
        </is>
      </c>
      <c r="H4453" s="8" t="inlineStr">
        <is>
          <t>Derelict</t>
        </is>
      </c>
      <c r="I4453" s="8" t="inlineStr">
        <is>
          <t>Z9MA6GXXHYL44GN70</t>
        </is>
      </c>
      <c r="J4453" s="8" t="inlineStr">
        <is>
          <t>11 - Restomod / Coachbuilt / Bespoke</t>
        </is>
      </c>
      <c r="K4453" s="12" t="n">
        <v>310000</v>
      </c>
      <c r="L4453" s="8" t="inlineStr">
        <is>
          <t>Vermont</t>
        </is>
      </c>
      <c r="M4453" s="13" t="n">
        <v>6279.55</v>
      </c>
      <c r="N4453" s="13" t="n">
        <v>5634.01</v>
      </c>
      <c r="O4453" s="8" t="n"/>
    </row>
    <row r="4454">
      <c r="A4454" s="8" t="inlineStr">
        <is>
          <t>CANON-202601-004490</t>
        </is>
      </c>
      <c r="B4454" s="9" t="inlineStr">
        <is>
          <t>2026-01</t>
        </is>
      </c>
      <c r="C4454" s="10" t="n">
        <v>46042</v>
      </c>
      <c r="D4454" s="9" t="inlineStr">
        <is>
          <t>Bound</t>
        </is>
      </c>
      <c r="E4454" s="8" t="inlineStr">
        <is>
          <t>Everett Ashcombe</t>
        </is>
      </c>
      <c r="F4454" s="11" t="n">
        <v>1960</v>
      </c>
      <c r="G4454" s="8" t="inlineStr">
        <is>
          <t>Aston Martin</t>
        </is>
      </c>
      <c r="H4454" s="8" t="inlineStr">
        <is>
          <t>DB5</t>
        </is>
      </c>
      <c r="I4454" s="8" t="inlineStr">
        <is>
          <t>1Y0SDVSRUH8S8VDH9</t>
        </is>
      </c>
      <c r="J4454" s="8" t="inlineStr">
        <is>
          <t>07 - Post-War Classic (1946-1972)</t>
        </is>
      </c>
      <c r="K4454" s="12" t="n">
        <v>1455000</v>
      </c>
      <c r="L4454" s="8" t="inlineStr">
        <is>
          <t>Idaho</t>
        </is>
      </c>
      <c r="M4454" s="13" t="n">
        <v>10327.75</v>
      </c>
      <c r="N4454" s="13" t="n">
        <v>9266.059999999999</v>
      </c>
      <c r="O4454" s="8" t="n"/>
    </row>
    <row r="4455">
      <c r="A4455" s="8" t="inlineStr">
        <is>
          <t>CANON-202601-004491</t>
        </is>
      </c>
      <c r="B4455" s="9" t="inlineStr">
        <is>
          <t>2026-01</t>
        </is>
      </c>
      <c r="C4455" s="10" t="n">
        <v>46030</v>
      </c>
      <c r="D4455" s="9" t="inlineStr">
        <is>
          <t>Bound</t>
        </is>
      </c>
      <c r="E4455" s="8" t="inlineStr">
        <is>
          <t>Horace Vasquez</t>
        </is>
      </c>
      <c r="F4455" s="11" t="n">
        <v>2024</v>
      </c>
      <c r="G4455" s="8" t="inlineStr">
        <is>
          <t>Maserati</t>
        </is>
      </c>
      <c r="H4455" s="8" t="inlineStr">
        <is>
          <t>GranTurismo</t>
        </is>
      </c>
      <c r="I4455" s="8" t="inlineStr">
        <is>
          <t>G1L636U4BTGDJ8VY9</t>
        </is>
      </c>
      <c r="J4455" s="8" t="inlineStr">
        <is>
          <t>02 - Sports / GT</t>
        </is>
      </c>
      <c r="K4455" s="12" t="n">
        <v>1455000</v>
      </c>
      <c r="L4455" s="8" t="inlineStr">
        <is>
          <t>North Dakota</t>
        </is>
      </c>
      <c r="M4455" s="13" t="n">
        <v>15401.04</v>
      </c>
      <c r="N4455" s="13" t="n">
        <v>13817.81</v>
      </c>
      <c r="O4455" s="8" t="n"/>
    </row>
    <row r="4456">
      <c r="A4456" s="8" t="inlineStr">
        <is>
          <t>CANON-202601-004492</t>
        </is>
      </c>
      <c r="B4456" s="9" t="inlineStr">
        <is>
          <t>2026-01</t>
        </is>
      </c>
      <c r="C4456" s="10" t="n">
        <v>46037</v>
      </c>
      <c r="D4456" s="9" t="inlineStr">
        <is>
          <t>Bound</t>
        </is>
      </c>
      <c r="E4456" s="8" t="inlineStr">
        <is>
          <t>Leopold Underwood</t>
        </is>
      </c>
      <c r="F4456" s="11" t="n">
        <v>2024</v>
      </c>
      <c r="G4456" s="8" t="inlineStr">
        <is>
          <t>Maserati</t>
        </is>
      </c>
      <c r="H4456" s="8" t="inlineStr">
        <is>
          <t>GranTurismo</t>
        </is>
      </c>
      <c r="I4456" s="8" t="inlineStr">
        <is>
          <t>1E79FAHKEVHH1WE1H</t>
        </is>
      </c>
      <c r="J4456" s="8" t="inlineStr">
        <is>
          <t>02 - Sports / GT</t>
        </is>
      </c>
      <c r="K4456" s="12" t="n">
        <v>705000</v>
      </c>
      <c r="L4456" s="8" t="inlineStr">
        <is>
          <t>Washington</t>
        </is>
      </c>
      <c r="M4456" s="13" t="n">
        <v>8300.379999999999</v>
      </c>
      <c r="N4456" s="13" t="n">
        <v>7447.1</v>
      </c>
      <c r="O4456" s="8" t="n"/>
    </row>
    <row r="4457">
      <c r="A4457" s="8" t="inlineStr">
        <is>
          <t>CANON-202601-004494</t>
        </is>
      </c>
      <c r="B4457" s="9" t="inlineStr">
        <is>
          <t>2026-01</t>
        </is>
      </c>
      <c r="C4457" s="10" t="n">
        <v>46048</v>
      </c>
      <c r="D4457" s="9" t="inlineStr">
        <is>
          <t>Bound</t>
        </is>
      </c>
      <c r="E4457" s="8" t="inlineStr">
        <is>
          <t>Mireille Vasquez</t>
        </is>
      </c>
      <c r="F4457" s="11" t="n">
        <v>1996</v>
      </c>
      <c r="G4457" s="8" t="inlineStr">
        <is>
          <t>Porsche</t>
        </is>
      </c>
      <c r="H4457" s="8" t="inlineStr">
        <is>
          <t>911 Turbo S</t>
        </is>
      </c>
      <c r="I4457" s="8" t="inlineStr">
        <is>
          <t>PR38E38YGT7H6WKYH</t>
        </is>
      </c>
      <c r="J4457" s="8" t="inlineStr">
        <is>
          <t>02 - Sports / GT</t>
        </is>
      </c>
      <c r="K4457" s="12" t="n">
        <v>650000</v>
      </c>
      <c r="L4457" s="8" t="inlineStr">
        <is>
          <t>Montana</t>
        </is>
      </c>
      <c r="M4457" s="13" t="n">
        <v>7413.68</v>
      </c>
      <c r="N4457" s="13" t="n">
        <v>6651.55</v>
      </c>
      <c r="O4457" s="8" t="n"/>
    </row>
    <row r="4458">
      <c r="A4458" s="8" t="inlineStr">
        <is>
          <t>CANON-202601-004495</t>
        </is>
      </c>
      <c r="B4458" s="9" t="inlineStr">
        <is>
          <t>2026-01</t>
        </is>
      </c>
      <c r="C4458" s="10" t="n">
        <v>46045</v>
      </c>
      <c r="D4458" s="9" t="inlineStr">
        <is>
          <t>Bound</t>
        </is>
      </c>
      <c r="E4458" s="8" t="inlineStr">
        <is>
          <t>Priya Castellanos</t>
        </is>
      </c>
      <c r="F4458" s="11" t="n">
        <v>1989</v>
      </c>
      <c r="G4458" s="8" t="inlineStr">
        <is>
          <t>BMW</t>
        </is>
      </c>
      <c r="H4458" s="8" t="inlineStr">
        <is>
          <t>M8 Competition</t>
        </is>
      </c>
      <c r="I4458" s="8" t="inlineStr">
        <is>
          <t>2JCK771XJRLV5T5YK</t>
        </is>
      </c>
      <c r="J4458" s="8" t="inlineStr">
        <is>
          <t>02 - Sports / GT</t>
        </is>
      </c>
      <c r="K4458" s="12" t="n">
        <v>570000</v>
      </c>
      <c r="L4458" s="8" t="inlineStr">
        <is>
          <t>Arkansas</t>
        </is>
      </c>
      <c r="M4458" s="13" t="n">
        <v>9646.98</v>
      </c>
      <c r="N4458" s="13" t="n">
        <v>8655.27</v>
      </c>
      <c r="O4458" s="8" t="n"/>
    </row>
    <row r="4459">
      <c r="A4459" s="8" t="inlineStr">
        <is>
          <t>CANON-202601-004496</t>
        </is>
      </c>
      <c r="B4459" s="9" t="inlineStr">
        <is>
          <t>2026-01</t>
        </is>
      </c>
      <c r="C4459" s="10" t="n">
        <v>46046</v>
      </c>
      <c r="D4459" s="9" t="inlineStr">
        <is>
          <t>Bound</t>
        </is>
      </c>
      <c r="E4459" s="8" t="inlineStr">
        <is>
          <t>Thaddeus Montoya</t>
        </is>
      </c>
      <c r="F4459" s="11" t="n">
        <v>2022</v>
      </c>
      <c r="G4459" s="8" t="inlineStr">
        <is>
          <t>Maserati</t>
        </is>
      </c>
      <c r="H4459" s="8" t="inlineStr">
        <is>
          <t>GranTurismo</t>
        </is>
      </c>
      <c r="I4459" s="8" t="inlineStr">
        <is>
          <t>9UJJ68XZZVJ67L6VL</t>
        </is>
      </c>
      <c r="J4459" s="8" t="inlineStr">
        <is>
          <t>02 - Sports / GT</t>
        </is>
      </c>
      <c r="K4459" s="12" t="n">
        <v>520000</v>
      </c>
      <c r="L4459" s="8" t="inlineStr">
        <is>
          <t>Utah</t>
        </is>
      </c>
      <c r="M4459" s="13" t="n">
        <v>8609.43</v>
      </c>
      <c r="N4459" s="13" t="n">
        <v>7724.38</v>
      </c>
      <c r="O4459" s="8" t="n"/>
    </row>
    <row r="4460">
      <c r="A4460" s="8" t="inlineStr">
        <is>
          <t>CANON-202601-004497</t>
        </is>
      </c>
      <c r="B4460" s="9" t="inlineStr">
        <is>
          <t>2026-01</t>
        </is>
      </c>
      <c r="C4460" s="10" t="n">
        <v>46027</v>
      </c>
      <c r="D4460" s="9" t="inlineStr">
        <is>
          <t>Bound</t>
        </is>
      </c>
      <c r="E4460" s="8" t="inlineStr">
        <is>
          <t>Delphine Farkas</t>
        </is>
      </c>
      <c r="F4460" s="11" t="n">
        <v>1979</v>
      </c>
      <c r="G4460" s="8" t="inlineStr">
        <is>
          <t>Aston Martin</t>
        </is>
      </c>
      <c r="H4460" s="8" t="inlineStr">
        <is>
          <t>DB12</t>
        </is>
      </c>
      <c r="I4460" s="8" t="inlineStr">
        <is>
          <t>U8WWXM1REXDCA8MWH</t>
        </is>
      </c>
      <c r="J4460" s="8" t="inlineStr">
        <is>
          <t>02 - Sports / GT</t>
        </is>
      </c>
      <c r="K4460" s="12" t="n">
        <v>220000</v>
      </c>
      <c r="L4460" s="8" t="inlineStr">
        <is>
          <t>California</t>
        </is>
      </c>
      <c r="M4460" s="13" t="n">
        <v>5155.47</v>
      </c>
      <c r="N4460" s="13" t="n">
        <v>4625.49</v>
      </c>
      <c r="O4460" s="8" t="n"/>
    </row>
    <row r="4461">
      <c r="A4461" s="8" t="inlineStr">
        <is>
          <t>CANON-202601-004498</t>
        </is>
      </c>
      <c r="B4461" s="9" t="inlineStr">
        <is>
          <t>2026-01</t>
        </is>
      </c>
      <c r="C4461" s="10" t="n">
        <v>46035</v>
      </c>
      <c r="D4461" s="9" t="inlineStr">
        <is>
          <t>Bound</t>
        </is>
      </c>
      <c r="E4461" s="8" t="inlineStr">
        <is>
          <t>Horace Vandermeer</t>
        </is>
      </c>
      <c r="F4461" s="11" t="n">
        <v>1955</v>
      </c>
      <c r="G4461" s="8" t="inlineStr">
        <is>
          <t>McLaren</t>
        </is>
      </c>
      <c r="H4461" s="8" t="inlineStr">
        <is>
          <t>750S</t>
        </is>
      </c>
      <c r="I4461" s="8" t="inlineStr">
        <is>
          <t>2S308SWB8JS17A511</t>
        </is>
      </c>
      <c r="J4461" s="8" t="inlineStr">
        <is>
          <t>03 - Supercar</t>
        </is>
      </c>
      <c r="K4461" s="12" t="n">
        <v>555000</v>
      </c>
      <c r="L4461" s="8" t="inlineStr">
        <is>
          <t>Kentucky</t>
        </is>
      </c>
      <c r="M4461" s="13" t="n">
        <v>13330.47</v>
      </c>
      <c r="N4461" s="13" t="n">
        <v>11960.1</v>
      </c>
      <c r="O4461" s="8" t="n"/>
    </row>
    <row r="4462">
      <c r="A4462" s="8" t="inlineStr">
        <is>
          <t>CANON-202601-004499</t>
        </is>
      </c>
      <c r="B4462" s="9" t="inlineStr">
        <is>
          <t>2026-01</t>
        </is>
      </c>
      <c r="C4462" s="10" t="n">
        <v>46035</v>
      </c>
      <c r="D4462" s="9" t="inlineStr">
        <is>
          <t>Bound</t>
        </is>
      </c>
      <c r="E4462" s="8" t="inlineStr">
        <is>
          <t>Saoirse Pennington</t>
        </is>
      </c>
      <c r="F4462" s="11" t="n">
        <v>1994</v>
      </c>
      <c r="G4462" s="8" t="inlineStr">
        <is>
          <t>Mercedes-Benz</t>
        </is>
      </c>
      <c r="H4462" s="8" t="inlineStr">
        <is>
          <t>AMG GT</t>
        </is>
      </c>
      <c r="I4462" s="8" t="inlineStr">
        <is>
          <t>HHKS3AYK0WKRYWDKF</t>
        </is>
      </c>
      <c r="J4462" s="8" t="inlineStr">
        <is>
          <t>02 - Sports / GT</t>
        </is>
      </c>
      <c r="K4462" s="12" t="n">
        <v>710000</v>
      </c>
      <c r="L4462" s="8" t="inlineStr">
        <is>
          <t>Arkansas</t>
        </is>
      </c>
      <c r="M4462" s="13" t="n">
        <v>12016.42</v>
      </c>
      <c r="N4462" s="13" t="n">
        <v>10781.13</v>
      </c>
      <c r="O4462" s="8" t="n"/>
    </row>
    <row r="4463">
      <c r="A4463" s="8" t="inlineStr">
        <is>
          <t>CANON-202601-004500</t>
        </is>
      </c>
      <c r="B4463" s="9" t="inlineStr">
        <is>
          <t>2026-01</t>
        </is>
      </c>
      <c r="C4463" s="10" t="n">
        <v>46026</v>
      </c>
      <c r="D4463" s="9" t="inlineStr">
        <is>
          <t>Bound</t>
        </is>
      </c>
      <c r="E4463" s="8" t="inlineStr">
        <is>
          <t>Horace Ashcombe</t>
        </is>
      </c>
      <c r="F4463" s="11" t="n">
        <v>1965</v>
      </c>
      <c r="G4463" s="8" t="inlineStr">
        <is>
          <t>Maserati</t>
        </is>
      </c>
      <c r="H4463" s="8" t="inlineStr">
        <is>
          <t>GranTurismo</t>
        </is>
      </c>
      <c r="I4463" s="8" t="inlineStr">
        <is>
          <t>A6JNW5AZU0K679E4C</t>
        </is>
      </c>
      <c r="J4463" s="8" t="inlineStr">
        <is>
          <t>02 - Sports / GT</t>
        </is>
      </c>
      <c r="K4463" s="12" t="n">
        <v>285000</v>
      </c>
      <c r="L4463" s="8" t="inlineStr">
        <is>
          <t>Arizona</t>
        </is>
      </c>
      <c r="M4463" s="13" t="n">
        <v>4073.35</v>
      </c>
      <c r="N4463" s="13" t="n">
        <v>3654.61</v>
      </c>
      <c r="O4463" s="8" t="n"/>
    </row>
    <row r="4464">
      <c r="A4464" s="8" t="inlineStr">
        <is>
          <t>CANON-202601-004501</t>
        </is>
      </c>
      <c r="B4464" s="9" t="inlineStr">
        <is>
          <t>2026-01</t>
        </is>
      </c>
      <c r="C4464" s="10" t="n">
        <v>46028</v>
      </c>
      <c r="D4464" s="9" t="inlineStr">
        <is>
          <t>Bound</t>
        </is>
      </c>
      <c r="E4464" s="8" t="inlineStr">
        <is>
          <t>Ingrid Whitlock</t>
        </is>
      </c>
      <c r="F4464" s="11" t="n">
        <v>2013</v>
      </c>
      <c r="G4464" s="8" t="inlineStr">
        <is>
          <t>Singer</t>
        </is>
      </c>
      <c r="H4464" s="8" t="inlineStr">
        <is>
          <t>911 Reimagined</t>
        </is>
      </c>
      <c r="I4464" s="8" t="inlineStr">
        <is>
          <t>WNFVNUSE9EE378MPK</t>
        </is>
      </c>
      <c r="J4464" s="8" t="inlineStr">
        <is>
          <t>11 - Restomod / Coachbuilt / Bespoke</t>
        </is>
      </c>
      <c r="K4464" s="12" t="n">
        <v>340000</v>
      </c>
      <c r="L4464" s="8" t="inlineStr">
        <is>
          <t>Rhode Island</t>
        </is>
      </c>
      <c r="M4464" s="13" t="n">
        <v>7734.04</v>
      </c>
      <c r="N4464" s="13" t="n">
        <v>6938.98</v>
      </c>
      <c r="O4464" s="8" t="n"/>
    </row>
    <row r="4465">
      <c r="A4465" s="8" t="inlineStr">
        <is>
          <t>CANON-202601-004503</t>
        </is>
      </c>
      <c r="B4465" s="9" t="inlineStr">
        <is>
          <t>2026-01</t>
        </is>
      </c>
      <c r="C4465" s="10" t="n">
        <v>46044</v>
      </c>
      <c r="D4465" s="9" t="inlineStr">
        <is>
          <t>Bound</t>
        </is>
      </c>
      <c r="E4465" s="8" t="inlineStr">
        <is>
          <t>Saoirse Vandermeer</t>
        </is>
      </c>
      <c r="F4465" s="11" t="n">
        <v>1989</v>
      </c>
      <c r="G4465" s="8" t="inlineStr">
        <is>
          <t>Aston Martin</t>
        </is>
      </c>
      <c r="H4465" s="8" t="inlineStr">
        <is>
          <t>DB12</t>
        </is>
      </c>
      <c r="I4465" s="8" t="inlineStr">
        <is>
          <t>BF3B49VWU43H4ACHX</t>
        </is>
      </c>
      <c r="J4465" s="8" t="inlineStr">
        <is>
          <t>02 - Sports / GT</t>
        </is>
      </c>
      <c r="K4465" s="12" t="n">
        <v>290000</v>
      </c>
      <c r="L4465" s="8" t="inlineStr">
        <is>
          <t>California</t>
        </is>
      </c>
      <c r="M4465" s="13" t="n">
        <v>5540.09</v>
      </c>
      <c r="N4465" s="13" t="n">
        <v>4970.57</v>
      </c>
      <c r="O4465" s="8" t="n"/>
    </row>
    <row r="4466">
      <c r="A4466" s="8" t="inlineStr">
        <is>
          <t>CANON-202601-004504</t>
        </is>
      </c>
      <c r="B4466" s="9" t="inlineStr">
        <is>
          <t>2026-01</t>
        </is>
      </c>
      <c r="C4466" s="10" t="n">
        <v>46032</v>
      </c>
      <c r="D4466" s="9" t="inlineStr">
        <is>
          <t>Bound</t>
        </is>
      </c>
      <c r="E4466" s="8" t="inlineStr">
        <is>
          <t>Emiliano Bellandi</t>
        </is>
      </c>
      <c r="F4466" s="11" t="n">
        <v>1967</v>
      </c>
      <c r="G4466" s="8" t="inlineStr">
        <is>
          <t>BMW</t>
        </is>
      </c>
      <c r="H4466" s="8" t="inlineStr">
        <is>
          <t>M8 Competition</t>
        </is>
      </c>
      <c r="I4466" s="8" t="inlineStr">
        <is>
          <t>FLZ7X94AF4PCTNETX</t>
        </is>
      </c>
      <c r="J4466" s="8" t="inlineStr">
        <is>
          <t>02 - Sports / GT</t>
        </is>
      </c>
      <c r="K4466" s="12" t="n">
        <v>330000</v>
      </c>
      <c r="L4466" s="8" t="inlineStr">
        <is>
          <t>Nevada</t>
        </is>
      </c>
      <c r="M4466" s="13" t="n">
        <v>5463.68</v>
      </c>
      <c r="N4466" s="13" t="n">
        <v>4902.01</v>
      </c>
      <c r="O4466" s="8" t="n"/>
    </row>
    <row r="4467">
      <c r="A4467" s="8" t="inlineStr">
        <is>
          <t>CANON-202601-004505</t>
        </is>
      </c>
      <c r="B4467" s="9" t="inlineStr">
        <is>
          <t>2026-01</t>
        </is>
      </c>
      <c r="C4467" s="10" t="n">
        <v>46026</v>
      </c>
      <c r="D4467" s="9" t="inlineStr">
        <is>
          <t>Bound</t>
        </is>
      </c>
      <c r="E4467" s="8" t="inlineStr">
        <is>
          <t>Ottilie Okonkwo</t>
        </is>
      </c>
      <c r="F4467" s="11" t="n">
        <v>1958</v>
      </c>
      <c r="G4467" s="8" t="inlineStr">
        <is>
          <t>Jaguar</t>
        </is>
      </c>
      <c r="H4467" s="8" t="inlineStr">
        <is>
          <t>E-Type Series 1</t>
        </is>
      </c>
      <c r="I4467" s="8" t="inlineStr">
        <is>
          <t>BZUZ1S484MN0UXCZM</t>
        </is>
      </c>
      <c r="J4467" s="8" t="inlineStr">
        <is>
          <t>07 - Post-War Classic (1946-1972)</t>
        </is>
      </c>
      <c r="K4467" s="12" t="n">
        <v>415000</v>
      </c>
      <c r="L4467" s="8" t="inlineStr">
        <is>
          <t>Ohio</t>
        </is>
      </c>
      <c r="M4467" s="13" t="n">
        <v>5224.3</v>
      </c>
      <c r="N4467" s="13" t="n">
        <v>4687.24</v>
      </c>
      <c r="O4467" s="8" t="n"/>
    </row>
    <row r="4468">
      <c r="A4468" s="8" t="inlineStr">
        <is>
          <t>CANON-202601-004506</t>
        </is>
      </c>
      <c r="B4468" s="9" t="inlineStr">
        <is>
          <t>2026-01</t>
        </is>
      </c>
      <c r="C4468" s="10" t="n">
        <v>46040</v>
      </c>
      <c r="D4468" s="9" t="inlineStr">
        <is>
          <t>Bound</t>
        </is>
      </c>
      <c r="E4468" s="8" t="inlineStr">
        <is>
          <t>Ottilie Blackwood</t>
        </is>
      </c>
      <c r="F4468" s="11" t="n">
        <v>1960</v>
      </c>
      <c r="G4468" s="8" t="inlineStr">
        <is>
          <t>Lamborghini</t>
        </is>
      </c>
      <c r="H4468" s="8" t="inlineStr">
        <is>
          <t>Huracan EVO</t>
        </is>
      </c>
      <c r="I4468" s="8" t="inlineStr">
        <is>
          <t>AFPL91Z8NE1NEJ0ZV</t>
        </is>
      </c>
      <c r="J4468" s="8" t="inlineStr">
        <is>
          <t>03 - Supercar</t>
        </is>
      </c>
      <c r="K4468" s="12" t="n">
        <v>1950000</v>
      </c>
      <c r="L4468" s="8" t="inlineStr">
        <is>
          <t>Iowa</t>
        </is>
      </c>
      <c r="M4468" s="13" t="n">
        <v>32377.36</v>
      </c>
      <c r="N4468" s="13" t="n">
        <v>29048.97</v>
      </c>
      <c r="O4468" s="8" t="n"/>
    </row>
    <row r="4469">
      <c r="A4469" s="8" t="inlineStr">
        <is>
          <t>CANON-202601-004507</t>
        </is>
      </c>
      <c r="B4469" s="9" t="inlineStr">
        <is>
          <t>2026-01</t>
        </is>
      </c>
      <c r="C4469" s="10" t="n">
        <v>46032</v>
      </c>
      <c r="D4469" s="9" t="inlineStr">
        <is>
          <t>Bound</t>
        </is>
      </c>
      <c r="E4469" s="8" t="inlineStr">
        <is>
          <t>Cassius Castellanos</t>
        </is>
      </c>
      <c r="F4469" s="11" t="n">
        <v>2013</v>
      </c>
      <c r="G4469" s="8" t="inlineStr">
        <is>
          <t>BMW</t>
        </is>
      </c>
      <c r="H4469" s="8" t="inlineStr">
        <is>
          <t>M8 Competition</t>
        </is>
      </c>
      <c r="I4469" s="8" t="inlineStr">
        <is>
          <t>7YJU9S8XHDPHTY0RB</t>
        </is>
      </c>
      <c r="J4469" s="8" t="inlineStr">
        <is>
          <t>02 - Sports / GT</t>
        </is>
      </c>
      <c r="K4469" s="12" t="n">
        <v>430000</v>
      </c>
      <c r="L4469" s="8" t="inlineStr">
        <is>
          <t>Florida</t>
        </is>
      </c>
      <c r="M4469" s="13" t="n">
        <v>8640.57</v>
      </c>
      <c r="N4469" s="13" t="n">
        <v>7752.32</v>
      </c>
      <c r="O4469" s="8" t="n"/>
    </row>
    <row r="4470">
      <c r="A4470" s="8" t="inlineStr">
        <is>
          <t>CANON-202601-004508</t>
        </is>
      </c>
      <c r="B4470" s="9" t="inlineStr">
        <is>
          <t>2026-01</t>
        </is>
      </c>
      <c r="C4470" s="10" t="n">
        <v>46036</v>
      </c>
      <c r="D4470" s="9" t="inlineStr">
        <is>
          <t>Bound</t>
        </is>
      </c>
      <c r="E4470" s="8" t="inlineStr">
        <is>
          <t>Lorenzo Merriweather</t>
        </is>
      </c>
      <c r="F4470" s="11" t="n">
        <v>1994</v>
      </c>
      <c r="G4470" s="8" t="inlineStr">
        <is>
          <t>Ferrari</t>
        </is>
      </c>
      <c r="H4470" s="8" t="inlineStr">
        <is>
          <t>296 GTB</t>
        </is>
      </c>
      <c r="I4470" s="8" t="inlineStr">
        <is>
          <t>EKJG6HAR5658KDP30</t>
        </is>
      </c>
      <c r="J4470" s="8" t="inlineStr">
        <is>
          <t>03 - Supercar</t>
        </is>
      </c>
      <c r="K4470" s="12" t="n">
        <v>385000</v>
      </c>
      <c r="L4470" s="8" t="inlineStr">
        <is>
          <t>Rhode Island</t>
        </is>
      </c>
      <c r="M4470" s="13" t="n">
        <v>11444.67</v>
      </c>
      <c r="N4470" s="13" t="n">
        <v>10268.16</v>
      </c>
      <c r="O4470" s="8" t="n"/>
    </row>
    <row r="4471">
      <c r="A4471" s="8" t="inlineStr">
        <is>
          <t>CANON-202601-004510</t>
        </is>
      </c>
      <c r="B4471" s="9" t="inlineStr">
        <is>
          <t>2026-01</t>
        </is>
      </c>
      <c r="C4471" s="10" t="n">
        <v>46050</v>
      </c>
      <c r="D4471" s="9" t="inlineStr">
        <is>
          <t>Bound</t>
        </is>
      </c>
      <c r="E4471" s="8" t="inlineStr">
        <is>
          <t>Saoirse Whitlock</t>
        </is>
      </c>
      <c r="F4471" s="11" t="n">
        <v>2022</v>
      </c>
      <c r="G4471" s="8" t="inlineStr">
        <is>
          <t>Maserati</t>
        </is>
      </c>
      <c r="H4471" s="8" t="inlineStr">
        <is>
          <t>GranTurismo</t>
        </is>
      </c>
      <c r="I4471" s="8" t="inlineStr">
        <is>
          <t>8W30RDSEMMY7LC98R</t>
        </is>
      </c>
      <c r="J4471" s="8" t="inlineStr">
        <is>
          <t>02 - Sports / GT</t>
        </is>
      </c>
      <c r="K4471" s="12" t="n">
        <v>535000</v>
      </c>
      <c r="L4471" s="8" t="inlineStr">
        <is>
          <t>Florida</t>
        </is>
      </c>
      <c r="M4471" s="13" t="n">
        <v>9317.08</v>
      </c>
      <c r="N4471" s="13" t="n">
        <v>8359.280000000001</v>
      </c>
      <c r="O4471" s="8" t="n"/>
    </row>
    <row r="4472">
      <c r="A4472" s="8" t="inlineStr">
        <is>
          <t>CANON-202601-004511</t>
        </is>
      </c>
      <c r="B4472" s="9" t="inlineStr">
        <is>
          <t>2026-01</t>
        </is>
      </c>
      <c r="C4472" s="10" t="n">
        <v>46033</v>
      </c>
      <c r="D4472" s="9" t="inlineStr">
        <is>
          <t>Bound</t>
        </is>
      </c>
      <c r="E4472" s="8" t="inlineStr">
        <is>
          <t>Delphine Farkas</t>
        </is>
      </c>
      <c r="F4472" s="11" t="n">
        <v>2008</v>
      </c>
      <c r="G4472" s="8" t="inlineStr">
        <is>
          <t>Jaguar</t>
        </is>
      </c>
      <c r="H4472" s="8" t="inlineStr">
        <is>
          <t>E-Type Series 1</t>
        </is>
      </c>
      <c r="I4472" s="8" t="inlineStr">
        <is>
          <t>DCB5XY8H6XD9FSMEE</t>
        </is>
      </c>
      <c r="J4472" s="8" t="inlineStr">
        <is>
          <t>07 - Post-War Classic (1946-1972)</t>
        </is>
      </c>
      <c r="K4472" s="12" t="n">
        <v>455000</v>
      </c>
      <c r="L4472" s="8" t="inlineStr">
        <is>
          <t>Alaska</t>
        </is>
      </c>
      <c r="M4472" s="13" t="n">
        <v>4697.66</v>
      </c>
      <c r="N4472" s="13" t="n">
        <v>4214.74</v>
      </c>
      <c r="O4472" s="8" t="n"/>
    </row>
    <row r="4473">
      <c r="A4473" s="8" t="inlineStr">
        <is>
          <t>CANON-202601-004512</t>
        </is>
      </c>
      <c r="B4473" s="9" t="inlineStr">
        <is>
          <t>2026-01</t>
        </is>
      </c>
      <c r="C4473" s="10" t="n">
        <v>46047</v>
      </c>
      <c r="D4473" s="9" t="inlineStr">
        <is>
          <t>Bound</t>
        </is>
      </c>
      <c r="E4473" s="8" t="inlineStr">
        <is>
          <t>Wilhelmina Rourke</t>
        </is>
      </c>
      <c r="F4473" s="11" t="n">
        <v>1977</v>
      </c>
      <c r="G4473" s="8" t="inlineStr">
        <is>
          <t>Porsche</t>
        </is>
      </c>
      <c r="H4473" s="8" t="inlineStr">
        <is>
          <t>911 Turbo S</t>
        </is>
      </c>
      <c r="I4473" s="8" t="inlineStr">
        <is>
          <t>VUXYZBDZ8TESRHYU6</t>
        </is>
      </c>
      <c r="J4473" s="8" t="inlineStr">
        <is>
          <t>02 - Sports / GT</t>
        </is>
      </c>
      <c r="K4473" s="12" t="n">
        <v>415000</v>
      </c>
      <c r="L4473" s="8" t="inlineStr">
        <is>
          <t>Rhode Island</t>
        </is>
      </c>
      <c r="M4473" s="13" t="n">
        <v>8045.52</v>
      </c>
      <c r="N4473" s="13" t="n">
        <v>7218.44</v>
      </c>
      <c r="O4473" s="8" t="n"/>
    </row>
    <row r="4474">
      <c r="A4474" s="8" t="inlineStr">
        <is>
          <t>CANON-202601-004513</t>
        </is>
      </c>
      <c r="B4474" s="9" t="inlineStr">
        <is>
          <t>2026-01</t>
        </is>
      </c>
      <c r="C4474" s="10" t="n">
        <v>46040</v>
      </c>
      <c r="D4474" s="9" t="inlineStr">
        <is>
          <t>Bound</t>
        </is>
      </c>
      <c r="E4474" s="8" t="inlineStr">
        <is>
          <t>Saoirse Blackwood</t>
        </is>
      </c>
      <c r="F4474" s="11" t="n">
        <v>1989</v>
      </c>
      <c r="G4474" s="8" t="inlineStr">
        <is>
          <t>BMW</t>
        </is>
      </c>
      <c r="H4474" s="8" t="inlineStr">
        <is>
          <t>M8 Competition</t>
        </is>
      </c>
      <c r="I4474" s="8" t="inlineStr">
        <is>
          <t>60NHFVH9KLUFUVYPS</t>
        </is>
      </c>
      <c r="J4474" s="8" t="inlineStr">
        <is>
          <t>02 - Sports / GT</t>
        </is>
      </c>
      <c r="K4474" s="12" t="n">
        <v>390000</v>
      </c>
      <c r="L4474" s="8" t="inlineStr">
        <is>
          <t>Missouri</t>
        </is>
      </c>
      <c r="M4474" s="13" t="n">
        <v>5850</v>
      </c>
      <c r="N4474" s="13" t="n">
        <v>5248.62</v>
      </c>
      <c r="O4474" s="8" t="n"/>
    </row>
    <row r="4475">
      <c r="A4475" s="8" t="inlineStr">
        <is>
          <t>CANON-202601-004514</t>
        </is>
      </c>
      <c r="B4475" s="9" t="inlineStr">
        <is>
          <t>2026-01</t>
        </is>
      </c>
      <c r="C4475" s="10" t="n">
        <v>46052</v>
      </c>
      <c r="D4475" s="9" t="inlineStr">
        <is>
          <t>Bound</t>
        </is>
      </c>
      <c r="E4475" s="8" t="inlineStr">
        <is>
          <t>Emiliano Whitlock</t>
        </is>
      </c>
      <c r="F4475" s="11" t="n">
        <v>1991</v>
      </c>
      <c r="G4475" s="8" t="inlineStr">
        <is>
          <t>McLaren</t>
        </is>
      </c>
      <c r="H4475" s="8" t="inlineStr">
        <is>
          <t>750S</t>
        </is>
      </c>
      <c r="I4475" s="8" t="inlineStr">
        <is>
          <t>XNAG8AS1LNC6DELJ4</t>
        </is>
      </c>
      <c r="J4475" s="8" t="inlineStr">
        <is>
          <t>03 - Supercar</t>
        </is>
      </c>
      <c r="K4475" s="12" t="n">
        <v>770000</v>
      </c>
      <c r="L4475" s="8" t="inlineStr">
        <is>
          <t>Wisconsin</t>
        </is>
      </c>
      <c r="M4475" s="13" t="n">
        <v>16562.26</v>
      </c>
      <c r="N4475" s="13" t="n">
        <v>14859.66</v>
      </c>
      <c r="O4475" s="8" t="n"/>
    </row>
    <row r="4476">
      <c r="A4476" s="8" t="inlineStr">
        <is>
          <t>CANON-202601-004515</t>
        </is>
      </c>
      <c r="B4476" s="9" t="inlineStr">
        <is>
          <t>2026-01</t>
        </is>
      </c>
      <c r="C4476" s="10" t="n">
        <v>46039</v>
      </c>
      <c r="D4476" s="9" t="inlineStr">
        <is>
          <t>Bound</t>
        </is>
      </c>
      <c r="E4476" s="8" t="inlineStr">
        <is>
          <t>Wilhelmina Fairweather</t>
        </is>
      </c>
      <c r="F4476" s="11" t="n">
        <v>1991</v>
      </c>
      <c r="G4476" s="8" t="inlineStr">
        <is>
          <t>Ferrari</t>
        </is>
      </c>
      <c r="H4476" s="8" t="inlineStr">
        <is>
          <t>SF90 Stradale</t>
        </is>
      </c>
      <c r="I4476" s="8" t="inlineStr">
        <is>
          <t>ZDL0S91MGR6N38N2F</t>
        </is>
      </c>
      <c r="J4476" s="8" t="inlineStr">
        <is>
          <t>03 - Supercar</t>
        </is>
      </c>
      <c r="K4476" s="12" t="n">
        <v>1950000</v>
      </c>
      <c r="L4476" s="8" t="inlineStr">
        <is>
          <t>Illinois</t>
        </is>
      </c>
      <c r="M4476" s="13" t="n">
        <v>40030.19</v>
      </c>
      <c r="N4476" s="13" t="n">
        <v>35915.09</v>
      </c>
      <c r="O4476" s="8" t="n"/>
    </row>
    <row r="4477">
      <c r="A4477" s="8" t="inlineStr">
        <is>
          <t>CANON-202601-004517</t>
        </is>
      </c>
      <c r="B4477" s="9" t="inlineStr">
        <is>
          <t>2026-01</t>
        </is>
      </c>
      <c r="C4477" s="10" t="n">
        <v>46024</v>
      </c>
      <c r="D4477" s="9" t="inlineStr">
        <is>
          <t>Bound</t>
        </is>
      </c>
      <c r="E4477" s="8" t="inlineStr">
        <is>
          <t>Ottilie Montoya</t>
        </is>
      </c>
      <c r="F4477" s="11" t="n">
        <v>1973</v>
      </c>
      <c r="G4477" s="8" t="inlineStr">
        <is>
          <t>Ferrari</t>
        </is>
      </c>
      <c r="H4477" s="8" t="inlineStr">
        <is>
          <t>SF90 Stradale</t>
        </is>
      </c>
      <c r="I4477" s="8" t="inlineStr">
        <is>
          <t>XNAYPB50ETU0HP2N3</t>
        </is>
      </c>
      <c r="J4477" s="8" t="inlineStr">
        <is>
          <t>03 - Supercar</t>
        </is>
      </c>
      <c r="K4477" s="12" t="n">
        <v>1070000</v>
      </c>
      <c r="L4477" s="8" t="inlineStr">
        <is>
          <t>Texas</t>
        </is>
      </c>
      <c r="M4477" s="13" t="n">
        <v>18573.58</v>
      </c>
      <c r="N4477" s="13" t="n">
        <v>16664.22</v>
      </c>
      <c r="O4477" s="8" t="n"/>
    </row>
    <row r="4478">
      <c r="A4478" s="8" t="inlineStr">
        <is>
          <t>CANON-202601-004518</t>
        </is>
      </c>
      <c r="B4478" s="9" t="inlineStr">
        <is>
          <t>2026-01</t>
        </is>
      </c>
      <c r="C4478" s="10" t="n">
        <v>46023</v>
      </c>
      <c r="D4478" s="9" t="inlineStr">
        <is>
          <t>Bound</t>
        </is>
      </c>
      <c r="E4478" s="8" t="inlineStr">
        <is>
          <t>Emiliano Whitlock</t>
        </is>
      </c>
      <c r="F4478" s="11" t="n">
        <v>2007</v>
      </c>
      <c r="G4478" s="8" t="inlineStr">
        <is>
          <t>Jaguar</t>
        </is>
      </c>
      <c r="H4478" s="8" t="inlineStr">
        <is>
          <t>E-Type Series 1</t>
        </is>
      </c>
      <c r="I4478" s="8" t="inlineStr">
        <is>
          <t>1LHNUXKM6R088E5PZ</t>
        </is>
      </c>
      <c r="J4478" s="8" t="inlineStr">
        <is>
          <t>07 - Post-War Classic (1946-1972)</t>
        </is>
      </c>
      <c r="K4478" s="12" t="n">
        <v>875000</v>
      </c>
      <c r="L4478" s="8" t="inlineStr">
        <is>
          <t>Mississippi</t>
        </is>
      </c>
      <c r="M4478" s="13" t="n">
        <v>8447.879999999999</v>
      </c>
      <c r="N4478" s="13" t="n">
        <v>7579.44</v>
      </c>
      <c r="O4478" s="8" t="n"/>
    </row>
    <row r="4479">
      <c r="A4479" s="8" t="inlineStr">
        <is>
          <t>CANON-202601-004519</t>
        </is>
      </c>
      <c r="B4479" s="9" t="inlineStr">
        <is>
          <t>2026-01</t>
        </is>
      </c>
      <c r="C4479" s="10" t="n">
        <v>46032</v>
      </c>
      <c r="D4479" s="9" t="inlineStr">
        <is>
          <t>Bound</t>
        </is>
      </c>
      <c r="E4479" s="8" t="inlineStr">
        <is>
          <t>Delphine Thistlewood</t>
        </is>
      </c>
      <c r="F4479" s="11" t="n">
        <v>2007</v>
      </c>
      <c r="G4479" s="8" t="inlineStr">
        <is>
          <t>Mercedes-Benz</t>
        </is>
      </c>
      <c r="H4479" s="8" t="inlineStr">
        <is>
          <t>AMG GT</t>
        </is>
      </c>
      <c r="I4479" s="8" t="inlineStr">
        <is>
          <t>9LP4W50PJFW1DVEWJ</t>
        </is>
      </c>
      <c r="J4479" s="8" t="inlineStr">
        <is>
          <t>02 - Sports / GT</t>
        </is>
      </c>
      <c r="K4479" s="12" t="n">
        <v>555000</v>
      </c>
      <c r="L4479" s="8" t="inlineStr">
        <is>
          <t>Florida</t>
        </is>
      </c>
      <c r="M4479" s="13" t="n">
        <v>9665.379999999999</v>
      </c>
      <c r="N4479" s="13" t="n">
        <v>8671.780000000001</v>
      </c>
      <c r="O4479" s="8" t="n"/>
    </row>
    <row r="4480">
      <c r="A4480" s="8" t="inlineStr">
        <is>
          <t>CANON-202601-004520</t>
        </is>
      </c>
      <c r="B4480" s="9" t="inlineStr">
        <is>
          <t>2026-01</t>
        </is>
      </c>
      <c r="C4480" s="10" t="n">
        <v>46029</v>
      </c>
      <c r="D4480" s="9" t="inlineStr">
        <is>
          <t>Bound</t>
        </is>
      </c>
      <c r="E4480" s="8" t="inlineStr">
        <is>
          <t>Aurelio Underwood</t>
        </is>
      </c>
      <c r="F4480" s="11" t="n">
        <v>1968</v>
      </c>
      <c r="G4480" s="8" t="inlineStr">
        <is>
          <t>Bentley</t>
        </is>
      </c>
      <c r="H4480" s="8" t="inlineStr">
        <is>
          <t>Continental GT</t>
        </is>
      </c>
      <c r="I4480" s="8" t="inlineStr">
        <is>
          <t>UM5KT5BR48R5TK9R5</t>
        </is>
      </c>
      <c r="J4480" s="8" t="inlineStr">
        <is>
          <t>02 - Sports / GT</t>
        </is>
      </c>
      <c r="K4480" s="12" t="n">
        <v>380000</v>
      </c>
      <c r="L4480" s="8" t="inlineStr">
        <is>
          <t>Texas</t>
        </is>
      </c>
      <c r="M4480" s="13" t="n">
        <v>6183.96</v>
      </c>
      <c r="N4480" s="13" t="n">
        <v>5548.25</v>
      </c>
      <c r="O4480" s="8" t="n"/>
    </row>
    <row r="4481">
      <c r="A4481" s="8" t="inlineStr">
        <is>
          <t>CANON-202601-004521</t>
        </is>
      </c>
      <c r="B4481" s="9" t="inlineStr">
        <is>
          <t>2026-01</t>
        </is>
      </c>
      <c r="C4481" s="10" t="n">
        <v>46045</v>
      </c>
      <c r="D4481" s="9" t="inlineStr">
        <is>
          <t>Bound</t>
        </is>
      </c>
      <c r="E4481" s="8" t="inlineStr">
        <is>
          <t>Sunniva Okonkwo</t>
        </is>
      </c>
      <c r="F4481" s="11" t="n">
        <v>1961</v>
      </c>
      <c r="G4481" s="8" t="inlineStr">
        <is>
          <t>Ferrari</t>
        </is>
      </c>
      <c r="H4481" s="8" t="inlineStr">
        <is>
          <t>275 GTB/4</t>
        </is>
      </c>
      <c r="I4481" s="8" t="inlineStr">
        <is>
          <t>K8SEN3VS320RUP63B</t>
        </is>
      </c>
      <c r="J4481" s="8" t="inlineStr">
        <is>
          <t>07 - Post-War Classic (1946-1972)</t>
        </is>
      </c>
      <c r="K4481" s="12" t="n">
        <v>395000</v>
      </c>
      <c r="L4481" s="8" t="inlineStr">
        <is>
          <t>Texas</t>
        </is>
      </c>
      <c r="M4481" s="13" t="n">
        <v>4113.96</v>
      </c>
      <c r="N4481" s="13" t="n">
        <v>3691.04</v>
      </c>
      <c r="O4481" s="8" t="n"/>
    </row>
    <row r="4482">
      <c r="A4482" s="8" t="inlineStr">
        <is>
          <t>CANON-202601-004522</t>
        </is>
      </c>
      <c r="B4482" s="9" t="inlineStr">
        <is>
          <t>2026-01</t>
        </is>
      </c>
      <c r="C4482" s="10" t="n">
        <v>46039</v>
      </c>
      <c r="D4482" s="9" t="inlineStr">
        <is>
          <t>Bound</t>
        </is>
      </c>
      <c r="E4482" s="8" t="inlineStr">
        <is>
          <t>Cassius Castellanos</t>
        </is>
      </c>
      <c r="F4482" s="11" t="n">
        <v>1975</v>
      </c>
      <c r="G4482" s="8" t="inlineStr">
        <is>
          <t>Bentley</t>
        </is>
      </c>
      <c r="H4482" s="8" t="inlineStr">
        <is>
          <t>Continental GT</t>
        </is>
      </c>
      <c r="I4482" s="8" t="inlineStr">
        <is>
          <t>BEZS05J4CWDCESU6H</t>
        </is>
      </c>
      <c r="J4482" s="8" t="inlineStr">
        <is>
          <t>02 - Sports / GT</t>
        </is>
      </c>
      <c r="K4482" s="12" t="n">
        <v>380000</v>
      </c>
      <c r="L4482" s="8" t="inlineStr">
        <is>
          <t>Wyoming</t>
        </is>
      </c>
      <c r="M4482" s="13" t="n">
        <v>5753.77</v>
      </c>
      <c r="N4482" s="13" t="n">
        <v>5162.28</v>
      </c>
      <c r="O4482" s="8" t="n"/>
    </row>
    <row r="4483">
      <c r="A4483" s="8" t="inlineStr">
        <is>
          <t>CANON-202601-004523</t>
        </is>
      </c>
      <c r="B4483" s="9" t="inlineStr">
        <is>
          <t>2026-01</t>
        </is>
      </c>
      <c r="C4483" s="10" t="n">
        <v>46051</v>
      </c>
      <c r="D4483" s="9" t="inlineStr">
        <is>
          <t>Bound</t>
        </is>
      </c>
      <c r="E4483" s="8" t="inlineStr">
        <is>
          <t>Leopold Rourke</t>
        </is>
      </c>
      <c r="F4483" s="11" t="n">
        <v>1969</v>
      </c>
      <c r="G4483" s="8" t="inlineStr">
        <is>
          <t>Mercedes-Benz</t>
        </is>
      </c>
      <c r="H4483" s="8" t="inlineStr">
        <is>
          <t>AMG GT</t>
        </is>
      </c>
      <c r="I4483" s="8" t="inlineStr">
        <is>
          <t>JRVGGE5UL5DGGCXSU</t>
        </is>
      </c>
      <c r="J4483" s="8" t="inlineStr">
        <is>
          <t>02 - Sports / GT</t>
        </is>
      </c>
      <c r="K4483" s="12" t="n">
        <v>620000</v>
      </c>
      <c r="L4483" s="8" t="inlineStr">
        <is>
          <t>Missouri</t>
        </is>
      </c>
      <c r="M4483" s="13" t="n">
        <v>8060</v>
      </c>
      <c r="N4483" s="13" t="n">
        <v>7231.43</v>
      </c>
      <c r="O4483" s="8" t="n"/>
    </row>
    <row r="4484">
      <c r="A4484" s="8" t="inlineStr">
        <is>
          <t>CANON-202601-004524</t>
        </is>
      </c>
      <c r="B4484" s="9" t="inlineStr">
        <is>
          <t>2026-01</t>
        </is>
      </c>
      <c r="C4484" s="10" t="n">
        <v>46027</v>
      </c>
      <c r="D4484" s="9" t="inlineStr">
        <is>
          <t>Bound</t>
        </is>
      </c>
      <c r="E4484" s="8" t="inlineStr">
        <is>
          <t>Marisol Pennington</t>
        </is>
      </c>
      <c r="F4484" s="11" t="n">
        <v>1958</v>
      </c>
      <c r="G4484" s="8" t="inlineStr">
        <is>
          <t>Aston Martin</t>
        </is>
      </c>
      <c r="H4484" s="8" t="inlineStr">
        <is>
          <t>DB12</t>
        </is>
      </c>
      <c r="I4484" s="8" t="inlineStr">
        <is>
          <t>TYZSL00FG595ZJCXF</t>
        </is>
      </c>
      <c r="J4484" s="8" t="inlineStr">
        <is>
          <t>02 - Sports / GT</t>
        </is>
      </c>
      <c r="K4484" s="12" t="n">
        <v>365000</v>
      </c>
      <c r="L4484" s="8" t="inlineStr">
        <is>
          <t>New Jersey</t>
        </is>
      </c>
      <c r="M4484" s="13" t="n">
        <v>4700.24</v>
      </c>
      <c r="N4484" s="13" t="n">
        <v>4217.06</v>
      </c>
      <c r="O4484" s="8" t="n"/>
    </row>
    <row r="4485">
      <c r="A4485" s="8" t="inlineStr">
        <is>
          <t>CANON-202601-004525</t>
        </is>
      </c>
      <c r="B4485" s="9" t="inlineStr">
        <is>
          <t>2026-01</t>
        </is>
      </c>
      <c r="C4485" s="10" t="n">
        <v>46041</v>
      </c>
      <c r="D4485" s="9" t="inlineStr">
        <is>
          <t>Bound</t>
        </is>
      </c>
      <c r="E4485" s="8" t="inlineStr">
        <is>
          <t>Ramona Farkas</t>
        </is>
      </c>
      <c r="F4485" s="11" t="n">
        <v>2021</v>
      </c>
      <c r="G4485" s="8" t="inlineStr">
        <is>
          <t>Porsche</t>
        </is>
      </c>
      <c r="H4485" s="8" t="inlineStr">
        <is>
          <t>911 Turbo S</t>
        </is>
      </c>
      <c r="I4485" s="8" t="inlineStr">
        <is>
          <t>JPTMLR1FBCPRAHT80</t>
        </is>
      </c>
      <c r="J4485" s="8" t="inlineStr">
        <is>
          <t>02 - Sports / GT</t>
        </is>
      </c>
      <c r="K4485" s="12" t="n">
        <v>430000</v>
      </c>
      <c r="L4485" s="8" t="inlineStr">
        <is>
          <t>South Dakota</t>
        </is>
      </c>
      <c r="M4485" s="13" t="n">
        <v>6754.25</v>
      </c>
      <c r="N4485" s="13" t="n">
        <v>6059.91</v>
      </c>
      <c r="O4485" s="8" t="n"/>
    </row>
    <row r="4486">
      <c r="A4486" s="8" t="inlineStr">
        <is>
          <t>CANON-202601-004526</t>
        </is>
      </c>
      <c r="B4486" s="9" t="inlineStr">
        <is>
          <t>2026-01</t>
        </is>
      </c>
      <c r="C4486" s="10" t="n">
        <v>46024</v>
      </c>
      <c r="D4486" s="9" t="inlineStr">
        <is>
          <t>Bound</t>
        </is>
      </c>
      <c r="E4486" s="8" t="inlineStr">
        <is>
          <t>Noor Chattopadhyay</t>
        </is>
      </c>
      <c r="F4486" s="11" t="n">
        <v>2001</v>
      </c>
      <c r="G4486" s="8" t="inlineStr">
        <is>
          <t>Mercedes-Benz</t>
        </is>
      </c>
      <c r="H4486" s="8" t="inlineStr">
        <is>
          <t>280SL Pagoda</t>
        </is>
      </c>
      <c r="I4486" s="8" t="inlineStr">
        <is>
          <t>JM6E9NJ7HVGE461A9</t>
        </is>
      </c>
      <c r="J4486" s="8" t="inlineStr">
        <is>
          <t>07 - Post-War Classic (1946-1972)</t>
        </is>
      </c>
      <c r="K4486" s="12" t="n">
        <v>1225000</v>
      </c>
      <c r="L4486" s="8" t="inlineStr">
        <is>
          <t>South Carolina</t>
        </is>
      </c>
      <c r="M4486" s="13" t="n">
        <v>10890.94</v>
      </c>
      <c r="N4486" s="13" t="n">
        <v>9771.35</v>
      </c>
      <c r="O4486" s="8" t="n"/>
    </row>
    <row r="4487">
      <c r="A4487" s="8" t="inlineStr">
        <is>
          <t>CANON-202601-004529</t>
        </is>
      </c>
      <c r="B4487" s="9" t="inlineStr">
        <is>
          <t>2026-01</t>
        </is>
      </c>
      <c r="C4487" s="10" t="n">
        <v>46043</v>
      </c>
      <c r="D4487" s="9" t="inlineStr">
        <is>
          <t>Bound</t>
        </is>
      </c>
      <c r="E4487" s="8" t="inlineStr">
        <is>
          <t>Callum Delacroix</t>
        </is>
      </c>
      <c r="F4487" s="11" t="n">
        <v>1992</v>
      </c>
      <c r="G4487" s="8" t="inlineStr">
        <is>
          <t>Ferrari</t>
        </is>
      </c>
      <c r="H4487" s="8" t="inlineStr">
        <is>
          <t>275 GTB/4</t>
        </is>
      </c>
      <c r="I4487" s="8" t="inlineStr">
        <is>
          <t>YF2GL5N96UFDZRBC4</t>
        </is>
      </c>
      <c r="J4487" s="8" t="inlineStr">
        <is>
          <t>07 - Post-War Classic (1946-1972)</t>
        </is>
      </c>
      <c r="K4487" s="12" t="n">
        <v>745000</v>
      </c>
      <c r="L4487" s="8" t="inlineStr">
        <is>
          <t>Maine</t>
        </is>
      </c>
      <c r="M4487" s="13" t="n">
        <v>6527.89</v>
      </c>
      <c r="N4487" s="13" t="n">
        <v>5856.82</v>
      </c>
      <c r="O4487" s="8" t="n"/>
    </row>
    <row r="4488">
      <c r="A4488" s="8" t="inlineStr">
        <is>
          <t>CANON-202601-004530</t>
        </is>
      </c>
      <c r="B4488" s="9" t="inlineStr">
        <is>
          <t>2026-01</t>
        </is>
      </c>
      <c r="C4488" s="10" t="n">
        <v>46028</v>
      </c>
      <c r="D4488" s="9" t="inlineStr">
        <is>
          <t>Bound</t>
        </is>
      </c>
      <c r="E4488" s="8" t="inlineStr">
        <is>
          <t>Mireille Vasquez</t>
        </is>
      </c>
      <c r="F4488" s="11" t="n">
        <v>1972</v>
      </c>
      <c r="G4488" s="8" t="inlineStr">
        <is>
          <t>Ferrari</t>
        </is>
      </c>
      <c r="H4488" s="8" t="inlineStr">
        <is>
          <t>SF90 Stradale</t>
        </is>
      </c>
      <c r="I4488" s="8" t="inlineStr">
        <is>
          <t>KBXPX0M4PJG1HHSEG</t>
        </is>
      </c>
      <c r="J4488" s="8" t="inlineStr">
        <is>
          <t>03 - Supercar</t>
        </is>
      </c>
      <c r="K4488" s="12" t="n">
        <v>300000</v>
      </c>
      <c r="L4488" s="8" t="inlineStr">
        <is>
          <t>North Dakota</t>
        </is>
      </c>
      <c r="M4488" s="13" t="n">
        <v>6639.62</v>
      </c>
      <c r="N4488" s="13" t="n">
        <v>5957.07</v>
      </c>
      <c r="O4488" s="8" t="n"/>
    </row>
    <row r="4489">
      <c r="A4489" s="8" t="inlineStr">
        <is>
          <t>CANON-202601-004531</t>
        </is>
      </c>
      <c r="B4489" s="9" t="inlineStr">
        <is>
          <t>2026-01</t>
        </is>
      </c>
      <c r="C4489" s="10" t="n">
        <v>46025</v>
      </c>
      <c r="D4489" s="9" t="inlineStr">
        <is>
          <t>Bound</t>
        </is>
      </c>
      <c r="E4489" s="8" t="inlineStr">
        <is>
          <t>Delphine Montoya</t>
        </is>
      </c>
      <c r="F4489" s="11" t="n">
        <v>1998</v>
      </c>
      <c r="G4489" s="8" t="inlineStr">
        <is>
          <t>Porsche</t>
        </is>
      </c>
      <c r="H4489" s="8" t="inlineStr">
        <is>
          <t>911 Turbo S</t>
        </is>
      </c>
      <c r="I4489" s="8" t="inlineStr">
        <is>
          <t>WXK14CMUSC51GX59R</t>
        </is>
      </c>
      <c r="J4489" s="8" t="inlineStr">
        <is>
          <t>02 - Sports / GT</t>
        </is>
      </c>
      <c r="K4489" s="12" t="n">
        <v>605000</v>
      </c>
      <c r="L4489" s="8" t="inlineStr">
        <is>
          <t>Massachusetts</t>
        </is>
      </c>
      <c r="M4489" s="13" t="n">
        <v>9274.76</v>
      </c>
      <c r="N4489" s="13" t="n">
        <v>8321.309999999999</v>
      </c>
      <c r="O4489" s="8" t="n"/>
    </row>
    <row r="4490">
      <c r="A4490" s="8" t="inlineStr">
        <is>
          <t>CANON-202601-004532</t>
        </is>
      </c>
      <c r="B4490" s="9" t="inlineStr">
        <is>
          <t>2026-01</t>
        </is>
      </c>
      <c r="C4490" s="10" t="n">
        <v>46023</v>
      </c>
      <c r="D4490" s="9" t="inlineStr">
        <is>
          <t>Bound</t>
        </is>
      </c>
      <c r="E4490" s="8" t="inlineStr">
        <is>
          <t>Noor Chattopadhyay</t>
        </is>
      </c>
      <c r="F4490" s="11" t="n">
        <v>1978</v>
      </c>
      <c r="G4490" s="8" t="inlineStr">
        <is>
          <t>Ferrari</t>
        </is>
      </c>
      <c r="H4490" s="8" t="inlineStr">
        <is>
          <t>275 GTB/4</t>
        </is>
      </c>
      <c r="I4490" s="8" t="inlineStr">
        <is>
          <t>DHXCDA3Z5G861A5TE</t>
        </is>
      </c>
      <c r="J4490" s="8" t="inlineStr">
        <is>
          <t>07 - Post-War Classic (1946-1972)</t>
        </is>
      </c>
      <c r="K4490" s="12" t="n">
        <v>1460000</v>
      </c>
      <c r="L4490" s="8" t="inlineStr">
        <is>
          <t>Massachusetts</t>
        </is>
      </c>
      <c r="M4490" s="13" t="n">
        <v>13084.91</v>
      </c>
      <c r="N4490" s="13" t="n">
        <v>11739.78</v>
      </c>
      <c r="O4490" s="8" t="n"/>
    </row>
    <row r="4491">
      <c r="A4491" s="8" t="inlineStr">
        <is>
          <t>CANON-202601-004533</t>
        </is>
      </c>
      <c r="B4491" s="9" t="inlineStr">
        <is>
          <t>2026-01</t>
        </is>
      </c>
      <c r="C4491" s="10" t="n">
        <v>46042</v>
      </c>
      <c r="D4491" s="9" t="inlineStr">
        <is>
          <t>Bound</t>
        </is>
      </c>
      <c r="E4491" s="8" t="inlineStr">
        <is>
          <t>Horace Farkas</t>
        </is>
      </c>
      <c r="F4491" s="11" t="n">
        <v>2022</v>
      </c>
      <c r="G4491" s="8" t="inlineStr">
        <is>
          <t>Porsche</t>
        </is>
      </c>
      <c r="H4491" s="8" t="inlineStr">
        <is>
          <t>911 Turbo S</t>
        </is>
      </c>
      <c r="I4491" s="8" t="inlineStr">
        <is>
          <t>ZPFZ2J36VFVMF0FAL</t>
        </is>
      </c>
      <c r="J4491" s="8" t="inlineStr">
        <is>
          <t>02 - Sports / GT</t>
        </is>
      </c>
      <c r="K4491" s="12" t="n">
        <v>305000</v>
      </c>
      <c r="L4491" s="8" t="inlineStr">
        <is>
          <t>Alabama</t>
        </is>
      </c>
      <c r="M4491" s="13" t="n">
        <v>5481.37</v>
      </c>
      <c r="N4491" s="13" t="n">
        <v>4917.89</v>
      </c>
      <c r="O4491" s="8" t="n"/>
    </row>
    <row r="4492">
      <c r="A4492" s="8" t="inlineStr">
        <is>
          <t>CANON-202601-004534</t>
        </is>
      </c>
      <c r="B4492" s="9" t="inlineStr">
        <is>
          <t>2026-01</t>
        </is>
      </c>
      <c r="C4492" s="10" t="n">
        <v>46038</v>
      </c>
      <c r="D4492" s="9" t="inlineStr">
        <is>
          <t>Bound</t>
        </is>
      </c>
      <c r="E4492" s="8" t="inlineStr">
        <is>
          <t>Noor Montoya</t>
        </is>
      </c>
      <c r="F4492" s="11" t="n">
        <v>2020</v>
      </c>
      <c r="G4492" s="8" t="inlineStr">
        <is>
          <t>Mercedes-Benz</t>
        </is>
      </c>
      <c r="H4492" s="8" t="inlineStr">
        <is>
          <t>AMG GT</t>
        </is>
      </c>
      <c r="I4492" s="8" t="inlineStr">
        <is>
          <t>XGXCNHRNFJXEZMTMJ</t>
        </is>
      </c>
      <c r="J4492" s="8" t="inlineStr">
        <is>
          <t>02 - Sports / GT</t>
        </is>
      </c>
      <c r="K4492" s="12" t="n">
        <v>430000</v>
      </c>
      <c r="L4492" s="8" t="inlineStr">
        <is>
          <t>Montana</t>
        </is>
      </c>
      <c r="M4492" s="13" t="n">
        <v>5658.96</v>
      </c>
      <c r="N4492" s="13" t="n">
        <v>5077.22</v>
      </c>
      <c r="O4492" s="8" t="n"/>
    </row>
    <row r="4493">
      <c r="A4493" s="8" t="inlineStr">
        <is>
          <t>CANON-202601-004535</t>
        </is>
      </c>
      <c r="B4493" s="9" t="inlineStr">
        <is>
          <t>2026-01</t>
        </is>
      </c>
      <c r="C4493" s="10" t="n">
        <v>46053</v>
      </c>
      <c r="D4493" s="9" t="inlineStr">
        <is>
          <t>Bound</t>
        </is>
      </c>
      <c r="E4493" s="8" t="inlineStr">
        <is>
          <t>Wilhelmina Chattopadhyay</t>
        </is>
      </c>
      <c r="F4493" s="11" t="n">
        <v>2011</v>
      </c>
      <c r="G4493" s="8" t="inlineStr">
        <is>
          <t>McLaren</t>
        </is>
      </c>
      <c r="H4493" s="8" t="inlineStr">
        <is>
          <t>750S</t>
        </is>
      </c>
      <c r="I4493" s="8" t="inlineStr">
        <is>
          <t>PKVK8GE9KVV8N5XAR</t>
        </is>
      </c>
      <c r="J4493" s="8" t="inlineStr">
        <is>
          <t>03 - Supercar</t>
        </is>
      </c>
      <c r="K4493" s="12" t="n">
        <v>1250000</v>
      </c>
      <c r="L4493" s="8" t="inlineStr">
        <is>
          <t>Vermont</t>
        </is>
      </c>
      <c r="M4493" s="13" t="n">
        <v>23018.87</v>
      </c>
      <c r="N4493" s="13" t="n">
        <v>20652.53</v>
      </c>
      <c r="O4493" s="8" t="n"/>
    </row>
    <row r="4494">
      <c r="A4494" s="8" t="inlineStr">
        <is>
          <t>CANON-202601-004536</t>
        </is>
      </c>
      <c r="B4494" s="9" t="inlineStr">
        <is>
          <t>2026-01</t>
        </is>
      </c>
      <c r="C4494" s="10" t="n">
        <v>46039</v>
      </c>
      <c r="D4494" s="9" t="inlineStr">
        <is>
          <t>Bound</t>
        </is>
      </c>
      <c r="E4494" s="8" t="inlineStr">
        <is>
          <t>Emiliano Kingsford</t>
        </is>
      </c>
      <c r="F4494" s="11" t="n">
        <v>1961</v>
      </c>
      <c r="G4494" s="8" t="inlineStr">
        <is>
          <t>Lamborghini</t>
        </is>
      </c>
      <c r="H4494" s="8" t="inlineStr">
        <is>
          <t>Huracan EVO</t>
        </is>
      </c>
      <c r="I4494" s="8" t="inlineStr">
        <is>
          <t>CN8DZBMMR12EWEA14</t>
        </is>
      </c>
      <c r="J4494" s="8" t="inlineStr">
        <is>
          <t>03 - Supercar</t>
        </is>
      </c>
      <c r="K4494" s="12" t="n">
        <v>275000</v>
      </c>
      <c r="L4494" s="8" t="inlineStr">
        <is>
          <t>Indiana</t>
        </is>
      </c>
      <c r="M4494" s="13" t="n">
        <v>7339.39</v>
      </c>
      <c r="N4494" s="13" t="n">
        <v>6584.9</v>
      </c>
      <c r="O4494" s="8" t="n"/>
    </row>
    <row r="4495">
      <c r="A4495" s="8" t="inlineStr">
        <is>
          <t>CANON-202601-004540</t>
        </is>
      </c>
      <c r="B4495" s="9" t="inlineStr">
        <is>
          <t>2026-01</t>
        </is>
      </c>
      <c r="C4495" s="10" t="n">
        <v>46049</v>
      </c>
      <c r="D4495" s="9" t="inlineStr">
        <is>
          <t>Bound</t>
        </is>
      </c>
      <c r="E4495" s="8" t="inlineStr">
        <is>
          <t>Priya Merriweather</t>
        </is>
      </c>
      <c r="F4495" s="11" t="n">
        <v>1972</v>
      </c>
      <c r="G4495" s="8" t="inlineStr">
        <is>
          <t>Lamborghini</t>
        </is>
      </c>
      <c r="H4495" s="8" t="inlineStr">
        <is>
          <t>Huracan EVO</t>
        </is>
      </c>
      <c r="I4495" s="8" t="inlineStr">
        <is>
          <t>S1DRC0KE9C8KW2B8T</t>
        </is>
      </c>
      <c r="J4495" s="8" t="inlineStr">
        <is>
          <t>03 - Supercar</t>
        </is>
      </c>
      <c r="K4495" s="12" t="n">
        <v>1915000</v>
      </c>
      <c r="L4495" s="8" t="inlineStr">
        <is>
          <t>New York</t>
        </is>
      </c>
      <c r="M4495" s="13" t="n">
        <v>36999.25</v>
      </c>
      <c r="N4495" s="13" t="n">
        <v>33195.73</v>
      </c>
      <c r="O4495" s="8" t="n"/>
    </row>
    <row r="4496">
      <c r="A4496" s="8" t="inlineStr">
        <is>
          <t>CANON-202601-004541</t>
        </is>
      </c>
      <c r="B4496" s="9" t="inlineStr">
        <is>
          <t>2026-01</t>
        </is>
      </c>
      <c r="C4496" s="10" t="n">
        <v>46041</v>
      </c>
      <c r="D4496" s="9" t="inlineStr">
        <is>
          <t>Bound</t>
        </is>
      </c>
      <c r="E4496" s="8" t="inlineStr">
        <is>
          <t>Aurelio Vandermeer</t>
        </is>
      </c>
      <c r="F4496" s="11" t="n">
        <v>1979</v>
      </c>
      <c r="G4496" s="8" t="inlineStr">
        <is>
          <t>Mercedes-Benz</t>
        </is>
      </c>
      <c r="H4496" s="8" t="inlineStr">
        <is>
          <t>AMG GT</t>
        </is>
      </c>
      <c r="I4496" s="8" t="inlineStr">
        <is>
          <t>XXPN8K1LYNLT4FAE8</t>
        </is>
      </c>
      <c r="J4496" s="8" t="inlineStr">
        <is>
          <t>02 - Sports / GT</t>
        </is>
      </c>
      <c r="K4496" s="12" t="n">
        <v>495000</v>
      </c>
      <c r="L4496" s="8" t="inlineStr">
        <is>
          <t>New York</t>
        </is>
      </c>
      <c r="M4496" s="13" t="n">
        <v>8966.040000000001</v>
      </c>
      <c r="N4496" s="13" t="n">
        <v>8044.33</v>
      </c>
      <c r="O4496" s="8" t="n"/>
    </row>
    <row r="4497">
      <c r="A4497" s="8" t="inlineStr">
        <is>
          <t>CANON-202601-004545</t>
        </is>
      </c>
      <c r="B4497" s="9" t="inlineStr">
        <is>
          <t>2026-01</t>
        </is>
      </c>
      <c r="C4497" s="10" t="n">
        <v>46027</v>
      </c>
      <c r="D4497" s="9" t="inlineStr">
        <is>
          <t>Bound</t>
        </is>
      </c>
      <c r="E4497" s="8" t="inlineStr">
        <is>
          <t>Leopold Larsson</t>
        </is>
      </c>
      <c r="F4497" s="11" t="n">
        <v>1996</v>
      </c>
      <c r="G4497" s="8" t="inlineStr">
        <is>
          <t>Porsche</t>
        </is>
      </c>
      <c r="H4497" s="8" t="inlineStr">
        <is>
          <t>911 Turbo S</t>
        </is>
      </c>
      <c r="I4497" s="8" t="inlineStr">
        <is>
          <t>ZKWYG1WP7TW0CM8YS</t>
        </is>
      </c>
      <c r="J4497" s="8" t="inlineStr">
        <is>
          <t>02 - Sports / GT</t>
        </is>
      </c>
      <c r="K4497" s="12" t="n">
        <v>160000</v>
      </c>
      <c r="L4497" s="8" t="inlineStr">
        <is>
          <t>Delaware</t>
        </is>
      </c>
      <c r="M4497" s="13" t="n">
        <v>3471.7</v>
      </c>
      <c r="N4497" s="13" t="n">
        <v>3114.81</v>
      </c>
      <c r="O4497" s="8" t="n"/>
    </row>
    <row r="4498">
      <c r="A4498" s="8" t="inlineStr">
        <is>
          <t>CANON-202601-004546</t>
        </is>
      </c>
      <c r="B4498" s="9" t="inlineStr">
        <is>
          <t>2026-01</t>
        </is>
      </c>
      <c r="C4498" s="10" t="n">
        <v>46053</v>
      </c>
      <c r="D4498" s="9" t="inlineStr">
        <is>
          <t>Bound</t>
        </is>
      </c>
      <c r="E4498" s="8" t="inlineStr">
        <is>
          <t>Mireille Larsson</t>
        </is>
      </c>
      <c r="F4498" s="11" t="n">
        <v>1994</v>
      </c>
      <c r="G4498" s="8" t="inlineStr">
        <is>
          <t>Mercedes-Benz</t>
        </is>
      </c>
      <c r="H4498" s="8" t="inlineStr">
        <is>
          <t>280SL Pagoda</t>
        </is>
      </c>
      <c r="I4498" s="8" t="inlineStr">
        <is>
          <t>6VFW3KAU6TH4TAH1R</t>
        </is>
      </c>
      <c r="J4498" s="8" t="inlineStr">
        <is>
          <t>07 - Post-War Classic (1946-1972)</t>
        </is>
      </c>
      <c r="K4498" s="12" t="n">
        <v>775000</v>
      </c>
      <c r="L4498" s="8" t="inlineStr">
        <is>
          <t>Hawaii</t>
        </is>
      </c>
      <c r="M4498" s="13" t="n">
        <v>8174.06</v>
      </c>
      <c r="N4498" s="13" t="n">
        <v>7333.77</v>
      </c>
      <c r="O4498" s="8" t="n"/>
    </row>
    <row r="4499">
      <c r="A4499" s="8" t="inlineStr">
        <is>
          <t>CANON-202601-004547</t>
        </is>
      </c>
      <c r="B4499" s="9" t="inlineStr">
        <is>
          <t>2026-01</t>
        </is>
      </c>
      <c r="C4499" s="10" t="n">
        <v>46029</v>
      </c>
      <c r="D4499" s="9" t="inlineStr">
        <is>
          <t>Bound</t>
        </is>
      </c>
      <c r="E4499" s="8" t="inlineStr">
        <is>
          <t>Wilhelmina Delacroix</t>
        </is>
      </c>
      <c r="F4499" s="11" t="n">
        <v>2017</v>
      </c>
      <c r="G4499" s="8" t="inlineStr">
        <is>
          <t>BMW</t>
        </is>
      </c>
      <c r="H4499" s="8" t="inlineStr">
        <is>
          <t>M8 Competition</t>
        </is>
      </c>
      <c r="I4499" s="8" t="inlineStr">
        <is>
          <t>2YL470MEP1XF9S9B1</t>
        </is>
      </c>
      <c r="J4499" s="8" t="inlineStr">
        <is>
          <t>02 - Sports / GT</t>
        </is>
      </c>
      <c r="K4499" s="12" t="n">
        <v>845000</v>
      </c>
      <c r="L4499" s="8" t="inlineStr">
        <is>
          <t>South Carolina</t>
        </is>
      </c>
      <c r="M4499" s="13" t="n">
        <v>12850.38</v>
      </c>
      <c r="N4499" s="13" t="n">
        <v>11529.36</v>
      </c>
      <c r="O4499" s="8" t="n"/>
    </row>
    <row r="4500">
      <c r="A4500" s="8" t="inlineStr">
        <is>
          <t>CANON-202601-004548</t>
        </is>
      </c>
      <c r="B4500" s="9" t="inlineStr">
        <is>
          <t>2026-01</t>
        </is>
      </c>
      <c r="C4500" s="10" t="n">
        <v>46025</v>
      </c>
      <c r="D4500" s="9" t="inlineStr">
        <is>
          <t>Bound</t>
        </is>
      </c>
      <c r="E4500" s="8" t="inlineStr">
        <is>
          <t>Ingrid Ashcombe</t>
        </is>
      </c>
      <c r="F4500" s="11" t="n">
        <v>2010</v>
      </c>
      <c r="G4500" s="8" t="inlineStr">
        <is>
          <t>Bentley</t>
        </is>
      </c>
      <c r="H4500" s="8" t="inlineStr">
        <is>
          <t>4.5 Litre</t>
        </is>
      </c>
      <c r="I4500" s="8" t="inlineStr">
        <is>
          <t>UMAM5LKFNHSEWCBA1</t>
        </is>
      </c>
      <c r="J4500" s="8" t="inlineStr">
        <is>
          <t>06 - Vintage Pre-War (pre-1946)</t>
        </is>
      </c>
      <c r="K4500" s="12" t="n">
        <v>1090000</v>
      </c>
      <c r="L4500" s="8" t="inlineStr">
        <is>
          <t>Wisconsin</t>
        </is>
      </c>
      <c r="M4500" s="13" t="n">
        <v>8390.940000000001</v>
      </c>
      <c r="N4500" s="13" t="n">
        <v>7528.35</v>
      </c>
      <c r="O4500" s="8" t="n"/>
    </row>
    <row r="4501">
      <c r="A4501" s="8" t="inlineStr">
        <is>
          <t>CANON-202601-004549</t>
        </is>
      </c>
      <c r="B4501" s="9" t="inlineStr">
        <is>
          <t>2026-01</t>
        </is>
      </c>
      <c r="C4501" s="10" t="n">
        <v>46051</v>
      </c>
      <c r="D4501" s="9" t="inlineStr">
        <is>
          <t>Bound</t>
        </is>
      </c>
      <c r="E4501" s="8" t="inlineStr">
        <is>
          <t>Noor Vandermeer</t>
        </is>
      </c>
      <c r="F4501" s="11" t="n">
        <v>2000</v>
      </c>
      <c r="G4501" s="8" t="inlineStr">
        <is>
          <t>Bentley</t>
        </is>
      </c>
      <c r="H4501" s="8" t="inlineStr">
        <is>
          <t>Continental GT</t>
        </is>
      </c>
      <c r="I4501" s="8" t="inlineStr">
        <is>
          <t>GW6L87X5TR9ZF3J0A</t>
        </is>
      </c>
      <c r="J4501" s="8" t="inlineStr">
        <is>
          <t>02 - Sports / GT</t>
        </is>
      </c>
      <c r="K4501" s="12" t="n">
        <v>345000</v>
      </c>
      <c r="L4501" s="8" t="inlineStr">
        <is>
          <t>Michigan</t>
        </is>
      </c>
      <c r="M4501" s="13" t="n">
        <v>7567.22</v>
      </c>
      <c r="N4501" s="13" t="n">
        <v>6789.31</v>
      </c>
      <c r="O4501" s="8" t="n"/>
    </row>
    <row r="4502">
      <c r="A4502" s="8" t="inlineStr">
        <is>
          <t>CANON-202601-004550</t>
        </is>
      </c>
      <c r="B4502" s="9" t="inlineStr">
        <is>
          <t>2026-01</t>
        </is>
      </c>
      <c r="C4502" s="10" t="n">
        <v>46035</v>
      </c>
      <c r="D4502" s="9" t="inlineStr">
        <is>
          <t>Bound</t>
        </is>
      </c>
      <c r="E4502" s="8" t="inlineStr">
        <is>
          <t>Aurelio Bellandi</t>
        </is>
      </c>
      <c r="F4502" s="11" t="n">
        <v>1982</v>
      </c>
      <c r="G4502" s="8" t="inlineStr">
        <is>
          <t>Bentley</t>
        </is>
      </c>
      <c r="H4502" s="8" t="inlineStr">
        <is>
          <t>Continental GT</t>
        </is>
      </c>
      <c r="I4502" s="8" t="inlineStr">
        <is>
          <t>VXMNSXRZWA9TD0NF5</t>
        </is>
      </c>
      <c r="J4502" s="8" t="inlineStr">
        <is>
          <t>02 - Sports / GT</t>
        </is>
      </c>
      <c r="K4502" s="12" t="n">
        <v>880000</v>
      </c>
      <c r="L4502" s="8" t="inlineStr">
        <is>
          <t>Washington</t>
        </is>
      </c>
      <c r="M4502" s="13" t="n">
        <v>10360.75</v>
      </c>
      <c r="N4502" s="13" t="n">
        <v>9295.66</v>
      </c>
      <c r="O4502" s="8" t="n"/>
    </row>
    <row r="4503">
      <c r="A4503" s="8" t="inlineStr">
        <is>
          <t>CANON-202601-004551</t>
        </is>
      </c>
      <c r="B4503" s="9" t="inlineStr">
        <is>
          <t>2026-01</t>
        </is>
      </c>
      <c r="C4503" s="10" t="n">
        <v>46050</v>
      </c>
      <c r="D4503" s="9" t="inlineStr">
        <is>
          <t>Bound</t>
        </is>
      </c>
      <c r="E4503" s="8" t="inlineStr">
        <is>
          <t>Priya Ashcombe</t>
        </is>
      </c>
      <c r="F4503" s="11" t="n">
        <v>1983</v>
      </c>
      <c r="G4503" s="8" t="inlineStr">
        <is>
          <t>Mercedes-Benz</t>
        </is>
      </c>
      <c r="H4503" s="8" t="inlineStr">
        <is>
          <t>280SL Pagoda</t>
        </is>
      </c>
      <c r="I4503" s="8" t="inlineStr">
        <is>
          <t>J5PTGWNZDC8ESXHMK</t>
        </is>
      </c>
      <c r="J4503" s="8" t="inlineStr">
        <is>
          <t>07 - Post-War Classic (1946-1972)</t>
        </is>
      </c>
      <c r="K4503" s="12" t="n">
        <v>195000</v>
      </c>
      <c r="L4503" s="8" t="inlineStr">
        <is>
          <t>Florida</t>
        </is>
      </c>
      <c r="M4503" s="13" t="n">
        <v>2977.98</v>
      </c>
      <c r="N4503" s="13" t="n">
        <v>2671.84</v>
      </c>
      <c r="O4503" s="8" t="n"/>
    </row>
    <row r="4504">
      <c r="A4504" s="8" t="inlineStr">
        <is>
          <t>CANON-202601-004555</t>
        </is>
      </c>
      <c r="B4504" s="9" t="inlineStr">
        <is>
          <t>2026-01</t>
        </is>
      </c>
      <c r="C4504" s="10" t="n">
        <v>46052</v>
      </c>
      <c r="D4504" s="9" t="inlineStr">
        <is>
          <t>Bound</t>
        </is>
      </c>
      <c r="E4504" s="8" t="inlineStr">
        <is>
          <t>Wilhelmina Okonkwo</t>
        </is>
      </c>
      <c r="F4504" s="11" t="n">
        <v>1995</v>
      </c>
      <c r="G4504" s="8" t="inlineStr">
        <is>
          <t>Porsche</t>
        </is>
      </c>
      <c r="H4504" s="8" t="inlineStr">
        <is>
          <t>911 Turbo S</t>
        </is>
      </c>
      <c r="I4504" s="8" t="inlineStr">
        <is>
          <t>ELK176FMTBVARSKUU</t>
        </is>
      </c>
      <c r="J4504" s="8" t="inlineStr">
        <is>
          <t>02 - Sports / GT</t>
        </is>
      </c>
      <c r="K4504" s="12" t="n">
        <v>330000</v>
      </c>
      <c r="L4504" s="8" t="inlineStr">
        <is>
          <t>Maryland</t>
        </is>
      </c>
      <c r="M4504" s="13" t="n">
        <v>4436.32</v>
      </c>
      <c r="N4504" s="13" t="n">
        <v>3980.27</v>
      </c>
      <c r="O4504" s="8" t="n"/>
    </row>
    <row r="4505">
      <c r="A4505" s="8" t="inlineStr">
        <is>
          <t>CANON-202601-004557</t>
        </is>
      </c>
      <c r="B4505" s="9" t="inlineStr">
        <is>
          <t>2026-01</t>
        </is>
      </c>
      <c r="C4505" s="10" t="n">
        <v>46048</v>
      </c>
      <c r="D4505" s="9" t="inlineStr">
        <is>
          <t>Bound</t>
        </is>
      </c>
      <c r="E4505" s="8" t="inlineStr">
        <is>
          <t>Anouk Castellanos</t>
        </is>
      </c>
      <c r="F4505" s="11" t="n">
        <v>1961</v>
      </c>
      <c r="G4505" s="8" t="inlineStr">
        <is>
          <t>Aston Martin</t>
        </is>
      </c>
      <c r="H4505" s="8" t="inlineStr">
        <is>
          <t>DB12</t>
        </is>
      </c>
      <c r="I4505" s="8" t="inlineStr">
        <is>
          <t>B2S88CL1WCRUU8K9A</t>
        </is>
      </c>
      <c r="J4505" s="8" t="inlineStr">
        <is>
          <t>02 - Sports / GT</t>
        </is>
      </c>
      <c r="K4505" s="12" t="n">
        <v>445000</v>
      </c>
      <c r="L4505" s="8" t="inlineStr">
        <is>
          <t>South Dakota</t>
        </is>
      </c>
      <c r="M4505" s="13" t="n">
        <v>6989.86</v>
      </c>
      <c r="N4505" s="13" t="n">
        <v>6271.3</v>
      </c>
      <c r="O4505" s="8" t="n"/>
    </row>
    <row r="4506">
      <c r="A4506" s="8" t="inlineStr">
        <is>
          <t>CANON-202601-004558</t>
        </is>
      </c>
      <c r="B4506" s="9" t="inlineStr">
        <is>
          <t>2026-01</t>
        </is>
      </c>
      <c r="C4506" s="10" t="n">
        <v>46028</v>
      </c>
      <c r="D4506" s="9" t="inlineStr">
        <is>
          <t>Bound</t>
        </is>
      </c>
      <c r="E4506" s="8" t="inlineStr">
        <is>
          <t>Ottilie Pennington</t>
        </is>
      </c>
      <c r="F4506" s="11" t="n">
        <v>2013</v>
      </c>
      <c r="G4506" s="8" t="inlineStr">
        <is>
          <t>Mercedes-Benz</t>
        </is>
      </c>
      <c r="H4506" s="8" t="inlineStr">
        <is>
          <t>AMG GT</t>
        </is>
      </c>
      <c r="I4506" s="8" t="inlineStr">
        <is>
          <t>NT9L2RHDAKL1AE4MN</t>
        </is>
      </c>
      <c r="J4506" s="8" t="inlineStr">
        <is>
          <t>02 - Sports / GT</t>
        </is>
      </c>
      <c r="K4506" s="12" t="n">
        <v>490000</v>
      </c>
      <c r="L4506" s="8" t="inlineStr">
        <is>
          <t>Michigan</t>
        </is>
      </c>
      <c r="M4506" s="13" t="n">
        <v>10747.64</v>
      </c>
      <c r="N4506" s="13" t="n">
        <v>9642.780000000001</v>
      </c>
      <c r="O4506" s="8" t="n"/>
    </row>
    <row r="4507">
      <c r="A4507" s="8" t="inlineStr">
        <is>
          <t>CANON-202601-004559</t>
        </is>
      </c>
      <c r="B4507" s="9" t="inlineStr">
        <is>
          <t>2026-01</t>
        </is>
      </c>
      <c r="C4507" s="10" t="n">
        <v>46041</v>
      </c>
      <c r="D4507" s="9" t="inlineStr">
        <is>
          <t>Bound</t>
        </is>
      </c>
      <c r="E4507" s="8" t="inlineStr">
        <is>
          <t>Horace Fairweather</t>
        </is>
      </c>
      <c r="F4507" s="11" t="n">
        <v>1992</v>
      </c>
      <c r="G4507" s="8" t="inlineStr">
        <is>
          <t>Bentley</t>
        </is>
      </c>
      <c r="H4507" s="8" t="inlineStr">
        <is>
          <t>Continental GT</t>
        </is>
      </c>
      <c r="I4507" s="8" t="inlineStr">
        <is>
          <t>TDFXSRBW12KE8T6M6</t>
        </is>
      </c>
      <c r="J4507" s="8" t="inlineStr">
        <is>
          <t>02 - Sports / GT</t>
        </is>
      </c>
      <c r="K4507" s="12" t="n">
        <v>420000</v>
      </c>
      <c r="L4507" s="8" t="inlineStr">
        <is>
          <t>California</t>
        </is>
      </c>
      <c r="M4507" s="13" t="n">
        <v>8023.58</v>
      </c>
      <c r="N4507" s="13" t="n">
        <v>7198.76</v>
      </c>
      <c r="O4507" s="8" t="n"/>
    </row>
    <row r="4508">
      <c r="A4508" s="8" t="inlineStr">
        <is>
          <t>CANON-202601-004560</t>
        </is>
      </c>
      <c r="B4508" s="9" t="inlineStr">
        <is>
          <t>2026-01</t>
        </is>
      </c>
      <c r="C4508" s="10" t="n">
        <v>46027</v>
      </c>
      <c r="D4508" s="9" t="inlineStr">
        <is>
          <t>Bound</t>
        </is>
      </c>
      <c r="E4508" s="8" t="inlineStr">
        <is>
          <t>Beatrix Thistlewood</t>
        </is>
      </c>
      <c r="F4508" s="11" t="n">
        <v>1984</v>
      </c>
      <c r="G4508" s="8" t="inlineStr">
        <is>
          <t>Ferrari</t>
        </is>
      </c>
      <c r="H4508" s="8" t="inlineStr">
        <is>
          <t>296 GTB</t>
        </is>
      </c>
      <c r="I4508" s="8" t="inlineStr">
        <is>
          <t>3XWV38GCDS2WSG764</t>
        </is>
      </c>
      <c r="J4508" s="8" t="inlineStr">
        <is>
          <t>03 - Supercar</t>
        </is>
      </c>
      <c r="K4508" s="12" t="n">
        <v>930000</v>
      </c>
      <c r="L4508" s="8" t="inlineStr">
        <is>
          <t>New York</t>
        </is>
      </c>
      <c r="M4508" s="13" t="n">
        <v>21337.36</v>
      </c>
      <c r="N4508" s="13" t="n">
        <v>19143.88</v>
      </c>
      <c r="O4508" s="8" t="n"/>
    </row>
    <row r="4509">
      <c r="A4509" s="8" t="inlineStr">
        <is>
          <t>CANON-202601-004561</t>
        </is>
      </c>
      <c r="B4509" s="9" t="inlineStr">
        <is>
          <t>2026-01</t>
        </is>
      </c>
      <c r="C4509" s="10" t="n">
        <v>46032</v>
      </c>
      <c r="D4509" s="9" t="inlineStr">
        <is>
          <t>Bound</t>
        </is>
      </c>
      <c r="E4509" s="8" t="inlineStr">
        <is>
          <t>Noor Delacroix</t>
        </is>
      </c>
      <c r="F4509" s="11" t="n">
        <v>2014</v>
      </c>
      <c r="G4509" s="8" t="inlineStr">
        <is>
          <t>McLaren</t>
        </is>
      </c>
      <c r="H4509" s="8" t="inlineStr">
        <is>
          <t>750S</t>
        </is>
      </c>
      <c r="I4509" s="8" t="inlineStr">
        <is>
          <t>3VJPMKJ94ACECX93U</t>
        </is>
      </c>
      <c r="J4509" s="8" t="inlineStr">
        <is>
          <t>03 - Supercar</t>
        </is>
      </c>
      <c r="K4509" s="12" t="n">
        <v>860000</v>
      </c>
      <c r="L4509" s="8" t="inlineStr">
        <is>
          <t>South Dakota</t>
        </is>
      </c>
      <c r="M4509" s="13" t="n">
        <v>17110.75</v>
      </c>
      <c r="N4509" s="13" t="n">
        <v>15351.76</v>
      </c>
      <c r="O4509" s="8" t="n"/>
    </row>
    <row r="4510">
      <c r="A4510" s="8" t="inlineStr">
        <is>
          <t>CANON-202601-004565</t>
        </is>
      </c>
      <c r="B4510" s="9" t="inlineStr">
        <is>
          <t>2026-01</t>
        </is>
      </c>
      <c r="C4510" s="10" t="n">
        <v>46053</v>
      </c>
      <c r="D4510" s="9" t="inlineStr">
        <is>
          <t>Bound</t>
        </is>
      </c>
      <c r="E4510" s="8" t="inlineStr">
        <is>
          <t>Priya Montoya</t>
        </is>
      </c>
      <c r="F4510" s="11" t="n">
        <v>1991</v>
      </c>
      <c r="G4510" s="8" t="inlineStr">
        <is>
          <t>Jaguar</t>
        </is>
      </c>
      <c r="H4510" s="8" t="inlineStr">
        <is>
          <t>E-Type Series 1</t>
        </is>
      </c>
      <c r="I4510" s="8" t="inlineStr">
        <is>
          <t>7XU4XA5H5ZXGCS9BZ</t>
        </is>
      </c>
      <c r="J4510" s="8" t="inlineStr">
        <is>
          <t>07 - Post-War Classic (1946-1972)</t>
        </is>
      </c>
      <c r="K4510" s="12" t="n">
        <v>330000</v>
      </c>
      <c r="L4510" s="8" t="inlineStr">
        <is>
          <t>Mississippi</t>
        </is>
      </c>
      <c r="M4510" s="13" t="n">
        <v>3556.53</v>
      </c>
      <c r="N4510" s="13" t="n">
        <v>3190.92</v>
      </c>
      <c r="O4510" s="8" t="n"/>
    </row>
    <row r="4511">
      <c r="A4511" s="8" t="inlineStr">
        <is>
          <t>CANON-202601-004566</t>
        </is>
      </c>
      <c r="B4511" s="9" t="inlineStr">
        <is>
          <t>2026-01</t>
        </is>
      </c>
      <c r="C4511" s="10" t="n">
        <v>46029</v>
      </c>
      <c r="D4511" s="9" t="inlineStr">
        <is>
          <t>Bound</t>
        </is>
      </c>
      <c r="E4511" s="8" t="inlineStr">
        <is>
          <t>Saoirse Farkas</t>
        </is>
      </c>
      <c r="F4511" s="11" t="n">
        <v>2017</v>
      </c>
      <c r="G4511" s="8" t="inlineStr">
        <is>
          <t>McLaren</t>
        </is>
      </c>
      <c r="H4511" s="8" t="inlineStr">
        <is>
          <t>750S</t>
        </is>
      </c>
      <c r="I4511" s="8" t="inlineStr">
        <is>
          <t>H3M0VT94SM0ZBSERB</t>
        </is>
      </c>
      <c r="J4511" s="8" t="inlineStr">
        <is>
          <t>03 - Supercar</t>
        </is>
      </c>
      <c r="K4511" s="12" t="n">
        <v>1255000</v>
      </c>
      <c r="L4511" s="8" t="inlineStr">
        <is>
          <t>Washington</t>
        </is>
      </c>
      <c r="M4511" s="13" t="n">
        <v>18185.66</v>
      </c>
      <c r="N4511" s="13" t="n">
        <v>16316.17</v>
      </c>
      <c r="O4511" s="8" t="n"/>
    </row>
    <row r="4512">
      <c r="A4512" s="8" t="inlineStr">
        <is>
          <t>CANON-202601-004567</t>
        </is>
      </c>
      <c r="B4512" s="9" t="inlineStr">
        <is>
          <t>2026-01</t>
        </is>
      </c>
      <c r="C4512" s="10" t="n">
        <v>46051</v>
      </c>
      <c r="D4512" s="9" t="inlineStr">
        <is>
          <t>Bound</t>
        </is>
      </c>
      <c r="E4512" s="8" t="inlineStr">
        <is>
          <t>Mireille Okonkwo</t>
        </is>
      </c>
      <c r="F4512" s="11" t="n">
        <v>1974</v>
      </c>
      <c r="G4512" s="8" t="inlineStr">
        <is>
          <t>Jaguar</t>
        </is>
      </c>
      <c r="H4512" s="8" t="inlineStr">
        <is>
          <t>E-Type Series 1</t>
        </is>
      </c>
      <c r="I4512" s="8" t="inlineStr">
        <is>
          <t>R9LFHEFTNYBPAZ16A</t>
        </is>
      </c>
      <c r="J4512" s="8" t="inlineStr">
        <is>
          <t>07 - Post-War Classic (1946-1972)</t>
        </is>
      </c>
      <c r="K4512" s="12" t="n">
        <v>785000</v>
      </c>
      <c r="L4512" s="8" t="inlineStr">
        <is>
          <t>Alabama</t>
        </is>
      </c>
      <c r="M4512" s="13" t="n">
        <v>8088.46</v>
      </c>
      <c r="N4512" s="13" t="n">
        <v>7256.97</v>
      </c>
      <c r="O4512" s="8" t="n"/>
    </row>
    <row r="4513">
      <c r="A4513" s="8" t="inlineStr">
        <is>
          <t>CANON-202601-004568</t>
        </is>
      </c>
      <c r="B4513" s="9" t="inlineStr">
        <is>
          <t>2026-01</t>
        </is>
      </c>
      <c r="C4513" s="10" t="n">
        <v>46041</v>
      </c>
      <c r="D4513" s="9" t="inlineStr">
        <is>
          <t>Bound</t>
        </is>
      </c>
      <c r="E4513" s="8" t="inlineStr">
        <is>
          <t>Desmond Pennington</t>
        </is>
      </c>
      <c r="F4513" s="11" t="n">
        <v>2011</v>
      </c>
      <c r="G4513" s="8" t="inlineStr">
        <is>
          <t>Bentley</t>
        </is>
      </c>
      <c r="H4513" s="8" t="inlineStr">
        <is>
          <t>Continental GT</t>
        </is>
      </c>
      <c r="I4513" s="8" t="inlineStr">
        <is>
          <t>5AZVNHUVFRTHVMW7L</t>
        </is>
      </c>
      <c r="J4513" s="8" t="inlineStr">
        <is>
          <t>02 - Sports / GT</t>
        </is>
      </c>
      <c r="K4513" s="12" t="n">
        <v>1245000</v>
      </c>
      <c r="L4513" s="8" t="inlineStr">
        <is>
          <t>Texas</t>
        </is>
      </c>
      <c r="M4513" s="13" t="n">
        <v>14857.78</v>
      </c>
      <c r="N4513" s="13" t="n">
        <v>13330.4</v>
      </c>
      <c r="O4513" s="8" t="n"/>
    </row>
    <row r="4514">
      <c r="A4514" s="8" t="inlineStr">
        <is>
          <t>CANON-202601-004569</t>
        </is>
      </c>
      <c r="B4514" s="9" t="inlineStr">
        <is>
          <t>2026-01</t>
        </is>
      </c>
      <c r="C4514" s="10" t="n">
        <v>46050</v>
      </c>
      <c r="D4514" s="9" t="inlineStr">
        <is>
          <t>Bound</t>
        </is>
      </c>
      <c r="E4514" s="8" t="inlineStr">
        <is>
          <t>Lorenzo Rourke</t>
        </is>
      </c>
      <c r="F4514" s="11" t="n">
        <v>2007</v>
      </c>
      <c r="G4514" s="8" t="inlineStr">
        <is>
          <t>Jaguar</t>
        </is>
      </c>
      <c r="H4514" s="8" t="inlineStr">
        <is>
          <t>E-Type Series 1</t>
        </is>
      </c>
      <c r="I4514" s="8" t="inlineStr">
        <is>
          <t>0447X2CGEZ6XL9B99</t>
        </is>
      </c>
      <c r="J4514" s="8" t="inlineStr">
        <is>
          <t>07 - Post-War Classic (1946-1972)</t>
        </is>
      </c>
      <c r="K4514" s="12" t="n">
        <v>1145000</v>
      </c>
      <c r="L4514" s="8" t="inlineStr">
        <is>
          <t>New Mexico</t>
        </is>
      </c>
      <c r="M4514" s="13" t="n">
        <v>10508.08</v>
      </c>
      <c r="N4514" s="13" t="n">
        <v>9427.85</v>
      </c>
      <c r="O4514" s="8" t="n"/>
    </row>
    <row r="4515">
      <c r="A4515" s="8" t="inlineStr">
        <is>
          <t>CANON-202601-004570</t>
        </is>
      </c>
      <c r="B4515" s="9" t="inlineStr">
        <is>
          <t>2026-01</t>
        </is>
      </c>
      <c r="C4515" s="10" t="n">
        <v>46032</v>
      </c>
      <c r="D4515" s="9" t="inlineStr">
        <is>
          <t>Bound</t>
        </is>
      </c>
      <c r="E4515" s="8" t="inlineStr">
        <is>
          <t>Sunniva Nakashima</t>
        </is>
      </c>
      <c r="F4515" s="11" t="n">
        <v>1967</v>
      </c>
      <c r="G4515" s="8" t="inlineStr">
        <is>
          <t>Ferrari</t>
        </is>
      </c>
      <c r="H4515" s="8" t="inlineStr">
        <is>
          <t>275 GTB/4</t>
        </is>
      </c>
      <c r="I4515" s="8" t="inlineStr">
        <is>
          <t>UW2YVKXB9VECA16GZ</t>
        </is>
      </c>
      <c r="J4515" s="8" t="inlineStr">
        <is>
          <t>07 - Post-War Classic (1946-1972)</t>
        </is>
      </c>
      <c r="K4515" s="12" t="n">
        <v>455000</v>
      </c>
      <c r="L4515" s="8" t="inlineStr">
        <is>
          <t>California</t>
        </is>
      </c>
      <c r="M4515" s="13" t="n">
        <v>5563.02</v>
      </c>
      <c r="N4515" s="13" t="n">
        <v>4991.14</v>
      </c>
      <c r="O4515" s="8" t="n"/>
    </row>
    <row r="4516">
      <c r="A4516" s="8" t="inlineStr">
        <is>
          <t>CANON-202601-004571</t>
        </is>
      </c>
      <c r="B4516" s="9" t="inlineStr">
        <is>
          <t>2026-01</t>
        </is>
      </c>
      <c r="C4516" s="10" t="n">
        <v>46032</v>
      </c>
      <c r="D4516" s="9" t="inlineStr">
        <is>
          <t>Bound</t>
        </is>
      </c>
      <c r="E4516" s="8" t="inlineStr">
        <is>
          <t>Anouk Whitlock</t>
        </is>
      </c>
      <c r="F4516" s="11" t="n">
        <v>1974</v>
      </c>
      <c r="G4516" s="8" t="inlineStr">
        <is>
          <t>McLaren</t>
        </is>
      </c>
      <c r="H4516" s="8" t="inlineStr">
        <is>
          <t>750S</t>
        </is>
      </c>
      <c r="I4516" s="8" t="inlineStr">
        <is>
          <t>RKFW7ZRZL74679TRL</t>
        </is>
      </c>
      <c r="J4516" s="8" t="inlineStr">
        <is>
          <t>03 - Supercar</t>
        </is>
      </c>
      <c r="K4516" s="12" t="n">
        <v>530000</v>
      </c>
      <c r="L4516" s="8" t="inlineStr">
        <is>
          <t>Kentucky</t>
        </is>
      </c>
      <c r="M4516" s="13" t="n">
        <v>12730</v>
      </c>
      <c r="N4516" s="13" t="n">
        <v>11421.36</v>
      </c>
      <c r="O4516" s="8" t="n"/>
    </row>
    <row r="4517">
      <c r="A4517" s="8" t="inlineStr">
        <is>
          <t>CANON-202601-004572</t>
        </is>
      </c>
      <c r="B4517" s="9" t="inlineStr">
        <is>
          <t>2026-01</t>
        </is>
      </c>
      <c r="C4517" s="10" t="n">
        <v>46043</v>
      </c>
      <c r="D4517" s="9" t="inlineStr">
        <is>
          <t>Bound</t>
        </is>
      </c>
      <c r="E4517" s="8" t="inlineStr">
        <is>
          <t>Emiliano Larsson</t>
        </is>
      </c>
      <c r="F4517" s="11" t="n">
        <v>2024</v>
      </c>
      <c r="G4517" s="8" t="inlineStr">
        <is>
          <t>Ferrari</t>
        </is>
      </c>
      <c r="H4517" s="8" t="inlineStr">
        <is>
          <t>SF90 Stradale</t>
        </is>
      </c>
      <c r="I4517" s="8" t="inlineStr">
        <is>
          <t>AY6G176MUWEXK2ES4</t>
        </is>
      </c>
      <c r="J4517" s="8" t="inlineStr">
        <is>
          <t>03 - Supercar</t>
        </is>
      </c>
      <c r="K4517" s="12" t="n">
        <v>555000</v>
      </c>
      <c r="L4517" s="8" t="inlineStr">
        <is>
          <t>Michigan</t>
        </is>
      </c>
      <c r="M4517" s="13" t="n">
        <v>15419.58</v>
      </c>
      <c r="N4517" s="13" t="n">
        <v>13834.45</v>
      </c>
      <c r="O4517" s="8" t="n"/>
    </row>
    <row r="4518">
      <c r="A4518" s="8" t="inlineStr">
        <is>
          <t>CANON-202601-004575</t>
        </is>
      </c>
      <c r="B4518" s="9" t="inlineStr">
        <is>
          <t>2026-01</t>
        </is>
      </c>
      <c r="C4518" s="10" t="n">
        <v>46024</v>
      </c>
      <c r="D4518" s="9" t="inlineStr">
        <is>
          <t>Bound</t>
        </is>
      </c>
      <c r="E4518" s="8" t="inlineStr">
        <is>
          <t>Aurelio Larsson</t>
        </is>
      </c>
      <c r="F4518" s="11" t="n">
        <v>2012</v>
      </c>
      <c r="G4518" s="8" t="inlineStr">
        <is>
          <t>Maserati</t>
        </is>
      </c>
      <c r="H4518" s="8" t="inlineStr">
        <is>
          <t>GranTurismo</t>
        </is>
      </c>
      <c r="I4518" s="8" t="inlineStr">
        <is>
          <t>PKTAUD21W5H9ENPVX</t>
        </is>
      </c>
      <c r="J4518" s="8" t="inlineStr">
        <is>
          <t>02 - Sports / GT</t>
        </is>
      </c>
      <c r="K4518" s="12" t="n">
        <v>450000</v>
      </c>
      <c r="L4518" s="8" t="inlineStr">
        <is>
          <t>Florida</t>
        </is>
      </c>
      <c r="M4518" s="13" t="n">
        <v>9042.450000000001</v>
      </c>
      <c r="N4518" s="13" t="n">
        <v>8112.89</v>
      </c>
      <c r="O4518" s="8" t="n"/>
    </row>
    <row r="4519">
      <c r="A4519" s="8" t="inlineStr">
        <is>
          <t>CANON-202601-004576</t>
        </is>
      </c>
      <c r="B4519" s="9" t="inlineStr">
        <is>
          <t>2026-01</t>
        </is>
      </c>
      <c r="C4519" s="10" t="n">
        <v>46042</v>
      </c>
      <c r="D4519" s="9" t="inlineStr">
        <is>
          <t>Bound</t>
        </is>
      </c>
      <c r="E4519" s="8" t="inlineStr">
        <is>
          <t>Desmond Farkas</t>
        </is>
      </c>
      <c r="F4519" s="11" t="n">
        <v>2010</v>
      </c>
      <c r="G4519" s="8" t="inlineStr">
        <is>
          <t>BMW</t>
        </is>
      </c>
      <c r="H4519" s="8" t="inlineStr">
        <is>
          <t>M8 Competition</t>
        </is>
      </c>
      <c r="I4519" s="8" t="inlineStr">
        <is>
          <t>3D0N0MCRZ7CB5WYUM</t>
        </is>
      </c>
      <c r="J4519" s="8" t="inlineStr">
        <is>
          <t>02 - Sports / GT</t>
        </is>
      </c>
      <c r="K4519" s="12" t="n">
        <v>750000</v>
      </c>
      <c r="L4519" s="8" t="inlineStr">
        <is>
          <t>Alaska</t>
        </is>
      </c>
      <c r="M4519" s="13" t="n">
        <v>10485.85</v>
      </c>
      <c r="N4519" s="13" t="n">
        <v>9407.9</v>
      </c>
      <c r="O4519" s="8" t="n"/>
    </row>
    <row r="4520">
      <c r="A4520" s="8" t="inlineStr">
        <is>
          <t>CANON-202601-004577</t>
        </is>
      </c>
      <c r="B4520" s="9" t="inlineStr">
        <is>
          <t>2026-01</t>
        </is>
      </c>
      <c r="C4520" s="10" t="n">
        <v>46036</v>
      </c>
      <c r="D4520" s="9" t="inlineStr">
        <is>
          <t>Bound</t>
        </is>
      </c>
      <c r="E4520" s="8" t="inlineStr">
        <is>
          <t>Anouk Thistlewood</t>
        </is>
      </c>
      <c r="F4520" s="11" t="n">
        <v>2010</v>
      </c>
      <c r="G4520" s="8" t="inlineStr">
        <is>
          <t>Mercedes-Benz</t>
        </is>
      </c>
      <c r="H4520" s="8" t="inlineStr">
        <is>
          <t>AMG GT</t>
        </is>
      </c>
      <c r="I4520" s="8" t="inlineStr">
        <is>
          <t>5TP6VA4YJZ5TGUA14</t>
        </is>
      </c>
      <c r="J4520" s="8" t="inlineStr">
        <is>
          <t>02 - Sports / GT</t>
        </is>
      </c>
      <c r="K4520" s="12" t="n">
        <v>505000</v>
      </c>
      <c r="L4520" s="8" t="inlineStr">
        <is>
          <t>North Dakota</t>
        </is>
      </c>
      <c r="M4520" s="13" t="n">
        <v>6317.26</v>
      </c>
      <c r="N4520" s="13" t="n">
        <v>5667.85</v>
      </c>
      <c r="O4520" s="8" t="n"/>
    </row>
    <row r="4521">
      <c r="A4521" s="8" t="inlineStr">
        <is>
          <t>CANON-202601-004578</t>
        </is>
      </c>
      <c r="B4521" s="9" t="inlineStr">
        <is>
          <t>2026-01</t>
        </is>
      </c>
      <c r="C4521" s="10" t="n">
        <v>46043</v>
      </c>
      <c r="D4521" s="9" t="inlineStr">
        <is>
          <t>Bound</t>
        </is>
      </c>
      <c r="E4521" s="8" t="inlineStr">
        <is>
          <t>Leopold Blackwood</t>
        </is>
      </c>
      <c r="F4521" s="11" t="n">
        <v>2003</v>
      </c>
      <c r="G4521" s="8" t="inlineStr">
        <is>
          <t>Jaguar</t>
        </is>
      </c>
      <c r="H4521" s="8" t="inlineStr">
        <is>
          <t>E-Type Series 1</t>
        </is>
      </c>
      <c r="I4521" s="8" t="inlineStr">
        <is>
          <t>463NX5KZ63KBW1UPE</t>
        </is>
      </c>
      <c r="J4521" s="8" t="inlineStr">
        <is>
          <t>07 - Post-War Classic (1946-1972)</t>
        </is>
      </c>
      <c r="K4521" s="12" t="n">
        <v>615000</v>
      </c>
      <c r="L4521" s="8" t="inlineStr">
        <is>
          <t>Illinois</t>
        </is>
      </c>
      <c r="M4521" s="13" t="n">
        <v>6785.89</v>
      </c>
      <c r="N4521" s="13" t="n">
        <v>6088.3</v>
      </c>
      <c r="O4521" s="8" t="n"/>
    </row>
    <row r="4522">
      <c r="A4522" s="8" t="inlineStr">
        <is>
          <t>CANON-202601-004580</t>
        </is>
      </c>
      <c r="B4522" s="9" t="inlineStr">
        <is>
          <t>2026-01</t>
        </is>
      </c>
      <c r="C4522" s="10" t="n">
        <v>46023</v>
      </c>
      <c r="D4522" s="9" t="inlineStr">
        <is>
          <t>Bound</t>
        </is>
      </c>
      <c r="E4522" s="8" t="inlineStr">
        <is>
          <t>Ottilie Underwood</t>
        </is>
      </c>
      <c r="F4522" s="11" t="n">
        <v>1998</v>
      </c>
      <c r="G4522" s="8" t="inlineStr">
        <is>
          <t>Ferrari</t>
        </is>
      </c>
      <c r="H4522" s="8" t="inlineStr">
        <is>
          <t>275 GTB/4</t>
        </is>
      </c>
      <c r="I4522" s="8" t="inlineStr">
        <is>
          <t>7VVUPBFPN7PRBPYDX</t>
        </is>
      </c>
      <c r="J4522" s="8" t="inlineStr">
        <is>
          <t>07 - Post-War Classic (1946-1972)</t>
        </is>
      </c>
      <c r="K4522" s="12" t="n">
        <v>700000</v>
      </c>
      <c r="L4522" s="8" t="inlineStr">
        <is>
          <t>Delaware</t>
        </is>
      </c>
      <c r="M4522" s="13" t="n">
        <v>7099.06</v>
      </c>
      <c r="N4522" s="13" t="n">
        <v>6369.28</v>
      </c>
      <c r="O4522" s="8" t="n"/>
    </row>
    <row r="4523">
      <c r="A4523" s="8" t="inlineStr">
        <is>
          <t>CANON-202601-004581</t>
        </is>
      </c>
      <c r="B4523" s="9" t="inlineStr">
        <is>
          <t>2026-01</t>
        </is>
      </c>
      <c r="C4523" s="10" t="n">
        <v>46036</v>
      </c>
      <c r="D4523" s="9" t="inlineStr">
        <is>
          <t>Bound</t>
        </is>
      </c>
      <c r="E4523" s="8" t="inlineStr">
        <is>
          <t>Delphine Nakashima</t>
        </is>
      </c>
      <c r="F4523" s="11" t="n">
        <v>1991</v>
      </c>
      <c r="G4523" s="8" t="inlineStr">
        <is>
          <t>Maserati</t>
        </is>
      </c>
      <c r="H4523" s="8" t="inlineStr">
        <is>
          <t>GranTurismo</t>
        </is>
      </c>
      <c r="I4523" s="8" t="inlineStr">
        <is>
          <t>WU6PCK4YXGFZ0XSHP</t>
        </is>
      </c>
      <c r="J4523" s="8" t="inlineStr">
        <is>
          <t>02 - Sports / GT</t>
        </is>
      </c>
      <c r="K4523" s="12" t="n">
        <v>255000</v>
      </c>
      <c r="L4523" s="8" t="inlineStr">
        <is>
          <t>New Jersey</t>
        </is>
      </c>
      <c r="M4523" s="13" t="n">
        <v>3283.73</v>
      </c>
      <c r="N4523" s="13" t="n">
        <v>2946.16</v>
      </c>
      <c r="O4523" s="8" t="n"/>
    </row>
    <row r="4524">
      <c r="A4524" s="8" t="inlineStr">
        <is>
          <t>CANON-202601-004584</t>
        </is>
      </c>
      <c r="B4524" s="9" t="inlineStr">
        <is>
          <t>2026-01</t>
        </is>
      </c>
      <c r="C4524" s="10" t="n">
        <v>46042</v>
      </c>
      <c r="D4524" s="9" t="inlineStr">
        <is>
          <t>Bound</t>
        </is>
      </c>
      <c r="E4524" s="8" t="inlineStr">
        <is>
          <t>Ramona Blackwood</t>
        </is>
      </c>
      <c r="F4524" s="11" t="n">
        <v>2019</v>
      </c>
      <c r="G4524" s="8" t="inlineStr">
        <is>
          <t>Bentley</t>
        </is>
      </c>
      <c r="H4524" s="8" t="inlineStr">
        <is>
          <t>Continental GT</t>
        </is>
      </c>
      <c r="I4524" s="8" t="inlineStr">
        <is>
          <t>FH0EAE3JJCWRMBLXW</t>
        </is>
      </c>
      <c r="J4524" s="8" t="inlineStr">
        <is>
          <t>02 - Sports / GT</t>
        </is>
      </c>
      <c r="K4524" s="12" t="n">
        <v>465000</v>
      </c>
      <c r="L4524" s="8" t="inlineStr">
        <is>
          <t>Alabama</t>
        </is>
      </c>
      <c r="M4524" s="13" t="n">
        <v>8356.84</v>
      </c>
      <c r="N4524" s="13" t="n">
        <v>7497.76</v>
      </c>
      <c r="O4524" s="8" t="n"/>
    </row>
    <row r="4525">
      <c r="A4525" s="8" t="inlineStr">
        <is>
          <t>CANON-202601-004585</t>
        </is>
      </c>
      <c r="B4525" s="9" t="inlineStr">
        <is>
          <t>2026-01</t>
        </is>
      </c>
      <c r="C4525" s="10" t="n">
        <v>46050</v>
      </c>
      <c r="D4525" s="9" t="inlineStr">
        <is>
          <t>Bound</t>
        </is>
      </c>
      <c r="E4525" s="8" t="inlineStr">
        <is>
          <t>Thaddeus Delacroix</t>
        </is>
      </c>
      <c r="F4525" s="11" t="n">
        <v>2003</v>
      </c>
      <c r="G4525" s="8" t="inlineStr">
        <is>
          <t>Bentley</t>
        </is>
      </c>
      <c r="H4525" s="8" t="inlineStr">
        <is>
          <t>Continental GT</t>
        </is>
      </c>
      <c r="I4525" s="8" t="inlineStr">
        <is>
          <t>ABRL3WMLWAUDFT6C8</t>
        </is>
      </c>
      <c r="J4525" s="8" t="inlineStr">
        <is>
          <t>02 - Sports / GT</t>
        </is>
      </c>
      <c r="K4525" s="12" t="n">
        <v>635000</v>
      </c>
      <c r="L4525" s="8" t="inlineStr">
        <is>
          <t>Kansas</t>
        </is>
      </c>
      <c r="M4525" s="13" t="n">
        <v>7554.1</v>
      </c>
      <c r="N4525" s="13" t="n">
        <v>6777.54</v>
      </c>
      <c r="O4525" s="8" t="n"/>
    </row>
    <row r="4526">
      <c r="A4526" s="8" t="inlineStr">
        <is>
          <t>CANON-202601-004586</t>
        </is>
      </c>
      <c r="B4526" s="9" t="inlineStr">
        <is>
          <t>2026-01</t>
        </is>
      </c>
      <c r="C4526" s="10" t="n">
        <v>46034</v>
      </c>
      <c r="D4526" s="9" t="inlineStr">
        <is>
          <t>Bound</t>
        </is>
      </c>
      <c r="E4526" s="8" t="inlineStr">
        <is>
          <t>Mireille Whitlock</t>
        </is>
      </c>
      <c r="F4526" s="11" t="n">
        <v>1999</v>
      </c>
      <c r="G4526" s="8" t="inlineStr">
        <is>
          <t>Maserati</t>
        </is>
      </c>
      <c r="H4526" s="8" t="inlineStr">
        <is>
          <t>GranTurismo</t>
        </is>
      </c>
      <c r="I4526" s="8" t="inlineStr">
        <is>
          <t>X153JNTFE25ZJPKFK</t>
        </is>
      </c>
      <c r="J4526" s="8" t="inlineStr">
        <is>
          <t>02 - Sports / GT</t>
        </is>
      </c>
      <c r="K4526" s="12" t="n">
        <v>510000</v>
      </c>
      <c r="L4526" s="8" t="inlineStr">
        <is>
          <t>North Carolina</t>
        </is>
      </c>
      <c r="M4526" s="13" t="n">
        <v>7192.92</v>
      </c>
      <c r="N4526" s="13" t="n">
        <v>6453.49</v>
      </c>
      <c r="O4526" s="8" t="n"/>
    </row>
    <row r="4527">
      <c r="A4527" s="8" t="inlineStr">
        <is>
          <t>CANON-202601-004587</t>
        </is>
      </c>
      <c r="B4527" s="9" t="inlineStr">
        <is>
          <t>2026-01</t>
        </is>
      </c>
      <c r="C4527" s="10" t="n">
        <v>46042</v>
      </c>
      <c r="D4527" s="9" t="inlineStr">
        <is>
          <t>Bound</t>
        </is>
      </c>
      <c r="E4527" s="8" t="inlineStr">
        <is>
          <t>Cassius Merriweather</t>
        </is>
      </c>
      <c r="F4527" s="11" t="n">
        <v>2002</v>
      </c>
      <c r="G4527" s="8" t="inlineStr">
        <is>
          <t>Bentley</t>
        </is>
      </c>
      <c r="H4527" s="8" t="inlineStr">
        <is>
          <t>4.5 Litre</t>
        </is>
      </c>
      <c r="I4527" s="8" t="inlineStr">
        <is>
          <t>FDHPDKXDFM8DGG7JF</t>
        </is>
      </c>
      <c r="J4527" s="8" t="inlineStr">
        <is>
          <t>06 - Vintage Pre-War (pre-1946)</t>
        </is>
      </c>
      <c r="K4527" s="12" t="n">
        <v>715000</v>
      </c>
      <c r="L4527" s="8" t="inlineStr">
        <is>
          <t>Florida</t>
        </is>
      </c>
      <c r="M4527" s="13" t="n">
        <v>7279.51</v>
      </c>
      <c r="N4527" s="13" t="n">
        <v>6531.18</v>
      </c>
      <c r="O4527" s="8" t="n"/>
    </row>
    <row r="4528">
      <c r="A4528" s="8" t="inlineStr">
        <is>
          <t>CANON-202601-004590</t>
        </is>
      </c>
      <c r="B4528" s="9" t="inlineStr">
        <is>
          <t>2026-01</t>
        </is>
      </c>
      <c r="C4528" s="10" t="n">
        <v>46023</v>
      </c>
      <c r="D4528" s="9" t="inlineStr">
        <is>
          <t>Bound</t>
        </is>
      </c>
      <c r="E4528" s="8" t="inlineStr">
        <is>
          <t>Anouk Ashcombe</t>
        </is>
      </c>
      <c r="F4528" s="11" t="n">
        <v>1972</v>
      </c>
      <c r="G4528" s="8" t="inlineStr">
        <is>
          <t>McLaren</t>
        </is>
      </c>
      <c r="H4528" s="8" t="inlineStr">
        <is>
          <t>750S</t>
        </is>
      </c>
      <c r="I4528" s="8" t="inlineStr">
        <is>
          <t>GUU2N8A3N5SCMHHEB</t>
        </is>
      </c>
      <c r="J4528" s="8" t="inlineStr">
        <is>
          <t>03 - Supercar</t>
        </is>
      </c>
      <c r="K4528" s="12" t="n">
        <v>1080000</v>
      </c>
      <c r="L4528" s="8" t="inlineStr">
        <is>
          <t>California</t>
        </is>
      </c>
      <c r="M4528" s="13" t="n">
        <v>22007.55</v>
      </c>
      <c r="N4528" s="13" t="n">
        <v>19745.17</v>
      </c>
      <c r="O4528" s="8" t="n"/>
    </row>
    <row r="4529">
      <c r="A4529" s="8" t="inlineStr">
        <is>
          <t>CANON-202601-004591</t>
        </is>
      </c>
      <c r="B4529" s="9" t="inlineStr">
        <is>
          <t>2026-01</t>
        </is>
      </c>
      <c r="C4529" s="10" t="n">
        <v>46042</v>
      </c>
      <c r="D4529" s="9" t="inlineStr">
        <is>
          <t>Bound</t>
        </is>
      </c>
      <c r="E4529" s="8" t="inlineStr">
        <is>
          <t>Lorenzo Okonkwo</t>
        </is>
      </c>
      <c r="F4529" s="11" t="n">
        <v>2013</v>
      </c>
      <c r="G4529" s="8" t="inlineStr">
        <is>
          <t>Mercedes-Benz</t>
        </is>
      </c>
      <c r="H4529" s="8" t="inlineStr">
        <is>
          <t>AMG GT</t>
        </is>
      </c>
      <c r="I4529" s="8" t="inlineStr">
        <is>
          <t>JK5ZM0FVZJC63T0FM</t>
        </is>
      </c>
      <c r="J4529" s="8" t="inlineStr">
        <is>
          <t>02 - Sports / GT</t>
        </is>
      </c>
      <c r="K4529" s="12" t="n">
        <v>320000</v>
      </c>
      <c r="L4529" s="8" t="inlineStr">
        <is>
          <t>Wyoming</t>
        </is>
      </c>
      <c r="M4529" s="13" t="n">
        <v>4845.28</v>
      </c>
      <c r="N4529" s="13" t="n">
        <v>4347.19</v>
      </c>
      <c r="O4529" s="8" t="n"/>
    </row>
    <row r="4530">
      <c r="A4530" s="8" t="inlineStr">
        <is>
          <t>CANON-202601-004592</t>
        </is>
      </c>
      <c r="B4530" s="9" t="inlineStr">
        <is>
          <t>2026-01</t>
        </is>
      </c>
      <c r="C4530" s="10" t="n">
        <v>46044</v>
      </c>
      <c r="D4530" s="9" t="inlineStr">
        <is>
          <t>Bound</t>
        </is>
      </c>
      <c r="E4530" s="8" t="inlineStr">
        <is>
          <t>Leopold Rourke</t>
        </is>
      </c>
      <c r="F4530" s="11" t="n">
        <v>1979</v>
      </c>
      <c r="G4530" s="8" t="inlineStr">
        <is>
          <t>McLaren</t>
        </is>
      </c>
      <c r="H4530" s="8" t="inlineStr">
        <is>
          <t>750S</t>
        </is>
      </c>
      <c r="I4530" s="8" t="inlineStr">
        <is>
          <t>2L1F3MKJC1CATE25N</t>
        </is>
      </c>
      <c r="J4530" s="8" t="inlineStr">
        <is>
          <t>03 - Supercar</t>
        </is>
      </c>
      <c r="K4530" s="12" t="n">
        <v>1875000</v>
      </c>
      <c r="L4530" s="8" t="inlineStr">
        <is>
          <t>Alabama</t>
        </is>
      </c>
      <c r="M4530" s="13" t="n">
        <v>35943.4</v>
      </c>
      <c r="N4530" s="13" t="n">
        <v>32248.42</v>
      </c>
      <c r="O4530" s="8" t="n"/>
    </row>
    <row r="4531">
      <c r="A4531" s="8" t="inlineStr">
        <is>
          <t>CANON-202601-004593</t>
        </is>
      </c>
      <c r="B4531" s="9" t="inlineStr">
        <is>
          <t>2026-01</t>
        </is>
      </c>
      <c r="C4531" s="10" t="n">
        <v>46051</v>
      </c>
      <c r="D4531" s="9" t="inlineStr">
        <is>
          <t>Bound</t>
        </is>
      </c>
      <c r="E4531" s="8" t="inlineStr">
        <is>
          <t>Marisol Blackwood</t>
        </is>
      </c>
      <c r="F4531" s="11" t="n">
        <v>1970</v>
      </c>
      <c r="G4531" s="8" t="inlineStr">
        <is>
          <t>Ferrari</t>
        </is>
      </c>
      <c r="H4531" s="8" t="inlineStr">
        <is>
          <t>296 GTB</t>
        </is>
      </c>
      <c r="I4531" s="8" t="inlineStr">
        <is>
          <t>5E5SSS08V5HE0L3C2</t>
        </is>
      </c>
      <c r="J4531" s="8" t="inlineStr">
        <is>
          <t>03 - Supercar</t>
        </is>
      </c>
      <c r="K4531" s="12" t="n">
        <v>565000</v>
      </c>
      <c r="L4531" s="8" t="inlineStr">
        <is>
          <t>Montana</t>
        </is>
      </c>
      <c r="M4531" s="13" t="n">
        <v>9418.440000000001</v>
      </c>
      <c r="N4531" s="13" t="n">
        <v>8450.219999999999</v>
      </c>
      <c r="O4531" s="8" t="n"/>
    </row>
    <row r="4532">
      <c r="A4532" s="8" t="inlineStr">
        <is>
          <t>CANON-202601-004595</t>
        </is>
      </c>
      <c r="B4532" s="9" t="inlineStr">
        <is>
          <t>2026-01</t>
        </is>
      </c>
      <c r="C4532" s="10" t="n">
        <v>46042</v>
      </c>
      <c r="D4532" s="9" t="inlineStr">
        <is>
          <t>Bound</t>
        </is>
      </c>
      <c r="E4532" s="8" t="inlineStr">
        <is>
          <t>Marisol Vandermeer</t>
        </is>
      </c>
      <c r="F4532" s="11" t="n">
        <v>1977</v>
      </c>
      <c r="G4532" s="8" t="inlineStr">
        <is>
          <t>BMW</t>
        </is>
      </c>
      <c r="H4532" s="8" t="inlineStr">
        <is>
          <t>M8 Competition</t>
        </is>
      </c>
      <c r="I4532" s="8" t="inlineStr">
        <is>
          <t>AD0XP7MUPTVBV1Z1A</t>
        </is>
      </c>
      <c r="J4532" s="8" t="inlineStr">
        <is>
          <t>02 - Sports / GT</t>
        </is>
      </c>
      <c r="K4532" s="12" t="n">
        <v>505000</v>
      </c>
      <c r="L4532" s="8" t="inlineStr">
        <is>
          <t>New York</t>
        </is>
      </c>
      <c r="M4532" s="13" t="n">
        <v>7927.55</v>
      </c>
      <c r="N4532" s="13" t="n">
        <v>7112.6</v>
      </c>
      <c r="O4532" s="8" t="n"/>
    </row>
    <row r="4533">
      <c r="A4533" s="8" t="inlineStr">
        <is>
          <t>CANON-202601-004596</t>
        </is>
      </c>
      <c r="B4533" s="9" t="inlineStr">
        <is>
          <t>2026-01</t>
        </is>
      </c>
      <c r="C4533" s="10" t="n">
        <v>46050</v>
      </c>
      <c r="D4533" s="9" t="inlineStr">
        <is>
          <t>Bound</t>
        </is>
      </c>
      <c r="E4533" s="8" t="inlineStr">
        <is>
          <t>Aurelio Harrington</t>
        </is>
      </c>
      <c r="F4533" s="11" t="n">
        <v>2024</v>
      </c>
      <c r="G4533" s="8" t="inlineStr">
        <is>
          <t>Lamborghini</t>
        </is>
      </c>
      <c r="H4533" s="8" t="inlineStr">
        <is>
          <t>Huracan EVO</t>
        </is>
      </c>
      <c r="I4533" s="8" t="inlineStr">
        <is>
          <t>DSFY4VFYUR2Z3HV7C</t>
        </is>
      </c>
      <c r="J4533" s="8" t="inlineStr">
        <is>
          <t>03 - Supercar</t>
        </is>
      </c>
      <c r="K4533" s="12" t="n">
        <v>1115000</v>
      </c>
      <c r="L4533" s="8" t="inlineStr">
        <is>
          <t>South Dakota</t>
        </is>
      </c>
      <c r="M4533" s="13" t="n">
        <v>18681.51</v>
      </c>
      <c r="N4533" s="13" t="n">
        <v>16761.05</v>
      </c>
      <c r="O4533" s="8" t="n"/>
    </row>
    <row r="4534">
      <c r="A4534" s="8" t="inlineStr">
        <is>
          <t>CANON-202601-004598</t>
        </is>
      </c>
      <c r="B4534" s="9" t="inlineStr">
        <is>
          <t>2026-01</t>
        </is>
      </c>
      <c r="C4534" s="10" t="n">
        <v>46045</v>
      </c>
      <c r="D4534" s="9" t="inlineStr">
        <is>
          <t>Bound</t>
        </is>
      </c>
      <c r="E4534" s="8" t="inlineStr">
        <is>
          <t>Ingrid Farkas</t>
        </is>
      </c>
      <c r="F4534" s="11" t="n">
        <v>2014</v>
      </c>
      <c r="G4534" s="8" t="inlineStr">
        <is>
          <t>Mercedes-Benz</t>
        </is>
      </c>
      <c r="H4534" s="8" t="inlineStr">
        <is>
          <t>AMG GT</t>
        </is>
      </c>
      <c r="I4534" s="8" t="inlineStr">
        <is>
          <t>B0NS1GN2UPBC2GCCB</t>
        </is>
      </c>
      <c r="J4534" s="8" t="inlineStr">
        <is>
          <t>02 - Sports / GT</t>
        </is>
      </c>
      <c r="K4534" s="12" t="n">
        <v>340000</v>
      </c>
      <c r="L4534" s="8" t="inlineStr">
        <is>
          <t>New York</t>
        </is>
      </c>
      <c r="M4534" s="13" t="n">
        <v>6158.49</v>
      </c>
      <c r="N4534" s="13" t="n">
        <v>5525.4</v>
      </c>
      <c r="O4534" s="8" t="n"/>
    </row>
    <row r="4535">
      <c r="A4535" s="8" t="inlineStr">
        <is>
          <t>CANON-202601-004599</t>
        </is>
      </c>
      <c r="B4535" s="9" t="inlineStr">
        <is>
          <t>2026-01</t>
        </is>
      </c>
      <c r="C4535" s="10" t="n">
        <v>46038</v>
      </c>
      <c r="D4535" s="9" t="inlineStr">
        <is>
          <t>Bound</t>
        </is>
      </c>
      <c r="E4535" s="8" t="inlineStr">
        <is>
          <t>Wilhelmina Blackwood</t>
        </is>
      </c>
      <c r="F4535" s="11" t="n">
        <v>1960</v>
      </c>
      <c r="G4535" s="8" t="inlineStr">
        <is>
          <t>Ferrari</t>
        </is>
      </c>
      <c r="H4535" s="8" t="inlineStr">
        <is>
          <t>SF90 Stradale</t>
        </is>
      </c>
      <c r="I4535" s="8" t="inlineStr">
        <is>
          <t>1V9TARRWP2MSW8RPJ</t>
        </is>
      </c>
      <c r="J4535" s="8" t="inlineStr">
        <is>
          <t>03 - Supercar</t>
        </is>
      </c>
      <c r="K4535" s="12" t="n">
        <v>830000</v>
      </c>
      <c r="L4535" s="8" t="inlineStr">
        <is>
          <t>North Dakota</t>
        </is>
      </c>
      <c r="M4535" s="13" t="n">
        <v>15174.91</v>
      </c>
      <c r="N4535" s="13" t="n">
        <v>13614.93</v>
      </c>
      <c r="O4535" s="8" t="n"/>
    </row>
    <row r="4536">
      <c r="A4536" s="8" t="inlineStr">
        <is>
          <t>CANON-202601-004601</t>
        </is>
      </c>
      <c r="B4536" s="9" t="inlineStr">
        <is>
          <t>2026-01</t>
        </is>
      </c>
      <c r="C4536" s="10" t="n">
        <v>46025</v>
      </c>
      <c r="D4536" s="9" t="inlineStr">
        <is>
          <t>Bound</t>
        </is>
      </c>
      <c r="E4536" s="8" t="inlineStr">
        <is>
          <t>Delphine Farkas</t>
        </is>
      </c>
      <c r="F4536" s="11" t="n">
        <v>2016</v>
      </c>
      <c r="G4536" s="8" t="inlineStr">
        <is>
          <t>Jaguar</t>
        </is>
      </c>
      <c r="H4536" s="8" t="inlineStr">
        <is>
          <t>E-Type Series 1</t>
        </is>
      </c>
      <c r="I4536" s="8" t="inlineStr">
        <is>
          <t>UTXKPE81R83F9HGBE</t>
        </is>
      </c>
      <c r="J4536" s="8" t="inlineStr">
        <is>
          <t>07 - Post-War Classic (1946-1972)</t>
        </is>
      </c>
      <c r="K4536" s="12" t="n">
        <v>440000</v>
      </c>
      <c r="L4536" s="8" t="inlineStr">
        <is>
          <t>West Virginia</t>
        </is>
      </c>
      <c r="M4536" s="13" t="n">
        <v>5299.92</v>
      </c>
      <c r="N4536" s="13" t="n">
        <v>4755.09</v>
      </c>
      <c r="O4536" s="8" t="n"/>
    </row>
    <row r="4537">
      <c r="A4537" s="8" t="inlineStr">
        <is>
          <t>CANON-202601-004602</t>
        </is>
      </c>
      <c r="B4537" s="9" t="inlineStr">
        <is>
          <t>2026-01</t>
        </is>
      </c>
      <c r="C4537" s="10" t="n">
        <v>46037</v>
      </c>
      <c r="D4537" s="9" t="inlineStr">
        <is>
          <t>Bound</t>
        </is>
      </c>
      <c r="E4537" s="8" t="inlineStr">
        <is>
          <t>Fitzgerald Merriweather</t>
        </is>
      </c>
      <c r="F4537" s="11" t="n">
        <v>2019</v>
      </c>
      <c r="G4537" s="8" t="inlineStr">
        <is>
          <t>Porsche</t>
        </is>
      </c>
      <c r="H4537" s="8" t="inlineStr">
        <is>
          <t>911 Turbo S</t>
        </is>
      </c>
      <c r="I4537" s="8" t="inlineStr">
        <is>
          <t>7KC4KP94UTZCW4VEZ</t>
        </is>
      </c>
      <c r="J4537" s="8" t="inlineStr">
        <is>
          <t>02 - Sports / GT</t>
        </is>
      </c>
      <c r="K4537" s="12" t="n">
        <v>800000</v>
      </c>
      <c r="L4537" s="8" t="inlineStr">
        <is>
          <t>Maine</t>
        </is>
      </c>
      <c r="M4537" s="13" t="n">
        <v>10596.23</v>
      </c>
      <c r="N4537" s="13" t="n">
        <v>9506.940000000001</v>
      </c>
      <c r="O4537" s="8" t="n"/>
    </row>
    <row r="4538">
      <c r="A4538" s="8" t="inlineStr">
        <is>
          <t>CANON-202601-004603</t>
        </is>
      </c>
      <c r="B4538" s="9" t="inlineStr">
        <is>
          <t>2026-01</t>
        </is>
      </c>
      <c r="C4538" s="10" t="n">
        <v>46026</v>
      </c>
      <c r="D4538" s="9" t="inlineStr">
        <is>
          <t>Bound</t>
        </is>
      </c>
      <c r="E4538" s="8" t="inlineStr">
        <is>
          <t>Ottilie Harrington</t>
        </is>
      </c>
      <c r="F4538" s="11" t="n">
        <v>2000</v>
      </c>
      <c r="G4538" s="8" t="inlineStr">
        <is>
          <t>Maserati</t>
        </is>
      </c>
      <c r="H4538" s="8" t="inlineStr">
        <is>
          <t>GranTurismo</t>
        </is>
      </c>
      <c r="I4538" s="8" t="inlineStr">
        <is>
          <t>9SG7006E7XKAAD800</t>
        </is>
      </c>
      <c r="J4538" s="8" t="inlineStr">
        <is>
          <t>02 - Sports / GT</t>
        </is>
      </c>
      <c r="K4538" s="12" t="n">
        <v>865000</v>
      </c>
      <c r="L4538" s="8" t="inlineStr">
        <is>
          <t>Ohio</t>
        </is>
      </c>
      <c r="M4538" s="13" t="n">
        <v>14745.8</v>
      </c>
      <c r="N4538" s="13" t="n">
        <v>13229.93</v>
      </c>
      <c r="O4538" s="8" t="n"/>
    </row>
    <row r="4539">
      <c r="A4539" s="8" t="inlineStr">
        <is>
          <t>CANON-202601-004605</t>
        </is>
      </c>
      <c r="B4539" s="9" t="inlineStr">
        <is>
          <t>2026-01</t>
        </is>
      </c>
      <c r="C4539" s="10" t="n">
        <v>46036</v>
      </c>
      <c r="D4539" s="9" t="inlineStr">
        <is>
          <t>Bound</t>
        </is>
      </c>
      <c r="E4539" s="8" t="inlineStr">
        <is>
          <t>Desmond Okonkwo</t>
        </is>
      </c>
      <c r="F4539" s="11" t="n">
        <v>2024</v>
      </c>
      <c r="G4539" s="8" t="inlineStr">
        <is>
          <t>Mercedes-Benz</t>
        </is>
      </c>
      <c r="H4539" s="8" t="inlineStr">
        <is>
          <t>AMG GT</t>
        </is>
      </c>
      <c r="I4539" s="8" t="inlineStr">
        <is>
          <t>2H3W9M0EE6UFHL7YJ</t>
        </is>
      </c>
      <c r="J4539" s="8" t="inlineStr">
        <is>
          <t>02 - Sports / GT</t>
        </is>
      </c>
      <c r="K4539" s="12" t="n">
        <v>525000</v>
      </c>
      <c r="L4539" s="8" t="inlineStr">
        <is>
          <t>New Hampshire</t>
        </is>
      </c>
      <c r="M4539" s="13" t="n">
        <v>6696.23</v>
      </c>
      <c r="N4539" s="13" t="n">
        <v>6007.86</v>
      </c>
      <c r="O4539" s="8" t="n"/>
    </row>
    <row r="4540">
      <c r="A4540" s="8" t="inlineStr">
        <is>
          <t>CANON-202601-004606</t>
        </is>
      </c>
      <c r="B4540" s="9" t="inlineStr">
        <is>
          <t>2026-01</t>
        </is>
      </c>
      <c r="C4540" s="10" t="n">
        <v>46045</v>
      </c>
      <c r="D4540" s="9" t="inlineStr">
        <is>
          <t>Bound</t>
        </is>
      </c>
      <c r="E4540" s="8" t="inlineStr">
        <is>
          <t>Mireille Montoya</t>
        </is>
      </c>
      <c r="F4540" s="11" t="n">
        <v>1976</v>
      </c>
      <c r="G4540" s="8" t="inlineStr">
        <is>
          <t>Bugatti</t>
        </is>
      </c>
      <c r="H4540" s="8" t="inlineStr">
        <is>
          <t>Type 57</t>
        </is>
      </c>
      <c r="I4540" s="8" t="inlineStr">
        <is>
          <t>2CAM0HU7R0UZ6Z5CB</t>
        </is>
      </c>
      <c r="J4540" s="8" t="inlineStr">
        <is>
          <t>06 - Vintage Pre-War (pre-1946)</t>
        </is>
      </c>
      <c r="K4540" s="12" t="n">
        <v>1475000</v>
      </c>
      <c r="L4540" s="8" t="inlineStr">
        <is>
          <t>Missouri</t>
        </is>
      </c>
      <c r="M4540" s="13" t="n">
        <v>10030</v>
      </c>
      <c r="N4540" s="13" t="n">
        <v>8998.92</v>
      </c>
      <c r="O4540" s="8" t="n"/>
    </row>
    <row r="4541">
      <c r="A4541" s="8" t="inlineStr">
        <is>
          <t>CANON-202601-004609</t>
        </is>
      </c>
      <c r="B4541" s="9" t="inlineStr">
        <is>
          <t>2026-01</t>
        </is>
      </c>
      <c r="C4541" s="10" t="n">
        <v>46027</v>
      </c>
      <c r="D4541" s="9" t="inlineStr">
        <is>
          <t>Bound</t>
        </is>
      </c>
      <c r="E4541" s="8" t="inlineStr">
        <is>
          <t>Anouk Rourke</t>
        </is>
      </c>
      <c r="F4541" s="11" t="n">
        <v>1966</v>
      </c>
      <c r="G4541" s="8" t="inlineStr">
        <is>
          <t>Mercedes-Benz</t>
        </is>
      </c>
      <c r="H4541" s="8" t="inlineStr">
        <is>
          <t>AMG GT</t>
        </is>
      </c>
      <c r="I4541" s="8" t="inlineStr">
        <is>
          <t>ZAUAL48ANEU229N9N</t>
        </is>
      </c>
      <c r="J4541" s="8" t="inlineStr">
        <is>
          <t>02 - Sports / GT</t>
        </is>
      </c>
      <c r="K4541" s="12" t="n">
        <v>725000</v>
      </c>
      <c r="L4541" s="8" t="inlineStr">
        <is>
          <t>Florida</t>
        </is>
      </c>
      <c r="M4541" s="13" t="n">
        <v>12625.94</v>
      </c>
      <c r="N4541" s="13" t="n">
        <v>11327.99</v>
      </c>
      <c r="O4541" s="8" t="n"/>
    </row>
    <row r="4542">
      <c r="A4542" s="8" t="inlineStr">
        <is>
          <t>CANON-202601-004612</t>
        </is>
      </c>
      <c r="B4542" s="9" t="inlineStr">
        <is>
          <t>2026-01</t>
        </is>
      </c>
      <c r="C4542" s="10" t="n">
        <v>46043</v>
      </c>
      <c r="D4542" s="9" t="inlineStr">
        <is>
          <t>Bound</t>
        </is>
      </c>
      <c r="E4542" s="8" t="inlineStr">
        <is>
          <t>Horace Whitlock</t>
        </is>
      </c>
      <c r="F4542" s="11" t="n">
        <v>2015</v>
      </c>
      <c r="G4542" s="8" t="inlineStr">
        <is>
          <t>McLaren</t>
        </is>
      </c>
      <c r="H4542" s="8" t="inlineStr">
        <is>
          <t>750S</t>
        </is>
      </c>
      <c r="I4542" s="8" t="inlineStr">
        <is>
          <t>VCM0JFCZB4321B8K4</t>
        </is>
      </c>
      <c r="J4542" s="8" t="inlineStr">
        <is>
          <t>03 - Supercar</t>
        </is>
      </c>
      <c r="K4542" s="12" t="n">
        <v>455000</v>
      </c>
      <c r="L4542" s="8" t="inlineStr">
        <is>
          <t>California</t>
        </is>
      </c>
      <c r="M4542" s="13" t="n">
        <v>13328.07</v>
      </c>
      <c r="N4542" s="13" t="n">
        <v>11957.94</v>
      </c>
      <c r="O4542" s="8" t="n"/>
    </row>
    <row r="4543">
      <c r="A4543" s="8" t="inlineStr">
        <is>
          <t>CANON-202601-004614</t>
        </is>
      </c>
      <c r="B4543" s="9" t="inlineStr">
        <is>
          <t>2026-01</t>
        </is>
      </c>
      <c r="C4543" s="10" t="n">
        <v>46040</v>
      </c>
      <c r="D4543" s="9" t="inlineStr">
        <is>
          <t>Bound</t>
        </is>
      </c>
      <c r="E4543" s="8" t="inlineStr">
        <is>
          <t>Saoirse Whitlock</t>
        </is>
      </c>
      <c r="F4543" s="11" t="n">
        <v>1975</v>
      </c>
      <c r="G4543" s="8" t="inlineStr">
        <is>
          <t>Aston Martin</t>
        </is>
      </c>
      <c r="H4543" s="8" t="inlineStr">
        <is>
          <t>DB12</t>
        </is>
      </c>
      <c r="I4543" s="8" t="inlineStr">
        <is>
          <t>KPY0DT19W663XKLC2</t>
        </is>
      </c>
      <c r="J4543" s="8" t="inlineStr">
        <is>
          <t>02 - Sports / GT</t>
        </is>
      </c>
      <c r="K4543" s="12" t="n">
        <v>675000</v>
      </c>
      <c r="L4543" s="8" t="inlineStr">
        <is>
          <t>South Dakota</t>
        </is>
      </c>
      <c r="M4543" s="13" t="n">
        <v>9188.92</v>
      </c>
      <c r="N4543" s="13" t="n">
        <v>8244.299999999999</v>
      </c>
      <c r="O4543" s="8" t="n"/>
    </row>
    <row r="4544">
      <c r="A4544" s="8" t="inlineStr">
        <is>
          <t>CANON-202601-004615</t>
        </is>
      </c>
      <c r="B4544" s="9" t="inlineStr">
        <is>
          <t>2026-01</t>
        </is>
      </c>
      <c r="C4544" s="10" t="n">
        <v>46032</v>
      </c>
      <c r="D4544" s="9" t="inlineStr">
        <is>
          <t>Bound</t>
        </is>
      </c>
      <c r="E4544" s="8" t="inlineStr">
        <is>
          <t>Sunniva Vandermeer</t>
        </is>
      </c>
      <c r="F4544" s="11" t="n">
        <v>1961</v>
      </c>
      <c r="G4544" s="8" t="inlineStr">
        <is>
          <t>BMW</t>
        </is>
      </c>
      <c r="H4544" s="8" t="inlineStr">
        <is>
          <t>M8 Competition</t>
        </is>
      </c>
      <c r="I4544" s="8" t="inlineStr">
        <is>
          <t>MUJ2T2W9L03JZ673Y</t>
        </is>
      </c>
      <c r="J4544" s="8" t="inlineStr">
        <is>
          <t>02 - Sports / GT</t>
        </is>
      </c>
      <c r="K4544" s="12" t="n">
        <v>705000</v>
      </c>
      <c r="L4544" s="8" t="inlineStr">
        <is>
          <t>New York</t>
        </is>
      </c>
      <c r="M4544" s="13" t="n">
        <v>11067.17</v>
      </c>
      <c r="N4544" s="13" t="n">
        <v>9929.459999999999</v>
      </c>
      <c r="O4544" s="8" t="n"/>
    </row>
    <row r="4545">
      <c r="A4545" s="8" t="inlineStr">
        <is>
          <t>CANON-202601-004616</t>
        </is>
      </c>
      <c r="B4545" s="9" t="inlineStr">
        <is>
          <t>2026-01</t>
        </is>
      </c>
      <c r="C4545" s="10" t="n">
        <v>46033</v>
      </c>
      <c r="D4545" s="9" t="inlineStr">
        <is>
          <t>Bound</t>
        </is>
      </c>
      <c r="E4545" s="8" t="inlineStr">
        <is>
          <t>Everett Vandermeer</t>
        </is>
      </c>
      <c r="F4545" s="11" t="n">
        <v>1993</v>
      </c>
      <c r="G4545" s="8" t="inlineStr">
        <is>
          <t>BMW</t>
        </is>
      </c>
      <c r="H4545" s="8" t="inlineStr">
        <is>
          <t>M8 Competition</t>
        </is>
      </c>
      <c r="I4545" s="8" t="inlineStr">
        <is>
          <t>7YRES8B1TRGNH8V8R</t>
        </is>
      </c>
      <c r="J4545" s="8" t="inlineStr">
        <is>
          <t>02 - Sports / GT</t>
        </is>
      </c>
      <c r="K4545" s="12" t="n">
        <v>495000</v>
      </c>
      <c r="L4545" s="8" t="inlineStr">
        <is>
          <t>Ohio</t>
        </is>
      </c>
      <c r="M4545" s="13" t="n">
        <v>9736.559999999999</v>
      </c>
      <c r="N4545" s="13" t="n">
        <v>8735.639999999999</v>
      </c>
      <c r="O4545" s="8" t="n"/>
    </row>
    <row r="4546">
      <c r="A4546" s="8" t="inlineStr">
        <is>
          <t>CANON-202601-004618</t>
        </is>
      </c>
      <c r="B4546" s="9" t="inlineStr">
        <is>
          <t>2026-01</t>
        </is>
      </c>
      <c r="C4546" s="10" t="n">
        <v>46043</v>
      </c>
      <c r="D4546" s="9" t="inlineStr">
        <is>
          <t>Bound</t>
        </is>
      </c>
      <c r="E4546" s="8" t="inlineStr">
        <is>
          <t>Ramona Kingsford</t>
        </is>
      </c>
      <c r="F4546" s="11" t="n">
        <v>1955</v>
      </c>
      <c r="G4546" s="8" t="inlineStr">
        <is>
          <t>Aston Martin</t>
        </is>
      </c>
      <c r="H4546" s="8" t="inlineStr">
        <is>
          <t>DB5</t>
        </is>
      </c>
      <c r="I4546" s="8" t="inlineStr">
        <is>
          <t>RUBCUTB579P36BJCF</t>
        </is>
      </c>
      <c r="J4546" s="8" t="inlineStr">
        <is>
          <t>07 - Post-War Classic (1946-1972)</t>
        </is>
      </c>
      <c r="K4546" s="12" t="n">
        <v>390000</v>
      </c>
      <c r="L4546" s="8" t="inlineStr">
        <is>
          <t>Pennsylvania</t>
        </is>
      </c>
      <c r="M4546" s="13" t="n">
        <v>3532.08</v>
      </c>
      <c r="N4546" s="13" t="n">
        <v>3168.98</v>
      </c>
      <c r="O4546" s="8" t="n"/>
    </row>
    <row r="4547">
      <c r="A4547" s="8" t="inlineStr">
        <is>
          <t>CANON-202601-004619</t>
        </is>
      </c>
      <c r="B4547" s="9" t="inlineStr">
        <is>
          <t>2026-01</t>
        </is>
      </c>
      <c r="C4547" s="10" t="n">
        <v>46027</v>
      </c>
      <c r="D4547" s="9" t="inlineStr">
        <is>
          <t>Bound</t>
        </is>
      </c>
      <c r="E4547" s="8" t="inlineStr">
        <is>
          <t>Noor Merriweather</t>
        </is>
      </c>
      <c r="F4547" s="11" t="n">
        <v>1972</v>
      </c>
      <c r="G4547" s="8" t="inlineStr">
        <is>
          <t>Ferrari</t>
        </is>
      </c>
      <c r="H4547" s="8" t="inlineStr">
        <is>
          <t>296 GTB</t>
        </is>
      </c>
      <c r="I4547" s="8" t="inlineStr">
        <is>
          <t>UYF5JTY0EKZW0GC9F</t>
        </is>
      </c>
      <c r="J4547" s="8" t="inlineStr">
        <is>
          <t>03 - Supercar</t>
        </is>
      </c>
      <c r="K4547" s="12" t="n">
        <v>675000</v>
      </c>
      <c r="L4547" s="8" t="inlineStr">
        <is>
          <t>California</t>
        </is>
      </c>
      <c r="M4547" s="13" t="n">
        <v>16333.73</v>
      </c>
      <c r="N4547" s="13" t="n">
        <v>14654.62</v>
      </c>
      <c r="O4547" s="8" t="n"/>
    </row>
    <row r="4548">
      <c r="A4548" s="8" t="inlineStr">
        <is>
          <t>CANON-202601-004620</t>
        </is>
      </c>
      <c r="B4548" s="9" t="inlineStr">
        <is>
          <t>2026-01</t>
        </is>
      </c>
      <c r="C4548" s="10" t="n">
        <v>46042</v>
      </c>
      <c r="D4548" s="9" t="inlineStr">
        <is>
          <t>Bound</t>
        </is>
      </c>
      <c r="E4548" s="8" t="inlineStr">
        <is>
          <t>Cassius Fairweather</t>
        </is>
      </c>
      <c r="F4548" s="11" t="n">
        <v>2002</v>
      </c>
      <c r="G4548" s="8" t="inlineStr">
        <is>
          <t>Bentley</t>
        </is>
      </c>
      <c r="H4548" s="8" t="inlineStr">
        <is>
          <t>Continental GT</t>
        </is>
      </c>
      <c r="I4548" s="8" t="inlineStr">
        <is>
          <t>T8YK52EEDPCCN5NZN</t>
        </is>
      </c>
      <c r="J4548" s="8" t="inlineStr">
        <is>
          <t>02 - Sports / GT</t>
        </is>
      </c>
      <c r="K4548" s="12" t="n">
        <v>590000</v>
      </c>
      <c r="L4548" s="8" t="inlineStr">
        <is>
          <t>California</t>
        </is>
      </c>
      <c r="M4548" s="13" t="n">
        <v>9768.4</v>
      </c>
      <c r="N4548" s="13" t="n">
        <v>8764.209999999999</v>
      </c>
      <c r="O4548" s="8" t="n"/>
    </row>
    <row r="4549">
      <c r="A4549" s="8" t="inlineStr">
        <is>
          <t>CANON-202601-004621</t>
        </is>
      </c>
      <c r="B4549" s="9" t="inlineStr">
        <is>
          <t>2026-01</t>
        </is>
      </c>
      <c r="C4549" s="10" t="n">
        <v>46045</v>
      </c>
      <c r="D4549" s="9" t="inlineStr">
        <is>
          <t>Bound</t>
        </is>
      </c>
      <c r="E4549" s="8" t="inlineStr">
        <is>
          <t>Horace Fairweather</t>
        </is>
      </c>
      <c r="F4549" s="11" t="n">
        <v>1970</v>
      </c>
      <c r="G4549" s="8" t="inlineStr">
        <is>
          <t>Ferrari</t>
        </is>
      </c>
      <c r="H4549" s="8" t="inlineStr">
        <is>
          <t>SF90 Stradale</t>
        </is>
      </c>
      <c r="I4549" s="8" t="inlineStr">
        <is>
          <t>U2HMZLFJEASRV9C5J</t>
        </is>
      </c>
      <c r="J4549" s="8" t="inlineStr">
        <is>
          <t>03 - Supercar</t>
        </is>
      </c>
      <c r="K4549" s="12" t="n">
        <v>665000</v>
      </c>
      <c r="L4549" s="8" t="inlineStr">
        <is>
          <t>Maryland</t>
        </is>
      </c>
      <c r="M4549" s="13" t="n">
        <v>11323.82</v>
      </c>
      <c r="N4549" s="13" t="n">
        <v>10159.73</v>
      </c>
      <c r="O4549" s="8" t="n"/>
    </row>
    <row r="4550">
      <c r="A4550" s="8" t="inlineStr">
        <is>
          <t>CANON-202601-004622</t>
        </is>
      </c>
      <c r="B4550" s="9" t="inlineStr">
        <is>
          <t>2026-01</t>
        </is>
      </c>
      <c r="C4550" s="10" t="n">
        <v>46031</v>
      </c>
      <c r="D4550" s="9" t="inlineStr">
        <is>
          <t>Bound</t>
        </is>
      </c>
      <c r="E4550" s="8" t="inlineStr">
        <is>
          <t>Beatrix Bellandi</t>
        </is>
      </c>
      <c r="F4550" s="11" t="n">
        <v>1998</v>
      </c>
      <c r="G4550" s="8" t="inlineStr">
        <is>
          <t>Mercedes-Benz</t>
        </is>
      </c>
      <c r="H4550" s="8" t="inlineStr">
        <is>
          <t>AMG GT</t>
        </is>
      </c>
      <c r="I4550" s="8" t="inlineStr">
        <is>
          <t>ASNMVSXX0Y26KSTJS</t>
        </is>
      </c>
      <c r="J4550" s="8" t="inlineStr">
        <is>
          <t>02 - Sports / GT</t>
        </is>
      </c>
      <c r="K4550" s="12" t="n">
        <v>320000</v>
      </c>
      <c r="L4550" s="8" t="inlineStr">
        <is>
          <t>New Hampshire</t>
        </is>
      </c>
      <c r="M4550" s="13" t="n">
        <v>4709.43</v>
      </c>
      <c r="N4550" s="13" t="n">
        <v>4225.3</v>
      </c>
      <c r="O4550" s="8" t="n"/>
    </row>
    <row r="4551">
      <c r="A4551" s="8" t="inlineStr">
        <is>
          <t>CANON-202601-004623</t>
        </is>
      </c>
      <c r="B4551" s="9" t="inlineStr">
        <is>
          <t>2026-01</t>
        </is>
      </c>
      <c r="C4551" s="10" t="n">
        <v>46038</v>
      </c>
      <c r="D4551" s="9" t="inlineStr">
        <is>
          <t>Bound</t>
        </is>
      </c>
      <c r="E4551" s="8" t="inlineStr">
        <is>
          <t>Lorenzo Delacroix</t>
        </is>
      </c>
      <c r="F4551" s="11" t="n">
        <v>2021</v>
      </c>
      <c r="G4551" s="8" t="inlineStr">
        <is>
          <t>Porsche</t>
        </is>
      </c>
      <c r="H4551" s="8" t="inlineStr">
        <is>
          <t>911 Turbo S</t>
        </is>
      </c>
      <c r="I4551" s="8" t="inlineStr">
        <is>
          <t>8SYV51AY37EYPDLYP</t>
        </is>
      </c>
      <c r="J4551" s="8" t="inlineStr">
        <is>
          <t>02 - Sports / GT</t>
        </is>
      </c>
      <c r="K4551" s="12" t="n">
        <v>860000</v>
      </c>
      <c r="L4551" s="8" t="inlineStr">
        <is>
          <t>Illinois</t>
        </is>
      </c>
      <c r="M4551" s="13" t="n">
        <v>14344.15</v>
      </c>
      <c r="N4551" s="13" t="n">
        <v>12869.57</v>
      </c>
      <c r="O4551" s="8" t="n"/>
    </row>
    <row r="4552">
      <c r="A4552" s="8" t="inlineStr">
        <is>
          <t>CANON-202601-004625</t>
        </is>
      </c>
      <c r="B4552" s="9" t="inlineStr">
        <is>
          <t>2026-01</t>
        </is>
      </c>
      <c r="C4552" s="10" t="n">
        <v>46053</v>
      </c>
      <c r="D4552" s="9" t="inlineStr">
        <is>
          <t>Bound</t>
        </is>
      </c>
      <c r="E4552" s="8" t="inlineStr">
        <is>
          <t>Saoirse Kingsford</t>
        </is>
      </c>
      <c r="F4552" s="11" t="n">
        <v>1961</v>
      </c>
      <c r="G4552" s="8" t="inlineStr">
        <is>
          <t>Aston Martin</t>
        </is>
      </c>
      <c r="H4552" s="8" t="inlineStr">
        <is>
          <t>DB12</t>
        </is>
      </c>
      <c r="I4552" s="8" t="inlineStr">
        <is>
          <t>EEMRZF2JWC99TWJ9A</t>
        </is>
      </c>
      <c r="J4552" s="8" t="inlineStr">
        <is>
          <t>02 - Sports / GT</t>
        </is>
      </c>
      <c r="K4552" s="12" t="n">
        <v>795000</v>
      </c>
      <c r="L4552" s="8" t="inlineStr">
        <is>
          <t>Wyoming</t>
        </is>
      </c>
      <c r="M4552" s="13" t="n">
        <v>10432.5</v>
      </c>
      <c r="N4552" s="13" t="n">
        <v>9360.040000000001</v>
      </c>
      <c r="O4552" s="8" t="n"/>
    </row>
    <row r="4553">
      <c r="A4553" s="8" t="inlineStr">
        <is>
          <t>CANON-202601-004627</t>
        </is>
      </c>
      <c r="B4553" s="9" t="inlineStr">
        <is>
          <t>2026-01</t>
        </is>
      </c>
      <c r="C4553" s="10" t="n">
        <v>46031</v>
      </c>
      <c r="D4553" s="9" t="inlineStr">
        <is>
          <t>Bound</t>
        </is>
      </c>
      <c r="E4553" s="8" t="inlineStr">
        <is>
          <t>Cassius Blackwood</t>
        </is>
      </c>
      <c r="F4553" s="11" t="n">
        <v>1988</v>
      </c>
      <c r="G4553" s="8" t="inlineStr">
        <is>
          <t>Bentley</t>
        </is>
      </c>
      <c r="H4553" s="8" t="inlineStr">
        <is>
          <t>Continental GT</t>
        </is>
      </c>
      <c r="I4553" s="8" t="inlineStr">
        <is>
          <t>L3EZEPAJTMJFHMHK1</t>
        </is>
      </c>
      <c r="J4553" s="8" t="inlineStr">
        <is>
          <t>02 - Sports / GT</t>
        </is>
      </c>
      <c r="K4553" s="12" t="n">
        <v>985000</v>
      </c>
      <c r="L4553" s="8" t="inlineStr">
        <is>
          <t>Colorado</t>
        </is>
      </c>
      <c r="M4553" s="13" t="n">
        <v>13288.21</v>
      </c>
      <c r="N4553" s="13" t="n">
        <v>11922.18</v>
      </c>
      <c r="O4553" s="8" t="n"/>
    </row>
    <row r="4554">
      <c r="A4554" s="8" t="inlineStr">
        <is>
          <t>CANON-202601-004628</t>
        </is>
      </c>
      <c r="B4554" s="9" t="inlineStr">
        <is>
          <t>2026-01</t>
        </is>
      </c>
      <c r="C4554" s="10" t="n">
        <v>46039</v>
      </c>
      <c r="D4554" s="9" t="inlineStr">
        <is>
          <t>Bound</t>
        </is>
      </c>
      <c r="E4554" s="8" t="inlineStr">
        <is>
          <t>Wilhelmina Chattopadhyay</t>
        </is>
      </c>
      <c r="F4554" s="11" t="n">
        <v>1960</v>
      </c>
      <c r="G4554" s="8" t="inlineStr">
        <is>
          <t>Ringbrothers</t>
        </is>
      </c>
      <c r="H4554" s="8" t="inlineStr">
        <is>
          <t>Mustang</t>
        </is>
      </c>
      <c r="I4554" s="8" t="inlineStr">
        <is>
          <t>R7GRP9B22UVS3D7SR</t>
        </is>
      </c>
      <c r="J4554" s="8" t="inlineStr">
        <is>
          <t>11 - Restomod / Coachbuilt / Bespoke</t>
        </is>
      </c>
      <c r="K4554" s="12" t="n">
        <v>625000</v>
      </c>
      <c r="L4554" s="8" t="inlineStr">
        <is>
          <t>Missouri</t>
        </is>
      </c>
      <c r="M4554" s="13" t="n">
        <v>9750</v>
      </c>
      <c r="N4554" s="13" t="n">
        <v>8747.700000000001</v>
      </c>
      <c r="O4554" s="8" t="n"/>
    </row>
    <row r="4555">
      <c r="A4555" s="8" t="inlineStr">
        <is>
          <t>CANON-202601-004632</t>
        </is>
      </c>
      <c r="B4555" s="9" t="inlineStr">
        <is>
          <t>2026-01</t>
        </is>
      </c>
      <c r="C4555" s="10" t="n">
        <v>46050</v>
      </c>
      <c r="D4555" s="9" t="inlineStr">
        <is>
          <t>Bound</t>
        </is>
      </c>
      <c r="E4555" s="8" t="inlineStr">
        <is>
          <t>Fitzgerald Harrington</t>
        </is>
      </c>
      <c r="F4555" s="11" t="n">
        <v>2006</v>
      </c>
      <c r="G4555" s="8" t="inlineStr">
        <is>
          <t>Mercedes-Benz</t>
        </is>
      </c>
      <c r="H4555" s="8" t="inlineStr">
        <is>
          <t>AMG GT</t>
        </is>
      </c>
      <c r="I4555" s="8" t="inlineStr">
        <is>
          <t>2MAZBA0HB383M9NR4</t>
        </is>
      </c>
      <c r="J4555" s="8" t="inlineStr">
        <is>
          <t>02 - Sports / GT</t>
        </is>
      </c>
      <c r="K4555" s="12" t="n">
        <v>495000</v>
      </c>
      <c r="L4555" s="8" t="inlineStr">
        <is>
          <t>Louisiana</t>
        </is>
      </c>
      <c r="M4555" s="13" t="n">
        <v>8475.709999999999</v>
      </c>
      <c r="N4555" s="13" t="n">
        <v>7604.41</v>
      </c>
      <c r="O4555" s="8" t="n"/>
    </row>
    <row r="4556">
      <c r="A4556" s="8" t="inlineStr">
        <is>
          <t>CANON-202601-004634</t>
        </is>
      </c>
      <c r="B4556" s="9" t="inlineStr">
        <is>
          <t>2026-01</t>
        </is>
      </c>
      <c r="C4556" s="10" t="n">
        <v>46046</v>
      </c>
      <c r="D4556" s="9" t="inlineStr">
        <is>
          <t>Bound</t>
        </is>
      </c>
      <c r="E4556" s="8" t="inlineStr">
        <is>
          <t>Marisol Blackwood</t>
        </is>
      </c>
      <c r="F4556" s="11" t="n">
        <v>1976</v>
      </c>
      <c r="G4556" s="8" t="inlineStr">
        <is>
          <t>Maserati</t>
        </is>
      </c>
      <c r="H4556" s="8" t="inlineStr">
        <is>
          <t>GranTurismo</t>
        </is>
      </c>
      <c r="I4556" s="8" t="inlineStr">
        <is>
          <t>SEGH4GXNUTRFYSV5N</t>
        </is>
      </c>
      <c r="J4556" s="8" t="inlineStr">
        <is>
          <t>02 - Sports / GT</t>
        </is>
      </c>
      <c r="K4556" s="12" t="n">
        <v>890000</v>
      </c>
      <c r="L4556" s="8" t="inlineStr">
        <is>
          <t>Wisconsin</t>
        </is>
      </c>
      <c r="M4556" s="13" t="n">
        <v>13098.11</v>
      </c>
      <c r="N4556" s="13" t="n">
        <v>11751.62</v>
      </c>
      <c r="O4556" s="8" t="n"/>
    </row>
    <row r="4557">
      <c r="A4557" s="8" t="inlineStr">
        <is>
          <t>CANON-202601-004635</t>
        </is>
      </c>
      <c r="B4557" s="9" t="inlineStr">
        <is>
          <t>2026-01</t>
        </is>
      </c>
      <c r="C4557" s="10" t="n">
        <v>46050</v>
      </c>
      <c r="D4557" s="9" t="inlineStr">
        <is>
          <t>Bound</t>
        </is>
      </c>
      <c r="E4557" s="8" t="inlineStr">
        <is>
          <t>Emiliano Nakashima</t>
        </is>
      </c>
      <c r="F4557" s="11" t="n">
        <v>1955</v>
      </c>
      <c r="G4557" s="8" t="inlineStr">
        <is>
          <t>Aston Martin</t>
        </is>
      </c>
      <c r="H4557" s="8" t="inlineStr">
        <is>
          <t>DB5</t>
        </is>
      </c>
      <c r="I4557" s="8" t="inlineStr">
        <is>
          <t>UHGWAFBPXWM4CV3AJ</t>
        </is>
      </c>
      <c r="J4557" s="8" t="inlineStr">
        <is>
          <t>07 - Post-War Classic (1946-1972)</t>
        </is>
      </c>
      <c r="K4557" s="12" t="n">
        <v>470000</v>
      </c>
      <c r="L4557" s="8" t="inlineStr">
        <is>
          <t>Michigan</t>
        </is>
      </c>
      <c r="M4557" s="13" t="n">
        <v>6597.74</v>
      </c>
      <c r="N4557" s="13" t="n">
        <v>5919.49</v>
      </c>
      <c r="O4557" s="8" t="n"/>
    </row>
    <row r="4558">
      <c r="A4558" s="8" t="inlineStr">
        <is>
          <t>CANON-202601-004636</t>
        </is>
      </c>
      <c r="B4558" s="9" t="inlineStr">
        <is>
          <t>2026-01</t>
        </is>
      </c>
      <c r="C4558" s="10" t="n">
        <v>46024</v>
      </c>
      <c r="D4558" s="9" t="inlineStr">
        <is>
          <t>Bound</t>
        </is>
      </c>
      <c r="E4558" s="8" t="inlineStr">
        <is>
          <t>Lorenzo Okonkwo</t>
        </is>
      </c>
      <c r="F4558" s="11" t="n">
        <v>2006</v>
      </c>
      <c r="G4558" s="8" t="inlineStr">
        <is>
          <t>Aston Martin</t>
        </is>
      </c>
      <c r="H4558" s="8" t="inlineStr">
        <is>
          <t>DB12</t>
        </is>
      </c>
      <c r="I4558" s="8" t="inlineStr">
        <is>
          <t>B7BUH6275P8S9EVZD</t>
        </is>
      </c>
      <c r="J4558" s="8" t="inlineStr">
        <is>
          <t>02 - Sports / GT</t>
        </is>
      </c>
      <c r="K4558" s="12" t="n">
        <v>515000</v>
      </c>
      <c r="L4558" s="8" t="inlineStr">
        <is>
          <t>Montana</t>
        </is>
      </c>
      <c r="M4558" s="13" t="n">
        <v>5873.92</v>
      </c>
      <c r="N4558" s="13" t="n">
        <v>5270.08</v>
      </c>
      <c r="O4558" s="8" t="n"/>
    </row>
    <row r="4559">
      <c r="A4559" s="8" t="inlineStr">
        <is>
          <t>CANON-202601-004637</t>
        </is>
      </c>
      <c r="B4559" s="9" t="inlineStr">
        <is>
          <t>2026-01</t>
        </is>
      </c>
      <c r="C4559" s="10" t="n">
        <v>46040</v>
      </c>
      <c r="D4559" s="9" t="inlineStr">
        <is>
          <t>Bound</t>
        </is>
      </c>
      <c r="E4559" s="8" t="inlineStr">
        <is>
          <t>Marisol Farkas</t>
        </is>
      </c>
      <c r="F4559" s="11" t="n">
        <v>2008</v>
      </c>
      <c r="G4559" s="8" t="inlineStr">
        <is>
          <t>Singer</t>
        </is>
      </c>
      <c r="H4559" s="8" t="inlineStr">
        <is>
          <t>911 Reimagined</t>
        </is>
      </c>
      <c r="I4559" s="8" t="inlineStr">
        <is>
          <t>J7R2ZLBSMNKWVCXE1</t>
        </is>
      </c>
      <c r="J4559" s="8" t="inlineStr">
        <is>
          <t>11 - Restomod / Coachbuilt / Bespoke</t>
        </is>
      </c>
      <c r="K4559" s="12" t="n">
        <v>1090000</v>
      </c>
      <c r="L4559" s="8" t="inlineStr">
        <is>
          <t>Florida</t>
        </is>
      </c>
      <c r="M4559" s="13" t="n">
        <v>19858.57</v>
      </c>
      <c r="N4559" s="13" t="n">
        <v>17817.11</v>
      </c>
      <c r="O4559" s="8" t="n"/>
    </row>
    <row r="4560">
      <c r="A4560" s="8" t="inlineStr">
        <is>
          <t>CANON-202601-004638</t>
        </is>
      </c>
      <c r="B4560" s="9" t="inlineStr">
        <is>
          <t>2026-01</t>
        </is>
      </c>
      <c r="C4560" s="10" t="n">
        <v>46029</v>
      </c>
      <c r="D4560" s="9" t="inlineStr">
        <is>
          <t>Bound</t>
        </is>
      </c>
      <c r="E4560" s="8" t="inlineStr">
        <is>
          <t>Beatrix Okonkwo</t>
        </is>
      </c>
      <c r="F4560" s="11" t="n">
        <v>1995</v>
      </c>
      <c r="G4560" s="8" t="inlineStr">
        <is>
          <t>Maserati</t>
        </is>
      </c>
      <c r="H4560" s="8" t="inlineStr">
        <is>
          <t>GranTurismo</t>
        </is>
      </c>
      <c r="I4560" s="8" t="inlineStr">
        <is>
          <t>MLRTN6YAYNFGW3BKD</t>
        </is>
      </c>
      <c r="J4560" s="8" t="inlineStr">
        <is>
          <t>02 - Sports / GT</t>
        </is>
      </c>
      <c r="K4560" s="12" t="n">
        <v>360000</v>
      </c>
      <c r="L4560" s="8" t="inlineStr">
        <is>
          <t>Montana</t>
        </is>
      </c>
      <c r="M4560" s="13" t="n">
        <v>4737.74</v>
      </c>
      <c r="N4560" s="13" t="n">
        <v>4250.7</v>
      </c>
      <c r="O4560" s="8" t="n"/>
    </row>
    <row r="4561">
      <c r="A4561" s="8" t="inlineStr">
        <is>
          <t>CANON-202601-004640</t>
        </is>
      </c>
      <c r="B4561" s="9" t="inlineStr">
        <is>
          <t>2026-01</t>
        </is>
      </c>
      <c r="C4561" s="10" t="n">
        <v>46032</v>
      </c>
      <c r="D4561" s="9" t="inlineStr">
        <is>
          <t>Bound</t>
        </is>
      </c>
      <c r="E4561" s="8" t="inlineStr">
        <is>
          <t>Emiliano Kingsford</t>
        </is>
      </c>
      <c r="F4561" s="11" t="n">
        <v>1958</v>
      </c>
      <c r="G4561" s="8" t="inlineStr">
        <is>
          <t>Ferrari</t>
        </is>
      </c>
      <c r="H4561" s="8" t="inlineStr">
        <is>
          <t>296 GTB</t>
        </is>
      </c>
      <c r="I4561" s="8" t="inlineStr">
        <is>
          <t>1X8ZN5K09HRV9WFLS</t>
        </is>
      </c>
      <c r="J4561" s="8" t="inlineStr">
        <is>
          <t>03 - Supercar</t>
        </is>
      </c>
      <c r="K4561" s="12" t="n">
        <v>420000</v>
      </c>
      <c r="L4561" s="8" t="inlineStr">
        <is>
          <t>West Virginia</t>
        </is>
      </c>
      <c r="M4561" s="13" t="n">
        <v>12120.57</v>
      </c>
      <c r="N4561" s="13" t="n">
        <v>10874.58</v>
      </c>
      <c r="O4561" s="8" t="n"/>
    </row>
    <row r="4562">
      <c r="A4562" s="8" t="inlineStr">
        <is>
          <t>CANON-202601-004642</t>
        </is>
      </c>
      <c r="B4562" s="9" t="inlineStr">
        <is>
          <t>2026-01</t>
        </is>
      </c>
      <c r="C4562" s="10" t="n">
        <v>46039</v>
      </c>
      <c r="D4562" s="9" t="inlineStr">
        <is>
          <t>Bound</t>
        </is>
      </c>
      <c r="E4562" s="8" t="inlineStr">
        <is>
          <t>Priya Bellandi</t>
        </is>
      </c>
      <c r="F4562" s="11" t="n">
        <v>2007</v>
      </c>
      <c r="G4562" s="8" t="inlineStr">
        <is>
          <t>Ferrari</t>
        </is>
      </c>
      <c r="H4562" s="8" t="inlineStr">
        <is>
          <t>296 GTB</t>
        </is>
      </c>
      <c r="I4562" s="8" t="inlineStr">
        <is>
          <t>S8RG73Y9RY740LD65</t>
        </is>
      </c>
      <c r="J4562" s="8" t="inlineStr">
        <is>
          <t>03 - Supercar</t>
        </is>
      </c>
      <c r="K4562" s="12" t="n">
        <v>970000</v>
      </c>
      <c r="L4562" s="8" t="inlineStr">
        <is>
          <t>Nebraska</t>
        </is>
      </c>
      <c r="M4562" s="13" t="n">
        <v>22602.83</v>
      </c>
      <c r="N4562" s="13" t="n">
        <v>20279.26</v>
      </c>
      <c r="O4562" s="8" t="n"/>
    </row>
    <row r="4563">
      <c r="A4563" s="8" t="inlineStr">
        <is>
          <t>CANON-202601-004643</t>
        </is>
      </c>
      <c r="B4563" s="9" t="inlineStr">
        <is>
          <t>2026-01</t>
        </is>
      </c>
      <c r="C4563" s="10" t="n">
        <v>46043</v>
      </c>
      <c r="D4563" s="9" t="inlineStr">
        <is>
          <t>Bound</t>
        </is>
      </c>
      <c r="E4563" s="8" t="inlineStr">
        <is>
          <t>Horace Merriweather</t>
        </is>
      </c>
      <c r="F4563" s="11" t="n">
        <v>2013</v>
      </c>
      <c r="G4563" s="8" t="inlineStr">
        <is>
          <t>Porsche</t>
        </is>
      </c>
      <c r="H4563" s="8" t="inlineStr">
        <is>
          <t>911 Turbo S</t>
        </is>
      </c>
      <c r="I4563" s="8" t="inlineStr">
        <is>
          <t>EL64EPWT2KKLLJGH3</t>
        </is>
      </c>
      <c r="J4563" s="8" t="inlineStr">
        <is>
          <t>02 - Sports / GT</t>
        </is>
      </c>
      <c r="K4563" s="12" t="n">
        <v>335000</v>
      </c>
      <c r="L4563" s="8" t="inlineStr">
        <is>
          <t>Minnesota</t>
        </is>
      </c>
      <c r="M4563" s="13" t="n">
        <v>6257.55</v>
      </c>
      <c r="N4563" s="13" t="n">
        <v>5614.27</v>
      </c>
      <c r="O4563" s="8" t="n"/>
    </row>
    <row r="4564">
      <c r="A4564" s="8" t="inlineStr">
        <is>
          <t>CANON-202601-004644</t>
        </is>
      </c>
      <c r="B4564" s="9" t="inlineStr">
        <is>
          <t>2026-01</t>
        </is>
      </c>
      <c r="C4564" s="10" t="n">
        <v>46051</v>
      </c>
      <c r="D4564" s="9" t="inlineStr">
        <is>
          <t>Bound</t>
        </is>
      </c>
      <c r="E4564" s="8" t="inlineStr">
        <is>
          <t>Fenwick Fairweather</t>
        </is>
      </c>
      <c r="F4564" s="11" t="n">
        <v>1982</v>
      </c>
      <c r="G4564" s="8" t="inlineStr">
        <is>
          <t>Maserati</t>
        </is>
      </c>
      <c r="H4564" s="8" t="inlineStr">
        <is>
          <t>GranTurismo</t>
        </is>
      </c>
      <c r="I4564" s="8" t="inlineStr">
        <is>
          <t>8PJFPF1SERJVS3MU7</t>
        </is>
      </c>
      <c r="J4564" s="8" t="inlineStr">
        <is>
          <t>02 - Sports / GT</t>
        </is>
      </c>
      <c r="K4564" s="12" t="n">
        <v>1510000</v>
      </c>
      <c r="L4564" s="8" t="inlineStr">
        <is>
          <t>California</t>
        </is>
      </c>
      <c r="M4564" s="13" t="n">
        <v>21154.25</v>
      </c>
      <c r="N4564" s="13" t="n">
        <v>18979.59</v>
      </c>
      <c r="O4564" s="8" t="n"/>
    </row>
    <row r="4565">
      <c r="A4565" s="8" t="inlineStr">
        <is>
          <t>CANON-202601-004645</t>
        </is>
      </c>
      <c r="B4565" s="9" t="inlineStr">
        <is>
          <t>2026-01</t>
        </is>
      </c>
      <c r="C4565" s="10" t="n">
        <v>46028</v>
      </c>
      <c r="D4565" s="9" t="inlineStr">
        <is>
          <t>Bound</t>
        </is>
      </c>
      <c r="E4565" s="8" t="inlineStr">
        <is>
          <t>Fenwick Fairweather</t>
        </is>
      </c>
      <c r="F4565" s="11" t="n">
        <v>2015</v>
      </c>
      <c r="G4565" s="8" t="inlineStr">
        <is>
          <t>Porsche</t>
        </is>
      </c>
      <c r="H4565" s="8" t="inlineStr">
        <is>
          <t>911 Turbo S</t>
        </is>
      </c>
      <c r="I4565" s="8" t="inlineStr">
        <is>
          <t>MGLV30TEPF2WUX8YV</t>
        </is>
      </c>
      <c r="J4565" s="8" t="inlineStr">
        <is>
          <t>02 - Sports / GT</t>
        </is>
      </c>
      <c r="K4565" s="12" t="n">
        <v>495000</v>
      </c>
      <c r="L4565" s="8" t="inlineStr">
        <is>
          <t>Washington</t>
        </is>
      </c>
      <c r="M4565" s="13" t="n">
        <v>6724.53</v>
      </c>
      <c r="N4565" s="13" t="n">
        <v>6033.25</v>
      </c>
      <c r="O4565" s="8" t="n"/>
    </row>
    <row r="4566">
      <c r="A4566" s="8" t="inlineStr">
        <is>
          <t>CANON-202601-004648</t>
        </is>
      </c>
      <c r="B4566" s="9" t="inlineStr">
        <is>
          <t>2026-01</t>
        </is>
      </c>
      <c r="C4566" s="10" t="n">
        <v>46025</v>
      </c>
      <c r="D4566" s="9" t="inlineStr">
        <is>
          <t>Bound</t>
        </is>
      </c>
      <c r="E4566" s="8" t="inlineStr">
        <is>
          <t>Horace Harrington</t>
        </is>
      </c>
      <c r="F4566" s="11" t="n">
        <v>1966</v>
      </c>
      <c r="G4566" s="8" t="inlineStr">
        <is>
          <t>Porsche</t>
        </is>
      </c>
      <c r="H4566" s="8" t="inlineStr">
        <is>
          <t>911 Turbo S</t>
        </is>
      </c>
      <c r="I4566" s="8" t="inlineStr">
        <is>
          <t>4D9T9KRAHF6XYS9SC</t>
        </is>
      </c>
      <c r="J4566" s="8" t="inlineStr">
        <is>
          <t>02 - Sports / GT</t>
        </is>
      </c>
      <c r="K4566" s="12" t="n">
        <v>800000</v>
      </c>
      <c r="L4566" s="8" t="inlineStr">
        <is>
          <t>New York</t>
        </is>
      </c>
      <c r="M4566" s="13" t="n">
        <v>12558.49</v>
      </c>
      <c r="N4566" s="13" t="n">
        <v>11267.48</v>
      </c>
      <c r="O4566" s="8" t="n"/>
    </row>
    <row r="4567">
      <c r="A4567" s="8" t="inlineStr">
        <is>
          <t>CANON-202601-004652</t>
        </is>
      </c>
      <c r="B4567" s="9" t="inlineStr">
        <is>
          <t>2026-01</t>
        </is>
      </c>
      <c r="C4567" s="10" t="n">
        <v>46048</v>
      </c>
      <c r="D4567" s="9" t="inlineStr">
        <is>
          <t>Bound</t>
        </is>
      </c>
      <c r="E4567" s="8" t="inlineStr">
        <is>
          <t>Lorenzo Delacroix</t>
        </is>
      </c>
      <c r="F4567" s="11" t="n">
        <v>2013</v>
      </c>
      <c r="G4567" s="8" t="inlineStr">
        <is>
          <t>Singer</t>
        </is>
      </c>
      <c r="H4567" s="8" t="inlineStr">
        <is>
          <t>911 Reimagined</t>
        </is>
      </c>
      <c r="I4567" s="8" t="inlineStr">
        <is>
          <t>3S31BDKJ8BYLCWCF1</t>
        </is>
      </c>
      <c r="J4567" s="8" t="inlineStr">
        <is>
          <t>11 - Restomod / Coachbuilt / Bespoke</t>
        </is>
      </c>
      <c r="K4567" s="12" t="n">
        <v>965000</v>
      </c>
      <c r="L4567" s="8" t="inlineStr">
        <is>
          <t>Pennsylvania</t>
        </is>
      </c>
      <c r="M4567" s="13" t="n">
        <v>14201.89</v>
      </c>
      <c r="N4567" s="13" t="n">
        <v>12741.94</v>
      </c>
      <c r="O4567" s="8" t="n"/>
    </row>
    <row r="4568">
      <c r="A4568" s="8" t="inlineStr">
        <is>
          <t>CANON-202601-004654</t>
        </is>
      </c>
      <c r="B4568" s="9" t="inlineStr">
        <is>
          <t>2026-01</t>
        </is>
      </c>
      <c r="C4568" s="10" t="n">
        <v>46032</v>
      </c>
      <c r="D4568" s="9" t="inlineStr">
        <is>
          <t>Bound</t>
        </is>
      </c>
      <c r="E4568" s="8" t="inlineStr">
        <is>
          <t>Delphine Okonkwo</t>
        </is>
      </c>
      <c r="F4568" s="11" t="n">
        <v>1979</v>
      </c>
      <c r="G4568" s="8" t="inlineStr">
        <is>
          <t>Bentley</t>
        </is>
      </c>
      <c r="H4568" s="8" t="inlineStr">
        <is>
          <t>Continental GT</t>
        </is>
      </c>
      <c r="I4568" s="8" t="inlineStr">
        <is>
          <t>08K67CY9MKEBNEEXN</t>
        </is>
      </c>
      <c r="J4568" s="8" t="inlineStr">
        <is>
          <t>02 - Sports / GT</t>
        </is>
      </c>
      <c r="K4568" s="12" t="n">
        <v>365000</v>
      </c>
      <c r="L4568" s="8" t="inlineStr">
        <is>
          <t>South Dakota</t>
        </is>
      </c>
      <c r="M4568" s="13" t="n">
        <v>5733.25</v>
      </c>
      <c r="N4568" s="13" t="n">
        <v>5143.87</v>
      </c>
      <c r="O4568" s="8" t="n"/>
    </row>
    <row r="4569">
      <c r="A4569" s="8" t="inlineStr">
        <is>
          <t>CANON-202601-004657</t>
        </is>
      </c>
      <c r="B4569" s="9" t="inlineStr">
        <is>
          <t>2026-01</t>
        </is>
      </c>
      <c r="C4569" s="10" t="n">
        <v>46034</v>
      </c>
      <c r="D4569" s="9" t="inlineStr">
        <is>
          <t>Bound</t>
        </is>
      </c>
      <c r="E4569" s="8" t="inlineStr">
        <is>
          <t>Fenwick Farkas</t>
        </is>
      </c>
      <c r="F4569" s="11" t="n">
        <v>2021</v>
      </c>
      <c r="G4569" s="8" t="inlineStr">
        <is>
          <t>Porsche</t>
        </is>
      </c>
      <c r="H4569" s="8" t="inlineStr">
        <is>
          <t>911 Turbo S</t>
        </is>
      </c>
      <c r="I4569" s="8" t="inlineStr">
        <is>
          <t>7L3389YC0HZMHYMNM</t>
        </is>
      </c>
      <c r="J4569" s="8" t="inlineStr">
        <is>
          <t>02 - Sports / GT</t>
        </is>
      </c>
      <c r="K4569" s="12" t="n">
        <v>560000</v>
      </c>
      <c r="L4569" s="8" t="inlineStr">
        <is>
          <t>Illinois</t>
        </is>
      </c>
      <c r="M4569" s="13" t="n">
        <v>9340.379999999999</v>
      </c>
      <c r="N4569" s="13" t="n">
        <v>8380.190000000001</v>
      </c>
      <c r="O4569" s="8" t="n"/>
    </row>
    <row r="4570">
      <c r="A4570" s="8" t="inlineStr">
        <is>
          <t>CANON-202601-004658</t>
        </is>
      </c>
      <c r="B4570" s="9" t="inlineStr">
        <is>
          <t>2026-01</t>
        </is>
      </c>
      <c r="C4570" s="10" t="n">
        <v>46048</v>
      </c>
      <c r="D4570" s="9" t="inlineStr">
        <is>
          <t>Bound</t>
        </is>
      </c>
      <c r="E4570" s="8" t="inlineStr">
        <is>
          <t>Priya Fairweather</t>
        </is>
      </c>
      <c r="F4570" s="11" t="n">
        <v>1973</v>
      </c>
      <c r="G4570" s="8" t="inlineStr">
        <is>
          <t>Maserati</t>
        </is>
      </c>
      <c r="H4570" s="8" t="inlineStr">
        <is>
          <t>GranTurismo</t>
        </is>
      </c>
      <c r="I4570" s="8" t="inlineStr">
        <is>
          <t>9M9AE2W19B4T4MPED</t>
        </is>
      </c>
      <c r="J4570" s="8" t="inlineStr">
        <is>
          <t>02 - Sports / GT</t>
        </is>
      </c>
      <c r="K4570" s="12" t="n">
        <v>450000</v>
      </c>
      <c r="L4570" s="8" t="inlineStr">
        <is>
          <t>New Jersey</t>
        </is>
      </c>
      <c r="M4570" s="13" t="n">
        <v>5794.81</v>
      </c>
      <c r="N4570" s="13" t="n">
        <v>5199.1</v>
      </c>
      <c r="O4570" s="8" t="n"/>
    </row>
    <row r="4571">
      <c r="A4571" s="8" t="inlineStr">
        <is>
          <t>CANON-202601-004659</t>
        </is>
      </c>
      <c r="B4571" s="9" t="inlineStr">
        <is>
          <t>2026-01</t>
        </is>
      </c>
      <c r="C4571" s="10" t="n">
        <v>46026</v>
      </c>
      <c r="D4571" s="9" t="inlineStr">
        <is>
          <t>Bound</t>
        </is>
      </c>
      <c r="E4571" s="8" t="inlineStr">
        <is>
          <t>Beatrix Bellandi</t>
        </is>
      </c>
      <c r="F4571" s="11" t="n">
        <v>2019</v>
      </c>
      <c r="G4571" s="8" t="inlineStr">
        <is>
          <t>Aston Martin</t>
        </is>
      </c>
      <c r="H4571" s="8" t="inlineStr">
        <is>
          <t>DB12</t>
        </is>
      </c>
      <c r="I4571" s="8" t="inlineStr">
        <is>
          <t>D5HGZF2V3DFN4S349</t>
        </is>
      </c>
      <c r="J4571" s="8" t="inlineStr">
        <is>
          <t>02 - Sports / GT</t>
        </is>
      </c>
      <c r="K4571" s="12" t="n">
        <v>370000</v>
      </c>
      <c r="L4571" s="8" t="inlineStr">
        <is>
          <t>Florida</t>
        </is>
      </c>
      <c r="M4571" s="13" t="n">
        <v>7434.91</v>
      </c>
      <c r="N4571" s="13" t="n">
        <v>6670.6</v>
      </c>
      <c r="O4571" s="8" t="n"/>
    </row>
    <row r="4572">
      <c r="A4572" s="8" t="inlineStr">
        <is>
          <t>a027deeb-86cd-5d4d-b1be-23dce7f0d370</t>
        </is>
      </c>
      <c r="B4572" s="9" t="inlineStr">
        <is>
          <t>2026-01</t>
        </is>
      </c>
      <c r="C4572" s="10" t="n"/>
      <c r="D4572" s="9" t="inlineStr">
        <is>
          <t>Declined</t>
        </is>
      </c>
      <c r="E4572" s="8" t="inlineStr">
        <is>
          <t>Priya Kingsford</t>
        </is>
      </c>
      <c r="F4572" s="11" t="n">
        <v>2023</v>
      </c>
      <c r="G4572" s="8" t="inlineStr">
        <is>
          <t>Ferrari</t>
        </is>
      </c>
      <c r="H4572" s="8" t="inlineStr">
        <is>
          <t>296 GTB</t>
        </is>
      </c>
      <c r="I4572" s="8" t="inlineStr">
        <is>
          <t>MW7Y9R6956FZEVDJU</t>
        </is>
      </c>
      <c r="J4572" s="8" t="inlineStr">
        <is>
          <t>03 - Supercar</t>
        </is>
      </c>
      <c r="K4572" s="12" t="n">
        <v>390000</v>
      </c>
      <c r="L4572" s="8" t="inlineStr">
        <is>
          <t>Oregon</t>
        </is>
      </c>
      <c r="M4572" s="13" t="n">
        <v>9562.360000000001</v>
      </c>
      <c r="N4572" s="13" t="n"/>
      <c r="O4572" s="8" t="inlineStr">
        <is>
          <t>3 + at-fault claims - 5 yrs</t>
        </is>
      </c>
    </row>
    <row r="4573">
      <c r="A4573" s="8" t="inlineStr">
        <is>
          <t>a3929e18-64a6-51e7-b461-30fca48e32f9</t>
        </is>
      </c>
      <c r="B4573" s="9" t="inlineStr">
        <is>
          <t>2026-01</t>
        </is>
      </c>
      <c r="C4573" s="10" t="n"/>
      <c r="D4573" s="9" t="inlineStr">
        <is>
          <t>Declined</t>
        </is>
      </c>
      <c r="E4573" s="8" t="inlineStr">
        <is>
          <t>Cassius Rourke</t>
        </is>
      </c>
      <c r="F4573" s="11" t="n">
        <v>1985</v>
      </c>
      <c r="G4573" s="8" t="inlineStr">
        <is>
          <t>Ferrari</t>
        </is>
      </c>
      <c r="H4573" s="8" t="inlineStr">
        <is>
          <t>296 GTB</t>
        </is>
      </c>
      <c r="I4573" s="8" t="inlineStr">
        <is>
          <t>DDRHHK6CLAPVT7JFV</t>
        </is>
      </c>
      <c r="J4573" s="8" t="inlineStr">
        <is>
          <t>03 - Supercar</t>
        </is>
      </c>
      <c r="K4573" s="12" t="n">
        <v>140000</v>
      </c>
      <c r="L4573" s="8" t="inlineStr">
        <is>
          <t>New Jersey</t>
        </is>
      </c>
      <c r="M4573" s="13" t="n">
        <v>3413.36</v>
      </c>
      <c r="N4573" s="13" t="n"/>
      <c r="O4573" s="8" t="inlineStr">
        <is>
          <t>3 + at-fault claims - 5 yrs</t>
        </is>
      </c>
    </row>
    <row r="4574">
      <c r="A4574" s="8" t="inlineStr">
        <is>
          <t>a4893f97-2b71-5003-819e-4a3794d21332</t>
        </is>
      </c>
      <c r="B4574" s="9" t="inlineStr">
        <is>
          <t>2026-01</t>
        </is>
      </c>
      <c r="C4574" s="10" t="n"/>
      <c r="D4574" s="9" t="inlineStr">
        <is>
          <t>Referred</t>
        </is>
      </c>
      <c r="E4574" s="8" t="inlineStr">
        <is>
          <t>Anouk Rourke</t>
        </is>
      </c>
      <c r="F4574" s="11" t="n">
        <v>2014</v>
      </c>
      <c r="G4574" s="8" t="inlineStr">
        <is>
          <t>Mercedes-Benz</t>
        </is>
      </c>
      <c r="H4574" s="8" t="inlineStr">
        <is>
          <t>280SL Pagoda</t>
        </is>
      </c>
      <c r="I4574" s="8" t="inlineStr">
        <is>
          <t>55XJW204W4H9ZBUTH</t>
        </is>
      </c>
      <c r="J4574" s="8" t="inlineStr">
        <is>
          <t>07 - Post-War Classic (1946-1972)</t>
        </is>
      </c>
      <c r="K4574" s="12" t="n">
        <v>870000</v>
      </c>
      <c r="L4574" s="8" t="inlineStr">
        <is>
          <t>Massachusetts</t>
        </is>
      </c>
      <c r="M4574" s="13" t="n">
        <v>8823.110000000001</v>
      </c>
      <c r="N4574" s="13" t="n"/>
      <c r="O4574" s="8" t="inlineStr">
        <is>
          <t>1 theft / total loss claim</t>
        </is>
      </c>
    </row>
    <row r="4575">
      <c r="A4575" s="8" t="inlineStr">
        <is>
          <t>a4e2893b-3100-5447-bc05-c9042fd01ec4</t>
        </is>
      </c>
      <c r="B4575" s="9" t="inlineStr">
        <is>
          <t>2026-01</t>
        </is>
      </c>
      <c r="C4575" s="10" t="n"/>
      <c r="D4575" s="9" t="inlineStr">
        <is>
          <t>Declined</t>
        </is>
      </c>
      <c r="E4575" s="8" t="inlineStr">
        <is>
          <t>Ingrid Kingsford</t>
        </is>
      </c>
      <c r="F4575" s="11" t="n">
        <v>2001</v>
      </c>
      <c r="G4575" s="8" t="inlineStr">
        <is>
          <t>Mercedes-Benz</t>
        </is>
      </c>
      <c r="H4575" s="8" t="inlineStr">
        <is>
          <t>AMG GT</t>
        </is>
      </c>
      <c r="I4575" s="8" t="inlineStr">
        <is>
          <t>9BXVXHWTRMD4GY7WK</t>
        </is>
      </c>
      <c r="J4575" s="8" t="inlineStr">
        <is>
          <t>02 - Sports / GT</t>
        </is>
      </c>
      <c r="K4575" s="12" t="n">
        <v>390000</v>
      </c>
      <c r="L4575" s="8" t="inlineStr">
        <is>
          <t>New York</t>
        </is>
      </c>
      <c r="M4575" s="13" t="n">
        <v>7064.15</v>
      </c>
      <c r="N4575" s="13" t="n"/>
      <c r="O4575" s="8" t="inlineStr">
        <is>
          <t>3 + at-fault claims - 5 yrs</t>
        </is>
      </c>
    </row>
    <row r="4576">
      <c r="A4576" s="8" t="inlineStr">
        <is>
          <t>a4ffb802-9eb5-543e-99fe-880b1855f58b</t>
        </is>
      </c>
      <c r="B4576" s="9" t="inlineStr">
        <is>
          <t>2026-01</t>
        </is>
      </c>
      <c r="C4576" s="10" t="n"/>
      <c r="D4576" s="9" t="inlineStr">
        <is>
          <t>Referred</t>
        </is>
      </c>
      <c r="E4576" s="8" t="inlineStr">
        <is>
          <t>Emiliano Underwood</t>
        </is>
      </c>
      <c r="F4576" s="11" t="n">
        <v>2005</v>
      </c>
      <c r="G4576" s="8" t="inlineStr">
        <is>
          <t>Maserati</t>
        </is>
      </c>
      <c r="H4576" s="8" t="inlineStr">
        <is>
          <t>GranTurismo</t>
        </is>
      </c>
      <c r="I4576" s="8" t="inlineStr">
        <is>
          <t>9CJWVKRU3F8GKER5N</t>
        </is>
      </c>
      <c r="J4576" s="8" t="inlineStr">
        <is>
          <t>02 - Sports / GT</t>
        </is>
      </c>
      <c r="K4576" s="12" t="n">
        <v>750000</v>
      </c>
      <c r="L4576" s="8" t="inlineStr">
        <is>
          <t>Tennessee</t>
        </is>
      </c>
      <c r="M4576" s="13" t="n">
        <v>9014.15</v>
      </c>
      <c r="N4576" s="13" t="n"/>
      <c r="O4576" s="8" t="inlineStr">
        <is>
          <t>2 at-fault claims - 5 yrs</t>
        </is>
      </c>
    </row>
    <row r="4577">
      <c r="A4577" s="8" t="inlineStr">
        <is>
          <t>a556502f-04e9-5062-9f04-08048d337beb</t>
        </is>
      </c>
      <c r="B4577" s="9" t="inlineStr">
        <is>
          <t>2026-01</t>
        </is>
      </c>
      <c r="C4577" s="10" t="n"/>
      <c r="D4577" s="9" t="inlineStr">
        <is>
          <t>Declined</t>
        </is>
      </c>
      <c r="E4577" s="8" t="inlineStr">
        <is>
          <t>Marisol Okonkwo</t>
        </is>
      </c>
      <c r="F4577" s="11" t="n">
        <v>1989</v>
      </c>
      <c r="G4577" s="8" t="inlineStr">
        <is>
          <t>BMW</t>
        </is>
      </c>
      <c r="H4577" s="8" t="inlineStr">
        <is>
          <t>M8 Competition</t>
        </is>
      </c>
      <c r="I4577" s="8" t="inlineStr">
        <is>
          <t>0ZREAZUC34G5KEKPA</t>
        </is>
      </c>
      <c r="J4577" s="8" t="inlineStr">
        <is>
          <t>02 - Sports / GT</t>
        </is>
      </c>
      <c r="K4577" s="12" t="n">
        <v>505000</v>
      </c>
      <c r="L4577" s="8" t="inlineStr">
        <is>
          <t>Vermont</t>
        </is>
      </c>
      <c r="M4577" s="13" t="n">
        <v>7555.94</v>
      </c>
      <c r="N4577" s="13" t="n"/>
      <c r="O4577" s="8" t="inlineStr">
        <is>
          <t>3 + at-fault claims - 5 yrs</t>
        </is>
      </c>
    </row>
    <row r="4578">
      <c r="A4578" s="8" t="inlineStr">
        <is>
          <t>a620e3f8-a435-564c-a421-071a8cd35e55</t>
        </is>
      </c>
      <c r="B4578" s="9" t="inlineStr">
        <is>
          <t>2026-01</t>
        </is>
      </c>
      <c r="C4578" s="10" t="n"/>
      <c r="D4578" s="9" t="inlineStr">
        <is>
          <t>Referred</t>
        </is>
      </c>
      <c r="E4578" s="8" t="inlineStr">
        <is>
          <t>Delphine Ashcombe</t>
        </is>
      </c>
      <c r="F4578" s="11" t="n">
        <v>1965</v>
      </c>
      <c r="G4578" s="8" t="inlineStr">
        <is>
          <t>Ferrari</t>
        </is>
      </c>
      <c r="H4578" s="8" t="inlineStr">
        <is>
          <t>275 GTB/4</t>
        </is>
      </c>
      <c r="I4578" s="8" t="inlineStr">
        <is>
          <t>X710PMDVB7RMBBFL9</t>
        </is>
      </c>
      <c r="J4578" s="8" t="inlineStr">
        <is>
          <t>07 - Post-War Classic (1946-1972)</t>
        </is>
      </c>
      <c r="K4578" s="12" t="n">
        <v>530000</v>
      </c>
      <c r="L4578" s="8" t="inlineStr">
        <is>
          <t>California</t>
        </is>
      </c>
      <c r="M4578" s="13" t="n">
        <v>5805</v>
      </c>
      <c r="N4578" s="13" t="n"/>
      <c r="O4578" s="8" t="inlineStr">
        <is>
          <t>Prior carrier non-renewal / cancellation</t>
        </is>
      </c>
    </row>
    <row r="4579">
      <c r="A4579" s="8" t="inlineStr">
        <is>
          <t>a6908685-07cb-577f-8afd-45eb16ea954b</t>
        </is>
      </c>
      <c r="B4579" s="9" t="inlineStr">
        <is>
          <t>2026-01</t>
        </is>
      </c>
      <c r="C4579" s="10" t="n"/>
      <c r="D4579" s="9" t="inlineStr">
        <is>
          <t>Declined</t>
        </is>
      </c>
      <c r="E4579" s="8" t="inlineStr">
        <is>
          <t>Ramona Vandermeer</t>
        </is>
      </c>
      <c r="F4579" s="11" t="n">
        <v>1970</v>
      </c>
      <c r="G4579" s="8" t="inlineStr">
        <is>
          <t>Mercedes-Benz</t>
        </is>
      </c>
      <c r="H4579" s="8" t="inlineStr">
        <is>
          <t>AMG GT</t>
        </is>
      </c>
      <c r="I4579" s="8" t="inlineStr">
        <is>
          <t>0RGARYR99D3B8BY91</t>
        </is>
      </c>
      <c r="J4579" s="8" t="inlineStr">
        <is>
          <t>02 - Sports / GT</t>
        </is>
      </c>
      <c r="K4579" s="12" t="n">
        <v>375000</v>
      </c>
      <c r="L4579" s="8" t="inlineStr">
        <is>
          <t>Alaska</t>
        </is>
      </c>
      <c r="M4579" s="13" t="n">
        <v>6049.53</v>
      </c>
      <c r="N4579" s="13" t="n"/>
      <c r="O4579" s="8" t="inlineStr">
        <is>
          <t>3 + at-fault claims - 5 yrs</t>
        </is>
      </c>
    </row>
    <row r="4580">
      <c r="A4580" s="8" t="inlineStr">
        <is>
          <t>a737cd4f-572f-5006-8ec0-b3af00e0acdc</t>
        </is>
      </c>
      <c r="B4580" s="9" t="inlineStr">
        <is>
          <t>2026-01</t>
        </is>
      </c>
      <c r="C4580" s="10" t="n"/>
      <c r="D4580" s="9" t="inlineStr">
        <is>
          <t>Declined</t>
        </is>
      </c>
      <c r="E4580" s="8" t="inlineStr">
        <is>
          <t>Delphine Rourke</t>
        </is>
      </c>
      <c r="F4580" s="11" t="n">
        <v>2000</v>
      </c>
      <c r="G4580" s="8" t="inlineStr">
        <is>
          <t>Bugatti</t>
        </is>
      </c>
      <c r="H4580" s="8" t="inlineStr">
        <is>
          <t>Type 57</t>
        </is>
      </c>
      <c r="I4580" s="8" t="inlineStr">
        <is>
          <t>DAYAAS3752FJ2HVET</t>
        </is>
      </c>
      <c r="J4580" s="8" t="inlineStr">
        <is>
          <t>06 - Vintage Pre-War (pre-1946)</t>
        </is>
      </c>
      <c r="K4580" s="12" t="n">
        <v>1005000</v>
      </c>
      <c r="L4580" s="8" t="inlineStr">
        <is>
          <t>Michigan</t>
        </is>
      </c>
      <c r="M4580" s="13" t="n">
        <v>9993.110000000001</v>
      </c>
      <c r="N4580" s="13" t="n"/>
      <c r="O4580" s="8" t="inlineStr">
        <is>
          <t>3 + at-fault claims - 5 yrs</t>
        </is>
      </c>
    </row>
    <row r="4581">
      <c r="A4581" s="8" t="inlineStr">
        <is>
          <t>a7fbbdf1-7e78-5f99-b432-7cb8bfc548b8</t>
        </is>
      </c>
      <c r="B4581" s="9" t="inlineStr">
        <is>
          <t>2026-01</t>
        </is>
      </c>
      <c r="C4581" s="10" t="n"/>
      <c r="D4581" s="9" t="inlineStr">
        <is>
          <t>Declined</t>
        </is>
      </c>
      <c r="E4581" s="8" t="inlineStr">
        <is>
          <t>Marisol Kingsford</t>
        </is>
      </c>
      <c r="F4581" s="11" t="n">
        <v>1987</v>
      </c>
      <c r="G4581" s="8" t="inlineStr">
        <is>
          <t>Alfa Romeo</t>
        </is>
      </c>
      <c r="H4581" s="8" t="inlineStr">
        <is>
          <t>8C 2900</t>
        </is>
      </c>
      <c r="I4581" s="8" t="inlineStr">
        <is>
          <t>5JYN927UJ7AUEWFED</t>
        </is>
      </c>
      <c r="J4581" s="8" t="inlineStr">
        <is>
          <t>06 - Vintage Pre-War (pre-1946)</t>
        </is>
      </c>
      <c r="K4581" s="12" t="n">
        <v>340000</v>
      </c>
      <c r="L4581" s="8" t="inlineStr">
        <is>
          <t>California</t>
        </is>
      </c>
      <c r="M4581" s="13" t="n">
        <v>3637.36</v>
      </c>
      <c r="N4581" s="13" t="n"/>
      <c r="O4581" s="8" t="inlineStr">
        <is>
          <t>3 + at-fault claims - 5 yrs</t>
        </is>
      </c>
    </row>
    <row r="4582">
      <c r="A4582" s="8" t="inlineStr">
        <is>
          <t>a8f4369c-ede5-5e8a-b836-637bf490b8c4</t>
        </is>
      </c>
      <c r="B4582" s="9" t="inlineStr">
        <is>
          <t>2026-01</t>
        </is>
      </c>
      <c r="C4582" s="10" t="n"/>
      <c r="D4582" s="9" t="inlineStr">
        <is>
          <t>Referred</t>
        </is>
      </c>
      <c r="E4582" s="8" t="inlineStr">
        <is>
          <t>Wilhelmina Kingsford</t>
        </is>
      </c>
      <c r="F4582" s="11" t="n">
        <v>1971</v>
      </c>
      <c r="G4582" s="8" t="inlineStr">
        <is>
          <t>Aston Martin</t>
        </is>
      </c>
      <c r="H4582" s="8" t="inlineStr">
        <is>
          <t>DB12</t>
        </is>
      </c>
      <c r="I4582" s="8" t="inlineStr">
        <is>
          <t>D14X18DWLRNR483FH</t>
        </is>
      </c>
      <c r="J4582" s="8" t="inlineStr">
        <is>
          <t>02 - Sports / GT</t>
        </is>
      </c>
      <c r="K4582" s="12" t="n">
        <v>490000</v>
      </c>
      <c r="L4582" s="8" t="inlineStr">
        <is>
          <t>Alaska</t>
        </is>
      </c>
      <c r="M4582" s="13" t="n">
        <v>7904.72</v>
      </c>
      <c r="N4582" s="13" t="n"/>
      <c r="O4582" s="8" t="inlineStr">
        <is>
          <t>Prior carrier non-renewal / cancellation</t>
        </is>
      </c>
    </row>
    <row r="4583">
      <c r="A4583" s="8" t="inlineStr">
        <is>
          <t>a9dae294-5f03-5275-b32c-4a7ebb5eac35</t>
        </is>
      </c>
      <c r="B4583" s="9" t="inlineStr">
        <is>
          <t>2026-01</t>
        </is>
      </c>
      <c r="C4583" s="10" t="n"/>
      <c r="D4583" s="9" t="inlineStr">
        <is>
          <t>Declined</t>
        </is>
      </c>
      <c r="E4583" s="8" t="inlineStr">
        <is>
          <t>Ottilie Merriweather</t>
        </is>
      </c>
      <c r="F4583" s="11" t="n">
        <v>1957</v>
      </c>
      <c r="G4583" s="8" t="inlineStr">
        <is>
          <t>Aston Martin</t>
        </is>
      </c>
      <c r="H4583" s="8" t="inlineStr">
        <is>
          <t>DB12</t>
        </is>
      </c>
      <c r="I4583" s="8" t="inlineStr">
        <is>
          <t>LX0JR8PKJ5N0JAP3A</t>
        </is>
      </c>
      <c r="J4583" s="8" t="inlineStr">
        <is>
          <t>02 - Sports / GT</t>
        </is>
      </c>
      <c r="K4583" s="12" t="n">
        <v>545000</v>
      </c>
      <c r="L4583" s="8" t="inlineStr">
        <is>
          <t>Ohio</t>
        </is>
      </c>
      <c r="M4583" s="13" t="n">
        <v>9290.709999999999</v>
      </c>
      <c r="N4583" s="13" t="n"/>
      <c r="O4583" s="8" t="inlineStr">
        <is>
          <t>3 + at-fault claims - 5 yrs</t>
        </is>
      </c>
    </row>
    <row r="4584">
      <c r="A4584" s="8" t="inlineStr">
        <is>
          <t>aa37137c-1c4a-55d0-a76b-66d272213513</t>
        </is>
      </c>
      <c r="B4584" s="9" t="inlineStr">
        <is>
          <t>2026-01</t>
        </is>
      </c>
      <c r="C4584" s="10" t="n"/>
      <c r="D4584" s="9" t="inlineStr">
        <is>
          <t>Declined</t>
        </is>
      </c>
      <c r="E4584" s="8" t="inlineStr">
        <is>
          <t>Ramona Fairweather</t>
        </is>
      </c>
      <c r="F4584" s="11" t="n">
        <v>2020</v>
      </c>
      <c r="G4584" s="8" t="inlineStr">
        <is>
          <t>Icon</t>
        </is>
      </c>
      <c r="H4584" s="8" t="inlineStr">
        <is>
          <t>Derelict</t>
        </is>
      </c>
      <c r="I4584" s="8" t="inlineStr">
        <is>
          <t>0A4XDXYXK1MA9ZFHJ</t>
        </is>
      </c>
      <c r="J4584" s="8" t="inlineStr">
        <is>
          <t>11 - Restomod / Coachbuilt / Bespoke</t>
        </is>
      </c>
      <c r="K4584" s="12" t="n">
        <v>360000</v>
      </c>
      <c r="L4584" s="8" t="inlineStr">
        <is>
          <t>Connecticut</t>
        </is>
      </c>
      <c r="M4584" s="13" t="n">
        <v>6694.64</v>
      </c>
      <c r="N4584" s="13" t="n"/>
      <c r="O4584" s="8" t="inlineStr">
        <is>
          <t>3 + at-fault claims - 5 yrs</t>
        </is>
      </c>
    </row>
    <row r="4585">
      <c r="A4585" s="8" t="inlineStr">
        <is>
          <t>accfc654-34a0-573f-81fb-66fa0b884a6d</t>
        </is>
      </c>
      <c r="B4585" s="9" t="inlineStr">
        <is>
          <t>2026-01</t>
        </is>
      </c>
      <c r="C4585" s="10" t="n"/>
      <c r="D4585" s="9" t="inlineStr">
        <is>
          <t>Declined</t>
        </is>
      </c>
      <c r="E4585" s="8" t="inlineStr">
        <is>
          <t>Horace Farkas</t>
        </is>
      </c>
      <c r="F4585" s="11" t="n">
        <v>2014</v>
      </c>
      <c r="G4585" s="8" t="inlineStr">
        <is>
          <t>Porsche</t>
        </is>
      </c>
      <c r="H4585" s="8" t="inlineStr">
        <is>
          <t>911 Turbo S</t>
        </is>
      </c>
      <c r="I4585" s="8" t="inlineStr">
        <is>
          <t>8M43NWAU7F9N9B94J</t>
        </is>
      </c>
      <c r="J4585" s="8" t="inlineStr">
        <is>
          <t>02 - Sports / GT</t>
        </is>
      </c>
      <c r="K4585" s="12" t="n">
        <v>645000</v>
      </c>
      <c r="L4585" s="8" t="inlineStr">
        <is>
          <t>Iowa</t>
        </is>
      </c>
      <c r="M4585" s="13" t="n">
        <v>8701.42</v>
      </c>
      <c r="N4585" s="13" t="n"/>
      <c r="O4585" s="8" t="inlineStr">
        <is>
          <t>3 + at-fault claims - 5 yrs</t>
        </is>
      </c>
    </row>
    <row r="4586">
      <c r="A4586" s="8" t="inlineStr">
        <is>
          <t>af101d55-a94c-5717-86d1-68c4ea73a95f</t>
        </is>
      </c>
      <c r="B4586" s="9" t="inlineStr">
        <is>
          <t>2026-01</t>
        </is>
      </c>
      <c r="C4586" s="10" t="n"/>
      <c r="D4586" s="9" t="inlineStr">
        <is>
          <t>Referred</t>
        </is>
      </c>
      <c r="E4586" s="8" t="inlineStr">
        <is>
          <t>Delphine Kingsford</t>
        </is>
      </c>
      <c r="F4586" s="11" t="n">
        <v>2023</v>
      </c>
      <c r="G4586" s="8" t="inlineStr">
        <is>
          <t>Bentley</t>
        </is>
      </c>
      <c r="H4586" s="8" t="inlineStr">
        <is>
          <t>Continental GT</t>
        </is>
      </c>
      <c r="I4586" s="8" t="inlineStr">
        <is>
          <t>KD3ELMWFA8SDR8S5E</t>
        </is>
      </c>
      <c r="J4586" s="8" t="inlineStr">
        <is>
          <t>02 - Sports / GT</t>
        </is>
      </c>
      <c r="K4586" s="12" t="n">
        <v>310000</v>
      </c>
      <c r="L4586" s="8" t="inlineStr">
        <is>
          <t>South Carolina</t>
        </is>
      </c>
      <c r="M4586" s="13" t="n">
        <v>5439.62</v>
      </c>
      <c r="N4586" s="13" t="n"/>
      <c r="O4586" s="8" t="inlineStr">
        <is>
          <t>Prior carrier non-renewal / cancellation</t>
        </is>
      </c>
    </row>
    <row r="4587">
      <c r="A4587" s="8" t="inlineStr">
        <is>
          <t>af349588-1b0d-597a-a1ff-0b1314121d7b</t>
        </is>
      </c>
      <c r="B4587" s="9" t="inlineStr">
        <is>
          <t>2026-01</t>
        </is>
      </c>
      <c r="C4587" s="10" t="n"/>
      <c r="D4587" s="9" t="inlineStr">
        <is>
          <t>Declined</t>
        </is>
      </c>
      <c r="E4587" s="8" t="inlineStr">
        <is>
          <t>Sunniva Larsson</t>
        </is>
      </c>
      <c r="F4587" s="11" t="n">
        <v>1977</v>
      </c>
      <c r="G4587" s="8" t="inlineStr">
        <is>
          <t>Lamborghini</t>
        </is>
      </c>
      <c r="H4587" s="8" t="inlineStr">
        <is>
          <t>Huracan EVO</t>
        </is>
      </c>
      <c r="I4587" s="8" t="inlineStr">
        <is>
          <t>PVDL93LZBVEUVBY7J</t>
        </is>
      </c>
      <c r="J4587" s="8" t="inlineStr">
        <is>
          <t>03 - Supercar</t>
        </is>
      </c>
      <c r="K4587" s="12" t="n">
        <v>1335000</v>
      </c>
      <c r="L4587" s="8" t="inlineStr">
        <is>
          <t>Illinois</t>
        </is>
      </c>
      <c r="M4587" s="13" t="n">
        <v>27405.28</v>
      </c>
      <c r="N4587" s="13" t="n"/>
      <c r="O4587" s="8" t="inlineStr">
        <is>
          <t>3 + at-fault claims - 5 yrs</t>
        </is>
      </c>
    </row>
    <row r="4588">
      <c r="A4588" s="8" t="inlineStr">
        <is>
          <t>b0a39098-a77a-5617-ab10-3fa73e456d7c</t>
        </is>
      </c>
      <c r="B4588" s="9" t="inlineStr">
        <is>
          <t>2026-01</t>
        </is>
      </c>
      <c r="C4588" s="10" t="n"/>
      <c r="D4588" s="9" t="inlineStr">
        <is>
          <t>Referred</t>
        </is>
      </c>
      <c r="E4588" s="8" t="inlineStr">
        <is>
          <t>Marisol Vandermeer</t>
        </is>
      </c>
      <c r="F4588" s="11" t="n">
        <v>1961</v>
      </c>
      <c r="G4588" s="8" t="inlineStr">
        <is>
          <t>McLaren</t>
        </is>
      </c>
      <c r="H4588" s="8" t="inlineStr">
        <is>
          <t>750S</t>
        </is>
      </c>
      <c r="I4588" s="8" t="inlineStr">
        <is>
          <t>ZGFNCJ7BNGSS6ZH9A</t>
        </is>
      </c>
      <c r="J4588" s="8" t="inlineStr">
        <is>
          <t>03 - Supercar</t>
        </is>
      </c>
      <c r="K4588" s="12" t="n">
        <v>1625000</v>
      </c>
      <c r="L4588" s="8" t="inlineStr">
        <is>
          <t>Nevada</t>
        </is>
      </c>
      <c r="M4588" s="13" t="n">
        <v>28698.11</v>
      </c>
      <c r="N4588" s="13" t="n"/>
      <c r="O4588" s="8" t="inlineStr">
        <is>
          <t>1 at-fault claim over $100k</t>
        </is>
      </c>
    </row>
    <row r="4589">
      <c r="A4589" s="8" t="inlineStr">
        <is>
          <t>b5e36151-4547-5bce-be2a-23a145905d5d</t>
        </is>
      </c>
      <c r="B4589" s="9" t="inlineStr">
        <is>
          <t>2026-01</t>
        </is>
      </c>
      <c r="C4589" s="10" t="n"/>
      <c r="D4589" s="9" t="inlineStr">
        <is>
          <t>Declined</t>
        </is>
      </c>
      <c r="E4589" s="8" t="inlineStr">
        <is>
          <t>Thaddeus Whitlock</t>
        </is>
      </c>
      <c r="F4589" s="11" t="n">
        <v>1982</v>
      </c>
      <c r="G4589" s="8" t="inlineStr">
        <is>
          <t>Ferrari</t>
        </is>
      </c>
      <c r="H4589" s="8" t="inlineStr">
        <is>
          <t>296 GTB</t>
        </is>
      </c>
      <c r="I4589" s="8" t="inlineStr">
        <is>
          <t>MGWCMJR8BA2EABF2U</t>
        </is>
      </c>
      <c r="J4589" s="8" t="inlineStr">
        <is>
          <t>03 - Supercar</t>
        </is>
      </c>
      <c r="K4589" s="12" t="n">
        <v>905000</v>
      </c>
      <c r="L4589" s="8" t="inlineStr">
        <is>
          <t>California</t>
        </is>
      </c>
      <c r="M4589" s="13" t="n">
        <v>21899.29</v>
      </c>
      <c r="N4589" s="13" t="n"/>
      <c r="O4589" s="8" t="inlineStr">
        <is>
          <t>3 + at-fault claims - 5 yrs</t>
        </is>
      </c>
    </row>
    <row r="4590">
      <c r="A4590" s="8" t="inlineStr">
        <is>
          <t>b61e94ef-d48c-59c0-b663-cfab143dd279</t>
        </is>
      </c>
      <c r="B4590" s="9" t="inlineStr">
        <is>
          <t>2026-01</t>
        </is>
      </c>
      <c r="C4590" s="10" t="n"/>
      <c r="D4590" s="9" t="inlineStr">
        <is>
          <t>Declined</t>
        </is>
      </c>
      <c r="E4590" s="8" t="inlineStr">
        <is>
          <t>Wilhelmina Whitlock</t>
        </is>
      </c>
      <c r="F4590" s="11" t="n">
        <v>2010</v>
      </c>
      <c r="G4590" s="8" t="inlineStr">
        <is>
          <t>Ferrari</t>
        </is>
      </c>
      <c r="H4590" s="8" t="inlineStr">
        <is>
          <t>296 GTB</t>
        </is>
      </c>
      <c r="I4590" s="8" t="inlineStr">
        <is>
          <t>D70EZ5N4PYNC0JV84</t>
        </is>
      </c>
      <c r="J4590" s="8" t="inlineStr">
        <is>
          <t>03 - Supercar</t>
        </is>
      </c>
      <c r="K4590" s="12" t="n">
        <v>980000</v>
      </c>
      <c r="L4590" s="8" t="inlineStr">
        <is>
          <t>Washington</t>
        </is>
      </c>
      <c r="M4590" s="13" t="n">
        <v>16863.4</v>
      </c>
      <c r="N4590" s="13" t="n"/>
      <c r="O4590" s="8" t="inlineStr">
        <is>
          <t>3 + at-fault claims - 5 yrs</t>
        </is>
      </c>
    </row>
    <row r="4591">
      <c r="A4591" s="8" t="inlineStr">
        <is>
          <t>b83916bc-fee4-5b7c-91e6-fe9996ea199f</t>
        </is>
      </c>
      <c r="B4591" s="9" t="inlineStr">
        <is>
          <t>2026-01</t>
        </is>
      </c>
      <c r="C4591" s="10" t="n"/>
      <c r="D4591" s="9" t="inlineStr">
        <is>
          <t>Declined</t>
        </is>
      </c>
      <c r="E4591" s="8" t="inlineStr">
        <is>
          <t>Marisol Rourke</t>
        </is>
      </c>
      <c r="F4591" s="11" t="n">
        <v>1962</v>
      </c>
      <c r="G4591" s="8" t="inlineStr">
        <is>
          <t>Maserati</t>
        </is>
      </c>
      <c r="H4591" s="8" t="inlineStr">
        <is>
          <t>GranTurismo</t>
        </is>
      </c>
      <c r="I4591" s="8" t="inlineStr">
        <is>
          <t>9BR5C07XE01ZZ93K0</t>
        </is>
      </c>
      <c r="J4591" s="8" t="inlineStr">
        <is>
          <t>02 - Sports / GT</t>
        </is>
      </c>
      <c r="K4591" s="12" t="n">
        <v>670000</v>
      </c>
      <c r="L4591" s="8" t="inlineStr">
        <is>
          <t>Ohio</t>
        </is>
      </c>
      <c r="M4591" s="13" t="n">
        <v>11421.6</v>
      </c>
      <c r="N4591" s="13" t="n"/>
      <c r="O4591" s="8" t="inlineStr">
        <is>
          <t>3 + at-fault claims - 5 yrs</t>
        </is>
      </c>
    </row>
    <row r="4592">
      <c r="A4592" s="8" t="inlineStr">
        <is>
          <t>b8992592-c417-5a67-9e3c-57769747e57e</t>
        </is>
      </c>
      <c r="B4592" s="9" t="inlineStr">
        <is>
          <t>2026-01</t>
        </is>
      </c>
      <c r="C4592" s="10" t="n"/>
      <c r="D4592" s="9" t="inlineStr">
        <is>
          <t>Declined</t>
        </is>
      </c>
      <c r="E4592" s="8" t="inlineStr">
        <is>
          <t>Cassius Pennington</t>
        </is>
      </c>
      <c r="F4592" s="11" t="n">
        <v>1976</v>
      </c>
      <c r="G4592" s="8" t="inlineStr">
        <is>
          <t>Ferrari</t>
        </is>
      </c>
      <c r="H4592" s="8" t="inlineStr">
        <is>
          <t>SF90 Stradale</t>
        </is>
      </c>
      <c r="I4592" s="8" t="inlineStr">
        <is>
          <t>T8CRJL7GUCT3U1BLH</t>
        </is>
      </c>
      <c r="J4592" s="8" t="inlineStr">
        <is>
          <t>03 - Supercar</t>
        </is>
      </c>
      <c r="K4592" s="12" t="n">
        <v>685000</v>
      </c>
      <c r="L4592" s="8" t="inlineStr">
        <is>
          <t>Florida</t>
        </is>
      </c>
      <c r="M4592" s="13" t="n">
        <v>17435.19</v>
      </c>
      <c r="N4592" s="13" t="n"/>
      <c r="O4592" s="8" t="inlineStr">
        <is>
          <t>3 + at-fault claims - 5 yrs</t>
        </is>
      </c>
    </row>
    <row r="4593">
      <c r="A4593" s="8" t="inlineStr">
        <is>
          <t>b9429f39-9647-5767-88cc-092b73301c2f</t>
        </is>
      </c>
      <c r="B4593" s="9" t="inlineStr">
        <is>
          <t>2026-01</t>
        </is>
      </c>
      <c r="C4593" s="10" t="n"/>
      <c r="D4593" s="9" t="inlineStr">
        <is>
          <t>Declined</t>
        </is>
      </c>
      <c r="E4593" s="8" t="inlineStr">
        <is>
          <t>Cassius Rourke</t>
        </is>
      </c>
      <c r="F4593" s="11" t="n">
        <v>1981</v>
      </c>
      <c r="G4593" s="8" t="inlineStr">
        <is>
          <t>Bentley</t>
        </is>
      </c>
      <c r="H4593" s="8" t="inlineStr">
        <is>
          <t>Continental GT</t>
        </is>
      </c>
      <c r="I4593" s="8" t="inlineStr">
        <is>
          <t>A7JV6N8D6YTUPDJLN</t>
        </is>
      </c>
      <c r="J4593" s="8" t="inlineStr">
        <is>
          <t>02 - Sports / GT</t>
        </is>
      </c>
      <c r="K4593" s="12" t="n">
        <v>850000</v>
      </c>
      <c r="L4593" s="8" t="inlineStr">
        <is>
          <t>Arizona</t>
        </is>
      </c>
      <c r="M4593" s="13" t="n">
        <v>10528.77</v>
      </c>
      <c r="N4593" s="13" t="n"/>
      <c r="O4593" s="8" t="inlineStr">
        <is>
          <t>3 + at-fault claims - 5 yrs</t>
        </is>
      </c>
    </row>
    <row r="4594">
      <c r="A4594" s="8" t="inlineStr">
        <is>
          <t>b9c400bf-7d64-5aed-af49-15dcb08b451f</t>
        </is>
      </c>
      <c r="B4594" s="9" t="inlineStr">
        <is>
          <t>2026-01</t>
        </is>
      </c>
      <c r="C4594" s="10" t="n"/>
      <c r="D4594" s="9" t="inlineStr">
        <is>
          <t>Declined</t>
        </is>
      </c>
      <c r="E4594" s="8" t="inlineStr">
        <is>
          <t>Horace Thistlewood</t>
        </is>
      </c>
      <c r="F4594" s="11" t="n">
        <v>1989</v>
      </c>
      <c r="G4594" s="8" t="inlineStr">
        <is>
          <t>Bentley</t>
        </is>
      </c>
      <c r="H4594" s="8" t="inlineStr">
        <is>
          <t>Continental GT</t>
        </is>
      </c>
      <c r="I4594" s="8" t="inlineStr">
        <is>
          <t>ASGBT25USF8B4Z3J0</t>
        </is>
      </c>
      <c r="J4594" s="8" t="inlineStr">
        <is>
          <t>02 - Sports / GT</t>
        </is>
      </c>
      <c r="K4594" s="12" t="n">
        <v>1745000</v>
      </c>
      <c r="L4594" s="8" t="inlineStr">
        <is>
          <t>Virginia</t>
        </is>
      </c>
      <c r="M4594" s="13" t="n">
        <v>19738.25</v>
      </c>
      <c r="N4594" s="13" t="n"/>
      <c r="O4594" s="8" t="inlineStr">
        <is>
          <t>3 + at-fault claims - 5 yrs</t>
        </is>
      </c>
    </row>
    <row r="4595">
      <c r="A4595" s="8" t="inlineStr">
        <is>
          <t>b9e8922e-9ef8-59ed-bb22-9f8a8b36d075</t>
        </is>
      </c>
      <c r="B4595" s="9" t="inlineStr">
        <is>
          <t>2026-01</t>
        </is>
      </c>
      <c r="C4595" s="10" t="n"/>
      <c r="D4595" s="9" t="inlineStr">
        <is>
          <t>Referred</t>
        </is>
      </c>
      <c r="E4595" s="8" t="inlineStr">
        <is>
          <t>Noor Nakashima</t>
        </is>
      </c>
      <c r="F4595" s="11" t="n">
        <v>1962</v>
      </c>
      <c r="G4595" s="8" t="inlineStr">
        <is>
          <t>Bentley</t>
        </is>
      </c>
      <c r="H4595" s="8" t="inlineStr">
        <is>
          <t>Continental GT</t>
        </is>
      </c>
      <c r="I4595" s="8" t="inlineStr">
        <is>
          <t>UJ9F8MMR7CF8RH72M</t>
        </is>
      </c>
      <c r="J4595" s="8" t="inlineStr">
        <is>
          <t>02 - Sports / GT</t>
        </is>
      </c>
      <c r="K4595" s="12" t="n">
        <v>405000</v>
      </c>
      <c r="L4595" s="8" t="inlineStr">
        <is>
          <t>New Hampshire</t>
        </is>
      </c>
      <c r="M4595" s="13" t="n">
        <v>5960.38</v>
      </c>
      <c r="N4595" s="13" t="n"/>
      <c r="O4595" s="8" t="inlineStr">
        <is>
          <t>1 theft / total loss claim</t>
        </is>
      </c>
    </row>
    <row r="4596">
      <c r="A4596" s="8" t="inlineStr">
        <is>
          <t>ba960486-aef8-5667-bf97-2380a661639d</t>
        </is>
      </c>
      <c r="B4596" s="9" t="inlineStr">
        <is>
          <t>2026-01</t>
        </is>
      </c>
      <c r="C4596" s="10" t="n"/>
      <c r="D4596" s="9" t="inlineStr">
        <is>
          <t>Referred</t>
        </is>
      </c>
      <c r="E4596" s="8" t="inlineStr">
        <is>
          <t>Emiliano Castellanos</t>
        </is>
      </c>
      <c r="F4596" s="11" t="n">
        <v>1963</v>
      </c>
      <c r="G4596" s="8" t="inlineStr">
        <is>
          <t>Maserati</t>
        </is>
      </c>
      <c r="H4596" s="8" t="inlineStr">
        <is>
          <t>GranTurismo</t>
        </is>
      </c>
      <c r="I4596" s="8" t="inlineStr">
        <is>
          <t>X1220MXL02RSUE8AR</t>
        </is>
      </c>
      <c r="J4596" s="8" t="inlineStr">
        <is>
          <t>02 - Sports / GT</t>
        </is>
      </c>
      <c r="K4596" s="12" t="n">
        <v>220000</v>
      </c>
      <c r="L4596" s="8" t="inlineStr">
        <is>
          <t>North Dakota</t>
        </is>
      </c>
      <c r="M4596" s="13" t="n">
        <v>3895.25</v>
      </c>
      <c r="N4596" s="13" t="n"/>
      <c r="O4596" s="8" t="inlineStr">
        <is>
          <t>1 at-fault claim over $100k</t>
        </is>
      </c>
    </row>
    <row r="4597">
      <c r="A4597" s="8" t="inlineStr">
        <is>
          <t>bb0aed27-2e02-5d6d-b187-820cc9119af6</t>
        </is>
      </c>
      <c r="B4597" s="9" t="inlineStr">
        <is>
          <t>2026-01</t>
        </is>
      </c>
      <c r="C4597" s="10" t="n"/>
      <c r="D4597" s="9" t="inlineStr">
        <is>
          <t>Declined</t>
        </is>
      </c>
      <c r="E4597" s="8" t="inlineStr">
        <is>
          <t>Ingrid Merriweather</t>
        </is>
      </c>
      <c r="F4597" s="11" t="n">
        <v>1957</v>
      </c>
      <c r="G4597" s="8" t="inlineStr">
        <is>
          <t>Aston Martin</t>
        </is>
      </c>
      <c r="H4597" s="8" t="inlineStr">
        <is>
          <t>DB5</t>
        </is>
      </c>
      <c r="I4597" s="8" t="inlineStr">
        <is>
          <t>XJ7F7PKYDHU4A6KK5</t>
        </is>
      </c>
      <c r="J4597" s="8" t="inlineStr">
        <is>
          <t>07 - Post-War Classic (1946-1972)</t>
        </is>
      </c>
      <c r="K4597" s="12" t="n">
        <v>610000</v>
      </c>
      <c r="L4597" s="8" t="inlineStr">
        <is>
          <t>Missouri</t>
        </is>
      </c>
      <c r="M4597" s="13" t="n">
        <v>5246</v>
      </c>
      <c r="N4597" s="13" t="n"/>
      <c r="O4597" s="8" t="inlineStr">
        <is>
          <t>3 + at-fault claims - 5 yrs</t>
        </is>
      </c>
    </row>
    <row r="4598">
      <c r="A4598" s="8" t="inlineStr">
        <is>
          <t>bc6e5d65-d757-5a54-baaa-231fc51d78fd</t>
        </is>
      </c>
      <c r="B4598" s="9" t="inlineStr">
        <is>
          <t>2026-01</t>
        </is>
      </c>
      <c r="C4598" s="10" t="n"/>
      <c r="D4598" s="9" t="inlineStr">
        <is>
          <t>Declined</t>
        </is>
      </c>
      <c r="E4598" s="8" t="inlineStr">
        <is>
          <t>Ingrid Whitlock</t>
        </is>
      </c>
      <c r="F4598" s="11" t="n">
        <v>1991</v>
      </c>
      <c r="G4598" s="8" t="inlineStr">
        <is>
          <t>Ferrari</t>
        </is>
      </c>
      <c r="H4598" s="8" t="inlineStr">
        <is>
          <t>275 GTB/4</t>
        </is>
      </c>
      <c r="I4598" s="8" t="inlineStr">
        <is>
          <t>EMKC4H089MMDSCGD4</t>
        </is>
      </c>
      <c r="J4598" s="8" t="inlineStr">
        <is>
          <t>07 - Post-War Classic (1946-1972)</t>
        </is>
      </c>
      <c r="K4598" s="12" t="n">
        <v>195000</v>
      </c>
      <c r="L4598" s="8" t="inlineStr">
        <is>
          <t>Michigan</t>
        </is>
      </c>
      <c r="M4598" s="13" t="n">
        <v>3250.61</v>
      </c>
      <c r="N4598" s="13" t="n"/>
      <c r="O4598" s="8" t="inlineStr">
        <is>
          <t>3 + at-fault claims - 5 yrs</t>
        </is>
      </c>
    </row>
    <row r="4599">
      <c r="A4599" s="8" t="inlineStr">
        <is>
          <t>be22f3ca-62e8-50d9-b3d5-21acc47a6415</t>
        </is>
      </c>
      <c r="B4599" s="9" t="inlineStr">
        <is>
          <t>2026-01</t>
        </is>
      </c>
      <c r="C4599" s="10" t="n"/>
      <c r="D4599" s="9" t="inlineStr">
        <is>
          <t>Declined</t>
        </is>
      </c>
      <c r="E4599" s="8" t="inlineStr">
        <is>
          <t>Saoirse Underwood</t>
        </is>
      </c>
      <c r="F4599" s="11" t="n">
        <v>2012</v>
      </c>
      <c r="G4599" s="8" t="inlineStr">
        <is>
          <t>Icon</t>
        </is>
      </c>
      <c r="H4599" s="8" t="inlineStr">
        <is>
          <t>Derelict</t>
        </is>
      </c>
      <c r="I4599" s="8" t="inlineStr">
        <is>
          <t>HW42MK707DFV0XFN1</t>
        </is>
      </c>
      <c r="J4599" s="8" t="inlineStr">
        <is>
          <t>11 - Restomod / Coachbuilt / Bespoke</t>
        </is>
      </c>
      <c r="K4599" s="12" t="n">
        <v>285000</v>
      </c>
      <c r="L4599" s="8" t="inlineStr">
        <is>
          <t>Washington</t>
        </is>
      </c>
      <c r="M4599" s="13" t="n">
        <v>4542.79</v>
      </c>
      <c r="N4599" s="13" t="n"/>
      <c r="O4599" s="8" t="inlineStr">
        <is>
          <t>3 + at-fault claims - 5 yrs</t>
        </is>
      </c>
    </row>
    <row r="4600">
      <c r="A4600" s="8" t="inlineStr">
        <is>
          <t>be6243bb-b6f6-5bf3-aa34-9b565f4e4dd3</t>
        </is>
      </c>
      <c r="B4600" s="9" t="inlineStr">
        <is>
          <t>2026-01</t>
        </is>
      </c>
      <c r="C4600" s="10" t="n"/>
      <c r="D4600" s="9" t="inlineStr">
        <is>
          <t>Declined</t>
        </is>
      </c>
      <c r="E4600" s="8" t="inlineStr">
        <is>
          <t>Delphine Ashcombe</t>
        </is>
      </c>
      <c r="F4600" s="11" t="n">
        <v>1969</v>
      </c>
      <c r="G4600" s="8" t="inlineStr">
        <is>
          <t>Jaguar</t>
        </is>
      </c>
      <c r="H4600" s="8" t="inlineStr">
        <is>
          <t>E-Type Series 1</t>
        </is>
      </c>
      <c r="I4600" s="8" t="inlineStr">
        <is>
          <t>ZA8EDFCY2LNYH7YC1</t>
        </is>
      </c>
      <c r="J4600" s="8" t="inlineStr">
        <is>
          <t>07 - Post-War Classic (1946-1972)</t>
        </is>
      </c>
      <c r="K4600" s="12" t="n">
        <v>495000</v>
      </c>
      <c r="L4600" s="8" t="inlineStr">
        <is>
          <t>Florida</t>
        </is>
      </c>
      <c r="M4600" s="13" t="n">
        <v>6365.89</v>
      </c>
      <c r="N4600" s="13" t="n"/>
      <c r="O4600" s="8" t="inlineStr">
        <is>
          <t>3 + at-fault claims - 5 yrs</t>
        </is>
      </c>
    </row>
    <row r="4601">
      <c r="A4601" s="8" t="inlineStr">
        <is>
          <t>be9f71e0-eb5f-59ed-a81a-0e7255a9dc30</t>
        </is>
      </c>
      <c r="B4601" s="9" t="inlineStr">
        <is>
          <t>2026-01</t>
        </is>
      </c>
      <c r="C4601" s="10" t="n"/>
      <c r="D4601" s="9" t="inlineStr">
        <is>
          <t>Referred</t>
        </is>
      </c>
      <c r="E4601" s="8" t="inlineStr">
        <is>
          <t>Thaddeus Chattopadhyay</t>
        </is>
      </c>
      <c r="F4601" s="11" t="n">
        <v>1975</v>
      </c>
      <c r="G4601" s="8" t="inlineStr">
        <is>
          <t>Maserati</t>
        </is>
      </c>
      <c r="H4601" s="8" t="inlineStr">
        <is>
          <t>GranTurismo</t>
        </is>
      </c>
      <c r="I4601" s="8" t="inlineStr">
        <is>
          <t>HYHDTDP65A4K3S8YL</t>
        </is>
      </c>
      <c r="J4601" s="8" t="inlineStr">
        <is>
          <t>02 - Sports / GT</t>
        </is>
      </c>
      <c r="K4601" s="12" t="n">
        <v>240000</v>
      </c>
      <c r="L4601" s="8" t="inlineStr">
        <is>
          <t>New York</t>
        </is>
      </c>
      <c r="M4601" s="13" t="n">
        <v>5332.53</v>
      </c>
      <c r="N4601" s="13" t="n"/>
      <c r="O4601" s="8" t="inlineStr">
        <is>
          <t>1 at-fault claim over $100k</t>
        </is>
      </c>
    </row>
    <row r="4602">
      <c r="A4602" s="8" t="inlineStr">
        <is>
          <t>befb02d2-07d4-525f-be2f-99537cc542fb</t>
        </is>
      </c>
      <c r="B4602" s="9" t="inlineStr">
        <is>
          <t>2026-01</t>
        </is>
      </c>
      <c r="C4602" s="10" t="n"/>
      <c r="D4602" s="9" t="inlineStr">
        <is>
          <t>Declined</t>
        </is>
      </c>
      <c r="E4602" s="8" t="inlineStr">
        <is>
          <t>Callum Blackwood</t>
        </is>
      </c>
      <c r="F4602" s="11" t="n">
        <v>2008</v>
      </c>
      <c r="G4602" s="8" t="inlineStr">
        <is>
          <t>Mercedes-Benz</t>
        </is>
      </c>
      <c r="H4602" s="8" t="inlineStr">
        <is>
          <t>AMG GT</t>
        </is>
      </c>
      <c r="I4602" s="8" t="inlineStr">
        <is>
          <t>PVTVM8ZBX3A6P3GT2</t>
        </is>
      </c>
      <c r="J4602" s="8" t="inlineStr">
        <is>
          <t>02 - Sports / GT</t>
        </is>
      </c>
      <c r="K4602" s="12" t="n">
        <v>655000</v>
      </c>
      <c r="L4602" s="8" t="inlineStr">
        <is>
          <t>Texas</t>
        </is>
      </c>
      <c r="M4602" s="13" t="n">
        <v>9237.969999999999</v>
      </c>
      <c r="N4602" s="13" t="n"/>
      <c r="O4602" s="8" t="inlineStr">
        <is>
          <t>3 + at-fault claims - 5 yrs</t>
        </is>
      </c>
    </row>
    <row r="4603">
      <c r="A4603" s="8" t="inlineStr">
        <is>
          <t>c0146c2e-d075-591c-b2a5-6a6a30cac672</t>
        </is>
      </c>
      <c r="B4603" s="9" t="inlineStr">
        <is>
          <t>2026-01</t>
        </is>
      </c>
      <c r="C4603" s="10" t="n"/>
      <c r="D4603" s="9" t="inlineStr">
        <is>
          <t>Declined</t>
        </is>
      </c>
      <c r="E4603" s="8" t="inlineStr">
        <is>
          <t>Leopold Blackwood</t>
        </is>
      </c>
      <c r="F4603" s="11" t="n">
        <v>1973</v>
      </c>
      <c r="G4603" s="8" t="inlineStr">
        <is>
          <t>Aston Martin</t>
        </is>
      </c>
      <c r="H4603" s="8" t="inlineStr">
        <is>
          <t>DB12</t>
        </is>
      </c>
      <c r="I4603" s="8" t="inlineStr">
        <is>
          <t>22L9TV1PWD3BAGZCR</t>
        </is>
      </c>
      <c r="J4603" s="8" t="inlineStr">
        <is>
          <t>02 - Sports / GT</t>
        </is>
      </c>
      <c r="K4603" s="12" t="n">
        <v>600000</v>
      </c>
      <c r="L4603" s="8" t="inlineStr">
        <is>
          <t>Michigan</t>
        </is>
      </c>
      <c r="M4603" s="13" t="n">
        <v>11405.66</v>
      </c>
      <c r="N4603" s="13" t="n"/>
      <c r="O4603" s="8" t="inlineStr">
        <is>
          <t>3 + at-fault claims - 5 yrs</t>
        </is>
      </c>
    </row>
    <row r="4604">
      <c r="A4604" s="8" t="inlineStr">
        <is>
          <t>c0192931-1f46-53e2-8c83-28374be90415</t>
        </is>
      </c>
      <c r="B4604" s="9" t="inlineStr">
        <is>
          <t>2026-01</t>
        </is>
      </c>
      <c r="C4604" s="10" t="n"/>
      <c r="D4604" s="9" t="inlineStr">
        <is>
          <t>Declined</t>
        </is>
      </c>
      <c r="E4604" s="8" t="inlineStr">
        <is>
          <t>Ottilie Farkas</t>
        </is>
      </c>
      <c r="F4604" s="11" t="n">
        <v>2020</v>
      </c>
      <c r="G4604" s="8" t="inlineStr">
        <is>
          <t>McLaren</t>
        </is>
      </c>
      <c r="H4604" s="8" t="inlineStr">
        <is>
          <t>750S</t>
        </is>
      </c>
      <c r="I4604" s="8" t="inlineStr">
        <is>
          <t>WMBZ43AYJ1F70FCVF</t>
        </is>
      </c>
      <c r="J4604" s="8" t="inlineStr">
        <is>
          <t>03 - Supercar</t>
        </is>
      </c>
      <c r="K4604" s="12" t="n">
        <v>390000</v>
      </c>
      <c r="L4604" s="8" t="inlineStr">
        <is>
          <t>Alaska</t>
        </is>
      </c>
      <c r="M4604" s="13" t="n">
        <v>9646.98</v>
      </c>
      <c r="N4604" s="13" t="n"/>
      <c r="O4604" s="8" t="inlineStr">
        <is>
          <t>3 + at-fault claims - 5 yrs</t>
        </is>
      </c>
    </row>
    <row r="4605">
      <c r="A4605" s="8" t="inlineStr">
        <is>
          <t>c0bad0f3-6b5f-57ea-969b-1156d761adfa</t>
        </is>
      </c>
      <c r="B4605" s="9" t="inlineStr">
        <is>
          <t>2026-01</t>
        </is>
      </c>
      <c r="C4605" s="10" t="n"/>
      <c r="D4605" s="9" t="inlineStr">
        <is>
          <t>Declined</t>
        </is>
      </c>
      <c r="E4605" s="8" t="inlineStr">
        <is>
          <t>Cassius Vandermeer</t>
        </is>
      </c>
      <c r="F4605" s="11" t="n">
        <v>1958</v>
      </c>
      <c r="G4605" s="8" t="inlineStr">
        <is>
          <t>Aston Martin</t>
        </is>
      </c>
      <c r="H4605" s="8" t="inlineStr">
        <is>
          <t>DB5</t>
        </is>
      </c>
      <c r="I4605" s="8" t="inlineStr">
        <is>
          <t>BB7TJ7RJ00CB0B27R</t>
        </is>
      </c>
      <c r="J4605" s="8" t="inlineStr">
        <is>
          <t>07 - Post-War Classic (1946-1972)</t>
        </is>
      </c>
      <c r="K4605" s="12" t="n">
        <v>785000</v>
      </c>
      <c r="L4605" s="8" t="inlineStr">
        <is>
          <t>Montana</t>
        </is>
      </c>
      <c r="M4605" s="13" t="n">
        <v>5923.05</v>
      </c>
      <c r="N4605" s="13" t="n"/>
      <c r="O4605" s="8" t="inlineStr">
        <is>
          <t>3 + at-fault claims - 5 yrs</t>
        </is>
      </c>
    </row>
    <row r="4606">
      <c r="A4606" s="8" t="inlineStr">
        <is>
          <t>c2317aa6-9995-5c13-a2ac-540bfe9c8082</t>
        </is>
      </c>
      <c r="B4606" s="9" t="inlineStr">
        <is>
          <t>2026-01</t>
        </is>
      </c>
      <c r="C4606" s="10" t="n"/>
      <c r="D4606" s="9" t="inlineStr">
        <is>
          <t>Declined</t>
        </is>
      </c>
      <c r="E4606" s="8" t="inlineStr">
        <is>
          <t>Horace Rourke</t>
        </is>
      </c>
      <c r="F4606" s="11" t="n">
        <v>1999</v>
      </c>
      <c r="G4606" s="8" t="inlineStr">
        <is>
          <t>Aston Martin</t>
        </is>
      </c>
      <c r="H4606" s="8" t="inlineStr">
        <is>
          <t>DB5</t>
        </is>
      </c>
      <c r="I4606" s="8" t="inlineStr">
        <is>
          <t>RDF1JW010FZLL883X</t>
        </is>
      </c>
      <c r="J4606" s="8" t="inlineStr">
        <is>
          <t>07 - Post-War Classic (1946-1972)</t>
        </is>
      </c>
      <c r="K4606" s="12" t="n">
        <v>470000</v>
      </c>
      <c r="L4606" s="8" t="inlineStr">
        <is>
          <t>Texas</t>
        </is>
      </c>
      <c r="M4606" s="13" t="n">
        <v>4895.09</v>
      </c>
      <c r="N4606" s="13" t="n"/>
      <c r="O4606" s="8" t="inlineStr">
        <is>
          <t>3 + at-fault claims - 5 yrs</t>
        </is>
      </c>
    </row>
    <row r="4607">
      <c r="A4607" s="8" t="inlineStr">
        <is>
          <t>c248d482-3644-5bfc-a089-fcf4c059456e</t>
        </is>
      </c>
      <c r="B4607" s="9" t="inlineStr">
        <is>
          <t>2026-01</t>
        </is>
      </c>
      <c r="C4607" s="10" t="n"/>
      <c r="D4607" s="9" t="inlineStr">
        <is>
          <t>Declined</t>
        </is>
      </c>
      <c r="E4607" s="8" t="inlineStr">
        <is>
          <t>Ramona Farkas</t>
        </is>
      </c>
      <c r="F4607" s="11" t="n">
        <v>1984</v>
      </c>
      <c r="G4607" s="8" t="inlineStr">
        <is>
          <t>Bentley</t>
        </is>
      </c>
      <c r="H4607" s="8" t="inlineStr">
        <is>
          <t>Continental GT</t>
        </is>
      </c>
      <c r="I4607" s="8" t="inlineStr">
        <is>
          <t>DMUR8V09V6U4R7G7R</t>
        </is>
      </c>
      <c r="J4607" s="8" t="inlineStr">
        <is>
          <t>02 - Sports / GT</t>
        </is>
      </c>
      <c r="K4607" s="12" t="n">
        <v>700000</v>
      </c>
      <c r="L4607" s="8" t="inlineStr">
        <is>
          <t>North Carolina</t>
        </is>
      </c>
      <c r="M4607" s="13" t="n">
        <v>9872.639999999999</v>
      </c>
      <c r="N4607" s="13" t="n"/>
      <c r="O4607" s="8" t="inlineStr">
        <is>
          <t>3 + at-fault claims - 5 yrs</t>
        </is>
      </c>
    </row>
    <row r="4608">
      <c r="A4608" s="8" t="inlineStr">
        <is>
          <t>c399b76b-1939-57ce-8a07-17645e482964</t>
        </is>
      </c>
      <c r="B4608" s="9" t="inlineStr">
        <is>
          <t>2026-01</t>
        </is>
      </c>
      <c r="C4608" s="10" t="n"/>
      <c r="D4608" s="9" t="inlineStr">
        <is>
          <t>Referred</t>
        </is>
      </c>
      <c r="E4608" s="8" t="inlineStr">
        <is>
          <t>Desmond Ashcombe</t>
        </is>
      </c>
      <c r="F4608" s="11" t="n">
        <v>1957</v>
      </c>
      <c r="G4608" s="8" t="inlineStr">
        <is>
          <t>Bentley</t>
        </is>
      </c>
      <c r="H4608" s="8" t="inlineStr">
        <is>
          <t>Continental GT</t>
        </is>
      </c>
      <c r="I4608" s="8" t="inlineStr">
        <is>
          <t>5HNS72C0UYUDMNLFF</t>
        </is>
      </c>
      <c r="J4608" s="8" t="inlineStr">
        <is>
          <t>02 - Sports / GT</t>
        </is>
      </c>
      <c r="K4608" s="12" t="n">
        <v>595000</v>
      </c>
      <c r="L4608" s="8" t="inlineStr">
        <is>
          <t>Oklahoma</t>
        </is>
      </c>
      <c r="M4608" s="13" t="n">
        <v>9194.43</v>
      </c>
      <c r="N4608" s="13" t="n"/>
      <c r="O4608" s="8" t="inlineStr">
        <is>
          <t>2 at-fault claims - 5 yrs</t>
        </is>
      </c>
    </row>
    <row r="4609">
      <c r="A4609" s="8" t="inlineStr">
        <is>
          <t>c3d4368e-a0ef-5db0-b3b1-613b0596df61</t>
        </is>
      </c>
      <c r="B4609" s="9" t="inlineStr">
        <is>
          <t>2026-01</t>
        </is>
      </c>
      <c r="C4609" s="10" t="n"/>
      <c r="D4609" s="9" t="inlineStr">
        <is>
          <t>Declined</t>
        </is>
      </c>
      <c r="E4609" s="8" t="inlineStr">
        <is>
          <t>Sunniva Merriweather</t>
        </is>
      </c>
      <c r="F4609" s="11" t="n">
        <v>2008</v>
      </c>
      <c r="G4609" s="8" t="inlineStr">
        <is>
          <t>BMW</t>
        </is>
      </c>
      <c r="H4609" s="8" t="inlineStr">
        <is>
          <t>M8 Competition</t>
        </is>
      </c>
      <c r="I4609" s="8" t="inlineStr">
        <is>
          <t>2SPVZZ1B9JXGB4NS0</t>
        </is>
      </c>
      <c r="J4609" s="8" t="inlineStr">
        <is>
          <t>02 - Sports / GT</t>
        </is>
      </c>
      <c r="K4609" s="12" t="n">
        <v>1195000</v>
      </c>
      <c r="L4609" s="8" t="inlineStr">
        <is>
          <t>Pennsylvania</t>
        </is>
      </c>
      <c r="M4609" s="13" t="n">
        <v>12400.94</v>
      </c>
      <c r="N4609" s="13" t="n"/>
      <c r="O4609" s="8" t="inlineStr">
        <is>
          <t>3 + at-fault claims - 5 yrs</t>
        </is>
      </c>
    </row>
    <row r="4610">
      <c r="A4610" s="8" t="inlineStr">
        <is>
          <t>c40a137e-b3a1-544a-af73-78c069f29d61</t>
        </is>
      </c>
      <c r="B4610" s="9" t="inlineStr">
        <is>
          <t>2026-01</t>
        </is>
      </c>
      <c r="C4610" s="10" t="n"/>
      <c r="D4610" s="9" t="inlineStr">
        <is>
          <t>Declined</t>
        </is>
      </c>
      <c r="E4610" s="8" t="inlineStr">
        <is>
          <t>Beatrix Kingsford</t>
        </is>
      </c>
      <c r="F4610" s="11" t="n">
        <v>1983</v>
      </c>
      <c r="G4610" s="8" t="inlineStr">
        <is>
          <t>Mercedes-Benz</t>
        </is>
      </c>
      <c r="H4610" s="8" t="inlineStr">
        <is>
          <t>AMG GT</t>
        </is>
      </c>
      <c r="I4610" s="8" t="inlineStr">
        <is>
          <t>7WM359UT3ARL20EAM</t>
        </is>
      </c>
      <c r="J4610" s="8" t="inlineStr">
        <is>
          <t>02 - Sports / GT</t>
        </is>
      </c>
      <c r="K4610" s="12" t="n">
        <v>930000</v>
      </c>
      <c r="L4610" s="8" t="inlineStr">
        <is>
          <t>Michigan</t>
        </is>
      </c>
      <c r="M4610" s="13" t="n">
        <v>17678.77</v>
      </c>
      <c r="N4610" s="13" t="n"/>
      <c r="O4610" s="8" t="inlineStr">
        <is>
          <t>3 + at-fault claims - 5 yrs</t>
        </is>
      </c>
    </row>
    <row r="4611">
      <c r="A4611" s="8" t="inlineStr">
        <is>
          <t>c95b9e77-81df-5847-b13a-37fd00334150</t>
        </is>
      </c>
      <c r="B4611" s="9" t="inlineStr">
        <is>
          <t>2026-01</t>
        </is>
      </c>
      <c r="C4611" s="10" t="n"/>
      <c r="D4611" s="9" t="inlineStr">
        <is>
          <t>Referred</t>
        </is>
      </c>
      <c r="E4611" s="8" t="inlineStr">
        <is>
          <t>Aurelio Whitlock</t>
        </is>
      </c>
      <c r="F4611" s="11" t="n">
        <v>2022</v>
      </c>
      <c r="G4611" s="8" t="inlineStr">
        <is>
          <t>Porsche</t>
        </is>
      </c>
      <c r="H4611" s="8" t="inlineStr">
        <is>
          <t>911 Turbo S</t>
        </is>
      </c>
      <c r="I4611" s="8" t="inlineStr">
        <is>
          <t>2M3W2E3EZBEM13HDB</t>
        </is>
      </c>
      <c r="J4611" s="8" t="inlineStr">
        <is>
          <t>02 - Sports / GT</t>
        </is>
      </c>
      <c r="K4611" s="12" t="n">
        <v>440000</v>
      </c>
      <c r="L4611" s="8" t="inlineStr">
        <is>
          <t>Louisiana</t>
        </is>
      </c>
      <c r="M4611" s="13" t="n">
        <v>7533.96</v>
      </c>
      <c r="N4611" s="13" t="n"/>
      <c r="O4611" s="8" t="inlineStr">
        <is>
          <t>Prior carrier non-renewal / cancellation</t>
        </is>
      </c>
    </row>
    <row r="4612">
      <c r="A4612" s="8" t="inlineStr">
        <is>
          <t>cceb932e-e45c-5220-a006-52663a82dd76</t>
        </is>
      </c>
      <c r="B4612" s="9" t="inlineStr">
        <is>
          <t>2026-01</t>
        </is>
      </c>
      <c r="C4612" s="10" t="n"/>
      <c r="D4612" s="9" t="inlineStr">
        <is>
          <t>Referred</t>
        </is>
      </c>
      <c r="E4612" s="8" t="inlineStr">
        <is>
          <t>Everett Vasquez</t>
        </is>
      </c>
      <c r="F4612" s="11" t="n">
        <v>1964</v>
      </c>
      <c r="G4612" s="8" t="inlineStr">
        <is>
          <t>Porsche</t>
        </is>
      </c>
      <c r="H4612" s="8" t="inlineStr">
        <is>
          <t>911 Turbo S</t>
        </is>
      </c>
      <c r="I4612" s="8" t="inlineStr">
        <is>
          <t>S20ERPXNBV4TAUB6P</t>
        </is>
      </c>
      <c r="J4612" s="8" t="inlineStr">
        <is>
          <t>02 - Sports / GT</t>
        </is>
      </c>
      <c r="K4612" s="12" t="n">
        <v>195000</v>
      </c>
      <c r="L4612" s="8" t="inlineStr">
        <is>
          <t>Pennsylvania</t>
        </is>
      </c>
      <c r="M4612" s="13" t="n">
        <v>3384.91</v>
      </c>
      <c r="N4612" s="13" t="n"/>
      <c r="O4612" s="8" t="inlineStr">
        <is>
          <t>2 at-fault claims - 5 yrs</t>
        </is>
      </c>
    </row>
    <row r="4613">
      <c r="A4613" s="8" t="inlineStr">
        <is>
          <t>cd677cee-17ad-5e08-9d76-7e8ec19f1d2c</t>
        </is>
      </c>
      <c r="B4613" s="9" t="inlineStr">
        <is>
          <t>2026-01</t>
        </is>
      </c>
      <c r="C4613" s="10" t="n"/>
      <c r="D4613" s="9" t="inlineStr">
        <is>
          <t>Declined</t>
        </is>
      </c>
      <c r="E4613" s="8" t="inlineStr">
        <is>
          <t>Beatrix Larsson</t>
        </is>
      </c>
      <c r="F4613" s="11" t="n">
        <v>1969</v>
      </c>
      <c r="G4613" s="8" t="inlineStr">
        <is>
          <t>Mercedes-Benz</t>
        </is>
      </c>
      <c r="H4613" s="8" t="inlineStr">
        <is>
          <t>280SL Pagoda</t>
        </is>
      </c>
      <c r="I4613" s="8" t="inlineStr">
        <is>
          <t>RSH8GT94YP676W8WR</t>
        </is>
      </c>
      <c r="J4613" s="8" t="inlineStr">
        <is>
          <t>07 - Post-War Classic (1946-1972)</t>
        </is>
      </c>
      <c r="K4613" s="12" t="n">
        <v>1305000</v>
      </c>
      <c r="L4613" s="8" t="inlineStr">
        <is>
          <t>Idaho</t>
        </is>
      </c>
      <c r="M4613" s="13" t="n">
        <v>9263.040000000001</v>
      </c>
      <c r="N4613" s="13" t="n"/>
      <c r="O4613" s="8" t="inlineStr">
        <is>
          <t>3 + at-fault claims - 5 yrs</t>
        </is>
      </c>
    </row>
    <row r="4614">
      <c r="A4614" s="8" t="inlineStr">
        <is>
          <t>cefacec8-9168-589d-b6e4-0c0231fb368c</t>
        </is>
      </c>
      <c r="B4614" s="9" t="inlineStr">
        <is>
          <t>2026-01</t>
        </is>
      </c>
      <c r="C4614" s="10" t="n"/>
      <c r="D4614" s="9" t="inlineStr">
        <is>
          <t>Referred</t>
        </is>
      </c>
      <c r="E4614" s="8" t="inlineStr">
        <is>
          <t>Desmond Whitlock</t>
        </is>
      </c>
      <c r="F4614" s="11" t="n">
        <v>2024</v>
      </c>
      <c r="G4614" s="8" t="inlineStr">
        <is>
          <t>Bentley</t>
        </is>
      </c>
      <c r="H4614" s="8" t="inlineStr">
        <is>
          <t>Continental GT</t>
        </is>
      </c>
      <c r="I4614" s="8" t="inlineStr">
        <is>
          <t>WEWCZC2HXLDDAC0Y3</t>
        </is>
      </c>
      <c r="J4614" s="8" t="inlineStr">
        <is>
          <t>02 - Sports / GT</t>
        </is>
      </c>
      <c r="K4614" s="12" t="n">
        <v>235000</v>
      </c>
      <c r="L4614" s="8" t="inlineStr">
        <is>
          <t>Texas</t>
        </is>
      </c>
      <c r="M4614" s="13" t="n">
        <v>4691.13</v>
      </c>
      <c r="N4614" s="13" t="n"/>
      <c r="O4614" s="8" t="inlineStr">
        <is>
          <t>Prior carrier non-renewal / cancellation</t>
        </is>
      </c>
    </row>
    <row r="4615">
      <c r="A4615" s="8" t="inlineStr">
        <is>
          <t>d014762d-1bc1-52b5-a984-a3d40cb4c1d1</t>
        </is>
      </c>
      <c r="B4615" s="9" t="inlineStr">
        <is>
          <t>2026-01</t>
        </is>
      </c>
      <c r="C4615" s="10" t="n"/>
      <c r="D4615" s="9" t="inlineStr">
        <is>
          <t>Declined</t>
        </is>
      </c>
      <c r="E4615" s="8" t="inlineStr">
        <is>
          <t>Aurelio Blackwood</t>
        </is>
      </c>
      <c r="F4615" s="11" t="n">
        <v>2008</v>
      </c>
      <c r="G4615" s="8" t="inlineStr">
        <is>
          <t>Mercedes-Benz</t>
        </is>
      </c>
      <c r="H4615" s="8" t="inlineStr">
        <is>
          <t>AMG GT</t>
        </is>
      </c>
      <c r="I4615" s="8" t="inlineStr">
        <is>
          <t>DWEKX680LZNYS2KR7</t>
        </is>
      </c>
      <c r="J4615" s="8" t="inlineStr">
        <is>
          <t>02 - Sports / GT</t>
        </is>
      </c>
      <c r="K4615" s="12" t="n">
        <v>530000</v>
      </c>
      <c r="L4615" s="8" t="inlineStr">
        <is>
          <t>Arizona</t>
        </is>
      </c>
      <c r="M4615" s="13" t="n">
        <v>6565</v>
      </c>
      <c r="N4615" s="13" t="n"/>
      <c r="O4615" s="8" t="inlineStr">
        <is>
          <t>3 + at-fault claims - 5 yrs</t>
        </is>
      </c>
    </row>
    <row r="4616">
      <c r="A4616" s="8" t="inlineStr">
        <is>
          <t>d0df1a39-0df8-5576-81ec-e00f628f0fd1</t>
        </is>
      </c>
      <c r="B4616" s="9" t="inlineStr">
        <is>
          <t>2026-01</t>
        </is>
      </c>
      <c r="C4616" s="10" t="n"/>
      <c r="D4616" s="9" t="inlineStr">
        <is>
          <t>Declined</t>
        </is>
      </c>
      <c r="E4616" s="8" t="inlineStr">
        <is>
          <t>Sunniva Larsson</t>
        </is>
      </c>
      <c r="F4616" s="11" t="n">
        <v>2011</v>
      </c>
      <c r="G4616" s="8" t="inlineStr">
        <is>
          <t>BMW</t>
        </is>
      </c>
      <c r="H4616" s="8" t="inlineStr">
        <is>
          <t>M8 Competition</t>
        </is>
      </c>
      <c r="I4616" s="8" t="inlineStr">
        <is>
          <t>YWS41ZTP46KVVUMMF</t>
        </is>
      </c>
      <c r="J4616" s="8" t="inlineStr">
        <is>
          <t>02 - Sports / GT</t>
        </is>
      </c>
      <c r="K4616" s="12" t="n">
        <v>515000</v>
      </c>
      <c r="L4616" s="8" t="inlineStr">
        <is>
          <t>Maryland</t>
        </is>
      </c>
      <c r="M4616" s="13" t="n">
        <v>6000.24</v>
      </c>
      <c r="N4616" s="13" t="n"/>
      <c r="O4616" s="8" t="inlineStr">
        <is>
          <t>3 + at-fault claims - 5 yrs</t>
        </is>
      </c>
    </row>
    <row r="4617">
      <c r="A4617" s="8" t="inlineStr">
        <is>
          <t>d115581c-ba4b-5201-a413-022e78d6e280</t>
        </is>
      </c>
      <c r="B4617" s="9" t="inlineStr">
        <is>
          <t>2026-01</t>
        </is>
      </c>
      <c r="C4617" s="10" t="n"/>
      <c r="D4617" s="9" t="inlineStr">
        <is>
          <t>Declined</t>
        </is>
      </c>
      <c r="E4617" s="8" t="inlineStr">
        <is>
          <t>Thaddeus Fairweather</t>
        </is>
      </c>
      <c r="F4617" s="11" t="n">
        <v>2015</v>
      </c>
      <c r="G4617" s="8" t="inlineStr">
        <is>
          <t>Ferrari</t>
        </is>
      </c>
      <c r="H4617" s="8" t="inlineStr">
        <is>
          <t>SF90 Stradale</t>
        </is>
      </c>
      <c r="I4617" s="8" t="inlineStr">
        <is>
          <t>H2NSZSVYCK2SRP23A</t>
        </is>
      </c>
      <c r="J4617" s="8" t="inlineStr">
        <is>
          <t>03 - Supercar</t>
        </is>
      </c>
      <c r="K4617" s="12" t="n">
        <v>420000</v>
      </c>
      <c r="L4617" s="8" t="inlineStr">
        <is>
          <t>Wyoming</t>
        </is>
      </c>
      <c r="M4617" s="13" t="n">
        <v>9751.129999999999</v>
      </c>
      <c r="N4617" s="13" t="n"/>
      <c r="O4617" s="8" t="inlineStr">
        <is>
          <t>3 + at-fault claims - 5 yrs</t>
        </is>
      </c>
    </row>
    <row r="4618">
      <c r="A4618" s="8" t="inlineStr">
        <is>
          <t>d1c4fc16-b18c-5c69-9f98-566d2fc558a1</t>
        </is>
      </c>
      <c r="B4618" s="9" t="inlineStr">
        <is>
          <t>2026-01</t>
        </is>
      </c>
      <c r="C4618" s="10" t="n"/>
      <c r="D4618" s="9" t="inlineStr">
        <is>
          <t>Declined</t>
        </is>
      </c>
      <c r="E4618" s="8" t="inlineStr">
        <is>
          <t>Ramona Vandermeer</t>
        </is>
      </c>
      <c r="F4618" s="11" t="n">
        <v>2020</v>
      </c>
      <c r="G4618" s="8" t="inlineStr">
        <is>
          <t>BMW</t>
        </is>
      </c>
      <c r="H4618" s="8" t="inlineStr">
        <is>
          <t>M8 Competition</t>
        </is>
      </c>
      <c r="I4618" s="8" t="inlineStr">
        <is>
          <t>4VKP9B4PJ8GH28ZXA</t>
        </is>
      </c>
      <c r="J4618" s="8" t="inlineStr">
        <is>
          <t>02 - Sports / GT</t>
        </is>
      </c>
      <c r="K4618" s="12" t="n">
        <v>665000</v>
      </c>
      <c r="L4618" s="8" t="inlineStr">
        <is>
          <t>New York</t>
        </is>
      </c>
      <c r="M4618" s="13" t="n">
        <v>10439.25</v>
      </c>
      <c r="N4618" s="13" t="n"/>
      <c r="O4618" s="8" t="inlineStr">
        <is>
          <t>3 + at-fault claims - 5 yrs</t>
        </is>
      </c>
    </row>
    <row r="4619">
      <c r="A4619" s="8" t="inlineStr">
        <is>
          <t>d41e3c2c-1194-56c5-9b2c-5f3ddcb4d3f9</t>
        </is>
      </c>
      <c r="B4619" s="9" t="inlineStr">
        <is>
          <t>2026-01</t>
        </is>
      </c>
      <c r="C4619" s="10" t="n"/>
      <c r="D4619" s="9" t="inlineStr">
        <is>
          <t>Declined</t>
        </is>
      </c>
      <c r="E4619" s="8" t="inlineStr">
        <is>
          <t>Horace Larsson</t>
        </is>
      </c>
      <c r="F4619" s="11" t="n">
        <v>2006</v>
      </c>
      <c r="G4619" s="8" t="inlineStr">
        <is>
          <t>Ferrari</t>
        </is>
      </c>
      <c r="H4619" s="8" t="inlineStr">
        <is>
          <t>SF90 Stradale</t>
        </is>
      </c>
      <c r="I4619" s="8" t="inlineStr">
        <is>
          <t>V3HY22HNLVTP7ACAX</t>
        </is>
      </c>
      <c r="J4619" s="8" t="inlineStr">
        <is>
          <t>03 - Supercar</t>
        </is>
      </c>
      <c r="K4619" s="12" t="n">
        <v>1510000</v>
      </c>
      <c r="L4619" s="8" t="inlineStr">
        <is>
          <t>Florida</t>
        </is>
      </c>
      <c r="M4619" s="13" t="n">
        <v>32365.28</v>
      </c>
      <c r="N4619" s="13" t="n"/>
      <c r="O4619" s="8" t="inlineStr">
        <is>
          <t>3 + at-fault claims - 5 yrs</t>
        </is>
      </c>
    </row>
    <row r="4620">
      <c r="A4620" s="8" t="inlineStr">
        <is>
          <t>d46abb07-77c3-5d3a-be95-85d4f59d36ad</t>
        </is>
      </c>
      <c r="B4620" s="9" t="inlineStr">
        <is>
          <t>2026-01</t>
        </is>
      </c>
      <c r="C4620" s="10" t="n"/>
      <c r="D4620" s="9" t="inlineStr">
        <is>
          <t>Declined</t>
        </is>
      </c>
      <c r="E4620" s="8" t="inlineStr">
        <is>
          <t>Emiliano Castellanos</t>
        </is>
      </c>
      <c r="F4620" s="11" t="n">
        <v>1977</v>
      </c>
      <c r="G4620" s="8" t="inlineStr">
        <is>
          <t>Bentley</t>
        </is>
      </c>
      <c r="H4620" s="8" t="inlineStr">
        <is>
          <t>4.5 Litre</t>
        </is>
      </c>
      <c r="I4620" s="8" t="inlineStr">
        <is>
          <t>3M96J6N6CZF0PEBSS</t>
        </is>
      </c>
      <c r="J4620" s="8" t="inlineStr">
        <is>
          <t>06 - Vintage Pre-War (pre-1946)</t>
        </is>
      </c>
      <c r="K4620" s="12" t="n">
        <v>565000</v>
      </c>
      <c r="L4620" s="8" t="inlineStr">
        <is>
          <t>Utah</t>
        </is>
      </c>
      <c r="M4620" s="13" t="n">
        <v>5468.77</v>
      </c>
      <c r="N4620" s="13" t="n"/>
      <c r="O4620" s="8" t="inlineStr">
        <is>
          <t>3 + at-fault claims - 5 yrs</t>
        </is>
      </c>
    </row>
    <row r="4621">
      <c r="A4621" s="8" t="inlineStr">
        <is>
          <t>d5f0341a-6f0b-52b8-bd39-c454c4221b33</t>
        </is>
      </c>
      <c r="B4621" s="9" t="inlineStr">
        <is>
          <t>2026-01</t>
        </is>
      </c>
      <c r="C4621" s="10" t="n"/>
      <c r="D4621" s="9" t="inlineStr">
        <is>
          <t>Declined</t>
        </is>
      </c>
      <c r="E4621" s="8" t="inlineStr">
        <is>
          <t>Mireille Castellanos</t>
        </is>
      </c>
      <c r="F4621" s="11" t="n">
        <v>1988</v>
      </c>
      <c r="G4621" s="8" t="inlineStr">
        <is>
          <t>Aston Martin</t>
        </is>
      </c>
      <c r="H4621" s="8" t="inlineStr">
        <is>
          <t>DB12</t>
        </is>
      </c>
      <c r="I4621" s="8" t="inlineStr">
        <is>
          <t>L6JGCEVNLADE6R54L</t>
        </is>
      </c>
      <c r="J4621" s="8" t="inlineStr">
        <is>
          <t>02 - Sports / GT</t>
        </is>
      </c>
      <c r="K4621" s="12" t="n">
        <v>455000</v>
      </c>
      <c r="L4621" s="8" t="inlineStr">
        <is>
          <t>Kansas</t>
        </is>
      </c>
      <c r="M4621" s="13" t="n">
        <v>6245.52</v>
      </c>
      <c r="N4621" s="13" t="n"/>
      <c r="O4621" s="8" t="inlineStr">
        <is>
          <t>3 + at-fault claims - 5 yrs</t>
        </is>
      </c>
    </row>
    <row r="4622">
      <c r="A4622" s="8" t="inlineStr">
        <is>
          <t>d5fa83ee-c7bf-5d9f-bd3e-3fdad164945a</t>
        </is>
      </c>
      <c r="B4622" s="9" t="inlineStr">
        <is>
          <t>2026-01</t>
        </is>
      </c>
      <c r="C4622" s="10" t="n"/>
      <c r="D4622" s="9" t="inlineStr">
        <is>
          <t>Declined</t>
        </is>
      </c>
      <c r="E4622" s="8" t="inlineStr">
        <is>
          <t>Noor Kingsford</t>
        </is>
      </c>
      <c r="F4622" s="11" t="n">
        <v>1976</v>
      </c>
      <c r="G4622" s="8" t="inlineStr">
        <is>
          <t>Mercedes-Benz</t>
        </is>
      </c>
      <c r="H4622" s="8" t="inlineStr">
        <is>
          <t>AMG GT</t>
        </is>
      </c>
      <c r="I4622" s="8" t="inlineStr">
        <is>
          <t>HHZUEZ6RRES2A390K</t>
        </is>
      </c>
      <c r="J4622" s="8" t="inlineStr">
        <is>
          <t>02 - Sports / GT</t>
        </is>
      </c>
      <c r="K4622" s="12" t="n">
        <v>800000</v>
      </c>
      <c r="L4622" s="8" t="inlineStr">
        <is>
          <t>Nebraska</t>
        </is>
      </c>
      <c r="M4622" s="13" t="n">
        <v>12754.72</v>
      </c>
      <c r="N4622" s="13" t="n"/>
      <c r="O4622" s="8" t="inlineStr">
        <is>
          <t>3 + at-fault claims - 5 yrs</t>
        </is>
      </c>
    </row>
    <row r="4623">
      <c r="A4623" s="8" t="inlineStr">
        <is>
          <t>d695795e-e6c5-5a44-8f83-2443f32a1026</t>
        </is>
      </c>
      <c r="B4623" s="9" t="inlineStr">
        <is>
          <t>2026-01</t>
        </is>
      </c>
      <c r="C4623" s="10" t="n"/>
      <c r="D4623" s="9" t="inlineStr">
        <is>
          <t>Declined</t>
        </is>
      </c>
      <c r="E4623" s="8" t="inlineStr">
        <is>
          <t>Aurelio Vandermeer</t>
        </is>
      </c>
      <c r="F4623" s="11" t="n">
        <v>2016</v>
      </c>
      <c r="G4623" s="8" t="inlineStr">
        <is>
          <t>Aston Martin</t>
        </is>
      </c>
      <c r="H4623" s="8" t="inlineStr">
        <is>
          <t>DB5</t>
        </is>
      </c>
      <c r="I4623" s="8" t="inlineStr">
        <is>
          <t>B7V7R7D0C85MTZ3UV</t>
        </is>
      </c>
      <c r="J4623" s="8" t="inlineStr">
        <is>
          <t>07 - Post-War Classic (1946-1972)</t>
        </is>
      </c>
      <c r="K4623" s="12" t="n">
        <v>155000</v>
      </c>
      <c r="L4623" s="8" t="inlineStr">
        <is>
          <t>Michigan</t>
        </is>
      </c>
      <c r="M4623" s="13" t="n">
        <v>2583.82</v>
      </c>
      <c r="N4623" s="13" t="n"/>
      <c r="O4623" s="8" t="inlineStr">
        <is>
          <t>3 + at-fault claims - 5 yrs</t>
        </is>
      </c>
    </row>
    <row r="4624">
      <c r="A4624" s="8" t="inlineStr">
        <is>
          <t>d8e623c2-0873-5075-a6e3-ce19cc05cfcb</t>
        </is>
      </c>
      <c r="B4624" s="9" t="inlineStr">
        <is>
          <t>2026-01</t>
        </is>
      </c>
      <c r="C4624" s="10" t="n"/>
      <c r="D4624" s="9" t="inlineStr">
        <is>
          <t>Declined</t>
        </is>
      </c>
      <c r="E4624" s="8" t="inlineStr">
        <is>
          <t>Marisol Larsson</t>
        </is>
      </c>
      <c r="F4624" s="11" t="n">
        <v>1977</v>
      </c>
      <c r="G4624" s="8" t="inlineStr">
        <is>
          <t>Bentley</t>
        </is>
      </c>
      <c r="H4624" s="8" t="inlineStr">
        <is>
          <t>Continental GT</t>
        </is>
      </c>
      <c r="I4624" s="8" t="inlineStr">
        <is>
          <t>KVDKCRHNKE58D9JHY</t>
        </is>
      </c>
      <c r="J4624" s="8" t="inlineStr">
        <is>
          <t>02 - Sports / GT</t>
        </is>
      </c>
      <c r="K4624" s="12" t="n">
        <v>430000</v>
      </c>
      <c r="L4624" s="8" t="inlineStr">
        <is>
          <t>Kentucky</t>
        </is>
      </c>
      <c r="M4624" s="13" t="n">
        <v>8153.77</v>
      </c>
      <c r="N4624" s="13" t="n"/>
      <c r="O4624" s="8" t="inlineStr">
        <is>
          <t>3 + at-fault claims - 5 yrs</t>
        </is>
      </c>
    </row>
    <row r="4625">
      <c r="A4625" s="8" t="inlineStr">
        <is>
          <t>dbd45524-8210-5e20-ab6a-77cd8960ec78</t>
        </is>
      </c>
      <c r="B4625" s="9" t="inlineStr">
        <is>
          <t>2026-01</t>
        </is>
      </c>
      <c r="C4625" s="10" t="n"/>
      <c r="D4625" s="9" t="inlineStr">
        <is>
          <t>Declined</t>
        </is>
      </c>
      <c r="E4625" s="8" t="inlineStr">
        <is>
          <t>Anouk Blackwood</t>
        </is>
      </c>
      <c r="F4625" s="11" t="n">
        <v>2016</v>
      </c>
      <c r="G4625" s="8" t="inlineStr">
        <is>
          <t>Ferrari</t>
        </is>
      </c>
      <c r="H4625" s="8" t="inlineStr">
        <is>
          <t>275 GTB/4</t>
        </is>
      </c>
      <c r="I4625" s="8" t="inlineStr">
        <is>
          <t>24RSKU4WB7BCH8F5S</t>
        </is>
      </c>
      <c r="J4625" s="8" t="inlineStr">
        <is>
          <t>07 - Post-War Classic (1946-1972)</t>
        </is>
      </c>
      <c r="K4625" s="12" t="n">
        <v>535000</v>
      </c>
      <c r="L4625" s="8" t="inlineStr">
        <is>
          <t>Oregon</t>
        </is>
      </c>
      <c r="M4625" s="13" t="n">
        <v>4904.84</v>
      </c>
      <c r="N4625" s="13" t="n"/>
      <c r="O4625" s="8" t="inlineStr">
        <is>
          <t>3 + at-fault claims - 5 yrs</t>
        </is>
      </c>
    </row>
    <row r="4626">
      <c r="A4626" s="8" t="inlineStr">
        <is>
          <t>dc92c1da-c25e-5831-8b99-9be6335e6512</t>
        </is>
      </c>
      <c r="B4626" s="9" t="inlineStr">
        <is>
          <t>2026-01</t>
        </is>
      </c>
      <c r="C4626" s="10" t="n"/>
      <c r="D4626" s="9" t="inlineStr">
        <is>
          <t>Declined</t>
        </is>
      </c>
      <c r="E4626" s="8" t="inlineStr">
        <is>
          <t>Fitzgerald Harrington</t>
        </is>
      </c>
      <c r="F4626" s="11" t="n">
        <v>2008</v>
      </c>
      <c r="G4626" s="8" t="inlineStr">
        <is>
          <t>Aston Martin</t>
        </is>
      </c>
      <c r="H4626" s="8" t="inlineStr">
        <is>
          <t>DB12</t>
        </is>
      </c>
      <c r="I4626" s="8" t="inlineStr">
        <is>
          <t>98B2GETST79PKWWY3</t>
        </is>
      </c>
      <c r="J4626" s="8" t="inlineStr">
        <is>
          <t>02 - Sports / GT</t>
        </is>
      </c>
      <c r="K4626" s="12" t="n">
        <v>410000</v>
      </c>
      <c r="L4626" s="8" t="inlineStr">
        <is>
          <t>Washington</t>
        </is>
      </c>
      <c r="M4626" s="13" t="n">
        <v>5569.81</v>
      </c>
      <c r="N4626" s="13" t="n"/>
      <c r="O4626" s="8" t="inlineStr">
        <is>
          <t>3 + at-fault claims - 5 yrs</t>
        </is>
      </c>
    </row>
    <row r="4627">
      <c r="A4627" s="8" t="inlineStr">
        <is>
          <t>e04069ef-a08a-5102-94c8-68954694a7b6</t>
        </is>
      </c>
      <c r="B4627" s="9" t="inlineStr">
        <is>
          <t>2026-01</t>
        </is>
      </c>
      <c r="C4627" s="10" t="n"/>
      <c r="D4627" s="9" t="inlineStr">
        <is>
          <t>Referred</t>
        </is>
      </c>
      <c r="E4627" s="8" t="inlineStr">
        <is>
          <t>Lorenzo Vasquez</t>
        </is>
      </c>
      <c r="F4627" s="11" t="n">
        <v>1977</v>
      </c>
      <c r="G4627" s="8" t="inlineStr">
        <is>
          <t>Bentley</t>
        </is>
      </c>
      <c r="H4627" s="8" t="inlineStr">
        <is>
          <t>Continental GT</t>
        </is>
      </c>
      <c r="I4627" s="8" t="inlineStr">
        <is>
          <t>W4C72XESU2T9V4P79</t>
        </is>
      </c>
      <c r="J4627" s="8" t="inlineStr">
        <is>
          <t>02 - Sports / GT</t>
        </is>
      </c>
      <c r="K4627" s="12" t="n">
        <v>430000</v>
      </c>
      <c r="L4627" s="8" t="inlineStr">
        <is>
          <t>Michigan</t>
        </is>
      </c>
      <c r="M4627" s="13" t="n">
        <v>9431.6</v>
      </c>
      <c r="N4627" s="13" t="n"/>
      <c r="O4627" s="8" t="inlineStr">
        <is>
          <t>1 theft / total loss claim</t>
        </is>
      </c>
    </row>
    <row r="4628">
      <c r="A4628" s="8" t="inlineStr">
        <is>
          <t>e0d14e68-f4d6-5d11-89ab-221beb195417</t>
        </is>
      </c>
      <c r="B4628" s="9" t="inlineStr">
        <is>
          <t>2026-01</t>
        </is>
      </c>
      <c r="C4628" s="10" t="n"/>
      <c r="D4628" s="9" t="inlineStr">
        <is>
          <t>Declined</t>
        </is>
      </c>
      <c r="E4628" s="8" t="inlineStr">
        <is>
          <t>Leopold Vandermeer</t>
        </is>
      </c>
      <c r="F4628" s="11" t="n">
        <v>1965</v>
      </c>
      <c r="G4628" s="8" t="inlineStr">
        <is>
          <t>Ringbrothers</t>
        </is>
      </c>
      <c r="H4628" s="8" t="inlineStr">
        <is>
          <t>Mustang</t>
        </is>
      </c>
      <c r="I4628" s="8" t="inlineStr">
        <is>
          <t>YG372WZ9NMVHFMAFC</t>
        </is>
      </c>
      <c r="J4628" s="8" t="inlineStr">
        <is>
          <t>11 - Restomod / Coachbuilt / Bespoke</t>
        </is>
      </c>
      <c r="K4628" s="12" t="n">
        <v>1040000</v>
      </c>
      <c r="L4628" s="8" t="inlineStr">
        <is>
          <t>New Hampshire</t>
        </is>
      </c>
      <c r="M4628" s="13" t="n">
        <v>13877.13</v>
      </c>
      <c r="N4628" s="13" t="n"/>
      <c r="O4628" s="8" t="inlineStr">
        <is>
          <t>3 + at-fault claims - 5 yrs</t>
        </is>
      </c>
    </row>
    <row r="4629">
      <c r="A4629" s="8" t="inlineStr">
        <is>
          <t>e1a2d431-2d79-59ec-87d1-8ee98734660a</t>
        </is>
      </c>
      <c r="B4629" s="9" t="inlineStr">
        <is>
          <t>2026-01</t>
        </is>
      </c>
      <c r="C4629" s="10" t="n"/>
      <c r="D4629" s="9" t="inlineStr">
        <is>
          <t>Referred</t>
        </is>
      </c>
      <c r="E4629" s="8" t="inlineStr">
        <is>
          <t>Noor Underwood</t>
        </is>
      </c>
      <c r="F4629" s="11" t="n">
        <v>1996</v>
      </c>
      <c r="G4629" s="8" t="inlineStr">
        <is>
          <t>McLaren</t>
        </is>
      </c>
      <c r="H4629" s="8" t="inlineStr">
        <is>
          <t>750S</t>
        </is>
      </c>
      <c r="I4629" s="8" t="inlineStr">
        <is>
          <t>8N1YMVESHJXK6NX2X</t>
        </is>
      </c>
      <c r="J4629" s="8" t="inlineStr">
        <is>
          <t>03 - Supercar</t>
        </is>
      </c>
      <c r="K4629" s="12" t="n">
        <v>265000</v>
      </c>
      <c r="L4629" s="8" t="inlineStr">
        <is>
          <t>Vermont</t>
        </is>
      </c>
      <c r="M4629" s="13" t="n">
        <v>7015</v>
      </c>
      <c r="N4629" s="13" t="n"/>
      <c r="O4629" s="8" t="inlineStr">
        <is>
          <t>2 at-fault claims - 5 yrs</t>
        </is>
      </c>
    </row>
    <row r="4630">
      <c r="A4630" s="8" t="inlineStr">
        <is>
          <t>e1a3986f-2fd2-5cc5-ade3-bc612b69d397</t>
        </is>
      </c>
      <c r="B4630" s="9" t="inlineStr">
        <is>
          <t>2026-01</t>
        </is>
      </c>
      <c r="C4630" s="10" t="n"/>
      <c r="D4630" s="9" t="inlineStr">
        <is>
          <t>Declined</t>
        </is>
      </c>
      <c r="E4630" s="8" t="inlineStr">
        <is>
          <t>Horace Harrington</t>
        </is>
      </c>
      <c r="F4630" s="11" t="n">
        <v>1981</v>
      </c>
      <c r="G4630" s="8" t="inlineStr">
        <is>
          <t>Mercedes-Benz</t>
        </is>
      </c>
      <c r="H4630" s="8" t="inlineStr">
        <is>
          <t>AMG GT</t>
        </is>
      </c>
      <c r="I4630" s="8" t="inlineStr">
        <is>
          <t>136JZDJ8511XT66J5</t>
        </is>
      </c>
      <c r="J4630" s="8" t="inlineStr">
        <is>
          <t>02 - Sports / GT</t>
        </is>
      </c>
      <c r="K4630" s="12" t="n">
        <v>870000</v>
      </c>
      <c r="L4630" s="8" t="inlineStr">
        <is>
          <t>Utah</t>
        </is>
      </c>
      <c r="M4630" s="13" t="n">
        <v>14404.25</v>
      </c>
      <c r="N4630" s="13" t="n"/>
      <c r="O4630" s="8" t="inlineStr">
        <is>
          <t>3 + at-fault claims - 5 yrs</t>
        </is>
      </c>
    </row>
    <row r="4631">
      <c r="A4631" s="8" t="inlineStr">
        <is>
          <t>e294333d-e667-59e7-8c5c-bf7e0b7c35f3</t>
        </is>
      </c>
      <c r="B4631" s="9" t="inlineStr">
        <is>
          <t>2026-01</t>
        </is>
      </c>
      <c r="C4631" s="10" t="n"/>
      <c r="D4631" s="9" t="inlineStr">
        <is>
          <t>Referred</t>
        </is>
      </c>
      <c r="E4631" s="8" t="inlineStr">
        <is>
          <t>Ramona Ashcombe</t>
        </is>
      </c>
      <c r="F4631" s="11" t="n">
        <v>2020</v>
      </c>
      <c r="G4631" s="8" t="inlineStr">
        <is>
          <t>Ferrari</t>
        </is>
      </c>
      <c r="H4631" s="8" t="inlineStr">
        <is>
          <t>275 GTB/4</t>
        </is>
      </c>
      <c r="I4631" s="8" t="inlineStr">
        <is>
          <t>XCCD7BPK4H4SM0YNP</t>
        </is>
      </c>
      <c r="J4631" s="8" t="inlineStr">
        <is>
          <t>07 - Post-War Classic (1946-1972)</t>
        </is>
      </c>
      <c r="K4631" s="12" t="n">
        <v>625000</v>
      </c>
      <c r="L4631" s="8" t="inlineStr">
        <is>
          <t>New Hampshire</t>
        </is>
      </c>
      <c r="M4631" s="13" t="n">
        <v>5273.58</v>
      </c>
      <c r="N4631" s="13" t="n"/>
      <c r="O4631" s="8" t="inlineStr">
        <is>
          <t>2 at-fault claims - 5 yrs</t>
        </is>
      </c>
    </row>
    <row r="4632">
      <c r="A4632" s="8" t="inlineStr">
        <is>
          <t>e2a4f263-1af1-5f14-a735-7f1b2fa4a2cd</t>
        </is>
      </c>
      <c r="B4632" s="9" t="inlineStr">
        <is>
          <t>2026-01</t>
        </is>
      </c>
      <c r="C4632" s="10" t="n"/>
      <c r="D4632" s="9" t="inlineStr">
        <is>
          <t>Declined</t>
        </is>
      </c>
      <c r="E4632" s="8" t="inlineStr">
        <is>
          <t>Ramona Merriweather</t>
        </is>
      </c>
      <c r="F4632" s="11" t="n">
        <v>1992</v>
      </c>
      <c r="G4632" s="8" t="inlineStr">
        <is>
          <t>Bugatti</t>
        </is>
      </c>
      <c r="H4632" s="8" t="inlineStr">
        <is>
          <t>Type 57</t>
        </is>
      </c>
      <c r="I4632" s="8" t="inlineStr">
        <is>
          <t>6GF5YUGS382DZL37N</t>
        </is>
      </c>
      <c r="J4632" s="8" t="inlineStr">
        <is>
          <t>06 - Vintage Pre-War (pre-1946)</t>
        </is>
      </c>
      <c r="K4632" s="12" t="n">
        <v>580000</v>
      </c>
      <c r="L4632" s="8" t="inlineStr">
        <is>
          <t>California</t>
        </is>
      </c>
      <c r="M4632" s="13" t="n">
        <v>5613.96</v>
      </c>
      <c r="N4632" s="13" t="n"/>
      <c r="O4632" s="8" t="inlineStr">
        <is>
          <t>3 + at-fault claims - 5 yrs</t>
        </is>
      </c>
    </row>
    <row r="4633">
      <c r="A4633" s="8" t="inlineStr">
        <is>
          <t>e2cf4193-5f26-594c-9204-7093968b2a2f</t>
        </is>
      </c>
      <c r="B4633" s="9" t="inlineStr">
        <is>
          <t>2026-01</t>
        </is>
      </c>
      <c r="C4633" s="10" t="n"/>
      <c r="D4633" s="9" t="inlineStr">
        <is>
          <t>Declined</t>
        </is>
      </c>
      <c r="E4633" s="8" t="inlineStr">
        <is>
          <t>Lorenzo Ashcombe</t>
        </is>
      </c>
      <c r="F4633" s="11" t="n">
        <v>1971</v>
      </c>
      <c r="G4633" s="8" t="inlineStr">
        <is>
          <t>Porsche</t>
        </is>
      </c>
      <c r="H4633" s="8" t="inlineStr">
        <is>
          <t>911 Turbo S</t>
        </is>
      </c>
      <c r="I4633" s="8" t="inlineStr">
        <is>
          <t>8NNLCYSBHWVKNC312</t>
        </is>
      </c>
      <c r="J4633" s="8" t="inlineStr">
        <is>
          <t>02 - Sports / GT</t>
        </is>
      </c>
      <c r="K4633" s="12" t="n">
        <v>225000</v>
      </c>
      <c r="L4633" s="8" t="inlineStr">
        <is>
          <t>New York</t>
        </is>
      </c>
      <c r="M4633" s="13" t="n">
        <v>4999.25</v>
      </c>
      <c r="N4633" s="13" t="n"/>
      <c r="O4633" s="8" t="inlineStr">
        <is>
          <t>3 + at-fault claims - 5 yrs</t>
        </is>
      </c>
    </row>
    <row r="4634">
      <c r="A4634" s="8" t="inlineStr">
        <is>
          <t>e2f4ff57-1e3b-529d-96f8-2b4822725d31</t>
        </is>
      </c>
      <c r="B4634" s="9" t="inlineStr">
        <is>
          <t>2026-01</t>
        </is>
      </c>
      <c r="C4634" s="10" t="n"/>
      <c r="D4634" s="9" t="inlineStr">
        <is>
          <t>Referred</t>
        </is>
      </c>
      <c r="E4634" s="8" t="inlineStr">
        <is>
          <t>Wilhelmina Pennington</t>
        </is>
      </c>
      <c r="F4634" s="11" t="n">
        <v>1961</v>
      </c>
      <c r="G4634" s="8" t="inlineStr">
        <is>
          <t>BMW</t>
        </is>
      </c>
      <c r="H4634" s="8" t="inlineStr">
        <is>
          <t>M8 Competition</t>
        </is>
      </c>
      <c r="I4634" s="8" t="inlineStr">
        <is>
          <t>RD2V4B76KMKJZT9T8</t>
        </is>
      </c>
      <c r="J4634" s="8" t="inlineStr">
        <is>
          <t>02 - Sports / GT</t>
        </is>
      </c>
      <c r="K4634" s="12" t="n">
        <v>480000</v>
      </c>
      <c r="L4634" s="8" t="inlineStr">
        <is>
          <t>New Mexico</t>
        </is>
      </c>
      <c r="M4634" s="13" t="n">
        <v>8694.34</v>
      </c>
      <c r="N4634" s="13" t="n"/>
      <c r="O4634" s="8" t="inlineStr">
        <is>
          <t>1 theft / total loss claim</t>
        </is>
      </c>
    </row>
    <row r="4635">
      <c r="A4635" s="8" t="inlineStr">
        <is>
          <t>e3104393-7c18-5143-a0d9-6cf104a2b0d1</t>
        </is>
      </c>
      <c r="B4635" s="9" t="inlineStr">
        <is>
          <t>2026-01</t>
        </is>
      </c>
      <c r="C4635" s="10" t="n"/>
      <c r="D4635" s="9" t="inlineStr">
        <is>
          <t>Declined</t>
        </is>
      </c>
      <c r="E4635" s="8" t="inlineStr">
        <is>
          <t>Horace Underwood</t>
        </is>
      </c>
      <c r="F4635" s="11" t="n">
        <v>1963</v>
      </c>
      <c r="G4635" s="8" t="inlineStr">
        <is>
          <t>Aston Martin</t>
        </is>
      </c>
      <c r="H4635" s="8" t="inlineStr">
        <is>
          <t>DB5</t>
        </is>
      </c>
      <c r="I4635" s="8" t="inlineStr">
        <is>
          <t>HAZTDSBHAWGRKECRZ</t>
        </is>
      </c>
      <c r="J4635" s="8" t="inlineStr">
        <is>
          <t>07 - Post-War Classic (1946-1972)</t>
        </is>
      </c>
      <c r="K4635" s="12" t="n">
        <v>920000</v>
      </c>
      <c r="L4635" s="8" t="inlineStr">
        <is>
          <t>Michigan</t>
        </is>
      </c>
      <c r="M4635" s="13" t="n">
        <v>11569.43</v>
      </c>
      <c r="N4635" s="13" t="n"/>
      <c r="O4635" s="8" t="inlineStr">
        <is>
          <t>3 + at-fault claims - 5 yrs</t>
        </is>
      </c>
    </row>
    <row r="4636">
      <c r="A4636" s="8" t="inlineStr">
        <is>
          <t>e5c0d799-e74c-5257-ba94-f1635cdc4724</t>
        </is>
      </c>
      <c r="B4636" s="9" t="inlineStr">
        <is>
          <t>2026-01</t>
        </is>
      </c>
      <c r="C4636" s="10" t="n"/>
      <c r="D4636" s="9" t="inlineStr">
        <is>
          <t>Referred</t>
        </is>
      </c>
      <c r="E4636" s="8" t="inlineStr">
        <is>
          <t>Ingrid Kingsford</t>
        </is>
      </c>
      <c r="F4636" s="11" t="n">
        <v>1981</v>
      </c>
      <c r="G4636" s="8" t="inlineStr">
        <is>
          <t>Aston Martin</t>
        </is>
      </c>
      <c r="H4636" s="8" t="inlineStr">
        <is>
          <t>DB12</t>
        </is>
      </c>
      <c r="I4636" s="8" t="inlineStr">
        <is>
          <t>JX596K268Y2266UKF</t>
        </is>
      </c>
      <c r="J4636" s="8" t="inlineStr">
        <is>
          <t>02 - Sports / GT</t>
        </is>
      </c>
      <c r="K4636" s="12" t="n">
        <v>955000</v>
      </c>
      <c r="L4636" s="8" t="inlineStr">
        <is>
          <t>North Dakota</t>
        </is>
      </c>
      <c r="M4636" s="13" t="n">
        <v>11946.51</v>
      </c>
      <c r="N4636" s="13" t="n"/>
      <c r="O4636" s="8" t="inlineStr">
        <is>
          <t>Prior carrier non-renewal / cancellation</t>
        </is>
      </c>
    </row>
    <row r="4637">
      <c r="A4637" s="8" t="inlineStr">
        <is>
          <t>e623d94f-1161-5f4d-953a-844adc1e4fd9</t>
        </is>
      </c>
      <c r="B4637" s="9" t="inlineStr">
        <is>
          <t>2026-01</t>
        </is>
      </c>
      <c r="C4637" s="10" t="n"/>
      <c r="D4637" s="9" t="inlineStr">
        <is>
          <t>Declined</t>
        </is>
      </c>
      <c r="E4637" s="8" t="inlineStr">
        <is>
          <t>Sunniva Thistlewood</t>
        </is>
      </c>
      <c r="F4637" s="11" t="n">
        <v>1962</v>
      </c>
      <c r="G4637" s="8" t="inlineStr">
        <is>
          <t>Bentley</t>
        </is>
      </c>
      <c r="H4637" s="8" t="inlineStr">
        <is>
          <t>4.5 Litre</t>
        </is>
      </c>
      <c r="I4637" s="8" t="inlineStr">
        <is>
          <t>AF3ZU55BGZFVTTJE8</t>
        </is>
      </c>
      <c r="J4637" s="8" t="inlineStr">
        <is>
          <t>06 - Vintage Pre-War (pre-1946)</t>
        </is>
      </c>
      <c r="K4637" s="12" t="n">
        <v>1045000</v>
      </c>
      <c r="L4637" s="8" t="inlineStr">
        <is>
          <t>Idaho</t>
        </is>
      </c>
      <c r="M4637" s="13" t="n">
        <v>6636.74</v>
      </c>
      <c r="N4637" s="13" t="n"/>
      <c r="O4637" s="8" t="inlineStr">
        <is>
          <t>3 + at-fault claims - 5 yrs</t>
        </is>
      </c>
    </row>
    <row r="4638">
      <c r="A4638" s="8" t="inlineStr">
        <is>
          <t>e704b3d8-c1fa-5730-b827-6b9b33374cc0</t>
        </is>
      </c>
      <c r="B4638" s="9" t="inlineStr">
        <is>
          <t>2026-01</t>
        </is>
      </c>
      <c r="C4638" s="10" t="n"/>
      <c r="D4638" s="9" t="inlineStr">
        <is>
          <t>Referred</t>
        </is>
      </c>
      <c r="E4638" s="8" t="inlineStr">
        <is>
          <t>Desmond Nakashima</t>
        </is>
      </c>
      <c r="F4638" s="11" t="n">
        <v>1962</v>
      </c>
      <c r="G4638" s="8" t="inlineStr">
        <is>
          <t>BMW</t>
        </is>
      </c>
      <c r="H4638" s="8" t="inlineStr">
        <is>
          <t>M8 Competition</t>
        </is>
      </c>
      <c r="I4638" s="8" t="inlineStr">
        <is>
          <t>0PUA4P3X9RDRDHP0M</t>
        </is>
      </c>
      <c r="J4638" s="8" t="inlineStr">
        <is>
          <t>02 - Sports / GT</t>
        </is>
      </c>
      <c r="K4638" s="12" t="n">
        <v>200000</v>
      </c>
      <c r="L4638" s="8" t="inlineStr">
        <is>
          <t>Minnesota</t>
        </is>
      </c>
      <c r="M4638" s="13" t="n">
        <v>4582.64</v>
      </c>
      <c r="N4638" s="13" t="n"/>
      <c r="O4638" s="8" t="inlineStr">
        <is>
          <t>Prior carrier non-renewal / cancellation</t>
        </is>
      </c>
    </row>
    <row r="4639">
      <c r="A4639" s="8" t="inlineStr">
        <is>
          <t>e77c6f87-102f-5e93-86b5-156c0eacac27</t>
        </is>
      </c>
      <c r="B4639" s="9" t="inlineStr">
        <is>
          <t>2026-01</t>
        </is>
      </c>
      <c r="C4639" s="10" t="n"/>
      <c r="D4639" s="9" t="inlineStr">
        <is>
          <t>Referred</t>
        </is>
      </c>
      <c r="E4639" s="8" t="inlineStr">
        <is>
          <t>Leopold Vasquez</t>
        </is>
      </c>
      <c r="F4639" s="11" t="n">
        <v>1966</v>
      </c>
      <c r="G4639" s="8" t="inlineStr">
        <is>
          <t>McLaren</t>
        </is>
      </c>
      <c r="H4639" s="8" t="inlineStr">
        <is>
          <t>750S</t>
        </is>
      </c>
      <c r="I4639" s="8" t="inlineStr">
        <is>
          <t>SV17JG9YSRSM2H6RK</t>
        </is>
      </c>
      <c r="J4639" s="8" t="inlineStr">
        <is>
          <t>03 - Supercar</t>
        </is>
      </c>
      <c r="K4639" s="12" t="n">
        <v>560000</v>
      </c>
      <c r="L4639" s="8" t="inlineStr">
        <is>
          <t>Oregon</t>
        </is>
      </c>
      <c r="M4639" s="13" t="n">
        <v>11342.64</v>
      </c>
      <c r="N4639" s="13" t="n"/>
      <c r="O4639" s="8" t="inlineStr">
        <is>
          <t>1 at-fault claim over $100k</t>
        </is>
      </c>
    </row>
    <row r="4640">
      <c r="A4640" s="8" t="inlineStr">
        <is>
          <t>e7fe9354-b131-5eea-9ad2-1ca9524865ec</t>
        </is>
      </c>
      <c r="B4640" s="9" t="inlineStr">
        <is>
          <t>2026-01</t>
        </is>
      </c>
      <c r="C4640" s="10" t="n"/>
      <c r="D4640" s="9" t="inlineStr">
        <is>
          <t>Declined</t>
        </is>
      </c>
      <c r="E4640" s="8" t="inlineStr">
        <is>
          <t>Leopold Nakashima</t>
        </is>
      </c>
      <c r="F4640" s="11" t="n">
        <v>1980</v>
      </c>
      <c r="G4640" s="8" t="inlineStr">
        <is>
          <t>Bentley</t>
        </is>
      </c>
      <c r="H4640" s="8" t="inlineStr">
        <is>
          <t>4.5 Litre</t>
        </is>
      </c>
      <c r="I4640" s="8" t="inlineStr">
        <is>
          <t>FASUS5VPTXEHL7BAL</t>
        </is>
      </c>
      <c r="J4640" s="8" t="inlineStr">
        <is>
          <t>06 - Vintage Pre-War (pre-1946)</t>
        </is>
      </c>
      <c r="K4640" s="12" t="n">
        <v>175000</v>
      </c>
      <c r="L4640" s="8" t="inlineStr">
        <is>
          <t>Montana</t>
        </is>
      </c>
      <c r="M4640" s="13" t="n">
        <v>1535.38</v>
      </c>
      <c r="N4640" s="13" t="n"/>
      <c r="O4640" s="8" t="inlineStr">
        <is>
          <t>3 + at-fault claims - 5 yrs</t>
        </is>
      </c>
    </row>
    <row r="4641">
      <c r="A4641" s="8" t="inlineStr">
        <is>
          <t>e8cddd12-2bd0-5659-9196-f9e629f47630</t>
        </is>
      </c>
      <c r="B4641" s="9" t="inlineStr">
        <is>
          <t>2026-01</t>
        </is>
      </c>
      <c r="C4641" s="10" t="n"/>
      <c r="D4641" s="9" t="inlineStr">
        <is>
          <t>Declined</t>
        </is>
      </c>
      <c r="E4641" s="8" t="inlineStr">
        <is>
          <t>Desmond Castellanos</t>
        </is>
      </c>
      <c r="F4641" s="11" t="n">
        <v>2003</v>
      </c>
      <c r="G4641" s="8" t="inlineStr">
        <is>
          <t>Lamborghini</t>
        </is>
      </c>
      <c r="H4641" s="8" t="inlineStr">
        <is>
          <t>Huracan EVO</t>
        </is>
      </c>
      <c r="I4641" s="8" t="inlineStr">
        <is>
          <t>XRKE9DJHG3MG4GKYM</t>
        </is>
      </c>
      <c r="J4641" s="8" t="inlineStr">
        <is>
          <t>03 - Supercar</t>
        </is>
      </c>
      <c r="K4641" s="12" t="n">
        <v>520000</v>
      </c>
      <c r="L4641" s="8" t="inlineStr">
        <is>
          <t>Oregon</t>
        </is>
      </c>
      <c r="M4641" s="13" t="n">
        <v>10532.45</v>
      </c>
      <c r="N4641" s="13" t="n"/>
      <c r="O4641" s="8" t="inlineStr">
        <is>
          <t>3 + at-fault claims - 5 yrs</t>
        </is>
      </c>
    </row>
    <row r="4642">
      <c r="A4642" s="8" t="inlineStr">
        <is>
          <t>e940e512-3131-51cf-9fd5-838baf5626a2</t>
        </is>
      </c>
      <c r="B4642" s="9" t="inlineStr">
        <is>
          <t>2026-01</t>
        </is>
      </c>
      <c r="C4642" s="10" t="n"/>
      <c r="D4642" s="9" t="inlineStr">
        <is>
          <t>Declined</t>
        </is>
      </c>
      <c r="E4642" s="8" t="inlineStr">
        <is>
          <t>Noor Castellanos</t>
        </is>
      </c>
      <c r="F4642" s="11" t="n">
        <v>1986</v>
      </c>
      <c r="G4642" s="8" t="inlineStr">
        <is>
          <t>Porsche</t>
        </is>
      </c>
      <c r="H4642" s="8" t="inlineStr">
        <is>
          <t>911 Turbo S</t>
        </is>
      </c>
      <c r="I4642" s="8" t="inlineStr">
        <is>
          <t>1GEMNJY1YCRL6WU1L</t>
        </is>
      </c>
      <c r="J4642" s="8" t="inlineStr">
        <is>
          <t>02 - Sports / GT</t>
        </is>
      </c>
      <c r="K4642" s="12" t="n">
        <v>1040000</v>
      </c>
      <c r="L4642" s="8" t="inlineStr">
        <is>
          <t>Ohio</t>
        </is>
      </c>
      <c r="M4642" s="13" t="n">
        <v>15001.51</v>
      </c>
      <c r="N4642" s="13" t="n"/>
      <c r="O4642" s="8" t="inlineStr">
        <is>
          <t>3 + at-fault claims - 5 yrs</t>
        </is>
      </c>
    </row>
    <row r="4643">
      <c r="A4643" s="8" t="inlineStr">
        <is>
          <t>ea046d2c-449f-593d-8320-ec5254cf97f2</t>
        </is>
      </c>
      <c r="B4643" s="9" t="inlineStr">
        <is>
          <t>2026-01</t>
        </is>
      </c>
      <c r="C4643" s="10" t="n"/>
      <c r="D4643" s="9" t="inlineStr">
        <is>
          <t>Referred</t>
        </is>
      </c>
      <c r="E4643" s="8" t="inlineStr">
        <is>
          <t>Leopold Chattopadhyay</t>
        </is>
      </c>
      <c r="F4643" s="11" t="n">
        <v>1996</v>
      </c>
      <c r="G4643" s="8" t="inlineStr">
        <is>
          <t>Bentley</t>
        </is>
      </c>
      <c r="H4643" s="8" t="inlineStr">
        <is>
          <t>Continental GT</t>
        </is>
      </c>
      <c r="I4643" s="8" t="inlineStr">
        <is>
          <t>VYAEC4D78TD54LMPG</t>
        </is>
      </c>
      <c r="J4643" s="8" t="inlineStr">
        <is>
          <t>02 - Sports / GT</t>
        </is>
      </c>
      <c r="K4643" s="12" t="n">
        <v>395000</v>
      </c>
      <c r="L4643" s="8" t="inlineStr">
        <is>
          <t>California</t>
        </is>
      </c>
      <c r="M4643" s="13" t="n">
        <v>7545.99</v>
      </c>
      <c r="N4643" s="13" t="n"/>
      <c r="O4643" s="8" t="inlineStr">
        <is>
          <t>1 at-fault claim over $100k</t>
        </is>
      </c>
    </row>
    <row r="4644">
      <c r="A4644" s="8" t="inlineStr">
        <is>
          <t>ea19e515-0b0d-5b7a-9398-01c223493cd4</t>
        </is>
      </c>
      <c r="B4644" s="9" t="inlineStr">
        <is>
          <t>2026-01</t>
        </is>
      </c>
      <c r="C4644" s="10" t="n"/>
      <c r="D4644" s="9" t="inlineStr">
        <is>
          <t>Declined</t>
        </is>
      </c>
      <c r="E4644" s="8" t="inlineStr">
        <is>
          <t>Beatrix Thistlewood</t>
        </is>
      </c>
      <c r="F4644" s="11" t="n">
        <v>1990</v>
      </c>
      <c r="G4644" s="8" t="inlineStr">
        <is>
          <t>Aston Martin</t>
        </is>
      </c>
      <c r="H4644" s="8" t="inlineStr">
        <is>
          <t>DB5</t>
        </is>
      </c>
      <c r="I4644" s="8" t="inlineStr">
        <is>
          <t>5HHP1CSX0DDC06G90</t>
        </is>
      </c>
      <c r="J4644" s="8" t="inlineStr">
        <is>
          <t>07 - Post-War Classic (1946-1972)</t>
        </is>
      </c>
      <c r="K4644" s="12" t="n">
        <v>1950000</v>
      </c>
      <c r="L4644" s="8" t="inlineStr">
        <is>
          <t>Washington</t>
        </is>
      </c>
      <c r="M4644" s="13" t="n">
        <v>13421.89</v>
      </c>
      <c r="N4644" s="13" t="n"/>
      <c r="O4644" s="8" t="inlineStr">
        <is>
          <t>3 + at-fault claims - 5 yrs</t>
        </is>
      </c>
    </row>
    <row r="4645">
      <c r="A4645" s="8" t="inlineStr">
        <is>
          <t>ea71040d-23a7-5a23-b907-b44e0222196c</t>
        </is>
      </c>
      <c r="B4645" s="9" t="inlineStr">
        <is>
          <t>2026-01</t>
        </is>
      </c>
      <c r="C4645" s="10" t="n"/>
      <c r="D4645" s="9" t="inlineStr">
        <is>
          <t>Declined</t>
        </is>
      </c>
      <c r="E4645" s="8" t="inlineStr">
        <is>
          <t>Sunniva Farkas</t>
        </is>
      </c>
      <c r="F4645" s="11" t="n">
        <v>1975</v>
      </c>
      <c r="G4645" s="8" t="inlineStr">
        <is>
          <t>BMW</t>
        </is>
      </c>
      <c r="H4645" s="8" t="inlineStr">
        <is>
          <t>M8 Competition</t>
        </is>
      </c>
      <c r="I4645" s="8" t="inlineStr">
        <is>
          <t>BW3MUK8S9TZ3Z2TTD</t>
        </is>
      </c>
      <c r="J4645" s="8" t="inlineStr">
        <is>
          <t>02 - Sports / GT</t>
        </is>
      </c>
      <c r="K4645" s="12" t="n">
        <v>420000</v>
      </c>
      <c r="L4645" s="8" t="inlineStr">
        <is>
          <t>Illinois</t>
        </is>
      </c>
      <c r="M4645" s="13" t="n">
        <v>8083.02</v>
      </c>
      <c r="N4645" s="13" t="n"/>
      <c r="O4645" s="8" t="inlineStr">
        <is>
          <t>3 + at-fault claims - 5 yrs</t>
        </is>
      </c>
    </row>
    <row r="4646">
      <c r="A4646" s="8" t="inlineStr">
        <is>
          <t>eb161d14-6ff7-5b9d-9428-de0a866759b0</t>
        </is>
      </c>
      <c r="B4646" s="9" t="inlineStr">
        <is>
          <t>2026-01</t>
        </is>
      </c>
      <c r="C4646" s="10" t="n"/>
      <c r="D4646" s="9" t="inlineStr">
        <is>
          <t>Referred</t>
        </is>
      </c>
      <c r="E4646" s="8" t="inlineStr">
        <is>
          <t>Ottilie Whitlock</t>
        </is>
      </c>
      <c r="F4646" s="11" t="n">
        <v>1980</v>
      </c>
      <c r="G4646" s="8" t="inlineStr">
        <is>
          <t>Jaguar</t>
        </is>
      </c>
      <c r="H4646" s="8" t="inlineStr">
        <is>
          <t>E-Type Series 1</t>
        </is>
      </c>
      <c r="I4646" s="8" t="inlineStr">
        <is>
          <t>Y8YFZBEGJJJPSG43Z</t>
        </is>
      </c>
      <c r="J4646" s="8" t="inlineStr">
        <is>
          <t>07 - Post-War Classic (1946-1972)</t>
        </is>
      </c>
      <c r="K4646" s="12" t="n">
        <v>1110000</v>
      </c>
      <c r="L4646" s="8" t="inlineStr">
        <is>
          <t>Florida</t>
        </is>
      </c>
      <c r="M4646" s="13" t="n">
        <v>11301.06</v>
      </c>
      <c r="N4646" s="13" t="n"/>
      <c r="O4646" s="8" t="inlineStr">
        <is>
          <t>2 at-fault claims - 5 yrs</t>
        </is>
      </c>
    </row>
    <row r="4647">
      <c r="A4647" s="8" t="inlineStr">
        <is>
          <t>ec828f37-6958-521d-932b-4b8bed3010e3</t>
        </is>
      </c>
      <c r="B4647" s="9" t="inlineStr">
        <is>
          <t>2026-01</t>
        </is>
      </c>
      <c r="C4647" s="10" t="n"/>
      <c r="D4647" s="9" t="inlineStr">
        <is>
          <t>Declined</t>
        </is>
      </c>
      <c r="E4647" s="8" t="inlineStr">
        <is>
          <t>Beatrix Ashcombe</t>
        </is>
      </c>
      <c r="F4647" s="11" t="n">
        <v>1983</v>
      </c>
      <c r="G4647" s="8" t="inlineStr">
        <is>
          <t>Aston Martin</t>
        </is>
      </c>
      <c r="H4647" s="8" t="inlineStr">
        <is>
          <t>DB12</t>
        </is>
      </c>
      <c r="I4647" s="8" t="inlineStr">
        <is>
          <t>D8ZZKRRFLYX2LVR4L</t>
        </is>
      </c>
      <c r="J4647" s="8" t="inlineStr">
        <is>
          <t>02 - Sports / GT</t>
        </is>
      </c>
      <c r="K4647" s="12" t="n">
        <v>255000</v>
      </c>
      <c r="L4647" s="8" t="inlineStr">
        <is>
          <t>Iowa</t>
        </is>
      </c>
      <c r="M4647" s="13" t="n">
        <v>3969.34</v>
      </c>
      <c r="N4647" s="13" t="n"/>
      <c r="O4647" s="8" t="inlineStr">
        <is>
          <t>3 + at-fault claims - 5 yrs</t>
        </is>
      </c>
    </row>
    <row r="4648">
      <c r="A4648" s="8" t="inlineStr">
        <is>
          <t>ee639057-637c-5592-9dd9-3c4ca4c62e23</t>
        </is>
      </c>
      <c r="B4648" s="9" t="inlineStr">
        <is>
          <t>2026-01</t>
        </is>
      </c>
      <c r="C4648" s="10" t="n"/>
      <c r="D4648" s="9" t="inlineStr">
        <is>
          <t>Declined</t>
        </is>
      </c>
      <c r="E4648" s="8" t="inlineStr">
        <is>
          <t>Thaddeus Okonkwo</t>
        </is>
      </c>
      <c r="F4648" s="11" t="n">
        <v>1965</v>
      </c>
      <c r="G4648" s="8" t="inlineStr">
        <is>
          <t>Bentley</t>
        </is>
      </c>
      <c r="H4648" s="8" t="inlineStr">
        <is>
          <t>Continental GT</t>
        </is>
      </c>
      <c r="I4648" s="8" t="inlineStr">
        <is>
          <t>9GXSNLEWAGXCJUA5A</t>
        </is>
      </c>
      <c r="J4648" s="8" t="inlineStr">
        <is>
          <t>02 - Sports / GT</t>
        </is>
      </c>
      <c r="K4648" s="12" t="n">
        <v>1950000</v>
      </c>
      <c r="L4648" s="8" t="inlineStr">
        <is>
          <t>Colorado</t>
        </is>
      </c>
      <c r="M4648" s="13" t="n">
        <v>22259.43</v>
      </c>
      <c r="N4648" s="13" t="n"/>
      <c r="O4648" s="8" t="inlineStr">
        <is>
          <t>3 + at-fault claims - 5 yrs</t>
        </is>
      </c>
    </row>
    <row r="4649">
      <c r="A4649" s="8" t="inlineStr">
        <is>
          <t>ef55ac0b-b357-5904-a3a6-d478b17daa2e</t>
        </is>
      </c>
      <c r="B4649" s="9" t="inlineStr">
        <is>
          <t>2026-01</t>
        </is>
      </c>
      <c r="C4649" s="10" t="n"/>
      <c r="D4649" s="9" t="inlineStr">
        <is>
          <t>Declined</t>
        </is>
      </c>
      <c r="E4649" s="8" t="inlineStr">
        <is>
          <t>Aurelio Vasquez</t>
        </is>
      </c>
      <c r="F4649" s="11" t="n">
        <v>1959</v>
      </c>
      <c r="G4649" s="8" t="inlineStr">
        <is>
          <t>Mercedes-Benz</t>
        </is>
      </c>
      <c r="H4649" s="8" t="inlineStr">
        <is>
          <t>AMG GT</t>
        </is>
      </c>
      <c r="I4649" s="8" t="inlineStr">
        <is>
          <t>0ZDKJ3MU2JBH24553</t>
        </is>
      </c>
      <c r="J4649" s="8" t="inlineStr">
        <is>
          <t>02 - Sports / GT</t>
        </is>
      </c>
      <c r="K4649" s="12" t="n">
        <v>1640000</v>
      </c>
      <c r="L4649" s="8" t="inlineStr">
        <is>
          <t>Kansas</t>
        </is>
      </c>
      <c r="M4649" s="13" t="n">
        <v>16508.3</v>
      </c>
      <c r="N4649" s="13" t="n"/>
      <c r="O4649" s="8" t="inlineStr">
        <is>
          <t>3 + at-fault claims - 5 yrs</t>
        </is>
      </c>
    </row>
    <row r="4650">
      <c r="A4650" s="8" t="inlineStr">
        <is>
          <t>f23bfe48-5bbc-5940-b61b-4552a5ed209c</t>
        </is>
      </c>
      <c r="B4650" s="9" t="inlineStr">
        <is>
          <t>2026-01</t>
        </is>
      </c>
      <c r="C4650" s="10" t="n"/>
      <c r="D4650" s="9" t="inlineStr">
        <is>
          <t>Declined</t>
        </is>
      </c>
      <c r="E4650" s="8" t="inlineStr">
        <is>
          <t>Marisol Chattopadhyay</t>
        </is>
      </c>
      <c r="F4650" s="11" t="n">
        <v>1976</v>
      </c>
      <c r="G4650" s="8" t="inlineStr">
        <is>
          <t>Ferrari</t>
        </is>
      </c>
      <c r="H4650" s="8" t="inlineStr">
        <is>
          <t>275 GTB/4</t>
        </is>
      </c>
      <c r="I4650" s="8" t="inlineStr">
        <is>
          <t>U302WP6337BLADYLW</t>
        </is>
      </c>
      <c r="J4650" s="8" t="inlineStr">
        <is>
          <t>07 - Post-War Classic (1946-1972)</t>
        </is>
      </c>
      <c r="K4650" s="12" t="n">
        <v>1950000</v>
      </c>
      <c r="L4650" s="8" t="inlineStr">
        <is>
          <t>Illinois</t>
        </is>
      </c>
      <c r="M4650" s="13" t="n">
        <v>19014.34</v>
      </c>
      <c r="N4650" s="13" t="n"/>
      <c r="O4650" s="8" t="inlineStr">
        <is>
          <t>3 + at-fault claims - 5 yrs</t>
        </is>
      </c>
    </row>
    <row r="4651">
      <c r="A4651" s="8" t="inlineStr">
        <is>
          <t>f2db95cc-c075-5d3a-b285-5ee05ad7bb09</t>
        </is>
      </c>
      <c r="B4651" s="9" t="inlineStr">
        <is>
          <t>2026-01</t>
        </is>
      </c>
      <c r="C4651" s="10" t="n"/>
      <c r="D4651" s="9" t="inlineStr">
        <is>
          <t>Declined</t>
        </is>
      </c>
      <c r="E4651" s="8" t="inlineStr">
        <is>
          <t>Beatrix Rourke</t>
        </is>
      </c>
      <c r="F4651" s="11" t="n">
        <v>2019</v>
      </c>
      <c r="G4651" s="8" t="inlineStr">
        <is>
          <t>Jaguar</t>
        </is>
      </c>
      <c r="H4651" s="8" t="inlineStr">
        <is>
          <t>E-Type Series 1</t>
        </is>
      </c>
      <c r="I4651" s="8" t="inlineStr">
        <is>
          <t>ARWGD7S63VDKUT7XS</t>
        </is>
      </c>
      <c r="J4651" s="8" t="inlineStr">
        <is>
          <t>07 - Post-War Classic (1946-1972)</t>
        </is>
      </c>
      <c r="K4651" s="12" t="n">
        <v>1230000</v>
      </c>
      <c r="L4651" s="8" t="inlineStr">
        <is>
          <t>New Mexico</t>
        </is>
      </c>
      <c r="M4651" s="13" t="n">
        <v>11288.15</v>
      </c>
      <c r="N4651" s="13" t="n"/>
      <c r="O4651" s="8" t="inlineStr">
        <is>
          <t>3 + at-fault claims - 5 yrs</t>
        </is>
      </c>
    </row>
    <row r="4652">
      <c r="A4652" s="8" t="inlineStr">
        <is>
          <t>f48d5365-4ae6-5b6a-a817-a03c65b02e3e</t>
        </is>
      </c>
      <c r="B4652" s="9" t="inlineStr">
        <is>
          <t>2026-01</t>
        </is>
      </c>
      <c r="C4652" s="10" t="n"/>
      <c r="D4652" s="9" t="inlineStr">
        <is>
          <t>Declined</t>
        </is>
      </c>
      <c r="E4652" s="8" t="inlineStr">
        <is>
          <t>Leopold Rourke</t>
        </is>
      </c>
      <c r="F4652" s="11" t="n">
        <v>2020</v>
      </c>
      <c r="G4652" s="8" t="inlineStr">
        <is>
          <t>Aston Martin</t>
        </is>
      </c>
      <c r="H4652" s="8" t="inlineStr">
        <is>
          <t>DB12</t>
        </is>
      </c>
      <c r="I4652" s="8" t="inlineStr">
        <is>
          <t>GNZV7M24NB1EKWHMX</t>
        </is>
      </c>
      <c r="J4652" s="8" t="inlineStr">
        <is>
          <t>02 - Sports / GT</t>
        </is>
      </c>
      <c r="K4652" s="12" t="n">
        <v>665000</v>
      </c>
      <c r="L4652" s="8" t="inlineStr">
        <is>
          <t>Mississippi</t>
        </is>
      </c>
      <c r="M4652" s="13" t="n">
        <v>9705.24</v>
      </c>
      <c r="N4652" s="13" t="n"/>
      <c r="O4652" s="8" t="inlineStr">
        <is>
          <t>3 + at-fault claims - 5 yrs</t>
        </is>
      </c>
    </row>
    <row r="4653">
      <c r="A4653" s="8" t="inlineStr">
        <is>
          <t>f56658f0-a835-571d-9bea-8f9cc6cf67db</t>
        </is>
      </c>
      <c r="B4653" s="9" t="inlineStr">
        <is>
          <t>2026-01</t>
        </is>
      </c>
      <c r="C4653" s="10" t="n"/>
      <c r="D4653" s="9" t="inlineStr">
        <is>
          <t>Declined</t>
        </is>
      </c>
      <c r="E4653" s="8" t="inlineStr">
        <is>
          <t>Aurelio Montoya</t>
        </is>
      </c>
      <c r="F4653" s="11" t="n">
        <v>1994</v>
      </c>
      <c r="G4653" s="8" t="inlineStr">
        <is>
          <t>Bentley</t>
        </is>
      </c>
      <c r="H4653" s="8" t="inlineStr">
        <is>
          <t>Continental GT</t>
        </is>
      </c>
      <c r="I4653" s="8" t="inlineStr">
        <is>
          <t>06P8W0HGVPBD0WP5U</t>
        </is>
      </c>
      <c r="J4653" s="8" t="inlineStr">
        <is>
          <t>02 - Sports / GT</t>
        </is>
      </c>
      <c r="K4653" s="12" t="n">
        <v>495000</v>
      </c>
      <c r="L4653" s="8" t="inlineStr">
        <is>
          <t>Rhode Island</t>
        </is>
      </c>
      <c r="M4653" s="13" t="n">
        <v>9596.459999999999</v>
      </c>
      <c r="N4653" s="13" t="n"/>
      <c r="O4653" s="8" t="inlineStr">
        <is>
          <t>3 + at-fault claims - 5 yrs</t>
        </is>
      </c>
    </row>
    <row r="4654">
      <c r="A4654" s="8" t="inlineStr">
        <is>
          <t>f745b071-0bce-5100-93ec-abb253a73568</t>
        </is>
      </c>
      <c r="B4654" s="9" t="inlineStr">
        <is>
          <t>2026-01</t>
        </is>
      </c>
      <c r="C4654" s="10" t="n"/>
      <c r="D4654" s="9" t="inlineStr">
        <is>
          <t>Referred</t>
        </is>
      </c>
      <c r="E4654" s="8" t="inlineStr">
        <is>
          <t>Ramona Larsson</t>
        </is>
      </c>
      <c r="F4654" s="11" t="n">
        <v>1987</v>
      </c>
      <c r="G4654" s="8" t="inlineStr">
        <is>
          <t>Aston Martin</t>
        </is>
      </c>
      <c r="H4654" s="8" t="inlineStr">
        <is>
          <t>DB12</t>
        </is>
      </c>
      <c r="I4654" s="8" t="inlineStr">
        <is>
          <t>CDVLVFVPUWANG17N1</t>
        </is>
      </c>
      <c r="J4654" s="8" t="inlineStr">
        <is>
          <t>02 - Sports / GT</t>
        </is>
      </c>
      <c r="K4654" s="12" t="n">
        <v>645000</v>
      </c>
      <c r="L4654" s="8" t="inlineStr">
        <is>
          <t>Florida</t>
        </is>
      </c>
      <c r="M4654" s="13" t="n">
        <v>11232.74</v>
      </c>
      <c r="N4654" s="13" t="n"/>
      <c r="O4654" s="8" t="inlineStr">
        <is>
          <t>2 at-fault claims - 5 yrs</t>
        </is>
      </c>
    </row>
    <row r="4655">
      <c r="A4655" s="8" t="inlineStr">
        <is>
          <t>f919f95a-6ef7-5fdb-8ca1-46514bd30cd2</t>
        </is>
      </c>
      <c r="B4655" s="9" t="inlineStr">
        <is>
          <t>2026-01</t>
        </is>
      </c>
      <c r="C4655" s="10" t="n"/>
      <c r="D4655" s="9" t="inlineStr">
        <is>
          <t>Referred</t>
        </is>
      </c>
      <c r="E4655" s="8" t="inlineStr">
        <is>
          <t>Noor Delacroix</t>
        </is>
      </c>
      <c r="F4655" s="11" t="n">
        <v>1958</v>
      </c>
      <c r="G4655" s="8" t="inlineStr">
        <is>
          <t>BMW</t>
        </is>
      </c>
      <c r="H4655" s="8" t="inlineStr">
        <is>
          <t>M8 Competition</t>
        </is>
      </c>
      <c r="I4655" s="8" t="inlineStr">
        <is>
          <t>9WZXZ50SUT4H3C2RE</t>
        </is>
      </c>
      <c r="J4655" s="8" t="inlineStr">
        <is>
          <t>02 - Sports / GT</t>
        </is>
      </c>
      <c r="K4655" s="12" t="n">
        <v>850000</v>
      </c>
      <c r="L4655" s="8" t="inlineStr">
        <is>
          <t>Oregon</t>
        </is>
      </c>
      <c r="M4655" s="13" t="n">
        <v>11779.72</v>
      </c>
      <c r="N4655" s="13" t="n"/>
      <c r="O4655" s="8" t="inlineStr">
        <is>
          <t>Prior carrier non-renewal / cancellation</t>
        </is>
      </c>
    </row>
    <row r="4656">
      <c r="A4656" s="8" t="inlineStr">
        <is>
          <t>f93d373a-6c8f-599e-bc7a-1ad2dfb1e059</t>
        </is>
      </c>
      <c r="B4656" s="9" t="inlineStr">
        <is>
          <t>2026-01</t>
        </is>
      </c>
      <c r="C4656" s="10" t="n"/>
      <c r="D4656" s="9" t="inlineStr">
        <is>
          <t>Declined</t>
        </is>
      </c>
      <c r="E4656" s="8" t="inlineStr">
        <is>
          <t>Ramona Blackwood</t>
        </is>
      </c>
      <c r="F4656" s="11" t="n">
        <v>1985</v>
      </c>
      <c r="G4656" s="8" t="inlineStr">
        <is>
          <t>Aston Martin</t>
        </is>
      </c>
      <c r="H4656" s="8" t="inlineStr">
        <is>
          <t>DB12</t>
        </is>
      </c>
      <c r="I4656" s="8" t="inlineStr">
        <is>
          <t>TWUXHHLVKDM17HAW4</t>
        </is>
      </c>
      <c r="J4656" s="8" t="inlineStr">
        <is>
          <t>02 - Sports / GT</t>
        </is>
      </c>
      <c r="K4656" s="12" t="n">
        <v>660000</v>
      </c>
      <c r="L4656" s="8" t="inlineStr">
        <is>
          <t>Florida</t>
        </is>
      </c>
      <c r="M4656" s="13" t="n">
        <v>11493.96</v>
      </c>
      <c r="N4656" s="13" t="n"/>
      <c r="O4656" s="8" t="inlineStr">
        <is>
          <t>3 + at-fault claims - 5 yrs</t>
        </is>
      </c>
    </row>
    <row r="4657">
      <c r="A4657" s="8" t="inlineStr">
        <is>
          <t>f98dbde4-4918-5c11-8ab9-5d248d2363e1</t>
        </is>
      </c>
      <c r="B4657" s="9" t="inlineStr">
        <is>
          <t>2026-01</t>
        </is>
      </c>
      <c r="C4657" s="10" t="n"/>
      <c r="D4657" s="9" t="inlineStr">
        <is>
          <t>Declined</t>
        </is>
      </c>
      <c r="E4657" s="8" t="inlineStr">
        <is>
          <t>Thaddeus Thistlewood</t>
        </is>
      </c>
      <c r="F4657" s="11" t="n">
        <v>1977</v>
      </c>
      <c r="G4657" s="8" t="inlineStr">
        <is>
          <t>Lamborghini</t>
        </is>
      </c>
      <c r="H4657" s="8" t="inlineStr">
        <is>
          <t>Huracan EVO</t>
        </is>
      </c>
      <c r="I4657" s="8" t="inlineStr">
        <is>
          <t>J5EXFD050TJK7FAM9</t>
        </is>
      </c>
      <c r="J4657" s="8" t="inlineStr">
        <is>
          <t>03 - Supercar</t>
        </is>
      </c>
      <c r="K4657" s="12" t="n">
        <v>1135000</v>
      </c>
      <c r="L4657" s="8" t="inlineStr">
        <is>
          <t>Nevada</t>
        </is>
      </c>
      <c r="M4657" s="13" t="n">
        <v>20044.53</v>
      </c>
      <c r="N4657" s="13" t="n"/>
      <c r="O4657" s="8" t="inlineStr">
        <is>
          <t>3 + at-fault claims - 5 yrs</t>
        </is>
      </c>
    </row>
    <row r="4658">
      <c r="A4658" s="8" t="inlineStr">
        <is>
          <t>fb24fe3e-95e3-5e02-b357-40d9d8c71855</t>
        </is>
      </c>
      <c r="B4658" s="9" t="inlineStr">
        <is>
          <t>2026-01</t>
        </is>
      </c>
      <c r="C4658" s="10" t="n"/>
      <c r="D4658" s="9" t="inlineStr">
        <is>
          <t>Declined</t>
        </is>
      </c>
      <c r="E4658" s="8" t="inlineStr">
        <is>
          <t>Noor Whitlock</t>
        </is>
      </c>
      <c r="F4658" s="11" t="n">
        <v>2006</v>
      </c>
      <c r="G4658" s="8" t="inlineStr">
        <is>
          <t>Porsche</t>
        </is>
      </c>
      <c r="H4658" s="8" t="inlineStr">
        <is>
          <t>911 Turbo S</t>
        </is>
      </c>
      <c r="I4658" s="8" t="inlineStr">
        <is>
          <t>661PFGSHUZSVV1768</t>
        </is>
      </c>
      <c r="J4658" s="8" t="inlineStr">
        <is>
          <t>02 - Sports / GT</t>
        </is>
      </c>
      <c r="K4658" s="12" t="n">
        <v>520000</v>
      </c>
      <c r="L4658" s="8" t="inlineStr">
        <is>
          <t>Kansas</t>
        </is>
      </c>
      <c r="M4658" s="13" t="n">
        <v>6186.04</v>
      </c>
      <c r="N4658" s="13" t="n"/>
      <c r="O4658" s="8" t="inlineStr">
        <is>
          <t>3 + at-fault claims - 5 yrs</t>
        </is>
      </c>
    </row>
    <row r="4659">
      <c r="A4659" s="8" t="inlineStr">
        <is>
          <t>fb58ee81-b934-5b20-8c63-e9cd8ec0d3af</t>
        </is>
      </c>
      <c r="B4659" s="9" t="inlineStr">
        <is>
          <t>2026-01</t>
        </is>
      </c>
      <c r="C4659" s="10" t="n"/>
      <c r="D4659" s="9" t="inlineStr">
        <is>
          <t>Referred</t>
        </is>
      </c>
      <c r="E4659" s="8" t="inlineStr">
        <is>
          <t>Noor Chattopadhyay</t>
        </is>
      </c>
      <c r="F4659" s="11" t="n">
        <v>1986</v>
      </c>
      <c r="G4659" s="8" t="inlineStr">
        <is>
          <t>Lamborghini</t>
        </is>
      </c>
      <c r="H4659" s="8" t="inlineStr">
        <is>
          <t>Huracan EVO</t>
        </is>
      </c>
      <c r="I4659" s="8" t="inlineStr">
        <is>
          <t>L6N3J7LGNCLAS7XRC</t>
        </is>
      </c>
      <c r="J4659" s="8" t="inlineStr">
        <is>
          <t>03 - Supercar</t>
        </is>
      </c>
      <c r="K4659" s="12" t="n">
        <v>1165000</v>
      </c>
      <c r="L4659" s="8" t="inlineStr">
        <is>
          <t>California</t>
        </is>
      </c>
      <c r="M4659" s="13" t="n">
        <v>23739.62</v>
      </c>
      <c r="N4659" s="13" t="n"/>
      <c r="O4659" s="8" t="inlineStr">
        <is>
          <t>1 at-fault claim over $100k</t>
        </is>
      </c>
    </row>
    <row r="4660">
      <c r="A4660" s="8" t="inlineStr">
        <is>
          <t>fe252263-f8f5-5907-bb58-6036569dc41c</t>
        </is>
      </c>
      <c r="B4660" s="9" t="inlineStr">
        <is>
          <t>2026-01</t>
        </is>
      </c>
      <c r="C4660" s="10" t="n"/>
      <c r="D4660" s="9" t="inlineStr">
        <is>
          <t>Declined</t>
        </is>
      </c>
      <c r="E4660" s="8" t="inlineStr">
        <is>
          <t>Delphine Vasquez</t>
        </is>
      </c>
      <c r="F4660" s="11" t="n">
        <v>1970</v>
      </c>
      <c r="G4660" s="8" t="inlineStr">
        <is>
          <t>Bentley</t>
        </is>
      </c>
      <c r="H4660" s="8" t="inlineStr">
        <is>
          <t>Continental GT</t>
        </is>
      </c>
      <c r="I4660" s="8" t="inlineStr">
        <is>
          <t>NC3KG3GBMV1451HZ0</t>
        </is>
      </c>
      <c r="J4660" s="8" t="inlineStr">
        <is>
          <t>02 - Sports / GT</t>
        </is>
      </c>
      <c r="K4660" s="12" t="n">
        <v>435000</v>
      </c>
      <c r="L4660" s="8" t="inlineStr">
        <is>
          <t>Michigan</t>
        </is>
      </c>
      <c r="M4660" s="13" t="n">
        <v>9541.27</v>
      </c>
      <c r="N4660" s="13" t="n"/>
      <c r="O4660" s="8" t="inlineStr">
        <is>
          <t>3 + at-fault claims - 5 yrs</t>
        </is>
      </c>
    </row>
    <row r="4661">
      <c r="A4661" s="8" t="inlineStr">
        <is>
          <t>ffc37da1-055b-59e1-bd7d-cde01d417162</t>
        </is>
      </c>
      <c r="B4661" s="9" t="inlineStr">
        <is>
          <t>2026-01</t>
        </is>
      </c>
      <c r="C4661" s="10" t="n"/>
      <c r="D4661" s="9" t="inlineStr">
        <is>
          <t>Declined</t>
        </is>
      </c>
      <c r="E4661" s="8" t="inlineStr">
        <is>
          <t>Ottilie Bellandi</t>
        </is>
      </c>
      <c r="F4661" s="11" t="n">
        <v>1998</v>
      </c>
      <c r="G4661" s="8" t="inlineStr">
        <is>
          <t>Ferrari</t>
        </is>
      </c>
      <c r="H4661" s="8" t="inlineStr">
        <is>
          <t>296 GTB</t>
        </is>
      </c>
      <c r="I4661" s="8" t="inlineStr">
        <is>
          <t>JBVLK5E7J2K7BWEYT</t>
        </is>
      </c>
      <c r="J4661" s="8" t="inlineStr">
        <is>
          <t>03 - Supercar</t>
        </is>
      </c>
      <c r="K4661" s="12" t="n">
        <v>1020000</v>
      </c>
      <c r="L4661" s="8" t="inlineStr">
        <is>
          <t>Delaware</t>
        </is>
      </c>
      <c r="M4661" s="13" t="n">
        <v>19245.28</v>
      </c>
      <c r="N4661" s="13" t="n"/>
      <c r="O4661" s="8" t="inlineStr">
        <is>
          <t>3 + at-fault claims - 5 yrs</t>
        </is>
      </c>
    </row>
    <row r="4662">
      <c r="A4662" s="8" t="inlineStr">
        <is>
          <t>ffe41a81-f84a-5fd7-b50e-f1c2d8de2a4d</t>
        </is>
      </c>
      <c r="B4662" s="9" t="inlineStr">
        <is>
          <t>2026-01</t>
        </is>
      </c>
      <c r="C4662" s="10" t="n"/>
      <c r="D4662" s="9" t="inlineStr">
        <is>
          <t>Declined</t>
        </is>
      </c>
      <c r="E4662" s="8" t="inlineStr">
        <is>
          <t>Beatrix Underwood</t>
        </is>
      </c>
      <c r="F4662" s="11" t="n">
        <v>1981</v>
      </c>
      <c r="G4662" s="8" t="inlineStr">
        <is>
          <t>Bugatti</t>
        </is>
      </c>
      <c r="H4662" s="8" t="inlineStr">
        <is>
          <t>Type 57</t>
        </is>
      </c>
      <c r="I4662" s="8" t="inlineStr">
        <is>
          <t>Z338VGS3S8F0RLHMF</t>
        </is>
      </c>
      <c r="J4662" s="8" t="inlineStr">
        <is>
          <t>06 - Vintage Pre-War (pre-1946)</t>
        </is>
      </c>
      <c r="K4662" s="12" t="n">
        <v>1260000</v>
      </c>
      <c r="L4662" s="8" t="inlineStr">
        <is>
          <t>California</t>
        </is>
      </c>
      <c r="M4662" s="13" t="n">
        <v>10912.08</v>
      </c>
      <c r="N4662" s="13" t="n"/>
      <c r="O4662" s="8" t="inlineStr">
        <is>
          <t>3 + at-fault claims - 5 yrs</t>
        </is>
      </c>
    </row>
    <row r="4663">
      <c r="A4663" s="8" t="inlineStr">
        <is>
          <t>0057e0ce-cfdc-558a-930e-5af51b427918</t>
        </is>
      </c>
      <c r="B4663" s="9" t="inlineStr">
        <is>
          <t>2026-02</t>
        </is>
      </c>
      <c r="C4663" s="10" t="n"/>
      <c r="D4663" s="9" t="inlineStr">
        <is>
          <t>Declined</t>
        </is>
      </c>
      <c r="E4663" s="8" t="inlineStr">
        <is>
          <t>Emiliano Merriweather</t>
        </is>
      </c>
      <c r="F4663" s="11" t="n">
        <v>1990</v>
      </c>
      <c r="G4663" s="8" t="inlineStr">
        <is>
          <t>Icon</t>
        </is>
      </c>
      <c r="H4663" s="8" t="inlineStr">
        <is>
          <t>Derelict</t>
        </is>
      </c>
      <c r="I4663" s="8" t="inlineStr">
        <is>
          <t>CS7UAF9Y82LAD7FCD</t>
        </is>
      </c>
      <c r="J4663" s="8" t="inlineStr">
        <is>
          <t>11 - Restomod / Coachbuilt / Bespoke</t>
        </is>
      </c>
      <c r="K4663" s="12" t="n">
        <v>805000</v>
      </c>
      <c r="L4663" s="8" t="inlineStr">
        <is>
          <t>New Mexico</t>
        </is>
      </c>
      <c r="M4663" s="13" t="n">
        <v>15164.38</v>
      </c>
      <c r="N4663" s="13" t="n"/>
      <c r="O4663" s="8" t="inlineStr">
        <is>
          <t>3 + at-fault claims - 5 yrs</t>
        </is>
      </c>
    </row>
    <row r="4664">
      <c r="A4664" s="8" t="inlineStr">
        <is>
          <t>01c36387-c7d7-505e-a442-18c7830537fc</t>
        </is>
      </c>
      <c r="B4664" s="9" t="inlineStr">
        <is>
          <t>2026-02</t>
        </is>
      </c>
      <c r="C4664" s="10" t="n"/>
      <c r="D4664" s="9" t="inlineStr">
        <is>
          <t>Referred</t>
        </is>
      </c>
      <c r="E4664" s="8" t="inlineStr">
        <is>
          <t>Emiliano Vasquez</t>
        </is>
      </c>
      <c r="F4664" s="11" t="n">
        <v>1966</v>
      </c>
      <c r="G4664" s="8" t="inlineStr">
        <is>
          <t>Mercedes-Benz</t>
        </is>
      </c>
      <c r="H4664" s="8" t="inlineStr">
        <is>
          <t>AMG GT</t>
        </is>
      </c>
      <c r="I4664" s="8" t="inlineStr">
        <is>
          <t>CKEDG3MNVX2EJF8AS</t>
        </is>
      </c>
      <c r="J4664" s="8" t="inlineStr">
        <is>
          <t>02 - Sports / GT</t>
        </is>
      </c>
      <c r="K4664" s="12" t="n">
        <v>735000</v>
      </c>
      <c r="L4664" s="8" t="inlineStr">
        <is>
          <t>Florida</t>
        </is>
      </c>
      <c r="M4664" s="13" t="n">
        <v>12800.09</v>
      </c>
      <c r="N4664" s="13" t="n"/>
      <c r="O4664" s="8" t="inlineStr">
        <is>
          <t>2 at-fault claims - 5 yrs</t>
        </is>
      </c>
    </row>
    <row r="4665">
      <c r="A4665" s="8" t="inlineStr">
        <is>
          <t>01de8ec0-e7b2-5b1b-a95f-05d4c3300e2a</t>
        </is>
      </c>
      <c r="B4665" s="9" t="inlineStr">
        <is>
          <t>2026-02</t>
        </is>
      </c>
      <c r="C4665" s="10" t="n"/>
      <c r="D4665" s="9" t="inlineStr">
        <is>
          <t>Declined</t>
        </is>
      </c>
      <c r="E4665" s="8" t="inlineStr">
        <is>
          <t>Thaddeus Vandermeer</t>
        </is>
      </c>
      <c r="F4665" s="11" t="n">
        <v>1971</v>
      </c>
      <c r="G4665" s="8" t="inlineStr">
        <is>
          <t>Maserati</t>
        </is>
      </c>
      <c r="H4665" s="8" t="inlineStr">
        <is>
          <t>GranTurismo</t>
        </is>
      </c>
      <c r="I4665" s="8" t="inlineStr">
        <is>
          <t>NN9CGF6P42GHVAMCZ</t>
        </is>
      </c>
      <c r="J4665" s="8" t="inlineStr">
        <is>
          <t>02 - Sports / GT</t>
        </is>
      </c>
      <c r="K4665" s="12" t="n">
        <v>670000</v>
      </c>
      <c r="L4665" s="8" t="inlineStr">
        <is>
          <t>New York</t>
        </is>
      </c>
      <c r="M4665" s="13" t="n">
        <v>10517.74</v>
      </c>
      <c r="N4665" s="13" t="n"/>
      <c r="O4665" s="8" t="inlineStr">
        <is>
          <t>3 + at-fault claims - 5 yrs</t>
        </is>
      </c>
    </row>
    <row r="4666">
      <c r="A4666" s="8" t="inlineStr">
        <is>
          <t>027e8cf3-5a3e-5ac6-8dfe-f197018e3f41</t>
        </is>
      </c>
      <c r="B4666" s="9" t="inlineStr">
        <is>
          <t>2026-02</t>
        </is>
      </c>
      <c r="C4666" s="10" t="n"/>
      <c r="D4666" s="9" t="inlineStr">
        <is>
          <t>Declined</t>
        </is>
      </c>
      <c r="E4666" s="8" t="inlineStr">
        <is>
          <t>Priya Nakashima</t>
        </is>
      </c>
      <c r="F4666" s="11" t="n">
        <v>2021</v>
      </c>
      <c r="G4666" s="8" t="inlineStr">
        <is>
          <t>McLaren</t>
        </is>
      </c>
      <c r="H4666" s="8" t="inlineStr">
        <is>
          <t>750S</t>
        </is>
      </c>
      <c r="I4666" s="8" t="inlineStr">
        <is>
          <t>2G62LRVH0DJB4LNMF</t>
        </is>
      </c>
      <c r="J4666" s="8" t="inlineStr">
        <is>
          <t>03 - Supercar</t>
        </is>
      </c>
      <c r="K4666" s="12" t="n">
        <v>725000</v>
      </c>
      <c r="L4666" s="8" t="inlineStr">
        <is>
          <t>Virginia</t>
        </is>
      </c>
      <c r="M4666" s="13" t="n">
        <v>14164.86</v>
      </c>
      <c r="N4666" s="13" t="n"/>
      <c r="O4666" s="8" t="inlineStr">
        <is>
          <t>3 + at-fault claims - 5 yrs</t>
        </is>
      </c>
    </row>
    <row r="4667">
      <c r="A4667" s="8" t="inlineStr">
        <is>
          <t>04849acc-941b-58e8-9c26-b57e6a096707</t>
        </is>
      </c>
      <c r="B4667" s="9" t="inlineStr">
        <is>
          <t>2026-02</t>
        </is>
      </c>
      <c r="C4667" s="10" t="n"/>
      <c r="D4667" s="9" t="inlineStr">
        <is>
          <t>Declined</t>
        </is>
      </c>
      <c r="E4667" s="8" t="inlineStr">
        <is>
          <t>Ramona Ashcombe</t>
        </is>
      </c>
      <c r="F4667" s="11" t="n">
        <v>2010</v>
      </c>
      <c r="G4667" s="8" t="inlineStr">
        <is>
          <t>Aston Martin</t>
        </is>
      </c>
      <c r="H4667" s="8" t="inlineStr">
        <is>
          <t>DB12</t>
        </is>
      </c>
      <c r="I4667" s="8" t="inlineStr">
        <is>
          <t>URFHFR2BV6EKG1VS1</t>
        </is>
      </c>
      <c r="J4667" s="8" t="inlineStr">
        <is>
          <t>02 - Sports / GT</t>
        </is>
      </c>
      <c r="K4667" s="12" t="n">
        <v>1345000</v>
      </c>
      <c r="L4667" s="8" t="inlineStr">
        <is>
          <t>New Jersey</t>
        </is>
      </c>
      <c r="M4667" s="13" t="n">
        <v>12701.37</v>
      </c>
      <c r="N4667" s="13" t="n"/>
      <c r="O4667" s="8" t="inlineStr">
        <is>
          <t>3 + at-fault claims - 5 yrs</t>
        </is>
      </c>
    </row>
    <row r="4668">
      <c r="A4668" s="8" t="inlineStr">
        <is>
          <t>0561f7f6-2796-5137-aff6-3f25228777d8</t>
        </is>
      </c>
      <c r="B4668" s="9" t="inlineStr">
        <is>
          <t>2026-02</t>
        </is>
      </c>
      <c r="C4668" s="10" t="n"/>
      <c r="D4668" s="9" t="inlineStr">
        <is>
          <t>Declined</t>
        </is>
      </c>
      <c r="E4668" s="8" t="inlineStr">
        <is>
          <t>Horace Whitlock</t>
        </is>
      </c>
      <c r="F4668" s="11" t="n">
        <v>2001</v>
      </c>
      <c r="G4668" s="8" t="inlineStr">
        <is>
          <t>BMW</t>
        </is>
      </c>
      <c r="H4668" s="8" t="inlineStr">
        <is>
          <t>M8 Competition</t>
        </is>
      </c>
      <c r="I4668" s="8" t="inlineStr">
        <is>
          <t>MVXBD0UNNAT47MFH3</t>
        </is>
      </c>
      <c r="J4668" s="8" t="inlineStr">
        <is>
          <t>02 - Sports / GT</t>
        </is>
      </c>
      <c r="K4668" s="12" t="n">
        <v>685000</v>
      </c>
      <c r="L4668" s="8" t="inlineStr">
        <is>
          <t>Tennessee</t>
        </is>
      </c>
      <c r="M4668" s="13" t="n">
        <v>8232.92</v>
      </c>
      <c r="N4668" s="13" t="n"/>
      <c r="O4668" s="8" t="inlineStr">
        <is>
          <t>3 + at-fault claims - 5 yrs</t>
        </is>
      </c>
    </row>
    <row r="4669">
      <c r="A4669" s="8" t="inlineStr">
        <is>
          <t>0592639c-37a1-551a-8c80-65a3d702e904</t>
        </is>
      </c>
      <c r="B4669" s="9" t="inlineStr">
        <is>
          <t>2026-02</t>
        </is>
      </c>
      <c r="C4669" s="10" t="n"/>
      <c r="D4669" s="9" t="inlineStr">
        <is>
          <t>Declined</t>
        </is>
      </c>
      <c r="E4669" s="8" t="inlineStr">
        <is>
          <t>Fitzgerald Nakashima</t>
        </is>
      </c>
      <c r="F4669" s="11" t="n">
        <v>1986</v>
      </c>
      <c r="G4669" s="8" t="inlineStr">
        <is>
          <t>Mercedes-Benz</t>
        </is>
      </c>
      <c r="H4669" s="8" t="inlineStr">
        <is>
          <t>AMG GT</t>
        </is>
      </c>
      <c r="I4669" s="8" t="inlineStr">
        <is>
          <t>DNR26L6L3BV81N67H</t>
        </is>
      </c>
      <c r="J4669" s="8" t="inlineStr">
        <is>
          <t>02 - Sports / GT</t>
        </is>
      </c>
      <c r="K4669" s="12" t="n">
        <v>1100000</v>
      </c>
      <c r="L4669" s="8" t="inlineStr">
        <is>
          <t>Utah</t>
        </is>
      </c>
      <c r="M4669" s="13" t="n">
        <v>15410.38</v>
      </c>
      <c r="N4669" s="13" t="n"/>
      <c r="O4669" s="8" t="inlineStr">
        <is>
          <t>3 + at-fault claims - 5 yrs</t>
        </is>
      </c>
    </row>
    <row r="4670">
      <c r="A4670" s="8" t="inlineStr">
        <is>
          <t>063c1816-edca-5d3b-9612-4008e12863ce</t>
        </is>
      </c>
      <c r="B4670" s="9" t="inlineStr">
        <is>
          <t>2026-02</t>
        </is>
      </c>
      <c r="C4670" s="10" t="n"/>
      <c r="D4670" s="9" t="inlineStr">
        <is>
          <t>Declined</t>
        </is>
      </c>
      <c r="E4670" s="8" t="inlineStr">
        <is>
          <t>Priya Harrington</t>
        </is>
      </c>
      <c r="F4670" s="11" t="n">
        <v>1986</v>
      </c>
      <c r="G4670" s="8" t="inlineStr">
        <is>
          <t>Porsche</t>
        </is>
      </c>
      <c r="H4670" s="8" t="inlineStr">
        <is>
          <t>911 Turbo S</t>
        </is>
      </c>
      <c r="I4670" s="8" t="inlineStr">
        <is>
          <t>XPN0L2XZ8TUM5DM23</t>
        </is>
      </c>
      <c r="J4670" s="8" t="inlineStr">
        <is>
          <t>02 - Sports / GT</t>
        </is>
      </c>
      <c r="K4670" s="12" t="n">
        <v>1035000</v>
      </c>
      <c r="L4670" s="8" t="inlineStr">
        <is>
          <t>Massachusetts</t>
        </is>
      </c>
      <c r="M4670" s="13" t="n">
        <v>13425.71</v>
      </c>
      <c r="N4670" s="13" t="n"/>
      <c r="O4670" s="8" t="inlineStr">
        <is>
          <t>3 + at-fault claims - 5 yrs</t>
        </is>
      </c>
    </row>
    <row r="4671">
      <c r="A4671" s="8" t="inlineStr">
        <is>
          <t>07bcbca7-8310-5d8b-86ec-abc1426c8b8b</t>
        </is>
      </c>
      <c r="B4671" s="9" t="inlineStr">
        <is>
          <t>2026-02</t>
        </is>
      </c>
      <c r="C4671" s="10" t="n"/>
      <c r="D4671" s="9" t="inlineStr">
        <is>
          <t>Referred</t>
        </is>
      </c>
      <c r="E4671" s="8" t="inlineStr">
        <is>
          <t>Beatrix Nakashima</t>
        </is>
      </c>
      <c r="F4671" s="11" t="n">
        <v>2014</v>
      </c>
      <c r="G4671" s="8" t="inlineStr">
        <is>
          <t>McLaren</t>
        </is>
      </c>
      <c r="H4671" s="8" t="inlineStr">
        <is>
          <t>750S</t>
        </is>
      </c>
      <c r="I4671" s="8" t="inlineStr">
        <is>
          <t>GEY3NY6N88PJ22J5W</t>
        </is>
      </c>
      <c r="J4671" s="8" t="inlineStr">
        <is>
          <t>03 - Supercar</t>
        </is>
      </c>
      <c r="K4671" s="12" t="n">
        <v>625000</v>
      </c>
      <c r="L4671" s="8" t="inlineStr">
        <is>
          <t>Texas</t>
        </is>
      </c>
      <c r="M4671" s="13" t="n">
        <v>12883.25</v>
      </c>
      <c r="N4671" s="13" t="n"/>
      <c r="O4671" s="8" t="inlineStr">
        <is>
          <t>1 theft / total loss claim</t>
        </is>
      </c>
    </row>
    <row r="4672">
      <c r="A4672" s="8" t="inlineStr">
        <is>
          <t>096cdc2f-755b-53aa-8af4-8703e6ccea1c</t>
        </is>
      </c>
      <c r="B4672" s="9" t="inlineStr">
        <is>
          <t>2026-02</t>
        </is>
      </c>
      <c r="C4672" s="10" t="n"/>
      <c r="D4672" s="9" t="inlineStr">
        <is>
          <t>Declined</t>
        </is>
      </c>
      <c r="E4672" s="8" t="inlineStr">
        <is>
          <t>Delphine Farkas</t>
        </is>
      </c>
      <c r="F4672" s="11" t="n">
        <v>1999</v>
      </c>
      <c r="G4672" s="8" t="inlineStr">
        <is>
          <t>Aston Martin</t>
        </is>
      </c>
      <c r="H4672" s="8" t="inlineStr">
        <is>
          <t>DB12</t>
        </is>
      </c>
      <c r="I4672" s="8" t="inlineStr">
        <is>
          <t>R6ZC0N6L0TK1MH5KD</t>
        </is>
      </c>
      <c r="J4672" s="8" t="inlineStr">
        <is>
          <t>02 - Sports / GT</t>
        </is>
      </c>
      <c r="K4672" s="12" t="n">
        <v>775000</v>
      </c>
      <c r="L4672" s="8" t="inlineStr">
        <is>
          <t>Georgia</t>
        </is>
      </c>
      <c r="M4672" s="13" t="n">
        <v>10645.28</v>
      </c>
      <c r="N4672" s="13" t="n"/>
      <c r="O4672" s="8" t="inlineStr">
        <is>
          <t>3 + at-fault claims - 5 yrs</t>
        </is>
      </c>
    </row>
    <row r="4673">
      <c r="A4673" s="8" t="inlineStr">
        <is>
          <t>0bbfcf58-87fa-51c5-ae8d-eebbd32e3b88</t>
        </is>
      </c>
      <c r="B4673" s="9" t="inlineStr">
        <is>
          <t>2026-02</t>
        </is>
      </c>
      <c r="C4673" s="10" t="n"/>
      <c r="D4673" s="9" t="inlineStr">
        <is>
          <t>Referred</t>
        </is>
      </c>
      <c r="E4673" s="8" t="inlineStr">
        <is>
          <t>Marisol Montoya</t>
        </is>
      </c>
      <c r="F4673" s="11" t="n">
        <v>2005</v>
      </c>
      <c r="G4673" s="8" t="inlineStr">
        <is>
          <t>Aston Martin</t>
        </is>
      </c>
      <c r="H4673" s="8" t="inlineStr">
        <is>
          <t>DB5</t>
        </is>
      </c>
      <c r="I4673" s="8" t="inlineStr">
        <is>
          <t>SN6TC2L9X2D7YUB4J</t>
        </is>
      </c>
      <c r="J4673" s="8" t="inlineStr">
        <is>
          <t>07 - Post-War Classic (1946-1972)</t>
        </is>
      </c>
      <c r="K4673" s="12" t="n">
        <v>1010000</v>
      </c>
      <c r="L4673" s="8" t="inlineStr">
        <is>
          <t>California</t>
        </is>
      </c>
      <c r="M4673" s="13" t="n">
        <v>9776.040000000001</v>
      </c>
      <c r="N4673" s="13" t="n"/>
      <c r="O4673" s="8" t="inlineStr">
        <is>
          <t>2 at-fault claims - 5 yrs</t>
        </is>
      </c>
    </row>
    <row r="4674">
      <c r="A4674" s="8" t="inlineStr">
        <is>
          <t>0d759565-9803-57a7-a311-7a7b38db5797</t>
        </is>
      </c>
      <c r="B4674" s="9" t="inlineStr">
        <is>
          <t>2026-02</t>
        </is>
      </c>
      <c r="C4674" s="10" t="n"/>
      <c r="D4674" s="9" t="inlineStr">
        <is>
          <t>Declined</t>
        </is>
      </c>
      <c r="E4674" s="8" t="inlineStr">
        <is>
          <t>Saoirse Pennington</t>
        </is>
      </c>
      <c r="F4674" s="11" t="n">
        <v>1994</v>
      </c>
      <c r="G4674" s="8" t="inlineStr">
        <is>
          <t>BMW</t>
        </is>
      </c>
      <c r="H4674" s="8" t="inlineStr">
        <is>
          <t>M8 Competition</t>
        </is>
      </c>
      <c r="I4674" s="8" t="inlineStr">
        <is>
          <t>WFCHURZR9K087ACYU</t>
        </is>
      </c>
      <c r="J4674" s="8" t="inlineStr">
        <is>
          <t>02 - Sports / GT</t>
        </is>
      </c>
      <c r="K4674" s="12" t="n">
        <v>375000</v>
      </c>
      <c r="L4674" s="8" t="inlineStr">
        <is>
          <t>Florida</t>
        </is>
      </c>
      <c r="M4674" s="13" t="n">
        <v>7535.38</v>
      </c>
      <c r="N4674" s="13" t="n"/>
      <c r="O4674" s="8" t="inlineStr">
        <is>
          <t>3 + at-fault claims - 5 yrs</t>
        </is>
      </c>
    </row>
    <row r="4675">
      <c r="A4675" s="8" t="inlineStr">
        <is>
          <t>0e9a7444-7782-570a-9d7c-6b1b15785a03</t>
        </is>
      </c>
      <c r="B4675" s="9" t="inlineStr">
        <is>
          <t>2026-02</t>
        </is>
      </c>
      <c r="C4675" s="10" t="n"/>
      <c r="D4675" s="9" t="inlineStr">
        <is>
          <t>Declined</t>
        </is>
      </c>
      <c r="E4675" s="8" t="inlineStr">
        <is>
          <t>Horace Underwood</t>
        </is>
      </c>
      <c r="F4675" s="11" t="n">
        <v>1957</v>
      </c>
      <c r="G4675" s="8" t="inlineStr">
        <is>
          <t>Bentley</t>
        </is>
      </c>
      <c r="H4675" s="8" t="inlineStr">
        <is>
          <t>Continental GT</t>
        </is>
      </c>
      <c r="I4675" s="8" t="inlineStr">
        <is>
          <t>6RJP9VSY1FHV6CNMK</t>
        </is>
      </c>
      <c r="J4675" s="8" t="inlineStr">
        <is>
          <t>02 - Sports / GT</t>
        </is>
      </c>
      <c r="K4675" s="12" t="n">
        <v>420000</v>
      </c>
      <c r="L4675" s="8" t="inlineStr">
        <is>
          <t>Louisiana</t>
        </is>
      </c>
      <c r="M4675" s="13" t="n">
        <v>7191.51</v>
      </c>
      <c r="N4675" s="13" t="n"/>
      <c r="O4675" s="8" t="inlineStr">
        <is>
          <t>3 + at-fault claims - 5 yrs</t>
        </is>
      </c>
    </row>
    <row r="4676">
      <c r="A4676" s="8" t="inlineStr">
        <is>
          <t>10478319-eabe-50a3-af7b-7e17d3a64293</t>
        </is>
      </c>
      <c r="B4676" s="9" t="inlineStr">
        <is>
          <t>2026-02</t>
        </is>
      </c>
      <c r="C4676" s="10" t="n"/>
      <c r="D4676" s="9" t="inlineStr">
        <is>
          <t>Declined</t>
        </is>
      </c>
      <c r="E4676" s="8" t="inlineStr">
        <is>
          <t>Callum Whitlock</t>
        </is>
      </c>
      <c r="F4676" s="11" t="n">
        <v>2018</v>
      </c>
      <c r="G4676" s="8" t="inlineStr">
        <is>
          <t>Jaguar</t>
        </is>
      </c>
      <c r="H4676" s="8" t="inlineStr">
        <is>
          <t>E-Type Series 1</t>
        </is>
      </c>
      <c r="I4676" s="8" t="inlineStr">
        <is>
          <t>2PN81Z76B6MYNP2DZ</t>
        </is>
      </c>
      <c r="J4676" s="8" t="inlineStr">
        <is>
          <t>07 - Post-War Classic (1946-1972)</t>
        </is>
      </c>
      <c r="K4676" s="12" t="n">
        <v>480000</v>
      </c>
      <c r="L4676" s="8" t="inlineStr">
        <is>
          <t>Massachusetts</t>
        </is>
      </c>
      <c r="M4676" s="13" t="n">
        <v>5433.96</v>
      </c>
      <c r="N4676" s="13" t="n"/>
      <c r="O4676" s="8" t="inlineStr">
        <is>
          <t>3 + at-fault claims - 5 yrs</t>
        </is>
      </c>
    </row>
    <row r="4677">
      <c r="A4677" s="8" t="inlineStr">
        <is>
          <t>10e81cfe-ab68-5e9c-84ba-b52e13249fd9</t>
        </is>
      </c>
      <c r="B4677" s="9" t="inlineStr">
        <is>
          <t>2026-02</t>
        </is>
      </c>
      <c r="C4677" s="10" t="n"/>
      <c r="D4677" s="9" t="inlineStr">
        <is>
          <t>Declined</t>
        </is>
      </c>
      <c r="E4677" s="8" t="inlineStr">
        <is>
          <t>Callum Thistlewood</t>
        </is>
      </c>
      <c r="F4677" s="11" t="n">
        <v>1963</v>
      </c>
      <c r="G4677" s="8" t="inlineStr">
        <is>
          <t>Mercedes-Benz</t>
        </is>
      </c>
      <c r="H4677" s="8" t="inlineStr">
        <is>
          <t>AMG GT</t>
        </is>
      </c>
      <c r="I4677" s="8" t="inlineStr">
        <is>
          <t>0CPKRSAX17TPDXSLY</t>
        </is>
      </c>
      <c r="J4677" s="8" t="inlineStr">
        <is>
          <t>02 - Sports / GT</t>
        </is>
      </c>
      <c r="K4677" s="12" t="n">
        <v>275000</v>
      </c>
      <c r="L4677" s="8" t="inlineStr">
        <is>
          <t>Texas</t>
        </is>
      </c>
      <c r="M4677" s="13" t="n">
        <v>4475.24</v>
      </c>
      <c r="N4677" s="13" t="n"/>
      <c r="O4677" s="8" t="inlineStr">
        <is>
          <t>3 + at-fault claims - 5 yrs</t>
        </is>
      </c>
    </row>
    <row r="4678">
      <c r="A4678" s="8" t="inlineStr">
        <is>
          <t>111e7ae6-ee3a-5d82-9300-c098b9c92962</t>
        </is>
      </c>
      <c r="B4678" s="9" t="inlineStr">
        <is>
          <t>2026-02</t>
        </is>
      </c>
      <c r="C4678" s="10" t="n"/>
      <c r="D4678" s="9" t="inlineStr">
        <is>
          <t>Referred</t>
        </is>
      </c>
      <c r="E4678" s="8" t="inlineStr">
        <is>
          <t>Cassius Vasquez</t>
        </is>
      </c>
      <c r="F4678" s="11" t="n">
        <v>2019</v>
      </c>
      <c r="G4678" s="8" t="inlineStr">
        <is>
          <t>Bentley</t>
        </is>
      </c>
      <c r="H4678" s="8" t="inlineStr">
        <is>
          <t>4.5 Litre</t>
        </is>
      </c>
      <c r="I4678" s="8" t="inlineStr">
        <is>
          <t>JTLYH9CM7L3GDJ5L5</t>
        </is>
      </c>
      <c r="J4678" s="8" t="inlineStr">
        <is>
          <t>06 - Vintage Pre-War (pre-1946)</t>
        </is>
      </c>
      <c r="K4678" s="12" t="n">
        <v>635000</v>
      </c>
      <c r="L4678" s="8" t="inlineStr">
        <is>
          <t>California</t>
        </is>
      </c>
      <c r="M4678" s="13" t="n">
        <v>6146.32</v>
      </c>
      <c r="N4678" s="13" t="n"/>
      <c r="O4678" s="8" t="inlineStr">
        <is>
          <t>2 at-fault claims - 5 yrs</t>
        </is>
      </c>
    </row>
    <row r="4679">
      <c r="A4679" s="8" t="inlineStr">
        <is>
          <t>11d75f75-0709-570a-9d74-9c4c44560dae</t>
        </is>
      </c>
      <c r="B4679" s="9" t="inlineStr">
        <is>
          <t>2026-02</t>
        </is>
      </c>
      <c r="C4679" s="10" t="n"/>
      <c r="D4679" s="9" t="inlineStr">
        <is>
          <t>Referred</t>
        </is>
      </c>
      <c r="E4679" s="8" t="inlineStr">
        <is>
          <t>Sunniva Montoya</t>
        </is>
      </c>
      <c r="F4679" s="11" t="n">
        <v>1982</v>
      </c>
      <c r="G4679" s="8" t="inlineStr">
        <is>
          <t>Ferrari</t>
        </is>
      </c>
      <c r="H4679" s="8" t="inlineStr">
        <is>
          <t>296 GTB</t>
        </is>
      </c>
      <c r="I4679" s="8" t="inlineStr">
        <is>
          <t>LUMNCHXV1J6DFKFPR</t>
        </is>
      </c>
      <c r="J4679" s="8" t="inlineStr">
        <is>
          <t>03 - Supercar</t>
        </is>
      </c>
      <c r="K4679" s="12" t="n">
        <v>1110000</v>
      </c>
      <c r="L4679" s="8" t="inlineStr">
        <is>
          <t>Vermont</t>
        </is>
      </c>
      <c r="M4679" s="13" t="n">
        <v>20440.75</v>
      </c>
      <c r="N4679" s="13" t="n"/>
      <c r="O4679" s="8" t="inlineStr">
        <is>
          <t>2 at-fault claims - 5 yrs</t>
        </is>
      </c>
    </row>
    <row r="4680">
      <c r="A4680" s="8" t="inlineStr">
        <is>
          <t>124cc468-5d34-5411-846f-2d79199e4074</t>
        </is>
      </c>
      <c r="B4680" s="9" t="inlineStr">
        <is>
          <t>2026-02</t>
        </is>
      </c>
      <c r="C4680" s="10" t="n"/>
      <c r="D4680" s="9" t="inlineStr">
        <is>
          <t>Referred</t>
        </is>
      </c>
      <c r="E4680" s="8" t="inlineStr">
        <is>
          <t>Ottilie Ashcombe</t>
        </is>
      </c>
      <c r="F4680" s="11" t="n">
        <v>2002</v>
      </c>
      <c r="G4680" s="8" t="inlineStr">
        <is>
          <t>Aston Martin</t>
        </is>
      </c>
      <c r="H4680" s="8" t="inlineStr">
        <is>
          <t>DB12</t>
        </is>
      </c>
      <c r="I4680" s="8" t="inlineStr">
        <is>
          <t>NVUULHDT1YMB4HKYZ</t>
        </is>
      </c>
      <c r="J4680" s="8" t="inlineStr">
        <is>
          <t>02 - Sports / GT</t>
        </is>
      </c>
      <c r="K4680" s="12" t="n">
        <v>1930000</v>
      </c>
      <c r="L4680" s="8" t="inlineStr">
        <is>
          <t>New York</t>
        </is>
      </c>
      <c r="M4680" s="13" t="n">
        <v>25636.23</v>
      </c>
      <c r="N4680" s="13" t="n"/>
      <c r="O4680" s="8" t="inlineStr">
        <is>
          <t>1 at-fault claim over $100k</t>
        </is>
      </c>
    </row>
    <row r="4681">
      <c r="A4681" s="8" t="inlineStr">
        <is>
          <t>12bd0118-3ab6-5d75-b066-577914281dd4</t>
        </is>
      </c>
      <c r="B4681" s="9" t="inlineStr">
        <is>
          <t>2026-02</t>
        </is>
      </c>
      <c r="C4681" s="10" t="n"/>
      <c r="D4681" s="9" t="inlineStr">
        <is>
          <t>Declined</t>
        </is>
      </c>
      <c r="E4681" s="8" t="inlineStr">
        <is>
          <t>Ottilie Rourke</t>
        </is>
      </c>
      <c r="F4681" s="11" t="n">
        <v>1987</v>
      </c>
      <c r="G4681" s="8" t="inlineStr">
        <is>
          <t>Lamborghini</t>
        </is>
      </c>
      <c r="H4681" s="8" t="inlineStr">
        <is>
          <t>Huracan EVO</t>
        </is>
      </c>
      <c r="I4681" s="8" t="inlineStr">
        <is>
          <t>4LAX5XZ5ZFWN891WL</t>
        </is>
      </c>
      <c r="J4681" s="8" t="inlineStr">
        <is>
          <t>03 - Supercar</t>
        </is>
      </c>
      <c r="K4681" s="12" t="n">
        <v>960000</v>
      </c>
      <c r="L4681" s="8" t="inlineStr">
        <is>
          <t>Indiana</t>
        </is>
      </c>
      <c r="M4681" s="13" t="n">
        <v>21165.28</v>
      </c>
      <c r="N4681" s="13" t="n"/>
      <c r="O4681" s="8" t="inlineStr">
        <is>
          <t>3 + at-fault claims - 5 yrs</t>
        </is>
      </c>
    </row>
    <row r="4682">
      <c r="A4682" s="8" t="inlineStr">
        <is>
          <t>12e123e6-d79c-5d70-877d-3d26c562ec02</t>
        </is>
      </c>
      <c r="B4682" s="9" t="inlineStr">
        <is>
          <t>2026-02</t>
        </is>
      </c>
      <c r="C4682" s="10" t="n"/>
      <c r="D4682" s="9" t="inlineStr">
        <is>
          <t>Declined</t>
        </is>
      </c>
      <c r="E4682" s="8" t="inlineStr">
        <is>
          <t>Emiliano Whitlock</t>
        </is>
      </c>
      <c r="F4682" s="11" t="n">
        <v>1969</v>
      </c>
      <c r="G4682" s="8" t="inlineStr">
        <is>
          <t>Aston Martin</t>
        </is>
      </c>
      <c r="H4682" s="8" t="inlineStr">
        <is>
          <t>DB12</t>
        </is>
      </c>
      <c r="I4682" s="8" t="inlineStr">
        <is>
          <t>WNXJS264AWJDP4U57</t>
        </is>
      </c>
      <c r="J4682" s="8" t="inlineStr">
        <is>
          <t>02 - Sports / GT</t>
        </is>
      </c>
      <c r="K4682" s="12" t="n">
        <v>655000</v>
      </c>
      <c r="L4682" s="8" t="inlineStr">
        <is>
          <t>New Hampshire</t>
        </is>
      </c>
      <c r="M4682" s="13" t="n">
        <v>8354.34</v>
      </c>
      <c r="N4682" s="13" t="n"/>
      <c r="O4682" s="8" t="inlineStr">
        <is>
          <t>3 + at-fault claims - 5 yrs</t>
        </is>
      </c>
    </row>
    <row r="4683">
      <c r="A4683" s="8" t="inlineStr">
        <is>
          <t>13d2c41d-7d5b-5f95-9575-2391d1f01242</t>
        </is>
      </c>
      <c r="B4683" s="9" t="inlineStr">
        <is>
          <t>2026-02</t>
        </is>
      </c>
      <c r="C4683" s="10" t="n"/>
      <c r="D4683" s="9" t="inlineStr">
        <is>
          <t>Declined</t>
        </is>
      </c>
      <c r="E4683" s="8" t="inlineStr">
        <is>
          <t>Priya Thistlewood</t>
        </is>
      </c>
      <c r="F4683" s="11" t="n">
        <v>2024</v>
      </c>
      <c r="G4683" s="8" t="inlineStr">
        <is>
          <t>Porsche</t>
        </is>
      </c>
      <c r="H4683" s="8" t="inlineStr">
        <is>
          <t>911 Turbo S</t>
        </is>
      </c>
      <c r="I4683" s="8" t="inlineStr">
        <is>
          <t>VKCHJHVAZHC1WP9G1</t>
        </is>
      </c>
      <c r="J4683" s="8" t="inlineStr">
        <is>
          <t>02 - Sports / GT</t>
        </is>
      </c>
      <c r="K4683" s="12" t="n">
        <v>370000</v>
      </c>
      <c r="L4683" s="8" t="inlineStr">
        <is>
          <t>Vermont</t>
        </is>
      </c>
      <c r="M4683" s="13" t="n">
        <v>6387.74</v>
      </c>
      <c r="N4683" s="13" t="n"/>
      <c r="O4683" s="8" t="inlineStr">
        <is>
          <t>3 + at-fault claims - 5 yrs</t>
        </is>
      </c>
    </row>
    <row r="4684">
      <c r="A4684" s="8" t="inlineStr">
        <is>
          <t>147d4a95-e782-5a88-a4c2-be4a811638ea</t>
        </is>
      </c>
      <c r="B4684" s="9" t="inlineStr">
        <is>
          <t>2026-02</t>
        </is>
      </c>
      <c r="C4684" s="10" t="n"/>
      <c r="D4684" s="9" t="inlineStr">
        <is>
          <t>Declined</t>
        </is>
      </c>
      <c r="E4684" s="8" t="inlineStr">
        <is>
          <t>Leopold Thistlewood</t>
        </is>
      </c>
      <c r="F4684" s="11" t="n">
        <v>2011</v>
      </c>
      <c r="G4684" s="8" t="inlineStr">
        <is>
          <t>Bentley</t>
        </is>
      </c>
      <c r="H4684" s="8" t="inlineStr">
        <is>
          <t>Continental GT</t>
        </is>
      </c>
      <c r="I4684" s="8" t="inlineStr">
        <is>
          <t>4NDMN2MJU6N5PDGU6</t>
        </is>
      </c>
      <c r="J4684" s="8" t="inlineStr">
        <is>
          <t>02 - Sports / GT</t>
        </is>
      </c>
      <c r="K4684" s="12" t="n">
        <v>495000</v>
      </c>
      <c r="L4684" s="8" t="inlineStr">
        <is>
          <t>Maryland</t>
        </is>
      </c>
      <c r="M4684" s="13" t="n">
        <v>6654.48</v>
      </c>
      <c r="N4684" s="13" t="n"/>
      <c r="O4684" s="8" t="inlineStr">
        <is>
          <t>3 + at-fault claims - 5 yrs</t>
        </is>
      </c>
    </row>
    <row r="4685">
      <c r="A4685" s="8" t="inlineStr">
        <is>
          <t>154069e1-18a6-51db-ace4-7b212ec3cab9</t>
        </is>
      </c>
      <c r="B4685" s="9" t="inlineStr">
        <is>
          <t>2026-02</t>
        </is>
      </c>
      <c r="C4685" s="10" t="n"/>
      <c r="D4685" s="9" t="inlineStr">
        <is>
          <t>Referred</t>
        </is>
      </c>
      <c r="E4685" s="8" t="inlineStr">
        <is>
          <t>Fenwick Pennington</t>
        </is>
      </c>
      <c r="F4685" s="11" t="n">
        <v>1969</v>
      </c>
      <c r="G4685" s="8" t="inlineStr">
        <is>
          <t>Icon</t>
        </is>
      </c>
      <c r="H4685" s="8" t="inlineStr">
        <is>
          <t>Derelict</t>
        </is>
      </c>
      <c r="I4685" s="8" t="inlineStr">
        <is>
          <t>4XV3WU8R8A5790GBY</t>
        </is>
      </c>
      <c r="J4685" s="8" t="inlineStr">
        <is>
          <t>11 - Restomod / Coachbuilt / Bespoke</t>
        </is>
      </c>
      <c r="K4685" s="12" t="n">
        <v>360000</v>
      </c>
      <c r="L4685" s="8" t="inlineStr">
        <is>
          <t>Ohio</t>
        </is>
      </c>
      <c r="M4685" s="13" t="n">
        <v>8308.530000000001</v>
      </c>
      <c r="N4685" s="13" t="n"/>
      <c r="O4685" s="8" t="inlineStr">
        <is>
          <t>1 at-fault claim over $100k</t>
        </is>
      </c>
    </row>
    <row r="4686">
      <c r="A4686" s="8" t="inlineStr">
        <is>
          <t>164f3241-a536-5cfb-90ce-4f7a1816608e</t>
        </is>
      </c>
      <c r="B4686" s="9" t="inlineStr">
        <is>
          <t>2026-02</t>
        </is>
      </c>
      <c r="C4686" s="10" t="n"/>
      <c r="D4686" s="9" t="inlineStr">
        <is>
          <t>Declined</t>
        </is>
      </c>
      <c r="E4686" s="8" t="inlineStr">
        <is>
          <t>Callum Castellanos</t>
        </is>
      </c>
      <c r="F4686" s="11" t="n">
        <v>1960</v>
      </c>
      <c r="G4686" s="8" t="inlineStr">
        <is>
          <t>Bentley</t>
        </is>
      </c>
      <c r="H4686" s="8" t="inlineStr">
        <is>
          <t>4.5 Litre</t>
        </is>
      </c>
      <c r="I4686" s="8" t="inlineStr">
        <is>
          <t>TFRDS6NRW5TP44U2D</t>
        </is>
      </c>
      <c r="J4686" s="8" t="inlineStr">
        <is>
          <t>06 - Vintage Pre-War (pre-1946)</t>
        </is>
      </c>
      <c r="K4686" s="12" t="n">
        <v>1125000</v>
      </c>
      <c r="L4686" s="8" t="inlineStr">
        <is>
          <t>Kentucky</t>
        </is>
      </c>
      <c r="M4686" s="13" t="n">
        <v>9670.75</v>
      </c>
      <c r="N4686" s="13" t="n"/>
      <c r="O4686" s="8" t="inlineStr">
        <is>
          <t>3 + at-fault claims - 5 yrs</t>
        </is>
      </c>
    </row>
    <row r="4687">
      <c r="A4687" s="8" t="inlineStr">
        <is>
          <t>1713fc02-42ea-58f2-a2aa-9cf6ef6e4e18</t>
        </is>
      </c>
      <c r="B4687" s="9" t="inlineStr">
        <is>
          <t>2026-02</t>
        </is>
      </c>
      <c r="C4687" s="10" t="n"/>
      <c r="D4687" s="9" t="inlineStr">
        <is>
          <t>Referred</t>
        </is>
      </c>
      <c r="E4687" s="8" t="inlineStr">
        <is>
          <t>Aurelio Pennington</t>
        </is>
      </c>
      <c r="F4687" s="11" t="n">
        <v>1982</v>
      </c>
      <c r="G4687" s="8" t="inlineStr">
        <is>
          <t>Mercedes-Benz</t>
        </is>
      </c>
      <c r="H4687" s="8" t="inlineStr">
        <is>
          <t>AMG GT</t>
        </is>
      </c>
      <c r="I4687" s="8" t="inlineStr">
        <is>
          <t>N3Z7HU72A5V7U0Y39</t>
        </is>
      </c>
      <c r="J4687" s="8" t="inlineStr">
        <is>
          <t>02 - Sports / GT</t>
        </is>
      </c>
      <c r="K4687" s="12" t="n">
        <v>685000</v>
      </c>
      <c r="L4687" s="8" t="inlineStr">
        <is>
          <t>Texas</t>
        </is>
      </c>
      <c r="M4687" s="13" t="n">
        <v>9661.08</v>
      </c>
      <c r="N4687" s="13" t="n"/>
      <c r="O4687" s="8" t="inlineStr">
        <is>
          <t>1 at-fault claim over $100k</t>
        </is>
      </c>
    </row>
    <row r="4688">
      <c r="A4688" s="8" t="inlineStr">
        <is>
          <t>18af2b09-4e4f-54bd-8c76-11ab26d34daa</t>
        </is>
      </c>
      <c r="B4688" s="9" t="inlineStr">
        <is>
          <t>2026-02</t>
        </is>
      </c>
      <c r="C4688" s="10" t="n"/>
      <c r="D4688" s="9" t="inlineStr">
        <is>
          <t>Referred</t>
        </is>
      </c>
      <c r="E4688" s="8" t="inlineStr">
        <is>
          <t>Sunniva Blackwood</t>
        </is>
      </c>
      <c r="F4688" s="11" t="n">
        <v>1999</v>
      </c>
      <c r="G4688" s="8" t="inlineStr">
        <is>
          <t>Porsche</t>
        </is>
      </c>
      <c r="H4688" s="8" t="inlineStr">
        <is>
          <t>911 Turbo S</t>
        </is>
      </c>
      <c r="I4688" s="8" t="inlineStr">
        <is>
          <t>2465VF26EHMHCTYUJ</t>
        </is>
      </c>
      <c r="J4688" s="8" t="inlineStr">
        <is>
          <t>02 - Sports / GT</t>
        </is>
      </c>
      <c r="K4688" s="12" t="n">
        <v>220000</v>
      </c>
      <c r="L4688" s="8" t="inlineStr">
        <is>
          <t>Colorado</t>
        </is>
      </c>
      <c r="M4688" s="13" t="n">
        <v>4200.75</v>
      </c>
      <c r="N4688" s="13" t="n"/>
      <c r="O4688" s="8" t="inlineStr">
        <is>
          <t>2 at-fault claims - 5 yrs</t>
        </is>
      </c>
    </row>
    <row r="4689">
      <c r="A4689" s="8" t="inlineStr">
        <is>
          <t>18d62326-f1d0-5571-af9e-38a8f41a9ed7</t>
        </is>
      </c>
      <c r="B4689" s="9" t="inlineStr">
        <is>
          <t>2026-02</t>
        </is>
      </c>
      <c r="C4689" s="10" t="n"/>
      <c r="D4689" s="9" t="inlineStr">
        <is>
          <t>Referred</t>
        </is>
      </c>
      <c r="E4689" s="8" t="inlineStr">
        <is>
          <t>Desmond Underwood</t>
        </is>
      </c>
      <c r="F4689" s="11" t="n">
        <v>2003</v>
      </c>
      <c r="G4689" s="8" t="inlineStr">
        <is>
          <t>Bentley</t>
        </is>
      </c>
      <c r="H4689" s="8" t="inlineStr">
        <is>
          <t>4.5 Litre</t>
        </is>
      </c>
      <c r="I4689" s="8" t="inlineStr">
        <is>
          <t>WDVP3WGXDMYAKAJAR</t>
        </is>
      </c>
      <c r="J4689" s="8" t="inlineStr">
        <is>
          <t>06 - Vintage Pre-War (pre-1946)</t>
        </is>
      </c>
      <c r="K4689" s="12" t="n">
        <v>1950000</v>
      </c>
      <c r="L4689" s="8" t="inlineStr">
        <is>
          <t>Georgia</t>
        </is>
      </c>
      <c r="M4689" s="13" t="n">
        <v>14010.57</v>
      </c>
      <c r="N4689" s="13" t="n"/>
      <c r="O4689" s="8" t="inlineStr">
        <is>
          <t>Prior carrier non-renewal / cancellation</t>
        </is>
      </c>
    </row>
    <row r="4690">
      <c r="A4690" s="8" t="inlineStr">
        <is>
          <t>193d8560-a6b3-5bed-9b64-9715fd0c74f0</t>
        </is>
      </c>
      <c r="B4690" s="9" t="inlineStr">
        <is>
          <t>2026-02</t>
        </is>
      </c>
      <c r="C4690" s="10" t="n"/>
      <c r="D4690" s="9" t="inlineStr">
        <is>
          <t>Referred</t>
        </is>
      </c>
      <c r="E4690" s="8" t="inlineStr">
        <is>
          <t>Ottilie Pennington</t>
        </is>
      </c>
      <c r="F4690" s="11" t="n">
        <v>1971</v>
      </c>
      <c r="G4690" s="8" t="inlineStr">
        <is>
          <t>Mercedes-Benz</t>
        </is>
      </c>
      <c r="H4690" s="8" t="inlineStr">
        <is>
          <t>280SL Pagoda</t>
        </is>
      </c>
      <c r="I4690" s="8" t="inlineStr">
        <is>
          <t>MZWYBFF15UA951BKB</t>
        </is>
      </c>
      <c r="J4690" s="8" t="inlineStr">
        <is>
          <t>07 - Post-War Classic (1946-1972)</t>
        </is>
      </c>
      <c r="K4690" s="12" t="n">
        <v>390000</v>
      </c>
      <c r="L4690" s="8" t="inlineStr">
        <is>
          <t>Missouri</t>
        </is>
      </c>
      <c r="M4690" s="13" t="n">
        <v>3744</v>
      </c>
      <c r="N4690" s="13" t="n"/>
      <c r="O4690" s="8" t="inlineStr">
        <is>
          <t>1 at-fault claim over $100k</t>
        </is>
      </c>
    </row>
    <row r="4691">
      <c r="A4691" s="8" t="inlineStr">
        <is>
          <t>19fdde96-6963-517b-bab9-f7e9ceed6fe7</t>
        </is>
      </c>
      <c r="B4691" s="9" t="inlineStr">
        <is>
          <t>2026-02</t>
        </is>
      </c>
      <c r="C4691" s="10" t="n"/>
      <c r="D4691" s="9" t="inlineStr">
        <is>
          <t>Declined</t>
        </is>
      </c>
      <c r="E4691" s="8" t="inlineStr">
        <is>
          <t>Emiliano Okonkwo</t>
        </is>
      </c>
      <c r="F4691" s="11" t="n">
        <v>1993</v>
      </c>
      <c r="G4691" s="8" t="inlineStr">
        <is>
          <t>Porsche</t>
        </is>
      </c>
      <c r="H4691" s="8" t="inlineStr">
        <is>
          <t>911 Turbo S</t>
        </is>
      </c>
      <c r="I4691" s="8" t="inlineStr">
        <is>
          <t>8MDPEC3UBDNJ0PDZN</t>
        </is>
      </c>
      <c r="J4691" s="8" t="inlineStr">
        <is>
          <t>02 - Sports / GT</t>
        </is>
      </c>
      <c r="K4691" s="12" t="n">
        <v>620000</v>
      </c>
      <c r="L4691" s="8" t="inlineStr">
        <is>
          <t>Texas</t>
        </is>
      </c>
      <c r="M4691" s="13" t="n">
        <v>8744.34</v>
      </c>
      <c r="N4691" s="13" t="n"/>
      <c r="O4691" s="8" t="inlineStr">
        <is>
          <t>3 + at-fault claims - 5 yrs</t>
        </is>
      </c>
    </row>
    <row r="4692">
      <c r="A4692" s="8" t="inlineStr">
        <is>
          <t>1a5c5cd9-bcb9-5ef0-a143-524fed5b9ef9</t>
        </is>
      </c>
      <c r="B4692" s="9" t="inlineStr">
        <is>
          <t>2026-02</t>
        </is>
      </c>
      <c r="C4692" s="10" t="n"/>
      <c r="D4692" s="9" t="inlineStr">
        <is>
          <t>Declined</t>
        </is>
      </c>
      <c r="E4692" s="8" t="inlineStr">
        <is>
          <t>Priya Kingsford</t>
        </is>
      </c>
      <c r="F4692" s="11" t="n">
        <v>1996</v>
      </c>
      <c r="G4692" s="8" t="inlineStr">
        <is>
          <t>Porsche</t>
        </is>
      </c>
      <c r="H4692" s="8" t="inlineStr">
        <is>
          <t>911 Turbo S</t>
        </is>
      </c>
      <c r="I4692" s="8" t="inlineStr">
        <is>
          <t>YVHFNW1KZU5V67P73</t>
        </is>
      </c>
      <c r="J4692" s="8" t="inlineStr">
        <is>
          <t>02 - Sports / GT</t>
        </is>
      </c>
      <c r="K4692" s="12" t="n">
        <v>880000</v>
      </c>
      <c r="L4692" s="8" t="inlineStr">
        <is>
          <t>Alaska</t>
        </is>
      </c>
      <c r="M4692" s="13" t="n">
        <v>12303.4</v>
      </c>
      <c r="N4692" s="13" t="n"/>
      <c r="O4692" s="8" t="inlineStr">
        <is>
          <t>3 + at-fault claims - 5 yrs</t>
        </is>
      </c>
    </row>
    <row r="4693">
      <c r="A4693" s="8" t="inlineStr">
        <is>
          <t>1eaa2da6-756e-53e8-b770-e278310486f7</t>
        </is>
      </c>
      <c r="B4693" s="9" t="inlineStr">
        <is>
          <t>2026-02</t>
        </is>
      </c>
      <c r="C4693" s="10" t="n"/>
      <c r="D4693" s="9" t="inlineStr">
        <is>
          <t>Declined</t>
        </is>
      </c>
      <c r="E4693" s="8" t="inlineStr">
        <is>
          <t>Ramona Chattopadhyay</t>
        </is>
      </c>
      <c r="F4693" s="11" t="n">
        <v>2011</v>
      </c>
      <c r="G4693" s="8" t="inlineStr">
        <is>
          <t>Aston Martin</t>
        </is>
      </c>
      <c r="H4693" s="8" t="inlineStr">
        <is>
          <t>DB12</t>
        </is>
      </c>
      <c r="I4693" s="8" t="inlineStr">
        <is>
          <t>BBNA84AXHTC6VKM5B</t>
        </is>
      </c>
      <c r="J4693" s="8" t="inlineStr">
        <is>
          <t>02 - Sports / GT</t>
        </is>
      </c>
      <c r="K4693" s="12" t="n">
        <v>470000</v>
      </c>
      <c r="L4693" s="8" t="inlineStr">
        <is>
          <t>Alabama</t>
        </is>
      </c>
      <c r="M4693" s="13" t="n">
        <v>8446.700000000001</v>
      </c>
      <c r="N4693" s="13" t="n"/>
      <c r="O4693" s="8" t="inlineStr">
        <is>
          <t>3 + at-fault claims - 5 yrs</t>
        </is>
      </c>
    </row>
    <row r="4694">
      <c r="A4694" s="8" t="inlineStr">
        <is>
          <t>1ebb0716-6a9f-50ab-9019-98f98498c566</t>
        </is>
      </c>
      <c r="B4694" s="9" t="inlineStr">
        <is>
          <t>2026-02</t>
        </is>
      </c>
      <c r="C4694" s="10" t="n"/>
      <c r="D4694" s="9" t="inlineStr">
        <is>
          <t>Declined</t>
        </is>
      </c>
      <c r="E4694" s="8" t="inlineStr">
        <is>
          <t>Aurelio Thistlewood</t>
        </is>
      </c>
      <c r="F4694" s="11" t="n">
        <v>2003</v>
      </c>
      <c r="G4694" s="8" t="inlineStr">
        <is>
          <t>Mercedes-Benz</t>
        </is>
      </c>
      <c r="H4694" s="8" t="inlineStr">
        <is>
          <t>AMG GT</t>
        </is>
      </c>
      <c r="I4694" s="8" t="inlineStr">
        <is>
          <t>WRXM7HE1J7PY3PHHY</t>
        </is>
      </c>
      <c r="J4694" s="8" t="inlineStr">
        <is>
          <t>02 - Sports / GT</t>
        </is>
      </c>
      <c r="K4694" s="12" t="n">
        <v>1020000</v>
      </c>
      <c r="L4694" s="8" t="inlineStr">
        <is>
          <t>Minnesota</t>
        </is>
      </c>
      <c r="M4694" s="13" t="n">
        <v>13972.08</v>
      </c>
      <c r="N4694" s="13" t="n"/>
      <c r="O4694" s="8" t="inlineStr">
        <is>
          <t>3 + at-fault claims - 5 yrs</t>
        </is>
      </c>
    </row>
    <row r="4695">
      <c r="A4695" s="8" t="inlineStr">
        <is>
          <t>1f5abe83-3456-5d98-8a9e-c7d0ad176188</t>
        </is>
      </c>
      <c r="B4695" s="9" t="inlineStr">
        <is>
          <t>2026-02</t>
        </is>
      </c>
      <c r="C4695" s="10" t="n"/>
      <c r="D4695" s="9" t="inlineStr">
        <is>
          <t>Declined</t>
        </is>
      </c>
      <c r="E4695" s="8" t="inlineStr">
        <is>
          <t>Wilhelmina Bellandi</t>
        </is>
      </c>
      <c r="F4695" s="11" t="n">
        <v>2014</v>
      </c>
      <c r="G4695" s="8" t="inlineStr">
        <is>
          <t>Aston Martin</t>
        </is>
      </c>
      <c r="H4695" s="8" t="inlineStr">
        <is>
          <t>DB12</t>
        </is>
      </c>
      <c r="I4695" s="8" t="inlineStr">
        <is>
          <t>WWRDLX73EPN3BB9WX</t>
        </is>
      </c>
      <c r="J4695" s="8" t="inlineStr">
        <is>
          <t>02 - Sports / GT</t>
        </is>
      </c>
      <c r="K4695" s="12" t="n">
        <v>1195000</v>
      </c>
      <c r="L4695" s="8" t="inlineStr">
        <is>
          <t>Kansas</t>
        </is>
      </c>
      <c r="M4695" s="13" t="n">
        <v>12028.92</v>
      </c>
      <c r="N4695" s="13" t="n"/>
      <c r="O4695" s="8" t="inlineStr">
        <is>
          <t>3 + at-fault claims - 5 yrs</t>
        </is>
      </c>
    </row>
    <row r="4696">
      <c r="A4696" s="8" t="inlineStr">
        <is>
          <t>1f76a070-7289-5350-83e1-67e73f062ee2</t>
        </is>
      </c>
      <c r="B4696" s="9" t="inlineStr">
        <is>
          <t>2026-02</t>
        </is>
      </c>
      <c r="C4696" s="10" t="n"/>
      <c r="D4696" s="9" t="inlineStr">
        <is>
          <t>Declined</t>
        </is>
      </c>
      <c r="E4696" s="8" t="inlineStr">
        <is>
          <t>Ingrid Larsson</t>
        </is>
      </c>
      <c r="F4696" s="11" t="n">
        <v>1960</v>
      </c>
      <c r="G4696" s="8" t="inlineStr">
        <is>
          <t>Ferrari</t>
        </is>
      </c>
      <c r="H4696" s="8" t="inlineStr">
        <is>
          <t>296 GTB</t>
        </is>
      </c>
      <c r="I4696" s="8" t="inlineStr">
        <is>
          <t>T9JBLGCXB0BU0E701</t>
        </is>
      </c>
      <c r="J4696" s="8" t="inlineStr">
        <is>
          <t>03 - Supercar</t>
        </is>
      </c>
      <c r="K4696" s="12" t="n">
        <v>825000</v>
      </c>
      <c r="L4696" s="8" t="inlineStr">
        <is>
          <t>Iowa</t>
        </is>
      </c>
      <c r="M4696" s="13" t="n">
        <v>16266.51</v>
      </c>
      <c r="N4696" s="13" t="n"/>
      <c r="O4696" s="8" t="inlineStr">
        <is>
          <t>3 + at-fault claims - 5 yrs</t>
        </is>
      </c>
    </row>
    <row r="4697">
      <c r="A4697" s="8" t="inlineStr">
        <is>
          <t>1f8d6c70-5b2d-58e8-8133-31c06ecc5116</t>
        </is>
      </c>
      <c r="B4697" s="9" t="inlineStr">
        <is>
          <t>2026-02</t>
        </is>
      </c>
      <c r="C4697" s="10" t="n"/>
      <c r="D4697" s="9" t="inlineStr">
        <is>
          <t>Declined</t>
        </is>
      </c>
      <c r="E4697" s="8" t="inlineStr">
        <is>
          <t>Anouk Fairweather</t>
        </is>
      </c>
      <c r="F4697" s="11" t="n">
        <v>1969</v>
      </c>
      <c r="G4697" s="8" t="inlineStr">
        <is>
          <t>Icon</t>
        </is>
      </c>
      <c r="H4697" s="8" t="inlineStr">
        <is>
          <t>Derelict</t>
        </is>
      </c>
      <c r="I4697" s="8" t="inlineStr">
        <is>
          <t>X01SLKN2J8K1EVKK8</t>
        </is>
      </c>
      <c r="J4697" s="8" t="inlineStr">
        <is>
          <t>11 - Restomod / Coachbuilt / Bespoke</t>
        </is>
      </c>
      <c r="K4697" s="12" t="n">
        <v>1950000</v>
      </c>
      <c r="L4697" s="8" t="inlineStr">
        <is>
          <t>Illinois</t>
        </is>
      </c>
      <c r="M4697" s="13" t="n">
        <v>34025.66</v>
      </c>
      <c r="N4697" s="13" t="n"/>
      <c r="O4697" s="8" t="inlineStr">
        <is>
          <t>3 + at-fault claims - 5 yrs</t>
        </is>
      </c>
    </row>
    <row r="4698">
      <c r="A4698" s="8" t="inlineStr">
        <is>
          <t>20c9c565-ed78-5fea-8bfa-60eefa9bd6cc</t>
        </is>
      </c>
      <c r="B4698" s="9" t="inlineStr">
        <is>
          <t>2026-02</t>
        </is>
      </c>
      <c r="C4698" s="10" t="n"/>
      <c r="D4698" s="9" t="inlineStr">
        <is>
          <t>Declined</t>
        </is>
      </c>
      <c r="E4698" s="8" t="inlineStr">
        <is>
          <t>Ottilie Merriweather</t>
        </is>
      </c>
      <c r="F4698" s="11" t="n">
        <v>1990</v>
      </c>
      <c r="G4698" s="8" t="inlineStr">
        <is>
          <t>Aston Martin</t>
        </is>
      </c>
      <c r="H4698" s="8" t="inlineStr">
        <is>
          <t>DB12</t>
        </is>
      </c>
      <c r="I4698" s="8" t="inlineStr">
        <is>
          <t>5ASXTTSMW1R5UNSNJ</t>
        </is>
      </c>
      <c r="J4698" s="8" t="inlineStr">
        <is>
          <t>02 - Sports / GT</t>
        </is>
      </c>
      <c r="K4698" s="12" t="n">
        <v>595000</v>
      </c>
      <c r="L4698" s="8" t="inlineStr">
        <is>
          <t>Minnesota</t>
        </is>
      </c>
      <c r="M4698" s="13" t="n">
        <v>9632.26</v>
      </c>
      <c r="N4698" s="13" t="n"/>
      <c r="O4698" s="8" t="inlineStr">
        <is>
          <t>3 + at-fault claims - 5 yrs</t>
        </is>
      </c>
    </row>
    <row r="4699">
      <c r="A4699" s="8" t="inlineStr">
        <is>
          <t>2240d24f-ed97-5703-a03a-f264bc5dcbe4</t>
        </is>
      </c>
      <c r="B4699" s="9" t="inlineStr">
        <is>
          <t>2026-02</t>
        </is>
      </c>
      <c r="C4699" s="10" t="n"/>
      <c r="D4699" s="9" t="inlineStr">
        <is>
          <t>Declined</t>
        </is>
      </c>
      <c r="E4699" s="8" t="inlineStr">
        <is>
          <t>Marisol Rourke</t>
        </is>
      </c>
      <c r="F4699" s="11" t="n">
        <v>1976</v>
      </c>
      <c r="G4699" s="8" t="inlineStr">
        <is>
          <t>Ferrari</t>
        </is>
      </c>
      <c r="H4699" s="8" t="inlineStr">
        <is>
          <t>SF90 Stradale</t>
        </is>
      </c>
      <c r="I4699" s="8" t="inlineStr">
        <is>
          <t>LP603MFC1MG30H2KD</t>
        </is>
      </c>
      <c r="J4699" s="8" t="inlineStr">
        <is>
          <t>03 - Supercar</t>
        </is>
      </c>
      <c r="K4699" s="12" t="n">
        <v>970000</v>
      </c>
      <c r="L4699" s="8" t="inlineStr">
        <is>
          <t>Colorado</t>
        </is>
      </c>
      <c r="M4699" s="13" t="n">
        <v>19125.47</v>
      </c>
      <c r="N4699" s="13" t="n"/>
      <c r="O4699" s="8" t="inlineStr">
        <is>
          <t>3 + at-fault claims - 5 yrs</t>
        </is>
      </c>
    </row>
    <row r="4700">
      <c r="A4700" s="8" t="inlineStr">
        <is>
          <t>246945a4-b529-5526-832c-80ed17f7a56e</t>
        </is>
      </c>
      <c r="B4700" s="9" t="inlineStr">
        <is>
          <t>2026-02</t>
        </is>
      </c>
      <c r="C4700" s="10" t="n"/>
      <c r="D4700" s="9" t="inlineStr">
        <is>
          <t>Declined</t>
        </is>
      </c>
      <c r="E4700" s="8" t="inlineStr">
        <is>
          <t>Beatrix Castellanos</t>
        </is>
      </c>
      <c r="F4700" s="11" t="n">
        <v>2018</v>
      </c>
      <c r="G4700" s="8" t="inlineStr">
        <is>
          <t>Porsche</t>
        </is>
      </c>
      <c r="H4700" s="8" t="inlineStr">
        <is>
          <t>911 Turbo S</t>
        </is>
      </c>
      <c r="I4700" s="8" t="inlineStr">
        <is>
          <t>41C2TUVDV2GEZ6ZZ0</t>
        </is>
      </c>
      <c r="J4700" s="8" t="inlineStr">
        <is>
          <t>02 - Sports / GT</t>
        </is>
      </c>
      <c r="K4700" s="12" t="n">
        <v>530000</v>
      </c>
      <c r="L4700" s="8" t="inlineStr">
        <is>
          <t>Idaho</t>
        </is>
      </c>
      <c r="M4700" s="13" t="n">
        <v>6435</v>
      </c>
      <c r="N4700" s="13" t="n"/>
      <c r="O4700" s="8" t="inlineStr">
        <is>
          <t>3 + at-fault claims - 5 yrs</t>
        </is>
      </c>
    </row>
    <row r="4701">
      <c r="A4701" s="8" t="inlineStr">
        <is>
          <t>26975c86-83c6-5f1a-961c-5434cbc5f657</t>
        </is>
      </c>
      <c r="B4701" s="9" t="inlineStr">
        <is>
          <t>2026-02</t>
        </is>
      </c>
      <c r="C4701" s="10" t="n"/>
      <c r="D4701" s="9" t="inlineStr">
        <is>
          <t>Declined</t>
        </is>
      </c>
      <c r="E4701" s="8" t="inlineStr">
        <is>
          <t>Sunniva Farkas</t>
        </is>
      </c>
      <c r="F4701" s="11" t="n">
        <v>1985</v>
      </c>
      <c r="G4701" s="8" t="inlineStr">
        <is>
          <t>Mercedes-Benz</t>
        </is>
      </c>
      <c r="H4701" s="8" t="inlineStr">
        <is>
          <t>280SL Pagoda</t>
        </is>
      </c>
      <c r="I4701" s="8" t="inlineStr">
        <is>
          <t>R1WS6CKG5SEDB9USG</t>
        </is>
      </c>
      <c r="J4701" s="8" t="inlineStr">
        <is>
          <t>07 - Post-War Classic (1946-1972)</t>
        </is>
      </c>
      <c r="K4701" s="12" t="n">
        <v>1280000</v>
      </c>
      <c r="L4701" s="8" t="inlineStr">
        <is>
          <t>Florida</t>
        </is>
      </c>
      <c r="M4701" s="13" t="n">
        <v>13031.85</v>
      </c>
      <c r="N4701" s="13" t="n"/>
      <c r="O4701" s="8" t="inlineStr">
        <is>
          <t>3 + at-fault claims - 5 yrs</t>
        </is>
      </c>
    </row>
    <row r="4702">
      <c r="A4702" s="8" t="inlineStr">
        <is>
          <t>27ab6be0-fe28-5095-8a1b-9870341af0b7</t>
        </is>
      </c>
      <c r="B4702" s="9" t="inlineStr">
        <is>
          <t>2026-02</t>
        </is>
      </c>
      <c r="C4702" s="10" t="n"/>
      <c r="D4702" s="9" t="inlineStr">
        <is>
          <t>Declined</t>
        </is>
      </c>
      <c r="E4702" s="8" t="inlineStr">
        <is>
          <t>Thaddeus Castellanos</t>
        </is>
      </c>
      <c r="F4702" s="11" t="n">
        <v>1963</v>
      </c>
      <c r="G4702" s="8" t="inlineStr">
        <is>
          <t>Jaguar</t>
        </is>
      </c>
      <c r="H4702" s="8" t="inlineStr">
        <is>
          <t>E-Type Series 1</t>
        </is>
      </c>
      <c r="I4702" s="8" t="inlineStr">
        <is>
          <t>2LY12V4M5T5T50E6Y</t>
        </is>
      </c>
      <c r="J4702" s="8" t="inlineStr">
        <is>
          <t>07 - Post-War Classic (1946-1972)</t>
        </is>
      </c>
      <c r="K4702" s="12" t="n">
        <v>1950000</v>
      </c>
      <c r="L4702" s="8" t="inlineStr">
        <is>
          <t>North Carolina</t>
        </is>
      </c>
      <c r="M4702" s="13" t="n">
        <v>16078.3</v>
      </c>
      <c r="N4702" s="13" t="n"/>
      <c r="O4702" s="8" t="inlineStr">
        <is>
          <t>3 + at-fault claims - 5 yrs</t>
        </is>
      </c>
    </row>
    <row r="4703">
      <c r="A4703" s="8" t="inlineStr">
        <is>
          <t>27e39708-e9ba-538c-90e6-85627d6cc6eb</t>
        </is>
      </c>
      <c r="B4703" s="9" t="inlineStr">
        <is>
          <t>2026-02</t>
        </is>
      </c>
      <c r="C4703" s="10" t="n"/>
      <c r="D4703" s="9" t="inlineStr">
        <is>
          <t>Referred</t>
        </is>
      </c>
      <c r="E4703" s="8" t="inlineStr">
        <is>
          <t>Noor Thistlewood</t>
        </is>
      </c>
      <c r="F4703" s="11" t="n">
        <v>1958</v>
      </c>
      <c r="G4703" s="8" t="inlineStr">
        <is>
          <t>Ferrari</t>
        </is>
      </c>
      <c r="H4703" s="8" t="inlineStr">
        <is>
          <t>275 GTB/4</t>
        </is>
      </c>
      <c r="I4703" s="8" t="inlineStr">
        <is>
          <t>4L3YSBZJ8ZRD6MTS5</t>
        </is>
      </c>
      <c r="J4703" s="8" t="inlineStr">
        <is>
          <t>07 - Post-War Classic (1946-1972)</t>
        </is>
      </c>
      <c r="K4703" s="12" t="n">
        <v>1950000</v>
      </c>
      <c r="L4703" s="8" t="inlineStr">
        <is>
          <t>Nebraska</t>
        </is>
      </c>
      <c r="M4703" s="13" t="n">
        <v>18175.47</v>
      </c>
      <c r="N4703" s="13" t="n"/>
      <c r="O4703" s="8" t="inlineStr">
        <is>
          <t>1 theft / total loss claim</t>
        </is>
      </c>
    </row>
    <row r="4704">
      <c r="A4704" s="8" t="inlineStr">
        <is>
          <t>2acf1336-e74b-5290-8d70-b5920fbc72ed</t>
        </is>
      </c>
      <c r="B4704" s="9" t="inlineStr">
        <is>
          <t>2026-02</t>
        </is>
      </c>
      <c r="C4704" s="10" t="n"/>
      <c r="D4704" s="9" t="inlineStr">
        <is>
          <t>Declined</t>
        </is>
      </c>
      <c r="E4704" s="8" t="inlineStr">
        <is>
          <t>Everett Larsson</t>
        </is>
      </c>
      <c r="F4704" s="11" t="n">
        <v>2005</v>
      </c>
      <c r="G4704" s="8" t="inlineStr">
        <is>
          <t>Aston Martin</t>
        </is>
      </c>
      <c r="H4704" s="8" t="inlineStr">
        <is>
          <t>DB12</t>
        </is>
      </c>
      <c r="I4704" s="8" t="inlineStr">
        <is>
          <t>UUJ2FN8N860CPEHP9</t>
        </is>
      </c>
      <c r="J4704" s="8" t="inlineStr">
        <is>
          <t>02 - Sports / GT</t>
        </is>
      </c>
      <c r="K4704" s="12" t="n">
        <v>1950000</v>
      </c>
      <c r="L4704" s="8" t="inlineStr">
        <is>
          <t>Nevada</t>
        </is>
      </c>
      <c r="M4704" s="13" t="n">
        <v>23675.94</v>
      </c>
      <c r="N4704" s="13" t="n"/>
      <c r="O4704" s="8" t="inlineStr">
        <is>
          <t>3 + at-fault claims - 5 yrs</t>
        </is>
      </c>
    </row>
    <row r="4705">
      <c r="A4705" s="8" t="inlineStr">
        <is>
          <t>2b9bf815-c337-567d-b565-02268c7e2092</t>
        </is>
      </c>
      <c r="B4705" s="9" t="inlineStr">
        <is>
          <t>2026-02</t>
        </is>
      </c>
      <c r="C4705" s="10" t="n"/>
      <c r="D4705" s="9" t="inlineStr">
        <is>
          <t>Declined</t>
        </is>
      </c>
      <c r="E4705" s="8" t="inlineStr">
        <is>
          <t>Lorenzo Bellandi</t>
        </is>
      </c>
      <c r="F4705" s="11" t="n">
        <v>1993</v>
      </c>
      <c r="G4705" s="8" t="inlineStr">
        <is>
          <t>Bentley</t>
        </is>
      </c>
      <c r="H4705" s="8" t="inlineStr">
        <is>
          <t>Continental GT</t>
        </is>
      </c>
      <c r="I4705" s="8" t="inlineStr">
        <is>
          <t>JDRU099DSA1H5KL3P</t>
        </is>
      </c>
      <c r="J4705" s="8" t="inlineStr">
        <is>
          <t>02 - Sports / GT</t>
        </is>
      </c>
      <c r="K4705" s="12" t="n">
        <v>1440000</v>
      </c>
      <c r="L4705" s="8" t="inlineStr">
        <is>
          <t>Delaware</t>
        </is>
      </c>
      <c r="M4705" s="13" t="n">
        <v>18679.25</v>
      </c>
      <c r="N4705" s="13" t="n"/>
      <c r="O4705" s="8" t="inlineStr">
        <is>
          <t>3 + at-fault claims - 5 yrs</t>
        </is>
      </c>
    </row>
    <row r="4706">
      <c r="A4706" s="8" t="inlineStr">
        <is>
          <t>2e3ebef0-c6db-5c8a-b013-100e22ba0e90</t>
        </is>
      </c>
      <c r="B4706" s="9" t="inlineStr">
        <is>
          <t>2026-02</t>
        </is>
      </c>
      <c r="C4706" s="10" t="n"/>
      <c r="D4706" s="9" t="inlineStr">
        <is>
          <t>Declined</t>
        </is>
      </c>
      <c r="E4706" s="8" t="inlineStr">
        <is>
          <t>Ingrid Whitlock</t>
        </is>
      </c>
      <c r="F4706" s="11" t="n">
        <v>2016</v>
      </c>
      <c r="G4706" s="8" t="inlineStr">
        <is>
          <t>Lamborghini</t>
        </is>
      </c>
      <c r="H4706" s="8" t="inlineStr">
        <is>
          <t>Huracan EVO</t>
        </is>
      </c>
      <c r="I4706" s="8" t="inlineStr">
        <is>
          <t>56XL3KXNT4WVFJ1JR</t>
        </is>
      </c>
      <c r="J4706" s="8" t="inlineStr">
        <is>
          <t>03 - Supercar</t>
        </is>
      </c>
      <c r="K4706" s="12" t="n">
        <v>830000</v>
      </c>
      <c r="L4706" s="8" t="inlineStr">
        <is>
          <t>Colorado</t>
        </is>
      </c>
      <c r="M4706" s="13" t="n">
        <v>16365.09</v>
      </c>
      <c r="N4706" s="13" t="n"/>
      <c r="O4706" s="8" t="inlineStr">
        <is>
          <t>3 + at-fault claims - 5 yrs</t>
        </is>
      </c>
    </row>
    <row r="4707">
      <c r="A4707" s="8" t="inlineStr">
        <is>
          <t>2f4dfc07-3c3a-5b9c-87ed-34bae34114b6</t>
        </is>
      </c>
      <c r="B4707" s="9" t="inlineStr">
        <is>
          <t>2026-02</t>
        </is>
      </c>
      <c r="C4707" s="10" t="n"/>
      <c r="D4707" s="9" t="inlineStr">
        <is>
          <t>Referred</t>
        </is>
      </c>
      <c r="E4707" s="8" t="inlineStr">
        <is>
          <t>Cassius Nakashima</t>
        </is>
      </c>
      <c r="F4707" s="11" t="n">
        <v>1960</v>
      </c>
      <c r="G4707" s="8" t="inlineStr">
        <is>
          <t>Maserati</t>
        </is>
      </c>
      <c r="H4707" s="8" t="inlineStr">
        <is>
          <t>GranTurismo</t>
        </is>
      </c>
      <c r="I4707" s="8" t="inlineStr">
        <is>
          <t>7LG5577MSJVNA2FHL</t>
        </is>
      </c>
      <c r="J4707" s="8" t="inlineStr">
        <is>
          <t>02 - Sports / GT</t>
        </is>
      </c>
      <c r="K4707" s="12" t="n">
        <v>675000</v>
      </c>
      <c r="L4707" s="8" t="inlineStr">
        <is>
          <t>California</t>
        </is>
      </c>
      <c r="M4707" s="13" t="n">
        <v>11175.71</v>
      </c>
      <c r="N4707" s="13" t="n"/>
      <c r="O4707" s="8" t="inlineStr">
        <is>
          <t>1 theft / total loss claim</t>
        </is>
      </c>
    </row>
    <row r="4708">
      <c r="A4708" s="8" t="inlineStr">
        <is>
          <t>2fe0ab9f-45e8-57ba-bbf8-8be7e271dcd9</t>
        </is>
      </c>
      <c r="B4708" s="9" t="inlineStr">
        <is>
          <t>2026-02</t>
        </is>
      </c>
      <c r="C4708" s="10" t="n"/>
      <c r="D4708" s="9" t="inlineStr">
        <is>
          <t>Declined</t>
        </is>
      </c>
      <c r="E4708" s="8" t="inlineStr">
        <is>
          <t>Anouk Nakashima</t>
        </is>
      </c>
      <c r="F4708" s="11" t="n">
        <v>1956</v>
      </c>
      <c r="G4708" s="8" t="inlineStr">
        <is>
          <t>Ringbrothers</t>
        </is>
      </c>
      <c r="H4708" s="8" t="inlineStr">
        <is>
          <t>Mustang</t>
        </is>
      </c>
      <c r="I4708" s="8" t="inlineStr">
        <is>
          <t>Y399T22EZC6SBPTWU</t>
        </is>
      </c>
      <c r="J4708" s="8" t="inlineStr">
        <is>
          <t>11 - Restomod / Coachbuilt / Bespoke</t>
        </is>
      </c>
      <c r="K4708" s="12" t="n">
        <v>450000</v>
      </c>
      <c r="L4708" s="8" t="inlineStr">
        <is>
          <t>Rhode Island</t>
        </is>
      </c>
      <c r="M4708" s="13" t="n">
        <v>10236.23</v>
      </c>
      <c r="N4708" s="13" t="n"/>
      <c r="O4708" s="8" t="inlineStr">
        <is>
          <t>3 + at-fault claims - 5 yrs</t>
        </is>
      </c>
    </row>
    <row r="4709">
      <c r="A4709" s="8" t="inlineStr">
        <is>
          <t>307a9f33-8d37-5b4f-80dc-58622819d63d</t>
        </is>
      </c>
      <c r="B4709" s="9" t="inlineStr">
        <is>
          <t>2026-02</t>
        </is>
      </c>
      <c r="C4709" s="10" t="n"/>
      <c r="D4709" s="9" t="inlineStr">
        <is>
          <t>Declined</t>
        </is>
      </c>
      <c r="E4709" s="8" t="inlineStr">
        <is>
          <t>Saoirse Blackwood</t>
        </is>
      </c>
      <c r="F4709" s="11" t="n">
        <v>2016</v>
      </c>
      <c r="G4709" s="8" t="inlineStr">
        <is>
          <t>Porsche</t>
        </is>
      </c>
      <c r="H4709" s="8" t="inlineStr">
        <is>
          <t>911 Turbo S</t>
        </is>
      </c>
      <c r="I4709" s="8" t="inlineStr">
        <is>
          <t>DHBD20UWSY9LMBAGF</t>
        </is>
      </c>
      <c r="J4709" s="8" t="inlineStr">
        <is>
          <t>02 - Sports / GT</t>
        </is>
      </c>
      <c r="K4709" s="12" t="n">
        <v>885000</v>
      </c>
      <c r="L4709" s="8" t="inlineStr">
        <is>
          <t>Florida</t>
        </is>
      </c>
      <c r="M4709" s="13" t="n">
        <v>15412.36</v>
      </c>
      <c r="N4709" s="13" t="n"/>
      <c r="O4709" s="8" t="inlineStr">
        <is>
          <t>3 + at-fault claims - 5 yrs</t>
        </is>
      </c>
    </row>
    <row r="4710">
      <c r="A4710" s="8" t="inlineStr">
        <is>
          <t>30bbbbca-4d41-560b-8aad-fa26d65e4a92</t>
        </is>
      </c>
      <c r="B4710" s="9" t="inlineStr">
        <is>
          <t>2026-02</t>
        </is>
      </c>
      <c r="C4710" s="10" t="n"/>
      <c r="D4710" s="9" t="inlineStr">
        <is>
          <t>Declined</t>
        </is>
      </c>
      <c r="E4710" s="8" t="inlineStr">
        <is>
          <t>Fenwick Harrington</t>
        </is>
      </c>
      <c r="F4710" s="11" t="n">
        <v>1960</v>
      </c>
      <c r="G4710" s="8" t="inlineStr">
        <is>
          <t>Porsche</t>
        </is>
      </c>
      <c r="H4710" s="8" t="inlineStr">
        <is>
          <t>911 Turbo S</t>
        </is>
      </c>
      <c r="I4710" s="8" t="inlineStr">
        <is>
          <t>LPBDU6LR03GAEKWGY</t>
        </is>
      </c>
      <c r="J4710" s="8" t="inlineStr">
        <is>
          <t>02 - Sports / GT</t>
        </is>
      </c>
      <c r="K4710" s="12" t="n">
        <v>1495000</v>
      </c>
      <c r="L4710" s="8" t="inlineStr">
        <is>
          <t>Arkansas</t>
        </is>
      </c>
      <c r="M4710" s="13" t="n">
        <v>21409.53</v>
      </c>
      <c r="N4710" s="13" t="n"/>
      <c r="O4710" s="8" t="inlineStr">
        <is>
          <t>3 + at-fault claims - 5 yrs</t>
        </is>
      </c>
    </row>
    <row r="4711">
      <c r="A4711" s="8" t="inlineStr">
        <is>
          <t>3100be20-26e2-5879-adda-01a99be319a7</t>
        </is>
      </c>
      <c r="B4711" s="9" t="inlineStr">
        <is>
          <t>2026-02</t>
        </is>
      </c>
      <c r="C4711" s="10" t="n"/>
      <c r="D4711" s="9" t="inlineStr">
        <is>
          <t>Referred</t>
        </is>
      </c>
      <c r="E4711" s="8" t="inlineStr">
        <is>
          <t>Anouk Montoya</t>
        </is>
      </c>
      <c r="F4711" s="11" t="n">
        <v>2018</v>
      </c>
      <c r="G4711" s="8" t="inlineStr">
        <is>
          <t>Mercedes-Benz</t>
        </is>
      </c>
      <c r="H4711" s="8" t="inlineStr">
        <is>
          <t>280SL Pagoda</t>
        </is>
      </c>
      <c r="I4711" s="8" t="inlineStr">
        <is>
          <t>KTMF2W5PDNKWWMBWE</t>
        </is>
      </c>
      <c r="J4711" s="8" t="inlineStr">
        <is>
          <t>07 - Post-War Classic (1946-1972)</t>
        </is>
      </c>
      <c r="K4711" s="12" t="n">
        <v>825000</v>
      </c>
      <c r="L4711" s="8" t="inlineStr">
        <is>
          <t>Utah</t>
        </is>
      </c>
      <c r="M4711" s="13" t="n">
        <v>9036.08</v>
      </c>
      <c r="N4711" s="13" t="n"/>
      <c r="O4711" s="8" t="inlineStr">
        <is>
          <t>2 at-fault claims - 5 yrs</t>
        </is>
      </c>
    </row>
    <row r="4712">
      <c r="A4712" s="8" t="inlineStr">
        <is>
          <t>312682c1-4fff-58f0-85fc-0caaf0ca4fac</t>
        </is>
      </c>
      <c r="B4712" s="9" t="inlineStr">
        <is>
          <t>2026-02</t>
        </is>
      </c>
      <c r="C4712" s="10" t="n"/>
      <c r="D4712" s="9" t="inlineStr">
        <is>
          <t>Declined</t>
        </is>
      </c>
      <c r="E4712" s="8" t="inlineStr">
        <is>
          <t>Leopold Farkas</t>
        </is>
      </c>
      <c r="F4712" s="11" t="n">
        <v>1982</v>
      </c>
      <c r="G4712" s="8" t="inlineStr">
        <is>
          <t>Aston Martin</t>
        </is>
      </c>
      <c r="H4712" s="8" t="inlineStr">
        <is>
          <t>DB12</t>
        </is>
      </c>
      <c r="I4712" s="8" t="inlineStr">
        <is>
          <t>CMH52M9ZK0RJA98HC</t>
        </is>
      </c>
      <c r="J4712" s="8" t="inlineStr">
        <is>
          <t>02 - Sports / GT</t>
        </is>
      </c>
      <c r="K4712" s="12" t="n">
        <v>340000</v>
      </c>
      <c r="L4712" s="8" t="inlineStr">
        <is>
          <t>Nebraska</t>
        </is>
      </c>
      <c r="M4712" s="13" t="n">
        <v>6254.72</v>
      </c>
      <c r="N4712" s="13" t="n"/>
      <c r="O4712" s="8" t="inlineStr">
        <is>
          <t>3 + at-fault claims - 5 yrs</t>
        </is>
      </c>
    </row>
    <row r="4713">
      <c r="A4713" s="8" t="inlineStr">
        <is>
          <t>3209979e-8d10-5649-947d-7f78c823b0cc</t>
        </is>
      </c>
      <c r="B4713" s="9" t="inlineStr">
        <is>
          <t>2026-02</t>
        </is>
      </c>
      <c r="C4713" s="10" t="n"/>
      <c r="D4713" s="9" t="inlineStr">
        <is>
          <t>Declined</t>
        </is>
      </c>
      <c r="E4713" s="8" t="inlineStr">
        <is>
          <t>Callum Blackwood</t>
        </is>
      </c>
      <c r="F4713" s="11" t="n">
        <v>1963</v>
      </c>
      <c r="G4713" s="8" t="inlineStr">
        <is>
          <t>Aston Martin</t>
        </is>
      </c>
      <c r="H4713" s="8" t="inlineStr">
        <is>
          <t>DB12</t>
        </is>
      </c>
      <c r="I4713" s="8" t="inlineStr">
        <is>
          <t>HCW8408VVCRG63W8C</t>
        </is>
      </c>
      <c r="J4713" s="8" t="inlineStr">
        <is>
          <t>02 - Sports / GT</t>
        </is>
      </c>
      <c r="K4713" s="12" t="n">
        <v>440000</v>
      </c>
      <c r="L4713" s="8" t="inlineStr">
        <is>
          <t>Florida</t>
        </is>
      </c>
      <c r="M4713" s="13" t="n">
        <v>8841.51</v>
      </c>
      <c r="N4713" s="13" t="n"/>
      <c r="O4713" s="8" t="inlineStr">
        <is>
          <t>3 + at-fault claims - 5 yrs</t>
        </is>
      </c>
    </row>
    <row r="4714">
      <c r="A4714" s="8" t="inlineStr">
        <is>
          <t>322aa58e-424e-5766-90e2-d2c7945c80e7</t>
        </is>
      </c>
      <c r="B4714" s="9" t="inlineStr">
        <is>
          <t>2026-02</t>
        </is>
      </c>
      <c r="C4714" s="10" t="n"/>
      <c r="D4714" s="9" t="inlineStr">
        <is>
          <t>Referred</t>
        </is>
      </c>
      <c r="E4714" s="8" t="inlineStr">
        <is>
          <t>Sunniva Chattopadhyay</t>
        </is>
      </c>
      <c r="F4714" s="11" t="n">
        <v>2000</v>
      </c>
      <c r="G4714" s="8" t="inlineStr">
        <is>
          <t>Mercedes-Benz</t>
        </is>
      </c>
      <c r="H4714" s="8" t="inlineStr">
        <is>
          <t>AMG GT</t>
        </is>
      </c>
      <c r="I4714" s="8" t="inlineStr">
        <is>
          <t>78UX11A2ET6KNB4JJ</t>
        </is>
      </c>
      <c r="J4714" s="8" t="inlineStr">
        <is>
          <t>02 - Sports / GT</t>
        </is>
      </c>
      <c r="K4714" s="12" t="n">
        <v>210000</v>
      </c>
      <c r="L4714" s="8" t="inlineStr">
        <is>
          <t>Washington</t>
        </is>
      </c>
      <c r="M4714" s="13" t="n">
        <v>3499.47</v>
      </c>
      <c r="N4714" s="13" t="n"/>
      <c r="O4714" s="8" t="inlineStr">
        <is>
          <t>1 theft / total loss claim</t>
        </is>
      </c>
    </row>
    <row r="4715">
      <c r="A4715" s="8" t="inlineStr">
        <is>
          <t>33d45e2f-c07b-5261-9606-da7602b75ef7</t>
        </is>
      </c>
      <c r="B4715" s="9" t="inlineStr">
        <is>
          <t>2026-02</t>
        </is>
      </c>
      <c r="C4715" s="10" t="n"/>
      <c r="D4715" s="9" t="inlineStr">
        <is>
          <t>Declined</t>
        </is>
      </c>
      <c r="E4715" s="8" t="inlineStr">
        <is>
          <t>Emiliano Farkas</t>
        </is>
      </c>
      <c r="F4715" s="11" t="n">
        <v>2010</v>
      </c>
      <c r="G4715" s="8" t="inlineStr">
        <is>
          <t>Porsche</t>
        </is>
      </c>
      <c r="H4715" s="8" t="inlineStr">
        <is>
          <t>911 Turbo S</t>
        </is>
      </c>
      <c r="I4715" s="8" t="inlineStr">
        <is>
          <t>SJ02A703NRJK00ABW</t>
        </is>
      </c>
      <c r="J4715" s="8" t="inlineStr">
        <is>
          <t>02 - Sports / GT</t>
        </is>
      </c>
      <c r="K4715" s="12" t="n">
        <v>280000</v>
      </c>
      <c r="L4715" s="8" t="inlineStr">
        <is>
          <t>California</t>
        </is>
      </c>
      <c r="M4715" s="13" t="n">
        <v>5349.06</v>
      </c>
      <c r="N4715" s="13" t="n"/>
      <c r="O4715" s="8" t="inlineStr">
        <is>
          <t>3 + at-fault claims - 5 yrs</t>
        </is>
      </c>
    </row>
    <row r="4716">
      <c r="A4716" s="8" t="inlineStr">
        <is>
          <t>354a69e6-a8aa-57a7-8c62-d0895ab12f36</t>
        </is>
      </c>
      <c r="B4716" s="9" t="inlineStr">
        <is>
          <t>2026-02</t>
        </is>
      </c>
      <c r="C4716" s="10" t="n"/>
      <c r="D4716" s="9" t="inlineStr">
        <is>
          <t>Declined</t>
        </is>
      </c>
      <c r="E4716" s="8" t="inlineStr">
        <is>
          <t>Fenwick Bellandi</t>
        </is>
      </c>
      <c r="F4716" s="11" t="n">
        <v>2010</v>
      </c>
      <c r="G4716" s="8" t="inlineStr">
        <is>
          <t>Maserati</t>
        </is>
      </c>
      <c r="H4716" s="8" t="inlineStr">
        <is>
          <t>GranTurismo</t>
        </is>
      </c>
      <c r="I4716" s="8" t="inlineStr">
        <is>
          <t>5KWMST08H1176JHPL</t>
        </is>
      </c>
      <c r="J4716" s="8" t="inlineStr">
        <is>
          <t>02 - Sports / GT</t>
        </is>
      </c>
      <c r="K4716" s="12" t="n">
        <v>310000</v>
      </c>
      <c r="L4716" s="8" t="inlineStr">
        <is>
          <t>Arizona</t>
        </is>
      </c>
      <c r="M4716" s="13" t="n">
        <v>4430.66</v>
      </c>
      <c r="N4716" s="13" t="n"/>
      <c r="O4716" s="8" t="inlineStr">
        <is>
          <t>3 + at-fault claims - 5 yrs</t>
        </is>
      </c>
    </row>
    <row r="4717">
      <c r="A4717" s="8" t="inlineStr">
        <is>
          <t>35627660-2c94-51e2-8760-da80a5f0b052</t>
        </is>
      </c>
      <c r="B4717" s="9" t="inlineStr">
        <is>
          <t>2026-02</t>
        </is>
      </c>
      <c r="C4717" s="10" t="n"/>
      <c r="D4717" s="9" t="inlineStr">
        <is>
          <t>Declined</t>
        </is>
      </c>
      <c r="E4717" s="8" t="inlineStr">
        <is>
          <t>Noor Kingsford</t>
        </is>
      </c>
      <c r="F4717" s="11" t="n">
        <v>2016</v>
      </c>
      <c r="G4717" s="8" t="inlineStr">
        <is>
          <t>BMW</t>
        </is>
      </c>
      <c r="H4717" s="8" t="inlineStr">
        <is>
          <t>M8 Competition</t>
        </is>
      </c>
      <c r="I4717" s="8" t="inlineStr">
        <is>
          <t>01EJ1G4VGUMNDFYR3</t>
        </is>
      </c>
      <c r="J4717" s="8" t="inlineStr">
        <is>
          <t>02 - Sports / GT</t>
        </is>
      </c>
      <c r="K4717" s="12" t="n">
        <v>465000</v>
      </c>
      <c r="L4717" s="8" t="inlineStr">
        <is>
          <t>Wisconsin</t>
        </is>
      </c>
      <c r="M4717" s="13" t="n">
        <v>7896.23</v>
      </c>
      <c r="N4717" s="13" t="n"/>
      <c r="O4717" s="8" t="inlineStr">
        <is>
          <t>3 + at-fault claims - 5 yrs</t>
        </is>
      </c>
    </row>
    <row r="4718">
      <c r="A4718" s="8" t="inlineStr">
        <is>
          <t>35eedbdc-aec0-5390-85f0-eb73a321a7b3</t>
        </is>
      </c>
      <c r="B4718" s="9" t="inlineStr">
        <is>
          <t>2026-02</t>
        </is>
      </c>
      <c r="C4718" s="10" t="n"/>
      <c r="D4718" s="9" t="inlineStr">
        <is>
          <t>Referred</t>
        </is>
      </c>
      <c r="E4718" s="8" t="inlineStr">
        <is>
          <t>Emiliano Merriweather</t>
        </is>
      </c>
      <c r="F4718" s="11" t="n">
        <v>1990</v>
      </c>
      <c r="G4718" s="8" t="inlineStr">
        <is>
          <t>Porsche</t>
        </is>
      </c>
      <c r="H4718" s="8" t="inlineStr">
        <is>
          <t>911 Turbo S</t>
        </is>
      </c>
      <c r="I4718" s="8" t="inlineStr">
        <is>
          <t>YRPLVS9WG61CGGSDT</t>
        </is>
      </c>
      <c r="J4718" s="8" t="inlineStr">
        <is>
          <t>02 - Sports / GT</t>
        </is>
      </c>
      <c r="K4718" s="12" t="n">
        <v>160000</v>
      </c>
      <c r="L4718" s="8" t="inlineStr">
        <is>
          <t>Texas</t>
        </is>
      </c>
      <c r="M4718" s="13" t="n">
        <v>3193.96</v>
      </c>
      <c r="N4718" s="13" t="n"/>
      <c r="O4718" s="8" t="inlineStr">
        <is>
          <t>1 at-fault claim over $100k</t>
        </is>
      </c>
    </row>
    <row r="4719">
      <c r="A4719" s="8" t="inlineStr">
        <is>
          <t>362753c6-bcd6-5003-bae0-d435298ce5df</t>
        </is>
      </c>
      <c r="B4719" s="9" t="inlineStr">
        <is>
          <t>2026-02</t>
        </is>
      </c>
      <c r="C4719" s="10" t="n"/>
      <c r="D4719" s="9" t="inlineStr">
        <is>
          <t>Declined</t>
        </is>
      </c>
      <c r="E4719" s="8" t="inlineStr">
        <is>
          <t>Noor Blackwood</t>
        </is>
      </c>
      <c r="F4719" s="11" t="n">
        <v>1988</v>
      </c>
      <c r="G4719" s="8" t="inlineStr">
        <is>
          <t>Maserati</t>
        </is>
      </c>
      <c r="H4719" s="8" t="inlineStr">
        <is>
          <t>GranTurismo</t>
        </is>
      </c>
      <c r="I4719" s="8" t="inlineStr">
        <is>
          <t>ZU5PE0GCXDL36KE4P</t>
        </is>
      </c>
      <c r="J4719" s="8" t="inlineStr">
        <is>
          <t>02 - Sports / GT</t>
        </is>
      </c>
      <c r="K4719" s="12" t="n">
        <v>1525000</v>
      </c>
      <c r="L4719" s="8" t="inlineStr">
        <is>
          <t>Hawaii</t>
        </is>
      </c>
      <c r="M4719" s="13" t="n">
        <v>20573.11</v>
      </c>
      <c r="N4719" s="13" t="n"/>
      <c r="O4719" s="8" t="inlineStr">
        <is>
          <t>3 + at-fault claims - 5 yrs</t>
        </is>
      </c>
    </row>
    <row r="4720">
      <c r="A4720" s="8" t="inlineStr">
        <is>
          <t>3751feb5-985e-5895-a238-01c038f880bf</t>
        </is>
      </c>
      <c r="B4720" s="9" t="inlineStr">
        <is>
          <t>2026-02</t>
        </is>
      </c>
      <c r="C4720" s="10" t="n"/>
      <c r="D4720" s="9" t="inlineStr">
        <is>
          <t>Declined</t>
        </is>
      </c>
      <c r="E4720" s="8" t="inlineStr">
        <is>
          <t>Horace Montoya</t>
        </is>
      </c>
      <c r="F4720" s="11" t="n">
        <v>1978</v>
      </c>
      <c r="G4720" s="8" t="inlineStr">
        <is>
          <t>Lamborghini</t>
        </is>
      </c>
      <c r="H4720" s="8" t="inlineStr">
        <is>
          <t>Huracan EVO</t>
        </is>
      </c>
      <c r="I4720" s="8" t="inlineStr">
        <is>
          <t>NWGVT4W47W7AEH790</t>
        </is>
      </c>
      <c r="J4720" s="8" t="inlineStr">
        <is>
          <t>03 - Supercar</t>
        </is>
      </c>
      <c r="K4720" s="12" t="n">
        <v>455000</v>
      </c>
      <c r="L4720" s="8" t="inlineStr">
        <is>
          <t>New Mexico</t>
        </is>
      </c>
      <c r="M4720" s="13" t="n">
        <v>12636.98</v>
      </c>
      <c r="N4720" s="13" t="n"/>
      <c r="O4720" s="8" t="inlineStr">
        <is>
          <t>3 + at-fault claims - 5 yrs</t>
        </is>
      </c>
    </row>
    <row r="4721">
      <c r="A4721" s="8" t="inlineStr">
        <is>
          <t>3d7be0b0-df37-5630-aa3d-916c1ef752ca</t>
        </is>
      </c>
      <c r="B4721" s="9" t="inlineStr">
        <is>
          <t>2026-02</t>
        </is>
      </c>
      <c r="C4721" s="10" t="n"/>
      <c r="D4721" s="9" t="inlineStr">
        <is>
          <t>Declined</t>
        </is>
      </c>
      <c r="E4721" s="8" t="inlineStr">
        <is>
          <t>Desmond Blackwood</t>
        </is>
      </c>
      <c r="F4721" s="11" t="n">
        <v>1969</v>
      </c>
      <c r="G4721" s="8" t="inlineStr">
        <is>
          <t>Porsche</t>
        </is>
      </c>
      <c r="H4721" s="8" t="inlineStr">
        <is>
          <t>911 Turbo S</t>
        </is>
      </c>
      <c r="I4721" s="8" t="inlineStr">
        <is>
          <t>UZ3X5T9KNK36VS4Z1</t>
        </is>
      </c>
      <c r="J4721" s="8" t="inlineStr">
        <is>
          <t>02 - Sports / GT</t>
        </is>
      </c>
      <c r="K4721" s="12" t="n">
        <v>355000</v>
      </c>
      <c r="L4721" s="8" t="inlineStr">
        <is>
          <t>New Hampshire</t>
        </is>
      </c>
      <c r="M4721" s="13" t="n">
        <v>5224.53</v>
      </c>
      <c r="N4721" s="13" t="n"/>
      <c r="O4721" s="8" t="inlineStr">
        <is>
          <t>3 + at-fault claims - 5 yrs</t>
        </is>
      </c>
    </row>
    <row r="4722">
      <c r="A4722" s="8" t="inlineStr">
        <is>
          <t>3e63816a-deb8-524a-988f-82c80a517d8b</t>
        </is>
      </c>
      <c r="B4722" s="9" t="inlineStr">
        <is>
          <t>2026-02</t>
        </is>
      </c>
      <c r="C4722" s="10" t="n"/>
      <c r="D4722" s="9" t="inlineStr">
        <is>
          <t>Referred</t>
        </is>
      </c>
      <c r="E4722" s="8" t="inlineStr">
        <is>
          <t>Wilhelmina Thistlewood</t>
        </is>
      </c>
      <c r="F4722" s="11" t="n">
        <v>1959</v>
      </c>
      <c r="G4722" s="8" t="inlineStr">
        <is>
          <t>Ferrari</t>
        </is>
      </c>
      <c r="H4722" s="8" t="inlineStr">
        <is>
          <t>SF90 Stradale</t>
        </is>
      </c>
      <c r="I4722" s="8" t="inlineStr">
        <is>
          <t>5GDDNYVKJWG9G0NBE</t>
        </is>
      </c>
      <c r="J4722" s="8" t="inlineStr">
        <is>
          <t>03 - Supercar</t>
        </is>
      </c>
      <c r="K4722" s="12" t="n">
        <v>1380000</v>
      </c>
      <c r="L4722" s="8" t="inlineStr">
        <is>
          <t>Missouri</t>
        </is>
      </c>
      <c r="M4722" s="13" t="n">
        <v>22080</v>
      </c>
      <c r="N4722" s="13" t="n"/>
      <c r="O4722" s="8" t="inlineStr">
        <is>
          <t>2 at-fault claims - 5 yrs</t>
        </is>
      </c>
    </row>
    <row r="4723">
      <c r="A4723" s="8" t="inlineStr">
        <is>
          <t>3f0ce1b8-0adb-509e-a4f6-ece0cdbc0f51</t>
        </is>
      </c>
      <c r="B4723" s="9" t="inlineStr">
        <is>
          <t>2026-02</t>
        </is>
      </c>
      <c r="C4723" s="10" t="n"/>
      <c r="D4723" s="9" t="inlineStr">
        <is>
          <t>Referred</t>
        </is>
      </c>
      <c r="E4723" s="8" t="inlineStr">
        <is>
          <t>Mireille Underwood</t>
        </is>
      </c>
      <c r="F4723" s="11" t="n">
        <v>1997</v>
      </c>
      <c r="G4723" s="8" t="inlineStr">
        <is>
          <t>Mercedes-Benz</t>
        </is>
      </c>
      <c r="H4723" s="8" t="inlineStr">
        <is>
          <t>AMG GT</t>
        </is>
      </c>
      <c r="I4723" s="8" t="inlineStr">
        <is>
          <t>TRZEZX8327DEFE7ES</t>
        </is>
      </c>
      <c r="J4723" s="8" t="inlineStr">
        <is>
          <t>02 - Sports / GT</t>
        </is>
      </c>
      <c r="K4723" s="12" t="n">
        <v>935000</v>
      </c>
      <c r="L4723" s="8" t="inlineStr">
        <is>
          <t>Virginia</t>
        </is>
      </c>
      <c r="M4723" s="13" t="n">
        <v>12499.01</v>
      </c>
      <c r="N4723" s="13" t="n"/>
      <c r="O4723" s="8" t="inlineStr">
        <is>
          <t>2 at-fault claims - 5 yrs</t>
        </is>
      </c>
    </row>
    <row r="4724">
      <c r="A4724" s="8" t="inlineStr">
        <is>
          <t>3f46baaf-b73f-5945-9516-857195dbeb23</t>
        </is>
      </c>
      <c r="B4724" s="9" t="inlineStr">
        <is>
          <t>2026-02</t>
        </is>
      </c>
      <c r="C4724" s="10" t="n"/>
      <c r="D4724" s="9" t="inlineStr">
        <is>
          <t>Declined</t>
        </is>
      </c>
      <c r="E4724" s="8" t="inlineStr">
        <is>
          <t>Marisol Vasquez</t>
        </is>
      </c>
      <c r="F4724" s="11" t="n">
        <v>1983</v>
      </c>
      <c r="G4724" s="8" t="inlineStr">
        <is>
          <t>Mercedes-Benz</t>
        </is>
      </c>
      <c r="H4724" s="8" t="inlineStr">
        <is>
          <t>280SL Pagoda</t>
        </is>
      </c>
      <c r="I4724" s="8" t="inlineStr">
        <is>
          <t>SH1U8LFFY0V20SM94</t>
        </is>
      </c>
      <c r="J4724" s="8" t="inlineStr">
        <is>
          <t>07 - Post-War Classic (1946-1972)</t>
        </is>
      </c>
      <c r="K4724" s="12" t="n">
        <v>215000</v>
      </c>
      <c r="L4724" s="8" t="inlineStr">
        <is>
          <t>Hawaii</t>
        </is>
      </c>
      <c r="M4724" s="13" t="n">
        <v>3005.94</v>
      </c>
      <c r="N4724" s="13" t="n"/>
      <c r="O4724" s="8" t="inlineStr">
        <is>
          <t>3 + at-fault claims - 5 yrs</t>
        </is>
      </c>
    </row>
    <row r="4725">
      <c r="A4725" s="8" t="inlineStr">
        <is>
          <t>468217db-10e1-5b7d-82e2-9150812769ab</t>
        </is>
      </c>
      <c r="B4725" s="9" t="inlineStr">
        <is>
          <t>2026-02</t>
        </is>
      </c>
      <c r="C4725" s="10" t="n"/>
      <c r="D4725" s="9" t="inlineStr">
        <is>
          <t>Declined</t>
        </is>
      </c>
      <c r="E4725" s="8" t="inlineStr">
        <is>
          <t>Ottilie Vasquez</t>
        </is>
      </c>
      <c r="F4725" s="11" t="n">
        <v>1994</v>
      </c>
      <c r="G4725" s="8" t="inlineStr">
        <is>
          <t>BMW</t>
        </is>
      </c>
      <c r="H4725" s="8" t="inlineStr">
        <is>
          <t>M8 Competition</t>
        </is>
      </c>
      <c r="I4725" s="8" t="inlineStr">
        <is>
          <t>R1UYXCKSLRRP6U6BR</t>
        </is>
      </c>
      <c r="J4725" s="8" t="inlineStr">
        <is>
          <t>02 - Sports / GT</t>
        </is>
      </c>
      <c r="K4725" s="12" t="n">
        <v>560000</v>
      </c>
      <c r="L4725" s="8" t="inlineStr">
        <is>
          <t>Iowa</t>
        </is>
      </c>
      <c r="M4725" s="13" t="n">
        <v>7554.72</v>
      </c>
      <c r="N4725" s="13" t="n"/>
      <c r="O4725" s="8" t="inlineStr">
        <is>
          <t>3 + at-fault claims - 5 yrs</t>
        </is>
      </c>
    </row>
    <row r="4726">
      <c r="A4726" s="8" t="inlineStr">
        <is>
          <t>46ff15a6-1b2c-5125-955b-021d945f33d7</t>
        </is>
      </c>
      <c r="B4726" s="9" t="inlineStr">
        <is>
          <t>2026-02</t>
        </is>
      </c>
      <c r="C4726" s="10" t="n"/>
      <c r="D4726" s="9" t="inlineStr">
        <is>
          <t>Referred</t>
        </is>
      </c>
      <c r="E4726" s="8" t="inlineStr">
        <is>
          <t>Desmond Okonkwo</t>
        </is>
      </c>
      <c r="F4726" s="11" t="n">
        <v>1994</v>
      </c>
      <c r="G4726" s="8" t="inlineStr">
        <is>
          <t>Lamborghini</t>
        </is>
      </c>
      <c r="H4726" s="8" t="inlineStr">
        <is>
          <t>Huracan EVO</t>
        </is>
      </c>
      <c r="I4726" s="8" t="inlineStr">
        <is>
          <t>BFG6G671RBX9DHC68</t>
        </is>
      </c>
      <c r="J4726" s="8" t="inlineStr">
        <is>
          <t>03 - Supercar</t>
        </is>
      </c>
      <c r="K4726" s="12" t="n">
        <v>1020000</v>
      </c>
      <c r="L4726" s="8" t="inlineStr">
        <is>
          <t>South Dakota</t>
        </is>
      </c>
      <c r="M4726" s="13" t="n">
        <v>17089.81</v>
      </c>
      <c r="N4726" s="13" t="n"/>
      <c r="O4726" s="8" t="inlineStr">
        <is>
          <t>2 at-fault claims - 5 yrs</t>
        </is>
      </c>
    </row>
    <row r="4727">
      <c r="A4727" s="8" t="inlineStr">
        <is>
          <t>497b88fb-0b2d-5168-a34d-b04c3bbc07a1</t>
        </is>
      </c>
      <c r="B4727" s="9" t="inlineStr">
        <is>
          <t>2026-02</t>
        </is>
      </c>
      <c r="C4727" s="10" t="n"/>
      <c r="D4727" s="9" t="inlineStr">
        <is>
          <t>Referred</t>
        </is>
      </c>
      <c r="E4727" s="8" t="inlineStr">
        <is>
          <t>Ingrid Thistlewood</t>
        </is>
      </c>
      <c r="F4727" s="11" t="n">
        <v>1992</v>
      </c>
      <c r="G4727" s="8" t="inlineStr">
        <is>
          <t>Jaguar</t>
        </is>
      </c>
      <c r="H4727" s="8" t="inlineStr">
        <is>
          <t>E-Type Series 1</t>
        </is>
      </c>
      <c r="I4727" s="8" t="inlineStr">
        <is>
          <t>F1XLENWKCU169JUXZ</t>
        </is>
      </c>
      <c r="J4727" s="8" t="inlineStr">
        <is>
          <t>07 - Post-War Classic (1946-1972)</t>
        </is>
      </c>
      <c r="K4727" s="12" t="n">
        <v>1335000</v>
      </c>
      <c r="L4727" s="8" t="inlineStr">
        <is>
          <t>Alabama</t>
        </is>
      </c>
      <c r="M4727" s="13" t="n">
        <v>12156.06</v>
      </c>
      <c r="N4727" s="13" t="n"/>
      <c r="O4727" s="8" t="inlineStr">
        <is>
          <t>1 at-fault claim over $100k</t>
        </is>
      </c>
    </row>
    <row r="4728">
      <c r="A4728" s="8" t="inlineStr">
        <is>
          <t>49e6f52e-846d-5e9f-b040-3329539fe1a0</t>
        </is>
      </c>
      <c r="B4728" s="9" t="inlineStr">
        <is>
          <t>2026-02</t>
        </is>
      </c>
      <c r="C4728" s="10" t="n"/>
      <c r="D4728" s="9" t="inlineStr">
        <is>
          <t>Declined</t>
        </is>
      </c>
      <c r="E4728" s="8" t="inlineStr">
        <is>
          <t>Wilhelmina Vasquez</t>
        </is>
      </c>
      <c r="F4728" s="11" t="n">
        <v>1992</v>
      </c>
      <c r="G4728" s="8" t="inlineStr">
        <is>
          <t>Aston Martin</t>
        </is>
      </c>
      <c r="H4728" s="8" t="inlineStr">
        <is>
          <t>DB5</t>
        </is>
      </c>
      <c r="I4728" s="8" t="inlineStr">
        <is>
          <t>LWPMCSE9NM6HZY9JG</t>
        </is>
      </c>
      <c r="J4728" s="8" t="inlineStr">
        <is>
          <t>07 - Post-War Classic (1946-1972)</t>
        </is>
      </c>
      <c r="K4728" s="12" t="n">
        <v>315000</v>
      </c>
      <c r="L4728" s="8" t="inlineStr">
        <is>
          <t>Texas</t>
        </is>
      </c>
      <c r="M4728" s="13" t="n">
        <v>3280.75</v>
      </c>
      <c r="N4728" s="13" t="n"/>
      <c r="O4728" s="8" t="inlineStr">
        <is>
          <t>3 + at-fault claims - 5 yrs</t>
        </is>
      </c>
    </row>
    <row r="4729">
      <c r="A4729" s="8" t="inlineStr">
        <is>
          <t>4b8f178d-61fa-5944-98a7-f90590b539e7</t>
        </is>
      </c>
      <c r="B4729" s="9" t="inlineStr">
        <is>
          <t>2026-02</t>
        </is>
      </c>
      <c r="C4729" s="10" t="n"/>
      <c r="D4729" s="9" t="inlineStr">
        <is>
          <t>Declined</t>
        </is>
      </c>
      <c r="E4729" s="8" t="inlineStr">
        <is>
          <t>Priya Bellandi</t>
        </is>
      </c>
      <c r="F4729" s="11" t="n">
        <v>2018</v>
      </c>
      <c r="G4729" s="8" t="inlineStr">
        <is>
          <t>Aston Martin</t>
        </is>
      </c>
      <c r="H4729" s="8" t="inlineStr">
        <is>
          <t>DB12</t>
        </is>
      </c>
      <c r="I4729" s="8" t="inlineStr">
        <is>
          <t>KBEPUXYJVU8PXUZCJ</t>
        </is>
      </c>
      <c r="J4729" s="8" t="inlineStr">
        <is>
          <t>02 - Sports / GT</t>
        </is>
      </c>
      <c r="K4729" s="12" t="n">
        <v>220000</v>
      </c>
      <c r="L4729" s="8" t="inlineStr">
        <is>
          <t>Colorado</t>
        </is>
      </c>
      <c r="M4729" s="13" t="n">
        <v>4200.75</v>
      </c>
      <c r="N4729" s="13" t="n"/>
      <c r="O4729" s="8" t="inlineStr">
        <is>
          <t>3 + at-fault claims - 5 yrs</t>
        </is>
      </c>
    </row>
    <row r="4730">
      <c r="A4730" s="8" t="inlineStr">
        <is>
          <t>4cf20cd8-1cfc-5a56-8714-50d40e3fa87f</t>
        </is>
      </c>
      <c r="B4730" s="9" t="inlineStr">
        <is>
          <t>2026-02</t>
        </is>
      </c>
      <c r="C4730" s="10" t="n"/>
      <c r="D4730" s="9" t="inlineStr">
        <is>
          <t>Declined</t>
        </is>
      </c>
      <c r="E4730" s="8" t="inlineStr">
        <is>
          <t>Callum Bellandi</t>
        </is>
      </c>
      <c r="F4730" s="11" t="n">
        <v>1958</v>
      </c>
      <c r="G4730" s="8" t="inlineStr">
        <is>
          <t>Mercedes-Benz</t>
        </is>
      </c>
      <c r="H4730" s="8" t="inlineStr">
        <is>
          <t>280SL Pagoda</t>
        </is>
      </c>
      <c r="I4730" s="8" t="inlineStr">
        <is>
          <t>NLEHE5ZFT142S6PR2</t>
        </is>
      </c>
      <c r="J4730" s="8" t="inlineStr">
        <is>
          <t>07 - Post-War Classic (1946-1972)</t>
        </is>
      </c>
      <c r="K4730" s="12" t="n">
        <v>605000</v>
      </c>
      <c r="L4730" s="8" t="inlineStr">
        <is>
          <t>Massachusetts</t>
        </is>
      </c>
      <c r="M4730" s="13" t="n">
        <v>6135.61</v>
      </c>
      <c r="N4730" s="13" t="n"/>
      <c r="O4730" s="8" t="inlineStr">
        <is>
          <t>3 + at-fault claims - 5 yrs</t>
        </is>
      </c>
    </row>
    <row r="4731">
      <c r="A4731" s="8" t="inlineStr">
        <is>
          <t>4fe0cdbe-d49f-5747-92a8-d74836df0cdf</t>
        </is>
      </c>
      <c r="B4731" s="9" t="inlineStr">
        <is>
          <t>2026-02</t>
        </is>
      </c>
      <c r="C4731" s="10" t="n"/>
      <c r="D4731" s="9" t="inlineStr">
        <is>
          <t>Referred</t>
        </is>
      </c>
      <c r="E4731" s="8" t="inlineStr">
        <is>
          <t>Priya Harrington</t>
        </is>
      </c>
      <c r="F4731" s="11" t="n">
        <v>2019</v>
      </c>
      <c r="G4731" s="8" t="inlineStr">
        <is>
          <t>Maserati</t>
        </is>
      </c>
      <c r="H4731" s="8" t="inlineStr">
        <is>
          <t>GranTurismo</t>
        </is>
      </c>
      <c r="I4731" s="8" t="inlineStr">
        <is>
          <t>W2Z2EG1DXYT9FVF9X</t>
        </is>
      </c>
      <c r="J4731" s="8" t="inlineStr">
        <is>
          <t>02 - Sports / GT</t>
        </is>
      </c>
      <c r="K4731" s="12" t="n">
        <v>580000</v>
      </c>
      <c r="L4731" s="8" t="inlineStr">
        <is>
          <t>New Mexico</t>
        </is>
      </c>
      <c r="M4731" s="13" t="n">
        <v>9104.91</v>
      </c>
      <c r="N4731" s="13" t="n"/>
      <c r="O4731" s="8" t="inlineStr">
        <is>
          <t>2 at-fault claims - 5 yrs</t>
        </is>
      </c>
    </row>
    <row r="4732">
      <c r="A4732" s="8" t="inlineStr">
        <is>
          <t>50f52966-4236-5b95-b503-2efb9e0bc590</t>
        </is>
      </c>
      <c r="B4732" s="9" t="inlineStr">
        <is>
          <t>2026-02</t>
        </is>
      </c>
      <c r="C4732" s="10" t="n"/>
      <c r="D4732" s="9" t="inlineStr">
        <is>
          <t>Declined</t>
        </is>
      </c>
      <c r="E4732" s="8" t="inlineStr">
        <is>
          <t>Wilhelmina Merriweather</t>
        </is>
      </c>
      <c r="F4732" s="11" t="n">
        <v>1982</v>
      </c>
      <c r="G4732" s="8" t="inlineStr">
        <is>
          <t>Aston Martin</t>
        </is>
      </c>
      <c r="H4732" s="8" t="inlineStr">
        <is>
          <t>DB12</t>
        </is>
      </c>
      <c r="I4732" s="8" t="inlineStr">
        <is>
          <t>3GEBA7BC1TY3VHPD3</t>
        </is>
      </c>
      <c r="J4732" s="8" t="inlineStr">
        <is>
          <t>02 - Sports / GT</t>
        </is>
      </c>
      <c r="K4732" s="12" t="n">
        <v>565000</v>
      </c>
      <c r="L4732" s="8" t="inlineStr">
        <is>
          <t>Missouri</t>
        </is>
      </c>
      <c r="M4732" s="13" t="n">
        <v>7345</v>
      </c>
      <c r="N4732" s="13" t="n"/>
      <c r="O4732" s="8" t="inlineStr">
        <is>
          <t>3 + at-fault claims - 5 yrs</t>
        </is>
      </c>
    </row>
    <row r="4733">
      <c r="A4733" s="8" t="inlineStr">
        <is>
          <t>52b9ef4c-d0d6-59e7-8327-bda292e6d915</t>
        </is>
      </c>
      <c r="B4733" s="9" t="inlineStr">
        <is>
          <t>2026-02</t>
        </is>
      </c>
      <c r="C4733" s="10" t="n"/>
      <c r="D4733" s="9" t="inlineStr">
        <is>
          <t>Declined</t>
        </is>
      </c>
      <c r="E4733" s="8" t="inlineStr">
        <is>
          <t>Aurelio Castellanos</t>
        </is>
      </c>
      <c r="F4733" s="11" t="n">
        <v>1979</v>
      </c>
      <c r="G4733" s="8" t="inlineStr">
        <is>
          <t>Ferrari</t>
        </is>
      </c>
      <c r="H4733" s="8" t="inlineStr">
        <is>
          <t>296 GTB</t>
        </is>
      </c>
      <c r="I4733" s="8" t="inlineStr">
        <is>
          <t>NRNLXFKZXTGBZX3DG</t>
        </is>
      </c>
      <c r="J4733" s="8" t="inlineStr">
        <is>
          <t>03 - Supercar</t>
        </is>
      </c>
      <c r="K4733" s="12" t="n">
        <v>1950000</v>
      </c>
      <c r="L4733" s="8" t="inlineStr">
        <is>
          <t>California</t>
        </is>
      </c>
      <c r="M4733" s="13" t="n">
        <v>39735.85</v>
      </c>
      <c r="N4733" s="13" t="n"/>
      <c r="O4733" s="8" t="inlineStr">
        <is>
          <t>3 + at-fault claims - 5 yrs</t>
        </is>
      </c>
    </row>
    <row r="4734">
      <c r="A4734" s="8" t="inlineStr">
        <is>
          <t>5428a38f-e4d8-5959-820b-04366d3b7058</t>
        </is>
      </c>
      <c r="B4734" s="9" t="inlineStr">
        <is>
          <t>2026-02</t>
        </is>
      </c>
      <c r="C4734" s="10" t="n"/>
      <c r="D4734" s="9" t="inlineStr">
        <is>
          <t>Referred</t>
        </is>
      </c>
      <c r="E4734" s="8" t="inlineStr">
        <is>
          <t>Saoirse Whitlock</t>
        </is>
      </c>
      <c r="F4734" s="11" t="n">
        <v>1956</v>
      </c>
      <c r="G4734" s="8" t="inlineStr">
        <is>
          <t>Singer</t>
        </is>
      </c>
      <c r="H4734" s="8" t="inlineStr">
        <is>
          <t>911 Reimagined</t>
        </is>
      </c>
      <c r="I4734" s="8" t="inlineStr">
        <is>
          <t>XZRSF5E4YTEKUL7CT</t>
        </is>
      </c>
      <c r="J4734" s="8" t="inlineStr">
        <is>
          <t>11 - Restomod / Coachbuilt / Bespoke</t>
        </is>
      </c>
      <c r="K4734" s="12" t="n">
        <v>1290000</v>
      </c>
      <c r="L4734" s="8" t="inlineStr">
        <is>
          <t>West Virginia</t>
        </is>
      </c>
      <c r="M4734" s="13" t="n">
        <v>22012.75</v>
      </c>
      <c r="N4734" s="13" t="n"/>
      <c r="O4734" s="8" t="inlineStr">
        <is>
          <t>1 theft / total loss claim</t>
        </is>
      </c>
    </row>
    <row r="4735">
      <c r="A4735" s="8" t="inlineStr">
        <is>
          <t>5485da43-b2fe-5b48-b7e5-7fdfb9b22b37</t>
        </is>
      </c>
      <c r="B4735" s="9" t="inlineStr">
        <is>
          <t>2026-02</t>
        </is>
      </c>
      <c r="C4735" s="10" t="n"/>
      <c r="D4735" s="9" t="inlineStr">
        <is>
          <t>Referred</t>
        </is>
      </c>
      <c r="E4735" s="8" t="inlineStr">
        <is>
          <t>Anouk Vandermeer</t>
        </is>
      </c>
      <c r="F4735" s="11" t="n">
        <v>1999</v>
      </c>
      <c r="G4735" s="8" t="inlineStr">
        <is>
          <t>Aston Martin</t>
        </is>
      </c>
      <c r="H4735" s="8" t="inlineStr">
        <is>
          <t>DB12</t>
        </is>
      </c>
      <c r="I4735" s="8" t="inlineStr">
        <is>
          <t>Y9L6YDLH4WVHL7C2B</t>
        </is>
      </c>
      <c r="J4735" s="8" t="inlineStr">
        <is>
          <t>02 - Sports / GT</t>
        </is>
      </c>
      <c r="K4735" s="12" t="n">
        <v>775000</v>
      </c>
      <c r="L4735" s="8" t="inlineStr">
        <is>
          <t>Nevada</t>
        </is>
      </c>
      <c r="M4735" s="13" t="n">
        <v>11120.52</v>
      </c>
      <c r="N4735" s="13" t="n"/>
      <c r="O4735" s="8" t="inlineStr">
        <is>
          <t>Prior carrier non-renewal / cancellation</t>
        </is>
      </c>
    </row>
    <row r="4736">
      <c r="A4736" s="8" t="inlineStr">
        <is>
          <t>552ada86-dc80-5b3b-a9c8-7f19383c32ab</t>
        </is>
      </c>
      <c r="B4736" s="9" t="inlineStr">
        <is>
          <t>2026-02</t>
        </is>
      </c>
      <c r="C4736" s="10" t="n"/>
      <c r="D4736" s="9" t="inlineStr">
        <is>
          <t>Declined</t>
        </is>
      </c>
      <c r="E4736" s="8" t="inlineStr">
        <is>
          <t>Leopold Okonkwo</t>
        </is>
      </c>
      <c r="F4736" s="11" t="n">
        <v>2023</v>
      </c>
      <c r="G4736" s="8" t="inlineStr">
        <is>
          <t>Mercedes-Benz</t>
        </is>
      </c>
      <c r="H4736" s="8" t="inlineStr">
        <is>
          <t>AMG GT</t>
        </is>
      </c>
      <c r="I4736" s="8" t="inlineStr">
        <is>
          <t>U0LNY0WWXU38VP5YA</t>
        </is>
      </c>
      <c r="J4736" s="8" t="inlineStr">
        <is>
          <t>02 - Sports / GT</t>
        </is>
      </c>
      <c r="K4736" s="12" t="n">
        <v>800000</v>
      </c>
      <c r="L4736" s="8" t="inlineStr">
        <is>
          <t>South Dakota</t>
        </is>
      </c>
      <c r="M4736" s="13" t="n">
        <v>10890.57</v>
      </c>
      <c r="N4736" s="13" t="n"/>
      <c r="O4736" s="8" t="inlineStr">
        <is>
          <t>3 + at-fault claims - 5 yrs</t>
        </is>
      </c>
    </row>
    <row r="4737">
      <c r="A4737" s="8" t="inlineStr">
        <is>
          <t>554be5e4-84ae-52e2-8c3e-b1f0c0feb596</t>
        </is>
      </c>
      <c r="B4737" s="9" t="inlineStr">
        <is>
          <t>2026-02</t>
        </is>
      </c>
      <c r="C4737" s="10" t="n"/>
      <c r="D4737" s="9" t="inlineStr">
        <is>
          <t>Declined</t>
        </is>
      </c>
      <c r="E4737" s="8" t="inlineStr">
        <is>
          <t>Desmond Nakashima</t>
        </is>
      </c>
      <c r="F4737" s="11" t="n">
        <v>1972</v>
      </c>
      <c r="G4737" s="8" t="inlineStr">
        <is>
          <t>BMW</t>
        </is>
      </c>
      <c r="H4737" s="8" t="inlineStr">
        <is>
          <t>M8 Competition</t>
        </is>
      </c>
      <c r="I4737" s="8" t="inlineStr">
        <is>
          <t>RUPECHHKN56WYFSDH</t>
        </is>
      </c>
      <c r="J4737" s="8" t="inlineStr">
        <is>
          <t>02 - Sports / GT</t>
        </is>
      </c>
      <c r="K4737" s="12" t="n">
        <v>945000</v>
      </c>
      <c r="L4737" s="8" t="inlineStr">
        <is>
          <t>Pennsylvania</t>
        </is>
      </c>
      <c r="M4737" s="13" t="n">
        <v>11589.62</v>
      </c>
      <c r="N4737" s="13" t="n"/>
      <c r="O4737" s="8" t="inlineStr">
        <is>
          <t>3 + at-fault claims - 5 yrs</t>
        </is>
      </c>
    </row>
    <row r="4738">
      <c r="A4738" s="8" t="inlineStr">
        <is>
          <t>5680102a-2863-5ed4-97c8-99cfee52aa72</t>
        </is>
      </c>
      <c r="B4738" s="9" t="inlineStr">
        <is>
          <t>2026-02</t>
        </is>
      </c>
      <c r="C4738" s="10" t="n"/>
      <c r="D4738" s="9" t="inlineStr">
        <is>
          <t>Declined</t>
        </is>
      </c>
      <c r="E4738" s="8" t="inlineStr">
        <is>
          <t>Cassius Larsson</t>
        </is>
      </c>
      <c r="F4738" s="11" t="n">
        <v>2000</v>
      </c>
      <c r="G4738" s="8" t="inlineStr">
        <is>
          <t>Porsche</t>
        </is>
      </c>
      <c r="H4738" s="8" t="inlineStr">
        <is>
          <t>911 Turbo S</t>
        </is>
      </c>
      <c r="I4738" s="8" t="inlineStr">
        <is>
          <t>7129C7A6CLM190ALW</t>
        </is>
      </c>
      <c r="J4738" s="8" t="inlineStr">
        <is>
          <t>02 - Sports / GT</t>
        </is>
      </c>
      <c r="K4738" s="12" t="n">
        <v>305000</v>
      </c>
      <c r="L4738" s="8" t="inlineStr">
        <is>
          <t>Montana</t>
        </is>
      </c>
      <c r="M4738" s="13" t="n">
        <v>4013.92</v>
      </c>
      <c r="N4738" s="13" t="n"/>
      <c r="O4738" s="8" t="inlineStr">
        <is>
          <t>3 + at-fault claims - 5 yrs</t>
        </is>
      </c>
    </row>
    <row r="4739">
      <c r="A4739" s="8" t="inlineStr">
        <is>
          <t>56c382b4-540c-53f3-90e6-67a10de14fe3</t>
        </is>
      </c>
      <c r="B4739" s="9" t="inlineStr">
        <is>
          <t>2026-02</t>
        </is>
      </c>
      <c r="C4739" s="10" t="n"/>
      <c r="D4739" s="9" t="inlineStr">
        <is>
          <t>Declined</t>
        </is>
      </c>
      <c r="E4739" s="8" t="inlineStr">
        <is>
          <t>Everett Harrington</t>
        </is>
      </c>
      <c r="F4739" s="11" t="n">
        <v>1998</v>
      </c>
      <c r="G4739" s="8" t="inlineStr">
        <is>
          <t>Porsche</t>
        </is>
      </c>
      <c r="H4739" s="8" t="inlineStr">
        <is>
          <t>911 Turbo S</t>
        </is>
      </c>
      <c r="I4739" s="8" t="inlineStr">
        <is>
          <t>2D1BZ1V6VW6ZUZCTX</t>
        </is>
      </c>
      <c r="J4739" s="8" t="inlineStr">
        <is>
          <t>02 - Sports / GT</t>
        </is>
      </c>
      <c r="K4739" s="12" t="n">
        <v>245000</v>
      </c>
      <c r="L4739" s="8" t="inlineStr">
        <is>
          <t>South Dakota</t>
        </is>
      </c>
      <c r="M4739" s="13" t="n">
        <v>4720.64</v>
      </c>
      <c r="N4739" s="13" t="n"/>
      <c r="O4739" s="8" t="inlineStr">
        <is>
          <t>3 + at-fault claims - 5 yrs</t>
        </is>
      </c>
    </row>
    <row r="4740">
      <c r="A4740" s="8" t="inlineStr">
        <is>
          <t>56dc642a-4665-5f3c-a2eb-5d82127cba10</t>
        </is>
      </c>
      <c r="B4740" s="9" t="inlineStr">
        <is>
          <t>2026-02</t>
        </is>
      </c>
      <c r="C4740" s="10" t="n"/>
      <c r="D4740" s="9" t="inlineStr">
        <is>
          <t>Referred</t>
        </is>
      </c>
      <c r="E4740" s="8" t="inlineStr">
        <is>
          <t>Noor Larsson</t>
        </is>
      </c>
      <c r="F4740" s="11" t="n">
        <v>1964</v>
      </c>
      <c r="G4740" s="8" t="inlineStr">
        <is>
          <t>Bentley</t>
        </is>
      </c>
      <c r="H4740" s="8" t="inlineStr">
        <is>
          <t>Continental GT</t>
        </is>
      </c>
      <c r="I4740" s="8" t="inlineStr">
        <is>
          <t>15F428PG5NFWV6E6T</t>
        </is>
      </c>
      <c r="J4740" s="8" t="inlineStr">
        <is>
          <t>02 - Sports / GT</t>
        </is>
      </c>
      <c r="K4740" s="12" t="n">
        <v>445000</v>
      </c>
      <c r="L4740" s="8" t="inlineStr">
        <is>
          <t>Illinois</t>
        </is>
      </c>
      <c r="M4740" s="13" t="n">
        <v>8564.15</v>
      </c>
      <c r="N4740" s="13" t="n"/>
      <c r="O4740" s="8" t="inlineStr">
        <is>
          <t>Prior carrier non-renewal / cancellation</t>
        </is>
      </c>
    </row>
    <row r="4741">
      <c r="A4741" s="8" t="inlineStr">
        <is>
          <t>579147df-1aee-5230-bf98-be7a024ec096</t>
        </is>
      </c>
      <c r="B4741" s="9" t="inlineStr">
        <is>
          <t>2026-02</t>
        </is>
      </c>
      <c r="C4741" s="10" t="n"/>
      <c r="D4741" s="9" t="inlineStr">
        <is>
          <t>Referred</t>
        </is>
      </c>
      <c r="E4741" s="8" t="inlineStr">
        <is>
          <t>Cassius Whitlock</t>
        </is>
      </c>
      <c r="F4741" s="11" t="n">
        <v>2014</v>
      </c>
      <c r="G4741" s="8" t="inlineStr">
        <is>
          <t>Mercedes-Benz</t>
        </is>
      </c>
      <c r="H4741" s="8" t="inlineStr">
        <is>
          <t>AMG GT</t>
        </is>
      </c>
      <c r="I4741" s="8" t="inlineStr">
        <is>
          <t>GTY03J3F5MFDAR8DT</t>
        </is>
      </c>
      <c r="J4741" s="8" t="inlineStr">
        <is>
          <t>02 - Sports / GT</t>
        </is>
      </c>
      <c r="K4741" s="12" t="n">
        <v>1585000</v>
      </c>
      <c r="L4741" s="8" t="inlineStr">
        <is>
          <t>Nevada</t>
        </is>
      </c>
      <c r="M4741" s="13" t="n">
        <v>19244.29</v>
      </c>
      <c r="N4741" s="13" t="n"/>
      <c r="O4741" s="8" t="inlineStr">
        <is>
          <t>1 at-fault claim over $100k</t>
        </is>
      </c>
    </row>
    <row r="4742">
      <c r="A4742" s="8" t="inlineStr">
        <is>
          <t>598f784e-ca60-5ad1-9a16-3b683e96ae9a</t>
        </is>
      </c>
      <c r="B4742" s="9" t="inlineStr">
        <is>
          <t>2026-02</t>
        </is>
      </c>
      <c r="C4742" s="10" t="n"/>
      <c r="D4742" s="9" t="inlineStr">
        <is>
          <t>Declined</t>
        </is>
      </c>
      <c r="E4742" s="8" t="inlineStr">
        <is>
          <t>Fitzgerald Castellanos</t>
        </is>
      </c>
      <c r="F4742" s="11" t="n">
        <v>1957</v>
      </c>
      <c r="G4742" s="8" t="inlineStr">
        <is>
          <t>Aston Martin</t>
        </is>
      </c>
      <c r="H4742" s="8" t="inlineStr">
        <is>
          <t>DB5</t>
        </is>
      </c>
      <c r="I4742" s="8" t="inlineStr">
        <is>
          <t>PMHLAM9YMUKNV69KR</t>
        </is>
      </c>
      <c r="J4742" s="8" t="inlineStr">
        <is>
          <t>07 - Post-War Classic (1946-1972)</t>
        </is>
      </c>
      <c r="K4742" s="12" t="n">
        <v>560000</v>
      </c>
      <c r="L4742" s="8" t="inlineStr">
        <is>
          <t>Idaho</t>
        </is>
      </c>
      <c r="M4742" s="13" t="n">
        <v>4497.96</v>
      </c>
      <c r="N4742" s="13" t="n"/>
      <c r="O4742" s="8" t="inlineStr">
        <is>
          <t>3 + at-fault claims - 5 yrs</t>
        </is>
      </c>
    </row>
    <row r="4743">
      <c r="A4743" s="8" t="inlineStr">
        <is>
          <t>59a27acd-15bd-5b28-b870-33d419031693</t>
        </is>
      </c>
      <c r="B4743" s="9" t="inlineStr">
        <is>
          <t>2026-02</t>
        </is>
      </c>
      <c r="C4743" s="10" t="n"/>
      <c r="D4743" s="9" t="inlineStr">
        <is>
          <t>Referred</t>
        </is>
      </c>
      <c r="E4743" s="8" t="inlineStr">
        <is>
          <t>Ottilie Chattopadhyay</t>
        </is>
      </c>
      <c r="F4743" s="11" t="n">
        <v>2010</v>
      </c>
      <c r="G4743" s="8" t="inlineStr">
        <is>
          <t>Porsche</t>
        </is>
      </c>
      <c r="H4743" s="8" t="inlineStr">
        <is>
          <t>911 Turbo S</t>
        </is>
      </c>
      <c r="I4743" s="8" t="inlineStr">
        <is>
          <t>TRMRTYAJBRUHJ9PHT</t>
        </is>
      </c>
      <c r="J4743" s="8" t="inlineStr">
        <is>
          <t>02 - Sports / GT</t>
        </is>
      </c>
      <c r="K4743" s="12" t="n">
        <v>655000</v>
      </c>
      <c r="L4743" s="8" t="inlineStr">
        <is>
          <t>Massachusetts</t>
        </is>
      </c>
      <c r="M4743" s="13" t="n">
        <v>10041.27</v>
      </c>
      <c r="N4743" s="13" t="n"/>
      <c r="O4743" s="8" t="inlineStr">
        <is>
          <t>1 at-fault claim over $100k</t>
        </is>
      </c>
    </row>
    <row r="4744">
      <c r="A4744" s="8" t="inlineStr">
        <is>
          <t>5addafc9-3d8a-59b2-bbf0-84f7dc3a84ba</t>
        </is>
      </c>
      <c r="B4744" s="9" t="inlineStr">
        <is>
          <t>2026-02</t>
        </is>
      </c>
      <c r="C4744" s="10" t="n"/>
      <c r="D4744" s="9" t="inlineStr">
        <is>
          <t>Referred</t>
        </is>
      </c>
      <c r="E4744" s="8" t="inlineStr">
        <is>
          <t>Callum Thistlewood</t>
        </is>
      </c>
      <c r="F4744" s="11" t="n">
        <v>2003</v>
      </c>
      <c r="G4744" s="8" t="inlineStr">
        <is>
          <t>Lamborghini</t>
        </is>
      </c>
      <c r="H4744" s="8" t="inlineStr">
        <is>
          <t>Huracan EVO</t>
        </is>
      </c>
      <c r="I4744" s="8" t="inlineStr">
        <is>
          <t>LUGHGALTNSPKL30NL</t>
        </is>
      </c>
      <c r="J4744" s="8" t="inlineStr">
        <is>
          <t>03 - Supercar</t>
        </is>
      </c>
      <c r="K4744" s="12" t="n">
        <v>935000</v>
      </c>
      <c r="L4744" s="8" t="inlineStr">
        <is>
          <t>Connecticut</t>
        </is>
      </c>
      <c r="M4744" s="13" t="n">
        <v>18770.57</v>
      </c>
      <c r="N4744" s="13" t="n"/>
      <c r="O4744" s="8" t="inlineStr">
        <is>
          <t>1 at-fault claim over $100k</t>
        </is>
      </c>
    </row>
    <row r="4745">
      <c r="A4745" s="8" t="inlineStr">
        <is>
          <t>5c54e02b-dd6f-50aa-a711-5d57eaf2caae</t>
        </is>
      </c>
      <c r="B4745" s="9" t="inlineStr">
        <is>
          <t>2026-02</t>
        </is>
      </c>
      <c r="C4745" s="10" t="n"/>
      <c r="D4745" s="9" t="inlineStr">
        <is>
          <t>Referred</t>
        </is>
      </c>
      <c r="E4745" s="8" t="inlineStr">
        <is>
          <t>Ottilie Vandermeer</t>
        </is>
      </c>
      <c r="F4745" s="11" t="n">
        <v>1998</v>
      </c>
      <c r="G4745" s="8" t="inlineStr">
        <is>
          <t>Mercedes-Benz</t>
        </is>
      </c>
      <c r="H4745" s="8" t="inlineStr">
        <is>
          <t>AMG GT</t>
        </is>
      </c>
      <c r="I4745" s="8" t="inlineStr">
        <is>
          <t>24F1K3KMZ17FCSVD4</t>
        </is>
      </c>
      <c r="J4745" s="8" t="inlineStr">
        <is>
          <t>02 - Sports / GT</t>
        </is>
      </c>
      <c r="K4745" s="12" t="n">
        <v>575000</v>
      </c>
      <c r="L4745" s="8" t="inlineStr">
        <is>
          <t>California</t>
        </is>
      </c>
      <c r="M4745" s="13" t="n">
        <v>9520.049999999999</v>
      </c>
      <c r="N4745" s="13" t="n"/>
      <c r="O4745" s="8" t="inlineStr">
        <is>
          <t>2 at-fault claims - 5 yrs</t>
        </is>
      </c>
    </row>
    <row r="4746">
      <c r="A4746" s="8" t="inlineStr">
        <is>
          <t>5cec2365-6d09-5ab1-bf91-f9b6f5fd7299</t>
        </is>
      </c>
      <c r="B4746" s="9" t="inlineStr">
        <is>
          <t>2026-02</t>
        </is>
      </c>
      <c r="C4746" s="10" t="n"/>
      <c r="D4746" s="9" t="inlineStr">
        <is>
          <t>Declined</t>
        </is>
      </c>
      <c r="E4746" s="8" t="inlineStr">
        <is>
          <t>Sunniva Bellandi</t>
        </is>
      </c>
      <c r="F4746" s="11" t="n">
        <v>2003</v>
      </c>
      <c r="G4746" s="8" t="inlineStr">
        <is>
          <t>Bentley</t>
        </is>
      </c>
      <c r="H4746" s="8" t="inlineStr">
        <is>
          <t>Continental GT</t>
        </is>
      </c>
      <c r="I4746" s="8" t="inlineStr">
        <is>
          <t>YF0JC6GBJUD2WAJV4</t>
        </is>
      </c>
      <c r="J4746" s="8" t="inlineStr">
        <is>
          <t>02 - Sports / GT</t>
        </is>
      </c>
      <c r="K4746" s="12" t="n">
        <v>340000</v>
      </c>
      <c r="L4746" s="8" t="inlineStr">
        <is>
          <t>Maryland</t>
        </is>
      </c>
      <c r="M4746" s="13" t="n">
        <v>4570.75</v>
      </c>
      <c r="N4746" s="13" t="n"/>
      <c r="O4746" s="8" t="inlineStr">
        <is>
          <t>3 + at-fault claims - 5 yrs</t>
        </is>
      </c>
    </row>
    <row r="4747">
      <c r="A4747" s="8" t="inlineStr">
        <is>
          <t>5db19406-335d-5665-9845-8c86a6915523</t>
        </is>
      </c>
      <c r="B4747" s="9" t="inlineStr">
        <is>
          <t>2026-02</t>
        </is>
      </c>
      <c r="C4747" s="10" t="n"/>
      <c r="D4747" s="9" t="inlineStr">
        <is>
          <t>Declined</t>
        </is>
      </c>
      <c r="E4747" s="8" t="inlineStr">
        <is>
          <t>Callum Kingsford</t>
        </is>
      </c>
      <c r="F4747" s="11" t="n">
        <v>1989</v>
      </c>
      <c r="G4747" s="8" t="inlineStr">
        <is>
          <t>Lamborghini</t>
        </is>
      </c>
      <c r="H4747" s="8" t="inlineStr">
        <is>
          <t>Huracan EVO</t>
        </is>
      </c>
      <c r="I4747" s="8" t="inlineStr">
        <is>
          <t>04ZFEYB13FH5PVRHC</t>
        </is>
      </c>
      <c r="J4747" s="8" t="inlineStr">
        <is>
          <t>03 - Supercar</t>
        </is>
      </c>
      <c r="K4747" s="12" t="n">
        <v>815000</v>
      </c>
      <c r="L4747" s="8" t="inlineStr">
        <is>
          <t>New York</t>
        </is>
      </c>
      <c r="M4747" s="13" t="n">
        <v>18698.87</v>
      </c>
      <c r="N4747" s="13" t="n"/>
      <c r="O4747" s="8" t="inlineStr">
        <is>
          <t>3 + at-fault claims - 5 yrs</t>
        </is>
      </c>
    </row>
    <row r="4748">
      <c r="A4748" s="8" t="inlineStr">
        <is>
          <t>5de0a79e-809a-54ee-8afd-e98d87c18de6</t>
        </is>
      </c>
      <c r="B4748" s="9" t="inlineStr">
        <is>
          <t>2026-02</t>
        </is>
      </c>
      <c r="C4748" s="10" t="n"/>
      <c r="D4748" s="9" t="inlineStr">
        <is>
          <t>Declined</t>
        </is>
      </c>
      <c r="E4748" s="8" t="inlineStr">
        <is>
          <t>Desmond Chattopadhyay</t>
        </is>
      </c>
      <c r="F4748" s="11" t="n">
        <v>2018</v>
      </c>
      <c r="G4748" s="8" t="inlineStr">
        <is>
          <t>Porsche</t>
        </is>
      </c>
      <c r="H4748" s="8" t="inlineStr">
        <is>
          <t>911 Turbo S</t>
        </is>
      </c>
      <c r="I4748" s="8" t="inlineStr">
        <is>
          <t>D94ZE47G3R68MRRXY</t>
        </is>
      </c>
      <c r="J4748" s="8" t="inlineStr">
        <is>
          <t>02 - Sports / GT</t>
        </is>
      </c>
      <c r="K4748" s="12" t="n">
        <v>405000</v>
      </c>
      <c r="L4748" s="8" t="inlineStr">
        <is>
          <t>Connecticut</t>
        </is>
      </c>
      <c r="M4748" s="13" t="n">
        <v>6418.87</v>
      </c>
      <c r="N4748" s="13" t="n"/>
      <c r="O4748" s="8" t="inlineStr">
        <is>
          <t>3 + at-fault claims - 5 yrs</t>
        </is>
      </c>
    </row>
    <row r="4749">
      <c r="A4749" s="8" t="inlineStr">
        <is>
          <t>5e1255dd-f2e5-5e91-8c13-c1382a56dbf4</t>
        </is>
      </c>
      <c r="B4749" s="9" t="inlineStr">
        <is>
          <t>2026-02</t>
        </is>
      </c>
      <c r="C4749" s="10" t="n"/>
      <c r="D4749" s="9" t="inlineStr">
        <is>
          <t>Declined</t>
        </is>
      </c>
      <c r="E4749" s="8" t="inlineStr">
        <is>
          <t>Delphine Underwood</t>
        </is>
      </c>
      <c r="F4749" s="11" t="n">
        <v>1973</v>
      </c>
      <c r="G4749" s="8" t="inlineStr">
        <is>
          <t>Mercedes-Benz</t>
        </is>
      </c>
      <c r="H4749" s="8" t="inlineStr">
        <is>
          <t>AMG GT</t>
        </is>
      </c>
      <c r="I4749" s="8" t="inlineStr">
        <is>
          <t>Y7358BPU3MK8PENCB</t>
        </is>
      </c>
      <c r="J4749" s="8" t="inlineStr">
        <is>
          <t>02 - Sports / GT</t>
        </is>
      </c>
      <c r="K4749" s="12" t="n">
        <v>820000</v>
      </c>
      <c r="L4749" s="8" t="inlineStr">
        <is>
          <t>North Carolina</t>
        </is>
      </c>
      <c r="M4749" s="13" t="n">
        <v>11565.09</v>
      </c>
      <c r="N4749" s="13" t="n"/>
      <c r="O4749" s="8" t="inlineStr">
        <is>
          <t>3 + at-fault claims - 5 yrs</t>
        </is>
      </c>
    </row>
    <row r="4750">
      <c r="A4750" s="8" t="inlineStr">
        <is>
          <t>5e240be5-1dd8-5275-b146-8bf9413483da</t>
        </is>
      </c>
      <c r="B4750" s="9" t="inlineStr">
        <is>
          <t>2026-02</t>
        </is>
      </c>
      <c r="C4750" s="10" t="n"/>
      <c r="D4750" s="9" t="inlineStr">
        <is>
          <t>Declined</t>
        </is>
      </c>
      <c r="E4750" s="8" t="inlineStr">
        <is>
          <t>Leopold Montoya</t>
        </is>
      </c>
      <c r="F4750" s="11" t="n">
        <v>2019</v>
      </c>
      <c r="G4750" s="8" t="inlineStr">
        <is>
          <t>Ferrari</t>
        </is>
      </c>
      <c r="H4750" s="8" t="inlineStr">
        <is>
          <t>SF90 Stradale</t>
        </is>
      </c>
      <c r="I4750" s="8" t="inlineStr">
        <is>
          <t>EH384NK9ZE7XE2HGV</t>
        </is>
      </c>
      <c r="J4750" s="8" t="inlineStr">
        <is>
          <t>03 - Supercar</t>
        </is>
      </c>
      <c r="K4750" s="12" t="n">
        <v>410000</v>
      </c>
      <c r="L4750" s="8" t="inlineStr">
        <is>
          <t>Maine</t>
        </is>
      </c>
      <c r="M4750" s="13" t="n">
        <v>9607.92</v>
      </c>
      <c r="N4750" s="13" t="n"/>
      <c r="O4750" s="8" t="inlineStr">
        <is>
          <t>3 + at-fault claims - 5 yrs</t>
        </is>
      </c>
    </row>
    <row r="4751">
      <c r="A4751" s="8" t="inlineStr">
        <is>
          <t>606dbc22-7dbb-5c1a-9e34-060d0814321b</t>
        </is>
      </c>
      <c r="B4751" s="9" t="inlineStr">
        <is>
          <t>2026-02</t>
        </is>
      </c>
      <c r="C4751" s="10" t="n"/>
      <c r="D4751" s="9" t="inlineStr">
        <is>
          <t>Declined</t>
        </is>
      </c>
      <c r="E4751" s="8" t="inlineStr">
        <is>
          <t>Fenwick Vandermeer</t>
        </is>
      </c>
      <c r="F4751" s="11" t="n">
        <v>1999</v>
      </c>
      <c r="G4751" s="8" t="inlineStr">
        <is>
          <t>Bentley</t>
        </is>
      </c>
      <c r="H4751" s="8" t="inlineStr">
        <is>
          <t>Continental GT</t>
        </is>
      </c>
      <c r="I4751" s="8" t="inlineStr">
        <is>
          <t>NNW96SXHTMUKJ8D6M</t>
        </is>
      </c>
      <c r="J4751" s="8" t="inlineStr">
        <is>
          <t>02 - Sports / GT</t>
        </is>
      </c>
      <c r="K4751" s="12" t="n">
        <v>625000</v>
      </c>
      <c r="L4751" s="8" t="inlineStr">
        <is>
          <t>Florida</t>
        </is>
      </c>
      <c r="M4751" s="13" t="n">
        <v>10884.43</v>
      </c>
      <c r="N4751" s="13" t="n"/>
      <c r="O4751" s="8" t="inlineStr">
        <is>
          <t>3 + at-fault claims - 5 yrs</t>
        </is>
      </c>
    </row>
    <row r="4752">
      <c r="A4752" s="8" t="inlineStr">
        <is>
          <t>607f5f8c-d5fb-5c05-95f1-f3cb2e9ab3d6</t>
        </is>
      </c>
      <c r="B4752" s="9" t="inlineStr">
        <is>
          <t>2026-02</t>
        </is>
      </c>
      <c r="C4752" s="10" t="n"/>
      <c r="D4752" s="9" t="inlineStr">
        <is>
          <t>Declined</t>
        </is>
      </c>
      <c r="E4752" s="8" t="inlineStr">
        <is>
          <t>Wilhelmina Harrington</t>
        </is>
      </c>
      <c r="F4752" s="11" t="n">
        <v>2017</v>
      </c>
      <c r="G4752" s="8" t="inlineStr">
        <is>
          <t>BMW</t>
        </is>
      </c>
      <c r="H4752" s="8" t="inlineStr">
        <is>
          <t>M8 Competition</t>
        </is>
      </c>
      <c r="I4752" s="8" t="inlineStr">
        <is>
          <t>BU9E0WK48EASUH9N5</t>
        </is>
      </c>
      <c r="J4752" s="8" t="inlineStr">
        <is>
          <t>02 - Sports / GT</t>
        </is>
      </c>
      <c r="K4752" s="12" t="n">
        <v>550000</v>
      </c>
      <c r="L4752" s="8" t="inlineStr">
        <is>
          <t>Nebraska</t>
        </is>
      </c>
      <c r="M4752" s="13" t="n">
        <v>8768.870000000001</v>
      </c>
      <c r="N4752" s="13" t="n"/>
      <c r="O4752" s="8" t="inlineStr">
        <is>
          <t>3 + at-fault claims - 5 yrs</t>
        </is>
      </c>
    </row>
    <row r="4753">
      <c r="A4753" s="8" t="inlineStr">
        <is>
          <t>61474be8-203c-5cc5-8dd3-018cc623d05c</t>
        </is>
      </c>
      <c r="B4753" s="9" t="inlineStr">
        <is>
          <t>2026-02</t>
        </is>
      </c>
      <c r="C4753" s="10" t="n"/>
      <c r="D4753" s="9" t="inlineStr">
        <is>
          <t>Declined</t>
        </is>
      </c>
      <c r="E4753" s="8" t="inlineStr">
        <is>
          <t>Fenwick Pennington</t>
        </is>
      </c>
      <c r="F4753" s="11" t="n">
        <v>1982</v>
      </c>
      <c r="G4753" s="8" t="inlineStr">
        <is>
          <t>Mercedes-Benz</t>
        </is>
      </c>
      <c r="H4753" s="8" t="inlineStr">
        <is>
          <t>AMG GT</t>
        </is>
      </c>
      <c r="I4753" s="8" t="inlineStr">
        <is>
          <t>FLH83730AZDZHPFAC</t>
        </is>
      </c>
      <c r="J4753" s="8" t="inlineStr">
        <is>
          <t>02 - Sports / GT</t>
        </is>
      </c>
      <c r="K4753" s="12" t="n">
        <v>1470000</v>
      </c>
      <c r="L4753" s="8" t="inlineStr">
        <is>
          <t>Kentucky</t>
        </is>
      </c>
      <c r="M4753" s="13" t="n">
        <v>20441.32</v>
      </c>
      <c r="N4753" s="13" t="n"/>
      <c r="O4753" s="8" t="inlineStr">
        <is>
          <t>3 + at-fault claims - 5 yrs</t>
        </is>
      </c>
    </row>
    <row r="4754">
      <c r="A4754" s="8" t="inlineStr">
        <is>
          <t>622022ee-a066-507b-bef0-e465d753e199</t>
        </is>
      </c>
      <c r="B4754" s="9" t="inlineStr">
        <is>
          <t>2026-02</t>
        </is>
      </c>
      <c r="C4754" s="10" t="n"/>
      <c r="D4754" s="9" t="inlineStr">
        <is>
          <t>Declined</t>
        </is>
      </c>
      <c r="E4754" s="8" t="inlineStr">
        <is>
          <t>Wilhelmina Kingsford</t>
        </is>
      </c>
      <c r="F4754" s="11" t="n">
        <v>1966</v>
      </c>
      <c r="G4754" s="8" t="inlineStr">
        <is>
          <t>Bentley</t>
        </is>
      </c>
      <c r="H4754" s="8" t="inlineStr">
        <is>
          <t>Continental GT</t>
        </is>
      </c>
      <c r="I4754" s="8" t="inlineStr">
        <is>
          <t>B9WL4ZC08B9GGHJNU</t>
        </is>
      </c>
      <c r="J4754" s="8" t="inlineStr">
        <is>
          <t>02 - Sports / GT</t>
        </is>
      </c>
      <c r="K4754" s="12" t="n">
        <v>1950000</v>
      </c>
      <c r="L4754" s="8" t="inlineStr">
        <is>
          <t>Arkansas</t>
        </is>
      </c>
      <c r="M4754" s="13" t="n">
        <v>27925.47</v>
      </c>
      <c r="N4754" s="13" t="n"/>
      <c r="O4754" s="8" t="inlineStr">
        <is>
          <t>3 + at-fault claims - 5 yrs</t>
        </is>
      </c>
    </row>
    <row r="4755">
      <c r="A4755" s="8" t="inlineStr">
        <is>
          <t>63efb371-04c6-5ca0-8c45-254905bead95</t>
        </is>
      </c>
      <c r="B4755" s="9" t="inlineStr">
        <is>
          <t>2026-02</t>
        </is>
      </c>
      <c r="C4755" s="10" t="n"/>
      <c r="D4755" s="9" t="inlineStr">
        <is>
          <t>Referred</t>
        </is>
      </c>
      <c r="E4755" s="8" t="inlineStr">
        <is>
          <t>Ingrid Rourke</t>
        </is>
      </c>
      <c r="F4755" s="11" t="n">
        <v>1992</v>
      </c>
      <c r="G4755" s="8" t="inlineStr">
        <is>
          <t>Ferrari</t>
        </is>
      </c>
      <c r="H4755" s="8" t="inlineStr">
        <is>
          <t>296 GTB</t>
        </is>
      </c>
      <c r="I4755" s="8" t="inlineStr">
        <is>
          <t>XM26869VFA2LYXWJ4</t>
        </is>
      </c>
      <c r="J4755" s="8" t="inlineStr">
        <is>
          <t>03 - Supercar</t>
        </is>
      </c>
      <c r="K4755" s="12" t="n">
        <v>1780000</v>
      </c>
      <c r="L4755" s="8" t="inlineStr">
        <is>
          <t>Tennessee</t>
        </is>
      </c>
      <c r="M4755" s="13" t="n">
        <v>26330.57</v>
      </c>
      <c r="N4755" s="13" t="n"/>
      <c r="O4755" s="8" t="inlineStr">
        <is>
          <t>2 at-fault claims - 5 yrs</t>
        </is>
      </c>
    </row>
    <row r="4756">
      <c r="A4756" s="8" t="inlineStr">
        <is>
          <t>63f6b19d-0f3d-5d4a-900c-dcbbd448cac3</t>
        </is>
      </c>
      <c r="B4756" s="9" t="inlineStr">
        <is>
          <t>2026-02</t>
        </is>
      </c>
      <c r="C4756" s="10" t="n"/>
      <c r="D4756" s="9" t="inlineStr">
        <is>
          <t>Referred</t>
        </is>
      </c>
      <c r="E4756" s="8" t="inlineStr">
        <is>
          <t>Callum Harrington</t>
        </is>
      </c>
      <c r="F4756" s="11" t="n">
        <v>1983</v>
      </c>
      <c r="G4756" s="8" t="inlineStr">
        <is>
          <t>Ferrari</t>
        </is>
      </c>
      <c r="H4756" s="8" t="inlineStr">
        <is>
          <t>296 GTB</t>
        </is>
      </c>
      <c r="I4756" s="8" t="inlineStr">
        <is>
          <t>UXG2GMN0WNET1L7WK</t>
        </is>
      </c>
      <c r="J4756" s="8" t="inlineStr">
        <is>
          <t>03 - Supercar</t>
        </is>
      </c>
      <c r="K4756" s="12" t="n">
        <v>500000</v>
      </c>
      <c r="L4756" s="8" t="inlineStr">
        <is>
          <t>New Jersey</t>
        </is>
      </c>
      <c r="M4756" s="13" t="n">
        <v>8155.66</v>
      </c>
      <c r="N4756" s="13" t="n"/>
      <c r="O4756" s="8" t="inlineStr">
        <is>
          <t>1 at-fault claim over $100k</t>
        </is>
      </c>
    </row>
    <row r="4757">
      <c r="A4757" s="8" t="inlineStr">
        <is>
          <t>659e67f3-58b6-53d6-9112-e330619176d4</t>
        </is>
      </c>
      <c r="B4757" s="9" t="inlineStr">
        <is>
          <t>2026-02</t>
        </is>
      </c>
      <c r="C4757" s="10" t="n"/>
      <c r="D4757" s="9" t="inlineStr">
        <is>
          <t>Referred</t>
        </is>
      </c>
      <c r="E4757" s="8" t="inlineStr">
        <is>
          <t>Everett Whitlock</t>
        </is>
      </c>
      <c r="F4757" s="11" t="n">
        <v>1955</v>
      </c>
      <c r="G4757" s="8" t="inlineStr">
        <is>
          <t>Porsche</t>
        </is>
      </c>
      <c r="H4757" s="8" t="inlineStr">
        <is>
          <t>911 Turbo S</t>
        </is>
      </c>
      <c r="I4757" s="8" t="inlineStr">
        <is>
          <t>1JLPZEY09MMRHCX39</t>
        </is>
      </c>
      <c r="J4757" s="8" t="inlineStr">
        <is>
          <t>02 - Sports / GT</t>
        </is>
      </c>
      <c r="K4757" s="12" t="n">
        <v>305000</v>
      </c>
      <c r="L4757" s="8" t="inlineStr">
        <is>
          <t>Arkansas</t>
        </is>
      </c>
      <c r="M4757" s="13" t="n">
        <v>5956.13</v>
      </c>
      <c r="N4757" s="13" t="n"/>
      <c r="O4757" s="8" t="inlineStr">
        <is>
          <t>1 theft / total loss claim</t>
        </is>
      </c>
    </row>
    <row r="4758">
      <c r="A4758" s="8" t="inlineStr">
        <is>
          <t>65aebbe2-bf31-5fe8-9b82-7663182186f0</t>
        </is>
      </c>
      <c r="B4758" s="9" t="inlineStr">
        <is>
          <t>2026-02</t>
        </is>
      </c>
      <c r="C4758" s="10" t="n"/>
      <c r="D4758" s="9" t="inlineStr">
        <is>
          <t>Declined</t>
        </is>
      </c>
      <c r="E4758" s="8" t="inlineStr">
        <is>
          <t>Fenwick Harrington</t>
        </is>
      </c>
      <c r="F4758" s="11" t="n">
        <v>2019</v>
      </c>
      <c r="G4758" s="8" t="inlineStr">
        <is>
          <t>Jaguar</t>
        </is>
      </c>
      <c r="H4758" s="8" t="inlineStr">
        <is>
          <t>E-Type Series 1</t>
        </is>
      </c>
      <c r="I4758" s="8" t="inlineStr">
        <is>
          <t>7DJG75CZT75LZUNVG</t>
        </is>
      </c>
      <c r="J4758" s="8" t="inlineStr">
        <is>
          <t>07 - Post-War Classic (1946-1972)</t>
        </is>
      </c>
      <c r="K4758" s="12" t="n">
        <v>435000</v>
      </c>
      <c r="L4758" s="8" t="inlineStr">
        <is>
          <t>Louisiana</t>
        </is>
      </c>
      <c r="M4758" s="13" t="n">
        <v>4766.94</v>
      </c>
      <c r="N4758" s="13" t="n"/>
      <c r="O4758" s="8" t="inlineStr">
        <is>
          <t>3 + at-fault claims - 5 yrs</t>
        </is>
      </c>
    </row>
    <row r="4759">
      <c r="A4759" s="8" t="inlineStr">
        <is>
          <t>65d56eaa-8ddd-53ef-8690-a6e09765f1ee</t>
        </is>
      </c>
      <c r="B4759" s="9" t="inlineStr">
        <is>
          <t>2026-02</t>
        </is>
      </c>
      <c r="C4759" s="10" t="n"/>
      <c r="D4759" s="9" t="inlineStr">
        <is>
          <t>Declined</t>
        </is>
      </c>
      <c r="E4759" s="8" t="inlineStr">
        <is>
          <t>Wilhelmina Nakashima</t>
        </is>
      </c>
      <c r="F4759" s="11" t="n">
        <v>1995</v>
      </c>
      <c r="G4759" s="8" t="inlineStr">
        <is>
          <t>Lamborghini</t>
        </is>
      </c>
      <c r="H4759" s="8" t="inlineStr">
        <is>
          <t>Huracan EVO</t>
        </is>
      </c>
      <c r="I4759" s="8" t="inlineStr">
        <is>
          <t>NRB6U0UZSCJ4RY95Y</t>
        </is>
      </c>
      <c r="J4759" s="8" t="inlineStr">
        <is>
          <t>03 - Supercar</t>
        </is>
      </c>
      <c r="K4759" s="12" t="n">
        <v>775000</v>
      </c>
      <c r="L4759" s="8" t="inlineStr">
        <is>
          <t>Oklahoma</t>
        </is>
      </c>
      <c r="M4759" s="13" t="n">
        <v>17503.3</v>
      </c>
      <c r="N4759" s="13" t="n"/>
      <c r="O4759" s="8" t="inlineStr">
        <is>
          <t>3 + at-fault claims - 5 yrs</t>
        </is>
      </c>
    </row>
    <row r="4760">
      <c r="A4760" s="8" t="inlineStr">
        <is>
          <t>671b7da2-3b7f-5f5e-afda-1bfdb63a5c68</t>
        </is>
      </c>
      <c r="B4760" s="9" t="inlineStr">
        <is>
          <t>2026-02</t>
        </is>
      </c>
      <c r="C4760" s="10" t="n"/>
      <c r="D4760" s="9" t="inlineStr">
        <is>
          <t>Declined</t>
        </is>
      </c>
      <c r="E4760" s="8" t="inlineStr">
        <is>
          <t>Fenwick Thistlewood</t>
        </is>
      </c>
      <c r="F4760" s="11" t="n">
        <v>2005</v>
      </c>
      <c r="G4760" s="8" t="inlineStr">
        <is>
          <t>Aston Martin</t>
        </is>
      </c>
      <c r="H4760" s="8" t="inlineStr">
        <is>
          <t>DB12</t>
        </is>
      </c>
      <c r="I4760" s="8" t="inlineStr">
        <is>
          <t>JD03U5KL86Z7Y6VB9</t>
        </is>
      </c>
      <c r="J4760" s="8" t="inlineStr">
        <is>
          <t>02 - Sports / GT</t>
        </is>
      </c>
      <c r="K4760" s="12" t="n">
        <v>515000</v>
      </c>
      <c r="L4760" s="8" t="inlineStr">
        <is>
          <t>New York</t>
        </is>
      </c>
      <c r="M4760" s="13" t="n">
        <v>8084.53</v>
      </c>
      <c r="N4760" s="13" t="n"/>
      <c r="O4760" s="8" t="inlineStr">
        <is>
          <t>3 + at-fault claims - 5 yrs</t>
        </is>
      </c>
    </row>
    <row r="4761">
      <c r="A4761" s="8" t="inlineStr">
        <is>
          <t>67b145fe-225e-56b9-8f35-e35ed34e1551</t>
        </is>
      </c>
      <c r="B4761" s="9" t="inlineStr">
        <is>
          <t>2026-02</t>
        </is>
      </c>
      <c r="C4761" s="10" t="n"/>
      <c r="D4761" s="9" t="inlineStr">
        <is>
          <t>Declined</t>
        </is>
      </c>
      <c r="E4761" s="8" t="inlineStr">
        <is>
          <t>Callum Pennington</t>
        </is>
      </c>
      <c r="F4761" s="11" t="n">
        <v>2020</v>
      </c>
      <c r="G4761" s="8" t="inlineStr">
        <is>
          <t>Lamborghini</t>
        </is>
      </c>
      <c r="H4761" s="8" t="inlineStr">
        <is>
          <t>Huracan EVO</t>
        </is>
      </c>
      <c r="I4761" s="8" t="inlineStr">
        <is>
          <t>5MHC4HTZ82SLM97UG</t>
        </is>
      </c>
      <c r="J4761" s="8" t="inlineStr">
        <is>
          <t>03 - Supercar</t>
        </is>
      </c>
      <c r="K4761" s="12" t="n">
        <v>805000</v>
      </c>
      <c r="L4761" s="8" t="inlineStr">
        <is>
          <t>Nevada</t>
        </is>
      </c>
      <c r="M4761" s="13" t="n">
        <v>16882.22</v>
      </c>
      <c r="N4761" s="13" t="n"/>
      <c r="O4761" s="8" t="inlineStr">
        <is>
          <t>3 + at-fault claims - 5 yrs</t>
        </is>
      </c>
    </row>
    <row r="4762">
      <c r="A4762" s="8" t="inlineStr">
        <is>
          <t>6891446a-b3e4-5526-874f-4271a990cad7</t>
        </is>
      </c>
      <c r="B4762" s="9" t="inlineStr">
        <is>
          <t>2026-02</t>
        </is>
      </c>
      <c r="C4762" s="10" t="n"/>
      <c r="D4762" s="9" t="inlineStr">
        <is>
          <t>Declined</t>
        </is>
      </c>
      <c r="E4762" s="8" t="inlineStr">
        <is>
          <t>Ramona Kingsford</t>
        </is>
      </c>
      <c r="F4762" s="11" t="n">
        <v>1977</v>
      </c>
      <c r="G4762" s="8" t="inlineStr">
        <is>
          <t>Mercedes-Benz</t>
        </is>
      </c>
      <c r="H4762" s="8" t="inlineStr">
        <is>
          <t>AMG GT</t>
        </is>
      </c>
      <c r="I4762" s="8" t="inlineStr">
        <is>
          <t>T8YCZ8ESE8MD43M9Y</t>
        </is>
      </c>
      <c r="J4762" s="8" t="inlineStr">
        <is>
          <t>02 - Sports / GT</t>
        </is>
      </c>
      <c r="K4762" s="12" t="n">
        <v>210000</v>
      </c>
      <c r="L4762" s="8" t="inlineStr">
        <is>
          <t>Texas</t>
        </is>
      </c>
      <c r="M4762" s="13" t="n">
        <v>4192.08</v>
      </c>
      <c r="N4762" s="13" t="n"/>
      <c r="O4762" s="8" t="inlineStr">
        <is>
          <t>3 + at-fault claims - 5 yrs</t>
        </is>
      </c>
    </row>
    <row r="4763">
      <c r="A4763" s="8" t="inlineStr">
        <is>
          <t>6a0792b4-9a27-5022-8a5e-089f0a72c327</t>
        </is>
      </c>
      <c r="B4763" s="9" t="inlineStr">
        <is>
          <t>2026-02</t>
        </is>
      </c>
      <c r="C4763" s="10" t="n"/>
      <c r="D4763" s="9" t="inlineStr">
        <is>
          <t>Declined</t>
        </is>
      </c>
      <c r="E4763" s="8" t="inlineStr">
        <is>
          <t>Leopold Larsson</t>
        </is>
      </c>
      <c r="F4763" s="11" t="n">
        <v>1962</v>
      </c>
      <c r="G4763" s="8" t="inlineStr">
        <is>
          <t>Bentley</t>
        </is>
      </c>
      <c r="H4763" s="8" t="inlineStr">
        <is>
          <t>Continental GT</t>
        </is>
      </c>
      <c r="I4763" s="8" t="inlineStr">
        <is>
          <t>KWJZLZEYSZYY1RHSU</t>
        </is>
      </c>
      <c r="J4763" s="8" t="inlineStr">
        <is>
          <t>02 - Sports / GT</t>
        </is>
      </c>
      <c r="K4763" s="12" t="n">
        <v>900000</v>
      </c>
      <c r="L4763" s="8" t="inlineStr">
        <is>
          <t>Oregon</t>
        </is>
      </c>
      <c r="M4763" s="13" t="n">
        <v>12472.64</v>
      </c>
      <c r="N4763" s="13" t="n"/>
      <c r="O4763" s="8" t="inlineStr">
        <is>
          <t>3 + at-fault claims - 5 yrs</t>
        </is>
      </c>
    </row>
    <row r="4764">
      <c r="A4764" s="8" t="inlineStr">
        <is>
          <t>6a4800b2-80e0-5e2f-a1d3-5a2107b8f09a</t>
        </is>
      </c>
      <c r="B4764" s="9" t="inlineStr">
        <is>
          <t>2026-02</t>
        </is>
      </c>
      <c r="C4764" s="10" t="n"/>
      <c r="D4764" s="9" t="inlineStr">
        <is>
          <t>Declined</t>
        </is>
      </c>
      <c r="E4764" s="8" t="inlineStr">
        <is>
          <t>Sunniva Montoya</t>
        </is>
      </c>
      <c r="F4764" s="11" t="n">
        <v>1961</v>
      </c>
      <c r="G4764" s="8" t="inlineStr">
        <is>
          <t>Bentley</t>
        </is>
      </c>
      <c r="H4764" s="8" t="inlineStr">
        <is>
          <t>Continental GT</t>
        </is>
      </c>
      <c r="I4764" s="8" t="inlineStr">
        <is>
          <t>N72MN5H6XP4NKE9AJ</t>
        </is>
      </c>
      <c r="J4764" s="8" t="inlineStr">
        <is>
          <t>02 - Sports / GT</t>
        </is>
      </c>
      <c r="K4764" s="12" t="n">
        <v>385000</v>
      </c>
      <c r="L4764" s="8" t="inlineStr">
        <is>
          <t>Vermont</t>
        </is>
      </c>
      <c r="M4764" s="13" t="n">
        <v>6646.7</v>
      </c>
      <c r="N4764" s="13" t="n"/>
      <c r="O4764" s="8" t="inlineStr">
        <is>
          <t>3 + at-fault claims - 5 yrs</t>
        </is>
      </c>
    </row>
    <row r="4765">
      <c r="A4765" s="8" t="inlineStr">
        <is>
          <t>6bca9c41-423d-5e97-8952-3fafdea44555</t>
        </is>
      </c>
      <c r="B4765" s="9" t="inlineStr">
        <is>
          <t>2026-02</t>
        </is>
      </c>
      <c r="C4765" s="10" t="n"/>
      <c r="D4765" s="9" t="inlineStr">
        <is>
          <t>Referred</t>
        </is>
      </c>
      <c r="E4765" s="8" t="inlineStr">
        <is>
          <t>Aurelio Harrington</t>
        </is>
      </c>
      <c r="F4765" s="11" t="n">
        <v>1985</v>
      </c>
      <c r="G4765" s="8" t="inlineStr">
        <is>
          <t>Jaguar</t>
        </is>
      </c>
      <c r="H4765" s="8" t="inlineStr">
        <is>
          <t>E-Type Series 1</t>
        </is>
      </c>
      <c r="I4765" s="8" t="inlineStr">
        <is>
          <t>5AB6E8DSAE26B0WUW</t>
        </is>
      </c>
      <c r="J4765" s="8" t="inlineStr">
        <is>
          <t>07 - Post-War Classic (1946-1972)</t>
        </is>
      </c>
      <c r="K4765" s="12" t="n">
        <v>390000</v>
      </c>
      <c r="L4765" s="8" t="inlineStr">
        <is>
          <t>Massachusetts</t>
        </is>
      </c>
      <c r="M4765" s="13" t="n">
        <v>4415.09</v>
      </c>
      <c r="N4765" s="13" t="n"/>
      <c r="O4765" s="8" t="inlineStr">
        <is>
          <t>Prior carrier non-renewal / cancellation</t>
        </is>
      </c>
    </row>
    <row r="4766">
      <c r="A4766" s="8" t="inlineStr">
        <is>
          <t>6cbe2a8b-6653-5a53-9518-6f73d6c47e7f</t>
        </is>
      </c>
      <c r="B4766" s="9" t="inlineStr">
        <is>
          <t>2026-02</t>
        </is>
      </c>
      <c r="C4766" s="10" t="n"/>
      <c r="D4766" s="9" t="inlineStr">
        <is>
          <t>Referred</t>
        </is>
      </c>
      <c r="E4766" s="8" t="inlineStr">
        <is>
          <t>Everett Harrington</t>
        </is>
      </c>
      <c r="F4766" s="11" t="n">
        <v>2003</v>
      </c>
      <c r="G4766" s="8" t="inlineStr">
        <is>
          <t>Mercedes-Benz</t>
        </is>
      </c>
      <c r="H4766" s="8" t="inlineStr">
        <is>
          <t>AMG GT</t>
        </is>
      </c>
      <c r="I4766" s="8" t="inlineStr">
        <is>
          <t>R4Z8C3WNA72NZ22KF</t>
        </is>
      </c>
      <c r="J4766" s="8" t="inlineStr">
        <is>
          <t>02 - Sports / GT</t>
        </is>
      </c>
      <c r="K4766" s="12" t="n">
        <v>360000</v>
      </c>
      <c r="L4766" s="8" t="inlineStr">
        <is>
          <t>Alaska</t>
        </is>
      </c>
      <c r="M4766" s="13" t="n">
        <v>5807.55</v>
      </c>
      <c r="N4766" s="13" t="n"/>
      <c r="O4766" s="8" t="inlineStr">
        <is>
          <t>1 at-fault claim over $100k</t>
        </is>
      </c>
    </row>
    <row r="4767">
      <c r="A4767" s="8" t="inlineStr">
        <is>
          <t>6cd9947a-f91e-5729-a696-f2d5ad9a42d7</t>
        </is>
      </c>
      <c r="B4767" s="9" t="inlineStr">
        <is>
          <t>2026-02</t>
        </is>
      </c>
      <c r="C4767" s="10" t="n"/>
      <c r="D4767" s="9" t="inlineStr">
        <is>
          <t>Declined</t>
        </is>
      </c>
      <c r="E4767" s="8" t="inlineStr">
        <is>
          <t>Wilhelmina Harrington</t>
        </is>
      </c>
      <c r="F4767" s="11" t="n">
        <v>2010</v>
      </c>
      <c r="G4767" s="8" t="inlineStr">
        <is>
          <t>Lamborghini</t>
        </is>
      </c>
      <c r="H4767" s="8" t="inlineStr">
        <is>
          <t>Huracan EVO</t>
        </is>
      </c>
      <c r="I4767" s="8" t="inlineStr">
        <is>
          <t>33DEPGTAN8DA2FFT3</t>
        </is>
      </c>
      <c r="J4767" s="8" t="inlineStr">
        <is>
          <t>03 - Supercar</t>
        </is>
      </c>
      <c r="K4767" s="12" t="n">
        <v>930000</v>
      </c>
      <c r="L4767" s="8" t="inlineStr">
        <is>
          <t>New Hampshire</t>
        </is>
      </c>
      <c r="M4767" s="13" t="n">
        <v>17336.6</v>
      </c>
      <c r="N4767" s="13" t="n"/>
      <c r="O4767" s="8" t="inlineStr">
        <is>
          <t>3 + at-fault claims - 5 yrs</t>
        </is>
      </c>
    </row>
    <row r="4768">
      <c r="A4768" s="8" t="inlineStr">
        <is>
          <t>6d5d0750-5ce7-5965-8993-a3c0b4dee175</t>
        </is>
      </c>
      <c r="B4768" s="9" t="inlineStr">
        <is>
          <t>2026-02</t>
        </is>
      </c>
      <c r="C4768" s="10" t="n"/>
      <c r="D4768" s="9" t="inlineStr">
        <is>
          <t>Referred</t>
        </is>
      </c>
      <c r="E4768" s="8" t="inlineStr">
        <is>
          <t>Noor Kingsford</t>
        </is>
      </c>
      <c r="F4768" s="11" t="n">
        <v>1967</v>
      </c>
      <c r="G4768" s="8" t="inlineStr">
        <is>
          <t>Porsche</t>
        </is>
      </c>
      <c r="H4768" s="8" t="inlineStr">
        <is>
          <t>911 Turbo S</t>
        </is>
      </c>
      <c r="I4768" s="8" t="inlineStr">
        <is>
          <t>F7R1KMXLPTW5XVBZS</t>
        </is>
      </c>
      <c r="J4768" s="8" t="inlineStr">
        <is>
          <t>02 - Sports / GT</t>
        </is>
      </c>
      <c r="K4768" s="12" t="n">
        <v>705000</v>
      </c>
      <c r="L4768" s="8" t="inlineStr">
        <is>
          <t>Minnesota</t>
        </is>
      </c>
      <c r="M4768" s="13" t="n">
        <v>11413.02</v>
      </c>
      <c r="N4768" s="13" t="n"/>
      <c r="O4768" s="8" t="inlineStr">
        <is>
          <t>1 at-fault claim over $100k</t>
        </is>
      </c>
    </row>
    <row r="4769">
      <c r="A4769" s="8" t="inlineStr">
        <is>
          <t>6e0bbb66-b4a2-59c9-a6be-09ed9aaf67e2</t>
        </is>
      </c>
      <c r="B4769" s="9" t="inlineStr">
        <is>
          <t>2026-02</t>
        </is>
      </c>
      <c r="C4769" s="10" t="n"/>
      <c r="D4769" s="9" t="inlineStr">
        <is>
          <t>Referred</t>
        </is>
      </c>
      <c r="E4769" s="8" t="inlineStr">
        <is>
          <t>Fitzgerald Farkas</t>
        </is>
      </c>
      <c r="F4769" s="11" t="n">
        <v>1980</v>
      </c>
      <c r="G4769" s="8" t="inlineStr">
        <is>
          <t>Icon</t>
        </is>
      </c>
      <c r="H4769" s="8" t="inlineStr">
        <is>
          <t>Derelict</t>
        </is>
      </c>
      <c r="I4769" s="8" t="inlineStr">
        <is>
          <t>3DVE3VWWSCP068VJY</t>
        </is>
      </c>
      <c r="J4769" s="8" t="inlineStr">
        <is>
          <t>11 - Restomod / Coachbuilt / Bespoke</t>
        </is>
      </c>
      <c r="K4769" s="12" t="n">
        <v>520000</v>
      </c>
      <c r="L4769" s="8" t="inlineStr">
        <is>
          <t>Oklahoma</t>
        </is>
      </c>
      <c r="M4769" s="13" t="n">
        <v>9642.57</v>
      </c>
      <c r="N4769" s="13" t="n"/>
      <c r="O4769" s="8" t="inlineStr">
        <is>
          <t>1 theft / total loss claim</t>
        </is>
      </c>
    </row>
    <row r="4770">
      <c r="A4770" s="8" t="inlineStr">
        <is>
          <t>6f146eb8-dfeb-5643-a5f7-2a861a4a4d61</t>
        </is>
      </c>
      <c r="B4770" s="9" t="inlineStr">
        <is>
          <t>2026-02</t>
        </is>
      </c>
      <c r="C4770" s="10" t="n"/>
      <c r="D4770" s="9" t="inlineStr">
        <is>
          <t>Declined</t>
        </is>
      </c>
      <c r="E4770" s="8" t="inlineStr">
        <is>
          <t>Aurelio Blackwood</t>
        </is>
      </c>
      <c r="F4770" s="11" t="n">
        <v>1963</v>
      </c>
      <c r="G4770" s="8" t="inlineStr">
        <is>
          <t>Porsche</t>
        </is>
      </c>
      <c r="H4770" s="8" t="inlineStr">
        <is>
          <t>911 Turbo S</t>
        </is>
      </c>
      <c r="I4770" s="8" t="inlineStr">
        <is>
          <t>NDZ5RAGR2AYWSKFAS</t>
        </is>
      </c>
      <c r="J4770" s="8" t="inlineStr">
        <is>
          <t>02 - Sports / GT</t>
        </is>
      </c>
      <c r="K4770" s="12" t="n">
        <v>750000</v>
      </c>
      <c r="L4770" s="8" t="inlineStr">
        <is>
          <t>Wyoming</t>
        </is>
      </c>
      <c r="M4770" s="13" t="n">
        <v>9841.98</v>
      </c>
      <c r="N4770" s="13" t="n"/>
      <c r="O4770" s="8" t="inlineStr">
        <is>
          <t>3 + at-fault claims - 5 yrs</t>
        </is>
      </c>
    </row>
    <row r="4771">
      <c r="A4771" s="8" t="inlineStr">
        <is>
          <t>6fff97d6-72fa-5e80-9892-7fd787b0d96e</t>
        </is>
      </c>
      <c r="B4771" s="9" t="inlineStr">
        <is>
          <t>2026-02</t>
        </is>
      </c>
      <c r="C4771" s="10" t="n"/>
      <c r="D4771" s="9" t="inlineStr">
        <is>
          <t>Referred</t>
        </is>
      </c>
      <c r="E4771" s="8" t="inlineStr">
        <is>
          <t>Everett Harrington</t>
        </is>
      </c>
      <c r="F4771" s="11" t="n">
        <v>2007</v>
      </c>
      <c r="G4771" s="8" t="inlineStr">
        <is>
          <t>Aston Martin</t>
        </is>
      </c>
      <c r="H4771" s="8" t="inlineStr">
        <is>
          <t>DB12</t>
        </is>
      </c>
      <c r="I4771" s="8" t="inlineStr">
        <is>
          <t>SAW0XKKPUMZ7C4NYA</t>
        </is>
      </c>
      <c r="J4771" s="8" t="inlineStr">
        <is>
          <t>02 - Sports / GT</t>
        </is>
      </c>
      <c r="K4771" s="12" t="n">
        <v>1305000</v>
      </c>
      <c r="L4771" s="8" t="inlineStr">
        <is>
          <t>Tennessee</t>
        </is>
      </c>
      <c r="M4771" s="13" t="n">
        <v>13271.6</v>
      </c>
      <c r="N4771" s="13" t="n"/>
      <c r="O4771" s="8" t="inlineStr">
        <is>
          <t>1 theft / total loss claim</t>
        </is>
      </c>
    </row>
    <row r="4772">
      <c r="A4772" s="8" t="inlineStr">
        <is>
          <t>7017d95f-dc0d-5d33-a9ab-52ae081943fe</t>
        </is>
      </c>
      <c r="B4772" s="9" t="inlineStr">
        <is>
          <t>2026-02</t>
        </is>
      </c>
      <c r="C4772" s="10" t="n"/>
      <c r="D4772" s="9" t="inlineStr">
        <is>
          <t>Declined</t>
        </is>
      </c>
      <c r="E4772" s="8" t="inlineStr">
        <is>
          <t>Thaddeus Castellanos</t>
        </is>
      </c>
      <c r="F4772" s="11" t="n">
        <v>1973</v>
      </c>
      <c r="G4772" s="8" t="inlineStr">
        <is>
          <t>Lamborghini</t>
        </is>
      </c>
      <c r="H4772" s="8" t="inlineStr">
        <is>
          <t>Huracan EVO</t>
        </is>
      </c>
      <c r="I4772" s="8" t="inlineStr">
        <is>
          <t>50BX43SDH01F26ETE</t>
        </is>
      </c>
      <c r="J4772" s="8" t="inlineStr">
        <is>
          <t>03 - Supercar</t>
        </is>
      </c>
      <c r="K4772" s="12" t="n">
        <v>1165000</v>
      </c>
      <c r="L4772" s="8" t="inlineStr">
        <is>
          <t>Maine</t>
        </is>
      </c>
      <c r="M4772" s="13" t="n">
        <v>18991.7</v>
      </c>
      <c r="N4772" s="13" t="n"/>
      <c r="O4772" s="8" t="inlineStr">
        <is>
          <t>3 + at-fault claims - 5 yrs</t>
        </is>
      </c>
    </row>
    <row r="4773">
      <c r="A4773" s="8" t="inlineStr">
        <is>
          <t>706157b1-62ab-5ac0-98ed-552fa2705827</t>
        </is>
      </c>
      <c r="B4773" s="9" t="inlineStr">
        <is>
          <t>2026-02</t>
        </is>
      </c>
      <c r="C4773" s="10" t="n"/>
      <c r="D4773" s="9" t="inlineStr">
        <is>
          <t>Declined</t>
        </is>
      </c>
      <c r="E4773" s="8" t="inlineStr">
        <is>
          <t>Saoirse Whitlock</t>
        </is>
      </c>
      <c r="F4773" s="11" t="n">
        <v>1976</v>
      </c>
      <c r="G4773" s="8" t="inlineStr">
        <is>
          <t>Maserati</t>
        </is>
      </c>
      <c r="H4773" s="8" t="inlineStr">
        <is>
          <t>GranTurismo</t>
        </is>
      </c>
      <c r="I4773" s="8" t="inlineStr">
        <is>
          <t>Y12NAX4LJSNXFHJYH</t>
        </is>
      </c>
      <c r="J4773" s="8" t="inlineStr">
        <is>
          <t>02 - Sports / GT</t>
        </is>
      </c>
      <c r="K4773" s="12" t="n">
        <v>720000</v>
      </c>
      <c r="L4773" s="8" t="inlineStr">
        <is>
          <t>Montana</t>
        </is>
      </c>
      <c r="M4773" s="13" t="n">
        <v>8212.08</v>
      </c>
      <c r="N4773" s="13" t="n"/>
      <c r="O4773" s="8" t="inlineStr">
        <is>
          <t>3 + at-fault claims - 5 yrs</t>
        </is>
      </c>
    </row>
    <row r="4774">
      <c r="A4774" s="8" t="inlineStr">
        <is>
          <t>731a6420-3383-5d90-84a1-8360231f0923</t>
        </is>
      </c>
      <c r="B4774" s="9" t="inlineStr">
        <is>
          <t>2026-02</t>
        </is>
      </c>
      <c r="C4774" s="10" t="n"/>
      <c r="D4774" s="9" t="inlineStr">
        <is>
          <t>Declined</t>
        </is>
      </c>
      <c r="E4774" s="8" t="inlineStr">
        <is>
          <t>Horace Whitlock</t>
        </is>
      </c>
      <c r="F4774" s="11" t="n">
        <v>2024</v>
      </c>
      <c r="G4774" s="8" t="inlineStr">
        <is>
          <t>Aston Martin</t>
        </is>
      </c>
      <c r="H4774" s="8" t="inlineStr">
        <is>
          <t>DB5</t>
        </is>
      </c>
      <c r="I4774" s="8" t="inlineStr">
        <is>
          <t>8V7W8EM2JYERCDET9</t>
        </is>
      </c>
      <c r="J4774" s="8" t="inlineStr">
        <is>
          <t>07 - Post-War Classic (1946-1972)</t>
        </is>
      </c>
      <c r="K4774" s="12" t="n">
        <v>615000</v>
      </c>
      <c r="L4774" s="8" t="inlineStr">
        <is>
          <t>Rhode Island</t>
        </is>
      </c>
      <c r="M4774" s="13" t="n">
        <v>6835.78</v>
      </c>
      <c r="N4774" s="13" t="n"/>
      <c r="O4774" s="8" t="inlineStr">
        <is>
          <t>3 + at-fault claims - 5 yrs</t>
        </is>
      </c>
    </row>
    <row r="4775">
      <c r="A4775" s="8" t="inlineStr">
        <is>
          <t>75131ee5-a995-58b9-9849-10605dc92a0a</t>
        </is>
      </c>
      <c r="B4775" s="9" t="inlineStr">
        <is>
          <t>2026-02</t>
        </is>
      </c>
      <c r="C4775" s="10" t="n"/>
      <c r="D4775" s="9" t="inlineStr">
        <is>
          <t>Referred</t>
        </is>
      </c>
      <c r="E4775" s="8" t="inlineStr">
        <is>
          <t>Emiliano Merriweather</t>
        </is>
      </c>
      <c r="F4775" s="11" t="n">
        <v>1973</v>
      </c>
      <c r="G4775" s="8" t="inlineStr">
        <is>
          <t>Ferrari</t>
        </is>
      </c>
      <c r="H4775" s="8" t="inlineStr">
        <is>
          <t>275 GTB/4</t>
        </is>
      </c>
      <c r="I4775" s="8" t="inlineStr">
        <is>
          <t>XNSJJBFL5EHLRHTMG</t>
        </is>
      </c>
      <c r="J4775" s="8" t="inlineStr">
        <is>
          <t>07 - Post-War Classic (1946-1972)</t>
        </is>
      </c>
      <c r="K4775" s="12" t="n">
        <v>375000</v>
      </c>
      <c r="L4775" s="8" t="inlineStr">
        <is>
          <t>Nevada</t>
        </is>
      </c>
      <c r="M4775" s="13" t="n">
        <v>3973.58</v>
      </c>
      <c r="N4775" s="13" t="n"/>
      <c r="O4775" s="8" t="inlineStr">
        <is>
          <t>1 theft / total loss claim</t>
        </is>
      </c>
    </row>
    <row r="4776">
      <c r="A4776" s="8" t="inlineStr">
        <is>
          <t>75d67d36-e576-5db1-9d03-d5b9729aba8c</t>
        </is>
      </c>
      <c r="B4776" s="9" t="inlineStr">
        <is>
          <t>2026-02</t>
        </is>
      </c>
      <c r="C4776" s="10" t="n"/>
      <c r="D4776" s="9" t="inlineStr">
        <is>
          <t>Referred</t>
        </is>
      </c>
      <c r="E4776" s="8" t="inlineStr">
        <is>
          <t>Leopold Bellandi</t>
        </is>
      </c>
      <c r="F4776" s="11" t="n">
        <v>1986</v>
      </c>
      <c r="G4776" s="8" t="inlineStr">
        <is>
          <t>Aston Martin</t>
        </is>
      </c>
      <c r="H4776" s="8" t="inlineStr">
        <is>
          <t>DB12</t>
        </is>
      </c>
      <c r="I4776" s="8" t="inlineStr">
        <is>
          <t>WYY5NMVJG4XNVAW0E</t>
        </is>
      </c>
      <c r="J4776" s="8" t="inlineStr">
        <is>
          <t>02 - Sports / GT</t>
        </is>
      </c>
      <c r="K4776" s="12" t="n">
        <v>460000</v>
      </c>
      <c r="L4776" s="8" t="inlineStr">
        <is>
          <t>Texas</t>
        </is>
      </c>
      <c r="M4776" s="13" t="n">
        <v>7485.85</v>
      </c>
      <c r="N4776" s="13" t="n"/>
      <c r="O4776" s="8" t="inlineStr">
        <is>
          <t>Prior carrier non-renewal / cancellation</t>
        </is>
      </c>
    </row>
    <row r="4777">
      <c r="A4777" s="8" t="inlineStr">
        <is>
          <t>76134e2a-9b1d-5c1b-93b2-b511c804c095</t>
        </is>
      </c>
      <c r="B4777" s="9" t="inlineStr">
        <is>
          <t>2026-02</t>
        </is>
      </c>
      <c r="C4777" s="10" t="n"/>
      <c r="D4777" s="9" t="inlineStr">
        <is>
          <t>Referred</t>
        </is>
      </c>
      <c r="E4777" s="8" t="inlineStr">
        <is>
          <t>Everett Chattopadhyay</t>
        </is>
      </c>
      <c r="F4777" s="11" t="n">
        <v>1972</v>
      </c>
      <c r="G4777" s="8" t="inlineStr">
        <is>
          <t>Maserati</t>
        </is>
      </c>
      <c r="H4777" s="8" t="inlineStr">
        <is>
          <t>GranTurismo</t>
        </is>
      </c>
      <c r="I4777" s="8" t="inlineStr">
        <is>
          <t>3A34YTS6BHLDZ1TRE</t>
        </is>
      </c>
      <c r="J4777" s="8" t="inlineStr">
        <is>
          <t>02 - Sports / GT</t>
        </is>
      </c>
      <c r="K4777" s="12" t="n">
        <v>595000</v>
      </c>
      <c r="L4777" s="8" t="inlineStr">
        <is>
          <t>New York</t>
        </is>
      </c>
      <c r="M4777" s="13" t="n">
        <v>9340.379999999999</v>
      </c>
      <c r="N4777" s="13" t="n"/>
      <c r="O4777" s="8" t="inlineStr">
        <is>
          <t>2 at-fault claims - 5 yrs</t>
        </is>
      </c>
    </row>
    <row r="4778">
      <c r="A4778" s="8" t="inlineStr">
        <is>
          <t>76c60c60-65fb-57f0-b3cb-4497011f6fe4</t>
        </is>
      </c>
      <c r="B4778" s="9" t="inlineStr">
        <is>
          <t>2026-02</t>
        </is>
      </c>
      <c r="C4778" s="10" t="n"/>
      <c r="D4778" s="9" t="inlineStr">
        <is>
          <t>Declined</t>
        </is>
      </c>
      <c r="E4778" s="8" t="inlineStr">
        <is>
          <t>Emiliano Vandermeer</t>
        </is>
      </c>
      <c r="F4778" s="11" t="n">
        <v>1989</v>
      </c>
      <c r="G4778" s="8" t="inlineStr">
        <is>
          <t>Aston Martin</t>
        </is>
      </c>
      <c r="H4778" s="8" t="inlineStr">
        <is>
          <t>DB12</t>
        </is>
      </c>
      <c r="I4778" s="8" t="inlineStr">
        <is>
          <t>N6RKSKL4TKMJ4NW66</t>
        </is>
      </c>
      <c r="J4778" s="8" t="inlineStr">
        <is>
          <t>02 - Sports / GT</t>
        </is>
      </c>
      <c r="K4778" s="12" t="n">
        <v>595000</v>
      </c>
      <c r="L4778" s="8" t="inlineStr">
        <is>
          <t>West Virginia</t>
        </is>
      </c>
      <c r="M4778" s="13" t="n">
        <v>9705.24</v>
      </c>
      <c r="N4778" s="13" t="n"/>
      <c r="O4778" s="8" t="inlineStr">
        <is>
          <t>3 + at-fault claims - 5 yrs</t>
        </is>
      </c>
    </row>
    <row r="4779">
      <c r="A4779" s="8" t="inlineStr">
        <is>
          <t>76c959c4-fad7-552a-ac5a-317e8d0a9934</t>
        </is>
      </c>
      <c r="B4779" s="9" t="inlineStr">
        <is>
          <t>2026-02</t>
        </is>
      </c>
      <c r="C4779" s="10" t="n"/>
      <c r="D4779" s="9" t="inlineStr">
        <is>
          <t>Declined</t>
        </is>
      </c>
      <c r="E4779" s="8" t="inlineStr">
        <is>
          <t>Ramona Vasquez</t>
        </is>
      </c>
      <c r="F4779" s="11" t="n">
        <v>2012</v>
      </c>
      <c r="G4779" s="8" t="inlineStr">
        <is>
          <t>BMW</t>
        </is>
      </c>
      <c r="H4779" s="8" t="inlineStr">
        <is>
          <t>M8 Competition</t>
        </is>
      </c>
      <c r="I4779" s="8" t="inlineStr">
        <is>
          <t>AJLE27D9LYFM30GAZ</t>
        </is>
      </c>
      <c r="J4779" s="8" t="inlineStr">
        <is>
          <t>02 - Sports / GT</t>
        </is>
      </c>
      <c r="K4779" s="12" t="n">
        <v>320000</v>
      </c>
      <c r="L4779" s="8" t="inlineStr">
        <is>
          <t>Delaware</t>
        </is>
      </c>
      <c r="M4779" s="13" t="n">
        <v>5660.38</v>
      </c>
      <c r="N4779" s="13" t="n"/>
      <c r="O4779" s="8" t="inlineStr">
        <is>
          <t>3 + at-fault claims - 5 yrs</t>
        </is>
      </c>
    </row>
    <row r="4780">
      <c r="A4780" s="8" t="inlineStr">
        <is>
          <t>7771df71-e85b-59d7-af01-53be4a6051c4</t>
        </is>
      </c>
      <c r="B4780" s="9" t="inlineStr">
        <is>
          <t>2026-02</t>
        </is>
      </c>
      <c r="C4780" s="10" t="n"/>
      <c r="D4780" s="9" t="inlineStr">
        <is>
          <t>Declined</t>
        </is>
      </c>
      <c r="E4780" s="8" t="inlineStr">
        <is>
          <t>Ingrid Larsson</t>
        </is>
      </c>
      <c r="F4780" s="11" t="n">
        <v>2015</v>
      </c>
      <c r="G4780" s="8" t="inlineStr">
        <is>
          <t>Mercedes-Benz</t>
        </is>
      </c>
      <c r="H4780" s="8" t="inlineStr">
        <is>
          <t>AMG GT</t>
        </is>
      </c>
      <c r="I4780" s="8" t="inlineStr">
        <is>
          <t>MEAEGRYK9C39LJ21E</t>
        </is>
      </c>
      <c r="J4780" s="8" t="inlineStr">
        <is>
          <t>02 - Sports / GT</t>
        </is>
      </c>
      <c r="K4780" s="12" t="n">
        <v>520000</v>
      </c>
      <c r="L4780" s="8" t="inlineStr">
        <is>
          <t>Colorado</t>
        </is>
      </c>
      <c r="M4780" s="13" t="n">
        <v>7015.09</v>
      </c>
      <c r="N4780" s="13" t="n"/>
      <c r="O4780" s="8" t="inlineStr">
        <is>
          <t>3 + at-fault claims - 5 yrs</t>
        </is>
      </c>
    </row>
    <row r="4781">
      <c r="A4781" s="8" t="inlineStr">
        <is>
          <t>77bd3d35-cf84-508e-82aa-84016ab827ba</t>
        </is>
      </c>
      <c r="B4781" s="9" t="inlineStr">
        <is>
          <t>2026-02</t>
        </is>
      </c>
      <c r="C4781" s="10" t="n"/>
      <c r="D4781" s="9" t="inlineStr">
        <is>
          <t>Declined</t>
        </is>
      </c>
      <c r="E4781" s="8" t="inlineStr">
        <is>
          <t>Mireille Whitlock</t>
        </is>
      </c>
      <c r="F4781" s="11" t="n">
        <v>2018</v>
      </c>
      <c r="G4781" s="8" t="inlineStr">
        <is>
          <t>Mercedes-Benz</t>
        </is>
      </c>
      <c r="H4781" s="8" t="inlineStr">
        <is>
          <t>280SL Pagoda</t>
        </is>
      </c>
      <c r="I4781" s="8" t="inlineStr">
        <is>
          <t>S9YWLAVF3SMBA1BRV</t>
        </is>
      </c>
      <c r="J4781" s="8" t="inlineStr">
        <is>
          <t>07 - Post-War Classic (1946-1972)</t>
        </is>
      </c>
      <c r="K4781" s="12" t="n">
        <v>290000</v>
      </c>
      <c r="L4781" s="8" t="inlineStr">
        <is>
          <t>Connecticut</t>
        </is>
      </c>
      <c r="M4781" s="13" t="n">
        <v>2941.58</v>
      </c>
      <c r="N4781" s="13" t="n"/>
      <c r="O4781" s="8" t="inlineStr">
        <is>
          <t>3 + at-fault claims - 5 yrs</t>
        </is>
      </c>
    </row>
    <row r="4782">
      <c r="A4782" s="8" t="inlineStr">
        <is>
          <t>78a0ed46-11de-56d9-b32c-b20e66129d86</t>
        </is>
      </c>
      <c r="B4782" s="9" t="inlineStr">
        <is>
          <t>2026-02</t>
        </is>
      </c>
      <c r="C4782" s="10" t="n"/>
      <c r="D4782" s="9" t="inlineStr">
        <is>
          <t>Declined</t>
        </is>
      </c>
      <c r="E4782" s="8" t="inlineStr">
        <is>
          <t>Saoirse Bellandi</t>
        </is>
      </c>
      <c r="F4782" s="11" t="n">
        <v>1990</v>
      </c>
      <c r="G4782" s="8" t="inlineStr">
        <is>
          <t>Mercedes-Benz</t>
        </is>
      </c>
      <c r="H4782" s="8" t="inlineStr">
        <is>
          <t>280SL Pagoda</t>
        </is>
      </c>
      <c r="I4782" s="8" t="inlineStr">
        <is>
          <t>MHF8GYBPHUKVCBVXP</t>
        </is>
      </c>
      <c r="J4782" s="8" t="inlineStr">
        <is>
          <t>07 - Post-War Classic (1946-1972)</t>
        </is>
      </c>
      <c r="K4782" s="12" t="n">
        <v>375000</v>
      </c>
      <c r="L4782" s="8" t="inlineStr">
        <is>
          <t>Michigan</t>
        </is>
      </c>
      <c r="M4782" s="13" t="n">
        <v>5264.15</v>
      </c>
      <c r="N4782" s="13" t="n"/>
      <c r="O4782" s="8" t="inlineStr">
        <is>
          <t>3 + at-fault claims - 5 yrs</t>
        </is>
      </c>
    </row>
    <row r="4783">
      <c r="A4783" s="8" t="inlineStr">
        <is>
          <t>78bd5542-c5da-5b85-be35-2d63aa6a25c0</t>
        </is>
      </c>
      <c r="B4783" s="9" t="inlineStr">
        <is>
          <t>2026-02</t>
        </is>
      </c>
      <c r="C4783" s="10" t="n"/>
      <c r="D4783" s="9" t="inlineStr">
        <is>
          <t>Referred</t>
        </is>
      </c>
      <c r="E4783" s="8" t="inlineStr">
        <is>
          <t>Callum Vasquez</t>
        </is>
      </c>
      <c r="F4783" s="11" t="n">
        <v>2023</v>
      </c>
      <c r="G4783" s="8" t="inlineStr">
        <is>
          <t>BMW</t>
        </is>
      </c>
      <c r="H4783" s="8" t="inlineStr">
        <is>
          <t>M8 Competition</t>
        </is>
      </c>
      <c r="I4783" s="8" t="inlineStr">
        <is>
          <t>51611SGVPTFHFBWFK</t>
        </is>
      </c>
      <c r="J4783" s="8" t="inlineStr">
        <is>
          <t>02 - Sports / GT</t>
        </is>
      </c>
      <c r="K4783" s="12" t="n">
        <v>815000</v>
      </c>
      <c r="L4783" s="8" t="inlineStr">
        <is>
          <t>Montana</t>
        </is>
      </c>
      <c r="M4783" s="13" t="n">
        <v>9295.610000000001</v>
      </c>
      <c r="N4783" s="13" t="n"/>
      <c r="O4783" s="8" t="inlineStr">
        <is>
          <t>1 at-fault claim over $100k</t>
        </is>
      </c>
    </row>
    <row r="4784">
      <c r="A4784" s="8" t="inlineStr">
        <is>
          <t>7937b4cb-e5a9-5664-9d6e-6132ad365da4</t>
        </is>
      </c>
      <c r="B4784" s="9" t="inlineStr">
        <is>
          <t>2026-02</t>
        </is>
      </c>
      <c r="C4784" s="10" t="n"/>
      <c r="D4784" s="9" t="inlineStr">
        <is>
          <t>Declined</t>
        </is>
      </c>
      <c r="E4784" s="8" t="inlineStr">
        <is>
          <t>Sunniva Larsson</t>
        </is>
      </c>
      <c r="F4784" s="11" t="n">
        <v>2014</v>
      </c>
      <c r="G4784" s="8" t="inlineStr">
        <is>
          <t>Porsche</t>
        </is>
      </c>
      <c r="H4784" s="8" t="inlineStr">
        <is>
          <t>911 Turbo S</t>
        </is>
      </c>
      <c r="I4784" s="8" t="inlineStr">
        <is>
          <t>997S4J2MXR12LV88N</t>
        </is>
      </c>
      <c r="J4784" s="8" t="inlineStr">
        <is>
          <t>02 - Sports / GT</t>
        </is>
      </c>
      <c r="K4784" s="12" t="n">
        <v>490000</v>
      </c>
      <c r="L4784" s="8" t="inlineStr">
        <is>
          <t>Oregon</t>
        </is>
      </c>
      <c r="M4784" s="13" t="n">
        <v>7835.38</v>
      </c>
      <c r="N4784" s="13" t="n"/>
      <c r="O4784" s="8" t="inlineStr">
        <is>
          <t>3 + at-fault claims - 5 yrs</t>
        </is>
      </c>
    </row>
    <row r="4785">
      <c r="A4785" s="8" t="inlineStr">
        <is>
          <t>7a12f223-7461-5cf2-a017-88d22c29e714</t>
        </is>
      </c>
      <c r="B4785" s="9" t="inlineStr">
        <is>
          <t>2026-02</t>
        </is>
      </c>
      <c r="C4785" s="10" t="n"/>
      <c r="D4785" s="9" t="inlineStr">
        <is>
          <t>Referred</t>
        </is>
      </c>
      <c r="E4785" s="8" t="inlineStr">
        <is>
          <t>Leopold Underwood</t>
        </is>
      </c>
      <c r="F4785" s="11" t="n">
        <v>2015</v>
      </c>
      <c r="G4785" s="8" t="inlineStr">
        <is>
          <t>Mercedes-Benz</t>
        </is>
      </c>
      <c r="H4785" s="8" t="inlineStr">
        <is>
          <t>AMG GT</t>
        </is>
      </c>
      <c r="I4785" s="8" t="inlineStr">
        <is>
          <t>RLKAZKU7ZRZ41HHD7</t>
        </is>
      </c>
      <c r="J4785" s="8" t="inlineStr">
        <is>
          <t>02 - Sports / GT</t>
        </is>
      </c>
      <c r="K4785" s="12" t="n">
        <v>510000</v>
      </c>
      <c r="L4785" s="8" t="inlineStr">
        <is>
          <t>Oklahoma</t>
        </is>
      </c>
      <c r="M4785" s="13" t="n">
        <v>7880.94</v>
      </c>
      <c r="N4785" s="13" t="n"/>
      <c r="O4785" s="8" t="inlineStr">
        <is>
          <t>1 at-fault claim over $100k</t>
        </is>
      </c>
    </row>
    <row r="4786">
      <c r="A4786" s="8" t="inlineStr">
        <is>
          <t>7a16fbf1-bdba-57a7-aa1d-30b5ce97b4d3</t>
        </is>
      </c>
      <c r="B4786" s="9" t="inlineStr">
        <is>
          <t>2026-02</t>
        </is>
      </c>
      <c r="C4786" s="10" t="n"/>
      <c r="D4786" s="9" t="inlineStr">
        <is>
          <t>Declined</t>
        </is>
      </c>
      <c r="E4786" s="8" t="inlineStr">
        <is>
          <t>Ottilie Bellandi</t>
        </is>
      </c>
      <c r="F4786" s="11" t="n">
        <v>1984</v>
      </c>
      <c r="G4786" s="8" t="inlineStr">
        <is>
          <t>BMW</t>
        </is>
      </c>
      <c r="H4786" s="8" t="inlineStr">
        <is>
          <t>M8 Competition</t>
        </is>
      </c>
      <c r="I4786" s="8" t="inlineStr">
        <is>
          <t>NM8378KR4NBZXDNGF</t>
        </is>
      </c>
      <c r="J4786" s="8" t="inlineStr">
        <is>
          <t>02 - Sports / GT</t>
        </is>
      </c>
      <c r="K4786" s="12" t="n">
        <v>650000</v>
      </c>
      <c r="L4786" s="8" t="inlineStr">
        <is>
          <t>Hawaii</t>
        </is>
      </c>
      <c r="M4786" s="13" t="n">
        <v>10363.21</v>
      </c>
      <c r="N4786" s="13" t="n"/>
      <c r="O4786" s="8" t="inlineStr">
        <is>
          <t>3 + at-fault claims - 5 yrs</t>
        </is>
      </c>
    </row>
    <row r="4787">
      <c r="A4787" s="8" t="inlineStr">
        <is>
          <t>7a1f96fd-53ce-5122-841d-65a2cf6841d2</t>
        </is>
      </c>
      <c r="B4787" s="9" t="inlineStr">
        <is>
          <t>2026-02</t>
        </is>
      </c>
      <c r="C4787" s="10" t="n"/>
      <c r="D4787" s="9" t="inlineStr">
        <is>
          <t>Declined</t>
        </is>
      </c>
      <c r="E4787" s="8" t="inlineStr">
        <is>
          <t>Ingrid Castellanos</t>
        </is>
      </c>
      <c r="F4787" s="11" t="n">
        <v>1976</v>
      </c>
      <c r="G4787" s="8" t="inlineStr">
        <is>
          <t>Aston Martin</t>
        </is>
      </c>
      <c r="H4787" s="8" t="inlineStr">
        <is>
          <t>DB12</t>
        </is>
      </c>
      <c r="I4787" s="8" t="inlineStr">
        <is>
          <t>ZZHK0V1R9U4FD70PK</t>
        </is>
      </c>
      <c r="J4787" s="8" t="inlineStr">
        <is>
          <t>02 - Sports / GT</t>
        </is>
      </c>
      <c r="K4787" s="12" t="n">
        <v>345000</v>
      </c>
      <c r="L4787" s="8" t="inlineStr">
        <is>
          <t>North Dakota</t>
        </is>
      </c>
      <c r="M4787" s="13" t="n">
        <v>4979.72</v>
      </c>
      <c r="N4787" s="13" t="n"/>
      <c r="O4787" s="8" t="inlineStr">
        <is>
          <t>3 + at-fault claims - 5 yrs</t>
        </is>
      </c>
    </row>
    <row r="4788">
      <c r="A4788" s="8" t="inlineStr">
        <is>
          <t>7a681abc-6f7f-5697-9331-304f79eb86c3</t>
        </is>
      </c>
      <c r="B4788" s="9" t="inlineStr">
        <is>
          <t>2026-02</t>
        </is>
      </c>
      <c r="C4788" s="10" t="n"/>
      <c r="D4788" s="9" t="inlineStr">
        <is>
          <t>Declined</t>
        </is>
      </c>
      <c r="E4788" s="8" t="inlineStr">
        <is>
          <t>Fitzgerald Fairweather</t>
        </is>
      </c>
      <c r="F4788" s="11" t="n">
        <v>1965</v>
      </c>
      <c r="G4788" s="8" t="inlineStr">
        <is>
          <t>Ferrari</t>
        </is>
      </c>
      <c r="H4788" s="8" t="inlineStr">
        <is>
          <t>275 GTB/4</t>
        </is>
      </c>
      <c r="I4788" s="8" t="inlineStr">
        <is>
          <t>LKP4H6R1GBNMAPFM9</t>
        </is>
      </c>
      <c r="J4788" s="8" t="inlineStr">
        <is>
          <t>07 - Post-War Classic (1946-1972)</t>
        </is>
      </c>
      <c r="K4788" s="12" t="n">
        <v>495000</v>
      </c>
      <c r="L4788" s="8" t="inlineStr">
        <is>
          <t>Indiana</t>
        </is>
      </c>
      <c r="M4788" s="13" t="n">
        <v>5514.11</v>
      </c>
      <c r="N4788" s="13" t="n"/>
      <c r="O4788" s="8" t="inlineStr">
        <is>
          <t>3 + at-fault claims - 5 yrs</t>
        </is>
      </c>
    </row>
    <row r="4789">
      <c r="A4789" s="8" t="inlineStr">
        <is>
          <t>7b7b8332-5dc6-59c9-a92c-9c594bd0188f</t>
        </is>
      </c>
      <c r="B4789" s="9" t="inlineStr">
        <is>
          <t>2026-02</t>
        </is>
      </c>
      <c r="C4789" s="10" t="n"/>
      <c r="D4789" s="9" t="inlineStr">
        <is>
          <t>Referred</t>
        </is>
      </c>
      <c r="E4789" s="8" t="inlineStr">
        <is>
          <t>Callum Fairweather</t>
        </is>
      </c>
      <c r="F4789" s="11" t="n">
        <v>1981</v>
      </c>
      <c r="G4789" s="8" t="inlineStr">
        <is>
          <t>Lamborghini</t>
        </is>
      </c>
      <c r="H4789" s="8" t="inlineStr">
        <is>
          <t>Huracan EVO</t>
        </is>
      </c>
      <c r="I4789" s="8" t="inlineStr">
        <is>
          <t>AAZPULJKG59JK58AL</t>
        </is>
      </c>
      <c r="J4789" s="8" t="inlineStr">
        <is>
          <t>03 - Supercar</t>
        </is>
      </c>
      <c r="K4789" s="12" t="n">
        <v>1950000</v>
      </c>
      <c r="L4789" s="8" t="inlineStr">
        <is>
          <t>Hawaii</t>
        </is>
      </c>
      <c r="M4789" s="13" t="n">
        <v>38264.15</v>
      </c>
      <c r="N4789" s="13" t="n"/>
      <c r="O4789" s="8" t="inlineStr">
        <is>
          <t>1 at-fault claim over $100k</t>
        </is>
      </c>
    </row>
    <row r="4790">
      <c r="A4790" s="8" t="inlineStr">
        <is>
          <t>7d70963d-20c9-5f57-a72f-2e1ea85b94f3</t>
        </is>
      </c>
      <c r="B4790" s="9" t="inlineStr">
        <is>
          <t>2026-02</t>
        </is>
      </c>
      <c r="C4790" s="10" t="n"/>
      <c r="D4790" s="9" t="inlineStr">
        <is>
          <t>Declined</t>
        </is>
      </c>
      <c r="E4790" s="8" t="inlineStr">
        <is>
          <t>Aurelio Okonkwo</t>
        </is>
      </c>
      <c r="F4790" s="11" t="n">
        <v>1979</v>
      </c>
      <c r="G4790" s="8" t="inlineStr">
        <is>
          <t>Lamborghini</t>
        </is>
      </c>
      <c r="H4790" s="8" t="inlineStr">
        <is>
          <t>Huracan EVO</t>
        </is>
      </c>
      <c r="I4790" s="8" t="inlineStr">
        <is>
          <t>MV66M8JVTBR6L12JF</t>
        </is>
      </c>
      <c r="J4790" s="8" t="inlineStr">
        <is>
          <t>03 - Supercar</t>
        </is>
      </c>
      <c r="K4790" s="12" t="n">
        <v>470000</v>
      </c>
      <c r="L4790" s="8" t="inlineStr">
        <is>
          <t>Delaware</t>
        </is>
      </c>
      <c r="M4790" s="13" t="n">
        <v>12747.64</v>
      </c>
      <c r="N4790" s="13" t="n"/>
      <c r="O4790" s="8" t="inlineStr">
        <is>
          <t>3 + at-fault claims - 5 yrs</t>
        </is>
      </c>
    </row>
    <row r="4791">
      <c r="A4791" s="8" t="inlineStr">
        <is>
          <t>8328e49b-1edc-5cb4-8980-b4bc045585fe</t>
        </is>
      </c>
      <c r="B4791" s="9" t="inlineStr">
        <is>
          <t>2026-02</t>
        </is>
      </c>
      <c r="C4791" s="10" t="n"/>
      <c r="D4791" s="9" t="inlineStr">
        <is>
          <t>Declined</t>
        </is>
      </c>
      <c r="E4791" s="8" t="inlineStr">
        <is>
          <t>Cassius Thistlewood</t>
        </is>
      </c>
      <c r="F4791" s="11" t="n">
        <v>2006</v>
      </c>
      <c r="G4791" s="8" t="inlineStr">
        <is>
          <t>Aston Martin</t>
        </is>
      </c>
      <c r="H4791" s="8" t="inlineStr">
        <is>
          <t>DB12</t>
        </is>
      </c>
      <c r="I4791" s="8" t="inlineStr">
        <is>
          <t>2HYKP5MLD1CR32X0W</t>
        </is>
      </c>
      <c r="J4791" s="8" t="inlineStr">
        <is>
          <t>02 - Sports / GT</t>
        </is>
      </c>
      <c r="K4791" s="12" t="n">
        <v>560000</v>
      </c>
      <c r="L4791" s="8" t="inlineStr">
        <is>
          <t>Nevada</t>
        </is>
      </c>
      <c r="M4791" s="13" t="n">
        <v>8035.47</v>
      </c>
      <c r="N4791" s="13" t="n"/>
      <c r="O4791" s="8" t="inlineStr">
        <is>
          <t>3 + at-fault claims - 5 yrs</t>
        </is>
      </c>
    </row>
    <row r="4792">
      <c r="A4792" s="8" t="inlineStr">
        <is>
          <t>83e906f9-7813-5aee-9ef0-b838f3d8ea11</t>
        </is>
      </c>
      <c r="B4792" s="9" t="inlineStr">
        <is>
          <t>2026-02</t>
        </is>
      </c>
      <c r="C4792" s="10" t="n"/>
      <c r="D4792" s="9" t="inlineStr">
        <is>
          <t>Referred</t>
        </is>
      </c>
      <c r="E4792" s="8" t="inlineStr">
        <is>
          <t>Cassius Chattopadhyay</t>
        </is>
      </c>
      <c r="F4792" s="11" t="n">
        <v>1971</v>
      </c>
      <c r="G4792" s="8" t="inlineStr">
        <is>
          <t>Bentley</t>
        </is>
      </c>
      <c r="H4792" s="8" t="inlineStr">
        <is>
          <t>Continental GT</t>
        </is>
      </c>
      <c r="I4792" s="8" t="inlineStr">
        <is>
          <t>F4WHAKE9P86AHW3FX</t>
        </is>
      </c>
      <c r="J4792" s="8" t="inlineStr">
        <is>
          <t>02 - Sports / GT</t>
        </is>
      </c>
      <c r="K4792" s="12" t="n">
        <v>610000</v>
      </c>
      <c r="L4792" s="8" t="inlineStr">
        <is>
          <t>Texas</t>
        </is>
      </c>
      <c r="M4792" s="13" t="n">
        <v>8603.299999999999</v>
      </c>
      <c r="N4792" s="13" t="n"/>
      <c r="O4792" s="8" t="inlineStr">
        <is>
          <t>Prior carrier non-renewal / cancellation</t>
        </is>
      </c>
    </row>
    <row r="4793">
      <c r="A4793" s="8" t="inlineStr">
        <is>
          <t>842a78d3-8fd2-5173-ab76-f2f7a9d9fc4b</t>
        </is>
      </c>
      <c r="B4793" s="9" t="inlineStr">
        <is>
          <t>2026-02</t>
        </is>
      </c>
      <c r="C4793" s="10" t="n"/>
      <c r="D4793" s="9" t="inlineStr">
        <is>
          <t>Declined</t>
        </is>
      </c>
      <c r="E4793" s="8" t="inlineStr">
        <is>
          <t>Desmond Okonkwo</t>
        </is>
      </c>
      <c r="F4793" s="11" t="n">
        <v>1972</v>
      </c>
      <c r="G4793" s="8" t="inlineStr">
        <is>
          <t>Mercedes-Benz</t>
        </is>
      </c>
      <c r="H4793" s="8" t="inlineStr">
        <is>
          <t>280SL Pagoda</t>
        </is>
      </c>
      <c r="I4793" s="8" t="inlineStr">
        <is>
          <t>C1DCFP7508SENEZ4Y</t>
        </is>
      </c>
      <c r="J4793" s="8" t="inlineStr">
        <is>
          <t>07 - Post-War Classic (1946-1972)</t>
        </is>
      </c>
      <c r="K4793" s="12" t="n">
        <v>355000</v>
      </c>
      <c r="L4793" s="8" t="inlineStr">
        <is>
          <t>Colorado</t>
        </is>
      </c>
      <c r="M4793" s="13" t="n">
        <v>3536.6</v>
      </c>
      <c r="N4793" s="13" t="n"/>
      <c r="O4793" s="8" t="inlineStr">
        <is>
          <t>3 + at-fault claims - 5 yrs</t>
        </is>
      </c>
    </row>
    <row r="4794">
      <c r="A4794" s="8" t="inlineStr">
        <is>
          <t>8450046c-f69b-5f76-8d6e-36814a8ae7f6</t>
        </is>
      </c>
      <c r="B4794" s="9" t="inlineStr">
        <is>
          <t>2026-02</t>
        </is>
      </c>
      <c r="C4794" s="10" t="n"/>
      <c r="D4794" s="9" t="inlineStr">
        <is>
          <t>Referred</t>
        </is>
      </c>
      <c r="E4794" s="8" t="inlineStr">
        <is>
          <t>Sunniva Castellanos</t>
        </is>
      </c>
      <c r="F4794" s="11" t="n">
        <v>1970</v>
      </c>
      <c r="G4794" s="8" t="inlineStr">
        <is>
          <t>Bugatti</t>
        </is>
      </c>
      <c r="H4794" s="8" t="inlineStr">
        <is>
          <t>Type 57</t>
        </is>
      </c>
      <c r="I4794" s="8" t="inlineStr">
        <is>
          <t>T69WPZ0KSCA7JLBRX</t>
        </is>
      </c>
      <c r="J4794" s="8" t="inlineStr">
        <is>
          <t>06 - Vintage Pre-War (pre-1946)</t>
        </is>
      </c>
      <c r="K4794" s="12" t="n">
        <v>1475000</v>
      </c>
      <c r="L4794" s="8" t="inlineStr">
        <is>
          <t>New York</t>
        </is>
      </c>
      <c r="M4794" s="13" t="n">
        <v>12111.7</v>
      </c>
      <c r="N4794" s="13" t="n"/>
      <c r="O4794" s="8" t="inlineStr">
        <is>
          <t>Prior carrier non-renewal / cancellation</t>
        </is>
      </c>
    </row>
    <row r="4795">
      <c r="A4795" s="8" t="inlineStr">
        <is>
          <t>856bf88b-af85-5773-80db-990bf300eebe</t>
        </is>
      </c>
      <c r="B4795" s="9" t="inlineStr">
        <is>
          <t>2026-02</t>
        </is>
      </c>
      <c r="C4795" s="10" t="n"/>
      <c r="D4795" s="9" t="inlineStr">
        <is>
          <t>Referred</t>
        </is>
      </c>
      <c r="E4795" s="8" t="inlineStr">
        <is>
          <t>Sunniva Ashcombe</t>
        </is>
      </c>
      <c r="F4795" s="11" t="n">
        <v>1987</v>
      </c>
      <c r="G4795" s="8" t="inlineStr">
        <is>
          <t>Aston Martin</t>
        </is>
      </c>
      <c r="H4795" s="8" t="inlineStr">
        <is>
          <t>DB12</t>
        </is>
      </c>
      <c r="I4795" s="8" t="inlineStr">
        <is>
          <t>2YNX7T74S6ACMFHWH</t>
        </is>
      </c>
      <c r="J4795" s="8" t="inlineStr">
        <is>
          <t>02 - Sports / GT</t>
        </is>
      </c>
      <c r="K4795" s="12" t="n">
        <v>195000</v>
      </c>
      <c r="L4795" s="8" t="inlineStr">
        <is>
          <t>North Carolina</t>
        </is>
      </c>
      <c r="M4795" s="13" t="n">
        <v>3892.64</v>
      </c>
      <c r="N4795" s="13" t="n"/>
      <c r="O4795" s="8" t="inlineStr">
        <is>
          <t>2 at-fault claims - 5 yrs</t>
        </is>
      </c>
    </row>
    <row r="4796">
      <c r="A4796" s="8" t="inlineStr">
        <is>
          <t>864d4417-24bb-5e66-a475-6fbe11b2562a</t>
        </is>
      </c>
      <c r="B4796" s="9" t="inlineStr">
        <is>
          <t>2026-02</t>
        </is>
      </c>
      <c r="C4796" s="10" t="n"/>
      <c r="D4796" s="9" t="inlineStr">
        <is>
          <t>Referred</t>
        </is>
      </c>
      <c r="E4796" s="8" t="inlineStr">
        <is>
          <t>Delphine Kingsford</t>
        </is>
      </c>
      <c r="F4796" s="11" t="n">
        <v>1977</v>
      </c>
      <c r="G4796" s="8" t="inlineStr">
        <is>
          <t>McLaren</t>
        </is>
      </c>
      <c r="H4796" s="8" t="inlineStr">
        <is>
          <t>750S</t>
        </is>
      </c>
      <c r="I4796" s="8" t="inlineStr">
        <is>
          <t>MC8HWMRL5ZUX4JJZM</t>
        </is>
      </c>
      <c r="J4796" s="8" t="inlineStr">
        <is>
          <t>03 - Supercar</t>
        </is>
      </c>
      <c r="K4796" s="12" t="n">
        <v>1035000</v>
      </c>
      <c r="L4796" s="8" t="inlineStr">
        <is>
          <t>Arkansas</t>
        </is>
      </c>
      <c r="M4796" s="13" t="n">
        <v>21559.25</v>
      </c>
      <c r="N4796" s="13" t="n"/>
      <c r="O4796" s="8" t="inlineStr">
        <is>
          <t>Prior carrier non-renewal / cancellation</t>
        </is>
      </c>
    </row>
    <row r="4797">
      <c r="A4797" s="8" t="inlineStr">
        <is>
          <t>87a05595-10b5-57ad-8e16-f8bfb343d785</t>
        </is>
      </c>
      <c r="B4797" s="9" t="inlineStr">
        <is>
          <t>2026-02</t>
        </is>
      </c>
      <c r="C4797" s="10" t="n"/>
      <c r="D4797" s="9" t="inlineStr">
        <is>
          <t>Declined</t>
        </is>
      </c>
      <c r="E4797" s="8" t="inlineStr">
        <is>
          <t>Saoirse Nakashima</t>
        </is>
      </c>
      <c r="F4797" s="11" t="n">
        <v>2002</v>
      </c>
      <c r="G4797" s="8" t="inlineStr">
        <is>
          <t>Mercedes-Benz</t>
        </is>
      </c>
      <c r="H4797" s="8" t="inlineStr">
        <is>
          <t>AMG GT</t>
        </is>
      </c>
      <c r="I4797" s="8" t="inlineStr">
        <is>
          <t>DYNSE1VUGEZDCGU2W</t>
        </is>
      </c>
      <c r="J4797" s="8" t="inlineStr">
        <is>
          <t>02 - Sports / GT</t>
        </is>
      </c>
      <c r="K4797" s="12" t="n">
        <v>1125000</v>
      </c>
      <c r="L4797" s="8" t="inlineStr">
        <is>
          <t>Florida</t>
        </is>
      </c>
      <c r="M4797" s="13" t="n">
        <v>16577.83</v>
      </c>
      <c r="N4797" s="13" t="n"/>
      <c r="O4797" s="8" t="inlineStr">
        <is>
          <t>3 + at-fault claims - 5 yrs</t>
        </is>
      </c>
    </row>
    <row r="4798">
      <c r="A4798" s="8" t="inlineStr">
        <is>
          <t>8992fa19-39d3-5e7a-8b9a-b4e92d0fd733</t>
        </is>
      </c>
      <c r="B4798" s="9" t="inlineStr">
        <is>
          <t>2026-02</t>
        </is>
      </c>
      <c r="C4798" s="10" t="n"/>
      <c r="D4798" s="9" t="inlineStr">
        <is>
          <t>Declined</t>
        </is>
      </c>
      <c r="E4798" s="8" t="inlineStr">
        <is>
          <t>Priya Castellanos</t>
        </is>
      </c>
      <c r="F4798" s="11" t="n">
        <v>2000</v>
      </c>
      <c r="G4798" s="8" t="inlineStr">
        <is>
          <t>BMW</t>
        </is>
      </c>
      <c r="H4798" s="8" t="inlineStr">
        <is>
          <t>M8 Competition</t>
        </is>
      </c>
      <c r="I4798" s="8" t="inlineStr">
        <is>
          <t>N11NWZ897WMM8VBGA</t>
        </is>
      </c>
      <c r="J4798" s="8" t="inlineStr">
        <is>
          <t>02 - Sports / GT</t>
        </is>
      </c>
      <c r="K4798" s="12" t="n">
        <v>435000</v>
      </c>
      <c r="L4798" s="8" t="inlineStr">
        <is>
          <t>New York</t>
        </is>
      </c>
      <c r="M4798" s="13" t="n">
        <v>7879.25</v>
      </c>
      <c r="N4798" s="13" t="n"/>
      <c r="O4798" s="8" t="inlineStr">
        <is>
          <t>3 + at-fault claims - 5 yrs</t>
        </is>
      </c>
    </row>
    <row r="4799">
      <c r="A4799" s="8" t="inlineStr">
        <is>
          <t>8b267a01-eeea-5ff7-b6c7-7fa253820093</t>
        </is>
      </c>
      <c r="B4799" s="9" t="inlineStr">
        <is>
          <t>2026-02</t>
        </is>
      </c>
      <c r="C4799" s="10" t="n"/>
      <c r="D4799" s="9" t="inlineStr">
        <is>
          <t>Referred</t>
        </is>
      </c>
      <c r="E4799" s="8" t="inlineStr">
        <is>
          <t>Lorenzo Blackwood</t>
        </is>
      </c>
      <c r="F4799" s="11" t="n">
        <v>1982</v>
      </c>
      <c r="G4799" s="8" t="inlineStr">
        <is>
          <t>Ferrari</t>
        </is>
      </c>
      <c r="H4799" s="8" t="inlineStr">
        <is>
          <t>275 GTB/4</t>
        </is>
      </c>
      <c r="I4799" s="8" t="inlineStr">
        <is>
          <t>VCSS7UZR4S022FNPJ</t>
        </is>
      </c>
      <c r="J4799" s="8" t="inlineStr">
        <is>
          <t>07 - Post-War Classic (1946-1972)</t>
        </is>
      </c>
      <c r="K4799" s="12" t="n">
        <v>835000</v>
      </c>
      <c r="L4799" s="8" t="inlineStr">
        <is>
          <t>Massachusetts</t>
        </is>
      </c>
      <c r="M4799" s="13" t="n">
        <v>8468.16</v>
      </c>
      <c r="N4799" s="13" t="n"/>
      <c r="O4799" s="8" t="inlineStr">
        <is>
          <t>Prior carrier non-renewal / cancellation</t>
        </is>
      </c>
    </row>
    <row r="4800">
      <c r="A4800" s="8" t="inlineStr">
        <is>
          <t>8bcf5755-be6e-516d-8b92-f550b9c1cffd</t>
        </is>
      </c>
      <c r="B4800" s="9" t="inlineStr">
        <is>
          <t>2026-02</t>
        </is>
      </c>
      <c r="C4800" s="10" t="n"/>
      <c r="D4800" s="9" t="inlineStr">
        <is>
          <t>Declined</t>
        </is>
      </c>
      <c r="E4800" s="8" t="inlineStr">
        <is>
          <t>Fenwick Pennington</t>
        </is>
      </c>
      <c r="F4800" s="11" t="n">
        <v>2013</v>
      </c>
      <c r="G4800" s="8" t="inlineStr">
        <is>
          <t>Singer</t>
        </is>
      </c>
      <c r="H4800" s="8" t="inlineStr">
        <is>
          <t>911 Reimagined</t>
        </is>
      </c>
      <c r="I4800" s="8" t="inlineStr">
        <is>
          <t>7L7KDX2Y0D10TBATV</t>
        </is>
      </c>
      <c r="J4800" s="8" t="inlineStr">
        <is>
          <t>11 - Restomod / Coachbuilt / Bespoke</t>
        </is>
      </c>
      <c r="K4800" s="12" t="n">
        <v>1090000</v>
      </c>
      <c r="L4800" s="8" t="inlineStr">
        <is>
          <t>Arkansas</t>
        </is>
      </c>
      <c r="M4800" s="13" t="n">
        <v>19299.17</v>
      </c>
      <c r="N4800" s="13" t="n"/>
      <c r="O4800" s="8" t="inlineStr">
        <is>
          <t>3 + at-fault claims - 5 yrs</t>
        </is>
      </c>
    </row>
    <row r="4801">
      <c r="A4801" s="8" t="inlineStr">
        <is>
          <t>8c4f7379-8392-5b3a-9f2f-3a2ae82c2201</t>
        </is>
      </c>
      <c r="B4801" s="9" t="inlineStr">
        <is>
          <t>2026-02</t>
        </is>
      </c>
      <c r="C4801" s="10" t="n"/>
      <c r="D4801" s="9" t="inlineStr">
        <is>
          <t>Declined</t>
        </is>
      </c>
      <c r="E4801" s="8" t="inlineStr">
        <is>
          <t>Marisol Merriweather</t>
        </is>
      </c>
      <c r="F4801" s="11" t="n">
        <v>1972</v>
      </c>
      <c r="G4801" s="8" t="inlineStr">
        <is>
          <t>McLaren</t>
        </is>
      </c>
      <c r="H4801" s="8" t="inlineStr">
        <is>
          <t>750S</t>
        </is>
      </c>
      <c r="I4801" s="8" t="inlineStr">
        <is>
          <t>ZELSDD4TKTUHBH704</t>
        </is>
      </c>
      <c r="J4801" s="8" t="inlineStr">
        <is>
          <t>03 - Supercar</t>
        </is>
      </c>
      <c r="K4801" s="12" t="n">
        <v>410000</v>
      </c>
      <c r="L4801" s="8" t="inlineStr">
        <is>
          <t>Michigan</t>
        </is>
      </c>
      <c r="M4801" s="13" t="n">
        <v>13789.15</v>
      </c>
      <c r="N4801" s="13" t="n"/>
      <c r="O4801" s="8" t="inlineStr">
        <is>
          <t>3 + at-fault claims - 5 yrs</t>
        </is>
      </c>
    </row>
    <row r="4802">
      <c r="A4802" s="8" t="inlineStr">
        <is>
          <t>8ccca757-6281-590d-b6ea-f48323e8cbfa</t>
        </is>
      </c>
      <c r="B4802" s="9" t="inlineStr">
        <is>
          <t>2026-02</t>
        </is>
      </c>
      <c r="C4802" s="10" t="n"/>
      <c r="D4802" s="9" t="inlineStr">
        <is>
          <t>Declined</t>
        </is>
      </c>
      <c r="E4802" s="8" t="inlineStr">
        <is>
          <t>Horace Chattopadhyay</t>
        </is>
      </c>
      <c r="F4802" s="11" t="n">
        <v>1971</v>
      </c>
      <c r="G4802" s="8" t="inlineStr">
        <is>
          <t>Bentley</t>
        </is>
      </c>
      <c r="H4802" s="8" t="inlineStr">
        <is>
          <t>Continental GT</t>
        </is>
      </c>
      <c r="I4802" s="8" t="inlineStr">
        <is>
          <t>4JG4CU3P7SF2C3AGL</t>
        </is>
      </c>
      <c r="J4802" s="8" t="inlineStr">
        <is>
          <t>02 - Sports / GT</t>
        </is>
      </c>
      <c r="K4802" s="12" t="n">
        <v>535000</v>
      </c>
      <c r="L4802" s="8" t="inlineStr">
        <is>
          <t>New York</t>
        </is>
      </c>
      <c r="M4802" s="13" t="n">
        <v>8398.49</v>
      </c>
      <c r="N4802" s="13" t="n"/>
      <c r="O4802" s="8" t="inlineStr">
        <is>
          <t>3 + at-fault claims - 5 yrs</t>
        </is>
      </c>
    </row>
    <row r="4803">
      <c r="A4803" s="8" t="inlineStr">
        <is>
          <t>8cf1b657-57aa-5ef0-a7de-6283acf8c191</t>
        </is>
      </c>
      <c r="B4803" s="9" t="inlineStr">
        <is>
          <t>2026-02</t>
        </is>
      </c>
      <c r="C4803" s="10" t="n"/>
      <c r="D4803" s="9" t="inlineStr">
        <is>
          <t>Declined</t>
        </is>
      </c>
      <c r="E4803" s="8" t="inlineStr">
        <is>
          <t>Wilhelmina Vandermeer</t>
        </is>
      </c>
      <c r="F4803" s="11" t="n">
        <v>1963</v>
      </c>
      <c r="G4803" s="8" t="inlineStr">
        <is>
          <t>BMW</t>
        </is>
      </c>
      <c r="H4803" s="8" t="inlineStr">
        <is>
          <t>M8 Competition</t>
        </is>
      </c>
      <c r="I4803" s="8" t="inlineStr">
        <is>
          <t>7E0UPAYLPZGBKGY7S</t>
        </is>
      </c>
      <c r="J4803" s="8" t="inlineStr">
        <is>
          <t>02 - Sports / GT</t>
        </is>
      </c>
      <c r="K4803" s="12" t="n">
        <v>1145000</v>
      </c>
      <c r="L4803" s="8" t="inlineStr">
        <is>
          <t>Colorado</t>
        </is>
      </c>
      <c r="M4803" s="13" t="n">
        <v>13070.28</v>
      </c>
      <c r="N4803" s="13" t="n"/>
      <c r="O4803" s="8" t="inlineStr">
        <is>
          <t>3 + at-fault claims - 5 yrs</t>
        </is>
      </c>
    </row>
    <row r="4804">
      <c r="A4804" s="8" t="inlineStr">
        <is>
          <t>8d19f288-4ebc-54f0-b76c-82a7cca7a6d5</t>
        </is>
      </c>
      <c r="B4804" s="9" t="inlineStr">
        <is>
          <t>2026-02</t>
        </is>
      </c>
      <c r="C4804" s="10" t="n"/>
      <c r="D4804" s="9" t="inlineStr">
        <is>
          <t>Referred</t>
        </is>
      </c>
      <c r="E4804" s="8" t="inlineStr">
        <is>
          <t>Ramona Castellanos</t>
        </is>
      </c>
      <c r="F4804" s="11" t="n">
        <v>1997</v>
      </c>
      <c r="G4804" s="8" t="inlineStr">
        <is>
          <t>Bentley</t>
        </is>
      </c>
      <c r="H4804" s="8" t="inlineStr">
        <is>
          <t>Continental GT</t>
        </is>
      </c>
      <c r="I4804" s="8" t="inlineStr">
        <is>
          <t>F43BD7V9Y888W6XR0</t>
        </is>
      </c>
      <c r="J4804" s="8" t="inlineStr">
        <is>
          <t>02 - Sports / GT</t>
        </is>
      </c>
      <c r="K4804" s="12" t="n">
        <v>405000</v>
      </c>
      <c r="L4804" s="8" t="inlineStr">
        <is>
          <t>Ohio</t>
        </is>
      </c>
      <c r="M4804" s="13" t="n">
        <v>7966.27</v>
      </c>
      <c r="N4804" s="13" t="n"/>
      <c r="O4804" s="8" t="inlineStr">
        <is>
          <t>Prior carrier non-renewal / cancellation</t>
        </is>
      </c>
    </row>
    <row r="4805">
      <c r="A4805" s="8" t="inlineStr">
        <is>
          <t>8e5c7c64-f62c-51a4-ab08-567381c32f82</t>
        </is>
      </c>
      <c r="B4805" s="9" t="inlineStr">
        <is>
          <t>2026-02</t>
        </is>
      </c>
      <c r="C4805" s="10" t="n"/>
      <c r="D4805" s="9" t="inlineStr">
        <is>
          <t>Referred</t>
        </is>
      </c>
      <c r="E4805" s="8" t="inlineStr">
        <is>
          <t>Ramona Kingsford</t>
        </is>
      </c>
      <c r="F4805" s="11" t="n">
        <v>1998</v>
      </c>
      <c r="G4805" s="8" t="inlineStr">
        <is>
          <t>Ferrari</t>
        </is>
      </c>
      <c r="H4805" s="8" t="inlineStr">
        <is>
          <t>296 GTB</t>
        </is>
      </c>
      <c r="I4805" s="8" t="inlineStr">
        <is>
          <t>5A5SRHN6C8W4NXFYX</t>
        </is>
      </c>
      <c r="J4805" s="8" t="inlineStr">
        <is>
          <t>03 - Supercar</t>
        </is>
      </c>
      <c r="K4805" s="12" t="n">
        <v>1875000</v>
      </c>
      <c r="L4805" s="8" t="inlineStr">
        <is>
          <t>Nevada</t>
        </is>
      </c>
      <c r="M4805" s="13" t="n">
        <v>33113.21</v>
      </c>
      <c r="N4805" s="13" t="n"/>
      <c r="O4805" s="8" t="inlineStr">
        <is>
          <t>1 theft / total loss claim</t>
        </is>
      </c>
    </row>
    <row r="4806">
      <c r="A4806" s="8" t="inlineStr">
        <is>
          <t>8e6d477e-952a-523f-95c0-873f3c9a36b1</t>
        </is>
      </c>
      <c r="B4806" s="9" t="inlineStr">
        <is>
          <t>2026-02</t>
        </is>
      </c>
      <c r="C4806" s="10" t="n"/>
      <c r="D4806" s="9" t="inlineStr">
        <is>
          <t>Declined</t>
        </is>
      </c>
      <c r="E4806" s="8" t="inlineStr">
        <is>
          <t>Lorenzo Vandermeer</t>
        </is>
      </c>
      <c r="F4806" s="11" t="n">
        <v>1958</v>
      </c>
      <c r="G4806" s="8" t="inlineStr">
        <is>
          <t>BMW</t>
        </is>
      </c>
      <c r="H4806" s="8" t="inlineStr">
        <is>
          <t>M8 Competition</t>
        </is>
      </c>
      <c r="I4806" s="8" t="inlineStr">
        <is>
          <t>EKW9AZ1XTRLHXAJNA</t>
        </is>
      </c>
      <c r="J4806" s="8" t="inlineStr">
        <is>
          <t>02 - Sports / GT</t>
        </is>
      </c>
      <c r="K4806" s="12" t="n">
        <v>665000</v>
      </c>
      <c r="L4806" s="8" t="inlineStr">
        <is>
          <t>New Jersey</t>
        </is>
      </c>
      <c r="M4806" s="13" t="n">
        <v>7421.65</v>
      </c>
      <c r="N4806" s="13" t="n"/>
      <c r="O4806" s="8" t="inlineStr">
        <is>
          <t>3 + at-fault claims - 5 yrs</t>
        </is>
      </c>
    </row>
    <row r="4807">
      <c r="A4807" s="8" t="inlineStr">
        <is>
          <t>8f88d597-c655-58f4-a8a3-d8f1c2338ba8</t>
        </is>
      </c>
      <c r="B4807" s="9" t="inlineStr">
        <is>
          <t>2026-02</t>
        </is>
      </c>
      <c r="C4807" s="10" t="n"/>
      <c r="D4807" s="9" t="inlineStr">
        <is>
          <t>Declined</t>
        </is>
      </c>
      <c r="E4807" s="8" t="inlineStr">
        <is>
          <t>Horace Harrington</t>
        </is>
      </c>
      <c r="F4807" s="11" t="n">
        <v>2017</v>
      </c>
      <c r="G4807" s="8" t="inlineStr">
        <is>
          <t>Mercedes-Benz</t>
        </is>
      </c>
      <c r="H4807" s="8" t="inlineStr">
        <is>
          <t>280SL Pagoda</t>
        </is>
      </c>
      <c r="I4807" s="8" t="inlineStr">
        <is>
          <t>YJFXCNGJ87SLSG562</t>
        </is>
      </c>
      <c r="J4807" s="8" t="inlineStr">
        <is>
          <t>07 - Post-War Classic (1946-1972)</t>
        </is>
      </c>
      <c r="K4807" s="12" t="n">
        <v>1185000</v>
      </c>
      <c r="L4807" s="8" t="inlineStr">
        <is>
          <t>Illinois</t>
        </is>
      </c>
      <c r="M4807" s="13" t="n">
        <v>11554.87</v>
      </c>
      <c r="N4807" s="13" t="n"/>
      <c r="O4807" s="8" t="inlineStr">
        <is>
          <t>3 + at-fault claims - 5 yrs</t>
        </is>
      </c>
    </row>
    <row r="4808">
      <c r="A4808" s="8" t="inlineStr">
        <is>
          <t>93bf6c59-d144-5c71-89d0-17e71317d88a</t>
        </is>
      </c>
      <c r="B4808" s="9" t="inlineStr">
        <is>
          <t>2026-02</t>
        </is>
      </c>
      <c r="C4808" s="10" t="n"/>
      <c r="D4808" s="9" t="inlineStr">
        <is>
          <t>Declined</t>
        </is>
      </c>
      <c r="E4808" s="8" t="inlineStr">
        <is>
          <t>Horace Larsson</t>
        </is>
      </c>
      <c r="F4808" s="11" t="n">
        <v>2001</v>
      </c>
      <c r="G4808" s="8" t="inlineStr">
        <is>
          <t>Alfa Romeo</t>
        </is>
      </c>
      <c r="H4808" s="8" t="inlineStr">
        <is>
          <t>8C 2900</t>
        </is>
      </c>
      <c r="I4808" s="8" t="inlineStr">
        <is>
          <t>0KRTE58EFPX8ZDT5D</t>
        </is>
      </c>
      <c r="J4808" s="8" t="inlineStr">
        <is>
          <t>06 - Vintage Pre-War (pre-1946)</t>
        </is>
      </c>
      <c r="K4808" s="12" t="n">
        <v>555000</v>
      </c>
      <c r="L4808" s="8" t="inlineStr">
        <is>
          <t>New Jersey</t>
        </is>
      </c>
      <c r="M4808" s="13" t="n">
        <v>3621.11</v>
      </c>
      <c r="N4808" s="13" t="n"/>
      <c r="O4808" s="8" t="inlineStr">
        <is>
          <t>3 + at-fault claims - 5 yrs</t>
        </is>
      </c>
    </row>
    <row r="4809">
      <c r="A4809" s="8" t="inlineStr">
        <is>
          <t>93d9436e-cf4a-5ccf-94a7-de9019e7dddc</t>
        </is>
      </c>
      <c r="B4809" s="9" t="inlineStr">
        <is>
          <t>2026-02</t>
        </is>
      </c>
      <c r="C4809" s="10" t="n"/>
      <c r="D4809" s="9" t="inlineStr">
        <is>
          <t>Declined</t>
        </is>
      </c>
      <c r="E4809" s="8" t="inlineStr">
        <is>
          <t>Lorenzo Delacroix</t>
        </is>
      </c>
      <c r="F4809" s="11" t="n">
        <v>1967</v>
      </c>
      <c r="G4809" s="8" t="inlineStr">
        <is>
          <t>Mercedes-Benz</t>
        </is>
      </c>
      <c r="H4809" s="8" t="inlineStr">
        <is>
          <t>AMG GT</t>
        </is>
      </c>
      <c r="I4809" s="8" t="inlineStr">
        <is>
          <t>5ZF5SJTTDTMAGGA1L</t>
        </is>
      </c>
      <c r="J4809" s="8" t="inlineStr">
        <is>
          <t>02 - Sports / GT</t>
        </is>
      </c>
      <c r="K4809" s="12" t="n">
        <v>720000</v>
      </c>
      <c r="L4809" s="8" t="inlineStr">
        <is>
          <t>Texas</t>
        </is>
      </c>
      <c r="M4809" s="13" t="n">
        <v>10154.72</v>
      </c>
      <c r="N4809" s="13" t="n"/>
      <c r="O4809" s="8" t="inlineStr">
        <is>
          <t>3 + at-fault claims - 5 yrs</t>
        </is>
      </c>
    </row>
    <row r="4810">
      <c r="A4810" s="8" t="inlineStr">
        <is>
          <t>968c98de-7149-54cf-8ba2-13563766a081</t>
        </is>
      </c>
      <c r="B4810" s="9" t="inlineStr">
        <is>
          <t>2026-02</t>
        </is>
      </c>
      <c r="C4810" s="10" t="n"/>
      <c r="D4810" s="9" t="inlineStr">
        <is>
          <t>Referred</t>
        </is>
      </c>
      <c r="E4810" s="8" t="inlineStr">
        <is>
          <t>Emiliano Okonkwo</t>
        </is>
      </c>
      <c r="F4810" s="11" t="n">
        <v>2013</v>
      </c>
      <c r="G4810" s="8" t="inlineStr">
        <is>
          <t>Porsche</t>
        </is>
      </c>
      <c r="H4810" s="8" t="inlineStr">
        <is>
          <t>911 Turbo S</t>
        </is>
      </c>
      <c r="I4810" s="8" t="inlineStr">
        <is>
          <t>YWUBKZ7MSZJLNA418</t>
        </is>
      </c>
      <c r="J4810" s="8" t="inlineStr">
        <is>
          <t>02 - Sports / GT</t>
        </is>
      </c>
      <c r="K4810" s="12" t="n">
        <v>1000000</v>
      </c>
      <c r="L4810" s="8" t="inlineStr">
        <is>
          <t>Nevada</t>
        </is>
      </c>
      <c r="M4810" s="13" t="n">
        <v>12141.51</v>
      </c>
      <c r="N4810" s="13" t="n"/>
      <c r="O4810" s="8" t="inlineStr">
        <is>
          <t>1 theft / total loss claim</t>
        </is>
      </c>
    </row>
    <row r="4811">
      <c r="A4811" s="8" t="inlineStr">
        <is>
          <t>97955dba-8638-5eed-a136-37340bad5f7d</t>
        </is>
      </c>
      <c r="B4811" s="9" t="inlineStr">
        <is>
          <t>2026-02</t>
        </is>
      </c>
      <c r="C4811" s="10" t="n"/>
      <c r="D4811" s="9" t="inlineStr">
        <is>
          <t>Declined</t>
        </is>
      </c>
      <c r="E4811" s="8" t="inlineStr">
        <is>
          <t>Aurelio Merriweather</t>
        </is>
      </c>
      <c r="F4811" s="11" t="n">
        <v>1986</v>
      </c>
      <c r="G4811" s="8" t="inlineStr">
        <is>
          <t>Mercedes-Benz</t>
        </is>
      </c>
      <c r="H4811" s="8" t="inlineStr">
        <is>
          <t>280SL Pagoda</t>
        </is>
      </c>
      <c r="I4811" s="8" t="inlineStr">
        <is>
          <t>3TBLUJHMJL9CDR2MS</t>
        </is>
      </c>
      <c r="J4811" s="8" t="inlineStr">
        <is>
          <t>07 - Post-War Classic (1946-1972)</t>
        </is>
      </c>
      <c r="K4811" s="12" t="n">
        <v>545000</v>
      </c>
      <c r="L4811" s="8" t="inlineStr">
        <is>
          <t>Minnesota</t>
        </is>
      </c>
      <c r="M4811" s="13" t="n">
        <v>5836.64</v>
      </c>
      <c r="N4811" s="13" t="n"/>
      <c r="O4811" s="8" t="inlineStr">
        <is>
          <t>3 + at-fault claims - 5 yrs</t>
        </is>
      </c>
    </row>
    <row r="4812">
      <c r="A4812" s="8" t="inlineStr">
        <is>
          <t>980b2ff2-8b88-524f-8186-09b22d6c6fb3</t>
        </is>
      </c>
      <c r="B4812" s="9" t="inlineStr">
        <is>
          <t>2026-02</t>
        </is>
      </c>
      <c r="C4812" s="10" t="n"/>
      <c r="D4812" s="9" t="inlineStr">
        <is>
          <t>Referred</t>
        </is>
      </c>
      <c r="E4812" s="8" t="inlineStr">
        <is>
          <t>Aurelio Delacroix</t>
        </is>
      </c>
      <c r="F4812" s="11" t="n">
        <v>2010</v>
      </c>
      <c r="G4812" s="8" t="inlineStr">
        <is>
          <t>Bentley</t>
        </is>
      </c>
      <c r="H4812" s="8" t="inlineStr">
        <is>
          <t>Continental GT</t>
        </is>
      </c>
      <c r="I4812" s="8" t="inlineStr">
        <is>
          <t>K1FYXCVMJM6DU77YZ</t>
        </is>
      </c>
      <c r="J4812" s="8" t="inlineStr">
        <is>
          <t>02 - Sports / GT</t>
        </is>
      </c>
      <c r="K4812" s="12" t="n">
        <v>755000</v>
      </c>
      <c r="L4812" s="8" t="inlineStr">
        <is>
          <t>Massachusetts</t>
        </is>
      </c>
      <c r="M4812" s="13" t="n">
        <v>11574.29</v>
      </c>
      <c r="N4812" s="13" t="n"/>
      <c r="O4812" s="8" t="inlineStr">
        <is>
          <t>1 at-fault claim over $100k</t>
        </is>
      </c>
    </row>
    <row r="4813">
      <c r="A4813" s="8" t="inlineStr">
        <is>
          <t>991a7b63-89ac-54ef-b6d1-1186eae0667c</t>
        </is>
      </c>
      <c r="B4813" s="9" t="inlineStr">
        <is>
          <t>2026-02</t>
        </is>
      </c>
      <c r="C4813" s="10" t="n"/>
      <c r="D4813" s="9" t="inlineStr">
        <is>
          <t>Declined</t>
        </is>
      </c>
      <c r="E4813" s="8" t="inlineStr">
        <is>
          <t>Ottilie Pennington</t>
        </is>
      </c>
      <c r="F4813" s="11" t="n">
        <v>1961</v>
      </c>
      <c r="G4813" s="8" t="inlineStr">
        <is>
          <t>Mercedes-Benz</t>
        </is>
      </c>
      <c r="H4813" s="8" t="inlineStr">
        <is>
          <t>AMG GT</t>
        </is>
      </c>
      <c r="I4813" s="8" t="inlineStr">
        <is>
          <t>7A6Y3AGAYUC3LP5WH</t>
        </is>
      </c>
      <c r="J4813" s="8" t="inlineStr">
        <is>
          <t>02 - Sports / GT</t>
        </is>
      </c>
      <c r="K4813" s="12" t="n">
        <v>435000</v>
      </c>
      <c r="L4813" s="8" t="inlineStr">
        <is>
          <t>Indiana</t>
        </is>
      </c>
      <c r="M4813" s="13" t="n">
        <v>7571.46</v>
      </c>
      <c r="N4813" s="13" t="n"/>
      <c r="O4813" s="8" t="inlineStr">
        <is>
          <t>3 + at-fault claims - 5 yrs</t>
        </is>
      </c>
    </row>
    <row r="4814">
      <c r="A4814" s="8" t="inlineStr">
        <is>
          <t>9a293352-9c52-5dc3-8123-42199ad1c252</t>
        </is>
      </c>
      <c r="B4814" s="9" t="inlineStr">
        <is>
          <t>2026-02</t>
        </is>
      </c>
      <c r="C4814" s="10" t="n"/>
      <c r="D4814" s="9" t="inlineStr">
        <is>
          <t>Declined</t>
        </is>
      </c>
      <c r="E4814" s="8" t="inlineStr">
        <is>
          <t>Beatrix Fairweather</t>
        </is>
      </c>
      <c r="F4814" s="11" t="n">
        <v>1956</v>
      </c>
      <c r="G4814" s="8" t="inlineStr">
        <is>
          <t>Mercedes-Benz</t>
        </is>
      </c>
      <c r="H4814" s="8" t="inlineStr">
        <is>
          <t>280SL Pagoda</t>
        </is>
      </c>
      <c r="I4814" s="8" t="inlineStr">
        <is>
          <t>ZE6E8LHRA24R2F9EP</t>
        </is>
      </c>
      <c r="J4814" s="8" t="inlineStr">
        <is>
          <t>07 - Post-War Classic (1946-1972)</t>
        </is>
      </c>
      <c r="K4814" s="12" t="n">
        <v>695000</v>
      </c>
      <c r="L4814" s="8" t="inlineStr">
        <is>
          <t>Oregon</t>
        </is>
      </c>
      <c r="M4814" s="13" t="n">
        <v>6371.71</v>
      </c>
      <c r="N4814" s="13" t="n"/>
      <c r="O4814" s="8" t="inlineStr">
        <is>
          <t>3 + at-fault claims - 5 yrs</t>
        </is>
      </c>
    </row>
    <row r="4815">
      <c r="A4815" s="8" t="inlineStr">
        <is>
          <t>9a4cf28c-ad8e-5e11-9dd0-a2f6aff5119d</t>
        </is>
      </c>
      <c r="B4815" s="9" t="inlineStr">
        <is>
          <t>2026-02</t>
        </is>
      </c>
      <c r="C4815" s="10" t="n"/>
      <c r="D4815" s="9" t="inlineStr">
        <is>
          <t>Declined</t>
        </is>
      </c>
      <c r="E4815" s="8" t="inlineStr">
        <is>
          <t>Lorenzo Okonkwo</t>
        </is>
      </c>
      <c r="F4815" s="11" t="n">
        <v>1959</v>
      </c>
      <c r="G4815" s="8" t="inlineStr">
        <is>
          <t>Ringbrothers</t>
        </is>
      </c>
      <c r="H4815" s="8" t="inlineStr">
        <is>
          <t>Mustang</t>
        </is>
      </c>
      <c r="I4815" s="8" t="inlineStr">
        <is>
          <t>DCUVXZ0E8U4UMETJ4</t>
        </is>
      </c>
      <c r="J4815" s="8" t="inlineStr">
        <is>
          <t>11 - Restomod / Coachbuilt / Bespoke</t>
        </is>
      </c>
      <c r="K4815" s="12" t="n">
        <v>535000</v>
      </c>
      <c r="L4815" s="8" t="inlineStr">
        <is>
          <t>Hawaii</t>
        </is>
      </c>
      <c r="M4815" s="13" t="n">
        <v>10235.66</v>
      </c>
      <c r="N4815" s="13" t="n"/>
      <c r="O4815" s="8" t="inlineStr">
        <is>
          <t>3 + at-fault claims - 5 yrs</t>
        </is>
      </c>
    </row>
    <row r="4816">
      <c r="A4816" s="8" t="inlineStr">
        <is>
          <t>9b3f614f-134d-5b39-b709-e93a2005bc8c</t>
        </is>
      </c>
      <c r="B4816" s="9" t="inlineStr">
        <is>
          <t>2026-02</t>
        </is>
      </c>
      <c r="C4816" s="10" t="n"/>
      <c r="D4816" s="9" t="inlineStr">
        <is>
          <t>Referred</t>
        </is>
      </c>
      <c r="E4816" s="8" t="inlineStr">
        <is>
          <t>Fitzgerald Okonkwo</t>
        </is>
      </c>
      <c r="F4816" s="11" t="n">
        <v>1999</v>
      </c>
      <c r="G4816" s="8" t="inlineStr">
        <is>
          <t>Mercedes-Benz</t>
        </is>
      </c>
      <c r="H4816" s="8" t="inlineStr">
        <is>
          <t>280SL Pagoda</t>
        </is>
      </c>
      <c r="I4816" s="8" t="inlineStr">
        <is>
          <t>9793DN62D1WSP3DZA</t>
        </is>
      </c>
      <c r="J4816" s="8" t="inlineStr">
        <is>
          <t>07 - Post-War Classic (1946-1972)</t>
        </is>
      </c>
      <c r="K4816" s="12" t="n">
        <v>220000</v>
      </c>
      <c r="L4816" s="8" t="inlineStr">
        <is>
          <t>Oklahoma</t>
        </is>
      </c>
      <c r="M4816" s="13" t="n">
        <v>2981.21</v>
      </c>
      <c r="N4816" s="13" t="n"/>
      <c r="O4816" s="8" t="inlineStr">
        <is>
          <t>1 at-fault claim over $100k</t>
        </is>
      </c>
    </row>
    <row r="4817">
      <c r="A4817" s="8" t="inlineStr">
        <is>
          <t>9b85f2ae-b053-5663-856e-31baeb125560</t>
        </is>
      </c>
      <c r="B4817" s="9" t="inlineStr">
        <is>
          <t>2026-02</t>
        </is>
      </c>
      <c r="C4817" s="10" t="n"/>
      <c r="D4817" s="9" t="inlineStr">
        <is>
          <t>Declined</t>
        </is>
      </c>
      <c r="E4817" s="8" t="inlineStr">
        <is>
          <t>Delphine Vasquez</t>
        </is>
      </c>
      <c r="F4817" s="11" t="n">
        <v>2011</v>
      </c>
      <c r="G4817" s="8" t="inlineStr">
        <is>
          <t>Porsche</t>
        </is>
      </c>
      <c r="H4817" s="8" t="inlineStr">
        <is>
          <t>911 Turbo S</t>
        </is>
      </c>
      <c r="I4817" s="8" t="inlineStr">
        <is>
          <t>R5AF50N7BST84V87K</t>
        </is>
      </c>
      <c r="J4817" s="8" t="inlineStr">
        <is>
          <t>02 - Sports / GT</t>
        </is>
      </c>
      <c r="K4817" s="12" t="n">
        <v>550000</v>
      </c>
      <c r="L4817" s="8" t="inlineStr">
        <is>
          <t>Rhode Island</t>
        </is>
      </c>
      <c r="M4817" s="13" t="n">
        <v>9241.040000000001</v>
      </c>
      <c r="N4817" s="13" t="n"/>
      <c r="O4817" s="8" t="inlineStr">
        <is>
          <t>3 + at-fault claims - 5 yrs</t>
        </is>
      </c>
    </row>
    <row r="4818">
      <c r="A4818" s="8" t="inlineStr">
        <is>
          <t>9bb0f76a-a856-5046-92fa-213d254154f6</t>
        </is>
      </c>
      <c r="B4818" s="9" t="inlineStr">
        <is>
          <t>2026-02</t>
        </is>
      </c>
      <c r="C4818" s="10" t="n"/>
      <c r="D4818" s="9" t="inlineStr">
        <is>
          <t>Declined</t>
        </is>
      </c>
      <c r="E4818" s="8" t="inlineStr">
        <is>
          <t>Ramona Pennington</t>
        </is>
      </c>
      <c r="F4818" s="11" t="n">
        <v>1957</v>
      </c>
      <c r="G4818" s="8" t="inlineStr">
        <is>
          <t>Aston Martin</t>
        </is>
      </c>
      <c r="H4818" s="8" t="inlineStr">
        <is>
          <t>DB12</t>
        </is>
      </c>
      <c r="I4818" s="8" t="inlineStr">
        <is>
          <t>5WX0BXA5FRBG94FHC</t>
        </is>
      </c>
      <c r="J4818" s="8" t="inlineStr">
        <is>
          <t>02 - Sports / GT</t>
        </is>
      </c>
      <c r="K4818" s="12" t="n">
        <v>645000</v>
      </c>
      <c r="L4818" s="8" t="inlineStr">
        <is>
          <t>New York</t>
        </is>
      </c>
      <c r="M4818" s="13" t="n">
        <v>10125.28</v>
      </c>
      <c r="N4818" s="13" t="n"/>
      <c r="O4818" s="8" t="inlineStr">
        <is>
          <t>3 + at-fault claims - 5 yrs</t>
        </is>
      </c>
    </row>
    <row r="4819">
      <c r="A4819" s="8" t="inlineStr">
        <is>
          <t>9d1ff56f-9195-570e-a098-ce9b7a46e4b5</t>
        </is>
      </c>
      <c r="B4819" s="9" t="inlineStr">
        <is>
          <t>2026-02</t>
        </is>
      </c>
      <c r="C4819" s="10" t="n"/>
      <c r="D4819" s="9" t="inlineStr">
        <is>
          <t>Declined</t>
        </is>
      </c>
      <c r="E4819" s="8" t="inlineStr">
        <is>
          <t>Cassius Castellanos</t>
        </is>
      </c>
      <c r="F4819" s="11" t="n">
        <v>1967</v>
      </c>
      <c r="G4819" s="8" t="inlineStr">
        <is>
          <t>Porsche</t>
        </is>
      </c>
      <c r="H4819" s="8" t="inlineStr">
        <is>
          <t>911 Turbo S</t>
        </is>
      </c>
      <c r="I4819" s="8" t="inlineStr">
        <is>
          <t>SG9RMA8YPT70CB3ZL</t>
        </is>
      </c>
      <c r="J4819" s="8" t="inlineStr">
        <is>
          <t>02 - Sports / GT</t>
        </is>
      </c>
      <c r="K4819" s="12" t="n">
        <v>460000</v>
      </c>
      <c r="L4819" s="8" t="inlineStr">
        <is>
          <t>California</t>
        </is>
      </c>
      <c r="M4819" s="13" t="n">
        <v>8787.74</v>
      </c>
      <c r="N4819" s="13" t="n"/>
      <c r="O4819" s="8" t="inlineStr">
        <is>
          <t>3 + at-fault claims - 5 yrs</t>
        </is>
      </c>
    </row>
    <row r="4820">
      <c r="A4820" s="8" t="inlineStr">
        <is>
          <t>9d760fc3-4bca-5237-8427-bbcf24b22cf8</t>
        </is>
      </c>
      <c r="B4820" s="9" t="inlineStr">
        <is>
          <t>2026-02</t>
        </is>
      </c>
      <c r="C4820" s="10" t="n"/>
      <c r="D4820" s="9" t="inlineStr">
        <is>
          <t>Declined</t>
        </is>
      </c>
      <c r="E4820" s="8" t="inlineStr">
        <is>
          <t>Callum Blackwood</t>
        </is>
      </c>
      <c r="F4820" s="11" t="n">
        <v>2007</v>
      </c>
      <c r="G4820" s="8" t="inlineStr">
        <is>
          <t>Porsche</t>
        </is>
      </c>
      <c r="H4820" s="8" t="inlineStr">
        <is>
          <t>911 Turbo S</t>
        </is>
      </c>
      <c r="I4820" s="8" t="inlineStr">
        <is>
          <t>CA5JF13RAK02Y12Y8</t>
        </is>
      </c>
      <c r="J4820" s="8" t="inlineStr">
        <is>
          <t>02 - Sports / GT</t>
        </is>
      </c>
      <c r="K4820" s="12" t="n">
        <v>365000</v>
      </c>
      <c r="L4820" s="8" t="inlineStr">
        <is>
          <t>Wyoming</t>
        </is>
      </c>
      <c r="M4820" s="13" t="n">
        <v>5526.65</v>
      </c>
      <c r="N4820" s="13" t="n"/>
      <c r="O4820" s="8" t="inlineStr">
        <is>
          <t>3 + at-fault claims - 5 yrs</t>
        </is>
      </c>
    </row>
    <row r="4821">
      <c r="A4821" s="8" t="inlineStr">
        <is>
          <t>9ed3fb33-e107-5e8b-95b2-3d45cd489cc7</t>
        </is>
      </c>
      <c r="B4821" s="9" t="inlineStr">
        <is>
          <t>2026-02</t>
        </is>
      </c>
      <c r="C4821" s="10" t="n"/>
      <c r="D4821" s="9" t="inlineStr">
        <is>
          <t>Declined</t>
        </is>
      </c>
      <c r="E4821" s="8" t="inlineStr">
        <is>
          <t>Ingrid Merriweather</t>
        </is>
      </c>
      <c r="F4821" s="11" t="n">
        <v>1969</v>
      </c>
      <c r="G4821" s="8" t="inlineStr">
        <is>
          <t>Aston Martin</t>
        </is>
      </c>
      <c r="H4821" s="8" t="inlineStr">
        <is>
          <t>DB12</t>
        </is>
      </c>
      <c r="I4821" s="8" t="inlineStr">
        <is>
          <t>EGHLKWJF4YAEMS87T</t>
        </is>
      </c>
      <c r="J4821" s="8" t="inlineStr">
        <is>
          <t>02 - Sports / GT</t>
        </is>
      </c>
      <c r="K4821" s="12" t="n">
        <v>185000</v>
      </c>
      <c r="L4821" s="8" t="inlineStr">
        <is>
          <t>Kansas</t>
        </is>
      </c>
      <c r="M4821" s="13" t="n">
        <v>3114.98</v>
      </c>
      <c r="N4821" s="13" t="n"/>
      <c r="O4821" s="8" t="inlineStr">
        <is>
          <t>3 + at-fault claims - 5 yrs</t>
        </is>
      </c>
    </row>
    <row r="4822">
      <c r="A4822" s="8" t="inlineStr">
        <is>
          <t>9f7e627b-9044-595f-bc0c-83186dd143b3</t>
        </is>
      </c>
      <c r="B4822" s="9" t="inlineStr">
        <is>
          <t>2026-02</t>
        </is>
      </c>
      <c r="C4822" s="10" t="n"/>
      <c r="D4822" s="9" t="inlineStr">
        <is>
          <t>Declined</t>
        </is>
      </c>
      <c r="E4822" s="8" t="inlineStr">
        <is>
          <t>Desmond Harrington</t>
        </is>
      </c>
      <c r="F4822" s="11" t="n">
        <v>1968</v>
      </c>
      <c r="G4822" s="8" t="inlineStr">
        <is>
          <t>Bentley</t>
        </is>
      </c>
      <c r="H4822" s="8" t="inlineStr">
        <is>
          <t>Continental GT</t>
        </is>
      </c>
      <c r="I4822" s="8" t="inlineStr">
        <is>
          <t>4NFL00CF9SWRA4LBD</t>
        </is>
      </c>
      <c r="J4822" s="8" t="inlineStr">
        <is>
          <t>02 - Sports / GT</t>
        </is>
      </c>
      <c r="K4822" s="12" t="n">
        <v>565000</v>
      </c>
      <c r="L4822" s="8" t="inlineStr">
        <is>
          <t>Tennessee</t>
        </is>
      </c>
      <c r="M4822" s="13" t="n">
        <v>6790.66</v>
      </c>
      <c r="N4822" s="13" t="n"/>
      <c r="O4822" s="8" t="inlineStr">
        <is>
          <t>3 + at-fault claims - 5 yrs</t>
        </is>
      </c>
    </row>
    <row r="4823">
      <c r="A4823" s="8" t="inlineStr">
        <is>
          <t>CANON-202602-004664</t>
        </is>
      </c>
      <c r="B4823" s="9" t="inlineStr">
        <is>
          <t>2026-02</t>
        </is>
      </c>
      <c r="C4823" s="10" t="n">
        <v>46071</v>
      </c>
      <c r="D4823" s="9" t="inlineStr">
        <is>
          <t>Bound</t>
        </is>
      </c>
      <c r="E4823" s="8" t="inlineStr">
        <is>
          <t>Horace Bellandi</t>
        </is>
      </c>
      <c r="F4823" s="11" t="n">
        <v>2014</v>
      </c>
      <c r="G4823" s="8" t="inlineStr">
        <is>
          <t>Lamborghini</t>
        </is>
      </c>
      <c r="H4823" s="8" t="inlineStr">
        <is>
          <t>Huracan EVO</t>
        </is>
      </c>
      <c r="I4823" s="8" t="inlineStr">
        <is>
          <t>CH4SNLTCEGRLJ0UEW</t>
        </is>
      </c>
      <c r="J4823" s="8" t="inlineStr">
        <is>
          <t>03 - Supercar</t>
        </is>
      </c>
      <c r="K4823" s="12" t="n">
        <v>670000</v>
      </c>
      <c r="L4823" s="8" t="inlineStr">
        <is>
          <t>Iowa</t>
        </is>
      </c>
      <c r="M4823" s="13" t="n">
        <v>13210.38</v>
      </c>
      <c r="N4823" s="13" t="n">
        <v>11614.57</v>
      </c>
      <c r="O4823" s="8" t="n"/>
    </row>
    <row r="4824">
      <c r="A4824" s="8" t="inlineStr">
        <is>
          <t>CANON-202602-004665</t>
        </is>
      </c>
      <c r="B4824" s="9" t="inlineStr">
        <is>
          <t>2026-02</t>
        </is>
      </c>
      <c r="C4824" s="10" t="n">
        <v>46059</v>
      </c>
      <c r="D4824" s="9" t="inlineStr">
        <is>
          <t>Bound</t>
        </is>
      </c>
      <c r="E4824" s="8" t="inlineStr">
        <is>
          <t>Anouk Thistlewood</t>
        </is>
      </c>
      <c r="F4824" s="11" t="n">
        <v>1978</v>
      </c>
      <c r="G4824" s="8" t="inlineStr">
        <is>
          <t>Bentley</t>
        </is>
      </c>
      <c r="H4824" s="8" t="inlineStr">
        <is>
          <t>Continental GT</t>
        </is>
      </c>
      <c r="I4824" s="8" t="inlineStr">
        <is>
          <t>2T9H6GZA4TN9SYL7F</t>
        </is>
      </c>
      <c r="J4824" s="8" t="inlineStr">
        <is>
          <t>02 - Sports / GT</t>
        </is>
      </c>
      <c r="K4824" s="12" t="n">
        <v>285000</v>
      </c>
      <c r="L4824" s="8" t="inlineStr">
        <is>
          <t>Vermont</t>
        </is>
      </c>
      <c r="M4824" s="13" t="n">
        <v>4920.28</v>
      </c>
      <c r="N4824" s="13" t="n">
        <v>4325.91</v>
      </c>
      <c r="O4824" s="8" t="n"/>
    </row>
    <row r="4825">
      <c r="A4825" s="8" t="inlineStr">
        <is>
          <t>CANON-202602-004666</t>
        </is>
      </c>
      <c r="B4825" s="9" t="inlineStr">
        <is>
          <t>2026-02</t>
        </is>
      </c>
      <c r="C4825" s="10" t="n">
        <v>46064</v>
      </c>
      <c r="D4825" s="9" t="inlineStr">
        <is>
          <t>Bound</t>
        </is>
      </c>
      <c r="E4825" s="8" t="inlineStr">
        <is>
          <t>Emiliano Fairweather</t>
        </is>
      </c>
      <c r="F4825" s="11" t="n">
        <v>2010</v>
      </c>
      <c r="G4825" s="8" t="inlineStr">
        <is>
          <t>Mercedes-Benz</t>
        </is>
      </c>
      <c r="H4825" s="8" t="inlineStr">
        <is>
          <t>AMG GT</t>
        </is>
      </c>
      <c r="I4825" s="8" t="inlineStr">
        <is>
          <t>ZG7W84T9AT0Z2X9TK</t>
        </is>
      </c>
      <c r="J4825" s="8" t="inlineStr">
        <is>
          <t>02 - Sports / GT</t>
        </is>
      </c>
      <c r="K4825" s="12" t="n">
        <v>1030000</v>
      </c>
      <c r="L4825" s="8" t="inlineStr">
        <is>
          <t>Massachusetts</t>
        </is>
      </c>
      <c r="M4825" s="13" t="n">
        <v>13360.85</v>
      </c>
      <c r="N4825" s="13" t="n">
        <v>11746.86</v>
      </c>
      <c r="O4825" s="8" t="n"/>
    </row>
    <row r="4826">
      <c r="A4826" s="8" t="inlineStr">
        <is>
          <t>CANON-202602-004667</t>
        </is>
      </c>
      <c r="B4826" s="9" t="inlineStr">
        <is>
          <t>2026-02</t>
        </is>
      </c>
      <c r="C4826" s="10" t="n">
        <v>46080</v>
      </c>
      <c r="D4826" s="9" t="inlineStr">
        <is>
          <t>Bound</t>
        </is>
      </c>
      <c r="E4826" s="8" t="inlineStr">
        <is>
          <t>Horace Vasquez</t>
        </is>
      </c>
      <c r="F4826" s="11" t="n">
        <v>2012</v>
      </c>
      <c r="G4826" s="8" t="inlineStr">
        <is>
          <t>Ferrari</t>
        </is>
      </c>
      <c r="H4826" s="8" t="inlineStr">
        <is>
          <t>296 GTB</t>
        </is>
      </c>
      <c r="I4826" s="8" t="inlineStr">
        <is>
          <t>SS69EFAF6XCS4B5DY</t>
        </is>
      </c>
      <c r="J4826" s="8" t="inlineStr">
        <is>
          <t>03 - Supercar</t>
        </is>
      </c>
      <c r="K4826" s="12" t="n">
        <v>780000</v>
      </c>
      <c r="L4826" s="8" t="inlineStr">
        <is>
          <t>Rhode Island</t>
        </is>
      </c>
      <c r="M4826" s="13" t="n">
        <v>19154.15</v>
      </c>
      <c r="N4826" s="13" t="n">
        <v>16840.33</v>
      </c>
      <c r="O4826" s="8" t="n"/>
    </row>
    <row r="4827">
      <c r="A4827" s="8" t="inlineStr">
        <is>
          <t>CANON-202602-004670</t>
        </is>
      </c>
      <c r="B4827" s="9" t="inlineStr">
        <is>
          <t>2026-02</t>
        </is>
      </c>
      <c r="C4827" s="10" t="n">
        <v>46071</v>
      </c>
      <c r="D4827" s="9" t="inlineStr">
        <is>
          <t>Bound</t>
        </is>
      </c>
      <c r="E4827" s="8" t="inlineStr">
        <is>
          <t>Noor Rourke</t>
        </is>
      </c>
      <c r="F4827" s="11" t="n">
        <v>1990</v>
      </c>
      <c r="G4827" s="8" t="inlineStr">
        <is>
          <t>BMW</t>
        </is>
      </c>
      <c r="H4827" s="8" t="inlineStr">
        <is>
          <t>M8 Competition</t>
        </is>
      </c>
      <c r="I4827" s="8" t="inlineStr">
        <is>
          <t>H4SFJJSG71GR36W0M</t>
        </is>
      </c>
      <c r="J4827" s="8" t="inlineStr">
        <is>
          <t>02 - Sports / GT</t>
        </is>
      </c>
      <c r="K4827" s="12" t="n">
        <v>450000</v>
      </c>
      <c r="L4827" s="8" t="inlineStr">
        <is>
          <t>Texas</t>
        </is>
      </c>
      <c r="M4827" s="13" t="n">
        <v>7323.11</v>
      </c>
      <c r="N4827" s="13" t="n">
        <v>6438.48</v>
      </c>
      <c r="O4827" s="8" t="n"/>
    </row>
    <row r="4828">
      <c r="A4828" s="8" t="inlineStr">
        <is>
          <t>CANON-202602-004673</t>
        </is>
      </c>
      <c r="B4828" s="9" t="inlineStr">
        <is>
          <t>2026-02</t>
        </is>
      </c>
      <c r="C4828" s="10" t="n">
        <v>46074</v>
      </c>
      <c r="D4828" s="9" t="inlineStr">
        <is>
          <t>Bound</t>
        </is>
      </c>
      <c r="E4828" s="8" t="inlineStr">
        <is>
          <t>Callum Castellanos</t>
        </is>
      </c>
      <c r="F4828" s="11" t="n">
        <v>1970</v>
      </c>
      <c r="G4828" s="8" t="inlineStr">
        <is>
          <t>Bentley</t>
        </is>
      </c>
      <c r="H4828" s="8" t="inlineStr">
        <is>
          <t>4.5 Litre</t>
        </is>
      </c>
      <c r="I4828" s="8" t="inlineStr">
        <is>
          <t>NR3EG7UAXLFY4NBHF</t>
        </is>
      </c>
      <c r="J4828" s="8" t="inlineStr">
        <is>
          <t>06 - Vintage Pre-War (pre-1946)</t>
        </is>
      </c>
      <c r="K4828" s="12" t="n">
        <v>1250000</v>
      </c>
      <c r="L4828" s="8" t="inlineStr">
        <is>
          <t>Maryland</t>
        </is>
      </c>
      <c r="M4828" s="13" t="n">
        <v>7617.92</v>
      </c>
      <c r="N4828" s="13" t="n">
        <v>6697.68</v>
      </c>
      <c r="O4828" s="8" t="n"/>
    </row>
    <row r="4829">
      <c r="A4829" s="8" t="inlineStr">
        <is>
          <t>CANON-202602-004675</t>
        </is>
      </c>
      <c r="B4829" s="9" t="inlineStr">
        <is>
          <t>2026-02</t>
        </is>
      </c>
      <c r="C4829" s="10" t="n">
        <v>46079</v>
      </c>
      <c r="D4829" s="9" t="inlineStr">
        <is>
          <t>Bound</t>
        </is>
      </c>
      <c r="E4829" s="8" t="inlineStr">
        <is>
          <t>Callum Merriweather</t>
        </is>
      </c>
      <c r="F4829" s="11" t="n">
        <v>2016</v>
      </c>
      <c r="G4829" s="8" t="inlineStr">
        <is>
          <t>McLaren</t>
        </is>
      </c>
      <c r="H4829" s="8" t="inlineStr">
        <is>
          <t>750S</t>
        </is>
      </c>
      <c r="I4829" s="8" t="inlineStr">
        <is>
          <t>KY9XFAE93K3VN58WG</t>
        </is>
      </c>
      <c r="J4829" s="8" t="inlineStr">
        <is>
          <t>03 - Supercar</t>
        </is>
      </c>
      <c r="K4829" s="12" t="n">
        <v>985000</v>
      </c>
      <c r="L4829" s="8" t="inlineStr">
        <is>
          <t>Illinois</t>
        </is>
      </c>
      <c r="M4829" s="13" t="n">
        <v>24011.7</v>
      </c>
      <c r="N4829" s="13" t="n">
        <v>21111.09</v>
      </c>
      <c r="O4829" s="8" t="n"/>
    </row>
    <row r="4830">
      <c r="A4830" s="8" t="inlineStr">
        <is>
          <t>CANON-202602-004676</t>
        </is>
      </c>
      <c r="B4830" s="9" t="inlineStr">
        <is>
          <t>2026-02</t>
        </is>
      </c>
      <c r="C4830" s="10" t="n">
        <v>46067</v>
      </c>
      <c r="D4830" s="9" t="inlineStr">
        <is>
          <t>Bound</t>
        </is>
      </c>
      <c r="E4830" s="8" t="inlineStr">
        <is>
          <t>Ramona Farkas</t>
        </is>
      </c>
      <c r="F4830" s="11" t="n">
        <v>1974</v>
      </c>
      <c r="G4830" s="8" t="inlineStr">
        <is>
          <t>Aston Martin</t>
        </is>
      </c>
      <c r="H4830" s="8" t="inlineStr">
        <is>
          <t>DB12</t>
        </is>
      </c>
      <c r="I4830" s="8" t="inlineStr">
        <is>
          <t>9EA5ZCJXL8MBT5T6Z</t>
        </is>
      </c>
      <c r="J4830" s="8" t="inlineStr">
        <is>
          <t>02 - Sports / GT</t>
        </is>
      </c>
      <c r="K4830" s="12" t="n">
        <v>670000</v>
      </c>
      <c r="L4830" s="8" t="inlineStr">
        <is>
          <t>New Jersey</t>
        </is>
      </c>
      <c r="M4830" s="13" t="n">
        <v>7477.45</v>
      </c>
      <c r="N4830" s="13" t="n">
        <v>6574.17</v>
      </c>
      <c r="O4830" s="8" t="n"/>
    </row>
    <row r="4831">
      <c r="A4831" s="8" t="inlineStr">
        <is>
          <t>CANON-202602-004677</t>
        </is>
      </c>
      <c r="B4831" s="9" t="inlineStr">
        <is>
          <t>2026-02</t>
        </is>
      </c>
      <c r="C4831" s="10" t="n">
        <v>46075</v>
      </c>
      <c r="D4831" s="9" t="inlineStr">
        <is>
          <t>Bound</t>
        </is>
      </c>
      <c r="E4831" s="8" t="inlineStr">
        <is>
          <t>Mireille Kingsford</t>
        </is>
      </c>
      <c r="F4831" s="11" t="n">
        <v>2019</v>
      </c>
      <c r="G4831" s="8" t="inlineStr">
        <is>
          <t>Aston Martin</t>
        </is>
      </c>
      <c r="H4831" s="8" t="inlineStr">
        <is>
          <t>DB5</t>
        </is>
      </c>
      <c r="I4831" s="8" t="inlineStr">
        <is>
          <t>W34P8EBD49W8JKPVF</t>
        </is>
      </c>
      <c r="J4831" s="8" t="inlineStr">
        <is>
          <t>07 - Post-War Classic (1946-1972)</t>
        </is>
      </c>
      <c r="K4831" s="12" t="n">
        <v>715000</v>
      </c>
      <c r="L4831" s="8" t="inlineStr">
        <is>
          <t>Texas</t>
        </is>
      </c>
      <c r="M4831" s="13" t="n">
        <v>6671.08</v>
      </c>
      <c r="N4831" s="13" t="n">
        <v>5865.21</v>
      </c>
      <c r="O4831" s="8" t="n"/>
    </row>
    <row r="4832">
      <c r="A4832" s="8" t="inlineStr">
        <is>
          <t>CANON-202602-004678</t>
        </is>
      </c>
      <c r="B4832" s="9" t="inlineStr">
        <is>
          <t>2026-02</t>
        </is>
      </c>
      <c r="C4832" s="10" t="n">
        <v>46072</v>
      </c>
      <c r="D4832" s="9" t="inlineStr">
        <is>
          <t>Bound</t>
        </is>
      </c>
      <c r="E4832" s="8" t="inlineStr">
        <is>
          <t>Fitzgerald Harrington</t>
        </is>
      </c>
      <c r="F4832" s="11" t="n">
        <v>2011</v>
      </c>
      <c r="G4832" s="8" t="inlineStr">
        <is>
          <t>Bentley</t>
        </is>
      </c>
      <c r="H4832" s="8" t="inlineStr">
        <is>
          <t>Continental GT</t>
        </is>
      </c>
      <c r="I4832" s="8" t="inlineStr">
        <is>
          <t>7GZTAVW92GLS0HRPY</t>
        </is>
      </c>
      <c r="J4832" s="8" t="inlineStr">
        <is>
          <t>02 - Sports / GT</t>
        </is>
      </c>
      <c r="K4832" s="12" t="n">
        <v>210000</v>
      </c>
      <c r="L4832" s="8" t="inlineStr">
        <is>
          <t>Alabama</t>
        </is>
      </c>
      <c r="M4832" s="13" t="n">
        <v>4629.51</v>
      </c>
      <c r="N4832" s="13" t="n">
        <v>4070.27</v>
      </c>
      <c r="O4832" s="8" t="n"/>
    </row>
    <row r="4833">
      <c r="A4833" s="8" t="inlineStr">
        <is>
          <t>CANON-202602-004681</t>
        </is>
      </c>
      <c r="B4833" s="9" t="inlineStr">
        <is>
          <t>2026-02</t>
        </is>
      </c>
      <c r="C4833" s="10" t="n">
        <v>46056</v>
      </c>
      <c r="D4833" s="9" t="inlineStr">
        <is>
          <t>Bound</t>
        </is>
      </c>
      <c r="E4833" s="8" t="inlineStr">
        <is>
          <t>Ottilie Pennington</t>
        </is>
      </c>
      <c r="F4833" s="11" t="n">
        <v>1979</v>
      </c>
      <c r="G4833" s="8" t="inlineStr">
        <is>
          <t>Porsche</t>
        </is>
      </c>
      <c r="H4833" s="8" t="inlineStr">
        <is>
          <t>911 Turbo S</t>
        </is>
      </c>
      <c r="I4833" s="8" t="inlineStr">
        <is>
          <t>F7M0Z50FFX1D3U0AV</t>
        </is>
      </c>
      <c r="J4833" s="8" t="inlineStr">
        <is>
          <t>02 - Sports / GT</t>
        </is>
      </c>
      <c r="K4833" s="12" t="n">
        <v>1250000</v>
      </c>
      <c r="L4833" s="8" t="inlineStr">
        <is>
          <t>North Carolina</t>
        </is>
      </c>
      <c r="M4833" s="13" t="n">
        <v>14917.45</v>
      </c>
      <c r="N4833" s="13" t="n">
        <v>13115.42</v>
      </c>
      <c r="O4833" s="8" t="n"/>
    </row>
    <row r="4834">
      <c r="A4834" s="8" t="inlineStr">
        <is>
          <t>CANON-202602-004684</t>
        </is>
      </c>
      <c r="B4834" s="9" t="inlineStr">
        <is>
          <t>2026-02</t>
        </is>
      </c>
      <c r="C4834" s="10" t="n">
        <v>46056</v>
      </c>
      <c r="D4834" s="9" t="inlineStr">
        <is>
          <t>Bound</t>
        </is>
      </c>
      <c r="E4834" s="8" t="inlineStr">
        <is>
          <t>Ottilie Nakashima</t>
        </is>
      </c>
      <c r="F4834" s="11" t="n">
        <v>1961</v>
      </c>
      <c r="G4834" s="8" t="inlineStr">
        <is>
          <t>Maserati</t>
        </is>
      </c>
      <c r="H4834" s="8" t="inlineStr">
        <is>
          <t>GranTurismo</t>
        </is>
      </c>
      <c r="I4834" s="8" t="inlineStr">
        <is>
          <t>BPPT0RA6459G9ZLN5</t>
        </is>
      </c>
      <c r="J4834" s="8" t="inlineStr">
        <is>
          <t>02 - Sports / GT</t>
        </is>
      </c>
      <c r="K4834" s="12" t="n">
        <v>315000</v>
      </c>
      <c r="L4834" s="8" t="inlineStr">
        <is>
          <t>Illinois</t>
        </is>
      </c>
      <c r="M4834" s="13" t="n">
        <v>6062.26</v>
      </c>
      <c r="N4834" s="13" t="n">
        <v>5329.94</v>
      </c>
      <c r="O4834" s="8" t="n"/>
    </row>
    <row r="4835">
      <c r="A4835" s="8" t="inlineStr">
        <is>
          <t>CANON-202602-004685</t>
        </is>
      </c>
      <c r="B4835" s="9" t="inlineStr">
        <is>
          <t>2026-02</t>
        </is>
      </c>
      <c r="C4835" s="10" t="n">
        <v>46054</v>
      </c>
      <c r="D4835" s="9" t="inlineStr">
        <is>
          <t>Bound</t>
        </is>
      </c>
      <c r="E4835" s="8" t="inlineStr">
        <is>
          <t>Priya Nakashima</t>
        </is>
      </c>
      <c r="F4835" s="11" t="n">
        <v>1964</v>
      </c>
      <c r="G4835" s="8" t="inlineStr">
        <is>
          <t>Porsche</t>
        </is>
      </c>
      <c r="H4835" s="8" t="inlineStr">
        <is>
          <t>911 Turbo S</t>
        </is>
      </c>
      <c r="I4835" s="8" t="inlineStr">
        <is>
          <t>0L0B84HUMH4M1LF3V</t>
        </is>
      </c>
      <c r="J4835" s="8" t="inlineStr">
        <is>
          <t>02 - Sports / GT</t>
        </is>
      </c>
      <c r="K4835" s="12" t="n">
        <v>325000</v>
      </c>
      <c r="L4835" s="8" t="inlineStr">
        <is>
          <t>Oklahoma</t>
        </is>
      </c>
      <c r="M4835" s="13" t="n">
        <v>5794.81</v>
      </c>
      <c r="N4835" s="13" t="n">
        <v>5094.8</v>
      </c>
      <c r="O4835" s="8" t="n"/>
    </row>
    <row r="4836">
      <c r="A4836" s="8" t="inlineStr">
        <is>
          <t>CANON-202602-004686</t>
        </is>
      </c>
      <c r="B4836" s="9" t="inlineStr">
        <is>
          <t>2026-02</t>
        </is>
      </c>
      <c r="C4836" s="10" t="n">
        <v>46080</v>
      </c>
      <c r="D4836" s="9" t="inlineStr">
        <is>
          <t>Bound</t>
        </is>
      </c>
      <c r="E4836" s="8" t="inlineStr">
        <is>
          <t>Wilhelmina Underwood</t>
        </is>
      </c>
      <c r="F4836" s="11" t="n">
        <v>1958</v>
      </c>
      <c r="G4836" s="8" t="inlineStr">
        <is>
          <t>BMW</t>
        </is>
      </c>
      <c r="H4836" s="8" t="inlineStr">
        <is>
          <t>M8 Competition</t>
        </is>
      </c>
      <c r="I4836" s="8" t="inlineStr">
        <is>
          <t>3NM8VKBZEP28YLJ8J</t>
        </is>
      </c>
      <c r="J4836" s="8" t="inlineStr">
        <is>
          <t>02 - Sports / GT</t>
        </is>
      </c>
      <c r="K4836" s="12" t="n">
        <v>945000</v>
      </c>
      <c r="L4836" s="8" t="inlineStr">
        <is>
          <t>Pennsylvania</t>
        </is>
      </c>
      <c r="M4836" s="13" t="n">
        <v>11589.62</v>
      </c>
      <c r="N4836" s="13" t="n">
        <v>10189.59</v>
      </c>
      <c r="O4836" s="8" t="n"/>
    </row>
    <row r="4837">
      <c r="A4837" s="8" t="inlineStr">
        <is>
          <t>CANON-202602-004687</t>
        </is>
      </c>
      <c r="B4837" s="9" t="inlineStr">
        <is>
          <t>2026-02</t>
        </is>
      </c>
      <c r="C4837" s="10" t="n">
        <v>46059</v>
      </c>
      <c r="D4837" s="9" t="inlineStr">
        <is>
          <t>Bound</t>
        </is>
      </c>
      <c r="E4837" s="8" t="inlineStr">
        <is>
          <t>Beatrix Vandermeer</t>
        </is>
      </c>
      <c r="F4837" s="11" t="n">
        <v>1975</v>
      </c>
      <c r="G4837" s="8" t="inlineStr">
        <is>
          <t>Porsche</t>
        </is>
      </c>
      <c r="H4837" s="8" t="inlineStr">
        <is>
          <t>911 Turbo S</t>
        </is>
      </c>
      <c r="I4837" s="8" t="inlineStr">
        <is>
          <t>9YRAWN4B6J4EAHS1Z</t>
        </is>
      </c>
      <c r="J4837" s="8" t="inlineStr">
        <is>
          <t>02 - Sports / GT</t>
        </is>
      </c>
      <c r="K4837" s="12" t="n">
        <v>725000</v>
      </c>
      <c r="L4837" s="8" t="inlineStr">
        <is>
          <t>Iowa</t>
        </is>
      </c>
      <c r="M4837" s="13" t="n">
        <v>9780.66</v>
      </c>
      <c r="N4837" s="13" t="n">
        <v>8599.16</v>
      </c>
      <c r="O4837" s="8" t="n"/>
    </row>
    <row r="4838">
      <c r="A4838" s="8" t="inlineStr">
        <is>
          <t>CANON-202602-004691</t>
        </is>
      </c>
      <c r="B4838" s="9" t="inlineStr">
        <is>
          <t>2026-02</t>
        </is>
      </c>
      <c r="C4838" s="10" t="n">
        <v>46077</v>
      </c>
      <c r="D4838" s="9" t="inlineStr">
        <is>
          <t>Bound</t>
        </is>
      </c>
      <c r="E4838" s="8" t="inlineStr">
        <is>
          <t>Ramona Ashcombe</t>
        </is>
      </c>
      <c r="F4838" s="11" t="n">
        <v>1956</v>
      </c>
      <c r="G4838" s="8" t="inlineStr">
        <is>
          <t>Aston Martin</t>
        </is>
      </c>
      <c r="H4838" s="8" t="inlineStr">
        <is>
          <t>DB12</t>
        </is>
      </c>
      <c r="I4838" s="8" t="inlineStr">
        <is>
          <t>RLL8TGFMA0B1ESV80</t>
        </is>
      </c>
      <c r="J4838" s="8" t="inlineStr">
        <is>
          <t>02 - Sports / GT</t>
        </is>
      </c>
      <c r="K4838" s="12" t="n">
        <v>270000</v>
      </c>
      <c r="L4838" s="8" t="inlineStr">
        <is>
          <t>Florida</t>
        </is>
      </c>
      <c r="M4838" s="13" t="n">
        <v>5425.47</v>
      </c>
      <c r="N4838" s="13" t="n">
        <v>4770.07</v>
      </c>
      <c r="O4838" s="8" t="n"/>
    </row>
    <row r="4839">
      <c r="A4839" s="8" t="inlineStr">
        <is>
          <t>CANON-202602-004693</t>
        </is>
      </c>
      <c r="B4839" s="9" t="inlineStr">
        <is>
          <t>2026-02</t>
        </is>
      </c>
      <c r="C4839" s="10" t="n">
        <v>46075</v>
      </c>
      <c r="D4839" s="9" t="inlineStr">
        <is>
          <t>Bound</t>
        </is>
      </c>
      <c r="E4839" s="8" t="inlineStr">
        <is>
          <t>Saoirse Montoya</t>
        </is>
      </c>
      <c r="F4839" s="11" t="n">
        <v>1979</v>
      </c>
      <c r="G4839" s="8" t="inlineStr">
        <is>
          <t>Maserati</t>
        </is>
      </c>
      <c r="H4839" s="8" t="inlineStr">
        <is>
          <t>GranTurismo</t>
        </is>
      </c>
      <c r="I4839" s="8" t="inlineStr">
        <is>
          <t>6KXSRDNYACYJ9RTP1</t>
        </is>
      </c>
      <c r="J4839" s="8" t="inlineStr">
        <is>
          <t>02 - Sports / GT</t>
        </is>
      </c>
      <c r="K4839" s="12" t="n">
        <v>1015000</v>
      </c>
      <c r="L4839" s="8" t="inlineStr">
        <is>
          <t>Maine</t>
        </is>
      </c>
      <c r="M4839" s="13" t="n">
        <v>11375.66</v>
      </c>
      <c r="N4839" s="13" t="n">
        <v>10001.48</v>
      </c>
      <c r="O4839" s="8" t="n"/>
    </row>
    <row r="4840">
      <c r="A4840" s="8" t="inlineStr">
        <is>
          <t>CANON-202602-004694</t>
        </is>
      </c>
      <c r="B4840" s="9" t="inlineStr">
        <is>
          <t>2026-02</t>
        </is>
      </c>
      <c r="C4840" s="10" t="n">
        <v>46080</v>
      </c>
      <c r="D4840" s="9" t="inlineStr">
        <is>
          <t>Bound</t>
        </is>
      </c>
      <c r="E4840" s="8" t="inlineStr">
        <is>
          <t>Ingrid Delacroix</t>
        </is>
      </c>
      <c r="F4840" s="11" t="n">
        <v>2018</v>
      </c>
      <c r="G4840" s="8" t="inlineStr">
        <is>
          <t>Bentley</t>
        </is>
      </c>
      <c r="H4840" s="8" t="inlineStr">
        <is>
          <t>Continental GT</t>
        </is>
      </c>
      <c r="I4840" s="8" t="inlineStr">
        <is>
          <t>0G9F4NM8L77HBFW4T</t>
        </is>
      </c>
      <c r="J4840" s="8" t="inlineStr">
        <is>
          <t>02 - Sports / GT</t>
        </is>
      </c>
      <c r="K4840" s="12" t="n">
        <v>600000</v>
      </c>
      <c r="L4840" s="8" t="inlineStr">
        <is>
          <t>Pennsylvania</t>
        </is>
      </c>
      <c r="M4840" s="13" t="n">
        <v>7358.49</v>
      </c>
      <c r="N4840" s="13" t="n">
        <v>6469.58</v>
      </c>
      <c r="O4840" s="8" t="n"/>
    </row>
    <row r="4841">
      <c r="A4841" s="8" t="inlineStr">
        <is>
          <t>CANON-202602-004695</t>
        </is>
      </c>
      <c r="B4841" s="9" t="inlineStr">
        <is>
          <t>2026-02</t>
        </is>
      </c>
      <c r="C4841" s="10" t="n">
        <v>46057</v>
      </c>
      <c r="D4841" s="9" t="inlineStr">
        <is>
          <t>Bound</t>
        </is>
      </c>
      <c r="E4841" s="8" t="inlineStr">
        <is>
          <t>Anouk Rourke</t>
        </is>
      </c>
      <c r="F4841" s="11" t="n">
        <v>1956</v>
      </c>
      <c r="G4841" s="8" t="inlineStr">
        <is>
          <t>Porsche</t>
        </is>
      </c>
      <c r="H4841" s="8" t="inlineStr">
        <is>
          <t>911 Turbo S</t>
        </is>
      </c>
      <c r="I4841" s="8" t="inlineStr">
        <is>
          <t>R3N4NM9BTM0F8249Y</t>
        </is>
      </c>
      <c r="J4841" s="8" t="inlineStr">
        <is>
          <t>02 - Sports / GT</t>
        </is>
      </c>
      <c r="K4841" s="12" t="n">
        <v>580000</v>
      </c>
      <c r="L4841" s="8" t="inlineStr">
        <is>
          <t>Texas</t>
        </is>
      </c>
      <c r="M4841" s="13" t="n">
        <v>8180.19</v>
      </c>
      <c r="N4841" s="13" t="n">
        <v>7192.02</v>
      </c>
      <c r="O4841" s="8" t="n"/>
    </row>
    <row r="4842">
      <c r="A4842" s="8" t="inlineStr">
        <is>
          <t>CANON-202602-004697</t>
        </is>
      </c>
      <c r="B4842" s="9" t="inlineStr">
        <is>
          <t>2026-02</t>
        </is>
      </c>
      <c r="C4842" s="10" t="n">
        <v>46076</v>
      </c>
      <c r="D4842" s="9" t="inlineStr">
        <is>
          <t>Bound</t>
        </is>
      </c>
      <c r="E4842" s="8" t="inlineStr">
        <is>
          <t>Desmond Harrington</t>
        </is>
      </c>
      <c r="F4842" s="11" t="n">
        <v>1972</v>
      </c>
      <c r="G4842" s="8" t="inlineStr">
        <is>
          <t>Bentley</t>
        </is>
      </c>
      <c r="H4842" s="8" t="inlineStr">
        <is>
          <t>4.5 Litre</t>
        </is>
      </c>
      <c r="I4842" s="8" t="inlineStr">
        <is>
          <t>BAN584GWEEZMFEDF7</t>
        </is>
      </c>
      <c r="J4842" s="8" t="inlineStr">
        <is>
          <t>06 - Vintage Pre-War (pre-1946)</t>
        </is>
      </c>
      <c r="K4842" s="12" t="n">
        <v>690000</v>
      </c>
      <c r="L4842" s="8" t="inlineStr">
        <is>
          <t>Maryland</t>
        </is>
      </c>
      <c r="M4842" s="13" t="n">
        <v>4699.81</v>
      </c>
      <c r="N4842" s="13" t="n">
        <v>4132.07</v>
      </c>
      <c r="O4842" s="8" t="n"/>
    </row>
    <row r="4843">
      <c r="A4843" s="8" t="inlineStr">
        <is>
          <t>CANON-202602-004698</t>
        </is>
      </c>
      <c r="B4843" s="9" t="inlineStr">
        <is>
          <t>2026-02</t>
        </is>
      </c>
      <c r="C4843" s="10" t="n">
        <v>46081</v>
      </c>
      <c r="D4843" s="9" t="inlineStr">
        <is>
          <t>Bound</t>
        </is>
      </c>
      <c r="E4843" s="8" t="inlineStr">
        <is>
          <t>Emiliano Larsson</t>
        </is>
      </c>
      <c r="F4843" s="11" t="n">
        <v>1992</v>
      </c>
      <c r="G4843" s="8" t="inlineStr">
        <is>
          <t>Maserati</t>
        </is>
      </c>
      <c r="H4843" s="8" t="inlineStr">
        <is>
          <t>GranTurismo</t>
        </is>
      </c>
      <c r="I4843" s="8" t="inlineStr">
        <is>
          <t>2ZU6KAP9UNVBBNNWV</t>
        </is>
      </c>
      <c r="J4843" s="8" t="inlineStr">
        <is>
          <t>02 - Sports / GT</t>
        </is>
      </c>
      <c r="K4843" s="12" t="n">
        <v>175000</v>
      </c>
      <c r="L4843" s="8" t="inlineStr">
        <is>
          <t>Missouri</t>
        </is>
      </c>
      <c r="M4843" s="13" t="n">
        <v>3220</v>
      </c>
      <c r="N4843" s="13" t="n">
        <v>2831.02</v>
      </c>
      <c r="O4843" s="8" t="n"/>
    </row>
    <row r="4844">
      <c r="A4844" s="8" t="inlineStr">
        <is>
          <t>CANON-202602-004699</t>
        </is>
      </c>
      <c r="B4844" s="9" t="inlineStr">
        <is>
          <t>2026-02</t>
        </is>
      </c>
      <c r="C4844" s="10" t="n">
        <v>46072</v>
      </c>
      <c r="D4844" s="9" t="inlineStr">
        <is>
          <t>Bound</t>
        </is>
      </c>
      <c r="E4844" s="8" t="inlineStr">
        <is>
          <t>Saoirse Whitlock</t>
        </is>
      </c>
      <c r="F4844" s="11" t="n">
        <v>1964</v>
      </c>
      <c r="G4844" s="8" t="inlineStr">
        <is>
          <t>Aston Martin</t>
        </is>
      </c>
      <c r="H4844" s="8" t="inlineStr">
        <is>
          <t>DB5</t>
        </is>
      </c>
      <c r="I4844" s="8" t="inlineStr">
        <is>
          <t>3XWVK1HVD5MH3JXVD</t>
        </is>
      </c>
      <c r="J4844" s="8" t="inlineStr">
        <is>
          <t>07 - Post-War Classic (1946-1972)</t>
        </is>
      </c>
      <c r="K4844" s="12" t="n">
        <v>585000</v>
      </c>
      <c r="L4844" s="8" t="inlineStr">
        <is>
          <t>Minnesota</t>
        </is>
      </c>
      <c r="M4844" s="13" t="n">
        <v>6265.02</v>
      </c>
      <c r="N4844" s="13" t="n">
        <v>5508.21</v>
      </c>
      <c r="O4844" s="8" t="n"/>
    </row>
    <row r="4845">
      <c r="A4845" s="8" t="inlineStr">
        <is>
          <t>CANON-202602-004700</t>
        </is>
      </c>
      <c r="B4845" s="9" t="inlineStr">
        <is>
          <t>2026-02</t>
        </is>
      </c>
      <c r="C4845" s="10" t="n">
        <v>46069</v>
      </c>
      <c r="D4845" s="9" t="inlineStr">
        <is>
          <t>Bound</t>
        </is>
      </c>
      <c r="E4845" s="8" t="inlineStr">
        <is>
          <t>Thaddeus Underwood</t>
        </is>
      </c>
      <c r="F4845" s="11" t="n">
        <v>2012</v>
      </c>
      <c r="G4845" s="8" t="inlineStr">
        <is>
          <t>BMW</t>
        </is>
      </c>
      <c r="H4845" s="8" t="inlineStr">
        <is>
          <t>M8 Competition</t>
        </is>
      </c>
      <c r="I4845" s="8" t="inlineStr">
        <is>
          <t>N8JAA6XE3N8XBRUKV</t>
        </is>
      </c>
      <c r="J4845" s="8" t="inlineStr">
        <is>
          <t>02 - Sports / GT</t>
        </is>
      </c>
      <c r="K4845" s="12" t="n">
        <v>275000</v>
      </c>
      <c r="L4845" s="8" t="inlineStr">
        <is>
          <t>Delaware</t>
        </is>
      </c>
      <c r="M4845" s="13" t="n">
        <v>4864.39</v>
      </c>
      <c r="N4845" s="13" t="n">
        <v>4276.77</v>
      </c>
      <c r="O4845" s="8" t="n"/>
    </row>
    <row r="4846">
      <c r="A4846" s="8" t="inlineStr">
        <is>
          <t>CANON-202602-004701</t>
        </is>
      </c>
      <c r="B4846" s="9" t="inlineStr">
        <is>
          <t>2026-02</t>
        </is>
      </c>
      <c r="C4846" s="10" t="n">
        <v>46065</v>
      </c>
      <c r="D4846" s="9" t="inlineStr">
        <is>
          <t>Bound</t>
        </is>
      </c>
      <c r="E4846" s="8" t="inlineStr">
        <is>
          <t>Horace Vandermeer</t>
        </is>
      </c>
      <c r="F4846" s="11" t="n">
        <v>2018</v>
      </c>
      <c r="G4846" s="8" t="inlineStr">
        <is>
          <t>Ferrari</t>
        </is>
      </c>
      <c r="H4846" s="8" t="inlineStr">
        <is>
          <t>296 GTB</t>
        </is>
      </c>
      <c r="I4846" s="8" t="inlineStr">
        <is>
          <t>KXP7842B5E3HZMRWJ</t>
        </is>
      </c>
      <c r="J4846" s="8" t="inlineStr">
        <is>
          <t>03 - Supercar</t>
        </is>
      </c>
      <c r="K4846" s="12" t="n">
        <v>1950000</v>
      </c>
      <c r="L4846" s="8" t="inlineStr">
        <is>
          <t>South Dakota</t>
        </is>
      </c>
      <c r="M4846" s="13" t="n">
        <v>32671.7</v>
      </c>
      <c r="N4846" s="13" t="n">
        <v>28724.96</v>
      </c>
      <c r="O4846" s="8" t="n"/>
    </row>
    <row r="4847">
      <c r="A4847" s="8" t="inlineStr">
        <is>
          <t>CANON-202602-004702</t>
        </is>
      </c>
      <c r="B4847" s="9" t="inlineStr">
        <is>
          <t>2026-02</t>
        </is>
      </c>
      <c r="C4847" s="10" t="n">
        <v>46056</v>
      </c>
      <c r="D4847" s="9" t="inlineStr">
        <is>
          <t>Bound</t>
        </is>
      </c>
      <c r="E4847" s="8" t="inlineStr">
        <is>
          <t>Priya Ashcombe</t>
        </is>
      </c>
      <c r="F4847" s="11" t="n">
        <v>1992</v>
      </c>
      <c r="G4847" s="8" t="inlineStr">
        <is>
          <t>Porsche</t>
        </is>
      </c>
      <c r="H4847" s="8" t="inlineStr">
        <is>
          <t>911 Turbo S</t>
        </is>
      </c>
      <c r="I4847" s="8" t="inlineStr">
        <is>
          <t>F04J6V2D07FM60P1T</t>
        </is>
      </c>
      <c r="J4847" s="8" t="inlineStr">
        <is>
          <t>02 - Sports / GT</t>
        </is>
      </c>
      <c r="K4847" s="12" t="n">
        <v>475000</v>
      </c>
      <c r="L4847" s="8" t="inlineStr">
        <is>
          <t>New York</t>
        </is>
      </c>
      <c r="M4847" s="13" t="n">
        <v>8603.77</v>
      </c>
      <c r="N4847" s="13" t="n">
        <v>7564.43</v>
      </c>
      <c r="O4847" s="8" t="n"/>
    </row>
    <row r="4848">
      <c r="A4848" s="8" t="inlineStr">
        <is>
          <t>CANON-202602-004703</t>
        </is>
      </c>
      <c r="B4848" s="9" t="inlineStr">
        <is>
          <t>2026-02</t>
        </is>
      </c>
      <c r="C4848" s="10" t="n">
        <v>46071</v>
      </c>
      <c r="D4848" s="9" t="inlineStr">
        <is>
          <t>Bound</t>
        </is>
      </c>
      <c r="E4848" s="8" t="inlineStr">
        <is>
          <t>Cassius Underwood</t>
        </is>
      </c>
      <c r="F4848" s="11" t="n">
        <v>1976</v>
      </c>
      <c r="G4848" s="8" t="inlineStr">
        <is>
          <t>Aston Martin</t>
        </is>
      </c>
      <c r="H4848" s="8" t="inlineStr">
        <is>
          <t>DB5</t>
        </is>
      </c>
      <c r="I4848" s="8" t="inlineStr">
        <is>
          <t>MDAZ6XADM2U9EV6W5</t>
        </is>
      </c>
      <c r="J4848" s="8" t="inlineStr">
        <is>
          <t>07 - Post-War Classic (1946-1972)</t>
        </is>
      </c>
      <c r="K4848" s="12" t="n">
        <v>365000</v>
      </c>
      <c r="L4848" s="8" t="inlineStr">
        <is>
          <t>Minnesota</t>
        </is>
      </c>
      <c r="M4848" s="13" t="n">
        <v>4363.47</v>
      </c>
      <c r="N4848" s="13" t="n">
        <v>3836.36</v>
      </c>
      <c r="O4848" s="8" t="n"/>
    </row>
    <row r="4849">
      <c r="A4849" s="8" t="inlineStr">
        <is>
          <t>CANON-202602-004705</t>
        </is>
      </c>
      <c r="B4849" s="9" t="inlineStr">
        <is>
          <t>2026-02</t>
        </is>
      </c>
      <c r="C4849" s="10" t="n">
        <v>46079</v>
      </c>
      <c r="D4849" s="9" t="inlineStr">
        <is>
          <t>Bound</t>
        </is>
      </c>
      <c r="E4849" s="8" t="inlineStr">
        <is>
          <t>Everett Harrington</t>
        </is>
      </c>
      <c r="F4849" s="11" t="n">
        <v>1974</v>
      </c>
      <c r="G4849" s="8" t="inlineStr">
        <is>
          <t>Lamborghini</t>
        </is>
      </c>
      <c r="H4849" s="8" t="inlineStr">
        <is>
          <t>Huracan EVO</t>
        </is>
      </c>
      <c r="I4849" s="8" t="inlineStr">
        <is>
          <t>U12FN7X4TC5LHL8LL</t>
        </is>
      </c>
      <c r="J4849" s="8" t="inlineStr">
        <is>
          <t>03 - Supercar</t>
        </is>
      </c>
      <c r="K4849" s="12" t="n">
        <v>560000</v>
      </c>
      <c r="L4849" s="8" t="inlineStr">
        <is>
          <t>Washington</t>
        </is>
      </c>
      <c r="M4849" s="13" t="n">
        <v>9636.23</v>
      </c>
      <c r="N4849" s="13" t="n">
        <v>8472.17</v>
      </c>
      <c r="O4849" s="8" t="n"/>
    </row>
    <row r="4850">
      <c r="A4850" s="8" t="inlineStr">
        <is>
          <t>CANON-202602-004706</t>
        </is>
      </c>
      <c r="B4850" s="9" t="inlineStr">
        <is>
          <t>2026-02</t>
        </is>
      </c>
      <c r="C4850" s="10" t="n">
        <v>46063</v>
      </c>
      <c r="D4850" s="9" t="inlineStr">
        <is>
          <t>Bound</t>
        </is>
      </c>
      <c r="E4850" s="8" t="inlineStr">
        <is>
          <t>Sunniva Castellanos</t>
        </is>
      </c>
      <c r="F4850" s="11" t="n">
        <v>1986</v>
      </c>
      <c r="G4850" s="8" t="inlineStr">
        <is>
          <t>Maserati</t>
        </is>
      </c>
      <c r="H4850" s="8" t="inlineStr">
        <is>
          <t>GranTurismo</t>
        </is>
      </c>
      <c r="I4850" s="8" t="inlineStr">
        <is>
          <t>3HNSJVZW3CPH83Y0R</t>
        </is>
      </c>
      <c r="J4850" s="8" t="inlineStr">
        <is>
          <t>02 - Sports / GT</t>
        </is>
      </c>
      <c r="K4850" s="12" t="n">
        <v>605000</v>
      </c>
      <c r="L4850" s="8" t="inlineStr">
        <is>
          <t>Texas</t>
        </is>
      </c>
      <c r="M4850" s="13" t="n">
        <v>8532.780000000001</v>
      </c>
      <c r="N4850" s="13" t="n">
        <v>7502.02</v>
      </c>
      <c r="O4850" s="8" t="n"/>
    </row>
    <row r="4851">
      <c r="A4851" s="8" t="inlineStr">
        <is>
          <t>CANON-202602-004709</t>
        </is>
      </c>
      <c r="B4851" s="9" t="inlineStr">
        <is>
          <t>2026-02</t>
        </is>
      </c>
      <c r="C4851" s="10" t="n">
        <v>46073</v>
      </c>
      <c r="D4851" s="9" t="inlineStr">
        <is>
          <t>Bound</t>
        </is>
      </c>
      <c r="E4851" s="8" t="inlineStr">
        <is>
          <t>Wilhelmina Vasquez</t>
        </is>
      </c>
      <c r="F4851" s="11" t="n">
        <v>2006</v>
      </c>
      <c r="G4851" s="8" t="inlineStr">
        <is>
          <t>Aston Martin</t>
        </is>
      </c>
      <c r="H4851" s="8" t="inlineStr">
        <is>
          <t>DB12</t>
        </is>
      </c>
      <c r="I4851" s="8" t="inlineStr">
        <is>
          <t>JS4ERE6Y6JRYNABX9</t>
        </is>
      </c>
      <c r="J4851" s="8" t="inlineStr">
        <is>
          <t>02 - Sports / GT</t>
        </is>
      </c>
      <c r="K4851" s="12" t="n">
        <v>315000</v>
      </c>
      <c r="L4851" s="8" t="inlineStr">
        <is>
          <t>Vermont</t>
        </is>
      </c>
      <c r="M4851" s="13" t="n">
        <v>5438.21</v>
      </c>
      <c r="N4851" s="13" t="n">
        <v>4781.27</v>
      </c>
      <c r="O4851" s="8" t="n"/>
    </row>
    <row r="4852">
      <c r="A4852" s="8" t="inlineStr">
        <is>
          <t>CANON-202602-004710</t>
        </is>
      </c>
      <c r="B4852" s="9" t="inlineStr">
        <is>
          <t>2026-02</t>
        </is>
      </c>
      <c r="C4852" s="10" t="n">
        <v>46055</v>
      </c>
      <c r="D4852" s="9" t="inlineStr">
        <is>
          <t>Bound</t>
        </is>
      </c>
      <c r="E4852" s="8" t="inlineStr">
        <is>
          <t>Desmond Harrington</t>
        </is>
      </c>
      <c r="F4852" s="11" t="n">
        <v>2005</v>
      </c>
      <c r="G4852" s="8" t="inlineStr">
        <is>
          <t>Ferrari</t>
        </is>
      </c>
      <c r="H4852" s="8" t="inlineStr">
        <is>
          <t>275 GTB/4</t>
        </is>
      </c>
      <c r="I4852" s="8" t="inlineStr">
        <is>
          <t>YA09W06PH7V2H23KF</t>
        </is>
      </c>
      <c r="J4852" s="8" t="inlineStr">
        <is>
          <t>07 - Post-War Classic (1946-1972)</t>
        </is>
      </c>
      <c r="K4852" s="12" t="n">
        <v>660000</v>
      </c>
      <c r="L4852" s="8" t="inlineStr">
        <is>
          <t>Florida</t>
        </is>
      </c>
      <c r="M4852" s="13" t="n">
        <v>7603.7</v>
      </c>
      <c r="N4852" s="13" t="n">
        <v>6685.17</v>
      </c>
      <c r="O4852" s="8" t="n"/>
    </row>
    <row r="4853">
      <c r="A4853" s="8" t="inlineStr">
        <is>
          <t>CANON-202602-004711</t>
        </is>
      </c>
      <c r="B4853" s="9" t="inlineStr">
        <is>
          <t>2026-02</t>
        </is>
      </c>
      <c r="C4853" s="10" t="n">
        <v>46080</v>
      </c>
      <c r="D4853" s="9" t="inlineStr">
        <is>
          <t>Bound</t>
        </is>
      </c>
      <c r="E4853" s="8" t="inlineStr">
        <is>
          <t>Cassius Montoya</t>
        </is>
      </c>
      <c r="F4853" s="11" t="n">
        <v>1997</v>
      </c>
      <c r="G4853" s="8" t="inlineStr">
        <is>
          <t>BMW</t>
        </is>
      </c>
      <c r="H4853" s="8" t="inlineStr">
        <is>
          <t>M8 Competition</t>
        </is>
      </c>
      <c r="I4853" s="8" t="inlineStr">
        <is>
          <t>3DKWJPH7ZCE1NPY0K</t>
        </is>
      </c>
      <c r="J4853" s="8" t="inlineStr">
        <is>
          <t>02 - Sports / GT</t>
        </is>
      </c>
      <c r="K4853" s="12" t="n">
        <v>305000</v>
      </c>
      <c r="L4853" s="8" t="inlineStr">
        <is>
          <t>Ohio</t>
        </is>
      </c>
      <c r="M4853" s="13" t="n">
        <v>5999.29</v>
      </c>
      <c r="N4853" s="13" t="n">
        <v>5274.58</v>
      </c>
      <c r="O4853" s="8" t="n"/>
    </row>
    <row r="4854">
      <c r="A4854" s="8" t="inlineStr">
        <is>
          <t>CANON-202602-004712</t>
        </is>
      </c>
      <c r="B4854" s="9" t="inlineStr">
        <is>
          <t>2026-02</t>
        </is>
      </c>
      <c r="C4854" s="10" t="n">
        <v>46064</v>
      </c>
      <c r="D4854" s="9" t="inlineStr">
        <is>
          <t>Bound</t>
        </is>
      </c>
      <c r="E4854" s="8" t="inlineStr">
        <is>
          <t>Wilhelmina Harrington</t>
        </is>
      </c>
      <c r="F4854" s="11" t="n">
        <v>2003</v>
      </c>
      <c r="G4854" s="8" t="inlineStr">
        <is>
          <t>Mercedes-Benz</t>
        </is>
      </c>
      <c r="H4854" s="8" t="inlineStr">
        <is>
          <t>AMG GT</t>
        </is>
      </c>
      <c r="I4854" s="8" t="inlineStr">
        <is>
          <t>60G3G795HWVM86F5H</t>
        </is>
      </c>
      <c r="J4854" s="8" t="inlineStr">
        <is>
          <t>02 - Sports / GT</t>
        </is>
      </c>
      <c r="K4854" s="12" t="n">
        <v>400000</v>
      </c>
      <c r="L4854" s="8" t="inlineStr">
        <is>
          <t>Maryland</t>
        </is>
      </c>
      <c r="M4854" s="13" t="n">
        <v>5377.36</v>
      </c>
      <c r="N4854" s="13" t="n">
        <v>4727.77</v>
      </c>
      <c r="O4854" s="8" t="n"/>
    </row>
    <row r="4855">
      <c r="A4855" s="8" t="inlineStr">
        <is>
          <t>CANON-202602-004714</t>
        </is>
      </c>
      <c r="B4855" s="9" t="inlineStr">
        <is>
          <t>2026-02</t>
        </is>
      </c>
      <c r="C4855" s="10" t="n">
        <v>46067</v>
      </c>
      <c r="D4855" s="9" t="inlineStr">
        <is>
          <t>Bound</t>
        </is>
      </c>
      <c r="E4855" s="8" t="inlineStr">
        <is>
          <t>Beatrix Nakashima</t>
        </is>
      </c>
      <c r="F4855" s="11" t="n">
        <v>1995</v>
      </c>
      <c r="G4855" s="8" t="inlineStr">
        <is>
          <t>Aston Martin</t>
        </is>
      </c>
      <c r="H4855" s="8" t="inlineStr">
        <is>
          <t>DB12</t>
        </is>
      </c>
      <c r="I4855" s="8" t="inlineStr">
        <is>
          <t>RLR8VDSKVNN36P6HW</t>
        </is>
      </c>
      <c r="J4855" s="8" t="inlineStr">
        <is>
          <t>02 - Sports / GT</t>
        </is>
      </c>
      <c r="K4855" s="12" t="n">
        <v>710000</v>
      </c>
      <c r="L4855" s="8" t="inlineStr">
        <is>
          <t>Texas</t>
        </is>
      </c>
      <c r="M4855" s="13" t="n">
        <v>10013.68</v>
      </c>
      <c r="N4855" s="13" t="n">
        <v>8804.030000000001</v>
      </c>
      <c r="O4855" s="8" t="n"/>
    </row>
    <row r="4856">
      <c r="A4856" s="8" t="inlineStr">
        <is>
          <t>CANON-202602-004718</t>
        </is>
      </c>
      <c r="B4856" s="9" t="inlineStr">
        <is>
          <t>2026-02</t>
        </is>
      </c>
      <c r="C4856" s="10" t="n">
        <v>46075</v>
      </c>
      <c r="D4856" s="9" t="inlineStr">
        <is>
          <t>Bound</t>
        </is>
      </c>
      <c r="E4856" s="8" t="inlineStr">
        <is>
          <t>Delphine Underwood</t>
        </is>
      </c>
      <c r="F4856" s="11" t="n">
        <v>1960</v>
      </c>
      <c r="G4856" s="8" t="inlineStr">
        <is>
          <t>Maserati</t>
        </is>
      </c>
      <c r="H4856" s="8" t="inlineStr">
        <is>
          <t>GranTurismo</t>
        </is>
      </c>
      <c r="I4856" s="8" t="inlineStr">
        <is>
          <t>9AZN0XUJDMVH8LJ8W</t>
        </is>
      </c>
      <c r="J4856" s="8" t="inlineStr">
        <is>
          <t>02 - Sports / GT</t>
        </is>
      </c>
      <c r="K4856" s="12" t="n">
        <v>395000</v>
      </c>
      <c r="L4856" s="8" t="inlineStr">
        <is>
          <t>Oregon</t>
        </is>
      </c>
      <c r="M4856" s="13" t="n">
        <v>6316.27</v>
      </c>
      <c r="N4856" s="13" t="n">
        <v>5553.26</v>
      </c>
      <c r="O4856" s="8" t="n"/>
    </row>
    <row r="4857">
      <c r="A4857" s="8" t="inlineStr">
        <is>
          <t>CANON-202602-004719</t>
        </is>
      </c>
      <c r="B4857" s="9" t="inlineStr">
        <is>
          <t>2026-02</t>
        </is>
      </c>
      <c r="C4857" s="10" t="n">
        <v>46073</v>
      </c>
      <c r="D4857" s="9" t="inlineStr">
        <is>
          <t>Bound</t>
        </is>
      </c>
      <c r="E4857" s="8" t="inlineStr">
        <is>
          <t>Wilhelmina Kingsford</t>
        </is>
      </c>
      <c r="F4857" s="11" t="n">
        <v>1985</v>
      </c>
      <c r="G4857" s="8" t="inlineStr">
        <is>
          <t>BMW</t>
        </is>
      </c>
      <c r="H4857" s="8" t="inlineStr">
        <is>
          <t>M8 Competition</t>
        </is>
      </c>
      <c r="I4857" s="8" t="inlineStr">
        <is>
          <t>5XVEMNALM5MD8CZBD</t>
        </is>
      </c>
      <c r="J4857" s="8" t="inlineStr">
        <is>
          <t>02 - Sports / GT</t>
        </is>
      </c>
      <c r="K4857" s="12" t="n">
        <v>310000</v>
      </c>
      <c r="L4857" s="8" t="inlineStr">
        <is>
          <t>New York</t>
        </is>
      </c>
      <c r="M4857" s="13" t="n">
        <v>5615.09</v>
      </c>
      <c r="N4857" s="13" t="n">
        <v>4936.79</v>
      </c>
      <c r="O4857" s="8" t="n"/>
    </row>
    <row r="4858">
      <c r="A4858" s="8" t="inlineStr">
        <is>
          <t>CANON-202602-004720</t>
        </is>
      </c>
      <c r="B4858" s="9" t="inlineStr">
        <is>
          <t>2026-02</t>
        </is>
      </c>
      <c r="C4858" s="10" t="n">
        <v>46064</v>
      </c>
      <c r="D4858" s="9" t="inlineStr">
        <is>
          <t>Bound</t>
        </is>
      </c>
      <c r="E4858" s="8" t="inlineStr">
        <is>
          <t>Noor Chattopadhyay</t>
        </is>
      </c>
      <c r="F4858" s="11" t="n">
        <v>1957</v>
      </c>
      <c r="G4858" s="8" t="inlineStr">
        <is>
          <t>Ferrari</t>
        </is>
      </c>
      <c r="H4858" s="8" t="inlineStr">
        <is>
          <t>296 GTB</t>
        </is>
      </c>
      <c r="I4858" s="8" t="inlineStr">
        <is>
          <t>2EJ9TYZF3EN6L5CVX</t>
        </is>
      </c>
      <c r="J4858" s="8" t="inlineStr">
        <is>
          <t>03 - Supercar</t>
        </is>
      </c>
      <c r="K4858" s="12" t="n">
        <v>475000</v>
      </c>
      <c r="L4858" s="8" t="inlineStr">
        <is>
          <t>West Virginia</t>
        </is>
      </c>
      <c r="M4858" s="13" t="n">
        <v>13707.78</v>
      </c>
      <c r="N4858" s="13" t="n">
        <v>12051.88</v>
      </c>
      <c r="O4858" s="8" t="n"/>
    </row>
    <row r="4859">
      <c r="A4859" s="8" t="inlineStr">
        <is>
          <t>CANON-202602-004721</t>
        </is>
      </c>
      <c r="B4859" s="9" t="inlineStr">
        <is>
          <t>2026-02</t>
        </is>
      </c>
      <c r="C4859" s="10" t="n">
        <v>46066</v>
      </c>
      <c r="D4859" s="9" t="inlineStr">
        <is>
          <t>Bound</t>
        </is>
      </c>
      <c r="E4859" s="8" t="inlineStr">
        <is>
          <t>Thaddeus Rourke</t>
        </is>
      </c>
      <c r="F4859" s="11" t="n">
        <v>1974</v>
      </c>
      <c r="G4859" s="8" t="inlineStr">
        <is>
          <t>Bentley</t>
        </is>
      </c>
      <c r="H4859" s="8" t="inlineStr">
        <is>
          <t>Continental GT</t>
        </is>
      </c>
      <c r="I4859" s="8" t="inlineStr">
        <is>
          <t>DH4CW17VB9AD70HLM</t>
        </is>
      </c>
      <c r="J4859" s="8" t="inlineStr">
        <is>
          <t>02 - Sports / GT</t>
        </is>
      </c>
      <c r="K4859" s="12" t="n">
        <v>600000</v>
      </c>
      <c r="L4859" s="8" t="inlineStr">
        <is>
          <t>Washington</t>
        </is>
      </c>
      <c r="M4859" s="13" t="n">
        <v>7064.15</v>
      </c>
      <c r="N4859" s="13" t="n">
        <v>6210.8</v>
      </c>
      <c r="O4859" s="8" t="n"/>
    </row>
    <row r="4860">
      <c r="A4860" s="8" t="inlineStr">
        <is>
          <t>CANON-202602-004722</t>
        </is>
      </c>
      <c r="B4860" s="9" t="inlineStr">
        <is>
          <t>2026-02</t>
        </is>
      </c>
      <c r="C4860" s="10" t="n">
        <v>46063</v>
      </c>
      <c r="D4860" s="9" t="inlineStr">
        <is>
          <t>Bound</t>
        </is>
      </c>
      <c r="E4860" s="8" t="inlineStr">
        <is>
          <t>Ottilie Kingsford</t>
        </is>
      </c>
      <c r="F4860" s="11" t="n">
        <v>2005</v>
      </c>
      <c r="G4860" s="8" t="inlineStr">
        <is>
          <t>Maserati</t>
        </is>
      </c>
      <c r="H4860" s="8" t="inlineStr">
        <is>
          <t>GranTurismo</t>
        </is>
      </c>
      <c r="I4860" s="8" t="inlineStr">
        <is>
          <t>K0MF50KUV1XKY30GK</t>
        </is>
      </c>
      <c r="J4860" s="8" t="inlineStr">
        <is>
          <t>02 - Sports / GT</t>
        </is>
      </c>
      <c r="K4860" s="12" t="n">
        <v>365000</v>
      </c>
      <c r="L4860" s="8" t="inlineStr">
        <is>
          <t>Massachusetts</t>
        </is>
      </c>
      <c r="M4860" s="13" t="n">
        <v>6456.37</v>
      </c>
      <c r="N4860" s="13" t="n">
        <v>5676.44</v>
      </c>
      <c r="O4860" s="8" t="n"/>
    </row>
    <row r="4861">
      <c r="A4861" s="8" t="inlineStr">
        <is>
          <t>CANON-202602-004723</t>
        </is>
      </c>
      <c r="B4861" s="9" t="inlineStr">
        <is>
          <t>2026-02</t>
        </is>
      </c>
      <c r="C4861" s="10" t="n">
        <v>46064</v>
      </c>
      <c r="D4861" s="9" t="inlineStr">
        <is>
          <t>Bound</t>
        </is>
      </c>
      <c r="E4861" s="8" t="inlineStr">
        <is>
          <t>Horace Ashcombe</t>
        </is>
      </c>
      <c r="F4861" s="11" t="n">
        <v>1997</v>
      </c>
      <c r="G4861" s="8" t="inlineStr">
        <is>
          <t>Maserati</t>
        </is>
      </c>
      <c r="H4861" s="8" t="inlineStr">
        <is>
          <t>GranTurismo</t>
        </is>
      </c>
      <c r="I4861" s="8" t="inlineStr">
        <is>
          <t>ZYECRRE11MJEGBXWV</t>
        </is>
      </c>
      <c r="J4861" s="8" t="inlineStr">
        <is>
          <t>02 - Sports / GT</t>
        </is>
      </c>
      <c r="K4861" s="12" t="n">
        <v>355000</v>
      </c>
      <c r="L4861" s="8" t="inlineStr">
        <is>
          <t>Georgia</t>
        </is>
      </c>
      <c r="M4861" s="13" t="n">
        <v>5626.42</v>
      </c>
      <c r="N4861" s="13" t="n">
        <v>4946.75</v>
      </c>
      <c r="O4861" s="8" t="n"/>
    </row>
    <row r="4862">
      <c r="A4862" s="8" t="inlineStr">
        <is>
          <t>CANON-202602-004724</t>
        </is>
      </c>
      <c r="B4862" s="9" t="inlineStr">
        <is>
          <t>2026-02</t>
        </is>
      </c>
      <c r="C4862" s="10" t="n">
        <v>46058</v>
      </c>
      <c r="D4862" s="9" t="inlineStr">
        <is>
          <t>Bound</t>
        </is>
      </c>
      <c r="E4862" s="8" t="inlineStr">
        <is>
          <t>Mireille Chattopadhyay</t>
        </is>
      </c>
      <c r="F4862" s="11" t="n">
        <v>2021</v>
      </c>
      <c r="G4862" s="8" t="inlineStr">
        <is>
          <t>Aston Martin</t>
        </is>
      </c>
      <c r="H4862" s="8" t="inlineStr">
        <is>
          <t>DB5</t>
        </is>
      </c>
      <c r="I4862" s="8" t="inlineStr">
        <is>
          <t>8X6Y9FFMJ4VK282SH</t>
        </is>
      </c>
      <c r="J4862" s="8" t="inlineStr">
        <is>
          <t>07 - Post-War Classic (1946-1972)</t>
        </is>
      </c>
      <c r="K4862" s="12" t="n">
        <v>540000</v>
      </c>
      <c r="L4862" s="8" t="inlineStr">
        <is>
          <t>Michigan</t>
        </is>
      </c>
      <c r="M4862" s="13" t="n">
        <v>6790.75</v>
      </c>
      <c r="N4862" s="13" t="n">
        <v>5970.43</v>
      </c>
      <c r="O4862" s="8" t="n"/>
    </row>
    <row r="4863">
      <c r="A4863" s="8" t="inlineStr">
        <is>
          <t>CANON-202602-004725</t>
        </is>
      </c>
      <c r="B4863" s="9" t="inlineStr">
        <is>
          <t>2026-02</t>
        </is>
      </c>
      <c r="C4863" s="10" t="n">
        <v>46074</v>
      </c>
      <c r="D4863" s="9" t="inlineStr">
        <is>
          <t>Bound</t>
        </is>
      </c>
      <c r="E4863" s="8" t="inlineStr">
        <is>
          <t>Beatrix Whitlock</t>
        </is>
      </c>
      <c r="F4863" s="11" t="n">
        <v>2006</v>
      </c>
      <c r="G4863" s="8" t="inlineStr">
        <is>
          <t>Bentley</t>
        </is>
      </c>
      <c r="H4863" s="8" t="inlineStr">
        <is>
          <t>Continental GT</t>
        </is>
      </c>
      <c r="I4863" s="8" t="inlineStr">
        <is>
          <t>PWZ0U974D10EKCE7P</t>
        </is>
      </c>
      <c r="J4863" s="8" t="inlineStr">
        <is>
          <t>02 - Sports / GT</t>
        </is>
      </c>
      <c r="K4863" s="12" t="n">
        <v>515000</v>
      </c>
      <c r="L4863" s="8" t="inlineStr">
        <is>
          <t>Louisiana</t>
        </is>
      </c>
      <c r="M4863" s="13" t="n">
        <v>7642.41</v>
      </c>
      <c r="N4863" s="13" t="n">
        <v>6719.21</v>
      </c>
      <c r="O4863" s="8" t="n"/>
    </row>
    <row r="4864">
      <c r="A4864" s="8" t="inlineStr">
        <is>
          <t>CANON-202602-004726</t>
        </is>
      </c>
      <c r="B4864" s="9" t="inlineStr">
        <is>
          <t>2026-02</t>
        </is>
      </c>
      <c r="C4864" s="10" t="n">
        <v>46069</v>
      </c>
      <c r="D4864" s="9" t="inlineStr">
        <is>
          <t>Bound</t>
        </is>
      </c>
      <c r="E4864" s="8" t="inlineStr">
        <is>
          <t>Ramona Castellanos</t>
        </is>
      </c>
      <c r="F4864" s="11" t="n">
        <v>1956</v>
      </c>
      <c r="G4864" s="8" t="inlineStr">
        <is>
          <t>Mercedes-Benz</t>
        </is>
      </c>
      <c r="H4864" s="8" t="inlineStr">
        <is>
          <t>AMG GT</t>
        </is>
      </c>
      <c r="I4864" s="8" t="inlineStr">
        <is>
          <t>HFL0X5GV7YD8WCBCB</t>
        </is>
      </c>
      <c r="J4864" s="8" t="inlineStr">
        <is>
          <t>02 - Sports / GT</t>
        </is>
      </c>
      <c r="K4864" s="12" t="n">
        <v>1115000</v>
      </c>
      <c r="L4864" s="8" t="inlineStr">
        <is>
          <t>Nebraska</t>
        </is>
      </c>
      <c r="M4864" s="13" t="n">
        <v>15041.98</v>
      </c>
      <c r="N4864" s="13" t="n">
        <v>13224.91</v>
      </c>
      <c r="O4864" s="8" t="n"/>
    </row>
    <row r="4865">
      <c r="A4865" s="8" t="inlineStr">
        <is>
          <t>CANON-202602-004727</t>
        </is>
      </c>
      <c r="B4865" s="9" t="inlineStr">
        <is>
          <t>2026-02</t>
        </is>
      </c>
      <c r="C4865" s="10" t="n">
        <v>46064</v>
      </c>
      <c r="D4865" s="9" t="inlineStr">
        <is>
          <t>Bound</t>
        </is>
      </c>
      <c r="E4865" s="8" t="inlineStr">
        <is>
          <t>Ramona Delacroix</t>
        </is>
      </c>
      <c r="F4865" s="11" t="n">
        <v>1955</v>
      </c>
      <c r="G4865" s="8" t="inlineStr">
        <is>
          <t>Maserati</t>
        </is>
      </c>
      <c r="H4865" s="8" t="inlineStr">
        <is>
          <t>GranTurismo</t>
        </is>
      </c>
      <c r="I4865" s="8" t="inlineStr">
        <is>
          <t>WK3ZEAMP83L9Y4MTN</t>
        </is>
      </c>
      <c r="J4865" s="8" t="inlineStr">
        <is>
          <t>02 - Sports / GT</t>
        </is>
      </c>
      <c r="K4865" s="12" t="n">
        <v>1215000</v>
      </c>
      <c r="L4865" s="8" t="inlineStr">
        <is>
          <t>Arkansas</t>
        </is>
      </c>
      <c r="M4865" s="13" t="n">
        <v>17399.72</v>
      </c>
      <c r="N4865" s="13" t="n">
        <v>15297.83</v>
      </c>
      <c r="O4865" s="8" t="n"/>
    </row>
    <row r="4866">
      <c r="A4866" s="8" t="inlineStr">
        <is>
          <t>CANON-202602-004728</t>
        </is>
      </c>
      <c r="B4866" s="9" t="inlineStr">
        <is>
          <t>2026-02</t>
        </is>
      </c>
      <c r="C4866" s="10" t="n">
        <v>46066</v>
      </c>
      <c r="D4866" s="9" t="inlineStr">
        <is>
          <t>Bound</t>
        </is>
      </c>
      <c r="E4866" s="8" t="inlineStr">
        <is>
          <t>Anouk Whitlock</t>
        </is>
      </c>
      <c r="F4866" s="11" t="n">
        <v>1962</v>
      </c>
      <c r="G4866" s="8" t="inlineStr">
        <is>
          <t>Maserati</t>
        </is>
      </c>
      <c r="H4866" s="8" t="inlineStr">
        <is>
          <t>GranTurismo</t>
        </is>
      </c>
      <c r="I4866" s="8" t="inlineStr">
        <is>
          <t>D57B22CLTYCYTZCSV</t>
        </is>
      </c>
      <c r="J4866" s="8" t="inlineStr">
        <is>
          <t>02 - Sports / GT</t>
        </is>
      </c>
      <c r="K4866" s="12" t="n">
        <v>675000</v>
      </c>
      <c r="L4866" s="8" t="inlineStr">
        <is>
          <t>Alabama</t>
        </is>
      </c>
      <c r="M4866" s="13" t="n">
        <v>10513.44</v>
      </c>
      <c r="N4866" s="13" t="n">
        <v>9243.42</v>
      </c>
      <c r="O4866" s="8" t="n"/>
    </row>
    <row r="4867">
      <c r="A4867" s="8" t="inlineStr">
        <is>
          <t>CANON-202602-004729</t>
        </is>
      </c>
      <c r="B4867" s="9" t="inlineStr">
        <is>
          <t>2026-02</t>
        </is>
      </c>
      <c r="C4867" s="10" t="n">
        <v>46055</v>
      </c>
      <c r="D4867" s="9" t="inlineStr">
        <is>
          <t>Bound</t>
        </is>
      </c>
      <c r="E4867" s="8" t="inlineStr">
        <is>
          <t>Priya Nakashima</t>
        </is>
      </c>
      <c r="F4867" s="11" t="n">
        <v>1996</v>
      </c>
      <c r="G4867" s="8" t="inlineStr">
        <is>
          <t>Maserati</t>
        </is>
      </c>
      <c r="H4867" s="8" t="inlineStr">
        <is>
          <t>GranTurismo</t>
        </is>
      </c>
      <c r="I4867" s="8" t="inlineStr">
        <is>
          <t>D2RFRG7HFVWDEKJV4</t>
        </is>
      </c>
      <c r="J4867" s="8" t="inlineStr">
        <is>
          <t>02 - Sports / GT</t>
        </is>
      </c>
      <c r="K4867" s="12" t="n">
        <v>935000</v>
      </c>
      <c r="L4867" s="8" t="inlineStr">
        <is>
          <t>Texas</t>
        </is>
      </c>
      <c r="M4867" s="13" t="n">
        <v>13187.03</v>
      </c>
      <c r="N4867" s="13" t="n">
        <v>11594.04</v>
      </c>
      <c r="O4867" s="8" t="n"/>
    </row>
    <row r="4868">
      <c r="A4868" s="8" t="inlineStr">
        <is>
          <t>CANON-202602-004731</t>
        </is>
      </c>
      <c r="B4868" s="9" t="inlineStr">
        <is>
          <t>2026-02</t>
        </is>
      </c>
      <c r="C4868" s="10" t="n">
        <v>46077</v>
      </c>
      <c r="D4868" s="9" t="inlineStr">
        <is>
          <t>Bound</t>
        </is>
      </c>
      <c r="E4868" s="8" t="inlineStr">
        <is>
          <t>Ottilie Rourke</t>
        </is>
      </c>
      <c r="F4868" s="11" t="n">
        <v>1964</v>
      </c>
      <c r="G4868" s="8" t="inlineStr">
        <is>
          <t>Lamborghini</t>
        </is>
      </c>
      <c r="H4868" s="8" t="inlineStr">
        <is>
          <t>Huracan EVO</t>
        </is>
      </c>
      <c r="I4868" s="8" t="inlineStr">
        <is>
          <t>H2GZMCA7ADMX3MHST</t>
        </is>
      </c>
      <c r="J4868" s="8" t="inlineStr">
        <is>
          <t>03 - Supercar</t>
        </is>
      </c>
      <c r="K4868" s="12" t="n">
        <v>380000</v>
      </c>
      <c r="L4868" s="8" t="inlineStr">
        <is>
          <t>Minnesota</t>
        </is>
      </c>
      <c r="M4868" s="13" t="n">
        <v>10883.77</v>
      </c>
      <c r="N4868" s="13" t="n">
        <v>9569.01</v>
      </c>
      <c r="O4868" s="8" t="n"/>
    </row>
    <row r="4869">
      <c r="A4869" s="8" t="inlineStr">
        <is>
          <t>CANON-202602-004733</t>
        </is>
      </c>
      <c r="B4869" s="9" t="inlineStr">
        <is>
          <t>2026-02</t>
        </is>
      </c>
      <c r="C4869" s="10" t="n">
        <v>46076</v>
      </c>
      <c r="D4869" s="9" t="inlineStr">
        <is>
          <t>Bound</t>
        </is>
      </c>
      <c r="E4869" s="8" t="inlineStr">
        <is>
          <t>Noor Fairweather</t>
        </is>
      </c>
      <c r="F4869" s="11" t="n">
        <v>1985</v>
      </c>
      <c r="G4869" s="8" t="inlineStr">
        <is>
          <t>Bentley</t>
        </is>
      </c>
      <c r="H4869" s="8" t="inlineStr">
        <is>
          <t>Continental GT</t>
        </is>
      </c>
      <c r="I4869" s="8" t="inlineStr">
        <is>
          <t>PNHEXA8Y914EFBR6R</t>
        </is>
      </c>
      <c r="J4869" s="8" t="inlineStr">
        <is>
          <t>02 - Sports / GT</t>
        </is>
      </c>
      <c r="K4869" s="12" t="n">
        <v>675000</v>
      </c>
      <c r="L4869" s="8" t="inlineStr">
        <is>
          <t>Alaska</t>
        </is>
      </c>
      <c r="M4869" s="13" t="n">
        <v>9437.26</v>
      </c>
      <c r="N4869" s="13" t="n">
        <v>8297.24</v>
      </c>
      <c r="O4869" s="8" t="n"/>
    </row>
    <row r="4870">
      <c r="A4870" s="8" t="inlineStr">
        <is>
          <t>CANON-202602-004734</t>
        </is>
      </c>
      <c r="B4870" s="9" t="inlineStr">
        <is>
          <t>2026-02</t>
        </is>
      </c>
      <c r="C4870" s="10" t="n">
        <v>46075</v>
      </c>
      <c r="D4870" s="9" t="inlineStr">
        <is>
          <t>Bound</t>
        </is>
      </c>
      <c r="E4870" s="8" t="inlineStr">
        <is>
          <t>Mireille Fairweather</t>
        </is>
      </c>
      <c r="F4870" s="11" t="n">
        <v>1964</v>
      </c>
      <c r="G4870" s="8" t="inlineStr">
        <is>
          <t>Mercedes-Benz</t>
        </is>
      </c>
      <c r="H4870" s="8" t="inlineStr">
        <is>
          <t>280SL Pagoda</t>
        </is>
      </c>
      <c r="I4870" s="8" t="inlineStr">
        <is>
          <t>JF23S5JCR8AUCAPHU</t>
        </is>
      </c>
      <c r="J4870" s="8" t="inlineStr">
        <is>
          <t>07 - Post-War Classic (1946-1972)</t>
        </is>
      </c>
      <c r="K4870" s="12" t="n">
        <v>495000</v>
      </c>
      <c r="L4870" s="8" t="inlineStr">
        <is>
          <t>Wyoming</t>
        </is>
      </c>
      <c r="M4870" s="13" t="n">
        <v>4796.83</v>
      </c>
      <c r="N4870" s="13" t="n">
        <v>4217.37</v>
      </c>
      <c r="O4870" s="8" t="n"/>
    </row>
    <row r="4871">
      <c r="A4871" s="8" t="inlineStr">
        <is>
          <t>CANON-202602-004735</t>
        </is>
      </c>
      <c r="B4871" s="9" t="inlineStr">
        <is>
          <t>2026-02</t>
        </is>
      </c>
      <c r="C4871" s="10" t="n">
        <v>46064</v>
      </c>
      <c r="D4871" s="9" t="inlineStr">
        <is>
          <t>Bound</t>
        </is>
      </c>
      <c r="E4871" s="8" t="inlineStr">
        <is>
          <t>Marisol Bellandi</t>
        </is>
      </c>
      <c r="F4871" s="11" t="n">
        <v>1960</v>
      </c>
      <c r="G4871" s="8" t="inlineStr">
        <is>
          <t>Ferrari</t>
        </is>
      </c>
      <c r="H4871" s="8" t="inlineStr">
        <is>
          <t>275 GTB/4</t>
        </is>
      </c>
      <c r="I4871" s="8" t="inlineStr">
        <is>
          <t>DGDVZTMAXTBERKPFZ</t>
        </is>
      </c>
      <c r="J4871" s="8" t="inlineStr">
        <is>
          <t>07 - Post-War Classic (1946-1972)</t>
        </is>
      </c>
      <c r="K4871" s="12" t="n">
        <v>870000</v>
      </c>
      <c r="L4871" s="8" t="inlineStr">
        <is>
          <t>Colorado</t>
        </is>
      </c>
      <c r="M4871" s="13" t="n">
        <v>7764.34</v>
      </c>
      <c r="N4871" s="13" t="n">
        <v>6826.41</v>
      </c>
      <c r="O4871" s="8" t="n"/>
    </row>
    <row r="4872">
      <c r="A4872" s="8" t="inlineStr">
        <is>
          <t>CANON-202602-004736</t>
        </is>
      </c>
      <c r="B4872" s="9" t="inlineStr">
        <is>
          <t>2026-02</t>
        </is>
      </c>
      <c r="C4872" s="10" t="n">
        <v>46071</v>
      </c>
      <c r="D4872" s="9" t="inlineStr">
        <is>
          <t>Bound</t>
        </is>
      </c>
      <c r="E4872" s="8" t="inlineStr">
        <is>
          <t>Everett Underwood</t>
        </is>
      </c>
      <c r="F4872" s="11" t="n">
        <v>2005</v>
      </c>
      <c r="G4872" s="8" t="inlineStr">
        <is>
          <t>Ferrari</t>
        </is>
      </c>
      <c r="H4872" s="8" t="inlineStr">
        <is>
          <t>SF90 Stradale</t>
        </is>
      </c>
      <c r="I4872" s="8" t="inlineStr">
        <is>
          <t>GXUMPW0PB87KUH52G</t>
        </is>
      </c>
      <c r="J4872" s="8" t="inlineStr">
        <is>
          <t>03 - Supercar</t>
        </is>
      </c>
      <c r="K4872" s="12" t="n">
        <v>410000</v>
      </c>
      <c r="L4872" s="8" t="inlineStr">
        <is>
          <t>Indiana</t>
        </is>
      </c>
      <c r="M4872" s="13" t="n">
        <v>10942.36</v>
      </c>
      <c r="N4872" s="13" t="n">
        <v>9620.52</v>
      </c>
      <c r="O4872" s="8" t="n"/>
    </row>
    <row r="4873">
      <c r="A4873" s="8" t="inlineStr">
        <is>
          <t>CANON-202602-004737</t>
        </is>
      </c>
      <c r="B4873" s="9" t="inlineStr">
        <is>
          <t>2026-02</t>
        </is>
      </c>
      <c r="C4873" s="10" t="n">
        <v>46071</v>
      </c>
      <c r="D4873" s="9" t="inlineStr">
        <is>
          <t>Bound</t>
        </is>
      </c>
      <c r="E4873" s="8" t="inlineStr">
        <is>
          <t>Wilhelmina Farkas</t>
        </is>
      </c>
      <c r="F4873" s="11" t="n">
        <v>2021</v>
      </c>
      <c r="G4873" s="8" t="inlineStr">
        <is>
          <t>Porsche</t>
        </is>
      </c>
      <c r="H4873" s="8" t="inlineStr">
        <is>
          <t>911 Turbo S</t>
        </is>
      </c>
      <c r="I4873" s="8" t="inlineStr">
        <is>
          <t>VMR1V4N5C3VDZEF5U</t>
        </is>
      </c>
      <c r="J4873" s="8" t="inlineStr">
        <is>
          <t>02 - Sports / GT</t>
        </is>
      </c>
      <c r="K4873" s="12" t="n">
        <v>1015000</v>
      </c>
      <c r="L4873" s="8" t="inlineStr">
        <is>
          <t>Mississippi</t>
        </is>
      </c>
      <c r="M4873" s="13" t="n">
        <v>12534.29</v>
      </c>
      <c r="N4873" s="13" t="n">
        <v>11020.15</v>
      </c>
      <c r="O4873" s="8" t="n"/>
    </row>
    <row r="4874">
      <c r="A4874" s="8" t="inlineStr">
        <is>
          <t>CANON-202602-004738</t>
        </is>
      </c>
      <c r="B4874" s="9" t="inlineStr">
        <is>
          <t>2026-02</t>
        </is>
      </c>
      <c r="C4874" s="10" t="n">
        <v>46064</v>
      </c>
      <c r="D4874" s="9" t="inlineStr">
        <is>
          <t>Bound</t>
        </is>
      </c>
      <c r="E4874" s="8" t="inlineStr">
        <is>
          <t>Sunniva Blackwood</t>
        </is>
      </c>
      <c r="F4874" s="11" t="n">
        <v>1978</v>
      </c>
      <c r="G4874" s="8" t="inlineStr">
        <is>
          <t>Mercedes-Benz</t>
        </is>
      </c>
      <c r="H4874" s="8" t="inlineStr">
        <is>
          <t>AMG GT</t>
        </is>
      </c>
      <c r="I4874" s="8" t="inlineStr">
        <is>
          <t>BKGYGWZUJZMP8BJG0</t>
        </is>
      </c>
      <c r="J4874" s="8" t="inlineStr">
        <is>
          <t>02 - Sports / GT</t>
        </is>
      </c>
      <c r="K4874" s="12" t="n">
        <v>735000</v>
      </c>
      <c r="L4874" s="8" t="inlineStr">
        <is>
          <t>New Jersey</t>
        </is>
      </c>
      <c r="M4874" s="13" t="n">
        <v>8202.879999999999</v>
      </c>
      <c r="N4874" s="13" t="n">
        <v>7211.97</v>
      </c>
      <c r="O4874" s="8" t="n"/>
    </row>
    <row r="4875">
      <c r="A4875" s="8" t="inlineStr">
        <is>
          <t>CANON-202602-004739</t>
        </is>
      </c>
      <c r="B4875" s="9" t="inlineStr">
        <is>
          <t>2026-02</t>
        </is>
      </c>
      <c r="C4875" s="10" t="n">
        <v>46076</v>
      </c>
      <c r="D4875" s="9" t="inlineStr">
        <is>
          <t>Bound</t>
        </is>
      </c>
      <c r="E4875" s="8" t="inlineStr">
        <is>
          <t>Beatrix Whitlock</t>
        </is>
      </c>
      <c r="F4875" s="11" t="n">
        <v>2023</v>
      </c>
      <c r="G4875" s="8" t="inlineStr">
        <is>
          <t>Porsche</t>
        </is>
      </c>
      <c r="H4875" s="8" t="inlineStr">
        <is>
          <t>911 Turbo S</t>
        </is>
      </c>
      <c r="I4875" s="8" t="inlineStr">
        <is>
          <t>J54C77C60U6EX9WPP</t>
        </is>
      </c>
      <c r="J4875" s="8" t="inlineStr">
        <is>
          <t>02 - Sports / GT</t>
        </is>
      </c>
      <c r="K4875" s="12" t="n">
        <v>790000</v>
      </c>
      <c r="L4875" s="8" t="inlineStr">
        <is>
          <t>New York</t>
        </is>
      </c>
      <c r="M4875" s="13" t="n">
        <v>12401.51</v>
      </c>
      <c r="N4875" s="13" t="n">
        <v>10903.41</v>
      </c>
      <c r="O4875" s="8" t="n"/>
    </row>
    <row r="4876">
      <c r="A4876" s="8" t="inlineStr">
        <is>
          <t>CANON-202602-004740</t>
        </is>
      </c>
      <c r="B4876" s="9" t="inlineStr">
        <is>
          <t>2026-02</t>
        </is>
      </c>
      <c r="C4876" s="10" t="n">
        <v>46055</v>
      </c>
      <c r="D4876" s="9" t="inlineStr">
        <is>
          <t>Bound</t>
        </is>
      </c>
      <c r="E4876" s="8" t="inlineStr">
        <is>
          <t>Noor Underwood</t>
        </is>
      </c>
      <c r="F4876" s="11" t="n">
        <v>2017</v>
      </c>
      <c r="G4876" s="8" t="inlineStr">
        <is>
          <t>BMW</t>
        </is>
      </c>
      <c r="H4876" s="8" t="inlineStr">
        <is>
          <t>M8 Competition</t>
        </is>
      </c>
      <c r="I4876" s="8" t="inlineStr">
        <is>
          <t>ZUGNL9MWEN25CL068</t>
        </is>
      </c>
      <c r="J4876" s="8" t="inlineStr">
        <is>
          <t>02 - Sports / GT</t>
        </is>
      </c>
      <c r="K4876" s="12" t="n">
        <v>760000</v>
      </c>
      <c r="L4876" s="8" t="inlineStr">
        <is>
          <t>Delaware</t>
        </is>
      </c>
      <c r="M4876" s="13" t="n">
        <v>11650.94</v>
      </c>
      <c r="N4876" s="13" t="n">
        <v>10243.51</v>
      </c>
      <c r="O4876" s="8" t="n"/>
    </row>
    <row r="4877">
      <c r="A4877" s="8" t="inlineStr">
        <is>
          <t>CANON-202602-004741</t>
        </is>
      </c>
      <c r="B4877" s="9" t="inlineStr">
        <is>
          <t>2026-02</t>
        </is>
      </c>
      <c r="C4877" s="10" t="n">
        <v>46054</v>
      </c>
      <c r="D4877" s="9" t="inlineStr">
        <is>
          <t>Bound</t>
        </is>
      </c>
      <c r="E4877" s="8" t="inlineStr">
        <is>
          <t>Callum Chattopadhyay</t>
        </is>
      </c>
      <c r="F4877" s="11" t="n">
        <v>1986</v>
      </c>
      <c r="G4877" s="8" t="inlineStr">
        <is>
          <t>Bentley</t>
        </is>
      </c>
      <c r="H4877" s="8" t="inlineStr">
        <is>
          <t>Continental GT</t>
        </is>
      </c>
      <c r="I4877" s="8" t="inlineStr">
        <is>
          <t>XK8B3GADK1VDR45KB</t>
        </is>
      </c>
      <c r="J4877" s="8" t="inlineStr">
        <is>
          <t>02 - Sports / GT</t>
        </is>
      </c>
      <c r="K4877" s="12" t="n">
        <v>665000</v>
      </c>
      <c r="L4877" s="8" t="inlineStr">
        <is>
          <t>California</t>
        </is>
      </c>
      <c r="M4877" s="13" t="n">
        <v>11010.14</v>
      </c>
      <c r="N4877" s="13" t="n">
        <v>9680.120000000001</v>
      </c>
      <c r="O4877" s="8" t="n"/>
    </row>
    <row r="4878">
      <c r="A4878" s="8" t="inlineStr">
        <is>
          <t>CANON-202602-004742</t>
        </is>
      </c>
      <c r="B4878" s="9" t="inlineStr">
        <is>
          <t>2026-02</t>
        </is>
      </c>
      <c r="C4878" s="10" t="n">
        <v>46080</v>
      </c>
      <c r="D4878" s="9" t="inlineStr">
        <is>
          <t>Bound</t>
        </is>
      </c>
      <c r="E4878" s="8" t="inlineStr">
        <is>
          <t>Cassius Whitlock</t>
        </is>
      </c>
      <c r="F4878" s="11" t="n">
        <v>2018</v>
      </c>
      <c r="G4878" s="8" t="inlineStr">
        <is>
          <t>Ringbrothers</t>
        </is>
      </c>
      <c r="H4878" s="8" t="inlineStr">
        <is>
          <t>Mustang</t>
        </is>
      </c>
      <c r="I4878" s="8" t="inlineStr">
        <is>
          <t>DLNLVV4TVJNUGL11F</t>
        </is>
      </c>
      <c r="J4878" s="8" t="inlineStr">
        <is>
          <t>11 - Restomod / Coachbuilt / Bespoke</t>
        </is>
      </c>
      <c r="K4878" s="12" t="n">
        <v>660000</v>
      </c>
      <c r="L4878" s="8" t="inlineStr">
        <is>
          <t>Rhode Island</t>
        </is>
      </c>
      <c r="M4878" s="13" t="n">
        <v>13307.09</v>
      </c>
      <c r="N4878" s="13" t="n">
        <v>11699.59</v>
      </c>
      <c r="O4878" s="8" t="n"/>
    </row>
    <row r="4879">
      <c r="A4879" s="8" t="inlineStr">
        <is>
          <t>CANON-202602-004743</t>
        </is>
      </c>
      <c r="B4879" s="9" t="inlineStr">
        <is>
          <t>2026-02</t>
        </is>
      </c>
      <c r="C4879" s="10" t="n">
        <v>46075</v>
      </c>
      <c r="D4879" s="9" t="inlineStr">
        <is>
          <t>Bound</t>
        </is>
      </c>
      <c r="E4879" s="8" t="inlineStr">
        <is>
          <t>Leopold Bellandi</t>
        </is>
      </c>
      <c r="F4879" s="11" t="n">
        <v>2007</v>
      </c>
      <c r="G4879" s="8" t="inlineStr">
        <is>
          <t>Ferrari</t>
        </is>
      </c>
      <c r="H4879" s="8" t="inlineStr">
        <is>
          <t>SF90 Stradale</t>
        </is>
      </c>
      <c r="I4879" s="8" t="inlineStr">
        <is>
          <t>N8D7NJFNG3C4HBXZN</t>
        </is>
      </c>
      <c r="J4879" s="8" t="inlineStr">
        <is>
          <t>03 - Supercar</t>
        </is>
      </c>
      <c r="K4879" s="12" t="n">
        <v>720000</v>
      </c>
      <c r="L4879" s="8" t="inlineStr">
        <is>
          <t>Rhode Island</t>
        </is>
      </c>
      <c r="M4879" s="13" t="n">
        <v>17680.75</v>
      </c>
      <c r="N4879" s="13" t="n">
        <v>15544.92</v>
      </c>
      <c r="O4879" s="8" t="n"/>
    </row>
    <row r="4880">
      <c r="A4880" s="8" t="inlineStr">
        <is>
          <t>CANON-202602-004744</t>
        </is>
      </c>
      <c r="B4880" s="9" t="inlineStr">
        <is>
          <t>2026-02</t>
        </is>
      </c>
      <c r="C4880" s="10" t="n">
        <v>46080</v>
      </c>
      <c r="D4880" s="9" t="inlineStr">
        <is>
          <t>Bound</t>
        </is>
      </c>
      <c r="E4880" s="8" t="inlineStr">
        <is>
          <t>Thaddeus Castellanos</t>
        </is>
      </c>
      <c r="F4880" s="11" t="n">
        <v>2017</v>
      </c>
      <c r="G4880" s="8" t="inlineStr">
        <is>
          <t>BMW</t>
        </is>
      </c>
      <c r="H4880" s="8" t="inlineStr">
        <is>
          <t>M8 Competition</t>
        </is>
      </c>
      <c r="I4880" s="8" t="inlineStr">
        <is>
          <t>G4DLYHDFFA157TTHT</t>
        </is>
      </c>
      <c r="J4880" s="8" t="inlineStr">
        <is>
          <t>02 - Sports / GT</t>
        </is>
      </c>
      <c r="K4880" s="12" t="n">
        <v>1105000</v>
      </c>
      <c r="L4880" s="8" t="inlineStr">
        <is>
          <t>New Jersey</t>
        </is>
      </c>
      <c r="M4880" s="13" t="n">
        <v>10434.95</v>
      </c>
      <c r="N4880" s="13" t="n">
        <v>9174.41</v>
      </c>
      <c r="O4880" s="8" t="n"/>
    </row>
    <row r="4881">
      <c r="A4881" s="8" t="inlineStr">
        <is>
          <t>CANON-202602-004746</t>
        </is>
      </c>
      <c r="B4881" s="9" t="inlineStr">
        <is>
          <t>2026-02</t>
        </is>
      </c>
      <c r="C4881" s="10" t="n">
        <v>46065</v>
      </c>
      <c r="D4881" s="9" t="inlineStr">
        <is>
          <t>Bound</t>
        </is>
      </c>
      <c r="E4881" s="8" t="inlineStr">
        <is>
          <t>Sunniva Okonkwo</t>
        </is>
      </c>
      <c r="F4881" s="11" t="n">
        <v>1957</v>
      </c>
      <c r="G4881" s="8" t="inlineStr">
        <is>
          <t>Porsche</t>
        </is>
      </c>
      <c r="H4881" s="8" t="inlineStr">
        <is>
          <t>911 Turbo S</t>
        </is>
      </c>
      <c r="I4881" s="8" t="inlineStr">
        <is>
          <t>UCCA4D2H8LMRAFJY5</t>
        </is>
      </c>
      <c r="J4881" s="8" t="inlineStr">
        <is>
          <t>02 - Sports / GT</t>
        </is>
      </c>
      <c r="K4881" s="12" t="n">
        <v>365000</v>
      </c>
      <c r="L4881" s="8" t="inlineStr">
        <is>
          <t>Pennsylvania</t>
        </is>
      </c>
      <c r="M4881" s="13" t="n">
        <v>5165.09</v>
      </c>
      <c r="N4881" s="13" t="n">
        <v>4541.15</v>
      </c>
      <c r="O4881" s="8" t="n"/>
    </row>
    <row r="4882">
      <c r="A4882" s="8" t="inlineStr">
        <is>
          <t>CANON-202602-004747</t>
        </is>
      </c>
      <c r="B4882" s="9" t="inlineStr">
        <is>
          <t>2026-02</t>
        </is>
      </c>
      <c r="C4882" s="10" t="n">
        <v>46071</v>
      </c>
      <c r="D4882" s="9" t="inlineStr">
        <is>
          <t>Bound</t>
        </is>
      </c>
      <c r="E4882" s="8" t="inlineStr">
        <is>
          <t>Mireille Fairweather</t>
        </is>
      </c>
      <c r="F4882" s="11" t="n">
        <v>1971</v>
      </c>
      <c r="G4882" s="8" t="inlineStr">
        <is>
          <t>Ferrari</t>
        </is>
      </c>
      <c r="H4882" s="8" t="inlineStr">
        <is>
          <t>275 GTB/4</t>
        </is>
      </c>
      <c r="I4882" s="8" t="inlineStr">
        <is>
          <t>A9G0PHFCWT1S5FAD3</t>
        </is>
      </c>
      <c r="J4882" s="8" t="inlineStr">
        <is>
          <t>07 - Post-War Classic (1946-1972)</t>
        </is>
      </c>
      <c r="K4882" s="12" t="n">
        <v>610000</v>
      </c>
      <c r="L4882" s="8" t="inlineStr">
        <is>
          <t>California</t>
        </is>
      </c>
      <c r="M4882" s="13" t="n">
        <v>6681.23</v>
      </c>
      <c r="N4882" s="13" t="n">
        <v>5874.14</v>
      </c>
      <c r="O4882" s="8" t="n"/>
    </row>
    <row r="4883">
      <c r="A4883" s="8" t="inlineStr">
        <is>
          <t>CANON-202602-004748</t>
        </is>
      </c>
      <c r="B4883" s="9" t="inlineStr">
        <is>
          <t>2026-02</t>
        </is>
      </c>
      <c r="C4883" s="10" t="n">
        <v>46081</v>
      </c>
      <c r="D4883" s="9" t="inlineStr">
        <is>
          <t>Bound</t>
        </is>
      </c>
      <c r="E4883" s="8" t="inlineStr">
        <is>
          <t>Thaddeus Delacroix</t>
        </is>
      </c>
      <c r="F4883" s="11" t="n">
        <v>1957</v>
      </c>
      <c r="G4883" s="8" t="inlineStr">
        <is>
          <t>Porsche</t>
        </is>
      </c>
      <c r="H4883" s="8" t="inlineStr">
        <is>
          <t>911 Turbo S</t>
        </is>
      </c>
      <c r="I4883" s="8" t="inlineStr">
        <is>
          <t>TGFCR0AHGTZLWFK1Y</t>
        </is>
      </c>
      <c r="J4883" s="8" t="inlineStr">
        <is>
          <t>02 - Sports / GT</t>
        </is>
      </c>
      <c r="K4883" s="12" t="n">
        <v>775000</v>
      </c>
      <c r="L4883" s="8" t="inlineStr">
        <is>
          <t>South Carolina</t>
        </is>
      </c>
      <c r="M4883" s="13" t="n">
        <v>11785.85</v>
      </c>
      <c r="N4883" s="13" t="n">
        <v>10362.12</v>
      </c>
      <c r="O4883" s="8" t="n"/>
    </row>
    <row r="4884">
      <c r="A4884" s="8" t="inlineStr">
        <is>
          <t>CANON-202602-004749</t>
        </is>
      </c>
      <c r="B4884" s="9" t="inlineStr">
        <is>
          <t>2026-02</t>
        </is>
      </c>
      <c r="C4884" s="10" t="n">
        <v>46063</v>
      </c>
      <c r="D4884" s="9" t="inlineStr">
        <is>
          <t>Bound</t>
        </is>
      </c>
      <c r="E4884" s="8" t="inlineStr">
        <is>
          <t>Sunniva Kingsford</t>
        </is>
      </c>
      <c r="F4884" s="11" t="n">
        <v>2015</v>
      </c>
      <c r="G4884" s="8" t="inlineStr">
        <is>
          <t>Bugatti</t>
        </is>
      </c>
      <c r="H4884" s="8" t="inlineStr">
        <is>
          <t>Type 57</t>
        </is>
      </c>
      <c r="I4884" s="8" t="inlineStr">
        <is>
          <t>155GCRXTZA9U978Z5</t>
        </is>
      </c>
      <c r="J4884" s="8" t="inlineStr">
        <is>
          <t>06 - Vintage Pre-War (pre-1946)</t>
        </is>
      </c>
      <c r="K4884" s="12" t="n">
        <v>1405000</v>
      </c>
      <c r="L4884" s="8" t="inlineStr">
        <is>
          <t>New York</t>
        </is>
      </c>
      <c r="M4884" s="13" t="n">
        <v>11536.91</v>
      </c>
      <c r="N4884" s="13" t="n">
        <v>10143.25</v>
      </c>
      <c r="O4884" s="8" t="n"/>
    </row>
    <row r="4885">
      <c r="A4885" s="8" t="inlineStr">
        <is>
          <t>CANON-202602-004750</t>
        </is>
      </c>
      <c r="B4885" s="9" t="inlineStr">
        <is>
          <t>2026-02</t>
        </is>
      </c>
      <c r="C4885" s="10" t="n">
        <v>46058</v>
      </c>
      <c r="D4885" s="9" t="inlineStr">
        <is>
          <t>Bound</t>
        </is>
      </c>
      <c r="E4885" s="8" t="inlineStr">
        <is>
          <t>Everett Harrington</t>
        </is>
      </c>
      <c r="F4885" s="11" t="n">
        <v>2009</v>
      </c>
      <c r="G4885" s="8" t="inlineStr">
        <is>
          <t>BMW</t>
        </is>
      </c>
      <c r="H4885" s="8" t="inlineStr">
        <is>
          <t>M8 Competition</t>
        </is>
      </c>
      <c r="I4885" s="8" t="inlineStr">
        <is>
          <t>SWTWJHNJEDA9SX778</t>
        </is>
      </c>
      <c r="J4885" s="8" t="inlineStr">
        <is>
          <t>02 - Sports / GT</t>
        </is>
      </c>
      <c r="K4885" s="12" t="n">
        <v>375000</v>
      </c>
      <c r="L4885" s="8" t="inlineStr">
        <is>
          <t>Rhode Island</t>
        </is>
      </c>
      <c r="M4885" s="13" t="n">
        <v>7270.05</v>
      </c>
      <c r="N4885" s="13" t="n">
        <v>6391.83</v>
      </c>
      <c r="O4885" s="8" t="n"/>
    </row>
    <row r="4886">
      <c r="A4886" s="8" t="inlineStr">
        <is>
          <t>CANON-202602-004751</t>
        </is>
      </c>
      <c r="B4886" s="9" t="inlineStr">
        <is>
          <t>2026-02</t>
        </is>
      </c>
      <c r="C4886" s="10" t="n">
        <v>46078</v>
      </c>
      <c r="D4886" s="9" t="inlineStr">
        <is>
          <t>Bound</t>
        </is>
      </c>
      <c r="E4886" s="8" t="inlineStr">
        <is>
          <t>Ottilie Ashcombe</t>
        </is>
      </c>
      <c r="F4886" s="11" t="n">
        <v>2007</v>
      </c>
      <c r="G4886" s="8" t="inlineStr">
        <is>
          <t>BMW</t>
        </is>
      </c>
      <c r="H4886" s="8" t="inlineStr">
        <is>
          <t>M8 Competition</t>
        </is>
      </c>
      <c r="I4886" s="8" t="inlineStr">
        <is>
          <t>9T7AWYEJE7ZUMHJFH</t>
        </is>
      </c>
      <c r="J4886" s="8" t="inlineStr">
        <is>
          <t>02 - Sports / GT</t>
        </is>
      </c>
      <c r="K4886" s="12" t="n">
        <v>855000</v>
      </c>
      <c r="L4886" s="8" t="inlineStr">
        <is>
          <t>Mississippi</t>
        </is>
      </c>
      <c r="M4886" s="13" t="n">
        <v>12478.16</v>
      </c>
      <c r="N4886" s="13" t="n">
        <v>10970.8</v>
      </c>
      <c r="O4886" s="8" t="n"/>
    </row>
    <row r="4887">
      <c r="A4887" s="8" t="inlineStr">
        <is>
          <t>CANON-202602-004752</t>
        </is>
      </c>
      <c r="B4887" s="9" t="inlineStr">
        <is>
          <t>2026-02</t>
        </is>
      </c>
      <c r="C4887" s="10" t="n">
        <v>46078</v>
      </c>
      <c r="D4887" s="9" t="inlineStr">
        <is>
          <t>Bound</t>
        </is>
      </c>
      <c r="E4887" s="8" t="inlineStr">
        <is>
          <t>Wilhelmina Montoya</t>
        </is>
      </c>
      <c r="F4887" s="11" t="n">
        <v>1956</v>
      </c>
      <c r="G4887" s="8" t="inlineStr">
        <is>
          <t>Aston Martin</t>
        </is>
      </c>
      <c r="H4887" s="8" t="inlineStr">
        <is>
          <t>DB12</t>
        </is>
      </c>
      <c r="I4887" s="8" t="inlineStr">
        <is>
          <t>B8VHJ2M1UFWRPFMD7</t>
        </is>
      </c>
      <c r="J4887" s="8" t="inlineStr">
        <is>
          <t>02 - Sports / GT</t>
        </is>
      </c>
      <c r="K4887" s="12" t="n">
        <v>450000</v>
      </c>
      <c r="L4887" s="8" t="inlineStr">
        <is>
          <t>Alaska</t>
        </is>
      </c>
      <c r="M4887" s="13" t="n">
        <v>7259.43</v>
      </c>
      <c r="N4887" s="13" t="n">
        <v>6382.49</v>
      </c>
      <c r="O4887" s="8" t="n"/>
    </row>
    <row r="4888">
      <c r="A4888" s="8" t="inlineStr">
        <is>
          <t>CANON-202602-004753</t>
        </is>
      </c>
      <c r="B4888" s="9" t="inlineStr">
        <is>
          <t>2026-02</t>
        </is>
      </c>
      <c r="C4888" s="10" t="n">
        <v>46079</v>
      </c>
      <c r="D4888" s="9" t="inlineStr">
        <is>
          <t>Bound</t>
        </is>
      </c>
      <c r="E4888" s="8" t="inlineStr">
        <is>
          <t>Ramona Harrington</t>
        </is>
      </c>
      <c r="F4888" s="11" t="n">
        <v>1957</v>
      </c>
      <c r="G4888" s="8" t="inlineStr">
        <is>
          <t>Maserati</t>
        </is>
      </c>
      <c r="H4888" s="8" t="inlineStr">
        <is>
          <t>GranTurismo</t>
        </is>
      </c>
      <c r="I4888" s="8" t="inlineStr">
        <is>
          <t>265WXRUPFM42FARM9</t>
        </is>
      </c>
      <c r="J4888" s="8" t="inlineStr">
        <is>
          <t>02 - Sports / GT</t>
        </is>
      </c>
      <c r="K4888" s="12" t="n">
        <v>660000</v>
      </c>
      <c r="L4888" s="8" t="inlineStr">
        <is>
          <t>Colorado</t>
        </is>
      </c>
      <c r="M4888" s="13" t="n">
        <v>8903.77</v>
      </c>
      <c r="N4888" s="13" t="n">
        <v>7828.19</v>
      </c>
      <c r="O4888" s="8" t="n"/>
    </row>
    <row r="4889">
      <c r="A4889" s="8" t="inlineStr">
        <is>
          <t>CANON-202602-004756</t>
        </is>
      </c>
      <c r="B4889" s="9" t="inlineStr">
        <is>
          <t>2026-02</t>
        </is>
      </c>
      <c r="C4889" s="10" t="n">
        <v>46068</v>
      </c>
      <c r="D4889" s="9" t="inlineStr">
        <is>
          <t>Bound</t>
        </is>
      </c>
      <c r="E4889" s="8" t="inlineStr">
        <is>
          <t>Callum Pennington</t>
        </is>
      </c>
      <c r="F4889" s="11" t="n">
        <v>1995</v>
      </c>
      <c r="G4889" s="8" t="inlineStr">
        <is>
          <t>Bentley</t>
        </is>
      </c>
      <c r="H4889" s="8" t="inlineStr">
        <is>
          <t>Continental GT</t>
        </is>
      </c>
      <c r="I4889" s="8" t="inlineStr">
        <is>
          <t>W59C1A2EXUN5NDNRV</t>
        </is>
      </c>
      <c r="J4889" s="8" t="inlineStr">
        <is>
          <t>02 - Sports / GT</t>
        </is>
      </c>
      <c r="K4889" s="12" t="n">
        <v>815000</v>
      </c>
      <c r="L4889" s="8" t="inlineStr">
        <is>
          <t>New Jersey</t>
        </is>
      </c>
      <c r="M4889" s="13" t="n">
        <v>9095.709999999999</v>
      </c>
      <c r="N4889" s="13" t="n">
        <v>7996.95</v>
      </c>
      <c r="O4889" s="8" t="n"/>
    </row>
    <row r="4890">
      <c r="A4890" s="8" t="inlineStr">
        <is>
          <t>CANON-202602-004757</t>
        </is>
      </c>
      <c r="B4890" s="9" t="inlineStr">
        <is>
          <t>2026-02</t>
        </is>
      </c>
      <c r="C4890" s="10" t="n">
        <v>46060</v>
      </c>
      <c r="D4890" s="9" t="inlineStr">
        <is>
          <t>Bound</t>
        </is>
      </c>
      <c r="E4890" s="8" t="inlineStr">
        <is>
          <t>Sunniva Nakashima</t>
        </is>
      </c>
      <c r="F4890" s="11" t="n">
        <v>2023</v>
      </c>
      <c r="G4890" s="8" t="inlineStr">
        <is>
          <t>BMW</t>
        </is>
      </c>
      <c r="H4890" s="8" t="inlineStr">
        <is>
          <t>M8 Competition</t>
        </is>
      </c>
      <c r="I4890" s="8" t="inlineStr">
        <is>
          <t>DVKX21Z4KRZHDDALV</t>
        </is>
      </c>
      <c r="J4890" s="8" t="inlineStr">
        <is>
          <t>02 - Sports / GT</t>
        </is>
      </c>
      <c r="K4890" s="12" t="n">
        <v>1595000</v>
      </c>
      <c r="L4890" s="8" t="inlineStr">
        <is>
          <t>Pennsylvania</t>
        </is>
      </c>
      <c r="M4890" s="13" t="n">
        <v>16551.89</v>
      </c>
      <c r="N4890" s="13" t="n">
        <v>14552.42</v>
      </c>
      <c r="O4890" s="8" t="n"/>
    </row>
    <row r="4891">
      <c r="A4891" s="8" t="inlineStr">
        <is>
          <t>CANON-202602-004758</t>
        </is>
      </c>
      <c r="B4891" s="9" t="inlineStr">
        <is>
          <t>2026-02</t>
        </is>
      </c>
      <c r="C4891" s="10" t="n">
        <v>46067</v>
      </c>
      <c r="D4891" s="9" t="inlineStr">
        <is>
          <t>Bound</t>
        </is>
      </c>
      <c r="E4891" s="8" t="inlineStr">
        <is>
          <t>Cassius Delacroix</t>
        </is>
      </c>
      <c r="F4891" s="11" t="n">
        <v>1986</v>
      </c>
      <c r="G4891" s="8" t="inlineStr">
        <is>
          <t>Maserati</t>
        </is>
      </c>
      <c r="H4891" s="8" t="inlineStr">
        <is>
          <t>GranTurismo</t>
        </is>
      </c>
      <c r="I4891" s="8" t="inlineStr">
        <is>
          <t>EWT5UC09Z16G6DG7U</t>
        </is>
      </c>
      <c r="J4891" s="8" t="inlineStr">
        <is>
          <t>02 - Sports / GT</t>
        </is>
      </c>
      <c r="K4891" s="12" t="n">
        <v>760000</v>
      </c>
      <c r="L4891" s="8" t="inlineStr">
        <is>
          <t>Oklahoma</t>
        </is>
      </c>
      <c r="M4891" s="13" t="n">
        <v>11744.15</v>
      </c>
      <c r="N4891" s="13" t="n">
        <v>10325.46</v>
      </c>
      <c r="O4891" s="8" t="n"/>
    </row>
    <row r="4892">
      <c r="A4892" s="8" t="inlineStr">
        <is>
          <t>CANON-202602-004759</t>
        </is>
      </c>
      <c r="B4892" s="9" t="inlineStr">
        <is>
          <t>2026-02</t>
        </is>
      </c>
      <c r="C4892" s="10" t="n">
        <v>46063</v>
      </c>
      <c r="D4892" s="9" t="inlineStr">
        <is>
          <t>Bound</t>
        </is>
      </c>
      <c r="E4892" s="8" t="inlineStr">
        <is>
          <t>Ramona Rourke</t>
        </is>
      </c>
      <c r="F4892" s="11" t="n">
        <v>1989</v>
      </c>
      <c r="G4892" s="8" t="inlineStr">
        <is>
          <t>Singer</t>
        </is>
      </c>
      <c r="H4892" s="8" t="inlineStr">
        <is>
          <t>911 Reimagined</t>
        </is>
      </c>
      <c r="I4892" s="8" t="inlineStr">
        <is>
          <t>WW2Y9WXW0RH7FN8Y5</t>
        </is>
      </c>
      <c r="J4892" s="8" t="inlineStr">
        <is>
          <t>11 - Restomod / Coachbuilt / Bespoke</t>
        </is>
      </c>
      <c r="K4892" s="12" t="n">
        <v>825000</v>
      </c>
      <c r="L4892" s="8" t="inlineStr">
        <is>
          <t>Nebraska</t>
        </is>
      </c>
      <c r="M4892" s="13" t="n">
        <v>15783.96</v>
      </c>
      <c r="N4892" s="13" t="n">
        <v>13877.26</v>
      </c>
      <c r="O4892" s="8" t="n"/>
    </row>
    <row r="4893">
      <c r="A4893" s="8" t="inlineStr">
        <is>
          <t>CANON-202602-004760</t>
        </is>
      </c>
      <c r="B4893" s="9" t="inlineStr">
        <is>
          <t>2026-02</t>
        </is>
      </c>
      <c r="C4893" s="10" t="n">
        <v>46064</v>
      </c>
      <c r="D4893" s="9" t="inlineStr">
        <is>
          <t>Bound</t>
        </is>
      </c>
      <c r="E4893" s="8" t="inlineStr">
        <is>
          <t>Fitzgerald Vasquez</t>
        </is>
      </c>
      <c r="F4893" s="11" t="n">
        <v>1993</v>
      </c>
      <c r="G4893" s="8" t="inlineStr">
        <is>
          <t>Aston Martin</t>
        </is>
      </c>
      <c r="H4893" s="8" t="inlineStr">
        <is>
          <t>DB12</t>
        </is>
      </c>
      <c r="I4893" s="8" t="inlineStr">
        <is>
          <t>D9MZSGEVEENUGTZKF</t>
        </is>
      </c>
      <c r="J4893" s="8" t="inlineStr">
        <is>
          <t>02 - Sports / GT</t>
        </is>
      </c>
      <c r="K4893" s="12" t="n">
        <v>380000</v>
      </c>
      <c r="L4893" s="8" t="inlineStr">
        <is>
          <t>California</t>
        </is>
      </c>
      <c r="M4893" s="13" t="n">
        <v>7259.43</v>
      </c>
      <c r="N4893" s="13" t="n">
        <v>6382.49</v>
      </c>
      <c r="O4893" s="8" t="n"/>
    </row>
    <row r="4894">
      <c r="A4894" s="8" t="inlineStr">
        <is>
          <t>CANON-202602-004761</t>
        </is>
      </c>
      <c r="B4894" s="9" t="inlineStr">
        <is>
          <t>2026-02</t>
        </is>
      </c>
      <c r="C4894" s="10" t="n">
        <v>46073</v>
      </c>
      <c r="D4894" s="9" t="inlineStr">
        <is>
          <t>Bound</t>
        </is>
      </c>
      <c r="E4894" s="8" t="inlineStr">
        <is>
          <t>Noor Vasquez</t>
        </is>
      </c>
      <c r="F4894" s="11" t="n">
        <v>1998</v>
      </c>
      <c r="G4894" s="8" t="inlineStr">
        <is>
          <t>Maserati</t>
        </is>
      </c>
      <c r="H4894" s="8" t="inlineStr">
        <is>
          <t>GranTurismo</t>
        </is>
      </c>
      <c r="I4894" s="8" t="inlineStr">
        <is>
          <t>9G1A002TXLU4MFCG4</t>
        </is>
      </c>
      <c r="J4894" s="8" t="inlineStr">
        <is>
          <t>02 - Sports / GT</t>
        </is>
      </c>
      <c r="K4894" s="12" t="n">
        <v>445000</v>
      </c>
      <c r="L4894" s="8" t="inlineStr">
        <is>
          <t>West Virginia</t>
        </is>
      </c>
      <c r="M4894" s="13" t="n">
        <v>8375.24</v>
      </c>
      <c r="N4894" s="13" t="n">
        <v>7363.51</v>
      </c>
      <c r="O4894" s="8" t="n"/>
    </row>
    <row r="4895">
      <c r="A4895" s="8" t="inlineStr">
        <is>
          <t>CANON-202602-004763</t>
        </is>
      </c>
      <c r="B4895" s="9" t="inlineStr">
        <is>
          <t>2026-02</t>
        </is>
      </c>
      <c r="C4895" s="10" t="n">
        <v>46073</v>
      </c>
      <c r="D4895" s="9" t="inlineStr">
        <is>
          <t>Bound</t>
        </is>
      </c>
      <c r="E4895" s="8" t="inlineStr">
        <is>
          <t>Anouk Nakashima</t>
        </is>
      </c>
      <c r="F4895" s="11" t="n">
        <v>1986</v>
      </c>
      <c r="G4895" s="8" t="inlineStr">
        <is>
          <t>Mercedes-Benz</t>
        </is>
      </c>
      <c r="H4895" s="8" t="inlineStr">
        <is>
          <t>AMG GT</t>
        </is>
      </c>
      <c r="I4895" s="8" t="inlineStr">
        <is>
          <t>8HLLB0TT2MNLR7VPL</t>
        </is>
      </c>
      <c r="J4895" s="8" t="inlineStr">
        <is>
          <t>02 - Sports / GT</t>
        </is>
      </c>
      <c r="K4895" s="12" t="n">
        <v>855000</v>
      </c>
      <c r="L4895" s="8" t="inlineStr">
        <is>
          <t>Alabama</t>
        </is>
      </c>
      <c r="M4895" s="13" t="n">
        <v>13317.03</v>
      </c>
      <c r="N4895" s="13" t="n">
        <v>11708.33</v>
      </c>
      <c r="O4895" s="8" t="n"/>
    </row>
    <row r="4896">
      <c r="A4896" s="8" t="inlineStr">
        <is>
          <t>CANON-202602-004764</t>
        </is>
      </c>
      <c r="B4896" s="9" t="inlineStr">
        <is>
          <t>2026-02</t>
        </is>
      </c>
      <c r="C4896" s="10" t="n">
        <v>46065</v>
      </c>
      <c r="D4896" s="9" t="inlineStr">
        <is>
          <t>Bound</t>
        </is>
      </c>
      <c r="E4896" s="8" t="inlineStr">
        <is>
          <t>Aurelio Kingsford</t>
        </is>
      </c>
      <c r="F4896" s="11" t="n">
        <v>1998</v>
      </c>
      <c r="G4896" s="8" t="inlineStr">
        <is>
          <t>BMW</t>
        </is>
      </c>
      <c r="H4896" s="8" t="inlineStr">
        <is>
          <t>M8 Competition</t>
        </is>
      </c>
      <c r="I4896" s="8" t="inlineStr">
        <is>
          <t>NDT9XCJPFTKKWFRPC</t>
        </is>
      </c>
      <c r="J4896" s="8" t="inlineStr">
        <is>
          <t>02 - Sports / GT</t>
        </is>
      </c>
      <c r="K4896" s="12" t="n">
        <v>545000</v>
      </c>
      <c r="L4896" s="8" t="inlineStr">
        <is>
          <t>Arizona</t>
        </is>
      </c>
      <c r="M4896" s="13" t="n">
        <v>6750.8</v>
      </c>
      <c r="N4896" s="13" t="n">
        <v>5935.3</v>
      </c>
      <c r="O4896" s="8" t="n"/>
    </row>
    <row r="4897">
      <c r="A4897" s="8" t="inlineStr">
        <is>
          <t>CANON-202602-004766</t>
        </is>
      </c>
      <c r="B4897" s="9" t="inlineStr">
        <is>
          <t>2026-02</t>
        </is>
      </c>
      <c r="C4897" s="10" t="n">
        <v>46072</v>
      </c>
      <c r="D4897" s="9" t="inlineStr">
        <is>
          <t>Bound</t>
        </is>
      </c>
      <c r="E4897" s="8" t="inlineStr">
        <is>
          <t>Everett Farkas</t>
        </is>
      </c>
      <c r="F4897" s="11" t="n">
        <v>1984</v>
      </c>
      <c r="G4897" s="8" t="inlineStr">
        <is>
          <t>Porsche</t>
        </is>
      </c>
      <c r="H4897" s="8" t="inlineStr">
        <is>
          <t>911 Turbo S</t>
        </is>
      </c>
      <c r="I4897" s="8" t="inlineStr">
        <is>
          <t>CJXWL70LRL3L4C85N</t>
        </is>
      </c>
      <c r="J4897" s="8" t="inlineStr">
        <is>
          <t>02 - Sports / GT</t>
        </is>
      </c>
      <c r="K4897" s="12" t="n">
        <v>830000</v>
      </c>
      <c r="L4897" s="8" t="inlineStr">
        <is>
          <t>Massachusetts</t>
        </is>
      </c>
      <c r="M4897" s="13" t="n">
        <v>12724.06</v>
      </c>
      <c r="N4897" s="13" t="n">
        <v>11186.99</v>
      </c>
      <c r="O4897" s="8" t="n"/>
    </row>
    <row r="4898">
      <c r="A4898" s="8" t="inlineStr">
        <is>
          <t>CANON-202602-004767</t>
        </is>
      </c>
      <c r="B4898" s="9" t="inlineStr">
        <is>
          <t>2026-02</t>
        </is>
      </c>
      <c r="C4898" s="10" t="n">
        <v>46060</v>
      </c>
      <c r="D4898" s="9" t="inlineStr">
        <is>
          <t>Bound</t>
        </is>
      </c>
      <c r="E4898" s="8" t="inlineStr">
        <is>
          <t>Fenwick Castellanos</t>
        </is>
      </c>
      <c r="F4898" s="11" t="n">
        <v>2016</v>
      </c>
      <c r="G4898" s="8" t="inlineStr">
        <is>
          <t>Ferrari</t>
        </is>
      </c>
      <c r="H4898" s="8" t="inlineStr">
        <is>
          <t>296 GTB</t>
        </is>
      </c>
      <c r="I4898" s="8" t="inlineStr">
        <is>
          <t>JGYHU2H2XND3VF7HD</t>
        </is>
      </c>
      <c r="J4898" s="8" t="inlineStr">
        <is>
          <t>03 - Supercar</t>
        </is>
      </c>
      <c r="K4898" s="12" t="n">
        <v>1535000</v>
      </c>
      <c r="L4898" s="8" t="inlineStr">
        <is>
          <t>California</t>
        </is>
      </c>
      <c r="M4898" s="13" t="n">
        <v>31279.25</v>
      </c>
      <c r="N4898" s="13" t="n">
        <v>27500.72</v>
      </c>
      <c r="O4898" s="8" t="n"/>
    </row>
    <row r="4899">
      <c r="A4899" s="8" t="inlineStr">
        <is>
          <t>CANON-202602-004768</t>
        </is>
      </c>
      <c r="B4899" s="9" t="inlineStr">
        <is>
          <t>2026-02</t>
        </is>
      </c>
      <c r="C4899" s="10" t="n">
        <v>46061</v>
      </c>
      <c r="D4899" s="9" t="inlineStr">
        <is>
          <t>Bound</t>
        </is>
      </c>
      <c r="E4899" s="8" t="inlineStr">
        <is>
          <t>Callum Pennington</t>
        </is>
      </c>
      <c r="F4899" s="11" t="n">
        <v>1957</v>
      </c>
      <c r="G4899" s="8" t="inlineStr">
        <is>
          <t>Bentley</t>
        </is>
      </c>
      <c r="H4899" s="8" t="inlineStr">
        <is>
          <t>4.5 Litre</t>
        </is>
      </c>
      <c r="I4899" s="8" t="inlineStr">
        <is>
          <t>1LEXKVNUXJ4U0A8CY</t>
        </is>
      </c>
      <c r="J4899" s="8" t="inlineStr">
        <is>
          <t>06 - Vintage Pre-War (pre-1946)</t>
        </is>
      </c>
      <c r="K4899" s="12" t="n">
        <v>760000</v>
      </c>
      <c r="L4899" s="8" t="inlineStr">
        <is>
          <t>New Jersey</t>
        </is>
      </c>
      <c r="M4899" s="13" t="n">
        <v>4958.64</v>
      </c>
      <c r="N4899" s="13" t="n">
        <v>4359.64</v>
      </c>
      <c r="O4899" s="8" t="n"/>
    </row>
    <row r="4900">
      <c r="A4900" s="8" t="inlineStr">
        <is>
          <t>CANON-202602-004769</t>
        </is>
      </c>
      <c r="B4900" s="9" t="inlineStr">
        <is>
          <t>2026-02</t>
        </is>
      </c>
      <c r="C4900" s="10" t="n">
        <v>46055</v>
      </c>
      <c r="D4900" s="9" t="inlineStr">
        <is>
          <t>Bound</t>
        </is>
      </c>
      <c r="E4900" s="8" t="inlineStr">
        <is>
          <t>Fitzgerald Underwood</t>
        </is>
      </c>
      <c r="F4900" s="11" t="n">
        <v>1956</v>
      </c>
      <c r="G4900" s="8" t="inlineStr">
        <is>
          <t>BMW</t>
        </is>
      </c>
      <c r="H4900" s="8" t="inlineStr">
        <is>
          <t>M8 Competition</t>
        </is>
      </c>
      <c r="I4900" s="8" t="inlineStr">
        <is>
          <t>8H6N6T54ESK6ZE3XP</t>
        </is>
      </c>
      <c r="J4900" s="8" t="inlineStr">
        <is>
          <t>02 - Sports / GT</t>
        </is>
      </c>
      <c r="K4900" s="12" t="n">
        <v>330000</v>
      </c>
      <c r="L4900" s="8" t="inlineStr">
        <is>
          <t>New York</t>
        </is>
      </c>
      <c r="M4900" s="13" t="n">
        <v>5977.36</v>
      </c>
      <c r="N4900" s="13" t="n">
        <v>5255.29</v>
      </c>
      <c r="O4900" s="8" t="n"/>
    </row>
    <row r="4901">
      <c r="A4901" s="8" t="inlineStr">
        <is>
          <t>CANON-202602-004770</t>
        </is>
      </c>
      <c r="B4901" s="9" t="inlineStr">
        <is>
          <t>2026-02</t>
        </is>
      </c>
      <c r="C4901" s="10" t="n">
        <v>46070</v>
      </c>
      <c r="D4901" s="9" t="inlineStr">
        <is>
          <t>Bound</t>
        </is>
      </c>
      <c r="E4901" s="8" t="inlineStr">
        <is>
          <t>Horace Kingsford</t>
        </is>
      </c>
      <c r="F4901" s="11" t="n">
        <v>1961</v>
      </c>
      <c r="G4901" s="8" t="inlineStr">
        <is>
          <t>Bentley</t>
        </is>
      </c>
      <c r="H4901" s="8" t="inlineStr">
        <is>
          <t>Continental GT</t>
        </is>
      </c>
      <c r="I4901" s="8" t="inlineStr">
        <is>
          <t>JWJ0C4136VKKZCH6B</t>
        </is>
      </c>
      <c r="J4901" s="8" t="inlineStr">
        <is>
          <t>02 - Sports / GT</t>
        </is>
      </c>
      <c r="K4901" s="12" t="n">
        <v>785000</v>
      </c>
      <c r="L4901" s="8" t="inlineStr">
        <is>
          <t>Texas</t>
        </is>
      </c>
      <c r="M4901" s="13" t="n">
        <v>11071.46</v>
      </c>
      <c r="N4901" s="13" t="n">
        <v>9734.030000000001</v>
      </c>
      <c r="O4901" s="8" t="n"/>
    </row>
    <row r="4902">
      <c r="A4902" s="8" t="inlineStr">
        <is>
          <t>CANON-202602-004771</t>
        </is>
      </c>
      <c r="B4902" s="9" t="inlineStr">
        <is>
          <t>2026-02</t>
        </is>
      </c>
      <c r="C4902" s="10" t="n">
        <v>46059</v>
      </c>
      <c r="D4902" s="9" t="inlineStr">
        <is>
          <t>Bound</t>
        </is>
      </c>
      <c r="E4902" s="8" t="inlineStr">
        <is>
          <t>Lorenzo Chattopadhyay</t>
        </is>
      </c>
      <c r="F4902" s="11" t="n">
        <v>1956</v>
      </c>
      <c r="G4902" s="8" t="inlineStr">
        <is>
          <t>Maserati</t>
        </is>
      </c>
      <c r="H4902" s="8" t="inlineStr">
        <is>
          <t>GranTurismo</t>
        </is>
      </c>
      <c r="I4902" s="8" t="inlineStr">
        <is>
          <t>G60XV6FSXFD0AE00Y</t>
        </is>
      </c>
      <c r="J4902" s="8" t="inlineStr">
        <is>
          <t>02 - Sports / GT</t>
        </is>
      </c>
      <c r="K4902" s="12" t="n">
        <v>530000</v>
      </c>
      <c r="L4902" s="8" t="inlineStr">
        <is>
          <t>California</t>
        </is>
      </c>
      <c r="M4902" s="13" t="n">
        <v>8775</v>
      </c>
      <c r="N4902" s="13" t="n">
        <v>7714.98</v>
      </c>
      <c r="O4902" s="8" t="n"/>
    </row>
    <row r="4903">
      <c r="A4903" s="8" t="inlineStr">
        <is>
          <t>CANON-202602-004772</t>
        </is>
      </c>
      <c r="B4903" s="9" t="inlineStr">
        <is>
          <t>2026-02</t>
        </is>
      </c>
      <c r="C4903" s="10" t="n">
        <v>46066</v>
      </c>
      <c r="D4903" s="9" t="inlineStr">
        <is>
          <t>Bound</t>
        </is>
      </c>
      <c r="E4903" s="8" t="inlineStr">
        <is>
          <t>Thaddeus Okonkwo</t>
        </is>
      </c>
      <c r="F4903" s="11" t="n">
        <v>1995</v>
      </c>
      <c r="G4903" s="8" t="inlineStr">
        <is>
          <t>BMW</t>
        </is>
      </c>
      <c r="H4903" s="8" t="inlineStr">
        <is>
          <t>M8 Competition</t>
        </is>
      </c>
      <c r="I4903" s="8" t="inlineStr">
        <is>
          <t>40KXE6CEF5JLVU966</t>
        </is>
      </c>
      <c r="J4903" s="8" t="inlineStr">
        <is>
          <t>02 - Sports / GT</t>
        </is>
      </c>
      <c r="K4903" s="12" t="n">
        <v>365000</v>
      </c>
      <c r="L4903" s="8" t="inlineStr">
        <is>
          <t>Rhode Island</t>
        </is>
      </c>
      <c r="M4903" s="13" t="n">
        <v>7076.18</v>
      </c>
      <c r="N4903" s="13" t="n">
        <v>6221.38</v>
      </c>
      <c r="O4903" s="8" t="n"/>
    </row>
    <row r="4904">
      <c r="A4904" s="8" t="inlineStr">
        <is>
          <t>CANON-202602-004773</t>
        </is>
      </c>
      <c r="B4904" s="9" t="inlineStr">
        <is>
          <t>2026-02</t>
        </is>
      </c>
      <c r="C4904" s="10" t="n">
        <v>46058</v>
      </c>
      <c r="D4904" s="9" t="inlineStr">
        <is>
          <t>Bound</t>
        </is>
      </c>
      <c r="E4904" s="8" t="inlineStr">
        <is>
          <t>Sunniva Larsson</t>
        </is>
      </c>
      <c r="F4904" s="11" t="n">
        <v>1977</v>
      </c>
      <c r="G4904" s="8" t="inlineStr">
        <is>
          <t>Ferrari</t>
        </is>
      </c>
      <c r="H4904" s="8" t="inlineStr">
        <is>
          <t>275 GTB/4</t>
        </is>
      </c>
      <c r="I4904" s="8" t="inlineStr">
        <is>
          <t>A2FFGM7BN60A5178D</t>
        </is>
      </c>
      <c r="J4904" s="8" t="inlineStr">
        <is>
          <t>07 - Post-War Classic (1946-1972)</t>
        </is>
      </c>
      <c r="K4904" s="12" t="n">
        <v>735000</v>
      </c>
      <c r="L4904" s="8" t="inlineStr">
        <is>
          <t>Alabama</t>
        </is>
      </c>
      <c r="M4904" s="13" t="n">
        <v>7573.27</v>
      </c>
      <c r="N4904" s="13" t="n">
        <v>6658.42</v>
      </c>
      <c r="O4904" s="8" t="n"/>
    </row>
    <row r="4905">
      <c r="A4905" s="8" t="inlineStr">
        <is>
          <t>CANON-202602-004774</t>
        </is>
      </c>
      <c r="B4905" s="9" t="inlineStr">
        <is>
          <t>2026-02</t>
        </is>
      </c>
      <c r="C4905" s="10" t="n">
        <v>46071</v>
      </c>
      <c r="D4905" s="9" t="inlineStr">
        <is>
          <t>Bound</t>
        </is>
      </c>
      <c r="E4905" s="8" t="inlineStr">
        <is>
          <t>Noor Pennington</t>
        </is>
      </c>
      <c r="F4905" s="11" t="n">
        <v>1969</v>
      </c>
      <c r="G4905" s="8" t="inlineStr">
        <is>
          <t>BMW</t>
        </is>
      </c>
      <c r="H4905" s="8" t="inlineStr">
        <is>
          <t>M8 Competition</t>
        </is>
      </c>
      <c r="I4905" s="8" t="inlineStr">
        <is>
          <t>25M1B9NBLBL1FXCNS</t>
        </is>
      </c>
      <c r="J4905" s="8" t="inlineStr">
        <is>
          <t>02 - Sports / GT</t>
        </is>
      </c>
      <c r="K4905" s="12" t="n">
        <v>710000</v>
      </c>
      <c r="L4905" s="8" t="inlineStr">
        <is>
          <t>Texas</t>
        </is>
      </c>
      <c r="M4905" s="13" t="n">
        <v>10013.68</v>
      </c>
      <c r="N4905" s="13" t="n">
        <v>8804.030000000001</v>
      </c>
      <c r="O4905" s="8" t="n"/>
    </row>
    <row r="4906">
      <c r="A4906" s="8" t="inlineStr">
        <is>
          <t>CANON-202602-004775</t>
        </is>
      </c>
      <c r="B4906" s="9" t="inlineStr">
        <is>
          <t>2026-02</t>
        </is>
      </c>
      <c r="C4906" s="10" t="n">
        <v>46066</v>
      </c>
      <c r="D4906" s="9" t="inlineStr">
        <is>
          <t>Bound</t>
        </is>
      </c>
      <c r="E4906" s="8" t="inlineStr">
        <is>
          <t>Cassius Underwood</t>
        </is>
      </c>
      <c r="F4906" s="11" t="n">
        <v>2017</v>
      </c>
      <c r="G4906" s="8" t="inlineStr">
        <is>
          <t>Porsche</t>
        </is>
      </c>
      <c r="H4906" s="8" t="inlineStr">
        <is>
          <t>911 Turbo S</t>
        </is>
      </c>
      <c r="I4906" s="8" t="inlineStr">
        <is>
          <t>X6UJ7AV7KA9AJFXEZ</t>
        </is>
      </c>
      <c r="J4906" s="8" t="inlineStr">
        <is>
          <t>02 - Sports / GT</t>
        </is>
      </c>
      <c r="K4906" s="12" t="n">
        <v>910000</v>
      </c>
      <c r="L4906" s="8" t="inlineStr">
        <is>
          <t>Minnesota</t>
        </is>
      </c>
      <c r="M4906" s="13" t="n">
        <v>14731.7</v>
      </c>
      <c r="N4906" s="13" t="n">
        <v>12952.11</v>
      </c>
      <c r="O4906" s="8" t="n"/>
    </row>
    <row r="4907">
      <c r="A4907" s="8" t="inlineStr">
        <is>
          <t>CANON-202602-004776</t>
        </is>
      </c>
      <c r="B4907" s="9" t="inlineStr">
        <is>
          <t>2026-02</t>
        </is>
      </c>
      <c r="C4907" s="10" t="n">
        <v>46067</v>
      </c>
      <c r="D4907" s="9" t="inlineStr">
        <is>
          <t>Bound</t>
        </is>
      </c>
      <c r="E4907" s="8" t="inlineStr">
        <is>
          <t>Priya Nakashima</t>
        </is>
      </c>
      <c r="F4907" s="11" t="n">
        <v>2021</v>
      </c>
      <c r="G4907" s="8" t="inlineStr">
        <is>
          <t>Bentley</t>
        </is>
      </c>
      <c r="H4907" s="8" t="inlineStr">
        <is>
          <t>Continental GT</t>
        </is>
      </c>
      <c r="I4907" s="8" t="inlineStr">
        <is>
          <t>6MF3UGA9SMLJPG4HZ</t>
        </is>
      </c>
      <c r="J4907" s="8" t="inlineStr">
        <is>
          <t>02 - Sports / GT</t>
        </is>
      </c>
      <c r="K4907" s="12" t="n">
        <v>265000</v>
      </c>
      <c r="L4907" s="8" t="inlineStr">
        <is>
          <t>Arizona</t>
        </is>
      </c>
      <c r="M4907" s="13" t="n">
        <v>3787.5</v>
      </c>
      <c r="N4907" s="13" t="n">
        <v>3329.97</v>
      </c>
      <c r="O4907" s="8" t="n"/>
    </row>
    <row r="4908">
      <c r="A4908" s="8" t="inlineStr">
        <is>
          <t>CANON-202602-004777</t>
        </is>
      </c>
      <c r="B4908" s="9" t="inlineStr">
        <is>
          <t>2026-02</t>
        </is>
      </c>
      <c r="C4908" s="10" t="n">
        <v>46079</v>
      </c>
      <c r="D4908" s="9" t="inlineStr">
        <is>
          <t>Bound</t>
        </is>
      </c>
      <c r="E4908" s="8" t="inlineStr">
        <is>
          <t>Thaddeus Vandermeer</t>
        </is>
      </c>
      <c r="F4908" s="11" t="n">
        <v>2011</v>
      </c>
      <c r="G4908" s="8" t="inlineStr">
        <is>
          <t>Maserati</t>
        </is>
      </c>
      <c r="H4908" s="8" t="inlineStr">
        <is>
          <t>GranTurismo</t>
        </is>
      </c>
      <c r="I4908" s="8" t="inlineStr">
        <is>
          <t>43S4BAS4VN0455ZF3</t>
        </is>
      </c>
      <c r="J4908" s="8" t="inlineStr">
        <is>
          <t>02 - Sports / GT</t>
        </is>
      </c>
      <c r="K4908" s="12" t="n">
        <v>840000</v>
      </c>
      <c r="L4908" s="8" t="inlineStr">
        <is>
          <t>Nevada</t>
        </is>
      </c>
      <c r="M4908" s="13" t="n">
        <v>12053.21</v>
      </c>
      <c r="N4908" s="13" t="n">
        <v>10597.18</v>
      </c>
      <c r="O4908" s="8" t="n"/>
    </row>
    <row r="4909">
      <c r="A4909" s="8" t="inlineStr">
        <is>
          <t>CANON-202602-004781</t>
        </is>
      </c>
      <c r="B4909" s="9" t="inlineStr">
        <is>
          <t>2026-02</t>
        </is>
      </c>
      <c r="C4909" s="10" t="n">
        <v>46077</v>
      </c>
      <c r="D4909" s="9" t="inlineStr">
        <is>
          <t>Bound</t>
        </is>
      </c>
      <c r="E4909" s="8" t="inlineStr">
        <is>
          <t>Callum Kingsford</t>
        </is>
      </c>
      <c r="F4909" s="11" t="n">
        <v>1956</v>
      </c>
      <c r="G4909" s="8" t="inlineStr">
        <is>
          <t>Ferrari</t>
        </is>
      </c>
      <c r="H4909" s="8" t="inlineStr">
        <is>
          <t>SF90 Stradale</t>
        </is>
      </c>
      <c r="I4909" s="8" t="inlineStr">
        <is>
          <t>FZW79PZCCDSF0SRLG</t>
        </is>
      </c>
      <c r="J4909" s="8" t="inlineStr">
        <is>
          <t>03 - Supercar</t>
        </is>
      </c>
      <c r="K4909" s="12" t="n">
        <v>670000</v>
      </c>
      <c r="L4909" s="8" t="inlineStr">
        <is>
          <t>South Dakota</t>
        </is>
      </c>
      <c r="M4909" s="13" t="n">
        <v>13330.47</v>
      </c>
      <c r="N4909" s="13" t="n">
        <v>11720.15</v>
      </c>
      <c r="O4909" s="8" t="n"/>
    </row>
    <row r="4910">
      <c r="A4910" s="8" t="inlineStr">
        <is>
          <t>CANON-202602-004782</t>
        </is>
      </c>
      <c r="B4910" s="9" t="inlineStr">
        <is>
          <t>2026-02</t>
        </is>
      </c>
      <c r="C4910" s="10" t="n">
        <v>46055</v>
      </c>
      <c r="D4910" s="9" t="inlineStr">
        <is>
          <t>Bound</t>
        </is>
      </c>
      <c r="E4910" s="8" t="inlineStr">
        <is>
          <t>Ottilie Vandermeer</t>
        </is>
      </c>
      <c r="F4910" s="11" t="n">
        <v>1999</v>
      </c>
      <c r="G4910" s="8" t="inlineStr">
        <is>
          <t>Bentley</t>
        </is>
      </c>
      <c r="H4910" s="8" t="inlineStr">
        <is>
          <t>Continental GT</t>
        </is>
      </c>
      <c r="I4910" s="8" t="inlineStr">
        <is>
          <t>KRRKX8774AH2XRZ5F</t>
        </is>
      </c>
      <c r="J4910" s="8" t="inlineStr">
        <is>
          <t>02 - Sports / GT</t>
        </is>
      </c>
      <c r="K4910" s="12" t="n">
        <v>230000</v>
      </c>
      <c r="L4910" s="8" t="inlineStr">
        <is>
          <t>New Hampshire</t>
        </is>
      </c>
      <c r="M4910" s="13" t="n">
        <v>4152.15</v>
      </c>
      <c r="N4910" s="13" t="n">
        <v>3650.57</v>
      </c>
      <c r="O4910" s="8" t="n"/>
    </row>
    <row r="4911">
      <c r="A4911" s="8" t="inlineStr">
        <is>
          <t>CANON-202602-004783</t>
        </is>
      </c>
      <c r="B4911" s="9" t="inlineStr">
        <is>
          <t>2026-02</t>
        </is>
      </c>
      <c r="C4911" s="10" t="n">
        <v>46069</v>
      </c>
      <c r="D4911" s="9" t="inlineStr">
        <is>
          <t>Bound</t>
        </is>
      </c>
      <c r="E4911" s="8" t="inlineStr">
        <is>
          <t>Ramona Bellandi</t>
        </is>
      </c>
      <c r="F4911" s="11" t="n">
        <v>1961</v>
      </c>
      <c r="G4911" s="8" t="inlineStr">
        <is>
          <t>Aston Martin</t>
        </is>
      </c>
      <c r="H4911" s="8" t="inlineStr">
        <is>
          <t>DB5</t>
        </is>
      </c>
      <c r="I4911" s="8" t="inlineStr">
        <is>
          <t>JTUDD5HPZ2VGV9R5R</t>
        </is>
      </c>
      <c r="J4911" s="8" t="inlineStr">
        <is>
          <t>07 - Post-War Classic (1946-1972)</t>
        </is>
      </c>
      <c r="K4911" s="12" t="n">
        <v>515000</v>
      </c>
      <c r="L4911" s="8" t="inlineStr">
        <is>
          <t>Massachusetts</t>
        </is>
      </c>
      <c r="M4911" s="13" t="n">
        <v>5222.88</v>
      </c>
      <c r="N4911" s="13" t="n">
        <v>4591.96</v>
      </c>
      <c r="O4911" s="8" t="n"/>
    </row>
    <row r="4912">
      <c r="A4912" s="8" t="inlineStr">
        <is>
          <t>CANON-202602-004784</t>
        </is>
      </c>
      <c r="B4912" s="9" t="inlineStr">
        <is>
          <t>2026-02</t>
        </is>
      </c>
      <c r="C4912" s="10" t="n">
        <v>46071</v>
      </c>
      <c r="D4912" s="9" t="inlineStr">
        <is>
          <t>Bound</t>
        </is>
      </c>
      <c r="E4912" s="8" t="inlineStr">
        <is>
          <t>Emiliano Larsson</t>
        </is>
      </c>
      <c r="F4912" s="11" t="n">
        <v>1989</v>
      </c>
      <c r="G4912" s="8" t="inlineStr">
        <is>
          <t>Bentley</t>
        </is>
      </c>
      <c r="H4912" s="8" t="inlineStr">
        <is>
          <t>Continental GT</t>
        </is>
      </c>
      <c r="I4912" s="8" t="inlineStr">
        <is>
          <t>HRZ98FAYE6ZLGYNVM</t>
        </is>
      </c>
      <c r="J4912" s="8" t="inlineStr">
        <is>
          <t>02 - Sports / GT</t>
        </is>
      </c>
      <c r="K4912" s="12" t="n">
        <v>680000</v>
      </c>
      <c r="L4912" s="8" t="inlineStr">
        <is>
          <t>Hawaii</t>
        </is>
      </c>
      <c r="M4912" s="13" t="n">
        <v>10841.51</v>
      </c>
      <c r="N4912" s="13" t="n">
        <v>9531.860000000001</v>
      </c>
      <c r="O4912" s="8" t="n"/>
    </row>
    <row r="4913">
      <c r="A4913" s="8" t="inlineStr">
        <is>
          <t>CANON-202602-004785</t>
        </is>
      </c>
      <c r="B4913" s="9" t="inlineStr">
        <is>
          <t>2026-02</t>
        </is>
      </c>
      <c r="C4913" s="10" t="n">
        <v>46080</v>
      </c>
      <c r="D4913" s="9" t="inlineStr">
        <is>
          <t>Bound</t>
        </is>
      </c>
      <c r="E4913" s="8" t="inlineStr">
        <is>
          <t>Desmond Farkas</t>
        </is>
      </c>
      <c r="F4913" s="11" t="n">
        <v>1956</v>
      </c>
      <c r="G4913" s="8" t="inlineStr">
        <is>
          <t>Ferrari</t>
        </is>
      </c>
      <c r="H4913" s="8" t="inlineStr">
        <is>
          <t>296 GTB</t>
        </is>
      </c>
      <c r="I4913" s="8" t="inlineStr">
        <is>
          <t>8MPDX63VKUL9SDA40</t>
        </is>
      </c>
      <c r="J4913" s="8" t="inlineStr">
        <is>
          <t>03 - Supercar</t>
        </is>
      </c>
      <c r="K4913" s="12" t="n">
        <v>680000</v>
      </c>
      <c r="L4913" s="8" t="inlineStr">
        <is>
          <t>New York</t>
        </is>
      </c>
      <c r="M4913" s="13" t="n">
        <v>15601.51</v>
      </c>
      <c r="N4913" s="13" t="n">
        <v>13716.85</v>
      </c>
      <c r="O4913" s="8" t="n"/>
    </row>
    <row r="4914">
      <c r="A4914" s="8" t="inlineStr">
        <is>
          <t>CANON-202602-004787</t>
        </is>
      </c>
      <c r="B4914" s="9" t="inlineStr">
        <is>
          <t>2026-02</t>
        </is>
      </c>
      <c r="C4914" s="10" t="n">
        <v>46071</v>
      </c>
      <c r="D4914" s="9" t="inlineStr">
        <is>
          <t>Bound</t>
        </is>
      </c>
      <c r="E4914" s="8" t="inlineStr">
        <is>
          <t>Callum Farkas</t>
        </is>
      </c>
      <c r="F4914" s="11" t="n">
        <v>2014</v>
      </c>
      <c r="G4914" s="8" t="inlineStr">
        <is>
          <t>McLaren</t>
        </is>
      </c>
      <c r="H4914" s="8" t="inlineStr">
        <is>
          <t>750S</t>
        </is>
      </c>
      <c r="I4914" s="8" t="inlineStr">
        <is>
          <t>KVSU6JB8PHN440PZM</t>
        </is>
      </c>
      <c r="J4914" s="8" t="inlineStr">
        <is>
          <t>03 - Supercar</t>
        </is>
      </c>
      <c r="K4914" s="12" t="n">
        <v>1950000</v>
      </c>
      <c r="L4914" s="8" t="inlineStr">
        <is>
          <t>Florida</t>
        </is>
      </c>
      <c r="M4914" s="13" t="n">
        <v>41796.23</v>
      </c>
      <c r="N4914" s="13" t="n">
        <v>36747.25</v>
      </c>
      <c r="O4914" s="8" t="n"/>
    </row>
    <row r="4915">
      <c r="A4915" s="8" t="inlineStr">
        <is>
          <t>CANON-202602-004788</t>
        </is>
      </c>
      <c r="B4915" s="9" t="inlineStr">
        <is>
          <t>2026-02</t>
        </is>
      </c>
      <c r="C4915" s="10" t="n">
        <v>46067</v>
      </c>
      <c r="D4915" s="9" t="inlineStr">
        <is>
          <t>Bound</t>
        </is>
      </c>
      <c r="E4915" s="8" t="inlineStr">
        <is>
          <t>Ottilie Harrington</t>
        </is>
      </c>
      <c r="F4915" s="11" t="n">
        <v>2011</v>
      </c>
      <c r="G4915" s="8" t="inlineStr">
        <is>
          <t>BMW</t>
        </is>
      </c>
      <c r="H4915" s="8" t="inlineStr">
        <is>
          <t>M8 Competition</t>
        </is>
      </c>
      <c r="I4915" s="8" t="inlineStr">
        <is>
          <t>BRYPHH954L4P6JB4Y</t>
        </is>
      </c>
      <c r="J4915" s="8" t="inlineStr">
        <is>
          <t>02 - Sports / GT</t>
        </is>
      </c>
      <c r="K4915" s="12" t="n">
        <v>630000</v>
      </c>
      <c r="L4915" s="8" t="inlineStr">
        <is>
          <t>New York</t>
        </is>
      </c>
      <c r="M4915" s="13" t="n">
        <v>9889.809999999999</v>
      </c>
      <c r="N4915" s="13" t="n">
        <v>8695.120000000001</v>
      </c>
      <c r="O4915" s="8" t="n"/>
    </row>
    <row r="4916">
      <c r="A4916" s="8" t="inlineStr">
        <is>
          <t>CANON-202602-004789</t>
        </is>
      </c>
      <c r="B4916" s="9" t="inlineStr">
        <is>
          <t>2026-02</t>
        </is>
      </c>
      <c r="C4916" s="10" t="n">
        <v>46073</v>
      </c>
      <c r="D4916" s="9" t="inlineStr">
        <is>
          <t>Bound</t>
        </is>
      </c>
      <c r="E4916" s="8" t="inlineStr">
        <is>
          <t>Thaddeus Rourke</t>
        </is>
      </c>
      <c r="F4916" s="11" t="n">
        <v>2020</v>
      </c>
      <c r="G4916" s="8" t="inlineStr">
        <is>
          <t>Porsche</t>
        </is>
      </c>
      <c r="H4916" s="8" t="inlineStr">
        <is>
          <t>911 Turbo S</t>
        </is>
      </c>
      <c r="I4916" s="8" t="inlineStr">
        <is>
          <t>87GUPGCBFYGVNEMMA</t>
        </is>
      </c>
      <c r="J4916" s="8" t="inlineStr">
        <is>
          <t>02 - Sports / GT</t>
        </is>
      </c>
      <c r="K4916" s="12" t="n">
        <v>525000</v>
      </c>
      <c r="L4916" s="8" t="inlineStr">
        <is>
          <t>Florida</t>
        </is>
      </c>
      <c r="M4916" s="13" t="n">
        <v>9142.92</v>
      </c>
      <c r="N4916" s="13" t="n">
        <v>8038.46</v>
      </c>
      <c r="O4916" s="8" t="n"/>
    </row>
    <row r="4917">
      <c r="A4917" s="8" t="inlineStr">
        <is>
          <t>CANON-202602-004790</t>
        </is>
      </c>
      <c r="B4917" s="9" t="inlineStr">
        <is>
          <t>2026-02</t>
        </is>
      </c>
      <c r="C4917" s="10" t="n">
        <v>46078</v>
      </c>
      <c r="D4917" s="9" t="inlineStr">
        <is>
          <t>Bound</t>
        </is>
      </c>
      <c r="E4917" s="8" t="inlineStr">
        <is>
          <t>Marisol Blackwood</t>
        </is>
      </c>
      <c r="F4917" s="11" t="n">
        <v>2018</v>
      </c>
      <c r="G4917" s="8" t="inlineStr">
        <is>
          <t>Lamborghini</t>
        </is>
      </c>
      <c r="H4917" s="8" t="inlineStr">
        <is>
          <t>Huracan EVO</t>
        </is>
      </c>
      <c r="I4917" s="8" t="inlineStr">
        <is>
          <t>4803NJ5UZ47GRJ5KF</t>
        </is>
      </c>
      <c r="J4917" s="8" t="inlineStr">
        <is>
          <t>03 - Supercar</t>
        </is>
      </c>
      <c r="K4917" s="12" t="n">
        <v>1145000</v>
      </c>
      <c r="L4917" s="8" t="inlineStr">
        <is>
          <t>California</t>
        </is>
      </c>
      <c r="M4917" s="13" t="n">
        <v>23332.08</v>
      </c>
      <c r="N4917" s="13" t="n">
        <v>20513.56</v>
      </c>
      <c r="O4917" s="8" t="n"/>
    </row>
    <row r="4918">
      <c r="A4918" s="8" t="inlineStr">
        <is>
          <t>CANON-202602-004791</t>
        </is>
      </c>
      <c r="B4918" s="9" t="inlineStr">
        <is>
          <t>2026-02</t>
        </is>
      </c>
      <c r="C4918" s="10" t="n">
        <v>46067</v>
      </c>
      <c r="D4918" s="9" t="inlineStr">
        <is>
          <t>Bound</t>
        </is>
      </c>
      <c r="E4918" s="8" t="inlineStr">
        <is>
          <t>Wilhelmina Castellanos</t>
        </is>
      </c>
      <c r="F4918" s="11" t="n">
        <v>2020</v>
      </c>
      <c r="G4918" s="8" t="inlineStr">
        <is>
          <t>Alfa Romeo</t>
        </is>
      </c>
      <c r="H4918" s="8" t="inlineStr">
        <is>
          <t>8C 2900</t>
        </is>
      </c>
      <c r="I4918" s="8" t="inlineStr">
        <is>
          <t>TS3EAY1XJK5PHBGLT</t>
        </is>
      </c>
      <c r="J4918" s="8" t="inlineStr">
        <is>
          <t>06 - Vintage Pre-War (pre-1946)</t>
        </is>
      </c>
      <c r="K4918" s="12" t="n">
        <v>575000</v>
      </c>
      <c r="L4918" s="8" t="inlineStr">
        <is>
          <t>Alabama</t>
        </is>
      </c>
      <c r="M4918" s="13" t="n">
        <v>5235.75</v>
      </c>
      <c r="N4918" s="13" t="n">
        <v>4603.27</v>
      </c>
      <c r="O4918" s="8" t="n"/>
    </row>
    <row r="4919">
      <c r="A4919" s="8" t="inlineStr">
        <is>
          <t>CANON-202602-004792</t>
        </is>
      </c>
      <c r="B4919" s="9" t="inlineStr">
        <is>
          <t>2026-02</t>
        </is>
      </c>
      <c r="C4919" s="10" t="n">
        <v>46057</v>
      </c>
      <c r="D4919" s="9" t="inlineStr">
        <is>
          <t>Bound</t>
        </is>
      </c>
      <c r="E4919" s="8" t="inlineStr">
        <is>
          <t>Saoirse Vandermeer</t>
        </is>
      </c>
      <c r="F4919" s="11" t="n">
        <v>1986</v>
      </c>
      <c r="G4919" s="8" t="inlineStr">
        <is>
          <t>Maserati</t>
        </is>
      </c>
      <c r="H4919" s="8" t="inlineStr">
        <is>
          <t>GranTurismo</t>
        </is>
      </c>
      <c r="I4919" s="8" t="inlineStr">
        <is>
          <t>9LFG4UVUA7ABSEEWX</t>
        </is>
      </c>
      <c r="J4919" s="8" t="inlineStr">
        <is>
          <t>02 - Sports / GT</t>
        </is>
      </c>
      <c r="K4919" s="12" t="n">
        <v>340000</v>
      </c>
      <c r="L4919" s="8" t="inlineStr">
        <is>
          <t>Nevada</t>
        </is>
      </c>
      <c r="M4919" s="13" t="n">
        <v>5629.25</v>
      </c>
      <c r="N4919" s="13" t="n">
        <v>4949.24</v>
      </c>
      <c r="O4919" s="8" t="n"/>
    </row>
    <row r="4920">
      <c r="A4920" s="8" t="inlineStr">
        <is>
          <t>CANON-202602-004797</t>
        </is>
      </c>
      <c r="B4920" s="9" t="inlineStr">
        <is>
          <t>2026-02</t>
        </is>
      </c>
      <c r="C4920" s="10" t="n">
        <v>46070</v>
      </c>
      <c r="D4920" s="9" t="inlineStr">
        <is>
          <t>Bound</t>
        </is>
      </c>
      <c r="E4920" s="8" t="inlineStr">
        <is>
          <t>Marisol Kingsford</t>
        </is>
      </c>
      <c r="F4920" s="11" t="n">
        <v>2012</v>
      </c>
      <c r="G4920" s="8" t="inlineStr">
        <is>
          <t>Aston Martin</t>
        </is>
      </c>
      <c r="H4920" s="8" t="inlineStr">
        <is>
          <t>DB12</t>
        </is>
      </c>
      <c r="I4920" s="8" t="inlineStr">
        <is>
          <t>GJ8FD2W9UYWEC1F74</t>
        </is>
      </c>
      <c r="J4920" s="8" t="inlineStr">
        <is>
          <t>02 - Sports / GT</t>
        </is>
      </c>
      <c r="K4920" s="12" t="n">
        <v>710000</v>
      </c>
      <c r="L4920" s="8" t="inlineStr">
        <is>
          <t>Washington</t>
        </is>
      </c>
      <c r="M4920" s="13" t="n">
        <v>8359.25</v>
      </c>
      <c r="N4920" s="13" t="n">
        <v>7349.45</v>
      </c>
      <c r="O4920" s="8" t="n"/>
    </row>
    <row r="4921">
      <c r="A4921" s="8" t="inlineStr">
        <is>
          <t>CANON-202602-004798</t>
        </is>
      </c>
      <c r="B4921" s="9" t="inlineStr">
        <is>
          <t>2026-02</t>
        </is>
      </c>
      <c r="C4921" s="10" t="n">
        <v>46059</v>
      </c>
      <c r="D4921" s="9" t="inlineStr">
        <is>
          <t>Bound</t>
        </is>
      </c>
      <c r="E4921" s="8" t="inlineStr">
        <is>
          <t>Fenwick Bellandi</t>
        </is>
      </c>
      <c r="F4921" s="11" t="n">
        <v>1971</v>
      </c>
      <c r="G4921" s="8" t="inlineStr">
        <is>
          <t>Bentley</t>
        </is>
      </c>
      <c r="H4921" s="8" t="inlineStr">
        <is>
          <t>Continental GT</t>
        </is>
      </c>
      <c r="I4921" s="8" t="inlineStr">
        <is>
          <t>66YNTS3LLXZ6TNJ2X</t>
        </is>
      </c>
      <c r="J4921" s="8" t="inlineStr">
        <is>
          <t>02 - Sports / GT</t>
        </is>
      </c>
      <c r="K4921" s="12" t="n">
        <v>155000</v>
      </c>
      <c r="L4921" s="8" t="inlineStr">
        <is>
          <t>North Carolina</t>
        </is>
      </c>
      <c r="M4921" s="13" t="n">
        <v>3094.15</v>
      </c>
      <c r="N4921" s="13" t="n">
        <v>2720.38</v>
      </c>
      <c r="O4921" s="8" t="n"/>
    </row>
    <row r="4922">
      <c r="A4922" s="8" t="inlineStr">
        <is>
          <t>CANON-202602-004799</t>
        </is>
      </c>
      <c r="B4922" s="9" t="inlineStr">
        <is>
          <t>2026-02</t>
        </is>
      </c>
      <c r="C4922" s="10" t="n">
        <v>46059</v>
      </c>
      <c r="D4922" s="9" t="inlineStr">
        <is>
          <t>Bound</t>
        </is>
      </c>
      <c r="E4922" s="8" t="inlineStr">
        <is>
          <t>Desmond Ashcombe</t>
        </is>
      </c>
      <c r="F4922" s="11" t="n">
        <v>2008</v>
      </c>
      <c r="G4922" s="8" t="inlineStr">
        <is>
          <t>Porsche</t>
        </is>
      </c>
      <c r="H4922" s="8" t="inlineStr">
        <is>
          <t>911 Turbo S</t>
        </is>
      </c>
      <c r="I4922" s="8" t="inlineStr">
        <is>
          <t>9RFZ21K7W694TWV8F</t>
        </is>
      </c>
      <c r="J4922" s="8" t="inlineStr">
        <is>
          <t>02 - Sports / GT</t>
        </is>
      </c>
      <c r="K4922" s="12" t="n">
        <v>420000</v>
      </c>
      <c r="L4922" s="8" t="inlineStr">
        <is>
          <t>Nebraska</t>
        </is>
      </c>
      <c r="M4922" s="13" t="n">
        <v>7726.42</v>
      </c>
      <c r="N4922" s="13" t="n">
        <v>6793.07</v>
      </c>
      <c r="O4922" s="8" t="n"/>
    </row>
    <row r="4923">
      <c r="A4923" s="8" t="inlineStr">
        <is>
          <t>CANON-202602-004800</t>
        </is>
      </c>
      <c r="B4923" s="9" t="inlineStr">
        <is>
          <t>2026-02</t>
        </is>
      </c>
      <c r="C4923" s="10" t="n">
        <v>46079</v>
      </c>
      <c r="D4923" s="9" t="inlineStr">
        <is>
          <t>Bound</t>
        </is>
      </c>
      <c r="E4923" s="8" t="inlineStr">
        <is>
          <t>Delphine Rourke</t>
        </is>
      </c>
      <c r="F4923" s="11" t="n">
        <v>2024</v>
      </c>
      <c r="G4923" s="8" t="inlineStr">
        <is>
          <t>Ringbrothers</t>
        </is>
      </c>
      <c r="H4923" s="8" t="inlineStr">
        <is>
          <t>Mustang</t>
        </is>
      </c>
      <c r="I4923" s="8" t="inlineStr">
        <is>
          <t>N2RM848DPC991SRUE</t>
        </is>
      </c>
      <c r="J4923" s="8" t="inlineStr">
        <is>
          <t>11 - Restomod / Coachbuilt / Bespoke</t>
        </is>
      </c>
      <c r="K4923" s="12" t="n">
        <v>700000</v>
      </c>
      <c r="L4923" s="8" t="inlineStr">
        <is>
          <t>New York</t>
        </is>
      </c>
      <c r="M4923" s="13" t="n">
        <v>13186.42</v>
      </c>
      <c r="N4923" s="13" t="n">
        <v>11593.5</v>
      </c>
      <c r="O4923" s="8" t="n"/>
    </row>
    <row r="4924">
      <c r="A4924" s="8" t="inlineStr">
        <is>
          <t>CANON-202602-004801</t>
        </is>
      </c>
      <c r="B4924" s="9" t="inlineStr">
        <is>
          <t>2026-02</t>
        </is>
      </c>
      <c r="C4924" s="10" t="n">
        <v>46055</v>
      </c>
      <c r="D4924" s="9" t="inlineStr">
        <is>
          <t>Bound</t>
        </is>
      </c>
      <c r="E4924" s="8" t="inlineStr">
        <is>
          <t>Anouk Montoya</t>
        </is>
      </c>
      <c r="F4924" s="11" t="n">
        <v>1960</v>
      </c>
      <c r="G4924" s="8" t="inlineStr">
        <is>
          <t>Lamborghini</t>
        </is>
      </c>
      <c r="H4924" s="8" t="inlineStr">
        <is>
          <t>Huracan EVO</t>
        </is>
      </c>
      <c r="I4924" s="8" t="inlineStr">
        <is>
          <t>BFH0JL8TW6M6U9K5K</t>
        </is>
      </c>
      <c r="J4924" s="8" t="inlineStr">
        <is>
          <t>03 - Supercar</t>
        </is>
      </c>
      <c r="K4924" s="12" t="n">
        <v>855000</v>
      </c>
      <c r="L4924" s="8" t="inlineStr">
        <is>
          <t>Maine</t>
        </is>
      </c>
      <c r="M4924" s="13" t="n">
        <v>16551.51</v>
      </c>
      <c r="N4924" s="13" t="n">
        <v>14552.09</v>
      </c>
      <c r="O4924" s="8" t="n"/>
    </row>
    <row r="4925">
      <c r="A4925" s="8" t="inlineStr">
        <is>
          <t>CANON-202602-004802</t>
        </is>
      </c>
      <c r="B4925" s="9" t="inlineStr">
        <is>
          <t>2026-02</t>
        </is>
      </c>
      <c r="C4925" s="10" t="n">
        <v>46067</v>
      </c>
      <c r="D4925" s="9" t="inlineStr">
        <is>
          <t>Bound</t>
        </is>
      </c>
      <c r="E4925" s="8" t="inlineStr">
        <is>
          <t>Wilhelmina Nakashima</t>
        </is>
      </c>
      <c r="F4925" s="11" t="n">
        <v>1997</v>
      </c>
      <c r="G4925" s="8" t="inlineStr">
        <is>
          <t>Mercedes-Benz</t>
        </is>
      </c>
      <c r="H4925" s="8" t="inlineStr">
        <is>
          <t>AMG GT</t>
        </is>
      </c>
      <c r="I4925" s="8" t="inlineStr">
        <is>
          <t>T01JXW924X8GN66MU</t>
        </is>
      </c>
      <c r="J4925" s="8" t="inlineStr">
        <is>
          <t>02 - Sports / GT</t>
        </is>
      </c>
      <c r="K4925" s="12" t="n">
        <v>550000</v>
      </c>
      <c r="L4925" s="8" t="inlineStr">
        <is>
          <t>New Jersey</t>
        </is>
      </c>
      <c r="M4925" s="13" t="n">
        <v>6138.21</v>
      </c>
      <c r="N4925" s="13" t="n">
        <v>5396.71</v>
      </c>
      <c r="O4925" s="8" t="n"/>
    </row>
    <row r="4926">
      <c r="A4926" s="8" t="inlineStr">
        <is>
          <t>CANON-202602-004803</t>
        </is>
      </c>
      <c r="B4926" s="9" t="inlineStr">
        <is>
          <t>2026-02</t>
        </is>
      </c>
      <c r="C4926" s="10" t="n">
        <v>46074</v>
      </c>
      <c r="D4926" s="9" t="inlineStr">
        <is>
          <t>Bound</t>
        </is>
      </c>
      <c r="E4926" s="8" t="inlineStr">
        <is>
          <t>Marisol Bellandi</t>
        </is>
      </c>
      <c r="F4926" s="11" t="n">
        <v>1967</v>
      </c>
      <c r="G4926" s="8" t="inlineStr">
        <is>
          <t>Aston Martin</t>
        </is>
      </c>
      <c r="H4926" s="8" t="inlineStr">
        <is>
          <t>DB12</t>
        </is>
      </c>
      <c r="I4926" s="8" t="inlineStr">
        <is>
          <t>DC3WUZ4YDA096DJG3</t>
        </is>
      </c>
      <c r="J4926" s="8" t="inlineStr">
        <is>
          <t>02 - Sports / GT</t>
        </is>
      </c>
      <c r="K4926" s="12" t="n">
        <v>430000</v>
      </c>
      <c r="L4926" s="8" t="inlineStr">
        <is>
          <t>Virginia</t>
        </is>
      </c>
      <c r="M4926" s="13" t="n">
        <v>6632.55</v>
      </c>
      <c r="N4926" s="13" t="n">
        <v>5831.34</v>
      </c>
      <c r="O4926" s="8" t="n"/>
    </row>
    <row r="4927">
      <c r="A4927" s="8" t="inlineStr">
        <is>
          <t>CANON-202602-004804</t>
        </is>
      </c>
      <c r="B4927" s="9" t="inlineStr">
        <is>
          <t>2026-02</t>
        </is>
      </c>
      <c r="C4927" s="10" t="n">
        <v>46058</v>
      </c>
      <c r="D4927" s="9" t="inlineStr">
        <is>
          <t>Bound</t>
        </is>
      </c>
      <c r="E4927" s="8" t="inlineStr">
        <is>
          <t>Priya Underwood</t>
        </is>
      </c>
      <c r="F4927" s="11" t="n">
        <v>1959</v>
      </c>
      <c r="G4927" s="8" t="inlineStr">
        <is>
          <t>Mercedes-Benz</t>
        </is>
      </c>
      <c r="H4927" s="8" t="inlineStr">
        <is>
          <t>AMG GT</t>
        </is>
      </c>
      <c r="I4927" s="8" t="inlineStr">
        <is>
          <t>T757EGPE5L3HSDTBW</t>
        </is>
      </c>
      <c r="J4927" s="8" t="inlineStr">
        <is>
          <t>02 - Sports / GT</t>
        </is>
      </c>
      <c r="K4927" s="12" t="n">
        <v>965000</v>
      </c>
      <c r="L4927" s="8" t="inlineStr">
        <is>
          <t>Louisiana</t>
        </is>
      </c>
      <c r="M4927" s="13" t="n">
        <v>14320.24</v>
      </c>
      <c r="N4927" s="13" t="n">
        <v>12590.36</v>
      </c>
      <c r="O4927" s="8" t="n"/>
    </row>
    <row r="4928">
      <c r="A4928" s="8" t="inlineStr">
        <is>
          <t>CANON-202602-004805</t>
        </is>
      </c>
      <c r="B4928" s="9" t="inlineStr">
        <is>
          <t>2026-02</t>
        </is>
      </c>
      <c r="C4928" s="10" t="n">
        <v>46072</v>
      </c>
      <c r="D4928" s="9" t="inlineStr">
        <is>
          <t>Bound</t>
        </is>
      </c>
      <c r="E4928" s="8" t="inlineStr">
        <is>
          <t>Ottilie Kingsford</t>
        </is>
      </c>
      <c r="F4928" s="11" t="n">
        <v>1955</v>
      </c>
      <c r="G4928" s="8" t="inlineStr">
        <is>
          <t>BMW</t>
        </is>
      </c>
      <c r="H4928" s="8" t="inlineStr">
        <is>
          <t>M8 Competition</t>
        </is>
      </c>
      <c r="I4928" s="8" t="inlineStr">
        <is>
          <t>SAYASBB35U2G5BAHA</t>
        </is>
      </c>
      <c r="J4928" s="8" t="inlineStr">
        <is>
          <t>02 - Sports / GT</t>
        </is>
      </c>
      <c r="K4928" s="12" t="n">
        <v>580000</v>
      </c>
      <c r="L4928" s="8" t="inlineStr">
        <is>
          <t>Arkansas</t>
        </is>
      </c>
      <c r="M4928" s="13" t="n">
        <v>9816.23</v>
      </c>
      <c r="N4928" s="13" t="n">
        <v>8630.43</v>
      </c>
      <c r="O4928" s="8" t="n"/>
    </row>
    <row r="4929">
      <c r="A4929" s="8" t="inlineStr">
        <is>
          <t>CANON-202602-004807</t>
        </is>
      </c>
      <c r="B4929" s="9" t="inlineStr">
        <is>
          <t>2026-02</t>
        </is>
      </c>
      <c r="C4929" s="10" t="n">
        <v>46078</v>
      </c>
      <c r="D4929" s="9" t="inlineStr">
        <is>
          <t>Bound</t>
        </is>
      </c>
      <c r="E4929" s="8" t="inlineStr">
        <is>
          <t>Ramona Whitlock</t>
        </is>
      </c>
      <c r="F4929" s="11" t="n">
        <v>2014</v>
      </c>
      <c r="G4929" s="8" t="inlineStr">
        <is>
          <t>Bentley</t>
        </is>
      </c>
      <c r="H4929" s="8" t="inlineStr">
        <is>
          <t>Continental GT</t>
        </is>
      </c>
      <c r="I4929" s="8" t="inlineStr">
        <is>
          <t>V6R9RB2JTUU61ZUV3</t>
        </is>
      </c>
      <c r="J4929" s="8" t="inlineStr">
        <is>
          <t>02 - Sports / GT</t>
        </is>
      </c>
      <c r="K4929" s="12" t="n">
        <v>835000</v>
      </c>
      <c r="L4929" s="8" t="inlineStr">
        <is>
          <t>Florida</t>
        </is>
      </c>
      <c r="M4929" s="13" t="n">
        <v>14541.6</v>
      </c>
      <c r="N4929" s="13" t="n">
        <v>12784.97</v>
      </c>
      <c r="O4929" s="8" t="n"/>
    </row>
    <row r="4930">
      <c r="A4930" s="8" t="inlineStr">
        <is>
          <t>CANON-202602-004808</t>
        </is>
      </c>
      <c r="B4930" s="9" t="inlineStr">
        <is>
          <t>2026-02</t>
        </is>
      </c>
      <c r="C4930" s="10" t="n">
        <v>46079</v>
      </c>
      <c r="D4930" s="9" t="inlineStr">
        <is>
          <t>Bound</t>
        </is>
      </c>
      <c r="E4930" s="8" t="inlineStr">
        <is>
          <t>Callum Rourke</t>
        </is>
      </c>
      <c r="F4930" s="11" t="n">
        <v>2012</v>
      </c>
      <c r="G4930" s="8" t="inlineStr">
        <is>
          <t>Porsche</t>
        </is>
      </c>
      <c r="H4930" s="8" t="inlineStr">
        <is>
          <t>911 Turbo S</t>
        </is>
      </c>
      <c r="I4930" s="8" t="inlineStr">
        <is>
          <t>73LXXZ87A6DH0FU4S</t>
        </is>
      </c>
      <c r="J4930" s="8" t="inlineStr">
        <is>
          <t>02 - Sports / GT</t>
        </is>
      </c>
      <c r="K4930" s="12" t="n">
        <v>530000</v>
      </c>
      <c r="L4930" s="8" t="inlineStr">
        <is>
          <t>Florida</t>
        </is>
      </c>
      <c r="M4930" s="13" t="n">
        <v>9230</v>
      </c>
      <c r="N4930" s="13" t="n">
        <v>8115.02</v>
      </c>
      <c r="O4930" s="8" t="n"/>
    </row>
    <row r="4931">
      <c r="A4931" s="8" t="inlineStr">
        <is>
          <t>CANON-202602-004809</t>
        </is>
      </c>
      <c r="B4931" s="9" t="inlineStr">
        <is>
          <t>2026-02</t>
        </is>
      </c>
      <c r="C4931" s="10" t="n">
        <v>46076</v>
      </c>
      <c r="D4931" s="9" t="inlineStr">
        <is>
          <t>Bound</t>
        </is>
      </c>
      <c r="E4931" s="8" t="inlineStr">
        <is>
          <t>Anouk Bellandi</t>
        </is>
      </c>
      <c r="F4931" s="11" t="n">
        <v>1971</v>
      </c>
      <c r="G4931" s="8" t="inlineStr">
        <is>
          <t>BMW</t>
        </is>
      </c>
      <c r="H4931" s="8" t="inlineStr">
        <is>
          <t>M8 Competition</t>
        </is>
      </c>
      <c r="I4931" s="8" t="inlineStr">
        <is>
          <t>8VU31RZ0PVGFRRFUE</t>
        </is>
      </c>
      <c r="J4931" s="8" t="inlineStr">
        <is>
          <t>02 - Sports / GT</t>
        </is>
      </c>
      <c r="K4931" s="12" t="n">
        <v>810000</v>
      </c>
      <c r="L4931" s="8" t="inlineStr">
        <is>
          <t>Louisiana</t>
        </is>
      </c>
      <c r="M4931" s="13" t="n">
        <v>12020.09</v>
      </c>
      <c r="N4931" s="13" t="n">
        <v>10568.06</v>
      </c>
      <c r="O4931" s="8" t="n"/>
    </row>
    <row r="4932">
      <c r="A4932" s="8" t="inlineStr">
        <is>
          <t>CANON-202602-004812</t>
        </is>
      </c>
      <c r="B4932" s="9" t="inlineStr">
        <is>
          <t>2026-02</t>
        </is>
      </c>
      <c r="C4932" s="10" t="n">
        <v>46081</v>
      </c>
      <c r="D4932" s="9" t="inlineStr">
        <is>
          <t>Bound</t>
        </is>
      </c>
      <c r="E4932" s="8" t="inlineStr">
        <is>
          <t>Everett Bellandi</t>
        </is>
      </c>
      <c r="F4932" s="11" t="n">
        <v>1997</v>
      </c>
      <c r="G4932" s="8" t="inlineStr">
        <is>
          <t>Aston Martin</t>
        </is>
      </c>
      <c r="H4932" s="8" t="inlineStr">
        <is>
          <t>DB12</t>
        </is>
      </c>
      <c r="I4932" s="8" t="inlineStr">
        <is>
          <t>K0UNAR74SNXB7KE8B</t>
        </is>
      </c>
      <c r="J4932" s="8" t="inlineStr">
        <is>
          <t>02 - Sports / GT</t>
        </is>
      </c>
      <c r="K4932" s="12" t="n">
        <v>645000</v>
      </c>
      <c r="L4932" s="8" t="inlineStr">
        <is>
          <t>Idaho</t>
        </is>
      </c>
      <c r="M4932" s="13" t="n">
        <v>7831.27</v>
      </c>
      <c r="N4932" s="13" t="n">
        <v>6885.25</v>
      </c>
      <c r="O4932" s="8" t="n"/>
    </row>
    <row r="4933">
      <c r="A4933" s="8" t="inlineStr">
        <is>
          <t>CANON-202602-004814</t>
        </is>
      </c>
      <c r="B4933" s="9" t="inlineStr">
        <is>
          <t>2026-02</t>
        </is>
      </c>
      <c r="C4933" s="10" t="n">
        <v>46069</v>
      </c>
      <c r="D4933" s="9" t="inlineStr">
        <is>
          <t>Bound</t>
        </is>
      </c>
      <c r="E4933" s="8" t="inlineStr">
        <is>
          <t>Fenwick Vasquez</t>
        </is>
      </c>
      <c r="F4933" s="11" t="n">
        <v>1987</v>
      </c>
      <c r="G4933" s="8" t="inlineStr">
        <is>
          <t>Mercedes-Benz</t>
        </is>
      </c>
      <c r="H4933" s="8" t="inlineStr">
        <is>
          <t>AMG GT</t>
        </is>
      </c>
      <c r="I4933" s="8" t="inlineStr">
        <is>
          <t>20VH8X5C97BGZXZAK</t>
        </is>
      </c>
      <c r="J4933" s="8" t="inlineStr">
        <is>
          <t>02 - Sports / GT</t>
        </is>
      </c>
      <c r="K4933" s="12" t="n">
        <v>275000</v>
      </c>
      <c r="L4933" s="8" t="inlineStr">
        <is>
          <t>West Virginia</t>
        </is>
      </c>
      <c r="M4933" s="13" t="n">
        <v>5175.71</v>
      </c>
      <c r="N4933" s="13" t="n">
        <v>4550.48</v>
      </c>
      <c r="O4933" s="8" t="n"/>
    </row>
    <row r="4934">
      <c r="A4934" s="8" t="inlineStr">
        <is>
          <t>CANON-202602-004815</t>
        </is>
      </c>
      <c r="B4934" s="9" t="inlineStr">
        <is>
          <t>2026-02</t>
        </is>
      </c>
      <c r="C4934" s="10" t="n">
        <v>46056</v>
      </c>
      <c r="D4934" s="9" t="inlineStr">
        <is>
          <t>Bound</t>
        </is>
      </c>
      <c r="E4934" s="8" t="inlineStr">
        <is>
          <t>Ingrid Farkas</t>
        </is>
      </c>
      <c r="F4934" s="11" t="n">
        <v>1994</v>
      </c>
      <c r="G4934" s="8" t="inlineStr">
        <is>
          <t>Maserati</t>
        </is>
      </c>
      <c r="H4934" s="8" t="inlineStr">
        <is>
          <t>GranTurismo</t>
        </is>
      </c>
      <c r="I4934" s="8" t="inlineStr">
        <is>
          <t>GJWP6LK29HHMFJ8DY</t>
        </is>
      </c>
      <c r="J4934" s="8" t="inlineStr">
        <is>
          <t>02 - Sports / GT</t>
        </is>
      </c>
      <c r="K4934" s="12" t="n">
        <v>390000</v>
      </c>
      <c r="L4934" s="8" t="inlineStr">
        <is>
          <t>Nevada</t>
        </is>
      </c>
      <c r="M4934" s="13" t="n">
        <v>6457.08</v>
      </c>
      <c r="N4934" s="13" t="n">
        <v>5677.06</v>
      </c>
      <c r="O4934" s="8" t="n"/>
    </row>
    <row r="4935">
      <c r="A4935" s="8" t="inlineStr">
        <is>
          <t>CANON-202602-004816</t>
        </is>
      </c>
      <c r="B4935" s="9" t="inlineStr">
        <is>
          <t>2026-02</t>
        </is>
      </c>
      <c r="C4935" s="10" t="n">
        <v>46079</v>
      </c>
      <c r="D4935" s="9" t="inlineStr">
        <is>
          <t>Bound</t>
        </is>
      </c>
      <c r="E4935" s="8" t="inlineStr">
        <is>
          <t>Wilhelmina Fairweather</t>
        </is>
      </c>
      <c r="F4935" s="11" t="n">
        <v>1994</v>
      </c>
      <c r="G4935" s="8" t="inlineStr">
        <is>
          <t>Ferrari</t>
        </is>
      </c>
      <c r="H4935" s="8" t="inlineStr">
        <is>
          <t>275 GTB/4</t>
        </is>
      </c>
      <c r="I4935" s="8" t="inlineStr">
        <is>
          <t>UMW9FRY3N67NG4SNP</t>
        </is>
      </c>
      <c r="J4935" s="8" t="inlineStr">
        <is>
          <t>07 - Post-War Classic (1946-1972)</t>
        </is>
      </c>
      <c r="K4935" s="12" t="n">
        <v>415000</v>
      </c>
      <c r="L4935" s="8" t="inlineStr">
        <is>
          <t>Tennessee</t>
        </is>
      </c>
      <c r="M4935" s="13" t="n">
        <v>3683.32</v>
      </c>
      <c r="N4935" s="13" t="n">
        <v>3238.37</v>
      </c>
      <c r="O4935" s="8" t="n"/>
    </row>
    <row r="4936">
      <c r="A4936" s="8" t="inlineStr">
        <is>
          <t>CANON-202602-004817</t>
        </is>
      </c>
      <c r="B4936" s="9" t="inlineStr">
        <is>
          <t>2026-02</t>
        </is>
      </c>
      <c r="C4936" s="10" t="n">
        <v>46064</v>
      </c>
      <c r="D4936" s="9" t="inlineStr">
        <is>
          <t>Bound</t>
        </is>
      </c>
      <c r="E4936" s="8" t="inlineStr">
        <is>
          <t>Aurelio Vandermeer</t>
        </is>
      </c>
      <c r="F4936" s="11" t="n">
        <v>1977</v>
      </c>
      <c r="G4936" s="8" t="inlineStr">
        <is>
          <t>Ferrari</t>
        </is>
      </c>
      <c r="H4936" s="8" t="inlineStr">
        <is>
          <t>296 GTB</t>
        </is>
      </c>
      <c r="I4936" s="8" t="inlineStr">
        <is>
          <t>GC48BKXTWTD3TPA4C</t>
        </is>
      </c>
      <c r="J4936" s="8" t="inlineStr">
        <is>
          <t>03 - Supercar</t>
        </is>
      </c>
      <c r="K4936" s="12" t="n">
        <v>1105000</v>
      </c>
      <c r="L4936" s="8" t="inlineStr">
        <is>
          <t>Illinois</t>
        </is>
      </c>
      <c r="M4936" s="13" t="n">
        <v>22683.77</v>
      </c>
      <c r="N4936" s="13" t="n">
        <v>19943.57</v>
      </c>
      <c r="O4936" s="8" t="n"/>
    </row>
    <row r="4937">
      <c r="A4937" s="8" t="inlineStr">
        <is>
          <t>CANON-202602-004819</t>
        </is>
      </c>
      <c r="B4937" s="9" t="inlineStr">
        <is>
          <t>2026-02</t>
        </is>
      </c>
      <c r="C4937" s="10" t="n">
        <v>46068</v>
      </c>
      <c r="D4937" s="9" t="inlineStr">
        <is>
          <t>Bound</t>
        </is>
      </c>
      <c r="E4937" s="8" t="inlineStr">
        <is>
          <t>Ramona Nakashima</t>
        </is>
      </c>
      <c r="F4937" s="11" t="n">
        <v>1983</v>
      </c>
      <c r="G4937" s="8" t="inlineStr">
        <is>
          <t>Ferrari</t>
        </is>
      </c>
      <c r="H4937" s="8" t="inlineStr">
        <is>
          <t>296 GTB</t>
        </is>
      </c>
      <c r="I4937" s="8" t="inlineStr">
        <is>
          <t>8VGAAHLSP6YLZF812</t>
        </is>
      </c>
      <c r="J4937" s="8" t="inlineStr">
        <is>
          <t>03 - Supercar</t>
        </is>
      </c>
      <c r="K4937" s="12" t="n">
        <v>500000</v>
      </c>
      <c r="L4937" s="8" t="inlineStr">
        <is>
          <t>Nevada</t>
        </is>
      </c>
      <c r="M4937" s="13" t="n">
        <v>10485.85</v>
      </c>
      <c r="N4937" s="13" t="n">
        <v>9219.16</v>
      </c>
      <c r="O4937" s="8" t="n"/>
    </row>
    <row r="4938">
      <c r="A4938" s="8" t="inlineStr">
        <is>
          <t>CANON-202602-004821</t>
        </is>
      </c>
      <c r="B4938" s="9" t="inlineStr">
        <is>
          <t>2026-02</t>
        </is>
      </c>
      <c r="C4938" s="10" t="n">
        <v>46073</v>
      </c>
      <c r="D4938" s="9" t="inlineStr">
        <is>
          <t>Bound</t>
        </is>
      </c>
      <c r="E4938" s="8" t="inlineStr">
        <is>
          <t>Callum Thistlewood</t>
        </is>
      </c>
      <c r="F4938" s="11" t="n">
        <v>1998</v>
      </c>
      <c r="G4938" s="8" t="inlineStr">
        <is>
          <t>McLaren</t>
        </is>
      </c>
      <c r="H4938" s="8" t="inlineStr">
        <is>
          <t>750S</t>
        </is>
      </c>
      <c r="I4938" s="8" t="inlineStr">
        <is>
          <t>ZNWYRMU0N6PHU0PEJ</t>
        </is>
      </c>
      <c r="J4938" s="8" t="inlineStr">
        <is>
          <t>03 - Supercar</t>
        </is>
      </c>
      <c r="K4938" s="12" t="n">
        <v>1785000</v>
      </c>
      <c r="L4938" s="8" t="inlineStr">
        <is>
          <t>Virginia</t>
        </is>
      </c>
      <c r="M4938" s="13" t="n">
        <v>29368.3</v>
      </c>
      <c r="N4938" s="13" t="n">
        <v>25820.61</v>
      </c>
      <c r="O4938" s="8" t="n"/>
    </row>
    <row r="4939">
      <c r="A4939" s="8" t="inlineStr">
        <is>
          <t>CANON-202602-004824</t>
        </is>
      </c>
      <c r="B4939" s="9" t="inlineStr">
        <is>
          <t>2026-02</t>
        </is>
      </c>
      <c r="C4939" s="10" t="n">
        <v>46074</v>
      </c>
      <c r="D4939" s="9" t="inlineStr">
        <is>
          <t>Bound</t>
        </is>
      </c>
      <c r="E4939" s="8" t="inlineStr">
        <is>
          <t>Emiliano Vasquez</t>
        </is>
      </c>
      <c r="F4939" s="11" t="n">
        <v>2022</v>
      </c>
      <c r="G4939" s="8" t="inlineStr">
        <is>
          <t>Ferrari</t>
        </is>
      </c>
      <c r="H4939" s="8" t="inlineStr">
        <is>
          <t>275 GTB/4</t>
        </is>
      </c>
      <c r="I4939" s="8" t="inlineStr">
        <is>
          <t>SYGMBP7HCH4E6PDJL</t>
        </is>
      </c>
      <c r="J4939" s="8" t="inlineStr">
        <is>
          <t>07 - Post-War Classic (1946-1972)</t>
        </is>
      </c>
      <c r="K4939" s="12" t="n">
        <v>510000</v>
      </c>
      <c r="L4939" s="8" t="inlineStr">
        <is>
          <t>Oklahoma</t>
        </is>
      </c>
      <c r="M4939" s="13" t="n">
        <v>5213.55</v>
      </c>
      <c r="N4939" s="13" t="n">
        <v>4583.75</v>
      </c>
      <c r="O4939" s="8" t="n"/>
    </row>
    <row r="4940">
      <c r="A4940" s="8" t="inlineStr">
        <is>
          <t>CANON-202602-004825</t>
        </is>
      </c>
      <c r="B4940" s="9" t="inlineStr">
        <is>
          <t>2026-02</t>
        </is>
      </c>
      <c r="C4940" s="10" t="n">
        <v>46058</v>
      </c>
      <c r="D4940" s="9" t="inlineStr">
        <is>
          <t>Bound</t>
        </is>
      </c>
      <c r="E4940" s="8" t="inlineStr">
        <is>
          <t>Sunniva Delacroix</t>
        </is>
      </c>
      <c r="F4940" s="11" t="n">
        <v>1970</v>
      </c>
      <c r="G4940" s="8" t="inlineStr">
        <is>
          <t>Porsche</t>
        </is>
      </c>
      <c r="H4940" s="8" t="inlineStr">
        <is>
          <t>911 Turbo S</t>
        </is>
      </c>
      <c r="I4940" s="8" t="inlineStr">
        <is>
          <t>LDG570EGPU8VJ0SXX</t>
        </is>
      </c>
      <c r="J4940" s="8" t="inlineStr">
        <is>
          <t>02 - Sports / GT</t>
        </is>
      </c>
      <c r="K4940" s="12" t="n">
        <v>495000</v>
      </c>
      <c r="L4940" s="8" t="inlineStr">
        <is>
          <t>Texas</t>
        </is>
      </c>
      <c r="M4940" s="13" t="n">
        <v>8055.42</v>
      </c>
      <c r="N4940" s="13" t="n">
        <v>7082.33</v>
      </c>
      <c r="O4940" s="8" t="n"/>
    </row>
    <row r="4941">
      <c r="A4941" s="8" t="inlineStr">
        <is>
          <t>CANON-202602-004828</t>
        </is>
      </c>
      <c r="B4941" s="9" t="inlineStr">
        <is>
          <t>2026-02</t>
        </is>
      </c>
      <c r="C4941" s="10" t="n">
        <v>46077</v>
      </c>
      <c r="D4941" s="9" t="inlineStr">
        <is>
          <t>Bound</t>
        </is>
      </c>
      <c r="E4941" s="8" t="inlineStr">
        <is>
          <t>Ingrid Montoya</t>
        </is>
      </c>
      <c r="F4941" s="11" t="n">
        <v>2001</v>
      </c>
      <c r="G4941" s="8" t="inlineStr">
        <is>
          <t>Aston Martin</t>
        </is>
      </c>
      <c r="H4941" s="8" t="inlineStr">
        <is>
          <t>DB12</t>
        </is>
      </c>
      <c r="I4941" s="8" t="inlineStr">
        <is>
          <t>VEEY0KJ4HZU1N45R1</t>
        </is>
      </c>
      <c r="J4941" s="8" t="inlineStr">
        <is>
          <t>02 - Sports / GT</t>
        </is>
      </c>
      <c r="K4941" s="12" t="n">
        <v>355000</v>
      </c>
      <c r="L4941" s="8" t="inlineStr">
        <is>
          <t>Colorado</t>
        </is>
      </c>
      <c r="M4941" s="13" t="n">
        <v>5525.94</v>
      </c>
      <c r="N4941" s="13" t="n">
        <v>4858.41</v>
      </c>
      <c r="O4941" s="8" t="n"/>
    </row>
    <row r="4942">
      <c r="A4942" s="8" t="inlineStr">
        <is>
          <t>CANON-202602-004829</t>
        </is>
      </c>
      <c r="B4942" s="9" t="inlineStr">
        <is>
          <t>2026-02</t>
        </is>
      </c>
      <c r="C4942" s="10" t="n">
        <v>46080</v>
      </c>
      <c r="D4942" s="9" t="inlineStr">
        <is>
          <t>Bound</t>
        </is>
      </c>
      <c r="E4942" s="8" t="inlineStr">
        <is>
          <t>Desmond Blackwood</t>
        </is>
      </c>
      <c r="F4942" s="11" t="n">
        <v>2003</v>
      </c>
      <c r="G4942" s="8" t="inlineStr">
        <is>
          <t>Mercedes-Benz</t>
        </is>
      </c>
      <c r="H4942" s="8" t="inlineStr">
        <is>
          <t>AMG GT</t>
        </is>
      </c>
      <c r="I4942" s="8" t="inlineStr">
        <is>
          <t>VX4WAE0GNSMGZR4DL</t>
        </is>
      </c>
      <c r="J4942" s="8" t="inlineStr">
        <is>
          <t>02 - Sports / GT</t>
        </is>
      </c>
      <c r="K4942" s="12" t="n">
        <v>610000</v>
      </c>
      <c r="L4942" s="8" t="inlineStr">
        <is>
          <t>Pennsylvania</t>
        </is>
      </c>
      <c r="M4942" s="13" t="n">
        <v>7481.13</v>
      </c>
      <c r="N4942" s="13" t="n">
        <v>6577.41</v>
      </c>
      <c r="O4942" s="8" t="n"/>
    </row>
    <row r="4943">
      <c r="A4943" s="8" t="inlineStr">
        <is>
          <t>CANON-202602-004831</t>
        </is>
      </c>
      <c r="B4943" s="9" t="inlineStr">
        <is>
          <t>2026-02</t>
        </is>
      </c>
      <c r="C4943" s="10" t="n">
        <v>46059</v>
      </c>
      <c r="D4943" s="9" t="inlineStr">
        <is>
          <t>Bound</t>
        </is>
      </c>
      <c r="E4943" s="8" t="inlineStr">
        <is>
          <t>Ottilie Fairweather</t>
        </is>
      </c>
      <c r="F4943" s="11" t="n">
        <v>1998</v>
      </c>
      <c r="G4943" s="8" t="inlineStr">
        <is>
          <t>Alfa Romeo</t>
        </is>
      </c>
      <c r="H4943" s="8" t="inlineStr">
        <is>
          <t>8C 2900</t>
        </is>
      </c>
      <c r="I4943" s="8" t="inlineStr">
        <is>
          <t>14FKPWN9CA25YRPT0</t>
        </is>
      </c>
      <c r="J4943" s="8" t="inlineStr">
        <is>
          <t>06 - Vintage Pre-War (pre-1946)</t>
        </is>
      </c>
      <c r="K4943" s="12" t="n">
        <v>1950000</v>
      </c>
      <c r="L4943" s="8" t="inlineStr">
        <is>
          <t>Michigan</t>
        </is>
      </c>
      <c r="M4943" s="13" t="n">
        <v>19389.62</v>
      </c>
      <c r="N4943" s="13" t="n">
        <v>17047.35</v>
      </c>
      <c r="O4943" s="8" t="n"/>
    </row>
    <row r="4944">
      <c r="A4944" s="8" t="inlineStr">
        <is>
          <t>CANON-202602-004832</t>
        </is>
      </c>
      <c r="B4944" s="9" t="inlineStr">
        <is>
          <t>2026-02</t>
        </is>
      </c>
      <c r="C4944" s="10" t="n">
        <v>46057</v>
      </c>
      <c r="D4944" s="9" t="inlineStr">
        <is>
          <t>Bound</t>
        </is>
      </c>
      <c r="E4944" s="8" t="inlineStr">
        <is>
          <t>Cassius Ashcombe</t>
        </is>
      </c>
      <c r="F4944" s="11" t="n">
        <v>1958</v>
      </c>
      <c r="G4944" s="8" t="inlineStr">
        <is>
          <t>Mercedes-Benz</t>
        </is>
      </c>
      <c r="H4944" s="8" t="inlineStr">
        <is>
          <t>AMG GT</t>
        </is>
      </c>
      <c r="I4944" s="8" t="inlineStr">
        <is>
          <t>D4X7KM7GWGYAGEPCF</t>
        </is>
      </c>
      <c r="J4944" s="8" t="inlineStr">
        <is>
          <t>02 - Sports / GT</t>
        </is>
      </c>
      <c r="K4944" s="12" t="n">
        <v>540000</v>
      </c>
      <c r="L4944" s="8" t="inlineStr">
        <is>
          <t>Indiana</t>
        </is>
      </c>
      <c r="M4944" s="13" t="n">
        <v>8145.85</v>
      </c>
      <c r="N4944" s="13" t="n">
        <v>7161.83</v>
      </c>
      <c r="O4944" s="8" t="n"/>
    </row>
    <row r="4945">
      <c r="A4945" s="8" t="inlineStr">
        <is>
          <t>CANON-202602-004834</t>
        </is>
      </c>
      <c r="B4945" s="9" t="inlineStr">
        <is>
          <t>2026-02</t>
        </is>
      </c>
      <c r="C4945" s="10" t="n">
        <v>46077</v>
      </c>
      <c r="D4945" s="9" t="inlineStr">
        <is>
          <t>Bound</t>
        </is>
      </c>
      <c r="E4945" s="8" t="inlineStr">
        <is>
          <t>Beatrix Montoya</t>
        </is>
      </c>
      <c r="F4945" s="11" t="n">
        <v>1998</v>
      </c>
      <c r="G4945" s="8" t="inlineStr">
        <is>
          <t>Porsche</t>
        </is>
      </c>
      <c r="H4945" s="8" t="inlineStr">
        <is>
          <t>911 Turbo S</t>
        </is>
      </c>
      <c r="I4945" s="8" t="inlineStr">
        <is>
          <t>3PU87NA240T8GY8HJ</t>
        </is>
      </c>
      <c r="J4945" s="8" t="inlineStr">
        <is>
          <t>02 - Sports / GT</t>
        </is>
      </c>
      <c r="K4945" s="12" t="n">
        <v>935000</v>
      </c>
      <c r="L4945" s="8" t="inlineStr">
        <is>
          <t>New Mexico</t>
        </is>
      </c>
      <c r="M4945" s="13" t="n">
        <v>14677.74</v>
      </c>
      <c r="N4945" s="13" t="n">
        <v>12904.67</v>
      </c>
      <c r="O4945" s="8" t="n"/>
    </row>
    <row r="4946">
      <c r="A4946" s="8" t="inlineStr">
        <is>
          <t>CANON-202602-004836</t>
        </is>
      </c>
      <c r="B4946" s="9" t="inlineStr">
        <is>
          <t>2026-02</t>
        </is>
      </c>
      <c r="C4946" s="10" t="n">
        <v>46056</v>
      </c>
      <c r="D4946" s="9" t="inlineStr">
        <is>
          <t>Bound</t>
        </is>
      </c>
      <c r="E4946" s="8" t="inlineStr">
        <is>
          <t>Desmond Vandermeer</t>
        </is>
      </c>
      <c r="F4946" s="11" t="n">
        <v>2001</v>
      </c>
      <c r="G4946" s="8" t="inlineStr">
        <is>
          <t>BMW</t>
        </is>
      </c>
      <c r="H4946" s="8" t="inlineStr">
        <is>
          <t>M8 Competition</t>
        </is>
      </c>
      <c r="I4946" s="8" t="inlineStr">
        <is>
          <t>49ZR81R5JGLLRAT0S</t>
        </is>
      </c>
      <c r="J4946" s="8" t="inlineStr">
        <is>
          <t>02 - Sports / GT</t>
        </is>
      </c>
      <c r="K4946" s="12" t="n">
        <v>1950000</v>
      </c>
      <c r="L4946" s="8" t="inlineStr">
        <is>
          <t>West Virginia</t>
        </is>
      </c>
      <c r="M4946" s="13" t="n">
        <v>26913.68</v>
      </c>
      <c r="N4946" s="13" t="n">
        <v>23662.51</v>
      </c>
      <c r="O4946" s="8" t="n"/>
    </row>
    <row r="4947">
      <c r="A4947" s="8" t="inlineStr">
        <is>
          <t>CANON-202602-004840</t>
        </is>
      </c>
      <c r="B4947" s="9" t="inlineStr">
        <is>
          <t>2026-02</t>
        </is>
      </c>
      <c r="C4947" s="10" t="n">
        <v>46068</v>
      </c>
      <c r="D4947" s="9" t="inlineStr">
        <is>
          <t>Bound</t>
        </is>
      </c>
      <c r="E4947" s="8" t="inlineStr">
        <is>
          <t>Saoirse Fairweather</t>
        </is>
      </c>
      <c r="F4947" s="11" t="n">
        <v>1982</v>
      </c>
      <c r="G4947" s="8" t="inlineStr">
        <is>
          <t>Ferrari</t>
        </is>
      </c>
      <c r="H4947" s="8" t="inlineStr">
        <is>
          <t>296 GTB</t>
        </is>
      </c>
      <c r="I4947" s="8" t="inlineStr">
        <is>
          <t>FE9MTY09GK7788U0C</t>
        </is>
      </c>
      <c r="J4947" s="8" t="inlineStr">
        <is>
          <t>03 - Supercar</t>
        </is>
      </c>
      <c r="K4947" s="12" t="n">
        <v>1370000</v>
      </c>
      <c r="L4947" s="8" t="inlineStr">
        <is>
          <t>Missouri</t>
        </is>
      </c>
      <c r="M4947" s="13" t="n">
        <v>21920</v>
      </c>
      <c r="N4947" s="13" t="n">
        <v>19272.06</v>
      </c>
      <c r="O4947" s="8" t="n"/>
    </row>
    <row r="4948">
      <c r="A4948" s="8" t="inlineStr">
        <is>
          <t>CANON-202602-004841</t>
        </is>
      </c>
      <c r="B4948" s="9" t="inlineStr">
        <is>
          <t>2026-02</t>
        </is>
      </c>
      <c r="C4948" s="10" t="n">
        <v>46069</v>
      </c>
      <c r="D4948" s="9" t="inlineStr">
        <is>
          <t>Bound</t>
        </is>
      </c>
      <c r="E4948" s="8" t="inlineStr">
        <is>
          <t>Noor Ashcombe</t>
        </is>
      </c>
      <c r="F4948" s="11" t="n">
        <v>1973</v>
      </c>
      <c r="G4948" s="8" t="inlineStr">
        <is>
          <t>Lamborghini</t>
        </is>
      </c>
      <c r="H4948" s="8" t="inlineStr">
        <is>
          <t>Huracan EVO</t>
        </is>
      </c>
      <c r="I4948" s="8" t="inlineStr">
        <is>
          <t>H42TCZS9EE292VTA4</t>
        </is>
      </c>
      <c r="J4948" s="8" t="inlineStr">
        <is>
          <t>03 - Supercar</t>
        </is>
      </c>
      <c r="K4948" s="12" t="n">
        <v>810000</v>
      </c>
      <c r="L4948" s="8" t="inlineStr">
        <is>
          <t>Connecticut</t>
        </is>
      </c>
      <c r="M4948" s="13" t="n">
        <v>16261.13</v>
      </c>
      <c r="N4948" s="13" t="n">
        <v>14296.79</v>
      </c>
      <c r="O4948" s="8" t="n"/>
    </row>
    <row r="4949">
      <c r="A4949" s="8" t="inlineStr">
        <is>
          <t>CANON-202602-004843</t>
        </is>
      </c>
      <c r="B4949" s="9" t="inlineStr">
        <is>
          <t>2026-02</t>
        </is>
      </c>
      <c r="C4949" s="10" t="n">
        <v>46068</v>
      </c>
      <c r="D4949" s="9" t="inlineStr">
        <is>
          <t>Bound</t>
        </is>
      </c>
      <c r="E4949" s="8" t="inlineStr">
        <is>
          <t>Desmond Rourke</t>
        </is>
      </c>
      <c r="F4949" s="11" t="n">
        <v>2018</v>
      </c>
      <c r="G4949" s="8" t="inlineStr">
        <is>
          <t>Bentley</t>
        </is>
      </c>
      <c r="H4949" s="8" t="inlineStr">
        <is>
          <t>4.5 Litre</t>
        </is>
      </c>
      <c r="I4949" s="8" t="inlineStr">
        <is>
          <t>82EDTZSKT14B95L32</t>
        </is>
      </c>
      <c r="J4949" s="8" t="inlineStr">
        <is>
          <t>06 - Vintage Pre-War (pre-1946)</t>
        </is>
      </c>
      <c r="K4949" s="12" t="n">
        <v>415000</v>
      </c>
      <c r="L4949" s="8" t="inlineStr">
        <is>
          <t>Kansas</t>
        </is>
      </c>
      <c r="M4949" s="13" t="n">
        <v>3190.02</v>
      </c>
      <c r="N4949" s="13" t="n">
        <v>2804.67</v>
      </c>
      <c r="O4949" s="8" t="n"/>
    </row>
    <row r="4950">
      <c r="A4950" s="8" t="inlineStr">
        <is>
          <t>CANON-202602-004844</t>
        </is>
      </c>
      <c r="B4950" s="9" t="inlineStr">
        <is>
          <t>2026-02</t>
        </is>
      </c>
      <c r="C4950" s="10" t="n">
        <v>46081</v>
      </c>
      <c r="D4950" s="9" t="inlineStr">
        <is>
          <t>Bound</t>
        </is>
      </c>
      <c r="E4950" s="8" t="inlineStr">
        <is>
          <t>Ingrid Thistlewood</t>
        </is>
      </c>
      <c r="F4950" s="11" t="n">
        <v>1969</v>
      </c>
      <c r="G4950" s="8" t="inlineStr">
        <is>
          <t>Porsche</t>
        </is>
      </c>
      <c r="H4950" s="8" t="inlineStr">
        <is>
          <t>911 Turbo S</t>
        </is>
      </c>
      <c r="I4950" s="8" t="inlineStr">
        <is>
          <t>8VM4L7JMCE6UXPSM8</t>
        </is>
      </c>
      <c r="J4950" s="8" t="inlineStr">
        <is>
          <t>02 - Sports / GT</t>
        </is>
      </c>
      <c r="K4950" s="12" t="n">
        <v>445000</v>
      </c>
      <c r="L4950" s="8" t="inlineStr">
        <is>
          <t>West Virginia</t>
        </is>
      </c>
      <c r="M4950" s="13" t="n">
        <v>8375.24</v>
      </c>
      <c r="N4950" s="13" t="n">
        <v>7363.51</v>
      </c>
      <c r="O4950" s="8" t="n"/>
    </row>
    <row r="4951">
      <c r="A4951" s="8" t="inlineStr">
        <is>
          <t>CANON-202602-004845</t>
        </is>
      </c>
      <c r="B4951" s="9" t="inlineStr">
        <is>
          <t>2026-02</t>
        </is>
      </c>
      <c r="C4951" s="10" t="n">
        <v>46079</v>
      </c>
      <c r="D4951" s="9" t="inlineStr">
        <is>
          <t>Bound</t>
        </is>
      </c>
      <c r="E4951" s="8" t="inlineStr">
        <is>
          <t>Noor Kingsford</t>
        </is>
      </c>
      <c r="F4951" s="11" t="n">
        <v>2023</v>
      </c>
      <c r="G4951" s="8" t="inlineStr">
        <is>
          <t>Jaguar</t>
        </is>
      </c>
      <c r="H4951" s="8" t="inlineStr">
        <is>
          <t>E-Type Series 1</t>
        </is>
      </c>
      <c r="I4951" s="8" t="inlineStr">
        <is>
          <t>FZW5XD371HHFH2N7W</t>
        </is>
      </c>
      <c r="J4951" s="8" t="inlineStr">
        <is>
          <t>07 - Post-War Classic (1946-1972)</t>
        </is>
      </c>
      <c r="K4951" s="12" t="n">
        <v>360000</v>
      </c>
      <c r="L4951" s="8" t="inlineStr">
        <is>
          <t>Illinois</t>
        </is>
      </c>
      <c r="M4951" s="13" t="n">
        <v>4434.11</v>
      </c>
      <c r="N4951" s="13" t="n">
        <v>3898.47</v>
      </c>
      <c r="O4951" s="8" t="n"/>
    </row>
    <row r="4952">
      <c r="A4952" s="8" t="inlineStr">
        <is>
          <t>CANON-202602-004847</t>
        </is>
      </c>
      <c r="B4952" s="9" t="inlineStr">
        <is>
          <t>2026-02</t>
        </is>
      </c>
      <c r="C4952" s="10" t="n">
        <v>46055</v>
      </c>
      <c r="D4952" s="9" t="inlineStr">
        <is>
          <t>Bound</t>
        </is>
      </c>
      <c r="E4952" s="8" t="inlineStr">
        <is>
          <t>Lorenzo Montoya</t>
        </is>
      </c>
      <c r="F4952" s="11" t="n">
        <v>1968</v>
      </c>
      <c r="G4952" s="8" t="inlineStr">
        <is>
          <t>Porsche</t>
        </is>
      </c>
      <c r="H4952" s="8" t="inlineStr">
        <is>
          <t>911 Turbo S</t>
        </is>
      </c>
      <c r="I4952" s="8" t="inlineStr">
        <is>
          <t>JLPENJ1AX1ASXF4YD</t>
        </is>
      </c>
      <c r="J4952" s="8" t="inlineStr">
        <is>
          <t>02 - Sports / GT</t>
        </is>
      </c>
      <c r="K4952" s="12" t="n">
        <v>1320000</v>
      </c>
      <c r="L4952" s="8" t="inlineStr">
        <is>
          <t>West Virginia</t>
        </is>
      </c>
      <c r="M4952" s="13" t="n">
        <v>18218.49</v>
      </c>
      <c r="N4952" s="13" t="n">
        <v>16017.7</v>
      </c>
      <c r="O4952" s="8" t="n"/>
    </row>
    <row r="4953">
      <c r="A4953" s="8" t="inlineStr">
        <is>
          <t>CANON-202602-004849</t>
        </is>
      </c>
      <c r="B4953" s="9" t="inlineStr">
        <is>
          <t>2026-02</t>
        </is>
      </c>
      <c r="C4953" s="10" t="n">
        <v>46078</v>
      </c>
      <c r="D4953" s="9" t="inlineStr">
        <is>
          <t>Bound</t>
        </is>
      </c>
      <c r="E4953" s="8" t="inlineStr">
        <is>
          <t>Ingrid Kingsford</t>
        </is>
      </c>
      <c r="F4953" s="11" t="n">
        <v>2015</v>
      </c>
      <c r="G4953" s="8" t="inlineStr">
        <is>
          <t>McLaren</t>
        </is>
      </c>
      <c r="H4953" s="8" t="inlineStr">
        <is>
          <t>750S</t>
        </is>
      </c>
      <c r="I4953" s="8" t="inlineStr">
        <is>
          <t>KSFTW6LKKR2UHV8FG</t>
        </is>
      </c>
      <c r="J4953" s="8" t="inlineStr">
        <is>
          <t>03 - Supercar</t>
        </is>
      </c>
      <c r="K4953" s="12" t="n">
        <v>615000</v>
      </c>
      <c r="L4953" s="8" t="inlineStr">
        <is>
          <t>Arizona</t>
        </is>
      </c>
      <c r="M4953" s="13" t="n">
        <v>11133.82</v>
      </c>
      <c r="N4953" s="13" t="n">
        <v>9788.85</v>
      </c>
      <c r="O4953" s="8" t="n"/>
    </row>
    <row r="4954">
      <c r="A4954" s="8" t="inlineStr">
        <is>
          <t>CANON-202602-004850</t>
        </is>
      </c>
      <c r="B4954" s="9" t="inlineStr">
        <is>
          <t>2026-02</t>
        </is>
      </c>
      <c r="C4954" s="10" t="n">
        <v>46055</v>
      </c>
      <c r="D4954" s="9" t="inlineStr">
        <is>
          <t>Bound</t>
        </is>
      </c>
      <c r="E4954" s="8" t="inlineStr">
        <is>
          <t>Mireille Okonkwo</t>
        </is>
      </c>
      <c r="F4954" s="11" t="n">
        <v>2024</v>
      </c>
      <c r="G4954" s="8" t="inlineStr">
        <is>
          <t>Mercedes-Benz</t>
        </is>
      </c>
      <c r="H4954" s="8" t="inlineStr">
        <is>
          <t>AMG GT</t>
        </is>
      </c>
      <c r="I4954" s="8" t="inlineStr">
        <is>
          <t>EA3308ELW9HDXAPYN</t>
        </is>
      </c>
      <c r="J4954" s="8" t="inlineStr">
        <is>
          <t>02 - Sports / GT</t>
        </is>
      </c>
      <c r="K4954" s="12" t="n">
        <v>805000</v>
      </c>
      <c r="L4954" s="8" t="inlineStr">
        <is>
          <t>South Carolina</t>
        </is>
      </c>
      <c r="M4954" s="13" t="n">
        <v>12242.08</v>
      </c>
      <c r="N4954" s="13" t="n">
        <v>10763.24</v>
      </c>
      <c r="O4954" s="8" t="n"/>
    </row>
    <row r="4955">
      <c r="A4955" s="8" t="inlineStr">
        <is>
          <t>CANON-202602-004851</t>
        </is>
      </c>
      <c r="B4955" s="9" t="inlineStr">
        <is>
          <t>2026-02</t>
        </is>
      </c>
      <c r="C4955" s="10" t="n">
        <v>46072</v>
      </c>
      <c r="D4955" s="9" t="inlineStr">
        <is>
          <t>Bound</t>
        </is>
      </c>
      <c r="E4955" s="8" t="inlineStr">
        <is>
          <t>Noor Montoya</t>
        </is>
      </c>
      <c r="F4955" s="11" t="n">
        <v>2005</v>
      </c>
      <c r="G4955" s="8" t="inlineStr">
        <is>
          <t>Jaguar</t>
        </is>
      </c>
      <c r="H4955" s="8" t="inlineStr">
        <is>
          <t>E-Type Series 1</t>
        </is>
      </c>
      <c r="I4955" s="8" t="inlineStr">
        <is>
          <t>GU1GK80XV36WRA8AD</t>
        </is>
      </c>
      <c r="J4955" s="8" t="inlineStr">
        <is>
          <t>07 - Post-War Classic (1946-1972)</t>
        </is>
      </c>
      <c r="K4955" s="12" t="n">
        <v>450000</v>
      </c>
      <c r="L4955" s="8" t="inlineStr">
        <is>
          <t>Alaska</t>
        </is>
      </c>
      <c r="M4955" s="13" t="n">
        <v>4646.04</v>
      </c>
      <c r="N4955" s="13" t="n">
        <v>4084.8</v>
      </c>
      <c r="O4955" s="8" t="n"/>
    </row>
    <row r="4956">
      <c r="A4956" s="8" t="inlineStr">
        <is>
          <t>CANON-202602-004852</t>
        </is>
      </c>
      <c r="B4956" s="9" t="inlineStr">
        <is>
          <t>2026-02</t>
        </is>
      </c>
      <c r="C4956" s="10" t="n">
        <v>46071</v>
      </c>
      <c r="D4956" s="9" t="inlineStr">
        <is>
          <t>Bound</t>
        </is>
      </c>
      <c r="E4956" s="8" t="inlineStr">
        <is>
          <t>Cassius Underwood</t>
        </is>
      </c>
      <c r="F4956" s="11" t="n">
        <v>2018</v>
      </c>
      <c r="G4956" s="8" t="inlineStr">
        <is>
          <t>Ferrari</t>
        </is>
      </c>
      <c r="H4956" s="8" t="inlineStr">
        <is>
          <t>296 GTB</t>
        </is>
      </c>
      <c r="I4956" s="8" t="inlineStr">
        <is>
          <t>4RDKYMST8UUV4HD4G</t>
        </is>
      </c>
      <c r="J4956" s="8" t="inlineStr">
        <is>
          <t>03 - Supercar</t>
        </is>
      </c>
      <c r="K4956" s="12" t="n">
        <v>475000</v>
      </c>
      <c r="L4956" s="8" t="inlineStr">
        <is>
          <t>Hawaii</t>
        </is>
      </c>
      <c r="M4956" s="13" t="n">
        <v>13398.58</v>
      </c>
      <c r="N4956" s="13" t="n">
        <v>11780.03</v>
      </c>
      <c r="O4956" s="8" t="n"/>
    </row>
    <row r="4957">
      <c r="A4957" s="8" t="inlineStr">
        <is>
          <t>CANON-202602-004854</t>
        </is>
      </c>
      <c r="B4957" s="9" t="inlineStr">
        <is>
          <t>2026-02</t>
        </is>
      </c>
      <c r="C4957" s="10" t="n">
        <v>46068</v>
      </c>
      <c r="D4957" s="9" t="inlineStr">
        <is>
          <t>Bound</t>
        </is>
      </c>
      <c r="E4957" s="8" t="inlineStr">
        <is>
          <t>Ottilie Farkas</t>
        </is>
      </c>
      <c r="F4957" s="11" t="n">
        <v>2001</v>
      </c>
      <c r="G4957" s="8" t="inlineStr">
        <is>
          <t>Bentley</t>
        </is>
      </c>
      <c r="H4957" s="8" t="inlineStr">
        <is>
          <t>Continental GT</t>
        </is>
      </c>
      <c r="I4957" s="8" t="inlineStr">
        <is>
          <t>5EUP9HAB74VEDF1AS</t>
        </is>
      </c>
      <c r="J4957" s="8" t="inlineStr">
        <is>
          <t>02 - Sports / GT</t>
        </is>
      </c>
      <c r="K4957" s="12" t="n">
        <v>275000</v>
      </c>
      <c r="L4957" s="8" t="inlineStr">
        <is>
          <t>South Carolina</t>
        </is>
      </c>
      <c r="M4957" s="13" t="n">
        <v>4825.47</v>
      </c>
      <c r="N4957" s="13" t="n">
        <v>4242.55</v>
      </c>
      <c r="O4957" s="8" t="n"/>
    </row>
    <row r="4958">
      <c r="A4958" s="8" t="inlineStr">
        <is>
          <t>CANON-202602-004856</t>
        </is>
      </c>
      <c r="B4958" s="9" t="inlineStr">
        <is>
          <t>2026-02</t>
        </is>
      </c>
      <c r="C4958" s="10" t="n">
        <v>46067</v>
      </c>
      <c r="D4958" s="9" t="inlineStr">
        <is>
          <t>Bound</t>
        </is>
      </c>
      <c r="E4958" s="8" t="inlineStr">
        <is>
          <t>Desmond Underwood</t>
        </is>
      </c>
      <c r="F4958" s="11" t="n">
        <v>1992</v>
      </c>
      <c r="G4958" s="8" t="inlineStr">
        <is>
          <t>Lamborghini</t>
        </is>
      </c>
      <c r="H4958" s="8" t="inlineStr">
        <is>
          <t>Huracan EVO</t>
        </is>
      </c>
      <c r="I4958" s="8" t="inlineStr">
        <is>
          <t>DM1FEDX09XXX5GFLN</t>
        </is>
      </c>
      <c r="J4958" s="8" t="inlineStr">
        <is>
          <t>03 - Supercar</t>
        </is>
      </c>
      <c r="K4958" s="12" t="n">
        <v>1060000</v>
      </c>
      <c r="L4958" s="8" t="inlineStr">
        <is>
          <t>Idaho</t>
        </is>
      </c>
      <c r="M4958" s="13" t="n">
        <v>15840</v>
      </c>
      <c r="N4958" s="13" t="n">
        <v>13926.53</v>
      </c>
      <c r="O4958" s="8" t="n"/>
    </row>
    <row r="4959">
      <c r="A4959" s="8" t="inlineStr">
        <is>
          <t>CANON-202602-004857</t>
        </is>
      </c>
      <c r="B4959" s="9" t="inlineStr">
        <is>
          <t>2026-02</t>
        </is>
      </c>
      <c r="C4959" s="10" t="n">
        <v>46080</v>
      </c>
      <c r="D4959" s="9" t="inlineStr">
        <is>
          <t>Bound</t>
        </is>
      </c>
      <c r="E4959" s="8" t="inlineStr">
        <is>
          <t>Marisol Harrington</t>
        </is>
      </c>
      <c r="F4959" s="11" t="n">
        <v>2001</v>
      </c>
      <c r="G4959" s="8" t="inlineStr">
        <is>
          <t>Bentley</t>
        </is>
      </c>
      <c r="H4959" s="8" t="inlineStr">
        <is>
          <t>Continental GT</t>
        </is>
      </c>
      <c r="I4959" s="8" t="inlineStr">
        <is>
          <t>W2A7FS3918JFWPHS5</t>
        </is>
      </c>
      <c r="J4959" s="8" t="inlineStr">
        <is>
          <t>02 - Sports / GT</t>
        </is>
      </c>
      <c r="K4959" s="12" t="n">
        <v>1925000</v>
      </c>
      <c r="L4959" s="8" t="inlineStr">
        <is>
          <t>Michigan</t>
        </is>
      </c>
      <c r="M4959" s="13" t="n">
        <v>30963.44</v>
      </c>
      <c r="N4959" s="13" t="n">
        <v>27223.06</v>
      </c>
      <c r="O4959" s="8" t="n"/>
    </row>
    <row r="4960">
      <c r="A4960" s="8" t="inlineStr">
        <is>
          <t>CANON-202602-004858</t>
        </is>
      </c>
      <c r="B4960" s="9" t="inlineStr">
        <is>
          <t>2026-02</t>
        </is>
      </c>
      <c r="C4960" s="10" t="n">
        <v>46070</v>
      </c>
      <c r="D4960" s="9" t="inlineStr">
        <is>
          <t>Bound</t>
        </is>
      </c>
      <c r="E4960" s="8" t="inlineStr">
        <is>
          <t>Mireille Whitlock</t>
        </is>
      </c>
      <c r="F4960" s="11" t="n">
        <v>2013</v>
      </c>
      <c r="G4960" s="8" t="inlineStr">
        <is>
          <t>Porsche</t>
        </is>
      </c>
      <c r="H4960" s="8" t="inlineStr">
        <is>
          <t>911 Turbo S</t>
        </is>
      </c>
      <c r="I4960" s="8" t="inlineStr">
        <is>
          <t>1RJFPM0W7H31YX7RF</t>
        </is>
      </c>
      <c r="J4960" s="8" t="inlineStr">
        <is>
          <t>02 - Sports / GT</t>
        </is>
      </c>
      <c r="K4960" s="12" t="n">
        <v>390000</v>
      </c>
      <c r="L4960" s="8" t="inlineStr">
        <is>
          <t>Pennsylvania</t>
        </is>
      </c>
      <c r="M4960" s="13" t="n">
        <v>5518.87</v>
      </c>
      <c r="N4960" s="13" t="n">
        <v>4852.19</v>
      </c>
      <c r="O4960" s="8" t="n"/>
    </row>
    <row r="4961">
      <c r="A4961" s="8" t="inlineStr">
        <is>
          <t>CANON-202602-004859</t>
        </is>
      </c>
      <c r="B4961" s="9" t="inlineStr">
        <is>
          <t>2026-02</t>
        </is>
      </c>
      <c r="C4961" s="10" t="n">
        <v>46062</v>
      </c>
      <c r="D4961" s="9" t="inlineStr">
        <is>
          <t>Bound</t>
        </is>
      </c>
      <c r="E4961" s="8" t="inlineStr">
        <is>
          <t>Thaddeus Okonkwo</t>
        </is>
      </c>
      <c r="F4961" s="11" t="n">
        <v>1986</v>
      </c>
      <c r="G4961" s="8" t="inlineStr">
        <is>
          <t>Ferrari</t>
        </is>
      </c>
      <c r="H4961" s="8" t="inlineStr">
        <is>
          <t>275 GTB/4</t>
        </is>
      </c>
      <c r="I4961" s="8" t="inlineStr">
        <is>
          <t>59CF9JKXSHNKENB72</t>
        </is>
      </c>
      <c r="J4961" s="8" t="inlineStr">
        <is>
          <t>07 - Post-War Classic (1946-1972)</t>
        </is>
      </c>
      <c r="K4961" s="12" t="n">
        <v>445000</v>
      </c>
      <c r="L4961" s="8" t="inlineStr">
        <is>
          <t>California</t>
        </is>
      </c>
      <c r="M4961" s="13" t="n">
        <v>5440.75</v>
      </c>
      <c r="N4961" s="13" t="n">
        <v>4783.51</v>
      </c>
      <c r="O4961" s="8" t="n"/>
    </row>
    <row r="4962">
      <c r="A4962" s="8" t="inlineStr">
        <is>
          <t>CANON-202602-004860</t>
        </is>
      </c>
      <c r="B4962" s="9" t="inlineStr">
        <is>
          <t>2026-02</t>
        </is>
      </c>
      <c r="C4962" s="10" t="n">
        <v>46078</v>
      </c>
      <c r="D4962" s="9" t="inlineStr">
        <is>
          <t>Bound</t>
        </is>
      </c>
      <c r="E4962" s="8" t="inlineStr">
        <is>
          <t>Ottilie Kingsford</t>
        </is>
      </c>
      <c r="F4962" s="11" t="n">
        <v>1973</v>
      </c>
      <c r="G4962" s="8" t="inlineStr">
        <is>
          <t>Lamborghini</t>
        </is>
      </c>
      <c r="H4962" s="8" t="inlineStr">
        <is>
          <t>Huracan EVO</t>
        </is>
      </c>
      <c r="I4962" s="8" t="inlineStr">
        <is>
          <t>SCCF5P5G1CD319TKU</t>
        </is>
      </c>
      <c r="J4962" s="8" t="inlineStr">
        <is>
          <t>03 - Supercar</t>
        </is>
      </c>
      <c r="K4962" s="12" t="n">
        <v>645000</v>
      </c>
      <c r="L4962" s="8" t="inlineStr">
        <is>
          <t>Arkansas</t>
        </is>
      </c>
      <c r="M4962" s="13" t="n">
        <v>15954.62</v>
      </c>
      <c r="N4962" s="13" t="n">
        <v>14027.3</v>
      </c>
      <c r="O4962" s="8" t="n"/>
    </row>
    <row r="4963">
      <c r="A4963" s="8" t="inlineStr">
        <is>
          <t>CANON-202602-004861</t>
        </is>
      </c>
      <c r="B4963" s="9" t="inlineStr">
        <is>
          <t>2026-02</t>
        </is>
      </c>
      <c r="C4963" s="10" t="n">
        <v>46074</v>
      </c>
      <c r="D4963" s="9" t="inlineStr">
        <is>
          <t>Bound</t>
        </is>
      </c>
      <c r="E4963" s="8" t="inlineStr">
        <is>
          <t>Delphine Harrington</t>
        </is>
      </c>
      <c r="F4963" s="11" t="n">
        <v>1976</v>
      </c>
      <c r="G4963" s="8" t="inlineStr">
        <is>
          <t>Porsche</t>
        </is>
      </c>
      <c r="H4963" s="8" t="inlineStr">
        <is>
          <t>911 Turbo S</t>
        </is>
      </c>
      <c r="I4963" s="8" t="inlineStr">
        <is>
          <t>ZFBK0TEUPJ5VJ52XP</t>
        </is>
      </c>
      <c r="J4963" s="8" t="inlineStr">
        <is>
          <t>02 - Sports / GT</t>
        </is>
      </c>
      <c r="K4963" s="12" t="n">
        <v>830000</v>
      </c>
      <c r="L4963" s="8" t="inlineStr">
        <is>
          <t>Massachusetts</t>
        </is>
      </c>
      <c r="M4963" s="13" t="n">
        <v>12724.06</v>
      </c>
      <c r="N4963" s="13" t="n">
        <v>11186.99</v>
      </c>
      <c r="O4963" s="8" t="n"/>
    </row>
    <row r="4964">
      <c r="A4964" s="8" t="inlineStr">
        <is>
          <t>CANON-202602-004862</t>
        </is>
      </c>
      <c r="B4964" s="9" t="inlineStr">
        <is>
          <t>2026-02</t>
        </is>
      </c>
      <c r="C4964" s="10" t="n">
        <v>46065</v>
      </c>
      <c r="D4964" s="9" t="inlineStr">
        <is>
          <t>Bound</t>
        </is>
      </c>
      <c r="E4964" s="8" t="inlineStr">
        <is>
          <t>Fenwick Whitlock</t>
        </is>
      </c>
      <c r="F4964" s="11" t="n">
        <v>1961</v>
      </c>
      <c r="G4964" s="8" t="inlineStr">
        <is>
          <t>Maserati</t>
        </is>
      </c>
      <c r="H4964" s="8" t="inlineStr">
        <is>
          <t>GranTurismo</t>
        </is>
      </c>
      <c r="I4964" s="8" t="inlineStr">
        <is>
          <t>4KP6XT0XPSG6MJ076</t>
        </is>
      </c>
      <c r="J4964" s="8" t="inlineStr">
        <is>
          <t>02 - Sports / GT</t>
        </is>
      </c>
      <c r="K4964" s="12" t="n">
        <v>1950000</v>
      </c>
      <c r="L4964" s="8" t="inlineStr">
        <is>
          <t>Pennsylvania</t>
        </is>
      </c>
      <c r="M4964" s="13" t="n">
        <v>20235.85</v>
      </c>
      <c r="N4964" s="13" t="n">
        <v>17791.36</v>
      </c>
      <c r="O4964" s="8" t="n"/>
    </row>
    <row r="4965">
      <c r="A4965" s="8" t="inlineStr">
        <is>
          <t>CANON-202602-004864</t>
        </is>
      </c>
      <c r="B4965" s="9" t="inlineStr">
        <is>
          <t>2026-02</t>
        </is>
      </c>
      <c r="C4965" s="10" t="n">
        <v>46073</v>
      </c>
      <c r="D4965" s="9" t="inlineStr">
        <is>
          <t>Bound</t>
        </is>
      </c>
      <c r="E4965" s="8" t="inlineStr">
        <is>
          <t>Anouk Okonkwo</t>
        </is>
      </c>
      <c r="F4965" s="11" t="n">
        <v>2015</v>
      </c>
      <c r="G4965" s="8" t="inlineStr">
        <is>
          <t>Aston Martin</t>
        </is>
      </c>
      <c r="H4965" s="8" t="inlineStr">
        <is>
          <t>DB5</t>
        </is>
      </c>
      <c r="I4965" s="8" t="inlineStr">
        <is>
          <t>B6KAFK99D2BJH41L3</t>
        </is>
      </c>
      <c r="J4965" s="8" t="inlineStr">
        <is>
          <t>07 - Post-War Classic (1946-1972)</t>
        </is>
      </c>
      <c r="K4965" s="12" t="n">
        <v>830000</v>
      </c>
      <c r="L4965" s="8" t="inlineStr">
        <is>
          <t>Arkansas</t>
        </is>
      </c>
      <c r="M4965" s="13" t="n">
        <v>9292.870000000001</v>
      </c>
      <c r="N4965" s="13" t="n">
        <v>8170.29</v>
      </c>
      <c r="O4965" s="8" t="n"/>
    </row>
    <row r="4966">
      <c r="A4966" s="8" t="inlineStr">
        <is>
          <t>CANON-202602-004865</t>
        </is>
      </c>
      <c r="B4966" s="9" t="inlineStr">
        <is>
          <t>2026-02</t>
        </is>
      </c>
      <c r="C4966" s="10" t="n">
        <v>46058</v>
      </c>
      <c r="D4966" s="9" t="inlineStr">
        <is>
          <t>Bound</t>
        </is>
      </c>
      <c r="E4966" s="8" t="inlineStr">
        <is>
          <t>Aurelio Kingsford</t>
        </is>
      </c>
      <c r="F4966" s="11" t="n">
        <v>2000</v>
      </c>
      <c r="G4966" s="8" t="inlineStr">
        <is>
          <t>Mercedes-Benz</t>
        </is>
      </c>
      <c r="H4966" s="8" t="inlineStr">
        <is>
          <t>AMG GT</t>
        </is>
      </c>
      <c r="I4966" s="8" t="inlineStr">
        <is>
          <t>B6CZ8H9W8351KGZW0</t>
        </is>
      </c>
      <c r="J4966" s="8" t="inlineStr">
        <is>
          <t>02 - Sports / GT</t>
        </is>
      </c>
      <c r="K4966" s="12" t="n">
        <v>845000</v>
      </c>
      <c r="L4966" s="8" t="inlineStr">
        <is>
          <t>Utah</t>
        </is>
      </c>
      <c r="M4966" s="13" t="n">
        <v>13990.33</v>
      </c>
      <c r="N4966" s="13" t="n">
        <v>12300.3</v>
      </c>
      <c r="O4966" s="8" t="n"/>
    </row>
    <row r="4967">
      <c r="A4967" s="8" t="inlineStr">
        <is>
          <t>CANON-202602-004866</t>
        </is>
      </c>
      <c r="B4967" s="9" t="inlineStr">
        <is>
          <t>2026-02</t>
        </is>
      </c>
      <c r="C4967" s="10" t="n">
        <v>46067</v>
      </c>
      <c r="D4967" s="9" t="inlineStr">
        <is>
          <t>Bound</t>
        </is>
      </c>
      <c r="E4967" s="8" t="inlineStr">
        <is>
          <t>Callum Larsson</t>
        </is>
      </c>
      <c r="F4967" s="11" t="n">
        <v>1989</v>
      </c>
      <c r="G4967" s="8" t="inlineStr">
        <is>
          <t>Ferrari</t>
        </is>
      </c>
      <c r="H4967" s="8" t="inlineStr">
        <is>
          <t>296 GTB</t>
        </is>
      </c>
      <c r="I4967" s="8" t="inlineStr">
        <is>
          <t>3DL4LM31P5U9KDUKH</t>
        </is>
      </c>
      <c r="J4967" s="8" t="inlineStr">
        <is>
          <t>03 - Supercar</t>
        </is>
      </c>
      <c r="K4967" s="12" t="n">
        <v>355000</v>
      </c>
      <c r="L4967" s="8" t="inlineStr">
        <is>
          <t>Vermont</t>
        </is>
      </c>
      <c r="M4967" s="13" t="n">
        <v>9397.450000000001</v>
      </c>
      <c r="N4967" s="13" t="n">
        <v>8262.24</v>
      </c>
      <c r="O4967" s="8" t="n"/>
    </row>
    <row r="4968">
      <c r="A4968" s="8" t="inlineStr">
        <is>
          <t>CANON-202602-004867</t>
        </is>
      </c>
      <c r="B4968" s="9" t="inlineStr">
        <is>
          <t>2026-02</t>
        </is>
      </c>
      <c r="C4968" s="10" t="n">
        <v>46068</v>
      </c>
      <c r="D4968" s="9" t="inlineStr">
        <is>
          <t>Bound</t>
        </is>
      </c>
      <c r="E4968" s="8" t="inlineStr">
        <is>
          <t>Wilhelmina Harrington</t>
        </is>
      </c>
      <c r="F4968" s="11" t="n">
        <v>1990</v>
      </c>
      <c r="G4968" s="8" t="inlineStr">
        <is>
          <t>Mercedes-Benz</t>
        </is>
      </c>
      <c r="H4968" s="8" t="inlineStr">
        <is>
          <t>280SL Pagoda</t>
        </is>
      </c>
      <c r="I4968" s="8" t="inlineStr">
        <is>
          <t>Y4R7H3ULD7UY29BE2</t>
        </is>
      </c>
      <c r="J4968" s="8" t="inlineStr">
        <is>
          <t>07 - Post-War Classic (1946-1972)</t>
        </is>
      </c>
      <c r="K4968" s="12" t="n">
        <v>295000</v>
      </c>
      <c r="L4968" s="8" t="inlineStr">
        <is>
          <t>Michigan</t>
        </is>
      </c>
      <c r="M4968" s="13" t="n">
        <v>4141.13</v>
      </c>
      <c r="N4968" s="13" t="n">
        <v>3640.88</v>
      </c>
      <c r="O4968" s="8" t="n"/>
    </row>
    <row r="4969">
      <c r="A4969" s="8" t="inlineStr">
        <is>
          <t>CANON-202602-004870</t>
        </is>
      </c>
      <c r="B4969" s="9" t="inlineStr">
        <is>
          <t>2026-02</t>
        </is>
      </c>
      <c r="C4969" s="10" t="n">
        <v>46077</v>
      </c>
      <c r="D4969" s="9" t="inlineStr">
        <is>
          <t>Bound</t>
        </is>
      </c>
      <c r="E4969" s="8" t="inlineStr">
        <is>
          <t>Lorenzo Thistlewood</t>
        </is>
      </c>
      <c r="F4969" s="11" t="n">
        <v>1991</v>
      </c>
      <c r="G4969" s="8" t="inlineStr">
        <is>
          <t>Ferrari</t>
        </is>
      </c>
      <c r="H4969" s="8" t="inlineStr">
        <is>
          <t>296 GTB</t>
        </is>
      </c>
      <c r="I4969" s="8" t="inlineStr">
        <is>
          <t>WUKWD02KDJRTAN60G</t>
        </is>
      </c>
      <c r="J4969" s="8" t="inlineStr">
        <is>
          <t>03 - Supercar</t>
        </is>
      </c>
      <c r="K4969" s="12" t="n">
        <v>825000</v>
      </c>
      <c r="L4969" s="8" t="inlineStr">
        <is>
          <t>Massachusetts</t>
        </is>
      </c>
      <c r="M4969" s="13" t="n">
        <v>18484.67</v>
      </c>
      <c r="N4969" s="13" t="n">
        <v>16251.72</v>
      </c>
      <c r="O4969" s="8" t="n"/>
    </row>
    <row r="4970">
      <c r="A4970" s="8" t="inlineStr">
        <is>
          <t>CANON-202602-004871</t>
        </is>
      </c>
      <c r="B4970" s="9" t="inlineStr">
        <is>
          <t>2026-02</t>
        </is>
      </c>
      <c r="C4970" s="10" t="n">
        <v>46060</v>
      </c>
      <c r="D4970" s="9" t="inlineStr">
        <is>
          <t>Bound</t>
        </is>
      </c>
      <c r="E4970" s="8" t="inlineStr">
        <is>
          <t>Ottilie Pennington</t>
        </is>
      </c>
      <c r="F4970" s="11" t="n">
        <v>1974</v>
      </c>
      <c r="G4970" s="8" t="inlineStr">
        <is>
          <t>BMW</t>
        </is>
      </c>
      <c r="H4970" s="8" t="inlineStr">
        <is>
          <t>M8 Competition</t>
        </is>
      </c>
      <c r="I4970" s="8" t="inlineStr">
        <is>
          <t>N4CNEXFZ933217ZV5</t>
        </is>
      </c>
      <c r="J4970" s="8" t="inlineStr">
        <is>
          <t>02 - Sports / GT</t>
        </is>
      </c>
      <c r="K4970" s="12" t="n">
        <v>585000</v>
      </c>
      <c r="L4970" s="8" t="inlineStr">
        <is>
          <t>Illinois</t>
        </is>
      </c>
      <c r="M4970" s="13" t="n">
        <v>9757.360000000001</v>
      </c>
      <c r="N4970" s="13" t="n">
        <v>8578.67</v>
      </c>
      <c r="O4970" s="8" t="n"/>
    </row>
    <row r="4971">
      <c r="A4971" s="8" t="inlineStr">
        <is>
          <t>CANON-202602-004872</t>
        </is>
      </c>
      <c r="B4971" s="9" t="inlineStr">
        <is>
          <t>2026-02</t>
        </is>
      </c>
      <c r="C4971" s="10" t="n">
        <v>46057</v>
      </c>
      <c r="D4971" s="9" t="inlineStr">
        <is>
          <t>Bound</t>
        </is>
      </c>
      <c r="E4971" s="8" t="inlineStr">
        <is>
          <t>Delphine Castellanos</t>
        </is>
      </c>
      <c r="F4971" s="11" t="n">
        <v>2007</v>
      </c>
      <c r="G4971" s="8" t="inlineStr">
        <is>
          <t>McLaren</t>
        </is>
      </c>
      <c r="H4971" s="8" t="inlineStr">
        <is>
          <t>750S</t>
        </is>
      </c>
      <c r="I4971" s="8" t="inlineStr">
        <is>
          <t>Z1VXV07XUAF7ZG5FZ</t>
        </is>
      </c>
      <c r="J4971" s="8" t="inlineStr">
        <is>
          <t>03 - Supercar</t>
        </is>
      </c>
      <c r="K4971" s="12" t="n">
        <v>1365000</v>
      </c>
      <c r="L4971" s="8" t="inlineStr">
        <is>
          <t>Wisconsin</t>
        </is>
      </c>
      <c r="M4971" s="13" t="n">
        <v>24724.53</v>
      </c>
      <c r="N4971" s="13" t="n">
        <v>21737.81</v>
      </c>
      <c r="O4971" s="8" t="n"/>
    </row>
    <row r="4972">
      <c r="A4972" s="8" t="inlineStr">
        <is>
          <t>CANON-202602-004873</t>
        </is>
      </c>
      <c r="B4972" s="9" t="inlineStr">
        <is>
          <t>2026-02</t>
        </is>
      </c>
      <c r="C4972" s="10" t="n">
        <v>46077</v>
      </c>
      <c r="D4972" s="9" t="inlineStr">
        <is>
          <t>Bound</t>
        </is>
      </c>
      <c r="E4972" s="8" t="inlineStr">
        <is>
          <t>Noor Blackwood</t>
        </is>
      </c>
      <c r="F4972" s="11" t="n">
        <v>2011</v>
      </c>
      <c r="G4972" s="8" t="inlineStr">
        <is>
          <t>Porsche</t>
        </is>
      </c>
      <c r="H4972" s="8" t="inlineStr">
        <is>
          <t>911 Turbo S</t>
        </is>
      </c>
      <c r="I4972" s="8" t="inlineStr">
        <is>
          <t>3DPEANUR47WVT3DEB</t>
        </is>
      </c>
      <c r="J4972" s="8" t="inlineStr">
        <is>
          <t>02 - Sports / GT</t>
        </is>
      </c>
      <c r="K4972" s="12" t="n">
        <v>715000</v>
      </c>
      <c r="L4972" s="8" t="inlineStr">
        <is>
          <t>California</t>
        </is>
      </c>
      <c r="M4972" s="13" t="n">
        <v>11837.97</v>
      </c>
      <c r="N4972" s="13" t="n">
        <v>10407.94</v>
      </c>
      <c r="O4972" s="8" t="n"/>
    </row>
    <row r="4973">
      <c r="A4973" s="8" t="inlineStr">
        <is>
          <t>CANON-202602-004874</t>
        </is>
      </c>
      <c r="B4973" s="9" t="inlineStr">
        <is>
          <t>2026-02</t>
        </is>
      </c>
      <c r="C4973" s="10" t="n">
        <v>46067</v>
      </c>
      <c r="D4973" s="9" t="inlineStr">
        <is>
          <t>Bound</t>
        </is>
      </c>
      <c r="E4973" s="8" t="inlineStr">
        <is>
          <t>Marisol Ashcombe</t>
        </is>
      </c>
      <c r="F4973" s="11" t="n">
        <v>2001</v>
      </c>
      <c r="G4973" s="8" t="inlineStr">
        <is>
          <t>Mercedes-Benz</t>
        </is>
      </c>
      <c r="H4973" s="8" t="inlineStr">
        <is>
          <t>AMG GT</t>
        </is>
      </c>
      <c r="I4973" s="8" t="inlineStr">
        <is>
          <t>34AF8JSNE4R11M6RN</t>
        </is>
      </c>
      <c r="J4973" s="8" t="inlineStr">
        <is>
          <t>02 - Sports / GT</t>
        </is>
      </c>
      <c r="K4973" s="12" t="n">
        <v>525000</v>
      </c>
      <c r="L4973" s="8" t="inlineStr">
        <is>
          <t>South Dakota</t>
        </is>
      </c>
      <c r="M4973" s="13" t="n">
        <v>7146.93</v>
      </c>
      <c r="N4973" s="13" t="n">
        <v>6283.58</v>
      </c>
      <c r="O4973" s="8" t="n"/>
    </row>
    <row r="4974">
      <c r="A4974" s="8" t="inlineStr">
        <is>
          <t>CANON-202602-004875</t>
        </is>
      </c>
      <c r="B4974" s="9" t="inlineStr">
        <is>
          <t>2026-02</t>
        </is>
      </c>
      <c r="C4974" s="10" t="n">
        <v>46080</v>
      </c>
      <c r="D4974" s="9" t="inlineStr">
        <is>
          <t>Bound</t>
        </is>
      </c>
      <c r="E4974" s="8" t="inlineStr">
        <is>
          <t>Marisol Thistlewood</t>
        </is>
      </c>
      <c r="F4974" s="11" t="n">
        <v>1958</v>
      </c>
      <c r="G4974" s="8" t="inlineStr">
        <is>
          <t>BMW</t>
        </is>
      </c>
      <c r="H4974" s="8" t="inlineStr">
        <is>
          <t>M8 Competition</t>
        </is>
      </c>
      <c r="I4974" s="8" t="inlineStr">
        <is>
          <t>B2D5HBN7Z9LUET52M</t>
        </is>
      </c>
      <c r="J4974" s="8" t="inlineStr">
        <is>
          <t>02 - Sports / GT</t>
        </is>
      </c>
      <c r="K4974" s="12" t="n">
        <v>270000</v>
      </c>
      <c r="L4974" s="8" t="inlineStr">
        <is>
          <t>Colorado</t>
        </is>
      </c>
      <c r="M4974" s="13" t="n">
        <v>4202.83</v>
      </c>
      <c r="N4974" s="13" t="n">
        <v>3695.13</v>
      </c>
      <c r="O4974" s="8" t="n"/>
    </row>
    <row r="4975">
      <c r="A4975" s="8" t="inlineStr">
        <is>
          <t>CANON-202602-004876</t>
        </is>
      </c>
      <c r="B4975" s="9" t="inlineStr">
        <is>
          <t>2026-02</t>
        </is>
      </c>
      <c r="C4975" s="10" t="n">
        <v>46081</v>
      </c>
      <c r="D4975" s="9" t="inlineStr">
        <is>
          <t>Bound</t>
        </is>
      </c>
      <c r="E4975" s="8" t="inlineStr">
        <is>
          <t>Fitzgerald Castellanos</t>
        </is>
      </c>
      <c r="F4975" s="11" t="n">
        <v>2018</v>
      </c>
      <c r="G4975" s="8" t="inlineStr">
        <is>
          <t>Maserati</t>
        </is>
      </c>
      <c r="H4975" s="8" t="inlineStr">
        <is>
          <t>GranTurismo</t>
        </is>
      </c>
      <c r="I4975" s="8" t="inlineStr">
        <is>
          <t>XA4T2EGFLSW859BN4</t>
        </is>
      </c>
      <c r="J4975" s="8" t="inlineStr">
        <is>
          <t>02 - Sports / GT</t>
        </is>
      </c>
      <c r="K4975" s="12" t="n">
        <v>935000</v>
      </c>
      <c r="L4975" s="8" t="inlineStr">
        <is>
          <t>Hawaii</t>
        </is>
      </c>
      <c r="M4975" s="13" t="n">
        <v>14907.08</v>
      </c>
      <c r="N4975" s="13" t="n">
        <v>13106.3</v>
      </c>
      <c r="O4975" s="8" t="n"/>
    </row>
    <row r="4976">
      <c r="A4976" s="8" t="inlineStr">
        <is>
          <t>CANON-202602-004877</t>
        </is>
      </c>
      <c r="B4976" s="9" t="inlineStr">
        <is>
          <t>2026-02</t>
        </is>
      </c>
      <c r="C4976" s="10" t="n">
        <v>46068</v>
      </c>
      <c r="D4976" s="9" t="inlineStr">
        <is>
          <t>Bound</t>
        </is>
      </c>
      <c r="E4976" s="8" t="inlineStr">
        <is>
          <t>Lorenzo Vandermeer</t>
        </is>
      </c>
      <c r="F4976" s="11" t="n">
        <v>1993</v>
      </c>
      <c r="G4976" s="8" t="inlineStr">
        <is>
          <t>Bentley</t>
        </is>
      </c>
      <c r="H4976" s="8" t="inlineStr">
        <is>
          <t>Continental GT</t>
        </is>
      </c>
      <c r="I4976" s="8" t="inlineStr">
        <is>
          <t>02LCEB1YSYTY6F9UD</t>
        </is>
      </c>
      <c r="J4976" s="8" t="inlineStr">
        <is>
          <t>02 - Sports / GT</t>
        </is>
      </c>
      <c r="K4976" s="12" t="n">
        <v>590000</v>
      </c>
      <c r="L4976" s="8" t="inlineStr">
        <is>
          <t>Ohio</t>
        </is>
      </c>
      <c r="M4976" s="13" t="n">
        <v>10057.83</v>
      </c>
      <c r="N4976" s="13" t="n">
        <v>8842.84</v>
      </c>
      <c r="O4976" s="8" t="n"/>
    </row>
    <row r="4977">
      <c r="A4977" s="8" t="inlineStr">
        <is>
          <t>CANON-202602-004878</t>
        </is>
      </c>
      <c r="B4977" s="9" t="inlineStr">
        <is>
          <t>2026-02</t>
        </is>
      </c>
      <c r="C4977" s="10" t="n">
        <v>46070</v>
      </c>
      <c r="D4977" s="9" t="inlineStr">
        <is>
          <t>Bound</t>
        </is>
      </c>
      <c r="E4977" s="8" t="inlineStr">
        <is>
          <t>Horace Delacroix</t>
        </is>
      </c>
      <c r="F4977" s="11" t="n">
        <v>1991</v>
      </c>
      <c r="G4977" s="8" t="inlineStr">
        <is>
          <t>Maserati</t>
        </is>
      </c>
      <c r="H4977" s="8" t="inlineStr">
        <is>
          <t>GranTurismo</t>
        </is>
      </c>
      <c r="I4977" s="8" t="inlineStr">
        <is>
          <t>X1E7CYC469Y84KUF5</t>
        </is>
      </c>
      <c r="J4977" s="8" t="inlineStr">
        <is>
          <t>02 - Sports / GT</t>
        </is>
      </c>
      <c r="K4977" s="12" t="n">
        <v>135000</v>
      </c>
      <c r="L4977" s="8" t="inlineStr">
        <is>
          <t>New Mexico</t>
        </is>
      </c>
      <c r="M4977" s="13" t="n">
        <v>2999.55</v>
      </c>
      <c r="N4977" s="13" t="n">
        <v>2637.2</v>
      </c>
      <c r="O4977" s="8" t="n"/>
    </row>
    <row r="4978">
      <c r="A4978" s="8" t="inlineStr">
        <is>
          <t>CANON-202602-004879</t>
        </is>
      </c>
      <c r="B4978" s="9" t="inlineStr">
        <is>
          <t>2026-02</t>
        </is>
      </c>
      <c r="C4978" s="10" t="n">
        <v>46061</v>
      </c>
      <c r="D4978" s="9" t="inlineStr">
        <is>
          <t>Bound</t>
        </is>
      </c>
      <c r="E4978" s="8" t="inlineStr">
        <is>
          <t>Ramona Castellanos</t>
        </is>
      </c>
      <c r="F4978" s="11" t="n">
        <v>1994</v>
      </c>
      <c r="G4978" s="8" t="inlineStr">
        <is>
          <t>McLaren</t>
        </is>
      </c>
      <c r="H4978" s="8" t="inlineStr">
        <is>
          <t>750S</t>
        </is>
      </c>
      <c r="I4978" s="8" t="inlineStr">
        <is>
          <t>NUTNF04BJHBZB64PY</t>
        </is>
      </c>
      <c r="J4978" s="8" t="inlineStr">
        <is>
          <t>03 - Supercar</t>
        </is>
      </c>
      <c r="K4978" s="12" t="n">
        <v>810000</v>
      </c>
      <c r="L4978" s="8" t="inlineStr">
        <is>
          <t>Massachusetts</t>
        </is>
      </c>
      <c r="M4978" s="13" t="n">
        <v>18148.58</v>
      </c>
      <c r="N4978" s="13" t="n">
        <v>15956.23</v>
      </c>
      <c r="O4978" s="8" t="n"/>
    </row>
    <row r="4979">
      <c r="A4979" s="8" t="inlineStr">
        <is>
          <t>CANON-202602-004880</t>
        </is>
      </c>
      <c r="B4979" s="9" t="inlineStr">
        <is>
          <t>2026-02</t>
        </is>
      </c>
      <c r="C4979" s="10" t="n">
        <v>46056</v>
      </c>
      <c r="D4979" s="9" t="inlineStr">
        <is>
          <t>Bound</t>
        </is>
      </c>
      <c r="E4979" s="8" t="inlineStr">
        <is>
          <t>Marisol Bellandi</t>
        </is>
      </c>
      <c r="F4979" s="11" t="n">
        <v>1977</v>
      </c>
      <c r="G4979" s="8" t="inlineStr">
        <is>
          <t>Maserati</t>
        </is>
      </c>
      <c r="H4979" s="8" t="inlineStr">
        <is>
          <t>GranTurismo</t>
        </is>
      </c>
      <c r="I4979" s="8" t="inlineStr">
        <is>
          <t>3J77AXDPXYNMHJ9JH</t>
        </is>
      </c>
      <c r="J4979" s="8" t="inlineStr">
        <is>
          <t>02 - Sports / GT</t>
        </is>
      </c>
      <c r="K4979" s="12" t="n">
        <v>935000</v>
      </c>
      <c r="L4979" s="8" t="inlineStr">
        <is>
          <t>Washington</t>
        </is>
      </c>
      <c r="M4979" s="13" t="n">
        <v>11008.3</v>
      </c>
      <c r="N4979" s="13" t="n">
        <v>9678.5</v>
      </c>
      <c r="O4979" s="8" t="n"/>
    </row>
    <row r="4980">
      <c r="A4980" s="8" t="inlineStr">
        <is>
          <t>CANON-202602-004882</t>
        </is>
      </c>
      <c r="B4980" s="9" t="inlineStr">
        <is>
          <t>2026-02</t>
        </is>
      </c>
      <c r="C4980" s="10" t="n">
        <v>46070</v>
      </c>
      <c r="D4980" s="9" t="inlineStr">
        <is>
          <t>Bound</t>
        </is>
      </c>
      <c r="E4980" s="8" t="inlineStr">
        <is>
          <t>Noor Delacroix</t>
        </is>
      </c>
      <c r="F4980" s="11" t="n">
        <v>2003</v>
      </c>
      <c r="G4980" s="8" t="inlineStr">
        <is>
          <t>Porsche</t>
        </is>
      </c>
      <c r="H4980" s="8" t="inlineStr">
        <is>
          <t>911 Turbo S</t>
        </is>
      </c>
      <c r="I4980" s="8" t="inlineStr">
        <is>
          <t>JZFY5T9F19DJJFWPC</t>
        </is>
      </c>
      <c r="J4980" s="8" t="inlineStr">
        <is>
          <t>02 - Sports / GT</t>
        </is>
      </c>
      <c r="K4980" s="12" t="n">
        <v>305000</v>
      </c>
      <c r="L4980" s="8" t="inlineStr">
        <is>
          <t>New Jersey</t>
        </is>
      </c>
      <c r="M4980" s="13" t="n">
        <v>3927.59</v>
      </c>
      <c r="N4980" s="13" t="n">
        <v>3453.14</v>
      </c>
      <c r="O4980" s="8" t="n"/>
    </row>
    <row r="4981">
      <c r="A4981" s="8" t="inlineStr">
        <is>
          <t>CANON-202602-004883</t>
        </is>
      </c>
      <c r="B4981" s="9" t="inlineStr">
        <is>
          <t>2026-02</t>
        </is>
      </c>
      <c r="C4981" s="10" t="n">
        <v>46072</v>
      </c>
      <c r="D4981" s="9" t="inlineStr">
        <is>
          <t>Bound</t>
        </is>
      </c>
      <c r="E4981" s="8" t="inlineStr">
        <is>
          <t>Emiliano Bellandi</t>
        </is>
      </c>
      <c r="F4981" s="11" t="n">
        <v>2020</v>
      </c>
      <c r="G4981" s="8" t="inlineStr">
        <is>
          <t>Ringbrothers</t>
        </is>
      </c>
      <c r="H4981" s="8" t="inlineStr">
        <is>
          <t>Mustang</t>
        </is>
      </c>
      <c r="I4981" s="8" t="inlineStr">
        <is>
          <t>5YSZJU79Z5REVCAD7</t>
        </is>
      </c>
      <c r="J4981" s="8" t="inlineStr">
        <is>
          <t>11 - Restomod / Coachbuilt / Bespoke</t>
        </is>
      </c>
      <c r="K4981" s="12" t="n">
        <v>1000000</v>
      </c>
      <c r="L4981" s="8" t="inlineStr">
        <is>
          <t>New York</t>
        </is>
      </c>
      <c r="M4981" s="13" t="n">
        <v>16422.64</v>
      </c>
      <c r="N4981" s="13" t="n">
        <v>14438.79</v>
      </c>
      <c r="O4981" s="8" t="n"/>
    </row>
    <row r="4982">
      <c r="A4982" s="8" t="inlineStr">
        <is>
          <t>CANON-202602-004884</t>
        </is>
      </c>
      <c r="B4982" s="9" t="inlineStr">
        <is>
          <t>2026-02</t>
        </is>
      </c>
      <c r="C4982" s="10" t="n">
        <v>46065</v>
      </c>
      <c r="D4982" s="9" t="inlineStr">
        <is>
          <t>Bound</t>
        </is>
      </c>
      <c r="E4982" s="8" t="inlineStr">
        <is>
          <t>Ottilie Underwood</t>
        </is>
      </c>
      <c r="F4982" s="11" t="n">
        <v>2004</v>
      </c>
      <c r="G4982" s="8" t="inlineStr">
        <is>
          <t>Bentley</t>
        </is>
      </c>
      <c r="H4982" s="8" t="inlineStr">
        <is>
          <t>Continental GT</t>
        </is>
      </c>
      <c r="I4982" s="8" t="inlineStr">
        <is>
          <t>TDDB7YEF45HBWK35S</t>
        </is>
      </c>
      <c r="J4982" s="8" t="inlineStr">
        <is>
          <t>02 - Sports / GT</t>
        </is>
      </c>
      <c r="K4982" s="12" t="n">
        <v>335000</v>
      </c>
      <c r="L4982" s="8" t="inlineStr">
        <is>
          <t>Illinois</t>
        </is>
      </c>
      <c r="M4982" s="13" t="n">
        <v>6447.17</v>
      </c>
      <c r="N4982" s="13" t="n">
        <v>5668.35</v>
      </c>
      <c r="O4982" s="8" t="n"/>
    </row>
    <row r="4983">
      <c r="A4983" s="8" t="inlineStr">
        <is>
          <t>CANON-202602-004886</t>
        </is>
      </c>
      <c r="B4983" s="9" t="inlineStr">
        <is>
          <t>2026-02</t>
        </is>
      </c>
      <c r="C4983" s="10" t="n">
        <v>46067</v>
      </c>
      <c r="D4983" s="9" t="inlineStr">
        <is>
          <t>Bound</t>
        </is>
      </c>
      <c r="E4983" s="8" t="inlineStr">
        <is>
          <t>Delphine Chattopadhyay</t>
        </is>
      </c>
      <c r="F4983" s="11" t="n">
        <v>1977</v>
      </c>
      <c r="G4983" s="8" t="inlineStr">
        <is>
          <t>Ferrari</t>
        </is>
      </c>
      <c r="H4983" s="8" t="inlineStr">
        <is>
          <t>SF90 Stradale</t>
        </is>
      </c>
      <c r="I4983" s="8" t="inlineStr">
        <is>
          <t>AMGPB82CXS2KVA7YX</t>
        </is>
      </c>
      <c r="J4983" s="8" t="inlineStr">
        <is>
          <t>03 - Supercar</t>
        </is>
      </c>
      <c r="K4983" s="12" t="n">
        <v>410000</v>
      </c>
      <c r="L4983" s="8" t="inlineStr">
        <is>
          <t>Wisconsin</t>
        </is>
      </c>
      <c r="M4983" s="13" t="n">
        <v>10675.47</v>
      </c>
      <c r="N4983" s="13" t="n">
        <v>9385.870000000001</v>
      </c>
      <c r="O4983" s="8" t="n"/>
    </row>
    <row r="4984">
      <c r="A4984" s="8" t="inlineStr">
        <is>
          <t>CANON-202602-004887</t>
        </is>
      </c>
      <c r="B4984" s="9" t="inlineStr">
        <is>
          <t>2026-02</t>
        </is>
      </c>
      <c r="C4984" s="10" t="n">
        <v>46057</v>
      </c>
      <c r="D4984" s="9" t="inlineStr">
        <is>
          <t>Bound</t>
        </is>
      </c>
      <c r="E4984" s="8" t="inlineStr">
        <is>
          <t>Thaddeus Pennington</t>
        </is>
      </c>
      <c r="F4984" s="11" t="n">
        <v>2018</v>
      </c>
      <c r="G4984" s="8" t="inlineStr">
        <is>
          <t>Bentley</t>
        </is>
      </c>
      <c r="H4984" s="8" t="inlineStr">
        <is>
          <t>Continental GT</t>
        </is>
      </c>
      <c r="I4984" s="8" t="inlineStr">
        <is>
          <t>RAZ6K0T0T5RXXGN72</t>
        </is>
      </c>
      <c r="J4984" s="8" t="inlineStr">
        <is>
          <t>02 - Sports / GT</t>
        </is>
      </c>
      <c r="K4984" s="12" t="n">
        <v>450000</v>
      </c>
      <c r="L4984" s="8" t="inlineStr">
        <is>
          <t>Michigan</t>
        </is>
      </c>
      <c r="M4984" s="13" t="n">
        <v>9870.280000000001</v>
      </c>
      <c r="N4984" s="13" t="n">
        <v>8677.950000000001</v>
      </c>
      <c r="O4984" s="8" t="n"/>
    </row>
    <row r="4985">
      <c r="A4985" s="8" t="inlineStr">
        <is>
          <t>CANON-202602-004888</t>
        </is>
      </c>
      <c r="B4985" s="9" t="inlineStr">
        <is>
          <t>2026-02</t>
        </is>
      </c>
      <c r="C4985" s="10" t="n">
        <v>46074</v>
      </c>
      <c r="D4985" s="9" t="inlineStr">
        <is>
          <t>Bound</t>
        </is>
      </c>
      <c r="E4985" s="8" t="inlineStr">
        <is>
          <t>Cassius Okonkwo</t>
        </is>
      </c>
      <c r="F4985" s="11" t="n">
        <v>2016</v>
      </c>
      <c r="G4985" s="8" t="inlineStr">
        <is>
          <t>Aston Martin</t>
        </is>
      </c>
      <c r="H4985" s="8" t="inlineStr">
        <is>
          <t>DB12</t>
        </is>
      </c>
      <c r="I4985" s="8" t="inlineStr">
        <is>
          <t>UCKAJNM7U33LZABBJ</t>
        </is>
      </c>
      <c r="J4985" s="8" t="inlineStr">
        <is>
          <t>02 - Sports / GT</t>
        </is>
      </c>
      <c r="K4985" s="12" t="n">
        <v>770000</v>
      </c>
      <c r="L4985" s="8" t="inlineStr">
        <is>
          <t>Washington</t>
        </is>
      </c>
      <c r="M4985" s="13" t="n">
        <v>9065.66</v>
      </c>
      <c r="N4985" s="13" t="n">
        <v>7970.53</v>
      </c>
      <c r="O4985" s="8" t="n"/>
    </row>
    <row r="4986">
      <c r="A4986" s="8" t="inlineStr">
        <is>
          <t>CANON-202602-004889</t>
        </is>
      </c>
      <c r="B4986" s="9" t="inlineStr">
        <is>
          <t>2026-02</t>
        </is>
      </c>
      <c r="C4986" s="10" t="n">
        <v>46076</v>
      </c>
      <c r="D4986" s="9" t="inlineStr">
        <is>
          <t>Bound</t>
        </is>
      </c>
      <c r="E4986" s="8" t="inlineStr">
        <is>
          <t>Everett Vasquez</t>
        </is>
      </c>
      <c r="F4986" s="11" t="n">
        <v>2018</v>
      </c>
      <c r="G4986" s="8" t="inlineStr">
        <is>
          <t>Maserati</t>
        </is>
      </c>
      <c r="H4986" s="8" t="inlineStr">
        <is>
          <t>GranTurismo</t>
        </is>
      </c>
      <c r="I4986" s="8" t="inlineStr">
        <is>
          <t>MP9EG25CNZ0VMJY2B</t>
        </is>
      </c>
      <c r="J4986" s="8" t="inlineStr">
        <is>
          <t>02 - Sports / GT</t>
        </is>
      </c>
      <c r="K4986" s="12" t="n">
        <v>260000</v>
      </c>
      <c r="L4986" s="8" t="inlineStr">
        <is>
          <t>Alabama</t>
        </is>
      </c>
      <c r="M4986" s="13" t="n">
        <v>4672.64</v>
      </c>
      <c r="N4986" s="13" t="n">
        <v>4108.19</v>
      </c>
      <c r="O4986" s="8" t="n"/>
    </row>
    <row r="4987">
      <c r="A4987" s="8" t="inlineStr">
        <is>
          <t>CANON-202602-004890</t>
        </is>
      </c>
      <c r="B4987" s="9" t="inlineStr">
        <is>
          <t>2026-02</t>
        </is>
      </c>
      <c r="C4987" s="10" t="n">
        <v>46058</v>
      </c>
      <c r="D4987" s="9" t="inlineStr">
        <is>
          <t>Bound</t>
        </is>
      </c>
      <c r="E4987" s="8" t="inlineStr">
        <is>
          <t>Ingrid Nakashima</t>
        </is>
      </c>
      <c r="F4987" s="11" t="n">
        <v>2017</v>
      </c>
      <c r="G4987" s="8" t="inlineStr">
        <is>
          <t>Lamborghini</t>
        </is>
      </c>
      <c r="H4987" s="8" t="inlineStr">
        <is>
          <t>Huracan EVO</t>
        </is>
      </c>
      <c r="I4987" s="8" t="inlineStr">
        <is>
          <t>0RKLZ2F6LVVEUH7AP</t>
        </is>
      </c>
      <c r="J4987" s="8" t="inlineStr">
        <is>
          <t>03 - Supercar</t>
        </is>
      </c>
      <c r="K4987" s="12" t="n">
        <v>1160000</v>
      </c>
      <c r="L4987" s="8" t="inlineStr">
        <is>
          <t>Nebraska</t>
        </is>
      </c>
      <c r="M4987" s="13" t="n">
        <v>22762.26</v>
      </c>
      <c r="N4987" s="13" t="n">
        <v>20012.58</v>
      </c>
      <c r="O4987" s="8" t="n"/>
    </row>
    <row r="4988">
      <c r="A4988" s="8" t="inlineStr">
        <is>
          <t>CANON-202602-004892</t>
        </is>
      </c>
      <c r="B4988" s="9" t="inlineStr">
        <is>
          <t>2026-02</t>
        </is>
      </c>
      <c r="C4988" s="10" t="n">
        <v>46081</v>
      </c>
      <c r="D4988" s="9" t="inlineStr">
        <is>
          <t>Bound</t>
        </is>
      </c>
      <c r="E4988" s="8" t="inlineStr">
        <is>
          <t>Wilhelmina Farkas</t>
        </is>
      </c>
      <c r="F4988" s="11" t="n">
        <v>1991</v>
      </c>
      <c r="G4988" s="8" t="inlineStr">
        <is>
          <t>Ferrari</t>
        </is>
      </c>
      <c r="H4988" s="8" t="inlineStr">
        <is>
          <t>296 GTB</t>
        </is>
      </c>
      <c r="I4988" s="8" t="inlineStr">
        <is>
          <t>7TH4TFPL9MZYBS0B7</t>
        </is>
      </c>
      <c r="J4988" s="8" t="inlineStr">
        <is>
          <t>03 - Supercar</t>
        </is>
      </c>
      <c r="K4988" s="12" t="n">
        <v>820000</v>
      </c>
      <c r="L4988" s="8" t="inlineStr">
        <is>
          <t>Utah</t>
        </is>
      </c>
      <c r="M4988" s="13" t="n">
        <v>19842.45</v>
      </c>
      <c r="N4988" s="13" t="n">
        <v>17445.48</v>
      </c>
      <c r="O4988" s="8" t="n"/>
    </row>
    <row r="4989">
      <c r="A4989" s="8" t="inlineStr">
        <is>
          <t>CANON-202602-004893</t>
        </is>
      </c>
      <c r="B4989" s="9" t="inlineStr">
        <is>
          <t>2026-02</t>
        </is>
      </c>
      <c r="C4989" s="10" t="n">
        <v>46062</v>
      </c>
      <c r="D4989" s="9" t="inlineStr">
        <is>
          <t>Bound</t>
        </is>
      </c>
      <c r="E4989" s="8" t="inlineStr">
        <is>
          <t>Ottilie Ashcombe</t>
        </is>
      </c>
      <c r="F4989" s="11" t="n">
        <v>1957</v>
      </c>
      <c r="G4989" s="8" t="inlineStr">
        <is>
          <t>BMW</t>
        </is>
      </c>
      <c r="H4989" s="8" t="inlineStr">
        <is>
          <t>M8 Competition</t>
        </is>
      </c>
      <c r="I4989" s="8" t="inlineStr">
        <is>
          <t>3H3MDPR2NHMGK9PKC</t>
        </is>
      </c>
      <c r="J4989" s="8" t="inlineStr">
        <is>
          <t>02 - Sports / GT</t>
        </is>
      </c>
      <c r="K4989" s="12" t="n">
        <v>1215000</v>
      </c>
      <c r="L4989" s="8" t="inlineStr">
        <is>
          <t>South Carolina</t>
        </is>
      </c>
      <c r="M4989" s="13" t="n">
        <v>15634.53</v>
      </c>
      <c r="N4989" s="13" t="n">
        <v>13745.88</v>
      </c>
      <c r="O4989" s="8" t="n"/>
    </row>
    <row r="4990">
      <c r="A4990" s="8" t="inlineStr">
        <is>
          <t>CANON-202602-004894</t>
        </is>
      </c>
      <c r="B4990" s="9" t="inlineStr">
        <is>
          <t>2026-02</t>
        </is>
      </c>
      <c r="C4990" s="10" t="n">
        <v>46075</v>
      </c>
      <c r="D4990" s="9" t="inlineStr">
        <is>
          <t>Bound</t>
        </is>
      </c>
      <c r="E4990" s="8" t="inlineStr">
        <is>
          <t>Leopold Blackwood</t>
        </is>
      </c>
      <c r="F4990" s="11" t="n">
        <v>2023</v>
      </c>
      <c r="G4990" s="8" t="inlineStr">
        <is>
          <t>Maserati</t>
        </is>
      </c>
      <c r="H4990" s="8" t="inlineStr">
        <is>
          <t>GranTurismo</t>
        </is>
      </c>
      <c r="I4990" s="8" t="inlineStr">
        <is>
          <t>JLMY9KKLMZ74ZBTZL</t>
        </is>
      </c>
      <c r="J4990" s="8" t="inlineStr">
        <is>
          <t>02 - Sports / GT</t>
        </is>
      </c>
      <c r="K4990" s="12" t="n">
        <v>625000</v>
      </c>
      <c r="L4990" s="8" t="inlineStr">
        <is>
          <t>Idaho</t>
        </is>
      </c>
      <c r="M4990" s="13" t="n">
        <v>7588.44</v>
      </c>
      <c r="N4990" s="13" t="n">
        <v>6671.76</v>
      </c>
      <c r="O4990" s="8" t="n"/>
    </row>
    <row r="4991">
      <c r="A4991" s="8" t="inlineStr">
        <is>
          <t>CANON-202602-004895</t>
        </is>
      </c>
      <c r="B4991" s="9" t="inlineStr">
        <is>
          <t>2026-02</t>
        </is>
      </c>
      <c r="C4991" s="10" t="n">
        <v>46056</v>
      </c>
      <c r="D4991" s="9" t="inlineStr">
        <is>
          <t>Bound</t>
        </is>
      </c>
      <c r="E4991" s="8" t="inlineStr">
        <is>
          <t>Ottilie Montoya</t>
        </is>
      </c>
      <c r="F4991" s="11" t="n">
        <v>1960</v>
      </c>
      <c r="G4991" s="8" t="inlineStr">
        <is>
          <t>Mercedes-Benz</t>
        </is>
      </c>
      <c r="H4991" s="8" t="inlineStr">
        <is>
          <t>AMG GT</t>
        </is>
      </c>
      <c r="I4991" s="8" t="inlineStr">
        <is>
          <t>55MWWNZ2H8A6CE1DJ</t>
        </is>
      </c>
      <c r="J4991" s="8" t="inlineStr">
        <is>
          <t>02 - Sports / GT</t>
        </is>
      </c>
      <c r="K4991" s="12" t="n">
        <v>285000</v>
      </c>
      <c r="L4991" s="8" t="inlineStr">
        <is>
          <t>California</t>
        </is>
      </c>
      <c r="M4991" s="13" t="n">
        <v>5444.58</v>
      </c>
      <c r="N4991" s="13" t="n">
        <v>4786.87</v>
      </c>
      <c r="O4991" s="8" t="n"/>
    </row>
    <row r="4992">
      <c r="A4992" s="8" t="inlineStr">
        <is>
          <t>CANON-202602-004896</t>
        </is>
      </c>
      <c r="B4992" s="9" t="inlineStr">
        <is>
          <t>2026-02</t>
        </is>
      </c>
      <c r="C4992" s="10" t="n">
        <v>46074</v>
      </c>
      <c r="D4992" s="9" t="inlineStr">
        <is>
          <t>Bound</t>
        </is>
      </c>
      <c r="E4992" s="8" t="inlineStr">
        <is>
          <t>Saoirse Nakashima</t>
        </is>
      </c>
      <c r="F4992" s="11" t="n">
        <v>2005</v>
      </c>
      <c r="G4992" s="8" t="inlineStr">
        <is>
          <t>Maserati</t>
        </is>
      </c>
      <c r="H4992" s="8" t="inlineStr">
        <is>
          <t>GranTurismo</t>
        </is>
      </c>
      <c r="I4992" s="8" t="inlineStr">
        <is>
          <t>6SASNZ1N7NYK8RW6D</t>
        </is>
      </c>
      <c r="J4992" s="8" t="inlineStr">
        <is>
          <t>02 - Sports / GT</t>
        </is>
      </c>
      <c r="K4992" s="12" t="n">
        <v>515000</v>
      </c>
      <c r="L4992" s="8" t="inlineStr">
        <is>
          <t>Missouri</t>
        </is>
      </c>
      <c r="M4992" s="13" t="n">
        <v>6695</v>
      </c>
      <c r="N4992" s="13" t="n">
        <v>5886.24</v>
      </c>
      <c r="O4992" s="8" t="n"/>
    </row>
    <row r="4993">
      <c r="A4993" s="8" t="inlineStr">
        <is>
          <t>CANON-202602-004897</t>
        </is>
      </c>
      <c r="B4993" s="9" t="inlineStr">
        <is>
          <t>2026-02</t>
        </is>
      </c>
      <c r="C4993" s="10" t="n">
        <v>46060</v>
      </c>
      <c r="D4993" s="9" t="inlineStr">
        <is>
          <t>Bound</t>
        </is>
      </c>
      <c r="E4993" s="8" t="inlineStr">
        <is>
          <t>Noor Thistlewood</t>
        </is>
      </c>
      <c r="F4993" s="11" t="n">
        <v>2003</v>
      </c>
      <c r="G4993" s="8" t="inlineStr">
        <is>
          <t>BMW</t>
        </is>
      </c>
      <c r="H4993" s="8" t="inlineStr">
        <is>
          <t>M8 Competition</t>
        </is>
      </c>
      <c r="I4993" s="8" t="inlineStr">
        <is>
          <t>PWNPRGNVHS3NY85RB</t>
        </is>
      </c>
      <c r="J4993" s="8" t="inlineStr">
        <is>
          <t>02 - Sports / GT</t>
        </is>
      </c>
      <c r="K4993" s="12" t="n">
        <v>1305000</v>
      </c>
      <c r="L4993" s="8" t="inlineStr">
        <is>
          <t>Massachusetts</t>
        </is>
      </c>
      <c r="M4993" s="13" t="n">
        <v>16928.07</v>
      </c>
      <c r="N4993" s="13" t="n">
        <v>14883.16</v>
      </c>
      <c r="O4993" s="8" t="n"/>
    </row>
    <row r="4994">
      <c r="A4994" s="8" t="inlineStr">
        <is>
          <t>CANON-202602-004898</t>
        </is>
      </c>
      <c r="B4994" s="9" t="inlineStr">
        <is>
          <t>2026-02</t>
        </is>
      </c>
      <c r="C4994" s="10" t="n">
        <v>46063</v>
      </c>
      <c r="D4994" s="9" t="inlineStr">
        <is>
          <t>Bound</t>
        </is>
      </c>
      <c r="E4994" s="8" t="inlineStr">
        <is>
          <t>Callum Delacroix</t>
        </is>
      </c>
      <c r="F4994" s="11" t="n">
        <v>2008</v>
      </c>
      <c r="G4994" s="8" t="inlineStr">
        <is>
          <t>Bentley</t>
        </is>
      </c>
      <c r="H4994" s="8" t="inlineStr">
        <is>
          <t>Continental GT</t>
        </is>
      </c>
      <c r="I4994" s="8" t="inlineStr">
        <is>
          <t>2MT3239W80TEFZASH</t>
        </is>
      </c>
      <c r="J4994" s="8" t="inlineStr">
        <is>
          <t>02 - Sports / GT</t>
        </is>
      </c>
      <c r="K4994" s="12" t="n">
        <v>385000</v>
      </c>
      <c r="L4994" s="8" t="inlineStr">
        <is>
          <t>Michigan</t>
        </is>
      </c>
      <c r="M4994" s="13" t="n">
        <v>8444.58</v>
      </c>
      <c r="N4994" s="13" t="n">
        <v>7424.47</v>
      </c>
      <c r="O4994" s="8" t="n"/>
    </row>
    <row r="4995">
      <c r="A4995" s="8" t="inlineStr">
        <is>
          <t>CANON-202602-004899</t>
        </is>
      </c>
      <c r="B4995" s="9" t="inlineStr">
        <is>
          <t>2026-02</t>
        </is>
      </c>
      <c r="C4995" s="10" t="n">
        <v>46078</v>
      </c>
      <c r="D4995" s="9" t="inlineStr">
        <is>
          <t>Bound</t>
        </is>
      </c>
      <c r="E4995" s="8" t="inlineStr">
        <is>
          <t>Lorenzo Okonkwo</t>
        </is>
      </c>
      <c r="F4995" s="11" t="n">
        <v>1964</v>
      </c>
      <c r="G4995" s="8" t="inlineStr">
        <is>
          <t>Aston Martin</t>
        </is>
      </c>
      <c r="H4995" s="8" t="inlineStr">
        <is>
          <t>DB5</t>
        </is>
      </c>
      <c r="I4995" s="8" t="inlineStr">
        <is>
          <t>JKGFZ92K2DYCEN250</t>
        </is>
      </c>
      <c r="J4995" s="8" t="inlineStr">
        <is>
          <t>07 - Post-War Classic (1946-1972)</t>
        </is>
      </c>
      <c r="K4995" s="12" t="n">
        <v>730000</v>
      </c>
      <c r="L4995" s="8" t="inlineStr">
        <is>
          <t>Pennsylvania</t>
        </is>
      </c>
      <c r="M4995" s="13" t="n">
        <v>5922.64</v>
      </c>
      <c r="N4995" s="13" t="n">
        <v>5207.19</v>
      </c>
      <c r="O4995" s="8" t="n"/>
    </row>
    <row r="4996">
      <c r="A4996" s="8" t="inlineStr">
        <is>
          <t>CANON-202602-004900</t>
        </is>
      </c>
      <c r="B4996" s="9" t="inlineStr">
        <is>
          <t>2026-02</t>
        </is>
      </c>
      <c r="C4996" s="10" t="n">
        <v>46068</v>
      </c>
      <c r="D4996" s="9" t="inlineStr">
        <is>
          <t>Bound</t>
        </is>
      </c>
      <c r="E4996" s="8" t="inlineStr">
        <is>
          <t>Fenwick Ashcombe</t>
        </is>
      </c>
      <c r="F4996" s="11" t="n">
        <v>1970</v>
      </c>
      <c r="G4996" s="8" t="inlineStr">
        <is>
          <t>Lamborghini</t>
        </is>
      </c>
      <c r="H4996" s="8" t="inlineStr">
        <is>
          <t>Huracan EVO</t>
        </is>
      </c>
      <c r="I4996" s="8" t="inlineStr">
        <is>
          <t>HKXAE17D0P4JLA527</t>
        </is>
      </c>
      <c r="J4996" s="8" t="inlineStr">
        <is>
          <t>03 - Supercar</t>
        </is>
      </c>
      <c r="K4996" s="12" t="n">
        <v>895000</v>
      </c>
      <c r="L4996" s="8" t="inlineStr">
        <is>
          <t>Washington</t>
        </is>
      </c>
      <c r="M4996" s="13" t="n">
        <v>15400.75</v>
      </c>
      <c r="N4996" s="13" t="n">
        <v>13540.34</v>
      </c>
      <c r="O4996" s="8" t="n"/>
    </row>
    <row r="4997">
      <c r="A4997" s="8" t="inlineStr">
        <is>
          <t>CANON-202602-004901</t>
        </is>
      </c>
      <c r="B4997" s="9" t="inlineStr">
        <is>
          <t>2026-02</t>
        </is>
      </c>
      <c r="C4997" s="10" t="n">
        <v>46078</v>
      </c>
      <c r="D4997" s="9" t="inlineStr">
        <is>
          <t>Bound</t>
        </is>
      </c>
      <c r="E4997" s="8" t="inlineStr">
        <is>
          <t>Marisol Nakashima</t>
        </is>
      </c>
      <c r="F4997" s="11" t="n">
        <v>1957</v>
      </c>
      <c r="G4997" s="8" t="inlineStr">
        <is>
          <t>Ferrari</t>
        </is>
      </c>
      <c r="H4997" s="8" t="inlineStr">
        <is>
          <t>SF90 Stradale</t>
        </is>
      </c>
      <c r="I4997" s="8" t="inlineStr">
        <is>
          <t>647MR06E7Y3KS6W8W</t>
        </is>
      </c>
      <c r="J4997" s="8" t="inlineStr">
        <is>
          <t>03 - Supercar</t>
        </is>
      </c>
      <c r="K4997" s="12" t="n">
        <v>785000</v>
      </c>
      <c r="L4997" s="8" t="inlineStr">
        <is>
          <t>Delaware</t>
        </is>
      </c>
      <c r="M4997" s="13" t="n">
        <v>17588.44</v>
      </c>
      <c r="N4997" s="13" t="n">
        <v>15463.76</v>
      </c>
      <c r="O4997" s="8" t="n"/>
    </row>
    <row r="4998">
      <c r="A4998" s="8" t="inlineStr">
        <is>
          <t>CANON-202602-004902</t>
        </is>
      </c>
      <c r="B4998" s="9" t="inlineStr">
        <is>
          <t>2026-02</t>
        </is>
      </c>
      <c r="C4998" s="10" t="n">
        <v>46074</v>
      </c>
      <c r="D4998" s="9" t="inlineStr">
        <is>
          <t>Bound</t>
        </is>
      </c>
      <c r="E4998" s="8" t="inlineStr">
        <is>
          <t>Lorenzo Harrington</t>
        </is>
      </c>
      <c r="F4998" s="11" t="n">
        <v>2023</v>
      </c>
      <c r="G4998" s="8" t="inlineStr">
        <is>
          <t>Maserati</t>
        </is>
      </c>
      <c r="H4998" s="8" t="inlineStr">
        <is>
          <t>GranTurismo</t>
        </is>
      </c>
      <c r="I4998" s="8" t="inlineStr">
        <is>
          <t>SR5GY4X2BCE1N3S2U</t>
        </is>
      </c>
      <c r="J4998" s="8" t="inlineStr">
        <is>
          <t>02 - Sports / GT</t>
        </is>
      </c>
      <c r="K4998" s="12" t="n">
        <v>510000</v>
      </c>
      <c r="L4998" s="8" t="inlineStr">
        <is>
          <t>New York</t>
        </is>
      </c>
      <c r="M4998" s="13" t="n">
        <v>8006.04</v>
      </c>
      <c r="N4998" s="13" t="n">
        <v>7038.91</v>
      </c>
      <c r="O4998" s="8" t="n"/>
    </row>
    <row r="4999">
      <c r="A4999" s="8" t="inlineStr">
        <is>
          <t>CANON-202602-004903</t>
        </is>
      </c>
      <c r="B4999" s="9" t="inlineStr">
        <is>
          <t>2026-02</t>
        </is>
      </c>
      <c r="C4999" s="10" t="n">
        <v>46074</v>
      </c>
      <c r="D4999" s="9" t="inlineStr">
        <is>
          <t>Bound</t>
        </is>
      </c>
      <c r="E4999" s="8" t="inlineStr">
        <is>
          <t>Ramona Pennington</t>
        </is>
      </c>
      <c r="F4999" s="11" t="n">
        <v>2001</v>
      </c>
      <c r="G4999" s="8" t="inlineStr">
        <is>
          <t>BMW</t>
        </is>
      </c>
      <c r="H4999" s="8" t="inlineStr">
        <is>
          <t>M8 Competition</t>
        </is>
      </c>
      <c r="I4999" s="8" t="inlineStr">
        <is>
          <t>59GCVF3BH60MA9P9H</t>
        </is>
      </c>
      <c r="J4999" s="8" t="inlineStr">
        <is>
          <t>02 - Sports / GT</t>
        </is>
      </c>
      <c r="K4999" s="12" t="n">
        <v>180000</v>
      </c>
      <c r="L4999" s="8" t="inlineStr">
        <is>
          <t>Montana</t>
        </is>
      </c>
      <c r="M4999" s="13" t="n">
        <v>2905.81</v>
      </c>
      <c r="N4999" s="13" t="n">
        <v>2554.79</v>
      </c>
      <c r="O4999" s="8" t="n"/>
    </row>
    <row r="5000">
      <c r="A5000" s="8" t="inlineStr">
        <is>
          <t>CANON-202602-004904</t>
        </is>
      </c>
      <c r="B5000" s="9" t="inlineStr">
        <is>
          <t>2026-02</t>
        </is>
      </c>
      <c r="C5000" s="10" t="n">
        <v>46070</v>
      </c>
      <c r="D5000" s="9" t="inlineStr">
        <is>
          <t>Bound</t>
        </is>
      </c>
      <c r="E5000" s="8" t="inlineStr">
        <is>
          <t>Leopold Merriweather</t>
        </is>
      </c>
      <c r="F5000" s="11" t="n">
        <v>1983</v>
      </c>
      <c r="G5000" s="8" t="inlineStr">
        <is>
          <t>BMW</t>
        </is>
      </c>
      <c r="H5000" s="8" t="inlineStr">
        <is>
          <t>M8 Competition</t>
        </is>
      </c>
      <c r="I5000" s="8" t="inlineStr">
        <is>
          <t>LV7WF4YN4J5RWNHBB</t>
        </is>
      </c>
      <c r="J5000" s="8" t="inlineStr">
        <is>
          <t>02 - Sports / GT</t>
        </is>
      </c>
      <c r="K5000" s="12" t="n">
        <v>540000</v>
      </c>
      <c r="L5000" s="8" t="inlineStr">
        <is>
          <t>Tennessee</t>
        </is>
      </c>
      <c r="M5000" s="13" t="n">
        <v>6490.19</v>
      </c>
      <c r="N5000" s="13" t="n">
        <v>5706.18</v>
      </c>
      <c r="O5000" s="8" t="n"/>
    </row>
    <row r="5001">
      <c r="A5001" s="8" t="inlineStr">
        <is>
          <t>CANON-202602-004907</t>
        </is>
      </c>
      <c r="B5001" s="9" t="inlineStr">
        <is>
          <t>2026-02</t>
        </is>
      </c>
      <c r="C5001" s="10" t="n">
        <v>46064</v>
      </c>
      <c r="D5001" s="9" t="inlineStr">
        <is>
          <t>Bound</t>
        </is>
      </c>
      <c r="E5001" s="8" t="inlineStr">
        <is>
          <t>Leopold Underwood</t>
        </is>
      </c>
      <c r="F5001" s="11" t="n">
        <v>1960</v>
      </c>
      <c r="G5001" s="8" t="inlineStr">
        <is>
          <t>Ferrari</t>
        </is>
      </c>
      <c r="H5001" s="8" t="inlineStr">
        <is>
          <t>SF90 Stradale</t>
        </is>
      </c>
      <c r="I5001" s="8" t="inlineStr">
        <is>
          <t>4T15282WZ8CR5DBM4</t>
        </is>
      </c>
      <c r="J5001" s="8" t="inlineStr">
        <is>
          <t>03 - Supercar</t>
        </is>
      </c>
      <c r="K5001" s="12" t="n">
        <v>615000</v>
      </c>
      <c r="L5001" s="8" t="inlineStr">
        <is>
          <t>Washington</t>
        </is>
      </c>
      <c r="M5001" s="13" t="n">
        <v>10582.64</v>
      </c>
      <c r="N5001" s="13" t="n">
        <v>9304.26</v>
      </c>
      <c r="O5001" s="8" t="n"/>
    </row>
    <row r="5002">
      <c r="A5002" s="8" t="inlineStr">
        <is>
          <t>CANON-202602-004910</t>
        </is>
      </c>
      <c r="B5002" s="9" t="inlineStr">
        <is>
          <t>2026-02</t>
        </is>
      </c>
      <c r="C5002" s="10" t="n">
        <v>46078</v>
      </c>
      <c r="D5002" s="9" t="inlineStr">
        <is>
          <t>Bound</t>
        </is>
      </c>
      <c r="E5002" s="8" t="inlineStr">
        <is>
          <t>Mireille Vasquez</t>
        </is>
      </c>
      <c r="F5002" s="11" t="n">
        <v>1994</v>
      </c>
      <c r="G5002" s="8" t="inlineStr">
        <is>
          <t>Bentley</t>
        </is>
      </c>
      <c r="H5002" s="8" t="inlineStr">
        <is>
          <t>Continental GT</t>
        </is>
      </c>
      <c r="I5002" s="8" t="inlineStr">
        <is>
          <t>XBL81B03B3F0B6H6Z</t>
        </is>
      </c>
      <c r="J5002" s="8" t="inlineStr">
        <is>
          <t>02 - Sports / GT</t>
        </is>
      </c>
      <c r="K5002" s="12" t="n">
        <v>805000</v>
      </c>
      <c r="L5002" s="8" t="inlineStr">
        <is>
          <t>Maryland</t>
        </is>
      </c>
      <c r="M5002" s="13" t="n">
        <v>9379.01</v>
      </c>
      <c r="N5002" s="13" t="n">
        <v>8246.030000000001</v>
      </c>
      <c r="O5002" s="8" t="n"/>
    </row>
    <row r="5003">
      <c r="A5003" s="8" t="inlineStr">
        <is>
          <t>CANON-202602-004911</t>
        </is>
      </c>
      <c r="B5003" s="9" t="inlineStr">
        <is>
          <t>2026-02</t>
        </is>
      </c>
      <c r="C5003" s="10" t="n">
        <v>46064</v>
      </c>
      <c r="D5003" s="9" t="inlineStr">
        <is>
          <t>Bound</t>
        </is>
      </c>
      <c r="E5003" s="8" t="inlineStr">
        <is>
          <t>Ramona Montoya</t>
        </is>
      </c>
      <c r="F5003" s="11" t="n">
        <v>1989</v>
      </c>
      <c r="G5003" s="8" t="inlineStr">
        <is>
          <t>McLaren</t>
        </is>
      </c>
      <c r="H5003" s="8" t="inlineStr">
        <is>
          <t>750S</t>
        </is>
      </c>
      <c r="I5003" s="8" t="inlineStr">
        <is>
          <t>7BTSXAJT89R1HX3RC</t>
        </is>
      </c>
      <c r="J5003" s="8" t="inlineStr">
        <is>
          <t>03 - Supercar</t>
        </is>
      </c>
      <c r="K5003" s="12" t="n">
        <v>410000</v>
      </c>
      <c r="L5003" s="8" t="inlineStr">
        <is>
          <t>New Mexico</t>
        </is>
      </c>
      <c r="M5003" s="13" t="n">
        <v>11387.17</v>
      </c>
      <c r="N5003" s="13" t="n">
        <v>10011.6</v>
      </c>
      <c r="O5003" s="8" t="n"/>
    </row>
    <row r="5004">
      <c r="A5004" s="8" t="inlineStr">
        <is>
          <t>CANON-202602-004913</t>
        </is>
      </c>
      <c r="B5004" s="9" t="inlineStr">
        <is>
          <t>2026-02</t>
        </is>
      </c>
      <c r="C5004" s="10" t="n">
        <v>46059</v>
      </c>
      <c r="D5004" s="9" t="inlineStr">
        <is>
          <t>Bound</t>
        </is>
      </c>
      <c r="E5004" s="8" t="inlineStr">
        <is>
          <t>Ottilie Kingsford</t>
        </is>
      </c>
      <c r="F5004" s="11" t="n">
        <v>1999</v>
      </c>
      <c r="G5004" s="8" t="inlineStr">
        <is>
          <t>Mercedes-Benz</t>
        </is>
      </c>
      <c r="H5004" s="8" t="inlineStr">
        <is>
          <t>AMG GT</t>
        </is>
      </c>
      <c r="I5004" s="8" t="inlineStr">
        <is>
          <t>AJ49EW0PGL2N9LLZJ</t>
        </is>
      </c>
      <c r="J5004" s="8" t="inlineStr">
        <is>
          <t>02 - Sports / GT</t>
        </is>
      </c>
      <c r="K5004" s="12" t="n">
        <v>800000</v>
      </c>
      <c r="L5004" s="8" t="inlineStr">
        <is>
          <t>Alaska</t>
        </is>
      </c>
      <c r="M5004" s="13" t="n">
        <v>11184.91</v>
      </c>
      <c r="N5004" s="13" t="n">
        <v>9833.77</v>
      </c>
      <c r="O5004" s="8" t="n"/>
    </row>
    <row r="5005">
      <c r="A5005" s="8" t="inlineStr">
        <is>
          <t>CANON-202602-004914</t>
        </is>
      </c>
      <c r="B5005" s="9" t="inlineStr">
        <is>
          <t>2026-02</t>
        </is>
      </c>
      <c r="C5005" s="10" t="n">
        <v>46080</v>
      </c>
      <c r="D5005" s="9" t="inlineStr">
        <is>
          <t>Bound</t>
        </is>
      </c>
      <c r="E5005" s="8" t="inlineStr">
        <is>
          <t>Beatrix Thistlewood</t>
        </is>
      </c>
      <c r="F5005" s="11" t="n">
        <v>2011</v>
      </c>
      <c r="G5005" s="8" t="inlineStr">
        <is>
          <t>Aston Martin</t>
        </is>
      </c>
      <c r="H5005" s="8" t="inlineStr">
        <is>
          <t>DB12</t>
        </is>
      </c>
      <c r="I5005" s="8" t="inlineStr">
        <is>
          <t>41T93GXN2JHW01LH8</t>
        </is>
      </c>
      <c r="J5005" s="8" t="inlineStr">
        <is>
          <t>02 - Sports / GT</t>
        </is>
      </c>
      <c r="K5005" s="12" t="n">
        <v>995000</v>
      </c>
      <c r="L5005" s="8" t="inlineStr">
        <is>
          <t>Tennessee</t>
        </is>
      </c>
      <c r="M5005" s="13" t="n">
        <v>11958.77</v>
      </c>
      <c r="N5005" s="13" t="n">
        <v>10514.15</v>
      </c>
      <c r="O5005" s="8" t="n"/>
    </row>
    <row r="5006">
      <c r="A5006" s="8" t="inlineStr">
        <is>
          <t>CANON-202602-004915</t>
        </is>
      </c>
      <c r="B5006" s="9" t="inlineStr">
        <is>
          <t>2026-02</t>
        </is>
      </c>
      <c r="C5006" s="10" t="n">
        <v>46073</v>
      </c>
      <c r="D5006" s="9" t="inlineStr">
        <is>
          <t>Bound</t>
        </is>
      </c>
      <c r="E5006" s="8" t="inlineStr">
        <is>
          <t>Ramona Merriweather</t>
        </is>
      </c>
      <c r="F5006" s="11" t="n">
        <v>2007</v>
      </c>
      <c r="G5006" s="8" t="inlineStr">
        <is>
          <t>Ferrari</t>
        </is>
      </c>
      <c r="H5006" s="8" t="inlineStr">
        <is>
          <t>275 GTB/4</t>
        </is>
      </c>
      <c r="I5006" s="8" t="inlineStr">
        <is>
          <t>GG9UJHGN5DZ8CTJ6R</t>
        </is>
      </c>
      <c r="J5006" s="8" t="inlineStr">
        <is>
          <t>07 - Post-War Classic (1946-1972)</t>
        </is>
      </c>
      <c r="K5006" s="12" t="n">
        <v>950000</v>
      </c>
      <c r="L5006" s="8" t="inlineStr">
        <is>
          <t>North Carolina</t>
        </is>
      </c>
      <c r="M5006" s="13" t="n">
        <v>8863.68</v>
      </c>
      <c r="N5006" s="13" t="n">
        <v>7792.95</v>
      </c>
      <c r="O5006" s="8" t="n"/>
    </row>
    <row r="5007">
      <c r="A5007" s="8" t="inlineStr">
        <is>
          <t>CANON-202602-004916</t>
        </is>
      </c>
      <c r="B5007" s="9" t="inlineStr">
        <is>
          <t>2026-02</t>
        </is>
      </c>
      <c r="C5007" s="10" t="n">
        <v>46060</v>
      </c>
      <c r="D5007" s="9" t="inlineStr">
        <is>
          <t>Bound</t>
        </is>
      </c>
      <c r="E5007" s="8" t="inlineStr">
        <is>
          <t>Marisol Farkas</t>
        </is>
      </c>
      <c r="F5007" s="11" t="n">
        <v>1977</v>
      </c>
      <c r="G5007" s="8" t="inlineStr">
        <is>
          <t>McLaren</t>
        </is>
      </c>
      <c r="H5007" s="8" t="inlineStr">
        <is>
          <t>750S</t>
        </is>
      </c>
      <c r="I5007" s="8" t="inlineStr">
        <is>
          <t>WMAZ19TMLXR9N9ZC6</t>
        </is>
      </c>
      <c r="J5007" s="8" t="inlineStr">
        <is>
          <t>03 - Supercar</t>
        </is>
      </c>
      <c r="K5007" s="12" t="n">
        <v>1270000</v>
      </c>
      <c r="L5007" s="8" t="inlineStr">
        <is>
          <t>Missouri</t>
        </is>
      </c>
      <c r="M5007" s="13" t="n">
        <v>20320</v>
      </c>
      <c r="N5007" s="13" t="n">
        <v>17865.34</v>
      </c>
      <c r="O5007" s="8" t="n"/>
    </row>
    <row r="5008">
      <c r="A5008" s="8" t="inlineStr">
        <is>
          <t>CANON-202602-004917</t>
        </is>
      </c>
      <c r="B5008" s="9" t="inlineStr">
        <is>
          <t>2026-02</t>
        </is>
      </c>
      <c r="C5008" s="10" t="n">
        <v>46072</v>
      </c>
      <c r="D5008" s="9" t="inlineStr">
        <is>
          <t>Bound</t>
        </is>
      </c>
      <c r="E5008" s="8" t="inlineStr">
        <is>
          <t>Ingrid Fairweather</t>
        </is>
      </c>
      <c r="F5008" s="11" t="n">
        <v>1995</v>
      </c>
      <c r="G5008" s="8" t="inlineStr">
        <is>
          <t>Mercedes-Benz</t>
        </is>
      </c>
      <c r="H5008" s="8" t="inlineStr">
        <is>
          <t>AMG GT</t>
        </is>
      </c>
      <c r="I5008" s="8" t="inlineStr">
        <is>
          <t>034V1RWUBV09FNM99</t>
        </is>
      </c>
      <c r="J5008" s="8" t="inlineStr">
        <is>
          <t>02 - Sports / GT</t>
        </is>
      </c>
      <c r="K5008" s="12" t="n">
        <v>580000</v>
      </c>
      <c r="L5008" s="8" t="inlineStr">
        <is>
          <t>Montana</t>
        </is>
      </c>
      <c r="M5008" s="13" t="n">
        <v>6615.28</v>
      </c>
      <c r="N5008" s="13" t="n">
        <v>5816.15</v>
      </c>
      <c r="O5008" s="8" t="n"/>
    </row>
    <row r="5009">
      <c r="A5009" s="8" t="inlineStr">
        <is>
          <t>CANON-202602-004918</t>
        </is>
      </c>
      <c r="B5009" s="9" t="inlineStr">
        <is>
          <t>2026-02</t>
        </is>
      </c>
      <c r="C5009" s="10" t="n">
        <v>46063</v>
      </c>
      <c r="D5009" s="9" t="inlineStr">
        <is>
          <t>Bound</t>
        </is>
      </c>
      <c r="E5009" s="8" t="inlineStr">
        <is>
          <t>Emiliano Blackwood</t>
        </is>
      </c>
      <c r="F5009" s="11" t="n">
        <v>1991</v>
      </c>
      <c r="G5009" s="8" t="inlineStr">
        <is>
          <t>Bugatti</t>
        </is>
      </c>
      <c r="H5009" s="8" t="inlineStr">
        <is>
          <t>Type 57</t>
        </is>
      </c>
      <c r="I5009" s="8" t="inlineStr">
        <is>
          <t>4A3HG14VBJ6X4EN9V</t>
        </is>
      </c>
      <c r="J5009" s="8" t="inlineStr">
        <is>
          <t>06 - Vintage Pre-War (pre-1946)</t>
        </is>
      </c>
      <c r="K5009" s="12" t="n">
        <v>715000</v>
      </c>
      <c r="L5009" s="8" t="inlineStr">
        <is>
          <t>California</t>
        </is>
      </c>
      <c r="M5009" s="13" t="n">
        <v>6920.66</v>
      </c>
      <c r="N5009" s="13" t="n">
        <v>6084.64</v>
      </c>
      <c r="O5009" s="8" t="n"/>
    </row>
    <row r="5010">
      <c r="A5010" s="8" t="inlineStr">
        <is>
          <t>CANON-202602-004919</t>
        </is>
      </c>
      <c r="B5010" s="9" t="inlineStr">
        <is>
          <t>2026-02</t>
        </is>
      </c>
      <c r="C5010" s="10" t="n">
        <v>46065</v>
      </c>
      <c r="D5010" s="9" t="inlineStr">
        <is>
          <t>Bound</t>
        </is>
      </c>
      <c r="E5010" s="8" t="inlineStr">
        <is>
          <t>Ingrid Vandermeer</t>
        </is>
      </c>
      <c r="F5010" s="11" t="n">
        <v>1976</v>
      </c>
      <c r="G5010" s="8" t="inlineStr">
        <is>
          <t>Bentley</t>
        </is>
      </c>
      <c r="H5010" s="8" t="inlineStr">
        <is>
          <t>4.5 Litre</t>
        </is>
      </c>
      <c r="I5010" s="8" t="inlineStr">
        <is>
          <t>2W3024D916NACRB03</t>
        </is>
      </c>
      <c r="J5010" s="8" t="inlineStr">
        <is>
          <t>06 - Vintage Pre-War (pre-1946)</t>
        </is>
      </c>
      <c r="K5010" s="12" t="n">
        <v>1950000</v>
      </c>
      <c r="L5010" s="8" t="inlineStr">
        <is>
          <t>Washington</t>
        </is>
      </c>
      <c r="M5010" s="13" t="n">
        <v>12009.06</v>
      </c>
      <c r="N5010" s="13" t="n">
        <v>10558.37</v>
      </c>
      <c r="O5010" s="8" t="n"/>
    </row>
    <row r="5011">
      <c r="A5011" s="8" t="inlineStr">
        <is>
          <t>CANON-202602-004920</t>
        </is>
      </c>
      <c r="B5011" s="9" t="inlineStr">
        <is>
          <t>2026-02</t>
        </is>
      </c>
      <c r="C5011" s="10" t="n">
        <v>46064</v>
      </c>
      <c r="D5011" s="9" t="inlineStr">
        <is>
          <t>Bound</t>
        </is>
      </c>
      <c r="E5011" s="8" t="inlineStr">
        <is>
          <t>Horace Blackwood</t>
        </is>
      </c>
      <c r="F5011" s="11" t="n">
        <v>2021</v>
      </c>
      <c r="G5011" s="8" t="inlineStr">
        <is>
          <t>Aston Martin</t>
        </is>
      </c>
      <c r="H5011" s="8" t="inlineStr">
        <is>
          <t>DB12</t>
        </is>
      </c>
      <c r="I5011" s="8" t="inlineStr">
        <is>
          <t>YK4Z3C2L2Y8H5VT77</t>
        </is>
      </c>
      <c r="J5011" s="8" t="inlineStr">
        <is>
          <t>02 - Sports / GT</t>
        </is>
      </c>
      <c r="K5011" s="12" t="n">
        <v>850000</v>
      </c>
      <c r="L5011" s="8" t="inlineStr">
        <is>
          <t>Virginia</t>
        </is>
      </c>
      <c r="M5011" s="13" t="n">
        <v>11362.74</v>
      </c>
      <c r="N5011" s="13" t="n">
        <v>9990.120000000001</v>
      </c>
      <c r="O5011" s="8" t="n"/>
    </row>
    <row r="5012">
      <c r="A5012" s="8" t="inlineStr">
        <is>
          <t>CANON-202602-004921</t>
        </is>
      </c>
      <c r="B5012" s="9" t="inlineStr">
        <is>
          <t>2026-02</t>
        </is>
      </c>
      <c r="C5012" s="10" t="n">
        <v>46055</v>
      </c>
      <c r="D5012" s="9" t="inlineStr">
        <is>
          <t>Bound</t>
        </is>
      </c>
      <c r="E5012" s="8" t="inlineStr">
        <is>
          <t>Callum Merriweather</t>
        </is>
      </c>
      <c r="F5012" s="11" t="n">
        <v>2014</v>
      </c>
      <c r="G5012" s="8" t="inlineStr">
        <is>
          <t>Bentley</t>
        </is>
      </c>
      <c r="H5012" s="8" t="inlineStr">
        <is>
          <t>Continental GT</t>
        </is>
      </c>
      <c r="I5012" s="8" t="inlineStr">
        <is>
          <t>5RUXUG5LGR1TW2AFN</t>
        </is>
      </c>
      <c r="J5012" s="8" t="inlineStr">
        <is>
          <t>02 - Sports / GT</t>
        </is>
      </c>
      <c r="K5012" s="12" t="n">
        <v>800000</v>
      </c>
      <c r="L5012" s="8" t="inlineStr">
        <is>
          <t>South Dakota</t>
        </is>
      </c>
      <c r="M5012" s="13" t="n">
        <v>10890.57</v>
      </c>
      <c r="N5012" s="13" t="n">
        <v>9574.99</v>
      </c>
      <c r="O5012" s="8" t="n"/>
    </row>
    <row r="5013">
      <c r="A5013" s="8" t="inlineStr">
        <is>
          <t>CANON-202602-004922</t>
        </is>
      </c>
      <c r="B5013" s="9" t="inlineStr">
        <is>
          <t>2026-02</t>
        </is>
      </c>
      <c r="C5013" s="10" t="n">
        <v>46070</v>
      </c>
      <c r="D5013" s="9" t="inlineStr">
        <is>
          <t>Bound</t>
        </is>
      </c>
      <c r="E5013" s="8" t="inlineStr">
        <is>
          <t>Sunniva Harrington</t>
        </is>
      </c>
      <c r="F5013" s="11" t="n">
        <v>1965</v>
      </c>
      <c r="G5013" s="8" t="inlineStr">
        <is>
          <t>BMW</t>
        </is>
      </c>
      <c r="H5013" s="8" t="inlineStr">
        <is>
          <t>M8 Competition</t>
        </is>
      </c>
      <c r="I5013" s="8" t="inlineStr">
        <is>
          <t>ZFXW2R3PR0WEHXF8G</t>
        </is>
      </c>
      <c r="J5013" s="8" t="inlineStr">
        <is>
          <t>02 - Sports / GT</t>
        </is>
      </c>
      <c r="K5013" s="12" t="n">
        <v>750000</v>
      </c>
      <c r="L5013" s="8" t="inlineStr">
        <is>
          <t>Kentucky</t>
        </is>
      </c>
      <c r="M5013" s="13" t="n">
        <v>12325.47</v>
      </c>
      <c r="N5013" s="13" t="n">
        <v>10836.55</v>
      </c>
      <c r="O5013" s="8" t="n"/>
    </row>
    <row r="5014">
      <c r="A5014" s="8" t="inlineStr">
        <is>
          <t>CANON-202602-004924</t>
        </is>
      </c>
      <c r="B5014" s="9" t="inlineStr">
        <is>
          <t>2026-02</t>
        </is>
      </c>
      <c r="C5014" s="10" t="n">
        <v>46062</v>
      </c>
      <c r="D5014" s="9" t="inlineStr">
        <is>
          <t>Bound</t>
        </is>
      </c>
      <c r="E5014" s="8" t="inlineStr">
        <is>
          <t>Sunniva Nakashima</t>
        </is>
      </c>
      <c r="F5014" s="11" t="n">
        <v>1982</v>
      </c>
      <c r="G5014" s="8" t="inlineStr">
        <is>
          <t>McLaren</t>
        </is>
      </c>
      <c r="H5014" s="8" t="inlineStr">
        <is>
          <t>750S</t>
        </is>
      </c>
      <c r="I5014" s="8" t="inlineStr">
        <is>
          <t>6S6T3FG1D0HMPDA8T</t>
        </is>
      </c>
      <c r="J5014" s="8" t="inlineStr">
        <is>
          <t>03 - Supercar</t>
        </is>
      </c>
      <c r="K5014" s="12" t="n">
        <v>740000</v>
      </c>
      <c r="L5014" s="8" t="inlineStr">
        <is>
          <t>Maryland</t>
        </is>
      </c>
      <c r="M5014" s="13" t="n">
        <v>12600.94</v>
      </c>
      <c r="N5014" s="13" t="n">
        <v>11078.75</v>
      </c>
      <c r="O5014" s="8" t="n"/>
    </row>
    <row r="5015">
      <c r="A5015" s="8" t="inlineStr">
        <is>
          <t>CANON-202602-004926</t>
        </is>
      </c>
      <c r="B5015" s="9" t="inlineStr">
        <is>
          <t>2026-02</t>
        </is>
      </c>
      <c r="C5015" s="10" t="n">
        <v>46063</v>
      </c>
      <c r="D5015" s="9" t="inlineStr">
        <is>
          <t>Bound</t>
        </is>
      </c>
      <c r="E5015" s="8" t="inlineStr">
        <is>
          <t>Emiliano Bellandi</t>
        </is>
      </c>
      <c r="F5015" s="11" t="n">
        <v>1956</v>
      </c>
      <c r="G5015" s="8" t="inlineStr">
        <is>
          <t>McLaren</t>
        </is>
      </c>
      <c r="H5015" s="8" t="inlineStr">
        <is>
          <t>750S</t>
        </is>
      </c>
      <c r="I5015" s="8" t="inlineStr">
        <is>
          <t>DBZ0EXTNSDUUZUYY8</t>
        </is>
      </c>
      <c r="J5015" s="8" t="inlineStr">
        <is>
          <t>03 - Supercar</t>
        </is>
      </c>
      <c r="K5015" s="12" t="n">
        <v>1175000</v>
      </c>
      <c r="L5015" s="8" t="inlineStr">
        <is>
          <t>Idaho</t>
        </is>
      </c>
      <c r="M5015" s="13" t="n">
        <v>17558.49</v>
      </c>
      <c r="N5015" s="13" t="n">
        <v>15437.42</v>
      </c>
      <c r="O5015" s="8" t="n"/>
    </row>
    <row r="5016">
      <c r="A5016" s="8" t="inlineStr">
        <is>
          <t>CANON-202602-004927</t>
        </is>
      </c>
      <c r="B5016" s="9" t="inlineStr">
        <is>
          <t>2026-02</t>
        </is>
      </c>
      <c r="C5016" s="10" t="n">
        <v>46054</v>
      </c>
      <c r="D5016" s="9" t="inlineStr">
        <is>
          <t>Bound</t>
        </is>
      </c>
      <c r="E5016" s="8" t="inlineStr">
        <is>
          <t>Leopold Vandermeer</t>
        </is>
      </c>
      <c r="F5016" s="11" t="n">
        <v>1992</v>
      </c>
      <c r="G5016" s="8" t="inlineStr">
        <is>
          <t>Maserati</t>
        </is>
      </c>
      <c r="H5016" s="8" t="inlineStr">
        <is>
          <t>GranTurismo</t>
        </is>
      </c>
      <c r="I5016" s="8" t="inlineStr">
        <is>
          <t>Y1NRNTEGUNSMC1AAB</t>
        </is>
      </c>
      <c r="J5016" s="8" t="inlineStr">
        <is>
          <t>02 - Sports / GT</t>
        </is>
      </c>
      <c r="K5016" s="12" t="n">
        <v>240000</v>
      </c>
      <c r="L5016" s="8" t="inlineStr">
        <is>
          <t>South Carolina</t>
        </is>
      </c>
      <c r="M5016" s="13" t="n">
        <v>5165.89</v>
      </c>
      <c r="N5016" s="13" t="n">
        <v>4541.85</v>
      </c>
      <c r="O5016" s="8" t="n"/>
    </row>
    <row r="5017">
      <c r="A5017" s="8" t="inlineStr">
        <is>
          <t>CANON-202602-004928</t>
        </is>
      </c>
      <c r="B5017" s="9" t="inlineStr">
        <is>
          <t>2026-02</t>
        </is>
      </c>
      <c r="C5017" s="10" t="n">
        <v>46057</v>
      </c>
      <c r="D5017" s="9" t="inlineStr">
        <is>
          <t>Bound</t>
        </is>
      </c>
      <c r="E5017" s="8" t="inlineStr">
        <is>
          <t>Fenwick Fairweather</t>
        </is>
      </c>
      <c r="F5017" s="11" t="n">
        <v>2003</v>
      </c>
      <c r="G5017" s="8" t="inlineStr">
        <is>
          <t>Porsche</t>
        </is>
      </c>
      <c r="H5017" s="8" t="inlineStr">
        <is>
          <t>911 Turbo S</t>
        </is>
      </c>
      <c r="I5017" s="8" t="inlineStr">
        <is>
          <t>MT7D7FDRN51WRLDP4</t>
        </is>
      </c>
      <c r="J5017" s="8" t="inlineStr">
        <is>
          <t>02 - Sports / GT</t>
        </is>
      </c>
      <c r="K5017" s="12" t="n">
        <v>560000</v>
      </c>
      <c r="L5017" s="8" t="inlineStr">
        <is>
          <t>Florida</t>
        </is>
      </c>
      <c r="M5017" s="13" t="n">
        <v>9752.450000000001</v>
      </c>
      <c r="N5017" s="13" t="n">
        <v>8574.35</v>
      </c>
      <c r="O5017" s="8" t="n"/>
    </row>
    <row r="5018">
      <c r="A5018" s="8" t="inlineStr">
        <is>
          <t>CANON-202602-004929</t>
        </is>
      </c>
      <c r="B5018" s="9" t="inlineStr">
        <is>
          <t>2026-02</t>
        </is>
      </c>
      <c r="C5018" s="10" t="n">
        <v>46055</v>
      </c>
      <c r="D5018" s="9" t="inlineStr">
        <is>
          <t>Bound</t>
        </is>
      </c>
      <c r="E5018" s="8" t="inlineStr">
        <is>
          <t>Aurelio Castellanos</t>
        </is>
      </c>
      <c r="F5018" s="11" t="n">
        <v>2003</v>
      </c>
      <c r="G5018" s="8" t="inlineStr">
        <is>
          <t>Bentley</t>
        </is>
      </c>
      <c r="H5018" s="8" t="inlineStr">
        <is>
          <t>Continental GT</t>
        </is>
      </c>
      <c r="I5018" s="8" t="inlineStr">
        <is>
          <t>PR0CXDF9WE8LVH4F7</t>
        </is>
      </c>
      <c r="J5018" s="8" t="inlineStr">
        <is>
          <t>02 - Sports / GT</t>
        </is>
      </c>
      <c r="K5018" s="12" t="n">
        <v>665000</v>
      </c>
      <c r="L5018" s="8" t="inlineStr">
        <is>
          <t>Indiana</t>
        </is>
      </c>
      <c r="M5018" s="13" t="n">
        <v>10031.46</v>
      </c>
      <c r="N5018" s="13" t="n">
        <v>8819.66</v>
      </c>
      <c r="O5018" s="8" t="n"/>
    </row>
    <row r="5019">
      <c r="A5019" s="8" t="inlineStr">
        <is>
          <t>CANON-202602-004930</t>
        </is>
      </c>
      <c r="B5019" s="9" t="inlineStr">
        <is>
          <t>2026-02</t>
        </is>
      </c>
      <c r="C5019" s="10" t="n">
        <v>46072</v>
      </c>
      <c r="D5019" s="9" t="inlineStr">
        <is>
          <t>Bound</t>
        </is>
      </c>
      <c r="E5019" s="8" t="inlineStr">
        <is>
          <t>Emiliano Chattopadhyay</t>
        </is>
      </c>
      <c r="F5019" s="11" t="n">
        <v>2011</v>
      </c>
      <c r="G5019" s="8" t="inlineStr">
        <is>
          <t>McLaren</t>
        </is>
      </c>
      <c r="H5019" s="8" t="inlineStr">
        <is>
          <t>750S</t>
        </is>
      </c>
      <c r="I5019" s="8" t="inlineStr">
        <is>
          <t>4KTKXZ92BHZVCM4YL</t>
        </is>
      </c>
      <c r="J5019" s="8" t="inlineStr">
        <is>
          <t>03 - Supercar</t>
        </is>
      </c>
      <c r="K5019" s="12" t="n">
        <v>640000</v>
      </c>
      <c r="L5019" s="8" t="inlineStr">
        <is>
          <t>Connecticut</t>
        </is>
      </c>
      <c r="M5019" s="13" t="n">
        <v>12848.3</v>
      </c>
      <c r="N5019" s="13" t="n">
        <v>11296.23</v>
      </c>
      <c r="O5019" s="8" t="n"/>
    </row>
    <row r="5020">
      <c r="A5020" s="8" t="inlineStr">
        <is>
          <t>CANON-202602-004931</t>
        </is>
      </c>
      <c r="B5020" s="9" t="inlineStr">
        <is>
          <t>2026-02</t>
        </is>
      </c>
      <c r="C5020" s="10" t="n">
        <v>46054</v>
      </c>
      <c r="D5020" s="9" t="inlineStr">
        <is>
          <t>Bound</t>
        </is>
      </c>
      <c r="E5020" s="8" t="inlineStr">
        <is>
          <t>Callum Bellandi</t>
        </is>
      </c>
      <c r="F5020" s="11" t="n">
        <v>1965</v>
      </c>
      <c r="G5020" s="8" t="inlineStr">
        <is>
          <t>BMW</t>
        </is>
      </c>
      <c r="H5020" s="8" t="inlineStr">
        <is>
          <t>M8 Competition</t>
        </is>
      </c>
      <c r="I5020" s="8" t="inlineStr">
        <is>
          <t>8N75U8CGBSXXVM04C</t>
        </is>
      </c>
      <c r="J5020" s="8" t="inlineStr">
        <is>
          <t>02 - Sports / GT</t>
        </is>
      </c>
      <c r="K5020" s="12" t="n">
        <v>390000</v>
      </c>
      <c r="L5020" s="8" t="inlineStr">
        <is>
          <t>Utah</t>
        </is>
      </c>
      <c r="M5020" s="13" t="n">
        <v>7450.47</v>
      </c>
      <c r="N5020" s="13" t="n">
        <v>6550.45</v>
      </c>
      <c r="O5020" s="8" t="n"/>
    </row>
    <row r="5021">
      <c r="A5021" s="8" t="inlineStr">
        <is>
          <t>CANON-202602-004932</t>
        </is>
      </c>
      <c r="B5021" s="9" t="inlineStr">
        <is>
          <t>2026-02</t>
        </is>
      </c>
      <c r="C5021" s="10" t="n">
        <v>46077</v>
      </c>
      <c r="D5021" s="9" t="inlineStr">
        <is>
          <t>Bound</t>
        </is>
      </c>
      <c r="E5021" s="8" t="inlineStr">
        <is>
          <t>Aurelio Vasquez</t>
        </is>
      </c>
      <c r="F5021" s="11" t="n">
        <v>1960</v>
      </c>
      <c r="G5021" s="8" t="inlineStr">
        <is>
          <t>Mercedes-Benz</t>
        </is>
      </c>
      <c r="H5021" s="8" t="inlineStr">
        <is>
          <t>AMG GT</t>
        </is>
      </c>
      <c r="I5021" s="8" t="inlineStr">
        <is>
          <t>6MSYHRN8S1SU5ZKCN</t>
        </is>
      </c>
      <c r="J5021" s="8" t="inlineStr">
        <is>
          <t>02 - Sports / GT</t>
        </is>
      </c>
      <c r="K5021" s="12" t="n">
        <v>545000</v>
      </c>
      <c r="L5021" s="8" t="inlineStr">
        <is>
          <t>Wyoming</t>
        </is>
      </c>
      <c r="M5021" s="13" t="n">
        <v>7151.84</v>
      </c>
      <c r="N5021" s="13" t="n">
        <v>6287.9</v>
      </c>
      <c r="O5021" s="8" t="n"/>
    </row>
    <row r="5022">
      <c r="A5022" s="8" t="inlineStr">
        <is>
          <t>CANON-202602-004933</t>
        </is>
      </c>
      <c r="B5022" s="9" t="inlineStr">
        <is>
          <t>2026-02</t>
        </is>
      </c>
      <c r="C5022" s="10" t="n">
        <v>46072</v>
      </c>
      <c r="D5022" s="9" t="inlineStr">
        <is>
          <t>Bound</t>
        </is>
      </c>
      <c r="E5022" s="8" t="inlineStr">
        <is>
          <t>Cassius Pennington</t>
        </is>
      </c>
      <c r="F5022" s="11" t="n">
        <v>2023</v>
      </c>
      <c r="G5022" s="8" t="inlineStr">
        <is>
          <t>Mercedes-Benz</t>
        </is>
      </c>
      <c r="H5022" s="8" t="inlineStr">
        <is>
          <t>AMG GT</t>
        </is>
      </c>
      <c r="I5022" s="8" t="inlineStr">
        <is>
          <t>L4Z69DYJFCDLW55KD</t>
        </is>
      </c>
      <c r="J5022" s="8" t="inlineStr">
        <is>
          <t>02 - Sports / GT</t>
        </is>
      </c>
      <c r="K5022" s="12" t="n">
        <v>330000</v>
      </c>
      <c r="L5022" s="8" t="inlineStr">
        <is>
          <t>New Jersey</t>
        </is>
      </c>
      <c r="M5022" s="13" t="n">
        <v>4249.53</v>
      </c>
      <c r="N5022" s="13" t="n">
        <v>3736.19</v>
      </c>
      <c r="O5022" s="8" t="n"/>
    </row>
    <row r="5023">
      <c r="A5023" s="8" t="inlineStr">
        <is>
          <t>CANON-202602-004934</t>
        </is>
      </c>
      <c r="B5023" s="9" t="inlineStr">
        <is>
          <t>2026-02</t>
        </is>
      </c>
      <c r="C5023" s="10" t="n">
        <v>46055</v>
      </c>
      <c r="D5023" s="9" t="inlineStr">
        <is>
          <t>Bound</t>
        </is>
      </c>
      <c r="E5023" s="8" t="inlineStr">
        <is>
          <t>Mireille Whitlock</t>
        </is>
      </c>
      <c r="F5023" s="11" t="n">
        <v>1974</v>
      </c>
      <c r="G5023" s="8" t="inlineStr">
        <is>
          <t>Bentley</t>
        </is>
      </c>
      <c r="H5023" s="8" t="inlineStr">
        <is>
          <t>Continental GT</t>
        </is>
      </c>
      <c r="I5023" s="8" t="inlineStr">
        <is>
          <t>ET7KZDTRJ7YL45MY9</t>
        </is>
      </c>
      <c r="J5023" s="8" t="inlineStr">
        <is>
          <t>02 - Sports / GT</t>
        </is>
      </c>
      <c r="K5023" s="12" t="n">
        <v>690000</v>
      </c>
      <c r="L5023" s="8" t="inlineStr">
        <is>
          <t>Iowa</t>
        </is>
      </c>
      <c r="M5023" s="13" t="n">
        <v>9308.49</v>
      </c>
      <c r="N5023" s="13" t="n">
        <v>8184.02</v>
      </c>
      <c r="O5023" s="8" t="n"/>
    </row>
    <row r="5024">
      <c r="A5024" s="8" t="inlineStr">
        <is>
          <t>CANON-202602-004935</t>
        </is>
      </c>
      <c r="B5024" s="9" t="inlineStr">
        <is>
          <t>2026-02</t>
        </is>
      </c>
      <c r="C5024" s="10" t="n">
        <v>46067</v>
      </c>
      <c r="D5024" s="9" t="inlineStr">
        <is>
          <t>Bound</t>
        </is>
      </c>
      <c r="E5024" s="8" t="inlineStr">
        <is>
          <t>Priya Whitlock</t>
        </is>
      </c>
      <c r="F5024" s="11" t="n">
        <v>1970</v>
      </c>
      <c r="G5024" s="8" t="inlineStr">
        <is>
          <t>Bugatti</t>
        </is>
      </c>
      <c r="H5024" s="8" t="inlineStr">
        <is>
          <t>Type 57</t>
        </is>
      </c>
      <c r="I5024" s="8" t="inlineStr">
        <is>
          <t>L7JLXPBWN082ET5UT</t>
        </is>
      </c>
      <c r="J5024" s="8" t="inlineStr">
        <is>
          <t>06 - Vintage Pre-War (pre-1946)</t>
        </is>
      </c>
      <c r="K5024" s="12" t="n">
        <v>340000</v>
      </c>
      <c r="L5024" s="8" t="inlineStr">
        <is>
          <t>Michigan</t>
        </is>
      </c>
      <c r="M5024" s="13" t="n">
        <v>4176.23</v>
      </c>
      <c r="N5024" s="13" t="n">
        <v>3671.74</v>
      </c>
      <c r="O5024" s="8" t="n"/>
    </row>
    <row r="5025">
      <c r="A5025" s="8" t="inlineStr">
        <is>
          <t>CANON-202602-004936</t>
        </is>
      </c>
      <c r="B5025" s="9" t="inlineStr">
        <is>
          <t>2026-02</t>
        </is>
      </c>
      <c r="C5025" s="10" t="n">
        <v>46060</v>
      </c>
      <c r="D5025" s="9" t="inlineStr">
        <is>
          <t>Bound</t>
        </is>
      </c>
      <c r="E5025" s="8" t="inlineStr">
        <is>
          <t>Wilhelmina Vandermeer</t>
        </is>
      </c>
      <c r="F5025" s="11" t="n">
        <v>2015</v>
      </c>
      <c r="G5025" s="8" t="inlineStr">
        <is>
          <t>Aston Martin</t>
        </is>
      </c>
      <c r="H5025" s="8" t="inlineStr">
        <is>
          <t>DB12</t>
        </is>
      </c>
      <c r="I5025" s="8" t="inlineStr">
        <is>
          <t>81BL33LY0RAJY39ER</t>
        </is>
      </c>
      <c r="J5025" s="8" t="inlineStr">
        <is>
          <t>02 - Sports / GT</t>
        </is>
      </c>
      <c r="K5025" s="12" t="n">
        <v>545000</v>
      </c>
      <c r="L5025" s="8" t="inlineStr">
        <is>
          <t>Vermont</t>
        </is>
      </c>
      <c r="M5025" s="13" t="n">
        <v>8154.43</v>
      </c>
      <c r="N5025" s="13" t="n">
        <v>7169.37</v>
      </c>
      <c r="O5025" s="8" t="n"/>
    </row>
    <row r="5026">
      <c r="A5026" s="8" t="inlineStr">
        <is>
          <t>CANON-202602-004938</t>
        </is>
      </c>
      <c r="B5026" s="9" t="inlineStr">
        <is>
          <t>2026-02</t>
        </is>
      </c>
      <c r="C5026" s="10" t="n">
        <v>46070</v>
      </c>
      <c r="D5026" s="9" t="inlineStr">
        <is>
          <t>Bound</t>
        </is>
      </c>
      <c r="E5026" s="8" t="inlineStr">
        <is>
          <t>Cassius Delacroix</t>
        </is>
      </c>
      <c r="F5026" s="11" t="n">
        <v>1982</v>
      </c>
      <c r="G5026" s="8" t="inlineStr">
        <is>
          <t>Maserati</t>
        </is>
      </c>
      <c r="H5026" s="8" t="inlineStr">
        <is>
          <t>GranTurismo</t>
        </is>
      </c>
      <c r="I5026" s="8" t="inlineStr">
        <is>
          <t>DZY69MUMHBNK5S5JY</t>
        </is>
      </c>
      <c r="J5026" s="8" t="inlineStr">
        <is>
          <t>02 - Sports / GT</t>
        </is>
      </c>
      <c r="K5026" s="12" t="n">
        <v>1030000</v>
      </c>
      <c r="L5026" s="8" t="inlineStr">
        <is>
          <t>Florida</t>
        </is>
      </c>
      <c r="M5026" s="13" t="n">
        <v>15177.92</v>
      </c>
      <c r="N5026" s="13" t="n">
        <v>13344.43</v>
      </c>
      <c r="O5026" s="8" t="n"/>
    </row>
    <row r="5027">
      <c r="A5027" s="8" t="inlineStr">
        <is>
          <t>CANON-202602-004939</t>
        </is>
      </c>
      <c r="B5027" s="9" t="inlineStr">
        <is>
          <t>2026-02</t>
        </is>
      </c>
      <c r="C5027" s="10" t="n">
        <v>46070</v>
      </c>
      <c r="D5027" s="9" t="inlineStr">
        <is>
          <t>Bound</t>
        </is>
      </c>
      <c r="E5027" s="8" t="inlineStr">
        <is>
          <t>Desmond Pennington</t>
        </is>
      </c>
      <c r="F5027" s="11" t="n">
        <v>1982</v>
      </c>
      <c r="G5027" s="8" t="inlineStr">
        <is>
          <t>Porsche</t>
        </is>
      </c>
      <c r="H5027" s="8" t="inlineStr">
        <is>
          <t>911 Turbo S</t>
        </is>
      </c>
      <c r="I5027" s="8" t="inlineStr">
        <is>
          <t>SKS38X2LA2TUE1TGG</t>
        </is>
      </c>
      <c r="J5027" s="8" t="inlineStr">
        <is>
          <t>02 - Sports / GT</t>
        </is>
      </c>
      <c r="K5027" s="12" t="n">
        <v>410000</v>
      </c>
      <c r="L5027" s="8" t="inlineStr">
        <is>
          <t>Florida</t>
        </is>
      </c>
      <c r="M5027" s="13" t="n">
        <v>8238.68</v>
      </c>
      <c r="N5027" s="13" t="n">
        <v>7243.45</v>
      </c>
      <c r="O5027" s="8" t="n"/>
    </row>
    <row r="5028">
      <c r="A5028" s="8" t="inlineStr">
        <is>
          <t>CANON-202602-004940</t>
        </is>
      </c>
      <c r="B5028" s="9" t="inlineStr">
        <is>
          <t>2026-02</t>
        </is>
      </c>
      <c r="C5028" s="10" t="n">
        <v>46069</v>
      </c>
      <c r="D5028" s="9" t="inlineStr">
        <is>
          <t>Bound</t>
        </is>
      </c>
      <c r="E5028" s="8" t="inlineStr">
        <is>
          <t>Sunniva Castellanos</t>
        </is>
      </c>
      <c r="F5028" s="11" t="n">
        <v>1997</v>
      </c>
      <c r="G5028" s="8" t="inlineStr">
        <is>
          <t>BMW</t>
        </is>
      </c>
      <c r="H5028" s="8" t="inlineStr">
        <is>
          <t>M8 Competition</t>
        </is>
      </c>
      <c r="I5028" s="8" t="inlineStr">
        <is>
          <t>DPAP49XNAJS07EFY5</t>
        </is>
      </c>
      <c r="J5028" s="8" t="inlineStr">
        <is>
          <t>02 - Sports / GT</t>
        </is>
      </c>
      <c r="K5028" s="12" t="n">
        <v>365000</v>
      </c>
      <c r="L5028" s="8" t="inlineStr">
        <is>
          <t>Kansas</t>
        </is>
      </c>
      <c r="M5028" s="13" t="n">
        <v>5010.14</v>
      </c>
      <c r="N5028" s="13" t="n">
        <v>4404.92</v>
      </c>
      <c r="O5028" s="8" t="n"/>
    </row>
    <row r="5029">
      <c r="A5029" s="8" t="inlineStr">
        <is>
          <t>CANON-202602-004942</t>
        </is>
      </c>
      <c r="B5029" s="9" t="inlineStr">
        <is>
          <t>2026-02</t>
        </is>
      </c>
      <c r="C5029" s="10" t="n">
        <v>46078</v>
      </c>
      <c r="D5029" s="9" t="inlineStr">
        <is>
          <t>Bound</t>
        </is>
      </c>
      <c r="E5029" s="8" t="inlineStr">
        <is>
          <t>Callum Kingsford</t>
        </is>
      </c>
      <c r="F5029" s="11" t="n">
        <v>2018</v>
      </c>
      <c r="G5029" s="8" t="inlineStr">
        <is>
          <t>Aston Martin</t>
        </is>
      </c>
      <c r="H5029" s="8" t="inlineStr">
        <is>
          <t>DB12</t>
        </is>
      </c>
      <c r="I5029" s="8" t="inlineStr">
        <is>
          <t>239W2CMXST4P2RB0A</t>
        </is>
      </c>
      <c r="J5029" s="8" t="inlineStr">
        <is>
          <t>02 - Sports / GT</t>
        </is>
      </c>
      <c r="K5029" s="12" t="n">
        <v>805000</v>
      </c>
      <c r="L5029" s="8" t="inlineStr">
        <is>
          <t>Ohio</t>
        </is>
      </c>
      <c r="M5029" s="13" t="n">
        <v>13722.97</v>
      </c>
      <c r="N5029" s="13" t="n">
        <v>12065.24</v>
      </c>
      <c r="O5029" s="8" t="n"/>
    </row>
    <row r="5030">
      <c r="A5030" s="8" t="inlineStr">
        <is>
          <t>CANON-202602-004945</t>
        </is>
      </c>
      <c r="B5030" s="9" t="inlineStr">
        <is>
          <t>2026-02</t>
        </is>
      </c>
      <c r="C5030" s="10" t="n">
        <v>46073</v>
      </c>
      <c r="D5030" s="9" t="inlineStr">
        <is>
          <t>Bound</t>
        </is>
      </c>
      <c r="E5030" s="8" t="inlineStr">
        <is>
          <t>Leopold Blackwood</t>
        </is>
      </c>
      <c r="F5030" s="11" t="n">
        <v>1979</v>
      </c>
      <c r="G5030" s="8" t="inlineStr">
        <is>
          <t>Ringbrothers</t>
        </is>
      </c>
      <c r="H5030" s="8" t="inlineStr">
        <is>
          <t>Mustang</t>
        </is>
      </c>
      <c r="I5030" s="8" t="inlineStr">
        <is>
          <t>WEBWFG2A9MW3Z5GH6</t>
        </is>
      </c>
      <c r="J5030" s="8" t="inlineStr">
        <is>
          <t>11 - Restomod / Coachbuilt / Bespoke</t>
        </is>
      </c>
      <c r="K5030" s="12" t="n">
        <v>1050000</v>
      </c>
      <c r="L5030" s="8" t="inlineStr">
        <is>
          <t>Maryland</t>
        </is>
      </c>
      <c r="M5030" s="13" t="n">
        <v>12798.11</v>
      </c>
      <c r="N5030" s="13" t="n">
        <v>11252.1</v>
      </c>
      <c r="O5030" s="8" t="n"/>
    </row>
    <row r="5031">
      <c r="A5031" s="8" t="inlineStr">
        <is>
          <t>CANON-202602-004946</t>
        </is>
      </c>
      <c r="B5031" s="9" t="inlineStr">
        <is>
          <t>2026-02</t>
        </is>
      </c>
      <c r="C5031" s="10" t="n">
        <v>46067</v>
      </c>
      <c r="D5031" s="9" t="inlineStr">
        <is>
          <t>Bound</t>
        </is>
      </c>
      <c r="E5031" s="8" t="inlineStr">
        <is>
          <t>Marisol Merriweather</t>
        </is>
      </c>
      <c r="F5031" s="11" t="n">
        <v>1975</v>
      </c>
      <c r="G5031" s="8" t="inlineStr">
        <is>
          <t>Porsche</t>
        </is>
      </c>
      <c r="H5031" s="8" t="inlineStr">
        <is>
          <t>911 Turbo S</t>
        </is>
      </c>
      <c r="I5031" s="8" t="inlineStr">
        <is>
          <t>Y89HESDEEL5S1DG65</t>
        </is>
      </c>
      <c r="J5031" s="8" t="inlineStr">
        <is>
          <t>02 - Sports / GT</t>
        </is>
      </c>
      <c r="K5031" s="12" t="n">
        <v>580000</v>
      </c>
      <c r="L5031" s="8" t="inlineStr">
        <is>
          <t>New Jersey</t>
        </is>
      </c>
      <c r="M5031" s="13" t="n">
        <v>6473.02</v>
      </c>
      <c r="N5031" s="13" t="n">
        <v>5691.08</v>
      </c>
      <c r="O5031" s="8" t="n"/>
    </row>
    <row r="5032">
      <c r="A5032" s="8" t="inlineStr">
        <is>
          <t>CANON-202602-004947</t>
        </is>
      </c>
      <c r="B5032" s="9" t="inlineStr">
        <is>
          <t>2026-02</t>
        </is>
      </c>
      <c r="C5032" s="10" t="n">
        <v>46068</v>
      </c>
      <c r="D5032" s="9" t="inlineStr">
        <is>
          <t>Bound</t>
        </is>
      </c>
      <c r="E5032" s="8" t="inlineStr">
        <is>
          <t>Wilhelmina Ashcombe</t>
        </is>
      </c>
      <c r="F5032" s="11" t="n">
        <v>1987</v>
      </c>
      <c r="G5032" s="8" t="inlineStr">
        <is>
          <t>Bentley</t>
        </is>
      </c>
      <c r="H5032" s="8" t="inlineStr">
        <is>
          <t>Continental GT</t>
        </is>
      </c>
      <c r="I5032" s="8" t="inlineStr">
        <is>
          <t>YTF4SDUPCALZW9KTT</t>
        </is>
      </c>
      <c r="J5032" s="8" t="inlineStr">
        <is>
          <t>02 - Sports / GT</t>
        </is>
      </c>
      <c r="K5032" s="12" t="n">
        <v>1125000</v>
      </c>
      <c r="L5032" s="8" t="inlineStr">
        <is>
          <t>Texas</t>
        </is>
      </c>
      <c r="M5032" s="13" t="n">
        <v>13425.71</v>
      </c>
      <c r="N5032" s="13" t="n">
        <v>11803.88</v>
      </c>
      <c r="O5032" s="8" t="n"/>
    </row>
    <row r="5033">
      <c r="A5033" s="8" t="inlineStr">
        <is>
          <t>CANON-202602-004948</t>
        </is>
      </c>
      <c r="B5033" s="9" t="inlineStr">
        <is>
          <t>2026-02</t>
        </is>
      </c>
      <c r="C5033" s="10" t="n">
        <v>46069</v>
      </c>
      <c r="D5033" s="9" t="inlineStr">
        <is>
          <t>Bound</t>
        </is>
      </c>
      <c r="E5033" s="8" t="inlineStr">
        <is>
          <t>Horace Merriweather</t>
        </is>
      </c>
      <c r="F5033" s="11" t="n">
        <v>1985</v>
      </c>
      <c r="G5033" s="8" t="inlineStr">
        <is>
          <t>Maserati</t>
        </is>
      </c>
      <c r="H5033" s="8" t="inlineStr">
        <is>
          <t>GranTurismo</t>
        </is>
      </c>
      <c r="I5033" s="8" t="inlineStr">
        <is>
          <t>B0KX54ERJC8L57HW9</t>
        </is>
      </c>
      <c r="J5033" s="8" t="inlineStr">
        <is>
          <t>02 - Sports / GT</t>
        </is>
      </c>
      <c r="K5033" s="12" t="n">
        <v>430000</v>
      </c>
      <c r="L5033" s="8" t="inlineStr">
        <is>
          <t>New Hampshire</t>
        </is>
      </c>
      <c r="M5033" s="13" t="n">
        <v>6328.3</v>
      </c>
      <c r="N5033" s="13" t="n">
        <v>5563.84</v>
      </c>
      <c r="O5033" s="8" t="n"/>
    </row>
    <row r="5034">
      <c r="A5034" s="8" t="inlineStr">
        <is>
          <t>CANON-202602-004950</t>
        </is>
      </c>
      <c r="B5034" s="9" t="inlineStr">
        <is>
          <t>2026-02</t>
        </is>
      </c>
      <c r="C5034" s="10" t="n">
        <v>46063</v>
      </c>
      <c r="D5034" s="9" t="inlineStr">
        <is>
          <t>Bound</t>
        </is>
      </c>
      <c r="E5034" s="8" t="inlineStr">
        <is>
          <t>Lorenzo Whitlock</t>
        </is>
      </c>
      <c r="F5034" s="11" t="n">
        <v>2017</v>
      </c>
      <c r="G5034" s="8" t="inlineStr">
        <is>
          <t>Ferrari</t>
        </is>
      </c>
      <c r="H5034" s="8" t="inlineStr">
        <is>
          <t>296 GTB</t>
        </is>
      </c>
      <c r="I5034" s="8" t="inlineStr">
        <is>
          <t>HXYCRDT0FGUP3MSCX</t>
        </is>
      </c>
      <c r="J5034" s="8" t="inlineStr">
        <is>
          <t>03 - Supercar</t>
        </is>
      </c>
      <c r="K5034" s="12" t="n">
        <v>465000</v>
      </c>
      <c r="L5034" s="8" t="inlineStr">
        <is>
          <t>Idaho</t>
        </is>
      </c>
      <c r="M5034" s="13" t="n">
        <v>9988.73</v>
      </c>
      <c r="N5034" s="13" t="n">
        <v>8782.09</v>
      </c>
      <c r="O5034" s="8" t="n"/>
    </row>
    <row r="5035">
      <c r="A5035" s="8" t="inlineStr">
        <is>
          <t>CANON-202602-004951</t>
        </is>
      </c>
      <c r="B5035" s="9" t="inlineStr">
        <is>
          <t>2026-02</t>
        </is>
      </c>
      <c r="C5035" s="10" t="n">
        <v>46076</v>
      </c>
      <c r="D5035" s="9" t="inlineStr">
        <is>
          <t>Bound</t>
        </is>
      </c>
      <c r="E5035" s="8" t="inlineStr">
        <is>
          <t>Saoirse Vandermeer</t>
        </is>
      </c>
      <c r="F5035" s="11" t="n">
        <v>2007</v>
      </c>
      <c r="G5035" s="8" t="inlineStr">
        <is>
          <t>Maserati</t>
        </is>
      </c>
      <c r="H5035" s="8" t="inlineStr">
        <is>
          <t>GranTurismo</t>
        </is>
      </c>
      <c r="I5035" s="8" t="inlineStr">
        <is>
          <t>E1XSMRK6LFB0E7HUK</t>
        </is>
      </c>
      <c r="J5035" s="8" t="inlineStr">
        <is>
          <t>02 - Sports / GT</t>
        </is>
      </c>
      <c r="K5035" s="12" t="n">
        <v>175000</v>
      </c>
      <c r="L5035" s="8" t="inlineStr">
        <is>
          <t>Ohio</t>
        </is>
      </c>
      <c r="M5035" s="13" t="n">
        <v>4222.45</v>
      </c>
      <c r="N5035" s="13" t="n">
        <v>3712.38</v>
      </c>
      <c r="O5035" s="8" t="n"/>
    </row>
    <row r="5036">
      <c r="A5036" s="8" t="inlineStr">
        <is>
          <t>CANON-202602-004955</t>
        </is>
      </c>
      <c r="B5036" s="9" t="inlineStr">
        <is>
          <t>2026-02</t>
        </is>
      </c>
      <c r="C5036" s="10" t="n">
        <v>46071</v>
      </c>
      <c r="D5036" s="9" t="inlineStr">
        <is>
          <t>Bound</t>
        </is>
      </c>
      <c r="E5036" s="8" t="inlineStr">
        <is>
          <t>Lorenzo Thistlewood</t>
        </is>
      </c>
      <c r="F5036" s="11" t="n">
        <v>1999</v>
      </c>
      <c r="G5036" s="8" t="inlineStr">
        <is>
          <t>Bentley</t>
        </is>
      </c>
      <c r="H5036" s="8" t="inlineStr">
        <is>
          <t>Continental GT</t>
        </is>
      </c>
      <c r="I5036" s="8" t="inlineStr">
        <is>
          <t>6P0BMUAH9JDRGJMYN</t>
        </is>
      </c>
      <c r="J5036" s="8" t="inlineStr">
        <is>
          <t>02 - Sports / GT</t>
        </is>
      </c>
      <c r="K5036" s="12" t="n">
        <v>625000</v>
      </c>
      <c r="L5036" s="8" t="inlineStr">
        <is>
          <t>Maryland</t>
        </is>
      </c>
      <c r="M5036" s="13" t="n">
        <v>7281.84</v>
      </c>
      <c r="N5036" s="13" t="n">
        <v>6402.19</v>
      </c>
      <c r="O5036" s="8" t="n"/>
    </row>
    <row r="5037">
      <c r="A5037" s="8" t="inlineStr">
        <is>
          <t>CANON-202602-004956</t>
        </is>
      </c>
      <c r="B5037" s="9" t="inlineStr">
        <is>
          <t>2026-02</t>
        </is>
      </c>
      <c r="C5037" s="10" t="n">
        <v>46077</v>
      </c>
      <c r="D5037" s="9" t="inlineStr">
        <is>
          <t>Bound</t>
        </is>
      </c>
      <c r="E5037" s="8" t="inlineStr">
        <is>
          <t>Leopold Fairweather</t>
        </is>
      </c>
      <c r="F5037" s="11" t="n">
        <v>2002</v>
      </c>
      <c r="G5037" s="8" t="inlineStr">
        <is>
          <t>Aston Martin</t>
        </is>
      </c>
      <c r="H5037" s="8" t="inlineStr">
        <is>
          <t>DB12</t>
        </is>
      </c>
      <c r="I5037" s="8" t="inlineStr">
        <is>
          <t>9HPTLLVE7BSK3W2WJ</t>
        </is>
      </c>
      <c r="J5037" s="8" t="inlineStr">
        <is>
          <t>02 - Sports / GT</t>
        </is>
      </c>
      <c r="K5037" s="12" t="n">
        <v>715000</v>
      </c>
      <c r="L5037" s="8" t="inlineStr">
        <is>
          <t>Washington</t>
        </is>
      </c>
      <c r="M5037" s="13" t="n">
        <v>8418.110000000001</v>
      </c>
      <c r="N5037" s="13" t="n">
        <v>7401.2</v>
      </c>
      <c r="O5037" s="8" t="n"/>
    </row>
    <row r="5038">
      <c r="A5038" s="8" t="inlineStr">
        <is>
          <t>CANON-202602-004957</t>
        </is>
      </c>
      <c r="B5038" s="9" t="inlineStr">
        <is>
          <t>2026-02</t>
        </is>
      </c>
      <c r="C5038" s="10" t="n">
        <v>46076</v>
      </c>
      <c r="D5038" s="9" t="inlineStr">
        <is>
          <t>Bound</t>
        </is>
      </c>
      <c r="E5038" s="8" t="inlineStr">
        <is>
          <t>Fitzgerald Bellandi</t>
        </is>
      </c>
      <c r="F5038" s="11" t="n">
        <v>2018</v>
      </c>
      <c r="G5038" s="8" t="inlineStr">
        <is>
          <t>Maserati</t>
        </is>
      </c>
      <c r="H5038" s="8" t="inlineStr">
        <is>
          <t>GranTurismo</t>
        </is>
      </c>
      <c r="I5038" s="8" t="inlineStr">
        <is>
          <t>WEJBT7GDZB4LG1YNV</t>
        </is>
      </c>
      <c r="J5038" s="8" t="inlineStr">
        <is>
          <t>02 - Sports / GT</t>
        </is>
      </c>
      <c r="K5038" s="12" t="n">
        <v>565000</v>
      </c>
      <c r="L5038" s="8" t="inlineStr">
        <is>
          <t>Vermont</t>
        </is>
      </c>
      <c r="M5038" s="13" t="n">
        <v>8453.68</v>
      </c>
      <c r="N5038" s="13" t="n">
        <v>7432.48</v>
      </c>
      <c r="O5038" s="8" t="n"/>
    </row>
    <row r="5039">
      <c r="A5039" s="8" t="inlineStr">
        <is>
          <t>CANON-202602-004958</t>
        </is>
      </c>
      <c r="B5039" s="9" t="inlineStr">
        <is>
          <t>2026-02</t>
        </is>
      </c>
      <c r="C5039" s="10" t="n">
        <v>46081</v>
      </c>
      <c r="D5039" s="9" t="inlineStr">
        <is>
          <t>Bound</t>
        </is>
      </c>
      <c r="E5039" s="8" t="inlineStr">
        <is>
          <t>Beatrix Harrington</t>
        </is>
      </c>
      <c r="F5039" s="11" t="n">
        <v>2017</v>
      </c>
      <c r="G5039" s="8" t="inlineStr">
        <is>
          <t>Lamborghini</t>
        </is>
      </c>
      <c r="H5039" s="8" t="inlineStr">
        <is>
          <t>Huracan EVO</t>
        </is>
      </c>
      <c r="I5039" s="8" t="inlineStr">
        <is>
          <t>0NJ2149CURTLRRZYT</t>
        </is>
      </c>
      <c r="J5039" s="8" t="inlineStr">
        <is>
          <t>03 - Supercar</t>
        </is>
      </c>
      <c r="K5039" s="12" t="n">
        <v>805000</v>
      </c>
      <c r="L5039" s="8" t="inlineStr">
        <is>
          <t>Arizona</t>
        </is>
      </c>
      <c r="M5039" s="13" t="n">
        <v>14573.54</v>
      </c>
      <c r="N5039" s="13" t="n">
        <v>12813.06</v>
      </c>
      <c r="O5039" s="8" t="n"/>
    </row>
    <row r="5040">
      <c r="A5040" s="8" t="inlineStr">
        <is>
          <t>CANON-202602-004962</t>
        </is>
      </c>
      <c r="B5040" s="9" t="inlineStr">
        <is>
          <t>2026-02</t>
        </is>
      </c>
      <c r="C5040" s="10" t="n">
        <v>46076</v>
      </c>
      <c r="D5040" s="9" t="inlineStr">
        <is>
          <t>Bound</t>
        </is>
      </c>
      <c r="E5040" s="8" t="inlineStr">
        <is>
          <t>Ingrid Chattopadhyay</t>
        </is>
      </c>
      <c r="F5040" s="11" t="n">
        <v>1980</v>
      </c>
      <c r="G5040" s="8" t="inlineStr">
        <is>
          <t>Porsche</t>
        </is>
      </c>
      <c r="H5040" s="8" t="inlineStr">
        <is>
          <t>911 Turbo S</t>
        </is>
      </c>
      <c r="I5040" s="8" t="inlineStr">
        <is>
          <t>NTFEPZDHFPK0PV70N</t>
        </is>
      </c>
      <c r="J5040" s="8" t="inlineStr">
        <is>
          <t>02 - Sports / GT</t>
        </is>
      </c>
      <c r="K5040" s="12" t="n">
        <v>730000</v>
      </c>
      <c r="L5040" s="8" t="inlineStr">
        <is>
          <t>Washington</t>
        </is>
      </c>
      <c r="M5040" s="13" t="n">
        <v>8594.719999999999</v>
      </c>
      <c r="N5040" s="13" t="n">
        <v>7556.48</v>
      </c>
      <c r="O5040" s="8" t="n"/>
    </row>
    <row r="5041">
      <c r="A5041" s="8" t="inlineStr">
        <is>
          <t>CANON-202602-004963</t>
        </is>
      </c>
      <c r="B5041" s="9" t="inlineStr">
        <is>
          <t>2026-02</t>
        </is>
      </c>
      <c r="C5041" s="10" t="n">
        <v>46060</v>
      </c>
      <c r="D5041" s="9" t="inlineStr">
        <is>
          <t>Bound</t>
        </is>
      </c>
      <c r="E5041" s="8" t="inlineStr">
        <is>
          <t>Thaddeus Vandermeer</t>
        </is>
      </c>
      <c r="F5041" s="11" t="n">
        <v>1992</v>
      </c>
      <c r="G5041" s="8" t="inlineStr">
        <is>
          <t>Jaguar</t>
        </is>
      </c>
      <c r="H5041" s="8" t="inlineStr">
        <is>
          <t>E-Type Series 1</t>
        </is>
      </c>
      <c r="I5041" s="8" t="inlineStr">
        <is>
          <t>W5L85Y2YLBKUDPKM7</t>
        </is>
      </c>
      <c r="J5041" s="8" t="inlineStr">
        <is>
          <t>07 - Post-War Classic (1946-1972)</t>
        </is>
      </c>
      <c r="K5041" s="12" t="n">
        <v>320000</v>
      </c>
      <c r="L5041" s="8" t="inlineStr">
        <is>
          <t>Tennessee</t>
        </is>
      </c>
      <c r="M5041" s="13" t="n">
        <v>2840.15</v>
      </c>
      <c r="N5041" s="13" t="n">
        <v>2497.06</v>
      </c>
      <c r="O5041" s="8" t="n"/>
    </row>
    <row r="5042">
      <c r="A5042" s="8" t="inlineStr">
        <is>
          <t>CANON-202602-004964</t>
        </is>
      </c>
      <c r="B5042" s="9" t="inlineStr">
        <is>
          <t>2026-02</t>
        </is>
      </c>
      <c r="C5042" s="10" t="n">
        <v>46070</v>
      </c>
      <c r="D5042" s="9" t="inlineStr">
        <is>
          <t>Bound</t>
        </is>
      </c>
      <c r="E5042" s="8" t="inlineStr">
        <is>
          <t>Delphine Bellandi</t>
        </is>
      </c>
      <c r="F5042" s="11" t="n">
        <v>1972</v>
      </c>
      <c r="G5042" s="8" t="inlineStr">
        <is>
          <t>Aston Martin</t>
        </is>
      </c>
      <c r="H5042" s="8" t="inlineStr">
        <is>
          <t>DB5</t>
        </is>
      </c>
      <c r="I5042" s="8" t="inlineStr">
        <is>
          <t>JDPSNMY4WS9X918TZ</t>
        </is>
      </c>
      <c r="J5042" s="8" t="inlineStr">
        <is>
          <t>07 - Post-War Classic (1946-1972)</t>
        </is>
      </c>
      <c r="K5042" s="12" t="n">
        <v>640000</v>
      </c>
      <c r="L5042" s="8" t="inlineStr">
        <is>
          <t>Arizona</t>
        </is>
      </c>
      <c r="M5042" s="13" t="n">
        <v>5244.38</v>
      </c>
      <c r="N5042" s="13" t="n">
        <v>4610.86</v>
      </c>
      <c r="O5042" s="8" t="n"/>
    </row>
    <row r="5043">
      <c r="A5043" s="8" t="inlineStr">
        <is>
          <t>CANON-202602-004965</t>
        </is>
      </c>
      <c r="B5043" s="9" t="inlineStr">
        <is>
          <t>2026-02</t>
        </is>
      </c>
      <c r="C5043" s="10" t="n">
        <v>46080</v>
      </c>
      <c r="D5043" s="9" t="inlineStr">
        <is>
          <t>Bound</t>
        </is>
      </c>
      <c r="E5043" s="8" t="inlineStr">
        <is>
          <t>Everett Delacroix</t>
        </is>
      </c>
      <c r="F5043" s="11" t="n">
        <v>1960</v>
      </c>
      <c r="G5043" s="8" t="inlineStr">
        <is>
          <t>Bentley</t>
        </is>
      </c>
      <c r="H5043" s="8" t="inlineStr">
        <is>
          <t>Continental GT</t>
        </is>
      </c>
      <c r="I5043" s="8" t="inlineStr">
        <is>
          <t>KNE8NJX93HG7SENMB</t>
        </is>
      </c>
      <c r="J5043" s="8" t="inlineStr">
        <is>
          <t>02 - Sports / GT</t>
        </is>
      </c>
      <c r="K5043" s="12" t="n">
        <v>295000</v>
      </c>
      <c r="L5043" s="8" t="inlineStr">
        <is>
          <t>Montana</t>
        </is>
      </c>
      <c r="M5043" s="13" t="n">
        <v>3882.31</v>
      </c>
      <c r="N5043" s="13" t="n">
        <v>3413.33</v>
      </c>
      <c r="O5043" s="8" t="n"/>
    </row>
    <row r="5044">
      <c r="A5044" s="8" t="inlineStr">
        <is>
          <t>CANON-202602-004966</t>
        </is>
      </c>
      <c r="B5044" s="9" t="inlineStr">
        <is>
          <t>2026-02</t>
        </is>
      </c>
      <c r="C5044" s="10" t="n">
        <v>46054</v>
      </c>
      <c r="D5044" s="9" t="inlineStr">
        <is>
          <t>Bound</t>
        </is>
      </c>
      <c r="E5044" s="8" t="inlineStr">
        <is>
          <t>Horace Underwood</t>
        </is>
      </c>
      <c r="F5044" s="11" t="n">
        <v>1970</v>
      </c>
      <c r="G5044" s="8" t="inlineStr">
        <is>
          <t>Jaguar</t>
        </is>
      </c>
      <c r="H5044" s="8" t="inlineStr">
        <is>
          <t>E-Type Series 1</t>
        </is>
      </c>
      <c r="I5044" s="8" t="inlineStr">
        <is>
          <t>YJV10S4RMEHMLEYKH</t>
        </is>
      </c>
      <c r="J5044" s="8" t="inlineStr">
        <is>
          <t>07 - Post-War Classic (1946-1972)</t>
        </is>
      </c>
      <c r="K5044" s="12" t="n">
        <v>1260000</v>
      </c>
      <c r="L5044" s="8" t="inlineStr">
        <is>
          <t>Nevada</t>
        </is>
      </c>
      <c r="M5044" s="13" t="n">
        <v>10569.74</v>
      </c>
      <c r="N5044" s="13" t="n">
        <v>9292.92</v>
      </c>
      <c r="O5044" s="8" t="n"/>
    </row>
    <row r="5045">
      <c r="A5045" s="8" t="inlineStr">
        <is>
          <t>CANON-202602-004967</t>
        </is>
      </c>
      <c r="B5045" s="9" t="inlineStr">
        <is>
          <t>2026-02</t>
        </is>
      </c>
      <c r="C5045" s="10" t="n">
        <v>46071</v>
      </c>
      <c r="D5045" s="9" t="inlineStr">
        <is>
          <t>Bound</t>
        </is>
      </c>
      <c r="E5045" s="8" t="inlineStr">
        <is>
          <t>Fenwick Larsson</t>
        </is>
      </c>
      <c r="F5045" s="11" t="n">
        <v>1987</v>
      </c>
      <c r="G5045" s="8" t="inlineStr">
        <is>
          <t>Aston Martin</t>
        </is>
      </c>
      <c r="H5045" s="8" t="inlineStr">
        <is>
          <t>DB12</t>
        </is>
      </c>
      <c r="I5045" s="8" t="inlineStr">
        <is>
          <t>GFCX1UNPYTBYM6HCS</t>
        </is>
      </c>
      <c r="J5045" s="8" t="inlineStr">
        <is>
          <t>02 - Sports / GT</t>
        </is>
      </c>
      <c r="K5045" s="12" t="n">
        <v>585000</v>
      </c>
      <c r="L5045" s="8" t="inlineStr">
        <is>
          <t>Washington</t>
        </is>
      </c>
      <c r="M5045" s="13" t="n">
        <v>6887.55</v>
      </c>
      <c r="N5045" s="13" t="n">
        <v>6055.53</v>
      </c>
      <c r="O5045" s="8" t="n"/>
    </row>
    <row r="5046">
      <c r="A5046" s="8" t="inlineStr">
        <is>
          <t>CANON-202602-004968</t>
        </is>
      </c>
      <c r="B5046" s="9" t="inlineStr">
        <is>
          <t>2026-02</t>
        </is>
      </c>
      <c r="C5046" s="10" t="n">
        <v>46062</v>
      </c>
      <c r="D5046" s="9" t="inlineStr">
        <is>
          <t>Bound</t>
        </is>
      </c>
      <c r="E5046" s="8" t="inlineStr">
        <is>
          <t>Aurelio Okonkwo</t>
        </is>
      </c>
      <c r="F5046" s="11" t="n">
        <v>2018</v>
      </c>
      <c r="G5046" s="8" t="inlineStr">
        <is>
          <t>Ferrari</t>
        </is>
      </c>
      <c r="H5046" s="8" t="inlineStr">
        <is>
          <t>SF90 Stradale</t>
        </is>
      </c>
      <c r="I5046" s="8" t="inlineStr">
        <is>
          <t>1S56EBSNUD6MGFDKH</t>
        </is>
      </c>
      <c r="J5046" s="8" t="inlineStr">
        <is>
          <t>03 - Supercar</t>
        </is>
      </c>
      <c r="K5046" s="12" t="n">
        <v>795000</v>
      </c>
      <c r="L5046" s="8" t="inlineStr">
        <is>
          <t>Arizona</t>
        </is>
      </c>
      <c r="M5046" s="13" t="n">
        <v>14392.5</v>
      </c>
      <c r="N5046" s="13" t="n">
        <v>12653.89</v>
      </c>
      <c r="O5046" s="8" t="n"/>
    </row>
    <row r="5047">
      <c r="A5047" s="8" t="inlineStr">
        <is>
          <t>CANON-202602-004969</t>
        </is>
      </c>
      <c r="B5047" s="9" t="inlineStr">
        <is>
          <t>2026-02</t>
        </is>
      </c>
      <c r="C5047" s="10" t="n">
        <v>46070</v>
      </c>
      <c r="D5047" s="9" t="inlineStr">
        <is>
          <t>Bound</t>
        </is>
      </c>
      <c r="E5047" s="8" t="inlineStr">
        <is>
          <t>Desmond Harrington</t>
        </is>
      </c>
      <c r="F5047" s="11" t="n">
        <v>2024</v>
      </c>
      <c r="G5047" s="8" t="inlineStr">
        <is>
          <t>Porsche</t>
        </is>
      </c>
      <c r="H5047" s="8" t="inlineStr">
        <is>
          <t>911 Turbo S</t>
        </is>
      </c>
      <c r="I5047" s="8" t="inlineStr">
        <is>
          <t>GPA0Y88NNR7XX0XH1</t>
        </is>
      </c>
      <c r="J5047" s="8" t="inlineStr">
        <is>
          <t>02 - Sports / GT</t>
        </is>
      </c>
      <c r="K5047" s="12" t="n">
        <v>410000</v>
      </c>
      <c r="L5047" s="8" t="inlineStr">
        <is>
          <t>Illinois</t>
        </is>
      </c>
      <c r="M5047" s="13" t="n">
        <v>7890.57</v>
      </c>
      <c r="N5047" s="13" t="n">
        <v>6937.39</v>
      </c>
      <c r="O5047" s="8" t="n"/>
    </row>
    <row r="5048">
      <c r="A5048" s="8" t="inlineStr">
        <is>
          <t>CANON-202602-004970</t>
        </is>
      </c>
      <c r="B5048" s="9" t="inlineStr">
        <is>
          <t>2026-02</t>
        </is>
      </c>
      <c r="C5048" s="10" t="n">
        <v>46061</v>
      </c>
      <c r="D5048" s="9" t="inlineStr">
        <is>
          <t>Bound</t>
        </is>
      </c>
      <c r="E5048" s="8" t="inlineStr">
        <is>
          <t>Marisol Rourke</t>
        </is>
      </c>
      <c r="F5048" s="11" t="n">
        <v>1972</v>
      </c>
      <c r="G5048" s="8" t="inlineStr">
        <is>
          <t>Ferrari</t>
        </is>
      </c>
      <c r="H5048" s="8" t="inlineStr">
        <is>
          <t>275 GTB/4</t>
        </is>
      </c>
      <c r="I5048" s="8" t="inlineStr">
        <is>
          <t>Z777EGC4MV9VTJF36</t>
        </is>
      </c>
      <c r="J5048" s="8" t="inlineStr">
        <is>
          <t>07 - Post-War Classic (1946-1972)</t>
        </is>
      </c>
      <c r="K5048" s="12" t="n">
        <v>1055000</v>
      </c>
      <c r="L5048" s="8" t="inlineStr">
        <is>
          <t>New York</t>
        </is>
      </c>
      <c r="M5048" s="13" t="n">
        <v>9682.110000000001</v>
      </c>
      <c r="N5048" s="13" t="n">
        <v>8512.51</v>
      </c>
      <c r="O5048" s="8" t="n"/>
    </row>
    <row r="5049">
      <c r="A5049" s="8" t="inlineStr">
        <is>
          <t>CANON-202602-004971</t>
        </is>
      </c>
      <c r="B5049" s="9" t="inlineStr">
        <is>
          <t>2026-02</t>
        </is>
      </c>
      <c r="C5049" s="10" t="n">
        <v>46080</v>
      </c>
      <c r="D5049" s="9" t="inlineStr">
        <is>
          <t>Bound</t>
        </is>
      </c>
      <c r="E5049" s="8" t="inlineStr">
        <is>
          <t>Priya Underwood</t>
        </is>
      </c>
      <c r="F5049" s="11" t="n">
        <v>1983</v>
      </c>
      <c r="G5049" s="8" t="inlineStr">
        <is>
          <t>McLaren</t>
        </is>
      </c>
      <c r="H5049" s="8" t="inlineStr">
        <is>
          <t>750S</t>
        </is>
      </c>
      <c r="I5049" s="8" t="inlineStr">
        <is>
          <t>SCN49JPZN9DY70SPD</t>
        </is>
      </c>
      <c r="J5049" s="8" t="inlineStr">
        <is>
          <t>03 - Supercar</t>
        </is>
      </c>
      <c r="K5049" s="12" t="n">
        <v>1640000</v>
      </c>
      <c r="L5049" s="8" t="inlineStr">
        <is>
          <t>Maryland</t>
        </is>
      </c>
      <c r="M5049" s="13" t="n">
        <v>23516.98</v>
      </c>
      <c r="N5049" s="13" t="n">
        <v>20676.13</v>
      </c>
      <c r="O5049" s="8" t="n"/>
    </row>
    <row r="5050">
      <c r="A5050" s="8" t="inlineStr">
        <is>
          <t>CANON-202602-004972</t>
        </is>
      </c>
      <c r="B5050" s="9" t="inlineStr">
        <is>
          <t>2026-02</t>
        </is>
      </c>
      <c r="C5050" s="10" t="n">
        <v>46058</v>
      </c>
      <c r="D5050" s="9" t="inlineStr">
        <is>
          <t>Bound</t>
        </is>
      </c>
      <c r="E5050" s="8" t="inlineStr">
        <is>
          <t>Lorenzo Bellandi</t>
        </is>
      </c>
      <c r="F5050" s="11" t="n">
        <v>1957</v>
      </c>
      <c r="G5050" s="8" t="inlineStr">
        <is>
          <t>Lamborghini</t>
        </is>
      </c>
      <c r="H5050" s="8" t="inlineStr">
        <is>
          <t>Huracan EVO</t>
        </is>
      </c>
      <c r="I5050" s="8" t="inlineStr">
        <is>
          <t>BZGYU7NF7LA8E7R3U</t>
        </is>
      </c>
      <c r="J5050" s="8" t="inlineStr">
        <is>
          <t>03 - Supercar</t>
        </is>
      </c>
      <c r="K5050" s="12" t="n">
        <v>1530000</v>
      </c>
      <c r="L5050" s="8" t="inlineStr">
        <is>
          <t>Louisiana</t>
        </is>
      </c>
      <c r="M5050" s="13" t="n">
        <v>27944.15</v>
      </c>
      <c r="N5050" s="13" t="n">
        <v>24568.5</v>
      </c>
      <c r="O5050" s="8" t="n"/>
    </row>
    <row r="5051">
      <c r="A5051" s="8" t="inlineStr">
        <is>
          <t>CANON-202602-004973</t>
        </is>
      </c>
      <c r="B5051" s="9" t="inlineStr">
        <is>
          <t>2026-02</t>
        </is>
      </c>
      <c r="C5051" s="10" t="n">
        <v>46070</v>
      </c>
      <c r="D5051" s="9" t="inlineStr">
        <is>
          <t>Bound</t>
        </is>
      </c>
      <c r="E5051" s="8" t="inlineStr">
        <is>
          <t>Fitzgerald Nakashima</t>
        </is>
      </c>
      <c r="F5051" s="11" t="n">
        <v>2009</v>
      </c>
      <c r="G5051" s="8" t="inlineStr">
        <is>
          <t>McLaren</t>
        </is>
      </c>
      <c r="H5051" s="8" t="inlineStr">
        <is>
          <t>750S</t>
        </is>
      </c>
      <c r="I5051" s="8" t="inlineStr">
        <is>
          <t>1HTLC990B79UB645G</t>
        </is>
      </c>
      <c r="J5051" s="8" t="inlineStr">
        <is>
          <t>03 - Supercar</t>
        </is>
      </c>
      <c r="K5051" s="12" t="n">
        <v>540000</v>
      </c>
      <c r="L5051" s="8" t="inlineStr">
        <is>
          <t>Ohio</t>
        </is>
      </c>
      <c r="M5051" s="13" t="n">
        <v>13454.15</v>
      </c>
      <c r="N5051" s="13" t="n">
        <v>11828.89</v>
      </c>
      <c r="O5051" s="8" t="n"/>
    </row>
    <row r="5052">
      <c r="A5052" s="8" t="inlineStr">
        <is>
          <t>CANON-202602-004974</t>
        </is>
      </c>
      <c r="B5052" s="9" t="inlineStr">
        <is>
          <t>2026-02</t>
        </is>
      </c>
      <c r="C5052" s="10" t="n">
        <v>46072</v>
      </c>
      <c r="D5052" s="9" t="inlineStr">
        <is>
          <t>Bound</t>
        </is>
      </c>
      <c r="E5052" s="8" t="inlineStr">
        <is>
          <t>Beatrix Harrington</t>
        </is>
      </c>
      <c r="F5052" s="11" t="n">
        <v>1959</v>
      </c>
      <c r="G5052" s="8" t="inlineStr">
        <is>
          <t>Mercedes-Benz</t>
        </is>
      </c>
      <c r="H5052" s="8" t="inlineStr">
        <is>
          <t>AMG GT</t>
        </is>
      </c>
      <c r="I5052" s="8" t="inlineStr">
        <is>
          <t>JEVRULPP8LY7KWFK4</t>
        </is>
      </c>
      <c r="J5052" s="8" t="inlineStr">
        <is>
          <t>02 - Sports / GT</t>
        </is>
      </c>
      <c r="K5052" s="12" t="n">
        <v>235000</v>
      </c>
      <c r="L5052" s="8" t="inlineStr">
        <is>
          <t>Tennessee</t>
        </is>
      </c>
      <c r="M5052" s="13" t="n">
        <v>3997.66</v>
      </c>
      <c r="N5052" s="13" t="n">
        <v>3514.74</v>
      </c>
      <c r="O5052" s="8" t="n"/>
    </row>
    <row r="5053">
      <c r="A5053" s="8" t="inlineStr">
        <is>
          <t>CANON-202602-004976</t>
        </is>
      </c>
      <c r="B5053" s="9" t="inlineStr">
        <is>
          <t>2026-02</t>
        </is>
      </c>
      <c r="C5053" s="10" t="n">
        <v>46076</v>
      </c>
      <c r="D5053" s="9" t="inlineStr">
        <is>
          <t>Bound</t>
        </is>
      </c>
      <c r="E5053" s="8" t="inlineStr">
        <is>
          <t>Anouk Castellanos</t>
        </is>
      </c>
      <c r="F5053" s="11" t="n">
        <v>1982</v>
      </c>
      <c r="G5053" s="8" t="inlineStr">
        <is>
          <t>Ferrari</t>
        </is>
      </c>
      <c r="H5053" s="8" t="inlineStr">
        <is>
          <t>296 GTB</t>
        </is>
      </c>
      <c r="I5053" s="8" t="inlineStr">
        <is>
          <t>37J069ERSV6LV6JDY</t>
        </is>
      </c>
      <c r="J5053" s="8" t="inlineStr">
        <is>
          <t>03 - Supercar</t>
        </is>
      </c>
      <c r="K5053" s="12" t="n">
        <v>595000</v>
      </c>
      <c r="L5053" s="8" t="inlineStr">
        <is>
          <t>Alaska</t>
        </is>
      </c>
      <c r="M5053" s="13" t="n">
        <v>12158.21</v>
      </c>
      <c r="N5053" s="13" t="n">
        <v>10689.5</v>
      </c>
      <c r="O5053" s="8" t="n"/>
    </row>
    <row r="5054">
      <c r="A5054" s="8" t="inlineStr">
        <is>
          <t>CANON-202602-004977</t>
        </is>
      </c>
      <c r="B5054" s="9" t="inlineStr">
        <is>
          <t>2026-02</t>
        </is>
      </c>
      <c r="C5054" s="10" t="n">
        <v>46077</v>
      </c>
      <c r="D5054" s="9" t="inlineStr">
        <is>
          <t>Bound</t>
        </is>
      </c>
      <c r="E5054" s="8" t="inlineStr">
        <is>
          <t>Desmond Montoya</t>
        </is>
      </c>
      <c r="F5054" s="11" t="n">
        <v>1997</v>
      </c>
      <c r="G5054" s="8" t="inlineStr">
        <is>
          <t>Maserati</t>
        </is>
      </c>
      <c r="H5054" s="8" t="inlineStr">
        <is>
          <t>GranTurismo</t>
        </is>
      </c>
      <c r="I5054" s="8" t="inlineStr">
        <is>
          <t>TDPSA6EH96EAEMTYG</t>
        </is>
      </c>
      <c r="J5054" s="8" t="inlineStr">
        <is>
          <t>02 - Sports / GT</t>
        </is>
      </c>
      <c r="K5054" s="12" t="n">
        <v>430000</v>
      </c>
      <c r="L5054" s="8" t="inlineStr">
        <is>
          <t>Oklahoma</t>
        </is>
      </c>
      <c r="M5054" s="13" t="n">
        <v>7666.98</v>
      </c>
      <c r="N5054" s="13" t="n">
        <v>6740.81</v>
      </c>
      <c r="O5054" s="8" t="n"/>
    </row>
    <row r="5055">
      <c r="A5055" s="8" t="inlineStr">
        <is>
          <t>CANON-202602-004978</t>
        </is>
      </c>
      <c r="B5055" s="9" t="inlineStr">
        <is>
          <t>2026-02</t>
        </is>
      </c>
      <c r="C5055" s="10" t="n">
        <v>46081</v>
      </c>
      <c r="D5055" s="9" t="inlineStr">
        <is>
          <t>Bound</t>
        </is>
      </c>
      <c r="E5055" s="8" t="inlineStr">
        <is>
          <t>Marisol Bellandi</t>
        </is>
      </c>
      <c r="F5055" s="11" t="n">
        <v>1974</v>
      </c>
      <c r="G5055" s="8" t="inlineStr">
        <is>
          <t>Porsche</t>
        </is>
      </c>
      <c r="H5055" s="8" t="inlineStr">
        <is>
          <t>911 Turbo S</t>
        </is>
      </c>
      <c r="I5055" s="8" t="inlineStr">
        <is>
          <t>MXLFVZ3NDYAL2EAJP</t>
        </is>
      </c>
      <c r="J5055" s="8" t="inlineStr">
        <is>
          <t>02 - Sports / GT</t>
        </is>
      </c>
      <c r="K5055" s="12" t="n">
        <v>615000</v>
      </c>
      <c r="L5055" s="8" t="inlineStr">
        <is>
          <t>Massachusetts</t>
        </is>
      </c>
      <c r="M5055" s="13" t="n">
        <v>9428.07</v>
      </c>
      <c r="N5055" s="13" t="n">
        <v>8289.16</v>
      </c>
      <c r="O5055" s="8" t="n"/>
    </row>
    <row r="5056">
      <c r="A5056" s="8" t="inlineStr">
        <is>
          <t>CANON-202602-004980</t>
        </is>
      </c>
      <c r="B5056" s="9" t="inlineStr">
        <is>
          <t>2026-02</t>
        </is>
      </c>
      <c r="C5056" s="10" t="n">
        <v>46075</v>
      </c>
      <c r="D5056" s="9" t="inlineStr">
        <is>
          <t>Bound</t>
        </is>
      </c>
      <c r="E5056" s="8" t="inlineStr">
        <is>
          <t>Callum Vandermeer</t>
        </is>
      </c>
      <c r="F5056" s="11" t="n">
        <v>1957</v>
      </c>
      <c r="G5056" s="8" t="inlineStr">
        <is>
          <t>BMW</t>
        </is>
      </c>
      <c r="H5056" s="8" t="inlineStr">
        <is>
          <t>M8 Competition</t>
        </is>
      </c>
      <c r="I5056" s="8" t="inlineStr">
        <is>
          <t>EN27TR4EPEPV8GJVY</t>
        </is>
      </c>
      <c r="J5056" s="8" t="inlineStr">
        <is>
          <t>02 - Sports / GT</t>
        </is>
      </c>
      <c r="K5056" s="12" t="n">
        <v>145000</v>
      </c>
      <c r="L5056" s="8" t="inlineStr">
        <is>
          <t>California</t>
        </is>
      </c>
      <c r="M5056" s="13" t="n">
        <v>3397.92</v>
      </c>
      <c r="N5056" s="13" t="n">
        <v>2987.45</v>
      </c>
      <c r="O5056" s="8" t="n"/>
    </row>
    <row r="5057">
      <c r="A5057" s="8" t="inlineStr">
        <is>
          <t>CANON-202602-004981</t>
        </is>
      </c>
      <c r="B5057" s="9" t="inlineStr">
        <is>
          <t>2026-02</t>
        </is>
      </c>
      <c r="C5057" s="10" t="n">
        <v>46079</v>
      </c>
      <c r="D5057" s="9" t="inlineStr">
        <is>
          <t>Bound</t>
        </is>
      </c>
      <c r="E5057" s="8" t="inlineStr">
        <is>
          <t>Anouk Montoya</t>
        </is>
      </c>
      <c r="F5057" s="11" t="n">
        <v>1956</v>
      </c>
      <c r="G5057" s="8" t="inlineStr">
        <is>
          <t>BMW</t>
        </is>
      </c>
      <c r="H5057" s="8" t="inlineStr">
        <is>
          <t>M8 Competition</t>
        </is>
      </c>
      <c r="I5057" s="8" t="inlineStr">
        <is>
          <t>AMVFVTRHYZ7AJJT84</t>
        </is>
      </c>
      <c r="J5057" s="8" t="inlineStr">
        <is>
          <t>02 - Sports / GT</t>
        </is>
      </c>
      <c r="K5057" s="12" t="n">
        <v>855000</v>
      </c>
      <c r="L5057" s="8" t="inlineStr">
        <is>
          <t>Wyoming</t>
        </is>
      </c>
      <c r="M5057" s="13" t="n">
        <v>11219.86</v>
      </c>
      <c r="N5057" s="13" t="n">
        <v>9864.5</v>
      </c>
      <c r="O5057" s="8" t="n"/>
    </row>
    <row r="5058">
      <c r="A5058" s="8" t="inlineStr">
        <is>
          <t>CANON-202602-004983</t>
        </is>
      </c>
      <c r="B5058" s="9" t="inlineStr">
        <is>
          <t>2026-02</t>
        </is>
      </c>
      <c r="C5058" s="10" t="n">
        <v>46076</v>
      </c>
      <c r="D5058" s="9" t="inlineStr">
        <is>
          <t>Bound</t>
        </is>
      </c>
      <c r="E5058" s="8" t="inlineStr">
        <is>
          <t>Fenwick Pennington</t>
        </is>
      </c>
      <c r="F5058" s="11" t="n">
        <v>1976</v>
      </c>
      <c r="G5058" s="8" t="inlineStr">
        <is>
          <t>BMW</t>
        </is>
      </c>
      <c r="H5058" s="8" t="inlineStr">
        <is>
          <t>M8 Competition</t>
        </is>
      </c>
      <c r="I5058" s="8" t="inlineStr">
        <is>
          <t>TK8NV86FRZZGSHBBX</t>
        </is>
      </c>
      <c r="J5058" s="8" t="inlineStr">
        <is>
          <t>02 - Sports / GT</t>
        </is>
      </c>
      <c r="K5058" s="12" t="n">
        <v>1105000</v>
      </c>
      <c r="L5058" s="8" t="inlineStr">
        <is>
          <t>Kansas</t>
        </is>
      </c>
      <c r="M5058" s="13" t="n">
        <v>11122.97</v>
      </c>
      <c r="N5058" s="13" t="n">
        <v>9779.32</v>
      </c>
      <c r="O5058" s="8" t="n"/>
    </row>
    <row r="5059">
      <c r="A5059" s="8" t="inlineStr">
        <is>
          <t>CANON-202602-004984</t>
        </is>
      </c>
      <c r="B5059" s="9" t="inlineStr">
        <is>
          <t>2026-02</t>
        </is>
      </c>
      <c r="C5059" s="10" t="n">
        <v>46062</v>
      </c>
      <c r="D5059" s="9" t="inlineStr">
        <is>
          <t>Bound</t>
        </is>
      </c>
      <c r="E5059" s="8" t="inlineStr">
        <is>
          <t>Priya Underwood</t>
        </is>
      </c>
      <c r="F5059" s="11" t="n">
        <v>2012</v>
      </c>
      <c r="G5059" s="8" t="inlineStr">
        <is>
          <t>Bentley</t>
        </is>
      </c>
      <c r="H5059" s="8" t="inlineStr">
        <is>
          <t>Continental GT</t>
        </is>
      </c>
      <c r="I5059" s="8" t="inlineStr">
        <is>
          <t>L7MUJKBU66RPRUBCM</t>
        </is>
      </c>
      <c r="J5059" s="8" t="inlineStr">
        <is>
          <t>02 - Sports / GT</t>
        </is>
      </c>
      <c r="K5059" s="12" t="n">
        <v>500000</v>
      </c>
      <c r="L5059" s="8" t="inlineStr">
        <is>
          <t>Illinois</t>
        </is>
      </c>
      <c r="M5059" s="13" t="n">
        <v>8339.620000000001</v>
      </c>
      <c r="N5059" s="13" t="n">
        <v>7332.19</v>
      </c>
      <c r="O5059" s="8" t="n"/>
    </row>
    <row r="5060">
      <c r="A5060" s="8" t="inlineStr">
        <is>
          <t>CANON-202602-004985</t>
        </is>
      </c>
      <c r="B5060" s="9" t="inlineStr">
        <is>
          <t>2026-02</t>
        </is>
      </c>
      <c r="C5060" s="10" t="n">
        <v>46074</v>
      </c>
      <c r="D5060" s="9" t="inlineStr">
        <is>
          <t>Bound</t>
        </is>
      </c>
      <c r="E5060" s="8" t="inlineStr">
        <is>
          <t>Everett Montoya</t>
        </is>
      </c>
      <c r="F5060" s="11" t="n">
        <v>2017</v>
      </c>
      <c r="G5060" s="8" t="inlineStr">
        <is>
          <t>Bentley</t>
        </is>
      </c>
      <c r="H5060" s="8" t="inlineStr">
        <is>
          <t>Continental GT</t>
        </is>
      </c>
      <c r="I5060" s="8" t="inlineStr">
        <is>
          <t>K4JFNE1GEUGSD7HTW</t>
        </is>
      </c>
      <c r="J5060" s="8" t="inlineStr">
        <is>
          <t>02 - Sports / GT</t>
        </is>
      </c>
      <c r="K5060" s="12" t="n">
        <v>760000</v>
      </c>
      <c r="L5060" s="8" t="inlineStr">
        <is>
          <t>New York</t>
        </is>
      </c>
      <c r="M5060" s="13" t="n">
        <v>11930.57</v>
      </c>
      <c r="N5060" s="13" t="n">
        <v>10489.36</v>
      </c>
      <c r="O5060" s="8" t="n"/>
    </row>
    <row r="5061">
      <c r="A5061" s="8" t="inlineStr">
        <is>
          <t>CANON-202602-004987</t>
        </is>
      </c>
      <c r="B5061" s="9" t="inlineStr">
        <is>
          <t>2026-02</t>
        </is>
      </c>
      <c r="C5061" s="10" t="n">
        <v>46059</v>
      </c>
      <c r="D5061" s="9" t="inlineStr">
        <is>
          <t>Bound</t>
        </is>
      </c>
      <c r="E5061" s="8" t="inlineStr">
        <is>
          <t>Sunniva Ashcombe</t>
        </is>
      </c>
      <c r="F5061" s="11" t="n">
        <v>2020</v>
      </c>
      <c r="G5061" s="8" t="inlineStr">
        <is>
          <t>Lamborghini</t>
        </is>
      </c>
      <c r="H5061" s="8" t="inlineStr">
        <is>
          <t>Huracan EVO</t>
        </is>
      </c>
      <c r="I5061" s="8" t="inlineStr">
        <is>
          <t>3ZH1266HRTB88M081</t>
        </is>
      </c>
      <c r="J5061" s="8" t="inlineStr">
        <is>
          <t>03 - Supercar</t>
        </is>
      </c>
      <c r="K5061" s="12" t="n">
        <v>600000</v>
      </c>
      <c r="L5061" s="8" t="inlineStr">
        <is>
          <t>Oklahoma</t>
        </is>
      </c>
      <c r="M5061" s="13" t="n">
        <v>13550.94</v>
      </c>
      <c r="N5061" s="13" t="n">
        <v>11913.99</v>
      </c>
      <c r="O5061" s="8" t="n"/>
    </row>
    <row r="5062">
      <c r="A5062" s="8" t="inlineStr">
        <is>
          <t>CANON-202602-004988</t>
        </is>
      </c>
      <c r="B5062" s="9" t="inlineStr">
        <is>
          <t>2026-02</t>
        </is>
      </c>
      <c r="C5062" s="10" t="n">
        <v>46076</v>
      </c>
      <c r="D5062" s="9" t="inlineStr">
        <is>
          <t>Bound</t>
        </is>
      </c>
      <c r="E5062" s="8" t="inlineStr">
        <is>
          <t>Priya Harrington</t>
        </is>
      </c>
      <c r="F5062" s="11" t="n">
        <v>1959</v>
      </c>
      <c r="G5062" s="8" t="inlineStr">
        <is>
          <t>Ferrari</t>
        </is>
      </c>
      <c r="H5062" s="8" t="inlineStr">
        <is>
          <t>SF90 Stradale</t>
        </is>
      </c>
      <c r="I5062" s="8" t="inlineStr">
        <is>
          <t>V63WVHDDK9AU3S35E</t>
        </is>
      </c>
      <c r="J5062" s="8" t="inlineStr">
        <is>
          <t>03 - Supercar</t>
        </is>
      </c>
      <c r="K5062" s="12" t="n">
        <v>910000</v>
      </c>
      <c r="L5062" s="8" t="inlineStr">
        <is>
          <t>Florida</t>
        </is>
      </c>
      <c r="M5062" s="13" t="n">
        <v>23162.08</v>
      </c>
      <c r="N5062" s="13" t="n">
        <v>20364.1</v>
      </c>
      <c r="O5062" s="8" t="n"/>
    </row>
    <row r="5063">
      <c r="A5063" s="8" t="inlineStr">
        <is>
          <t>CANON-202602-004989</t>
        </is>
      </c>
      <c r="B5063" s="9" t="inlineStr">
        <is>
          <t>2026-02</t>
        </is>
      </c>
      <c r="C5063" s="10" t="n">
        <v>46061</v>
      </c>
      <c r="D5063" s="9" t="inlineStr">
        <is>
          <t>Bound</t>
        </is>
      </c>
      <c r="E5063" s="8" t="inlineStr">
        <is>
          <t>Wilhelmina Delacroix</t>
        </is>
      </c>
      <c r="F5063" s="11" t="n">
        <v>2014</v>
      </c>
      <c r="G5063" s="8" t="inlineStr">
        <is>
          <t>Porsche</t>
        </is>
      </c>
      <c r="H5063" s="8" t="inlineStr">
        <is>
          <t>911 Turbo S</t>
        </is>
      </c>
      <c r="I5063" s="8" t="inlineStr">
        <is>
          <t>2TB44N5WNCJJZ0B0Z</t>
        </is>
      </c>
      <c r="J5063" s="8" t="inlineStr">
        <is>
          <t>02 - Sports / GT</t>
        </is>
      </c>
      <c r="K5063" s="12" t="n">
        <v>230000</v>
      </c>
      <c r="L5063" s="8" t="inlineStr">
        <is>
          <t>Oklahoma</t>
        </is>
      </c>
      <c r="M5063" s="13" t="n">
        <v>5030.49</v>
      </c>
      <c r="N5063" s="13" t="n">
        <v>4422.81</v>
      </c>
      <c r="O5063" s="8" t="n"/>
    </row>
    <row r="5064">
      <c r="A5064" s="8" t="inlineStr">
        <is>
          <t>CANON-202602-004991</t>
        </is>
      </c>
      <c r="B5064" s="9" t="inlineStr">
        <is>
          <t>2026-02</t>
        </is>
      </c>
      <c r="C5064" s="10" t="n">
        <v>46054</v>
      </c>
      <c r="D5064" s="9" t="inlineStr">
        <is>
          <t>Bound</t>
        </is>
      </c>
      <c r="E5064" s="8" t="inlineStr">
        <is>
          <t>Leopold Harrington</t>
        </is>
      </c>
      <c r="F5064" s="11" t="n">
        <v>2006</v>
      </c>
      <c r="G5064" s="8" t="inlineStr">
        <is>
          <t>Maserati</t>
        </is>
      </c>
      <c r="H5064" s="8" t="inlineStr">
        <is>
          <t>GranTurismo</t>
        </is>
      </c>
      <c r="I5064" s="8" t="inlineStr">
        <is>
          <t>DVPPU4RC3V1DH3AC7</t>
        </is>
      </c>
      <c r="J5064" s="8" t="inlineStr">
        <is>
          <t>02 - Sports / GT</t>
        </is>
      </c>
      <c r="K5064" s="12" t="n">
        <v>755000</v>
      </c>
      <c r="L5064" s="8" t="inlineStr">
        <is>
          <t>New Jersey</t>
        </is>
      </c>
      <c r="M5064" s="13" t="n">
        <v>8426.08</v>
      </c>
      <c r="N5064" s="13" t="n">
        <v>7408.21</v>
      </c>
      <c r="O5064" s="8" t="n"/>
    </row>
    <row r="5065">
      <c r="A5065" s="8" t="inlineStr">
        <is>
          <t>CANON-202602-004992</t>
        </is>
      </c>
      <c r="B5065" s="9" t="inlineStr">
        <is>
          <t>2026-02</t>
        </is>
      </c>
      <c r="C5065" s="10" t="n">
        <v>46080</v>
      </c>
      <c r="D5065" s="9" t="inlineStr">
        <is>
          <t>Bound</t>
        </is>
      </c>
      <c r="E5065" s="8" t="inlineStr">
        <is>
          <t>Sunniva Ashcombe</t>
        </is>
      </c>
      <c r="F5065" s="11" t="n">
        <v>1965</v>
      </c>
      <c r="G5065" s="8" t="inlineStr">
        <is>
          <t>Porsche</t>
        </is>
      </c>
      <c r="H5065" s="8" t="inlineStr">
        <is>
          <t>911 Turbo S</t>
        </is>
      </c>
      <c r="I5065" s="8" t="inlineStr">
        <is>
          <t>VFDWPBNMGD13PF7NY</t>
        </is>
      </c>
      <c r="J5065" s="8" t="inlineStr">
        <is>
          <t>02 - Sports / GT</t>
        </is>
      </c>
      <c r="K5065" s="12" t="n">
        <v>320000</v>
      </c>
      <c r="L5065" s="8" t="inlineStr">
        <is>
          <t>Iowa</t>
        </is>
      </c>
      <c r="M5065" s="13" t="n">
        <v>4981.13</v>
      </c>
      <c r="N5065" s="13" t="n">
        <v>4379.41</v>
      </c>
      <c r="O5065" s="8" t="n"/>
    </row>
    <row r="5066">
      <c r="A5066" s="8" t="inlineStr">
        <is>
          <t>CANON-202602-004993</t>
        </is>
      </c>
      <c r="B5066" s="9" t="inlineStr">
        <is>
          <t>2026-02</t>
        </is>
      </c>
      <c r="C5066" s="10" t="n">
        <v>46062</v>
      </c>
      <c r="D5066" s="9" t="inlineStr">
        <is>
          <t>Bound</t>
        </is>
      </c>
      <c r="E5066" s="8" t="inlineStr">
        <is>
          <t>Mireille Thistlewood</t>
        </is>
      </c>
      <c r="F5066" s="11" t="n">
        <v>2020</v>
      </c>
      <c r="G5066" s="8" t="inlineStr">
        <is>
          <t>Porsche</t>
        </is>
      </c>
      <c r="H5066" s="8" t="inlineStr">
        <is>
          <t>911 Turbo S</t>
        </is>
      </c>
      <c r="I5066" s="8" t="inlineStr">
        <is>
          <t>33235HE3FK7EJUTPV</t>
        </is>
      </c>
      <c r="J5066" s="8" t="inlineStr">
        <is>
          <t>02 - Sports / GT</t>
        </is>
      </c>
      <c r="K5066" s="12" t="n">
        <v>315000</v>
      </c>
      <c r="L5066" s="8" t="inlineStr">
        <is>
          <t>Ohio</t>
        </is>
      </c>
      <c r="M5066" s="13" t="n">
        <v>6195.99</v>
      </c>
      <c r="N5066" s="13" t="n">
        <v>5447.51</v>
      </c>
      <c r="O5066" s="8" t="n"/>
    </row>
    <row r="5067">
      <c r="A5067" s="8" t="inlineStr">
        <is>
          <t>CANON-202602-004995</t>
        </is>
      </c>
      <c r="B5067" s="9" t="inlineStr">
        <is>
          <t>2026-02</t>
        </is>
      </c>
      <c r="C5067" s="10" t="n">
        <v>46068</v>
      </c>
      <c r="D5067" s="9" t="inlineStr">
        <is>
          <t>Bound</t>
        </is>
      </c>
      <c r="E5067" s="8" t="inlineStr">
        <is>
          <t>Leopold Underwood</t>
        </is>
      </c>
      <c r="F5067" s="11" t="n">
        <v>1961</v>
      </c>
      <c r="G5067" s="8" t="inlineStr">
        <is>
          <t>Maserati</t>
        </is>
      </c>
      <c r="H5067" s="8" t="inlineStr">
        <is>
          <t>GranTurismo</t>
        </is>
      </c>
      <c r="I5067" s="8" t="inlineStr">
        <is>
          <t>KN7ZSABG36U8DUC8B</t>
        </is>
      </c>
      <c r="J5067" s="8" t="inlineStr">
        <is>
          <t>02 - Sports / GT</t>
        </is>
      </c>
      <c r="K5067" s="12" t="n">
        <v>355000</v>
      </c>
      <c r="L5067" s="8" t="inlineStr">
        <is>
          <t>New York</t>
        </is>
      </c>
      <c r="M5067" s="13" t="n">
        <v>6430.19</v>
      </c>
      <c r="N5067" s="13" t="n">
        <v>5653.42</v>
      </c>
      <c r="O5067" s="8" t="n"/>
    </row>
    <row r="5068">
      <c r="A5068" s="8" t="inlineStr">
        <is>
          <t>CANON-202602-004997</t>
        </is>
      </c>
      <c r="B5068" s="9" t="inlineStr">
        <is>
          <t>2026-02</t>
        </is>
      </c>
      <c r="C5068" s="10" t="n">
        <v>46058</v>
      </c>
      <c r="D5068" s="9" t="inlineStr">
        <is>
          <t>Bound</t>
        </is>
      </c>
      <c r="E5068" s="8" t="inlineStr">
        <is>
          <t>Marisol Ashcombe</t>
        </is>
      </c>
      <c r="F5068" s="11" t="n">
        <v>1969</v>
      </c>
      <c r="G5068" s="8" t="inlineStr">
        <is>
          <t>Bentley</t>
        </is>
      </c>
      <c r="H5068" s="8" t="inlineStr">
        <is>
          <t>4.5 Litre</t>
        </is>
      </c>
      <c r="I5068" s="8" t="inlineStr">
        <is>
          <t>KSJNXBNPA0N946E3J</t>
        </is>
      </c>
      <c r="J5068" s="8" t="inlineStr">
        <is>
          <t>06 - Vintage Pre-War (pre-1946)</t>
        </is>
      </c>
      <c r="K5068" s="12" t="n">
        <v>365000</v>
      </c>
      <c r="L5068" s="8" t="inlineStr">
        <is>
          <t>Michigan</t>
        </is>
      </c>
      <c r="M5068" s="13" t="n">
        <v>4483.3</v>
      </c>
      <c r="N5068" s="13" t="n">
        <v>3941.72</v>
      </c>
      <c r="O5068" s="8" t="n"/>
    </row>
    <row r="5069">
      <c r="A5069" s="8" t="inlineStr">
        <is>
          <t>CANON-202602-004998</t>
        </is>
      </c>
      <c r="B5069" s="9" t="inlineStr">
        <is>
          <t>2026-02</t>
        </is>
      </c>
      <c r="C5069" s="10" t="n">
        <v>46081</v>
      </c>
      <c r="D5069" s="9" t="inlineStr">
        <is>
          <t>Bound</t>
        </is>
      </c>
      <c r="E5069" s="8" t="inlineStr">
        <is>
          <t>Cassius Okonkwo</t>
        </is>
      </c>
      <c r="F5069" s="11" t="n">
        <v>1987</v>
      </c>
      <c r="G5069" s="8" t="inlineStr">
        <is>
          <t>Bugatti</t>
        </is>
      </c>
      <c r="H5069" s="8" t="inlineStr">
        <is>
          <t>Type 57</t>
        </is>
      </c>
      <c r="I5069" s="8" t="inlineStr">
        <is>
          <t>FCYEBC9PHF2RV3V3N</t>
        </is>
      </c>
      <c r="J5069" s="8" t="inlineStr">
        <is>
          <t>06 - Vintage Pre-War (pre-1946)</t>
        </is>
      </c>
      <c r="K5069" s="12" t="n">
        <v>465000</v>
      </c>
      <c r="L5069" s="8" t="inlineStr">
        <is>
          <t>Wisconsin</t>
        </is>
      </c>
      <c r="M5069" s="13" t="n">
        <v>4421.89</v>
      </c>
      <c r="N5069" s="13" t="n">
        <v>3887.73</v>
      </c>
      <c r="O5069" s="8" t="n"/>
    </row>
    <row r="5070">
      <c r="A5070" s="8" t="inlineStr">
        <is>
          <t>CANON-202602-005000</t>
        </is>
      </c>
      <c r="B5070" s="9" t="inlineStr">
        <is>
          <t>2026-02</t>
        </is>
      </c>
      <c r="C5070" s="10" t="n">
        <v>46056</v>
      </c>
      <c r="D5070" s="9" t="inlineStr">
        <is>
          <t>Bound</t>
        </is>
      </c>
      <c r="E5070" s="8" t="inlineStr">
        <is>
          <t>Fitzgerald Castellanos</t>
        </is>
      </c>
      <c r="F5070" s="11" t="n">
        <v>1970</v>
      </c>
      <c r="G5070" s="8" t="inlineStr">
        <is>
          <t>Aston Martin</t>
        </is>
      </c>
      <c r="H5070" s="8" t="inlineStr">
        <is>
          <t>DB12</t>
        </is>
      </c>
      <c r="I5070" s="8" t="inlineStr">
        <is>
          <t>4CAP4H2Z6S5F0XSM6</t>
        </is>
      </c>
      <c r="J5070" s="8" t="inlineStr">
        <is>
          <t>02 - Sports / GT</t>
        </is>
      </c>
      <c r="K5070" s="12" t="n">
        <v>725000</v>
      </c>
      <c r="L5070" s="8" t="inlineStr">
        <is>
          <t>Ohio</t>
        </is>
      </c>
      <c r="M5070" s="13" t="n">
        <v>12359.2</v>
      </c>
      <c r="N5070" s="13" t="n">
        <v>10866.21</v>
      </c>
      <c r="O5070" s="8" t="n"/>
    </row>
    <row r="5071">
      <c r="A5071" s="8" t="inlineStr">
        <is>
          <t>CANON-202602-005001</t>
        </is>
      </c>
      <c r="B5071" s="9" t="inlineStr">
        <is>
          <t>2026-02</t>
        </is>
      </c>
      <c r="C5071" s="10" t="n">
        <v>46072</v>
      </c>
      <c r="D5071" s="9" t="inlineStr">
        <is>
          <t>Bound</t>
        </is>
      </c>
      <c r="E5071" s="8" t="inlineStr">
        <is>
          <t>Ramona Farkas</t>
        </is>
      </c>
      <c r="F5071" s="11" t="n">
        <v>2003</v>
      </c>
      <c r="G5071" s="8" t="inlineStr">
        <is>
          <t>BMW</t>
        </is>
      </c>
      <c r="H5071" s="8" t="inlineStr">
        <is>
          <t>M8 Competition</t>
        </is>
      </c>
      <c r="I5071" s="8" t="inlineStr">
        <is>
          <t>J0E3W862WLDVE0G03</t>
        </is>
      </c>
      <c r="J5071" s="8" t="inlineStr">
        <is>
          <t>02 - Sports / GT</t>
        </is>
      </c>
      <c r="K5071" s="12" t="n">
        <v>135000</v>
      </c>
      <c r="L5071" s="8" t="inlineStr">
        <is>
          <t>North Dakota</t>
        </is>
      </c>
      <c r="M5071" s="13" t="n">
        <v>2390.26</v>
      </c>
      <c r="N5071" s="13" t="n">
        <v>2101.52</v>
      </c>
      <c r="O5071" s="8" t="n"/>
    </row>
    <row r="5072">
      <c r="A5072" s="8" t="inlineStr">
        <is>
          <t>CANON-202602-005002</t>
        </is>
      </c>
      <c r="B5072" s="9" t="inlineStr">
        <is>
          <t>2026-02</t>
        </is>
      </c>
      <c r="C5072" s="10" t="n">
        <v>46073</v>
      </c>
      <c r="D5072" s="9" t="inlineStr">
        <is>
          <t>Bound</t>
        </is>
      </c>
      <c r="E5072" s="8" t="inlineStr">
        <is>
          <t>Everett Chattopadhyay</t>
        </is>
      </c>
      <c r="F5072" s="11" t="n">
        <v>1985</v>
      </c>
      <c r="G5072" s="8" t="inlineStr">
        <is>
          <t>Ferrari</t>
        </is>
      </c>
      <c r="H5072" s="8" t="inlineStr">
        <is>
          <t>SF90 Stradale</t>
        </is>
      </c>
      <c r="I5072" s="8" t="inlineStr">
        <is>
          <t>LTEJ585ANHF5MSCW6</t>
        </is>
      </c>
      <c r="J5072" s="8" t="inlineStr">
        <is>
          <t>03 - Supercar</t>
        </is>
      </c>
      <c r="K5072" s="12" t="n">
        <v>1620000</v>
      </c>
      <c r="L5072" s="8" t="inlineStr">
        <is>
          <t>Washington</t>
        </is>
      </c>
      <c r="M5072" s="13" t="n">
        <v>23474.72</v>
      </c>
      <c r="N5072" s="13" t="n">
        <v>20638.97</v>
      </c>
      <c r="O5072" s="8" t="n"/>
    </row>
    <row r="5073">
      <c r="A5073" s="8" t="inlineStr">
        <is>
          <t>CANON-202602-005003</t>
        </is>
      </c>
      <c r="B5073" s="9" t="inlineStr">
        <is>
          <t>2026-02</t>
        </is>
      </c>
      <c r="C5073" s="10" t="n">
        <v>46061</v>
      </c>
      <c r="D5073" s="9" t="inlineStr">
        <is>
          <t>Bound</t>
        </is>
      </c>
      <c r="E5073" s="8" t="inlineStr">
        <is>
          <t>Saoirse Thistlewood</t>
        </is>
      </c>
      <c r="F5073" s="11" t="n">
        <v>1996</v>
      </c>
      <c r="G5073" s="8" t="inlineStr">
        <is>
          <t>Mercedes-Benz</t>
        </is>
      </c>
      <c r="H5073" s="8" t="inlineStr">
        <is>
          <t>AMG GT</t>
        </is>
      </c>
      <c r="I5073" s="8" t="inlineStr">
        <is>
          <t>0DENUHCPCK0YYBVRF</t>
        </is>
      </c>
      <c r="J5073" s="8" t="inlineStr">
        <is>
          <t>02 - Sports / GT</t>
        </is>
      </c>
      <c r="K5073" s="12" t="n">
        <v>575000</v>
      </c>
      <c r="L5073" s="8" t="inlineStr">
        <is>
          <t>Utah</t>
        </is>
      </c>
      <c r="M5073" s="13" t="n">
        <v>9520.049999999999</v>
      </c>
      <c r="N5073" s="13" t="n">
        <v>8370.030000000001</v>
      </c>
      <c r="O5073" s="8" t="n"/>
    </row>
    <row r="5074">
      <c r="A5074" s="8" t="inlineStr">
        <is>
          <t>CANON-202602-005005</t>
        </is>
      </c>
      <c r="B5074" s="9" t="inlineStr">
        <is>
          <t>2026-02</t>
        </is>
      </c>
      <c r="C5074" s="10" t="n">
        <v>46055</v>
      </c>
      <c r="D5074" s="9" t="inlineStr">
        <is>
          <t>Bound</t>
        </is>
      </c>
      <c r="E5074" s="8" t="inlineStr">
        <is>
          <t>Delphine Kingsford</t>
        </is>
      </c>
      <c r="F5074" s="11" t="n">
        <v>1977</v>
      </c>
      <c r="G5074" s="8" t="inlineStr">
        <is>
          <t>Alfa Romeo</t>
        </is>
      </c>
      <c r="H5074" s="8" t="inlineStr">
        <is>
          <t>8C 2900</t>
        </is>
      </c>
      <c r="I5074" s="8" t="inlineStr">
        <is>
          <t>3WGR9AVTU483RM22H</t>
        </is>
      </c>
      <c r="J5074" s="8" t="inlineStr">
        <is>
          <t>06 - Vintage Pre-War (pre-1946)</t>
        </is>
      </c>
      <c r="K5074" s="12" t="n">
        <v>470000</v>
      </c>
      <c r="L5074" s="8" t="inlineStr">
        <is>
          <t>California</t>
        </is>
      </c>
      <c r="M5074" s="13" t="n">
        <v>5028.11</v>
      </c>
      <c r="N5074" s="13" t="n">
        <v>4420.71</v>
      </c>
      <c r="O5074" s="8" t="n"/>
    </row>
    <row r="5075">
      <c r="A5075" s="8" t="inlineStr">
        <is>
          <t>CANON-202602-005006</t>
        </is>
      </c>
      <c r="B5075" s="9" t="inlineStr">
        <is>
          <t>2026-02</t>
        </is>
      </c>
      <c r="C5075" s="10" t="n">
        <v>46073</v>
      </c>
      <c r="D5075" s="9" t="inlineStr">
        <is>
          <t>Bound</t>
        </is>
      </c>
      <c r="E5075" s="8" t="inlineStr">
        <is>
          <t>Desmond Castellanos</t>
        </is>
      </c>
      <c r="F5075" s="11" t="n">
        <v>2017</v>
      </c>
      <c r="G5075" s="8" t="inlineStr">
        <is>
          <t>Aston Martin</t>
        </is>
      </c>
      <c r="H5075" s="8" t="inlineStr">
        <is>
          <t>DB12</t>
        </is>
      </c>
      <c r="I5075" s="8" t="inlineStr">
        <is>
          <t>7SGCX09K5P4HA24S3</t>
        </is>
      </c>
      <c r="J5075" s="8" t="inlineStr">
        <is>
          <t>02 - Sports / GT</t>
        </is>
      </c>
      <c r="K5075" s="12" t="n">
        <v>465000</v>
      </c>
      <c r="L5075" s="8" t="inlineStr">
        <is>
          <t>Iowa</t>
        </is>
      </c>
      <c r="M5075" s="13" t="n">
        <v>7238.21</v>
      </c>
      <c r="N5075" s="13" t="n">
        <v>6363.83</v>
      </c>
      <c r="O5075" s="8" t="n"/>
    </row>
    <row r="5076">
      <c r="A5076" s="8" t="inlineStr">
        <is>
          <t>CANON-202602-005007</t>
        </is>
      </c>
      <c r="B5076" s="9" t="inlineStr">
        <is>
          <t>2026-02</t>
        </is>
      </c>
      <c r="C5076" s="10" t="n">
        <v>46072</v>
      </c>
      <c r="D5076" s="9" t="inlineStr">
        <is>
          <t>Bound</t>
        </is>
      </c>
      <c r="E5076" s="8" t="inlineStr">
        <is>
          <t>Aurelio Chattopadhyay</t>
        </is>
      </c>
      <c r="F5076" s="11" t="n">
        <v>1979</v>
      </c>
      <c r="G5076" s="8" t="inlineStr">
        <is>
          <t>Mercedes-Benz</t>
        </is>
      </c>
      <c r="H5076" s="8" t="inlineStr">
        <is>
          <t>AMG GT</t>
        </is>
      </c>
      <c r="I5076" s="8" t="inlineStr">
        <is>
          <t>B0U8N0GJG6MGHCASX</t>
        </is>
      </c>
      <c r="J5076" s="8" t="inlineStr">
        <is>
          <t>02 - Sports / GT</t>
        </is>
      </c>
      <c r="K5076" s="12" t="n">
        <v>655000</v>
      </c>
      <c r="L5076" s="8" t="inlineStr">
        <is>
          <t>Massachusetts</t>
        </is>
      </c>
      <c r="M5076" s="13" t="n">
        <v>10041.27</v>
      </c>
      <c r="N5076" s="13" t="n">
        <v>8828.280000000001</v>
      </c>
      <c r="O5076" s="8" t="n"/>
    </row>
    <row r="5077">
      <c r="A5077" s="8" t="inlineStr">
        <is>
          <t>CANON-202602-005008</t>
        </is>
      </c>
      <c r="B5077" s="9" t="inlineStr">
        <is>
          <t>2026-02</t>
        </is>
      </c>
      <c r="C5077" s="10" t="n">
        <v>46067</v>
      </c>
      <c r="D5077" s="9" t="inlineStr">
        <is>
          <t>Bound</t>
        </is>
      </c>
      <c r="E5077" s="8" t="inlineStr">
        <is>
          <t>Anouk Underwood</t>
        </is>
      </c>
      <c r="F5077" s="11" t="n">
        <v>1972</v>
      </c>
      <c r="G5077" s="8" t="inlineStr">
        <is>
          <t>Maserati</t>
        </is>
      </c>
      <c r="H5077" s="8" t="inlineStr">
        <is>
          <t>GranTurismo</t>
        </is>
      </c>
      <c r="I5077" s="8" t="inlineStr">
        <is>
          <t>3CWSAGFXVC36NX322</t>
        </is>
      </c>
      <c r="J5077" s="8" t="inlineStr">
        <is>
          <t>02 - Sports / GT</t>
        </is>
      </c>
      <c r="K5077" s="12" t="n">
        <v>735000</v>
      </c>
      <c r="L5077" s="8" t="inlineStr">
        <is>
          <t>West Virginia</t>
        </is>
      </c>
      <c r="M5077" s="13" t="n">
        <v>11988.82</v>
      </c>
      <c r="N5077" s="13" t="n">
        <v>10540.57</v>
      </c>
      <c r="O5077" s="8" t="n"/>
    </row>
    <row r="5078">
      <c r="A5078" s="8" t="inlineStr">
        <is>
          <t>CANON-202602-005009</t>
        </is>
      </c>
      <c r="B5078" s="9" t="inlineStr">
        <is>
          <t>2026-02</t>
        </is>
      </c>
      <c r="C5078" s="10" t="n">
        <v>46077</v>
      </c>
      <c r="D5078" s="9" t="inlineStr">
        <is>
          <t>Bound</t>
        </is>
      </c>
      <c r="E5078" s="8" t="inlineStr">
        <is>
          <t>Lorenzo Larsson</t>
        </is>
      </c>
      <c r="F5078" s="11" t="n">
        <v>2018</v>
      </c>
      <c r="G5078" s="8" t="inlineStr">
        <is>
          <t>Bentley</t>
        </is>
      </c>
      <c r="H5078" s="8" t="inlineStr">
        <is>
          <t>Continental GT</t>
        </is>
      </c>
      <c r="I5078" s="8" t="inlineStr">
        <is>
          <t>NBGWRE1XBJ5DM6LVF</t>
        </is>
      </c>
      <c r="J5078" s="8" t="inlineStr">
        <is>
          <t>02 - Sports / GT</t>
        </is>
      </c>
      <c r="K5078" s="12" t="n">
        <v>850000</v>
      </c>
      <c r="L5078" s="8" t="inlineStr">
        <is>
          <t>New Hampshire</t>
        </is>
      </c>
      <c r="M5078" s="13" t="n">
        <v>10841.51</v>
      </c>
      <c r="N5078" s="13" t="n">
        <v>9531.860000000001</v>
      </c>
      <c r="O5078" s="8" t="n"/>
    </row>
    <row r="5079">
      <c r="A5079" s="8" t="inlineStr">
        <is>
          <t>CANON-202602-005010</t>
        </is>
      </c>
      <c r="B5079" s="9" t="inlineStr">
        <is>
          <t>2026-02</t>
        </is>
      </c>
      <c r="C5079" s="10" t="n">
        <v>46070</v>
      </c>
      <c r="D5079" s="9" t="inlineStr">
        <is>
          <t>Bound</t>
        </is>
      </c>
      <c r="E5079" s="8" t="inlineStr">
        <is>
          <t>Everett Thistlewood</t>
        </is>
      </c>
      <c r="F5079" s="11" t="n">
        <v>2007</v>
      </c>
      <c r="G5079" s="8" t="inlineStr">
        <is>
          <t>Singer</t>
        </is>
      </c>
      <c r="H5079" s="8" t="inlineStr">
        <is>
          <t>911 Reimagined</t>
        </is>
      </c>
      <c r="I5079" s="8" t="inlineStr">
        <is>
          <t>NJ4YPYYY6BB8LS7TV</t>
        </is>
      </c>
      <c r="J5079" s="8" t="inlineStr">
        <is>
          <t>11 - Restomod / Coachbuilt / Bespoke</t>
        </is>
      </c>
      <c r="K5079" s="12" t="n">
        <v>350000</v>
      </c>
      <c r="L5079" s="8" t="inlineStr">
        <is>
          <t>Mississippi</t>
        </is>
      </c>
      <c r="M5079" s="13" t="n">
        <v>6915.47</v>
      </c>
      <c r="N5079" s="13" t="n">
        <v>6080.08</v>
      </c>
      <c r="O5079" s="8" t="n"/>
    </row>
    <row r="5080">
      <c r="A5080" s="8" t="inlineStr">
        <is>
          <t>CANON-202602-005011</t>
        </is>
      </c>
      <c r="B5080" s="9" t="inlineStr">
        <is>
          <t>2026-02</t>
        </is>
      </c>
      <c r="C5080" s="10" t="n">
        <v>46058</v>
      </c>
      <c r="D5080" s="9" t="inlineStr">
        <is>
          <t>Bound</t>
        </is>
      </c>
      <c r="E5080" s="8" t="inlineStr">
        <is>
          <t>Priya Underwood</t>
        </is>
      </c>
      <c r="F5080" s="11" t="n">
        <v>1993</v>
      </c>
      <c r="G5080" s="8" t="inlineStr">
        <is>
          <t>Bentley</t>
        </is>
      </c>
      <c r="H5080" s="8" t="inlineStr">
        <is>
          <t>Continental GT</t>
        </is>
      </c>
      <c r="I5080" s="8" t="inlineStr">
        <is>
          <t>EBNKFTEDU3MVKDEKM</t>
        </is>
      </c>
      <c r="J5080" s="8" t="inlineStr">
        <is>
          <t>02 - Sports / GT</t>
        </is>
      </c>
      <c r="K5080" s="12" t="n">
        <v>320000</v>
      </c>
      <c r="L5080" s="8" t="inlineStr">
        <is>
          <t>Virginia</t>
        </is>
      </c>
      <c r="M5080" s="13" t="n">
        <v>4935.85</v>
      </c>
      <c r="N5080" s="13" t="n">
        <v>4339.6</v>
      </c>
      <c r="O5080" s="8" t="n"/>
    </row>
    <row r="5081">
      <c r="A5081" s="8" t="inlineStr">
        <is>
          <t>CANON-202602-005012</t>
        </is>
      </c>
      <c r="B5081" s="9" t="inlineStr">
        <is>
          <t>2026-02</t>
        </is>
      </c>
      <c r="C5081" s="10" t="n">
        <v>46075</v>
      </c>
      <c r="D5081" s="9" t="inlineStr">
        <is>
          <t>Bound</t>
        </is>
      </c>
      <c r="E5081" s="8" t="inlineStr">
        <is>
          <t>Sunniva Fairweather</t>
        </is>
      </c>
      <c r="F5081" s="11" t="n">
        <v>1962</v>
      </c>
      <c r="G5081" s="8" t="inlineStr">
        <is>
          <t>BMW</t>
        </is>
      </c>
      <c r="H5081" s="8" t="inlineStr">
        <is>
          <t>M8 Competition</t>
        </is>
      </c>
      <c r="I5081" s="8" t="inlineStr">
        <is>
          <t>2BMV4L1UV89NZX2PT</t>
        </is>
      </c>
      <c r="J5081" s="8" t="inlineStr">
        <is>
          <t>02 - Sports / GT</t>
        </is>
      </c>
      <c r="K5081" s="12" t="n">
        <v>495000</v>
      </c>
      <c r="L5081" s="8" t="inlineStr">
        <is>
          <t>New Mexico</t>
        </is>
      </c>
      <c r="M5081" s="13" t="n">
        <v>8966.040000000001</v>
      </c>
      <c r="N5081" s="13" t="n">
        <v>7882.94</v>
      </c>
      <c r="O5081" s="8" t="n"/>
    </row>
    <row r="5082">
      <c r="A5082" s="8" t="inlineStr">
        <is>
          <t>CANON-202602-005014</t>
        </is>
      </c>
      <c r="B5082" s="9" t="inlineStr">
        <is>
          <t>2026-02</t>
        </is>
      </c>
      <c r="C5082" s="10" t="n">
        <v>46073</v>
      </c>
      <c r="D5082" s="9" t="inlineStr">
        <is>
          <t>Bound</t>
        </is>
      </c>
      <c r="E5082" s="8" t="inlineStr">
        <is>
          <t>Aurelio Vandermeer</t>
        </is>
      </c>
      <c r="F5082" s="11" t="n">
        <v>2012</v>
      </c>
      <c r="G5082" s="8" t="inlineStr">
        <is>
          <t>Porsche</t>
        </is>
      </c>
      <c r="H5082" s="8" t="inlineStr">
        <is>
          <t>911 Turbo S</t>
        </is>
      </c>
      <c r="I5082" s="8" t="inlineStr">
        <is>
          <t>X58ZCEJLYWNWA9564</t>
        </is>
      </c>
      <c r="J5082" s="8" t="inlineStr">
        <is>
          <t>02 - Sports / GT</t>
        </is>
      </c>
      <c r="K5082" s="12" t="n">
        <v>740000</v>
      </c>
      <c r="L5082" s="8" t="inlineStr">
        <is>
          <t>Kansas</t>
        </is>
      </c>
      <c r="M5082" s="13" t="n">
        <v>8803.209999999999</v>
      </c>
      <c r="N5082" s="13" t="n">
        <v>7739.78</v>
      </c>
      <c r="O5082" s="8" t="n"/>
    </row>
    <row r="5083">
      <c r="A5083" s="8" t="inlineStr">
        <is>
          <t>CANON-202602-005015</t>
        </is>
      </c>
      <c r="B5083" s="9" t="inlineStr">
        <is>
          <t>2026-02</t>
        </is>
      </c>
      <c r="C5083" s="10" t="n">
        <v>46060</v>
      </c>
      <c r="D5083" s="9" t="inlineStr">
        <is>
          <t>Bound</t>
        </is>
      </c>
      <c r="E5083" s="8" t="inlineStr">
        <is>
          <t>Priya Delacroix</t>
        </is>
      </c>
      <c r="F5083" s="11" t="n">
        <v>2009</v>
      </c>
      <c r="G5083" s="8" t="inlineStr">
        <is>
          <t>McLaren</t>
        </is>
      </c>
      <c r="H5083" s="8" t="inlineStr">
        <is>
          <t>750S</t>
        </is>
      </c>
      <c r="I5083" s="8" t="inlineStr">
        <is>
          <t>MKEN6L7XSTXUB2AAT</t>
        </is>
      </c>
      <c r="J5083" s="8" t="inlineStr">
        <is>
          <t>03 - Supercar</t>
        </is>
      </c>
      <c r="K5083" s="12" t="n">
        <v>885000</v>
      </c>
      <c r="L5083" s="8" t="inlineStr">
        <is>
          <t>Oklahoma</t>
        </is>
      </c>
      <c r="M5083" s="13" t="n">
        <v>19987.64</v>
      </c>
      <c r="N5083" s="13" t="n">
        <v>17573.13</v>
      </c>
      <c r="O5083" s="8" t="n"/>
    </row>
    <row r="5084">
      <c r="A5084" s="8" t="inlineStr">
        <is>
          <t>CANON-202602-005017</t>
        </is>
      </c>
      <c r="B5084" s="9" t="inlineStr">
        <is>
          <t>2026-02</t>
        </is>
      </c>
      <c r="C5084" s="10" t="n">
        <v>46068</v>
      </c>
      <c r="D5084" s="9" t="inlineStr">
        <is>
          <t>Bound</t>
        </is>
      </c>
      <c r="E5084" s="8" t="inlineStr">
        <is>
          <t>Emiliano Larsson</t>
        </is>
      </c>
      <c r="F5084" s="11" t="n">
        <v>2005</v>
      </c>
      <c r="G5084" s="8" t="inlineStr">
        <is>
          <t>Aston Martin</t>
        </is>
      </c>
      <c r="H5084" s="8" t="inlineStr">
        <is>
          <t>DB5</t>
        </is>
      </c>
      <c r="I5084" s="8" t="inlineStr">
        <is>
          <t>075BBK2T875JRP56F</t>
        </is>
      </c>
      <c r="J5084" s="8" t="inlineStr">
        <is>
          <t>07 - Post-War Classic (1946-1972)</t>
        </is>
      </c>
      <c r="K5084" s="12" t="n">
        <v>630000</v>
      </c>
      <c r="L5084" s="8" t="inlineStr">
        <is>
          <t>Arizona</t>
        </is>
      </c>
      <c r="M5084" s="13" t="n">
        <v>5162.43</v>
      </c>
      <c r="N5084" s="13" t="n">
        <v>4538.81</v>
      </c>
      <c r="O5084" s="8" t="n"/>
    </row>
    <row r="5085">
      <c r="A5085" s="8" t="inlineStr">
        <is>
          <t>CANON-202602-005018</t>
        </is>
      </c>
      <c r="B5085" s="9" t="inlineStr">
        <is>
          <t>2026-02</t>
        </is>
      </c>
      <c r="C5085" s="10" t="n">
        <v>46057</v>
      </c>
      <c r="D5085" s="9" t="inlineStr">
        <is>
          <t>Bound</t>
        </is>
      </c>
      <c r="E5085" s="8" t="inlineStr">
        <is>
          <t>Wilhelmina Fairweather</t>
        </is>
      </c>
      <c r="F5085" s="11" t="n">
        <v>2006</v>
      </c>
      <c r="G5085" s="8" t="inlineStr">
        <is>
          <t>Porsche</t>
        </is>
      </c>
      <c r="H5085" s="8" t="inlineStr">
        <is>
          <t>911 Turbo S</t>
        </is>
      </c>
      <c r="I5085" s="8" t="inlineStr">
        <is>
          <t>2KC4TLR3DPARXKPU9</t>
        </is>
      </c>
      <c r="J5085" s="8" t="inlineStr">
        <is>
          <t>02 - Sports / GT</t>
        </is>
      </c>
      <c r="K5085" s="12" t="n">
        <v>480000</v>
      </c>
      <c r="L5085" s="8" t="inlineStr">
        <is>
          <t>Texas</t>
        </is>
      </c>
      <c r="M5085" s="13" t="n">
        <v>7811.32</v>
      </c>
      <c r="N5085" s="13" t="n">
        <v>6867.71</v>
      </c>
      <c r="O5085" s="8" t="n"/>
    </row>
    <row r="5086">
      <c r="A5086" s="8" t="inlineStr">
        <is>
          <t>CANON-202602-005019</t>
        </is>
      </c>
      <c r="B5086" s="9" t="inlineStr">
        <is>
          <t>2026-02</t>
        </is>
      </c>
      <c r="C5086" s="10" t="n">
        <v>46070</v>
      </c>
      <c r="D5086" s="9" t="inlineStr">
        <is>
          <t>Bound</t>
        </is>
      </c>
      <c r="E5086" s="8" t="inlineStr">
        <is>
          <t>Saoirse Vasquez</t>
        </is>
      </c>
      <c r="F5086" s="11" t="n">
        <v>1983</v>
      </c>
      <c r="G5086" s="8" t="inlineStr">
        <is>
          <t>Maserati</t>
        </is>
      </c>
      <c r="H5086" s="8" t="inlineStr">
        <is>
          <t>GranTurismo</t>
        </is>
      </c>
      <c r="I5086" s="8" t="inlineStr">
        <is>
          <t>XRSVHZE7JD6ZL2E9M</t>
        </is>
      </c>
      <c r="J5086" s="8" t="inlineStr">
        <is>
          <t>02 - Sports / GT</t>
        </is>
      </c>
      <c r="K5086" s="12" t="n">
        <v>425000</v>
      </c>
      <c r="L5086" s="8" t="inlineStr">
        <is>
          <t>Utah</t>
        </is>
      </c>
      <c r="M5086" s="13" t="n">
        <v>8119.1</v>
      </c>
      <c r="N5086" s="13" t="n">
        <v>7138.31</v>
      </c>
      <c r="O5086" s="8" t="n"/>
    </row>
    <row r="5087">
      <c r="A5087" s="8" t="inlineStr">
        <is>
          <t>CANON-202602-005020</t>
        </is>
      </c>
      <c r="B5087" s="9" t="inlineStr">
        <is>
          <t>2026-02</t>
        </is>
      </c>
      <c r="C5087" s="10" t="n">
        <v>46072</v>
      </c>
      <c r="D5087" s="9" t="inlineStr">
        <is>
          <t>Bound</t>
        </is>
      </c>
      <c r="E5087" s="8" t="inlineStr">
        <is>
          <t>Fenwick Blackwood</t>
        </is>
      </c>
      <c r="F5087" s="11" t="n">
        <v>1983</v>
      </c>
      <c r="G5087" s="8" t="inlineStr">
        <is>
          <t>BMW</t>
        </is>
      </c>
      <c r="H5087" s="8" t="inlineStr">
        <is>
          <t>M8 Competition</t>
        </is>
      </c>
      <c r="I5087" s="8" t="inlineStr">
        <is>
          <t>59VS3EUZFMC92FGTT</t>
        </is>
      </c>
      <c r="J5087" s="8" t="inlineStr">
        <is>
          <t>02 - Sports / GT</t>
        </is>
      </c>
      <c r="K5087" s="12" t="n">
        <v>180000</v>
      </c>
      <c r="L5087" s="8" t="inlineStr">
        <is>
          <t>Ohio</t>
        </is>
      </c>
      <c r="M5087" s="13" t="n">
        <v>4343.09</v>
      </c>
      <c r="N5087" s="13" t="n">
        <v>3818.44</v>
      </c>
      <c r="O5087" s="8" t="n"/>
    </row>
    <row r="5088">
      <c r="A5088" s="8" t="inlineStr">
        <is>
          <t>CANON-202602-005021</t>
        </is>
      </c>
      <c r="B5088" s="9" t="inlineStr">
        <is>
          <t>2026-02</t>
        </is>
      </c>
      <c r="C5088" s="10" t="n">
        <v>46074</v>
      </c>
      <c r="D5088" s="9" t="inlineStr">
        <is>
          <t>Bound</t>
        </is>
      </c>
      <c r="E5088" s="8" t="inlineStr">
        <is>
          <t>Callum Underwood</t>
        </is>
      </c>
      <c r="F5088" s="11" t="n">
        <v>1985</v>
      </c>
      <c r="G5088" s="8" t="inlineStr">
        <is>
          <t>Ferrari</t>
        </is>
      </c>
      <c r="H5088" s="8" t="inlineStr">
        <is>
          <t>SF90 Stradale</t>
        </is>
      </c>
      <c r="I5088" s="8" t="inlineStr">
        <is>
          <t>L5C827JJPGBACEFD1</t>
        </is>
      </c>
      <c r="J5088" s="8" t="inlineStr">
        <is>
          <t>03 - Supercar</t>
        </is>
      </c>
      <c r="K5088" s="12" t="n">
        <v>350000</v>
      </c>
      <c r="L5088" s="8" t="inlineStr">
        <is>
          <t>Pennsylvania</t>
        </is>
      </c>
      <c r="M5088" s="13" t="n">
        <v>7594.34</v>
      </c>
      <c r="N5088" s="13" t="n">
        <v>6676.94</v>
      </c>
      <c r="O5088" s="8" t="n"/>
    </row>
    <row r="5089">
      <c r="A5089" s="8" t="inlineStr">
        <is>
          <t>CANON-202602-005022</t>
        </is>
      </c>
      <c r="B5089" s="9" t="inlineStr">
        <is>
          <t>2026-02</t>
        </is>
      </c>
      <c r="C5089" s="10" t="n">
        <v>46067</v>
      </c>
      <c r="D5089" s="9" t="inlineStr">
        <is>
          <t>Bound</t>
        </is>
      </c>
      <c r="E5089" s="8" t="inlineStr">
        <is>
          <t>Ottilie Castellanos</t>
        </is>
      </c>
      <c r="F5089" s="11" t="n">
        <v>1969</v>
      </c>
      <c r="G5089" s="8" t="inlineStr">
        <is>
          <t>Bentley</t>
        </is>
      </c>
      <c r="H5089" s="8" t="inlineStr">
        <is>
          <t>Continental GT</t>
        </is>
      </c>
      <c r="I5089" s="8" t="inlineStr">
        <is>
          <t>3YEYX2BYCTSCUS78P</t>
        </is>
      </c>
      <c r="J5089" s="8" t="inlineStr">
        <is>
          <t>02 - Sports / GT</t>
        </is>
      </c>
      <c r="K5089" s="12" t="n">
        <v>230000</v>
      </c>
      <c r="L5089" s="8" t="inlineStr">
        <is>
          <t>Florida</t>
        </is>
      </c>
      <c r="M5089" s="13" t="n">
        <v>5669.28</v>
      </c>
      <c r="N5089" s="13" t="n">
        <v>4984.43</v>
      </c>
      <c r="O5089" s="8" t="n"/>
    </row>
    <row r="5090">
      <c r="A5090" s="8" t="inlineStr">
        <is>
          <t>CANON-202602-005024</t>
        </is>
      </c>
      <c r="B5090" s="9" t="inlineStr">
        <is>
          <t>2026-02</t>
        </is>
      </c>
      <c r="C5090" s="10" t="n">
        <v>46061</v>
      </c>
      <c r="D5090" s="9" t="inlineStr">
        <is>
          <t>Bound</t>
        </is>
      </c>
      <c r="E5090" s="8" t="inlineStr">
        <is>
          <t>Fenwick Castellanos</t>
        </is>
      </c>
      <c r="F5090" s="11" t="n">
        <v>1974</v>
      </c>
      <c r="G5090" s="8" t="inlineStr">
        <is>
          <t>McLaren</t>
        </is>
      </c>
      <c r="H5090" s="8" t="inlineStr">
        <is>
          <t>750S</t>
        </is>
      </c>
      <c r="I5090" s="8" t="inlineStr">
        <is>
          <t>C7YXJVHGPMGLCL052</t>
        </is>
      </c>
      <c r="J5090" s="8" t="inlineStr">
        <is>
          <t>03 - Supercar</t>
        </is>
      </c>
      <c r="K5090" s="12" t="n">
        <v>1185000</v>
      </c>
      <c r="L5090" s="8" t="inlineStr">
        <is>
          <t>Texas</t>
        </is>
      </c>
      <c r="M5090" s="13" t="n">
        <v>20569.81</v>
      </c>
      <c r="N5090" s="13" t="n">
        <v>18084.98</v>
      </c>
      <c r="O5090" s="8" t="n"/>
    </row>
    <row r="5091">
      <c r="A5091" s="8" t="inlineStr">
        <is>
          <t>CANON-202602-005025</t>
        </is>
      </c>
      <c r="B5091" s="9" t="inlineStr">
        <is>
          <t>2026-02</t>
        </is>
      </c>
      <c r="C5091" s="10" t="n">
        <v>46071</v>
      </c>
      <c r="D5091" s="9" t="inlineStr">
        <is>
          <t>Bound</t>
        </is>
      </c>
      <c r="E5091" s="8" t="inlineStr">
        <is>
          <t>Desmond Montoya</t>
        </is>
      </c>
      <c r="F5091" s="11" t="n">
        <v>1989</v>
      </c>
      <c r="G5091" s="8" t="inlineStr">
        <is>
          <t>Porsche</t>
        </is>
      </c>
      <c r="H5091" s="8" t="inlineStr">
        <is>
          <t>911 Turbo S</t>
        </is>
      </c>
      <c r="I5091" s="8" t="inlineStr">
        <is>
          <t>1XC0J06Y7EA4GJF5D</t>
        </is>
      </c>
      <c r="J5091" s="8" t="inlineStr">
        <is>
          <t>02 - Sports / GT</t>
        </is>
      </c>
      <c r="K5091" s="12" t="n">
        <v>365000</v>
      </c>
      <c r="L5091" s="8" t="inlineStr">
        <is>
          <t>Louisiana</t>
        </is>
      </c>
      <c r="M5091" s="13" t="n">
        <v>6249.76</v>
      </c>
      <c r="N5091" s="13" t="n">
        <v>5494.79</v>
      </c>
      <c r="O5091" s="8" t="n"/>
    </row>
    <row r="5092">
      <c r="A5092" s="8" t="inlineStr">
        <is>
          <t>CANON-202602-005027</t>
        </is>
      </c>
      <c r="B5092" s="9" t="inlineStr">
        <is>
          <t>2026-02</t>
        </is>
      </c>
      <c r="C5092" s="10" t="n">
        <v>46055</v>
      </c>
      <c r="D5092" s="9" t="inlineStr">
        <is>
          <t>Bound</t>
        </is>
      </c>
      <c r="E5092" s="8" t="inlineStr">
        <is>
          <t>Beatrix Vasquez</t>
        </is>
      </c>
      <c r="F5092" s="11" t="n">
        <v>2019</v>
      </c>
      <c r="G5092" s="8" t="inlineStr">
        <is>
          <t>Maserati</t>
        </is>
      </c>
      <c r="H5092" s="8" t="inlineStr">
        <is>
          <t>GranTurismo</t>
        </is>
      </c>
      <c r="I5092" s="8" t="inlineStr">
        <is>
          <t>3HYWDB27B6745K1V4</t>
        </is>
      </c>
      <c r="J5092" s="8" t="inlineStr">
        <is>
          <t>02 - Sports / GT</t>
        </is>
      </c>
      <c r="K5092" s="12" t="n">
        <v>430000</v>
      </c>
      <c r="L5092" s="8" t="inlineStr">
        <is>
          <t>Texas</t>
        </is>
      </c>
      <c r="M5092" s="13" t="n">
        <v>6997.64</v>
      </c>
      <c r="N5092" s="13" t="n">
        <v>6152.33</v>
      </c>
      <c r="O5092" s="8" t="n"/>
    </row>
    <row r="5093">
      <c r="A5093" s="8" t="inlineStr">
        <is>
          <t>CANON-202602-005029</t>
        </is>
      </c>
      <c r="B5093" s="9" t="inlineStr">
        <is>
          <t>2026-02</t>
        </is>
      </c>
      <c r="C5093" s="10" t="n">
        <v>46055</v>
      </c>
      <c r="D5093" s="9" t="inlineStr">
        <is>
          <t>Bound</t>
        </is>
      </c>
      <c r="E5093" s="8" t="inlineStr">
        <is>
          <t>Sunniva Nakashima</t>
        </is>
      </c>
      <c r="F5093" s="11" t="n">
        <v>2024</v>
      </c>
      <c r="G5093" s="8" t="inlineStr">
        <is>
          <t>Ferrari</t>
        </is>
      </c>
      <c r="H5093" s="8" t="inlineStr">
        <is>
          <t>SF90 Stradale</t>
        </is>
      </c>
      <c r="I5093" s="8" t="inlineStr">
        <is>
          <t>1PAC9B45J2WMGRY6L</t>
        </is>
      </c>
      <c r="J5093" s="8" t="inlineStr">
        <is>
          <t>03 - Supercar</t>
        </is>
      </c>
      <c r="K5093" s="12" t="n">
        <v>615000</v>
      </c>
      <c r="L5093" s="8" t="inlineStr">
        <is>
          <t>Montana</t>
        </is>
      </c>
      <c r="M5093" s="13" t="n">
        <v>10251.93</v>
      </c>
      <c r="N5093" s="13" t="n">
        <v>9013.5</v>
      </c>
      <c r="O5093" s="8" t="n"/>
    </row>
    <row r="5094">
      <c r="A5094" s="8" t="inlineStr">
        <is>
          <t>CANON-202602-005030</t>
        </is>
      </c>
      <c r="B5094" s="9" t="inlineStr">
        <is>
          <t>2026-02</t>
        </is>
      </c>
      <c r="C5094" s="10" t="n">
        <v>46069</v>
      </c>
      <c r="D5094" s="9" t="inlineStr">
        <is>
          <t>Bound</t>
        </is>
      </c>
      <c r="E5094" s="8" t="inlineStr">
        <is>
          <t>Ramona Rourke</t>
        </is>
      </c>
      <c r="F5094" s="11" t="n">
        <v>1957</v>
      </c>
      <c r="G5094" s="8" t="inlineStr">
        <is>
          <t>Lamborghini</t>
        </is>
      </c>
      <c r="H5094" s="8" t="inlineStr">
        <is>
          <t>Huracan EVO</t>
        </is>
      </c>
      <c r="I5094" s="8" t="inlineStr">
        <is>
          <t>E3ESXWHPRVVCRCMCX</t>
        </is>
      </c>
      <c r="J5094" s="8" t="inlineStr">
        <is>
          <t>03 - Supercar</t>
        </is>
      </c>
      <c r="K5094" s="12" t="n">
        <v>1575000</v>
      </c>
      <c r="L5094" s="8" t="inlineStr">
        <is>
          <t>California</t>
        </is>
      </c>
      <c r="M5094" s="13" t="n">
        <v>32094.34</v>
      </c>
      <c r="N5094" s="13" t="n">
        <v>28217.34</v>
      </c>
      <c r="O5094" s="8" t="n"/>
    </row>
    <row r="5095">
      <c r="A5095" s="8" t="inlineStr">
        <is>
          <t>CANON-202602-005031</t>
        </is>
      </c>
      <c r="B5095" s="9" t="inlineStr">
        <is>
          <t>2026-02</t>
        </is>
      </c>
      <c r="C5095" s="10" t="n">
        <v>46056</v>
      </c>
      <c r="D5095" s="9" t="inlineStr">
        <is>
          <t>Bound</t>
        </is>
      </c>
      <c r="E5095" s="8" t="inlineStr">
        <is>
          <t>Emiliano Nakashima</t>
        </is>
      </c>
      <c r="F5095" s="11" t="n">
        <v>1991</v>
      </c>
      <c r="G5095" s="8" t="inlineStr">
        <is>
          <t>Jaguar</t>
        </is>
      </c>
      <c r="H5095" s="8" t="inlineStr">
        <is>
          <t>E-Type Series 1</t>
        </is>
      </c>
      <c r="I5095" s="8" t="inlineStr">
        <is>
          <t>Z6AST956VF0B7ZLN0</t>
        </is>
      </c>
      <c r="J5095" s="8" t="inlineStr">
        <is>
          <t>07 - Post-War Classic (1946-1972)</t>
        </is>
      </c>
      <c r="K5095" s="12" t="n">
        <v>820000</v>
      </c>
      <c r="L5095" s="8" t="inlineStr">
        <is>
          <t>Idaho</t>
        </is>
      </c>
      <c r="M5095" s="13" t="n">
        <v>6586.3</v>
      </c>
      <c r="N5095" s="13" t="n">
        <v>5790.67</v>
      </c>
      <c r="O5095" s="8" t="n"/>
    </row>
    <row r="5096">
      <c r="A5096" s="8" t="inlineStr">
        <is>
          <t>CANON-202602-005032</t>
        </is>
      </c>
      <c r="B5096" s="9" t="inlineStr">
        <is>
          <t>2026-02</t>
        </is>
      </c>
      <c r="C5096" s="10" t="n">
        <v>46080</v>
      </c>
      <c r="D5096" s="9" t="inlineStr">
        <is>
          <t>Bound</t>
        </is>
      </c>
      <c r="E5096" s="8" t="inlineStr">
        <is>
          <t>Priya Chattopadhyay</t>
        </is>
      </c>
      <c r="F5096" s="11" t="n">
        <v>1972</v>
      </c>
      <c r="G5096" s="8" t="inlineStr">
        <is>
          <t>BMW</t>
        </is>
      </c>
      <c r="H5096" s="8" t="inlineStr">
        <is>
          <t>M8 Competition</t>
        </is>
      </c>
      <c r="I5096" s="8" t="inlineStr">
        <is>
          <t>YVPYXSAM98E813HGZ</t>
        </is>
      </c>
      <c r="J5096" s="8" t="inlineStr">
        <is>
          <t>02 - Sports / GT</t>
        </is>
      </c>
      <c r="K5096" s="12" t="n">
        <v>495000</v>
      </c>
      <c r="L5096" s="8" t="inlineStr">
        <is>
          <t>Illinois</t>
        </is>
      </c>
      <c r="M5096" s="13" t="n">
        <v>9526.42</v>
      </c>
      <c r="N5096" s="13" t="n">
        <v>8375.629999999999</v>
      </c>
      <c r="O5096" s="8" t="n"/>
    </row>
    <row r="5097">
      <c r="A5097" s="8" t="inlineStr">
        <is>
          <t>CANON-202602-005034</t>
        </is>
      </c>
      <c r="B5097" s="9" t="inlineStr">
        <is>
          <t>2026-02</t>
        </is>
      </c>
      <c r="C5097" s="10" t="n">
        <v>46059</v>
      </c>
      <c r="D5097" s="9" t="inlineStr">
        <is>
          <t>Bound</t>
        </is>
      </c>
      <c r="E5097" s="8" t="inlineStr">
        <is>
          <t>Horace Delacroix</t>
        </is>
      </c>
      <c r="F5097" s="11" t="n">
        <v>1980</v>
      </c>
      <c r="G5097" s="8" t="inlineStr">
        <is>
          <t>Ferrari</t>
        </is>
      </c>
      <c r="H5097" s="8" t="inlineStr">
        <is>
          <t>SF90 Stradale</t>
        </is>
      </c>
      <c r="I5097" s="8" t="inlineStr">
        <is>
          <t>2V79GMMBL64ZXX8W6</t>
        </is>
      </c>
      <c r="J5097" s="8" t="inlineStr">
        <is>
          <t>03 - Supercar</t>
        </is>
      </c>
      <c r="K5097" s="12" t="n">
        <v>880000</v>
      </c>
      <c r="L5097" s="8" t="inlineStr">
        <is>
          <t>Louisiana</t>
        </is>
      </c>
      <c r="M5097" s="13" t="n">
        <v>19086.04</v>
      </c>
      <c r="N5097" s="13" t="n">
        <v>16780.45</v>
      </c>
      <c r="O5097" s="8" t="n"/>
    </row>
    <row r="5098">
      <c r="A5098" s="8" t="inlineStr">
        <is>
          <t>CANON-202602-005035</t>
        </is>
      </c>
      <c r="B5098" s="9" t="inlineStr">
        <is>
          <t>2026-02</t>
        </is>
      </c>
      <c r="C5098" s="10" t="n">
        <v>46075</v>
      </c>
      <c r="D5098" s="9" t="inlineStr">
        <is>
          <t>Bound</t>
        </is>
      </c>
      <c r="E5098" s="8" t="inlineStr">
        <is>
          <t>Cassius Delacroix</t>
        </is>
      </c>
      <c r="F5098" s="11" t="n">
        <v>2018</v>
      </c>
      <c r="G5098" s="8" t="inlineStr">
        <is>
          <t>Bentley</t>
        </is>
      </c>
      <c r="H5098" s="8" t="inlineStr">
        <is>
          <t>Continental GT</t>
        </is>
      </c>
      <c r="I5098" s="8" t="inlineStr">
        <is>
          <t>43HDDEZRJSP3MZG7H</t>
        </is>
      </c>
      <c r="J5098" s="8" t="inlineStr">
        <is>
          <t>02 - Sports / GT</t>
        </is>
      </c>
      <c r="K5098" s="12" t="n">
        <v>435000</v>
      </c>
      <c r="L5098" s="8" t="inlineStr">
        <is>
          <t>Michigan</t>
        </is>
      </c>
      <c r="M5098" s="13" t="n">
        <v>9541.27</v>
      </c>
      <c r="N5098" s="13" t="n">
        <v>8388.68</v>
      </c>
      <c r="O5098" s="8" t="n"/>
    </row>
    <row r="5099">
      <c r="A5099" s="8" t="inlineStr">
        <is>
          <t>CANON-202602-005037</t>
        </is>
      </c>
      <c r="B5099" s="9" t="inlineStr">
        <is>
          <t>2026-02</t>
        </is>
      </c>
      <c r="C5099" s="10" t="n">
        <v>46069</v>
      </c>
      <c r="D5099" s="9" t="inlineStr">
        <is>
          <t>Bound</t>
        </is>
      </c>
      <c r="E5099" s="8" t="inlineStr">
        <is>
          <t>Fitzgerald Chattopadhyay</t>
        </is>
      </c>
      <c r="F5099" s="11" t="n">
        <v>1998</v>
      </c>
      <c r="G5099" s="8" t="inlineStr">
        <is>
          <t>Aston Martin</t>
        </is>
      </c>
      <c r="H5099" s="8" t="inlineStr">
        <is>
          <t>DB12</t>
        </is>
      </c>
      <c r="I5099" s="8" t="inlineStr">
        <is>
          <t>70J83HHMNESNN8HPF</t>
        </is>
      </c>
      <c r="J5099" s="8" t="inlineStr">
        <is>
          <t>02 - Sports / GT</t>
        </is>
      </c>
      <c r="K5099" s="12" t="n">
        <v>225000</v>
      </c>
      <c r="L5099" s="8" t="inlineStr">
        <is>
          <t>Idaho</t>
        </is>
      </c>
      <c r="M5099" s="13" t="n">
        <v>3866.6</v>
      </c>
      <c r="N5099" s="13" t="n">
        <v>3399.51</v>
      </c>
      <c r="O5099" s="8" t="n"/>
    </row>
    <row r="5100">
      <c r="A5100" s="8" t="inlineStr">
        <is>
          <t>CANON-202602-005038</t>
        </is>
      </c>
      <c r="B5100" s="9" t="inlineStr">
        <is>
          <t>2026-02</t>
        </is>
      </c>
      <c r="C5100" s="10" t="n">
        <v>46075</v>
      </c>
      <c r="D5100" s="9" t="inlineStr">
        <is>
          <t>Bound</t>
        </is>
      </c>
      <c r="E5100" s="8" t="inlineStr">
        <is>
          <t>Sunniva Blackwood</t>
        </is>
      </c>
      <c r="F5100" s="11" t="n">
        <v>1981</v>
      </c>
      <c r="G5100" s="8" t="inlineStr">
        <is>
          <t>Icon</t>
        </is>
      </c>
      <c r="H5100" s="8" t="inlineStr">
        <is>
          <t>Derelict</t>
        </is>
      </c>
      <c r="I5100" s="8" t="inlineStr">
        <is>
          <t>AZXMYSAS8J3WWHVFB</t>
        </is>
      </c>
      <c r="J5100" s="8" t="inlineStr">
        <is>
          <t>11 - Restomod / Coachbuilt / Bespoke</t>
        </is>
      </c>
      <c r="K5100" s="12" t="n">
        <v>1950000</v>
      </c>
      <c r="L5100" s="8" t="inlineStr">
        <is>
          <t>Louisiana</t>
        </is>
      </c>
      <c r="M5100" s="13" t="n">
        <v>30272.83</v>
      </c>
      <c r="N5100" s="13" t="n">
        <v>26615.87</v>
      </c>
      <c r="O5100" s="8" t="n"/>
    </row>
    <row r="5101">
      <c r="A5101" s="8" t="inlineStr">
        <is>
          <t>CANON-202602-005039</t>
        </is>
      </c>
      <c r="B5101" s="9" t="inlineStr">
        <is>
          <t>2026-02</t>
        </is>
      </c>
      <c r="C5101" s="10" t="n">
        <v>46056</v>
      </c>
      <c r="D5101" s="9" t="inlineStr">
        <is>
          <t>Bound</t>
        </is>
      </c>
      <c r="E5101" s="8" t="inlineStr">
        <is>
          <t>Mireille Nakashima</t>
        </is>
      </c>
      <c r="F5101" s="11" t="n">
        <v>2021</v>
      </c>
      <c r="G5101" s="8" t="inlineStr">
        <is>
          <t>McLaren</t>
        </is>
      </c>
      <c r="H5101" s="8" t="inlineStr">
        <is>
          <t>750S</t>
        </is>
      </c>
      <c r="I5101" s="8" t="inlineStr">
        <is>
          <t>HU02W7SYBYVUSERBC</t>
        </is>
      </c>
      <c r="J5101" s="8" t="inlineStr">
        <is>
          <t>03 - Supercar</t>
        </is>
      </c>
      <c r="K5101" s="12" t="n">
        <v>1130000</v>
      </c>
      <c r="L5101" s="8" t="inlineStr">
        <is>
          <t>Rhode Island</t>
        </is>
      </c>
      <c r="M5101" s="13" t="n">
        <v>23367.55</v>
      </c>
      <c r="N5101" s="13" t="n">
        <v>20544.75</v>
      </c>
      <c r="O5101" s="8" t="n"/>
    </row>
    <row r="5102">
      <c r="A5102" s="8" t="inlineStr">
        <is>
          <t>CANON-202602-005040</t>
        </is>
      </c>
      <c r="B5102" s="9" t="inlineStr">
        <is>
          <t>2026-02</t>
        </is>
      </c>
      <c r="C5102" s="10" t="n">
        <v>46072</v>
      </c>
      <c r="D5102" s="9" t="inlineStr">
        <is>
          <t>Bound</t>
        </is>
      </c>
      <c r="E5102" s="8" t="inlineStr">
        <is>
          <t>Everett Vandermeer</t>
        </is>
      </c>
      <c r="F5102" s="11" t="n">
        <v>1999</v>
      </c>
      <c r="G5102" s="8" t="inlineStr">
        <is>
          <t>Ferrari</t>
        </is>
      </c>
      <c r="H5102" s="8" t="inlineStr">
        <is>
          <t>275 GTB/4</t>
        </is>
      </c>
      <c r="I5102" s="8" t="inlineStr">
        <is>
          <t>W6EKAPVFNNEMS9KPZ</t>
        </is>
      </c>
      <c r="J5102" s="8" t="inlineStr">
        <is>
          <t>07 - Post-War Classic (1946-1972)</t>
        </is>
      </c>
      <c r="K5102" s="12" t="n">
        <v>1950000</v>
      </c>
      <c r="L5102" s="8" t="inlineStr">
        <is>
          <t>Vermont</t>
        </is>
      </c>
      <c r="M5102" s="13" t="n">
        <v>17056.98</v>
      </c>
      <c r="N5102" s="13" t="n">
        <v>14996.5</v>
      </c>
      <c r="O5102" s="8" t="n"/>
    </row>
    <row r="5103">
      <c r="A5103" s="8" t="inlineStr">
        <is>
          <t>CANON-202602-005041</t>
        </is>
      </c>
      <c r="B5103" s="9" t="inlineStr">
        <is>
          <t>2026-02</t>
        </is>
      </c>
      <c r="C5103" s="10" t="n">
        <v>46056</v>
      </c>
      <c r="D5103" s="9" t="inlineStr">
        <is>
          <t>Bound</t>
        </is>
      </c>
      <c r="E5103" s="8" t="inlineStr">
        <is>
          <t>Callum Montoya</t>
        </is>
      </c>
      <c r="F5103" s="11" t="n">
        <v>1967</v>
      </c>
      <c r="G5103" s="8" t="inlineStr">
        <is>
          <t>Aston Martin</t>
        </is>
      </c>
      <c r="H5103" s="8" t="inlineStr">
        <is>
          <t>DB12</t>
        </is>
      </c>
      <c r="I5103" s="8" t="inlineStr">
        <is>
          <t>HUUXJXYY8TAWUCMDT</t>
        </is>
      </c>
      <c r="J5103" s="8" t="inlineStr">
        <is>
          <t>02 - Sports / GT</t>
        </is>
      </c>
      <c r="K5103" s="12" t="n">
        <v>575000</v>
      </c>
      <c r="L5103" s="8" t="inlineStr">
        <is>
          <t>Minnesota</t>
        </is>
      </c>
      <c r="M5103" s="13" t="n">
        <v>9308.49</v>
      </c>
      <c r="N5103" s="13" t="n">
        <v>8184.02</v>
      </c>
      <c r="O5103" s="8" t="n"/>
    </row>
    <row r="5104">
      <c r="A5104" s="8" t="inlineStr">
        <is>
          <t>CANON-202602-005042</t>
        </is>
      </c>
      <c r="B5104" s="9" t="inlineStr">
        <is>
          <t>2026-02</t>
        </is>
      </c>
      <c r="C5104" s="10" t="n">
        <v>46058</v>
      </c>
      <c r="D5104" s="9" t="inlineStr">
        <is>
          <t>Bound</t>
        </is>
      </c>
      <c r="E5104" s="8" t="inlineStr">
        <is>
          <t>Ramona Vandermeer</t>
        </is>
      </c>
      <c r="F5104" s="11" t="n">
        <v>1958</v>
      </c>
      <c r="G5104" s="8" t="inlineStr">
        <is>
          <t>Maserati</t>
        </is>
      </c>
      <c r="H5104" s="8" t="inlineStr">
        <is>
          <t>GranTurismo</t>
        </is>
      </c>
      <c r="I5104" s="8" t="inlineStr">
        <is>
          <t>N9PH7NRCN5Z93DKRP</t>
        </is>
      </c>
      <c r="J5104" s="8" t="inlineStr">
        <is>
          <t>02 - Sports / GT</t>
        </is>
      </c>
      <c r="K5104" s="12" t="n">
        <v>1605000</v>
      </c>
      <c r="L5104" s="8" t="inlineStr">
        <is>
          <t>Oregon</t>
        </is>
      </c>
      <c r="M5104" s="13" t="n">
        <v>18820.9</v>
      </c>
      <c r="N5104" s="13" t="n">
        <v>16547.34</v>
      </c>
      <c r="O5104" s="8" t="n"/>
    </row>
    <row r="5105">
      <c r="A5105" s="8" t="inlineStr">
        <is>
          <t>CANON-202602-005043</t>
        </is>
      </c>
      <c r="B5105" s="9" t="inlineStr">
        <is>
          <t>2026-02</t>
        </is>
      </c>
      <c r="C5105" s="10" t="n">
        <v>46066</v>
      </c>
      <c r="D5105" s="9" t="inlineStr">
        <is>
          <t>Bound</t>
        </is>
      </c>
      <c r="E5105" s="8" t="inlineStr">
        <is>
          <t>Priya Castellanos</t>
        </is>
      </c>
      <c r="F5105" s="11" t="n">
        <v>1964</v>
      </c>
      <c r="G5105" s="8" t="inlineStr">
        <is>
          <t>Aston Martin</t>
        </is>
      </c>
      <c r="H5105" s="8" t="inlineStr">
        <is>
          <t>DB12</t>
        </is>
      </c>
      <c r="I5105" s="8" t="inlineStr">
        <is>
          <t>XTA1TFFTU8F8P6SAR</t>
        </is>
      </c>
      <c r="J5105" s="8" t="inlineStr">
        <is>
          <t>02 - Sports / GT</t>
        </is>
      </c>
      <c r="K5105" s="12" t="n">
        <v>315000</v>
      </c>
      <c r="L5105" s="8" t="inlineStr">
        <is>
          <t>Tennessee</t>
        </is>
      </c>
      <c r="M5105" s="13" t="n">
        <v>4368.4</v>
      </c>
      <c r="N5105" s="13" t="n">
        <v>3840.7</v>
      </c>
      <c r="O5105" s="8" t="n"/>
    </row>
    <row r="5106">
      <c r="A5106" s="8" t="inlineStr">
        <is>
          <t>CANON-202602-005044</t>
        </is>
      </c>
      <c r="B5106" s="9" t="inlineStr">
        <is>
          <t>2026-02</t>
        </is>
      </c>
      <c r="C5106" s="10" t="n">
        <v>46074</v>
      </c>
      <c r="D5106" s="9" t="inlineStr">
        <is>
          <t>Bound</t>
        </is>
      </c>
      <c r="E5106" s="8" t="inlineStr">
        <is>
          <t>Delphine Delacroix</t>
        </is>
      </c>
      <c r="F5106" s="11" t="n">
        <v>1981</v>
      </c>
      <c r="G5106" s="8" t="inlineStr">
        <is>
          <t>McLaren</t>
        </is>
      </c>
      <c r="H5106" s="8" t="inlineStr">
        <is>
          <t>750S</t>
        </is>
      </c>
      <c r="I5106" s="8" t="inlineStr">
        <is>
          <t>1PAL7ZNGMCMFG9SA5</t>
        </is>
      </c>
      <c r="J5106" s="8" t="inlineStr">
        <is>
          <t>03 - Supercar</t>
        </is>
      </c>
      <c r="K5106" s="12" t="n">
        <v>965000</v>
      </c>
      <c r="L5106" s="8" t="inlineStr">
        <is>
          <t>Arizona</t>
        </is>
      </c>
      <c r="M5106" s="13" t="n">
        <v>17470.14</v>
      </c>
      <c r="N5106" s="13" t="n">
        <v>15359.75</v>
      </c>
      <c r="O5106" s="8" t="n"/>
    </row>
    <row r="5107">
      <c r="A5107" s="8" t="inlineStr">
        <is>
          <t>CANON-202602-005046</t>
        </is>
      </c>
      <c r="B5107" s="9" t="inlineStr">
        <is>
          <t>2026-02</t>
        </is>
      </c>
      <c r="C5107" s="10" t="n">
        <v>46071</v>
      </c>
      <c r="D5107" s="9" t="inlineStr">
        <is>
          <t>Bound</t>
        </is>
      </c>
      <c r="E5107" s="8" t="inlineStr">
        <is>
          <t>Fitzgerald Kingsford</t>
        </is>
      </c>
      <c r="F5107" s="11" t="n">
        <v>1962</v>
      </c>
      <c r="G5107" s="8" t="inlineStr">
        <is>
          <t>Ferrari</t>
        </is>
      </c>
      <c r="H5107" s="8" t="inlineStr">
        <is>
          <t>SF90 Stradale</t>
        </is>
      </c>
      <c r="I5107" s="8" t="inlineStr">
        <is>
          <t>M1MV3KUDUL5SJ5HDS</t>
        </is>
      </c>
      <c r="J5107" s="8" t="inlineStr">
        <is>
          <t>03 - Supercar</t>
        </is>
      </c>
      <c r="K5107" s="12" t="n">
        <v>625000</v>
      </c>
      <c r="L5107" s="8" t="inlineStr">
        <is>
          <t>Texas</t>
        </is>
      </c>
      <c r="M5107" s="13" t="n">
        <v>12883.25</v>
      </c>
      <c r="N5107" s="13" t="n">
        <v>11326.95</v>
      </c>
      <c r="O5107" s="8" t="n"/>
    </row>
    <row r="5108">
      <c r="A5108" s="8" t="inlineStr">
        <is>
          <t>CANON-202602-005047</t>
        </is>
      </c>
      <c r="B5108" s="9" t="inlineStr">
        <is>
          <t>2026-02</t>
        </is>
      </c>
      <c r="C5108" s="10" t="n">
        <v>46067</v>
      </c>
      <c r="D5108" s="9" t="inlineStr">
        <is>
          <t>Bound</t>
        </is>
      </c>
      <c r="E5108" s="8" t="inlineStr">
        <is>
          <t>Aurelio Vasquez</t>
        </is>
      </c>
      <c r="F5108" s="11" t="n">
        <v>1984</v>
      </c>
      <c r="G5108" s="8" t="inlineStr">
        <is>
          <t>Mercedes-Benz</t>
        </is>
      </c>
      <c r="H5108" s="8" t="inlineStr">
        <is>
          <t>AMG GT</t>
        </is>
      </c>
      <c r="I5108" s="8" t="inlineStr">
        <is>
          <t>D9LZ08ZC1YHGYNAD0</t>
        </is>
      </c>
      <c r="J5108" s="8" t="inlineStr">
        <is>
          <t>02 - Sports / GT</t>
        </is>
      </c>
      <c r="K5108" s="12" t="n">
        <v>470000</v>
      </c>
      <c r="L5108" s="8" t="inlineStr">
        <is>
          <t>Louisiana</t>
        </is>
      </c>
      <c r="M5108" s="13" t="n">
        <v>8047.64</v>
      </c>
      <c r="N5108" s="13" t="n">
        <v>7075.49</v>
      </c>
      <c r="O5108" s="8" t="n"/>
    </row>
    <row r="5109">
      <c r="A5109" s="8" t="inlineStr">
        <is>
          <t>CANON-202602-005048</t>
        </is>
      </c>
      <c r="B5109" s="9" t="inlineStr">
        <is>
          <t>2026-02</t>
        </is>
      </c>
      <c r="C5109" s="10" t="n">
        <v>46076</v>
      </c>
      <c r="D5109" s="9" t="inlineStr">
        <is>
          <t>Bound</t>
        </is>
      </c>
      <c r="E5109" s="8" t="inlineStr">
        <is>
          <t>Fitzgerald Fairweather</t>
        </is>
      </c>
      <c r="F5109" s="11" t="n">
        <v>2015</v>
      </c>
      <c r="G5109" s="8" t="inlineStr">
        <is>
          <t>Singer</t>
        </is>
      </c>
      <c r="H5109" s="8" t="inlineStr">
        <is>
          <t>911 Reimagined</t>
        </is>
      </c>
      <c r="I5109" s="8" t="inlineStr">
        <is>
          <t>TUMUTN6PKET55FZLA</t>
        </is>
      </c>
      <c r="J5109" s="8" t="inlineStr">
        <is>
          <t>11 - Restomod / Coachbuilt / Bespoke</t>
        </is>
      </c>
      <c r="K5109" s="12" t="n">
        <v>240000</v>
      </c>
      <c r="L5109" s="8" t="inlineStr">
        <is>
          <t>New Jersey</t>
        </is>
      </c>
      <c r="M5109" s="13" t="n">
        <v>4326.79</v>
      </c>
      <c r="N5109" s="13" t="n">
        <v>3804.11</v>
      </c>
      <c r="O5109" s="8" t="n"/>
    </row>
    <row r="5110">
      <c r="A5110" s="8" t="inlineStr">
        <is>
          <t>CANON-202602-005049</t>
        </is>
      </c>
      <c r="B5110" s="9" t="inlineStr">
        <is>
          <t>2026-02</t>
        </is>
      </c>
      <c r="C5110" s="10" t="n">
        <v>46057</v>
      </c>
      <c r="D5110" s="9" t="inlineStr">
        <is>
          <t>Bound</t>
        </is>
      </c>
      <c r="E5110" s="8" t="inlineStr">
        <is>
          <t>Anouk Underwood</t>
        </is>
      </c>
      <c r="F5110" s="11" t="n">
        <v>1995</v>
      </c>
      <c r="G5110" s="8" t="inlineStr">
        <is>
          <t>Aston Martin</t>
        </is>
      </c>
      <c r="H5110" s="8" t="inlineStr">
        <is>
          <t>DB5</t>
        </is>
      </c>
      <c r="I5110" s="8" t="inlineStr">
        <is>
          <t>2R0LN39BWMPZ087MB</t>
        </is>
      </c>
      <c r="J5110" s="8" t="inlineStr">
        <is>
          <t>07 - Post-War Classic (1946-1972)</t>
        </is>
      </c>
      <c r="K5110" s="12" t="n">
        <v>800000</v>
      </c>
      <c r="L5110" s="8" t="inlineStr">
        <is>
          <t>New Hampshire</t>
        </is>
      </c>
      <c r="M5110" s="13" t="n">
        <v>6750.19</v>
      </c>
      <c r="N5110" s="13" t="n">
        <v>5934.77</v>
      </c>
      <c r="O5110" s="8" t="n"/>
    </row>
    <row r="5111">
      <c r="A5111" s="8" t="inlineStr">
        <is>
          <t>CANON-202602-005050</t>
        </is>
      </c>
      <c r="B5111" s="9" t="inlineStr">
        <is>
          <t>2026-02</t>
        </is>
      </c>
      <c r="C5111" s="10" t="n">
        <v>46069</v>
      </c>
      <c r="D5111" s="9" t="inlineStr">
        <is>
          <t>Bound</t>
        </is>
      </c>
      <c r="E5111" s="8" t="inlineStr">
        <is>
          <t>Fitzgerald Ashcombe</t>
        </is>
      </c>
      <c r="F5111" s="11" t="n">
        <v>2012</v>
      </c>
      <c r="G5111" s="8" t="inlineStr">
        <is>
          <t>Bentley</t>
        </is>
      </c>
      <c r="H5111" s="8" t="inlineStr">
        <is>
          <t>Continental GT</t>
        </is>
      </c>
      <c r="I5111" s="8" t="inlineStr">
        <is>
          <t>AR9LDK8UYMV83BVSG</t>
        </is>
      </c>
      <c r="J5111" s="8" t="inlineStr">
        <is>
          <t>02 - Sports / GT</t>
        </is>
      </c>
      <c r="K5111" s="12" t="n">
        <v>795000</v>
      </c>
      <c r="L5111" s="8" t="inlineStr">
        <is>
          <t>North Dakota</t>
        </is>
      </c>
      <c r="M5111" s="13" t="n">
        <v>9945</v>
      </c>
      <c r="N5111" s="13" t="n">
        <v>8743.639999999999</v>
      </c>
      <c r="O5111" s="8" t="n"/>
    </row>
    <row r="5112">
      <c r="A5112" s="8" t="inlineStr">
        <is>
          <t>CANON-202602-005051</t>
        </is>
      </c>
      <c r="B5112" s="9" t="inlineStr">
        <is>
          <t>2026-02</t>
        </is>
      </c>
      <c r="C5112" s="10" t="n">
        <v>46073</v>
      </c>
      <c r="D5112" s="9" t="inlineStr">
        <is>
          <t>Bound</t>
        </is>
      </c>
      <c r="E5112" s="8" t="inlineStr">
        <is>
          <t>Saoirse Fairweather</t>
        </is>
      </c>
      <c r="F5112" s="11" t="n">
        <v>1986</v>
      </c>
      <c r="G5112" s="8" t="inlineStr">
        <is>
          <t>Ringbrothers</t>
        </is>
      </c>
      <c r="H5112" s="8" t="inlineStr">
        <is>
          <t>Mustang</t>
        </is>
      </c>
      <c r="I5112" s="8" t="inlineStr">
        <is>
          <t>JL71FMK4J0VXXS5YN</t>
        </is>
      </c>
      <c r="J5112" s="8" t="inlineStr">
        <is>
          <t>11 - Restomod / Coachbuilt / Bespoke</t>
        </is>
      </c>
      <c r="K5112" s="12" t="n">
        <v>575000</v>
      </c>
      <c r="L5112" s="8" t="inlineStr">
        <is>
          <t>California</t>
        </is>
      </c>
      <c r="M5112" s="13" t="n">
        <v>11424.06</v>
      </c>
      <c r="N5112" s="13" t="n">
        <v>10044.03</v>
      </c>
      <c r="O5112" s="8" t="n"/>
    </row>
    <row r="5113">
      <c r="A5113" s="8" t="inlineStr">
        <is>
          <t>CANON-202602-005053</t>
        </is>
      </c>
      <c r="B5113" s="9" t="inlineStr">
        <is>
          <t>2026-02</t>
        </is>
      </c>
      <c r="C5113" s="10" t="n">
        <v>46060</v>
      </c>
      <c r="D5113" s="9" t="inlineStr">
        <is>
          <t>Bound</t>
        </is>
      </c>
      <c r="E5113" s="8" t="inlineStr">
        <is>
          <t>Marisol Fairweather</t>
        </is>
      </c>
      <c r="F5113" s="11" t="n">
        <v>1969</v>
      </c>
      <c r="G5113" s="8" t="inlineStr">
        <is>
          <t>Aston Martin</t>
        </is>
      </c>
      <c r="H5113" s="8" t="inlineStr">
        <is>
          <t>DB12</t>
        </is>
      </c>
      <c r="I5113" s="8" t="inlineStr">
        <is>
          <t>3WE5W19PXVB21C51Y</t>
        </is>
      </c>
      <c r="J5113" s="8" t="inlineStr">
        <is>
          <t>02 - Sports / GT</t>
        </is>
      </c>
      <c r="K5113" s="12" t="n">
        <v>615000</v>
      </c>
      <c r="L5113" s="8" t="inlineStr">
        <is>
          <t>Tennessee</t>
        </is>
      </c>
      <c r="M5113" s="13" t="n">
        <v>7391.6</v>
      </c>
      <c r="N5113" s="13" t="n">
        <v>6498.69</v>
      </c>
      <c r="O5113" s="8" t="n"/>
    </row>
    <row r="5114">
      <c r="A5114" s="8" t="inlineStr">
        <is>
          <t>CANON-202602-005054</t>
        </is>
      </c>
      <c r="B5114" s="9" t="inlineStr">
        <is>
          <t>2026-02</t>
        </is>
      </c>
      <c r="C5114" s="10" t="n">
        <v>46068</v>
      </c>
      <c r="D5114" s="9" t="inlineStr">
        <is>
          <t>Bound</t>
        </is>
      </c>
      <c r="E5114" s="8" t="inlineStr">
        <is>
          <t>Sunniva Pennington</t>
        </is>
      </c>
      <c r="F5114" s="11" t="n">
        <v>2020</v>
      </c>
      <c r="G5114" s="8" t="inlineStr">
        <is>
          <t>Maserati</t>
        </is>
      </c>
      <c r="H5114" s="8" t="inlineStr">
        <is>
          <t>GranTurismo</t>
        </is>
      </c>
      <c r="I5114" s="8" t="inlineStr">
        <is>
          <t>34ZX95680CF6H2MER</t>
        </is>
      </c>
      <c r="J5114" s="8" t="inlineStr">
        <is>
          <t>02 - Sports / GT</t>
        </is>
      </c>
      <c r="K5114" s="12" t="n">
        <v>705000</v>
      </c>
      <c r="L5114" s="8" t="inlineStr">
        <is>
          <t>South Dakota</t>
        </is>
      </c>
      <c r="M5114" s="13" t="n">
        <v>9597.309999999999</v>
      </c>
      <c r="N5114" s="13" t="n">
        <v>8437.950000000001</v>
      </c>
      <c r="O5114" s="8" t="n"/>
    </row>
    <row r="5115">
      <c r="A5115" s="8" t="inlineStr">
        <is>
          <t>CANON-202602-005055</t>
        </is>
      </c>
      <c r="B5115" s="9" t="inlineStr">
        <is>
          <t>2026-02</t>
        </is>
      </c>
      <c r="C5115" s="10" t="n">
        <v>46077</v>
      </c>
      <c r="D5115" s="9" t="inlineStr">
        <is>
          <t>Bound</t>
        </is>
      </c>
      <c r="E5115" s="8" t="inlineStr">
        <is>
          <t>Beatrix Castellanos</t>
        </is>
      </c>
      <c r="F5115" s="11" t="n">
        <v>2018</v>
      </c>
      <c r="G5115" s="8" t="inlineStr">
        <is>
          <t>Maserati</t>
        </is>
      </c>
      <c r="H5115" s="8" t="inlineStr">
        <is>
          <t>GranTurismo</t>
        </is>
      </c>
      <c r="I5115" s="8" t="inlineStr">
        <is>
          <t>7ATXW4UX1MKCWRLX4</t>
        </is>
      </c>
      <c r="J5115" s="8" t="inlineStr">
        <is>
          <t>02 - Sports / GT</t>
        </is>
      </c>
      <c r="K5115" s="12" t="n">
        <v>625000</v>
      </c>
      <c r="L5115" s="8" t="inlineStr">
        <is>
          <t>Nebraska</t>
        </is>
      </c>
      <c r="M5115" s="13" t="n">
        <v>9964.620000000001</v>
      </c>
      <c r="N5115" s="13" t="n">
        <v>8760.889999999999</v>
      </c>
      <c r="O5115" s="8" t="n"/>
    </row>
    <row r="5116">
      <c r="A5116" s="8" t="inlineStr">
        <is>
          <t>CANON-202602-005057</t>
        </is>
      </c>
      <c r="B5116" s="9" t="inlineStr">
        <is>
          <t>2026-02</t>
        </is>
      </c>
      <c r="C5116" s="10" t="n">
        <v>46062</v>
      </c>
      <c r="D5116" s="9" t="inlineStr">
        <is>
          <t>Bound</t>
        </is>
      </c>
      <c r="E5116" s="8" t="inlineStr">
        <is>
          <t>Thaddeus Larsson</t>
        </is>
      </c>
      <c r="F5116" s="11" t="n">
        <v>1992</v>
      </c>
      <c r="G5116" s="8" t="inlineStr">
        <is>
          <t>Porsche</t>
        </is>
      </c>
      <c r="H5116" s="8" t="inlineStr">
        <is>
          <t>911 Turbo S</t>
        </is>
      </c>
      <c r="I5116" s="8" t="inlineStr">
        <is>
          <t>YWC7M9HA7T52C5D3C</t>
        </is>
      </c>
      <c r="J5116" s="8" t="inlineStr">
        <is>
          <t>02 - Sports / GT</t>
        </is>
      </c>
      <c r="K5116" s="12" t="n">
        <v>705000</v>
      </c>
      <c r="L5116" s="8" t="inlineStr">
        <is>
          <t>Tennessee</t>
        </is>
      </c>
      <c r="M5116" s="13" t="n">
        <v>8473.299999999999</v>
      </c>
      <c r="N5116" s="13" t="n">
        <v>7449.73</v>
      </c>
      <c r="O5116" s="8" t="n"/>
    </row>
    <row r="5117">
      <c r="A5117" s="8" t="inlineStr">
        <is>
          <t>CANON-202602-005058</t>
        </is>
      </c>
      <c r="B5117" s="9" t="inlineStr">
        <is>
          <t>2026-02</t>
        </is>
      </c>
      <c r="C5117" s="10" t="n">
        <v>46075</v>
      </c>
      <c r="D5117" s="9" t="inlineStr">
        <is>
          <t>Bound</t>
        </is>
      </c>
      <c r="E5117" s="8" t="inlineStr">
        <is>
          <t>Noor Farkas</t>
        </is>
      </c>
      <c r="F5117" s="11" t="n">
        <v>2011</v>
      </c>
      <c r="G5117" s="8" t="inlineStr">
        <is>
          <t>Porsche</t>
        </is>
      </c>
      <c r="H5117" s="8" t="inlineStr">
        <is>
          <t>911 Turbo S</t>
        </is>
      </c>
      <c r="I5117" s="8" t="inlineStr">
        <is>
          <t>DHVZLW2A8WP83PCWJ</t>
        </is>
      </c>
      <c r="J5117" s="8" t="inlineStr">
        <is>
          <t>02 - Sports / GT</t>
        </is>
      </c>
      <c r="K5117" s="12" t="n">
        <v>665000</v>
      </c>
      <c r="L5117" s="8" t="inlineStr">
        <is>
          <t>Michigan</t>
        </is>
      </c>
      <c r="M5117" s="13" t="n">
        <v>12641.27</v>
      </c>
      <c r="N5117" s="13" t="n">
        <v>11114.2</v>
      </c>
      <c r="O5117" s="8" t="n"/>
    </row>
    <row r="5118">
      <c r="A5118" s="8" t="inlineStr">
        <is>
          <t>CANON-202602-005062</t>
        </is>
      </c>
      <c r="B5118" s="9" t="inlineStr">
        <is>
          <t>2026-02</t>
        </is>
      </c>
      <c r="C5118" s="10" t="n">
        <v>46078</v>
      </c>
      <c r="D5118" s="9" t="inlineStr">
        <is>
          <t>Bound</t>
        </is>
      </c>
      <c r="E5118" s="8" t="inlineStr">
        <is>
          <t>Cassius Vandermeer</t>
        </is>
      </c>
      <c r="F5118" s="11" t="n">
        <v>2005</v>
      </c>
      <c r="G5118" s="8" t="inlineStr">
        <is>
          <t>Porsche</t>
        </is>
      </c>
      <c r="H5118" s="8" t="inlineStr">
        <is>
          <t>911 Turbo S</t>
        </is>
      </c>
      <c r="I5118" s="8" t="inlineStr">
        <is>
          <t>6L6AMJ3CE6RW7PNML</t>
        </is>
      </c>
      <c r="J5118" s="8" t="inlineStr">
        <is>
          <t>02 - Sports / GT</t>
        </is>
      </c>
      <c r="K5118" s="12" t="n">
        <v>790000</v>
      </c>
      <c r="L5118" s="8" t="inlineStr">
        <is>
          <t>California</t>
        </is>
      </c>
      <c r="M5118" s="13" t="n">
        <v>13079.72</v>
      </c>
      <c r="N5118" s="13" t="n">
        <v>11499.69</v>
      </c>
      <c r="O5118" s="8" t="n"/>
    </row>
    <row r="5119">
      <c r="A5119" s="8" t="inlineStr">
        <is>
          <t>CANON-202602-005064</t>
        </is>
      </c>
      <c r="B5119" s="9" t="inlineStr">
        <is>
          <t>2026-02</t>
        </is>
      </c>
      <c r="C5119" s="10" t="n">
        <v>46076</v>
      </c>
      <c r="D5119" s="9" t="inlineStr">
        <is>
          <t>Bound</t>
        </is>
      </c>
      <c r="E5119" s="8" t="inlineStr">
        <is>
          <t>Thaddeus Chattopadhyay</t>
        </is>
      </c>
      <c r="F5119" s="11" t="n">
        <v>1995</v>
      </c>
      <c r="G5119" s="8" t="inlineStr">
        <is>
          <t>BMW</t>
        </is>
      </c>
      <c r="H5119" s="8" t="inlineStr">
        <is>
          <t>M8 Competition</t>
        </is>
      </c>
      <c r="I5119" s="8" t="inlineStr">
        <is>
          <t>6XEZ6UMKAT8EFG71M</t>
        </is>
      </c>
      <c r="J5119" s="8" t="inlineStr">
        <is>
          <t>02 - Sports / GT</t>
        </is>
      </c>
      <c r="K5119" s="12" t="n">
        <v>1735000</v>
      </c>
      <c r="L5119" s="8" t="inlineStr">
        <is>
          <t>New York</t>
        </is>
      </c>
      <c r="M5119" s="13" t="n">
        <v>23046.04</v>
      </c>
      <c r="N5119" s="13" t="n">
        <v>20262.08</v>
      </c>
      <c r="O5119" s="8" t="n"/>
    </row>
    <row r="5120">
      <c r="A5120" s="8" t="inlineStr">
        <is>
          <t>CANON-202602-005065</t>
        </is>
      </c>
      <c r="B5120" s="9" t="inlineStr">
        <is>
          <t>2026-02</t>
        </is>
      </c>
      <c r="C5120" s="10" t="n">
        <v>46079</v>
      </c>
      <c r="D5120" s="9" t="inlineStr">
        <is>
          <t>Bound</t>
        </is>
      </c>
      <c r="E5120" s="8" t="inlineStr">
        <is>
          <t>Ramona Kingsford</t>
        </is>
      </c>
      <c r="F5120" s="11" t="n">
        <v>2017</v>
      </c>
      <c r="G5120" s="8" t="inlineStr">
        <is>
          <t>McLaren</t>
        </is>
      </c>
      <c r="H5120" s="8" t="inlineStr">
        <is>
          <t>750S</t>
        </is>
      </c>
      <c r="I5120" s="8" t="inlineStr">
        <is>
          <t>ZJLFZRLSZVY2THB5N</t>
        </is>
      </c>
      <c r="J5120" s="8" t="inlineStr">
        <is>
          <t>03 - Supercar</t>
        </is>
      </c>
      <c r="K5120" s="12" t="n">
        <v>855000</v>
      </c>
      <c r="L5120" s="8" t="inlineStr">
        <is>
          <t>California</t>
        </is>
      </c>
      <c r="M5120" s="13" t="n">
        <v>20689.39</v>
      </c>
      <c r="N5120" s="13" t="n">
        <v>18190.11</v>
      </c>
      <c r="O5120" s="8" t="n"/>
    </row>
    <row r="5121">
      <c r="A5121" s="8" t="inlineStr">
        <is>
          <t>CANON-202602-005066</t>
        </is>
      </c>
      <c r="B5121" s="9" t="inlineStr">
        <is>
          <t>2026-02</t>
        </is>
      </c>
      <c r="C5121" s="10" t="n">
        <v>46055</v>
      </c>
      <c r="D5121" s="9" t="inlineStr">
        <is>
          <t>Bound</t>
        </is>
      </c>
      <c r="E5121" s="8" t="inlineStr">
        <is>
          <t>Fitzgerald Ashcombe</t>
        </is>
      </c>
      <c r="F5121" s="11" t="n">
        <v>1979</v>
      </c>
      <c r="G5121" s="8" t="inlineStr">
        <is>
          <t>Maserati</t>
        </is>
      </c>
      <c r="H5121" s="8" t="inlineStr">
        <is>
          <t>GranTurismo</t>
        </is>
      </c>
      <c r="I5121" s="8" t="inlineStr">
        <is>
          <t>AV0JDALDBERHR18RV</t>
        </is>
      </c>
      <c r="J5121" s="8" t="inlineStr">
        <is>
          <t>02 - Sports / GT</t>
        </is>
      </c>
      <c r="K5121" s="12" t="n">
        <v>625000</v>
      </c>
      <c r="L5121" s="8" t="inlineStr">
        <is>
          <t>Minnesota</t>
        </is>
      </c>
      <c r="M5121" s="13" t="n">
        <v>10117.92</v>
      </c>
      <c r="N5121" s="13" t="n">
        <v>8895.68</v>
      </c>
      <c r="O5121" s="8" t="n"/>
    </row>
    <row r="5122">
      <c r="A5122" s="8" t="inlineStr">
        <is>
          <t>CANON-202602-005067</t>
        </is>
      </c>
      <c r="B5122" s="9" t="inlineStr">
        <is>
          <t>2026-02</t>
        </is>
      </c>
      <c r="C5122" s="10" t="n">
        <v>46059</v>
      </c>
      <c r="D5122" s="9" t="inlineStr">
        <is>
          <t>Bound</t>
        </is>
      </c>
      <c r="E5122" s="8" t="inlineStr">
        <is>
          <t>Saoirse Farkas</t>
        </is>
      </c>
      <c r="F5122" s="11" t="n">
        <v>1959</v>
      </c>
      <c r="G5122" s="8" t="inlineStr">
        <is>
          <t>Mercedes-Benz</t>
        </is>
      </c>
      <c r="H5122" s="8" t="inlineStr">
        <is>
          <t>AMG GT</t>
        </is>
      </c>
      <c r="I5122" s="8" t="inlineStr">
        <is>
          <t>GBADZGCRMZPNXRFFP</t>
        </is>
      </c>
      <c r="J5122" s="8" t="inlineStr">
        <is>
          <t>02 - Sports / GT</t>
        </is>
      </c>
      <c r="K5122" s="12" t="n">
        <v>1950000</v>
      </c>
      <c r="L5122" s="8" t="inlineStr">
        <is>
          <t>Rhode Island</t>
        </is>
      </c>
      <c r="M5122" s="13" t="n">
        <v>27723.11</v>
      </c>
      <c r="N5122" s="13" t="n">
        <v>24374.16</v>
      </c>
      <c r="O5122" s="8" t="n"/>
    </row>
    <row r="5123">
      <c r="A5123" s="8" t="inlineStr">
        <is>
          <t>CANON-202602-005068</t>
        </is>
      </c>
      <c r="B5123" s="9" t="inlineStr">
        <is>
          <t>2026-02</t>
        </is>
      </c>
      <c r="C5123" s="10" t="n">
        <v>46071</v>
      </c>
      <c r="D5123" s="9" t="inlineStr">
        <is>
          <t>Bound</t>
        </is>
      </c>
      <c r="E5123" s="8" t="inlineStr">
        <is>
          <t>Priya Chattopadhyay</t>
        </is>
      </c>
      <c r="F5123" s="11" t="n">
        <v>2001</v>
      </c>
      <c r="G5123" s="8" t="inlineStr">
        <is>
          <t>Jaguar</t>
        </is>
      </c>
      <c r="H5123" s="8" t="inlineStr">
        <is>
          <t>E-Type Series 1</t>
        </is>
      </c>
      <c r="I5123" s="8" t="inlineStr">
        <is>
          <t>3G5FHGSMHWAYS6RRN</t>
        </is>
      </c>
      <c r="J5123" s="8" t="inlineStr">
        <is>
          <t>07 - Post-War Classic (1946-1972)</t>
        </is>
      </c>
      <c r="K5123" s="12" t="n">
        <v>480000</v>
      </c>
      <c r="L5123" s="8" t="inlineStr">
        <is>
          <t>Texas</t>
        </is>
      </c>
      <c r="M5123" s="13" t="n">
        <v>4999.25</v>
      </c>
      <c r="N5123" s="13" t="n">
        <v>4395.34</v>
      </c>
      <c r="O5123" s="8" t="n"/>
    </row>
    <row r="5124">
      <c r="A5124" s="8" t="inlineStr">
        <is>
          <t>CANON-202602-005069</t>
        </is>
      </c>
      <c r="B5124" s="9" t="inlineStr">
        <is>
          <t>2026-02</t>
        </is>
      </c>
      <c r="C5124" s="10" t="n">
        <v>46063</v>
      </c>
      <c r="D5124" s="9" t="inlineStr">
        <is>
          <t>Bound</t>
        </is>
      </c>
      <c r="E5124" s="8" t="inlineStr">
        <is>
          <t>Ramona Underwood</t>
        </is>
      </c>
      <c r="F5124" s="11" t="n">
        <v>1989</v>
      </c>
      <c r="G5124" s="8" t="inlineStr">
        <is>
          <t>BMW</t>
        </is>
      </c>
      <c r="H5124" s="8" t="inlineStr">
        <is>
          <t>M8 Competition</t>
        </is>
      </c>
      <c r="I5124" s="8" t="inlineStr">
        <is>
          <t>LVKKDNN8WLESBLX0J</t>
        </is>
      </c>
      <c r="J5124" s="8" t="inlineStr">
        <is>
          <t>02 - Sports / GT</t>
        </is>
      </c>
      <c r="K5124" s="12" t="n">
        <v>1660000</v>
      </c>
      <c r="L5124" s="8" t="inlineStr">
        <is>
          <t>Florida</t>
        </is>
      </c>
      <c r="M5124" s="13" t="n">
        <v>24461.51</v>
      </c>
      <c r="N5124" s="13" t="n">
        <v>21506.56</v>
      </c>
      <c r="O5124" s="8" t="n"/>
    </row>
    <row r="5125">
      <c r="A5125" s="8" t="inlineStr">
        <is>
          <t>CANON-202602-005070</t>
        </is>
      </c>
      <c r="B5125" s="9" t="inlineStr">
        <is>
          <t>2026-02</t>
        </is>
      </c>
      <c r="C5125" s="10" t="n">
        <v>46066</v>
      </c>
      <c r="D5125" s="9" t="inlineStr">
        <is>
          <t>Bound</t>
        </is>
      </c>
      <c r="E5125" s="8" t="inlineStr">
        <is>
          <t>Anouk Delacroix</t>
        </is>
      </c>
      <c r="F5125" s="11" t="n">
        <v>1974</v>
      </c>
      <c r="G5125" s="8" t="inlineStr">
        <is>
          <t>BMW</t>
        </is>
      </c>
      <c r="H5125" s="8" t="inlineStr">
        <is>
          <t>M8 Competition</t>
        </is>
      </c>
      <c r="I5125" s="8" t="inlineStr">
        <is>
          <t>L1E8JJY5CRSRE1420</t>
        </is>
      </c>
      <c r="J5125" s="8" t="inlineStr">
        <is>
          <t>02 - Sports / GT</t>
        </is>
      </c>
      <c r="K5125" s="12" t="n">
        <v>600000</v>
      </c>
      <c r="L5125" s="8" t="inlineStr">
        <is>
          <t>Arkansas</t>
        </is>
      </c>
      <c r="M5125" s="13" t="n">
        <v>10154.72</v>
      </c>
      <c r="N5125" s="13" t="n">
        <v>8928.030000000001</v>
      </c>
      <c r="O5125" s="8" t="n"/>
    </row>
    <row r="5126">
      <c r="A5126" s="8" t="inlineStr">
        <is>
          <t>CANON-202602-005073</t>
        </is>
      </c>
      <c r="B5126" s="9" t="inlineStr">
        <is>
          <t>2026-02</t>
        </is>
      </c>
      <c r="C5126" s="10" t="n">
        <v>46055</v>
      </c>
      <c r="D5126" s="9" t="inlineStr">
        <is>
          <t>Bound</t>
        </is>
      </c>
      <c r="E5126" s="8" t="inlineStr">
        <is>
          <t>Lorenzo Fairweather</t>
        </is>
      </c>
      <c r="F5126" s="11" t="n">
        <v>1994</v>
      </c>
      <c r="G5126" s="8" t="inlineStr">
        <is>
          <t>Mercedes-Benz</t>
        </is>
      </c>
      <c r="H5126" s="8" t="inlineStr">
        <is>
          <t>AMG GT</t>
        </is>
      </c>
      <c r="I5126" s="8" t="inlineStr">
        <is>
          <t>A674967N0RHA5GTGJ</t>
        </is>
      </c>
      <c r="J5126" s="8" t="inlineStr">
        <is>
          <t>02 - Sports / GT</t>
        </is>
      </c>
      <c r="K5126" s="12" t="n">
        <v>555000</v>
      </c>
      <c r="L5126" s="8" t="inlineStr">
        <is>
          <t>North Carolina</t>
        </is>
      </c>
      <c r="M5126" s="13" t="n">
        <v>7827.59</v>
      </c>
      <c r="N5126" s="13" t="n">
        <v>6882.02</v>
      </c>
      <c r="O5126" s="8" t="n"/>
    </row>
    <row r="5127">
      <c r="A5127" s="8" t="inlineStr">
        <is>
          <t>CANON-202602-005075</t>
        </is>
      </c>
      <c r="B5127" s="9" t="inlineStr">
        <is>
          <t>2026-02</t>
        </is>
      </c>
      <c r="C5127" s="10" t="n">
        <v>46055</v>
      </c>
      <c r="D5127" s="9" t="inlineStr">
        <is>
          <t>Bound</t>
        </is>
      </c>
      <c r="E5127" s="8" t="inlineStr">
        <is>
          <t>Marisol Pennington</t>
        </is>
      </c>
      <c r="F5127" s="11" t="n">
        <v>1995</v>
      </c>
      <c r="G5127" s="8" t="inlineStr">
        <is>
          <t>Aston Martin</t>
        </is>
      </c>
      <c r="H5127" s="8" t="inlineStr">
        <is>
          <t>DB12</t>
        </is>
      </c>
      <c r="I5127" s="8" t="inlineStr">
        <is>
          <t>EAP3AH23FBC0JMLXW</t>
        </is>
      </c>
      <c r="J5127" s="8" t="inlineStr">
        <is>
          <t>02 - Sports / GT</t>
        </is>
      </c>
      <c r="K5127" s="12" t="n">
        <v>670000</v>
      </c>
      <c r="L5127" s="8" t="inlineStr">
        <is>
          <t>Alaska</t>
        </is>
      </c>
      <c r="M5127" s="13" t="n">
        <v>9367.360000000001</v>
      </c>
      <c r="N5127" s="13" t="n">
        <v>8235.780000000001</v>
      </c>
      <c r="O5127" s="8" t="n"/>
    </row>
    <row r="5128">
      <c r="A5128" s="8" t="inlineStr">
        <is>
          <t>CANON-202602-005077</t>
        </is>
      </c>
      <c r="B5128" s="9" t="inlineStr">
        <is>
          <t>2026-02</t>
        </is>
      </c>
      <c r="C5128" s="10" t="n">
        <v>46080</v>
      </c>
      <c r="D5128" s="9" t="inlineStr">
        <is>
          <t>Bound</t>
        </is>
      </c>
      <c r="E5128" s="8" t="inlineStr">
        <is>
          <t>Delphine Nakashima</t>
        </is>
      </c>
      <c r="F5128" s="11" t="n">
        <v>1975</v>
      </c>
      <c r="G5128" s="8" t="inlineStr">
        <is>
          <t>Maserati</t>
        </is>
      </c>
      <c r="H5128" s="8" t="inlineStr">
        <is>
          <t>GranTurismo</t>
        </is>
      </c>
      <c r="I5128" s="8" t="inlineStr">
        <is>
          <t>AACJW28NPLCVHHZ2P</t>
        </is>
      </c>
      <c r="J5128" s="8" t="inlineStr">
        <is>
          <t>02 - Sports / GT</t>
        </is>
      </c>
      <c r="K5128" s="12" t="n">
        <v>665000</v>
      </c>
      <c r="L5128" s="8" t="inlineStr">
        <is>
          <t>Nevada</t>
        </is>
      </c>
      <c r="M5128" s="13" t="n">
        <v>9542.120000000001</v>
      </c>
      <c r="N5128" s="13" t="n">
        <v>8389.43</v>
      </c>
      <c r="O5128" s="8" t="n"/>
    </row>
    <row r="5129">
      <c r="A5129" s="8" t="inlineStr">
        <is>
          <t>CANON-202602-005078</t>
        </is>
      </c>
      <c r="B5129" s="9" t="inlineStr">
        <is>
          <t>2026-02</t>
        </is>
      </c>
      <c r="C5129" s="10" t="n">
        <v>46061</v>
      </c>
      <c r="D5129" s="9" t="inlineStr">
        <is>
          <t>Bound</t>
        </is>
      </c>
      <c r="E5129" s="8" t="inlineStr">
        <is>
          <t>Mireille Castellanos</t>
        </is>
      </c>
      <c r="F5129" s="11" t="n">
        <v>1999</v>
      </c>
      <c r="G5129" s="8" t="inlineStr">
        <is>
          <t>Maserati</t>
        </is>
      </c>
      <c r="H5129" s="8" t="inlineStr">
        <is>
          <t>GranTurismo</t>
        </is>
      </c>
      <c r="I5129" s="8" t="inlineStr">
        <is>
          <t>V8FF3FSSWGTXHKNXW</t>
        </is>
      </c>
      <c r="J5129" s="8" t="inlineStr">
        <is>
          <t>02 - Sports / GT</t>
        </is>
      </c>
      <c r="K5129" s="12" t="n">
        <v>1155000</v>
      </c>
      <c r="L5129" s="8" t="inlineStr">
        <is>
          <t>California</t>
        </is>
      </c>
      <c r="M5129" s="13" t="n">
        <v>16180.9</v>
      </c>
      <c r="N5129" s="13" t="n">
        <v>14226.25</v>
      </c>
      <c r="O5129" s="8" t="n"/>
    </row>
    <row r="5130">
      <c r="A5130" s="8" t="inlineStr">
        <is>
          <t>CANON-202602-005079</t>
        </is>
      </c>
      <c r="B5130" s="9" t="inlineStr">
        <is>
          <t>2026-02</t>
        </is>
      </c>
      <c r="C5130" s="10" t="n">
        <v>46071</v>
      </c>
      <c r="D5130" s="9" t="inlineStr">
        <is>
          <t>Bound</t>
        </is>
      </c>
      <c r="E5130" s="8" t="inlineStr">
        <is>
          <t>Noor Delacroix</t>
        </is>
      </c>
      <c r="F5130" s="11" t="n">
        <v>2005</v>
      </c>
      <c r="G5130" s="8" t="inlineStr">
        <is>
          <t>Mercedes-Benz</t>
        </is>
      </c>
      <c r="H5130" s="8" t="inlineStr">
        <is>
          <t>280SL Pagoda</t>
        </is>
      </c>
      <c r="I5130" s="8" t="inlineStr">
        <is>
          <t>1JW9VBPD3EEPHV238</t>
        </is>
      </c>
      <c r="J5130" s="8" t="inlineStr">
        <is>
          <t>07 - Post-War Classic (1946-1972)</t>
        </is>
      </c>
      <c r="K5130" s="12" t="n">
        <v>445000</v>
      </c>
      <c r="L5130" s="8" t="inlineStr">
        <is>
          <t>Pennsylvania</t>
        </is>
      </c>
      <c r="M5130" s="13" t="n">
        <v>4030.19</v>
      </c>
      <c r="N5130" s="13" t="n">
        <v>3543.34</v>
      </c>
      <c r="O5130" s="8" t="n"/>
    </row>
    <row r="5131">
      <c r="A5131" s="8" t="inlineStr">
        <is>
          <t>CANON-202602-005080</t>
        </is>
      </c>
      <c r="B5131" s="9" t="inlineStr">
        <is>
          <t>2026-02</t>
        </is>
      </c>
      <c r="C5131" s="10" t="n">
        <v>46055</v>
      </c>
      <c r="D5131" s="9" t="inlineStr">
        <is>
          <t>Bound</t>
        </is>
      </c>
      <c r="E5131" s="8" t="inlineStr">
        <is>
          <t>Delphine Underwood</t>
        </is>
      </c>
      <c r="F5131" s="11" t="n">
        <v>1998</v>
      </c>
      <c r="G5131" s="8" t="inlineStr">
        <is>
          <t>McLaren</t>
        </is>
      </c>
      <c r="H5131" s="8" t="inlineStr">
        <is>
          <t>750S</t>
        </is>
      </c>
      <c r="I5131" s="8" t="inlineStr">
        <is>
          <t>UUV2B74NAWTNC1NRT</t>
        </is>
      </c>
      <c r="J5131" s="8" t="inlineStr">
        <is>
          <t>03 - Supercar</t>
        </is>
      </c>
      <c r="K5131" s="12" t="n">
        <v>980000</v>
      </c>
      <c r="L5131" s="8" t="inlineStr">
        <is>
          <t>Connecticut</t>
        </is>
      </c>
      <c r="M5131" s="13" t="n">
        <v>19673.96</v>
      </c>
      <c r="N5131" s="13" t="n">
        <v>17297.35</v>
      </c>
      <c r="O5131" s="8" t="n"/>
    </row>
    <row r="5132">
      <c r="A5132" s="8" t="inlineStr">
        <is>
          <t>CANON-202602-005081</t>
        </is>
      </c>
      <c r="B5132" s="9" t="inlineStr">
        <is>
          <t>2026-02</t>
        </is>
      </c>
      <c r="C5132" s="10" t="n">
        <v>46080</v>
      </c>
      <c r="D5132" s="9" t="inlineStr">
        <is>
          <t>Bound</t>
        </is>
      </c>
      <c r="E5132" s="8" t="inlineStr">
        <is>
          <t>Horace Okonkwo</t>
        </is>
      </c>
      <c r="F5132" s="11" t="n">
        <v>2007</v>
      </c>
      <c r="G5132" s="8" t="inlineStr">
        <is>
          <t>Ferrari</t>
        </is>
      </c>
      <c r="H5132" s="8" t="inlineStr">
        <is>
          <t>SF90 Stradale</t>
        </is>
      </c>
      <c r="I5132" s="8" t="inlineStr">
        <is>
          <t>6KA01PS3WL8T5CT98</t>
        </is>
      </c>
      <c r="J5132" s="8" t="inlineStr">
        <is>
          <t>03 - Supercar</t>
        </is>
      </c>
      <c r="K5132" s="12" t="n">
        <v>660000</v>
      </c>
      <c r="L5132" s="8" t="inlineStr">
        <is>
          <t>Hawaii</t>
        </is>
      </c>
      <c r="M5132" s="13" t="n">
        <v>15379.25</v>
      </c>
      <c r="N5132" s="13" t="n">
        <v>13521.44</v>
      </c>
      <c r="O5132" s="8" t="n"/>
    </row>
    <row r="5133">
      <c r="A5133" s="8" t="inlineStr">
        <is>
          <t>CANON-202602-005084</t>
        </is>
      </c>
      <c r="B5133" s="9" t="inlineStr">
        <is>
          <t>2026-02</t>
        </is>
      </c>
      <c r="C5133" s="10" t="n">
        <v>46072</v>
      </c>
      <c r="D5133" s="9" t="inlineStr">
        <is>
          <t>Bound</t>
        </is>
      </c>
      <c r="E5133" s="8" t="inlineStr">
        <is>
          <t>Priya Underwood</t>
        </is>
      </c>
      <c r="F5133" s="11" t="n">
        <v>1985</v>
      </c>
      <c r="G5133" s="8" t="inlineStr">
        <is>
          <t>Mercedes-Benz</t>
        </is>
      </c>
      <c r="H5133" s="8" t="inlineStr">
        <is>
          <t>AMG GT</t>
        </is>
      </c>
      <c r="I5133" s="8" t="inlineStr">
        <is>
          <t>AE1L66V6WEAAEUVS6</t>
        </is>
      </c>
      <c r="J5133" s="8" t="inlineStr">
        <is>
          <t>02 - Sports / GT</t>
        </is>
      </c>
      <c r="K5133" s="12" t="n">
        <v>910000</v>
      </c>
      <c r="L5133" s="8" t="inlineStr">
        <is>
          <t>Florida</t>
        </is>
      </c>
      <c r="M5133" s="13" t="n">
        <v>15847.74</v>
      </c>
      <c r="N5133" s="13" t="n">
        <v>13933.33</v>
      </c>
      <c r="O5133" s="8" t="n"/>
    </row>
    <row r="5134">
      <c r="A5134" s="8" t="inlineStr">
        <is>
          <t>CANON-202602-005085</t>
        </is>
      </c>
      <c r="B5134" s="9" t="inlineStr">
        <is>
          <t>2026-02</t>
        </is>
      </c>
      <c r="C5134" s="10" t="n">
        <v>46064</v>
      </c>
      <c r="D5134" s="9" t="inlineStr">
        <is>
          <t>Bound</t>
        </is>
      </c>
      <c r="E5134" s="8" t="inlineStr">
        <is>
          <t>Anouk Thistlewood</t>
        </is>
      </c>
      <c r="F5134" s="11" t="n">
        <v>1976</v>
      </c>
      <c r="G5134" s="8" t="inlineStr">
        <is>
          <t>Maserati</t>
        </is>
      </c>
      <c r="H5134" s="8" t="inlineStr">
        <is>
          <t>GranTurismo</t>
        </is>
      </c>
      <c r="I5134" s="8" t="inlineStr">
        <is>
          <t>RR2T759P6X4DDPPSP</t>
        </is>
      </c>
      <c r="J5134" s="8" t="inlineStr">
        <is>
          <t>02 - Sports / GT</t>
        </is>
      </c>
      <c r="K5134" s="12" t="n">
        <v>1760000</v>
      </c>
      <c r="L5134" s="8" t="inlineStr">
        <is>
          <t>Georgia</t>
        </is>
      </c>
      <c r="M5134" s="13" t="n">
        <v>20455.85</v>
      </c>
      <c r="N5134" s="13" t="n">
        <v>17984.78</v>
      </c>
      <c r="O5134" s="8" t="n"/>
    </row>
    <row r="5135">
      <c r="A5135" s="8" t="inlineStr">
        <is>
          <t>CANON-202602-005086</t>
        </is>
      </c>
      <c r="B5135" s="9" t="inlineStr">
        <is>
          <t>2026-02</t>
        </is>
      </c>
      <c r="C5135" s="10" t="n">
        <v>46063</v>
      </c>
      <c r="D5135" s="9" t="inlineStr">
        <is>
          <t>Bound</t>
        </is>
      </c>
      <c r="E5135" s="8" t="inlineStr">
        <is>
          <t>Sunniva Nakashima</t>
        </is>
      </c>
      <c r="F5135" s="11" t="n">
        <v>2018</v>
      </c>
      <c r="G5135" s="8" t="inlineStr">
        <is>
          <t>Maserati</t>
        </is>
      </c>
      <c r="H5135" s="8" t="inlineStr">
        <is>
          <t>GranTurismo</t>
        </is>
      </c>
      <c r="I5135" s="8" t="inlineStr">
        <is>
          <t>V1P0PV3DK4LDDN3XD</t>
        </is>
      </c>
      <c r="J5135" s="8" t="inlineStr">
        <is>
          <t>02 - Sports / GT</t>
        </is>
      </c>
      <c r="K5135" s="12" t="n">
        <v>330000</v>
      </c>
      <c r="L5135" s="8" t="inlineStr">
        <is>
          <t>Kentucky</t>
        </is>
      </c>
      <c r="M5135" s="13" t="n">
        <v>6257.55</v>
      </c>
      <c r="N5135" s="13" t="n">
        <v>5501.64</v>
      </c>
      <c r="O5135" s="8" t="n"/>
    </row>
    <row r="5136">
      <c r="A5136" s="8" t="inlineStr">
        <is>
          <t>CANON-202602-005087</t>
        </is>
      </c>
      <c r="B5136" s="9" t="inlineStr">
        <is>
          <t>2026-02</t>
        </is>
      </c>
      <c r="C5136" s="10" t="n">
        <v>46056</v>
      </c>
      <c r="D5136" s="9" t="inlineStr">
        <is>
          <t>Bound</t>
        </is>
      </c>
      <c r="E5136" s="8" t="inlineStr">
        <is>
          <t>Thaddeus Chattopadhyay</t>
        </is>
      </c>
      <c r="F5136" s="11" t="n">
        <v>1955</v>
      </c>
      <c r="G5136" s="8" t="inlineStr">
        <is>
          <t>Lamborghini</t>
        </is>
      </c>
      <c r="H5136" s="8" t="inlineStr">
        <is>
          <t>Huracan EVO</t>
        </is>
      </c>
      <c r="I5136" s="8" t="inlineStr">
        <is>
          <t>UC96UNHJ760KS3YRV</t>
        </is>
      </c>
      <c r="J5136" s="8" t="inlineStr">
        <is>
          <t>03 - Supercar</t>
        </is>
      </c>
      <c r="K5136" s="12" t="n">
        <v>1950000</v>
      </c>
      <c r="L5136" s="8" t="inlineStr">
        <is>
          <t>Delaware</t>
        </is>
      </c>
      <c r="M5136" s="13" t="n">
        <v>36792.45</v>
      </c>
      <c r="N5136" s="13" t="n">
        <v>32347.92</v>
      </c>
      <c r="O5136" s="8" t="n"/>
    </row>
    <row r="5137">
      <c r="A5137" s="8" t="inlineStr">
        <is>
          <t>CANON-202602-005089</t>
        </is>
      </c>
      <c r="B5137" s="9" t="inlineStr">
        <is>
          <t>2026-02</t>
        </is>
      </c>
      <c r="C5137" s="10" t="n">
        <v>46075</v>
      </c>
      <c r="D5137" s="9" t="inlineStr">
        <is>
          <t>Bound</t>
        </is>
      </c>
      <c r="E5137" s="8" t="inlineStr">
        <is>
          <t>Cassius Vasquez</t>
        </is>
      </c>
      <c r="F5137" s="11" t="n">
        <v>1963</v>
      </c>
      <c r="G5137" s="8" t="inlineStr">
        <is>
          <t>Bentley</t>
        </is>
      </c>
      <c r="H5137" s="8" t="inlineStr">
        <is>
          <t>Continental GT</t>
        </is>
      </c>
      <c r="I5137" s="8" t="inlineStr">
        <is>
          <t>KW1TUK5AWN8EVBE1T</t>
        </is>
      </c>
      <c r="J5137" s="8" t="inlineStr">
        <is>
          <t>02 - Sports / GT</t>
        </is>
      </c>
      <c r="K5137" s="12" t="n">
        <v>270000</v>
      </c>
      <c r="L5137" s="8" t="inlineStr">
        <is>
          <t>South Carolina</t>
        </is>
      </c>
      <c r="M5137" s="13" t="n">
        <v>4737.74</v>
      </c>
      <c r="N5137" s="13" t="n">
        <v>4165.42</v>
      </c>
      <c r="O5137" s="8" t="n"/>
    </row>
    <row r="5138">
      <c r="A5138" s="8" t="inlineStr">
        <is>
          <t>CANON-202602-005090</t>
        </is>
      </c>
      <c r="B5138" s="9" t="inlineStr">
        <is>
          <t>2026-02</t>
        </is>
      </c>
      <c r="C5138" s="10" t="n">
        <v>46068</v>
      </c>
      <c r="D5138" s="9" t="inlineStr">
        <is>
          <t>Bound</t>
        </is>
      </c>
      <c r="E5138" s="8" t="inlineStr">
        <is>
          <t>Desmond Bellandi</t>
        </is>
      </c>
      <c r="F5138" s="11" t="n">
        <v>1982</v>
      </c>
      <c r="G5138" s="8" t="inlineStr">
        <is>
          <t>Aston Martin</t>
        </is>
      </c>
      <c r="H5138" s="8" t="inlineStr">
        <is>
          <t>DB12</t>
        </is>
      </c>
      <c r="I5138" s="8" t="inlineStr">
        <is>
          <t>DBVD628S7U80HPABW</t>
        </is>
      </c>
      <c r="J5138" s="8" t="inlineStr">
        <is>
          <t>02 - Sports / GT</t>
        </is>
      </c>
      <c r="K5138" s="12" t="n">
        <v>575000</v>
      </c>
      <c r="L5138" s="8" t="inlineStr">
        <is>
          <t>Virginia</t>
        </is>
      </c>
      <c r="M5138" s="13" t="n">
        <v>7686.56</v>
      </c>
      <c r="N5138" s="13" t="n">
        <v>6758.02</v>
      </c>
      <c r="O5138" s="8" t="n"/>
    </row>
    <row r="5139">
      <c r="A5139" s="8" t="inlineStr">
        <is>
          <t>CANON-202602-005091</t>
        </is>
      </c>
      <c r="B5139" s="9" t="inlineStr">
        <is>
          <t>2026-02</t>
        </is>
      </c>
      <c r="C5139" s="10" t="n">
        <v>46065</v>
      </c>
      <c r="D5139" s="9" t="inlineStr">
        <is>
          <t>Bound</t>
        </is>
      </c>
      <c r="E5139" s="8" t="inlineStr">
        <is>
          <t>Fenwick Thistlewood</t>
        </is>
      </c>
      <c r="F5139" s="11" t="n">
        <v>1984</v>
      </c>
      <c r="G5139" s="8" t="inlineStr">
        <is>
          <t>Bentley</t>
        </is>
      </c>
      <c r="H5139" s="8" t="inlineStr">
        <is>
          <t>Continental GT</t>
        </is>
      </c>
      <c r="I5139" s="8" t="inlineStr">
        <is>
          <t>FBT5UYVAU8Z8AVL7G</t>
        </is>
      </c>
      <c r="J5139" s="8" t="inlineStr">
        <is>
          <t>02 - Sports / GT</t>
        </is>
      </c>
      <c r="K5139" s="12" t="n">
        <v>300000</v>
      </c>
      <c r="L5139" s="8" t="inlineStr">
        <is>
          <t>California</t>
        </is>
      </c>
      <c r="M5139" s="13" t="n">
        <v>5731.13</v>
      </c>
      <c r="N5139" s="13" t="n">
        <v>5038.81</v>
      </c>
      <c r="O5139" s="8" t="n"/>
    </row>
    <row r="5140">
      <c r="A5140" s="8" t="inlineStr">
        <is>
          <t>CANON-202602-005092</t>
        </is>
      </c>
      <c r="B5140" s="9" t="inlineStr">
        <is>
          <t>2026-02</t>
        </is>
      </c>
      <c r="C5140" s="10" t="n">
        <v>46054</v>
      </c>
      <c r="D5140" s="9" t="inlineStr">
        <is>
          <t>Bound</t>
        </is>
      </c>
      <c r="E5140" s="8" t="inlineStr">
        <is>
          <t>Fitzgerald Larsson</t>
        </is>
      </c>
      <c r="F5140" s="11" t="n">
        <v>1975</v>
      </c>
      <c r="G5140" s="8" t="inlineStr">
        <is>
          <t>BMW</t>
        </is>
      </c>
      <c r="H5140" s="8" t="inlineStr">
        <is>
          <t>M8 Competition</t>
        </is>
      </c>
      <c r="I5140" s="8" t="inlineStr">
        <is>
          <t>8YVX317SJ1L2WERDK</t>
        </is>
      </c>
      <c r="J5140" s="8" t="inlineStr">
        <is>
          <t>02 - Sports / GT</t>
        </is>
      </c>
      <c r="K5140" s="12" t="n">
        <v>325000</v>
      </c>
      <c r="L5140" s="8" t="inlineStr">
        <is>
          <t>New Jersey</t>
        </is>
      </c>
      <c r="M5140" s="13" t="n">
        <v>4185.14</v>
      </c>
      <c r="N5140" s="13" t="n">
        <v>3679.58</v>
      </c>
      <c r="O5140" s="8" t="n"/>
    </row>
    <row r="5141">
      <c r="A5141" s="8" t="inlineStr">
        <is>
          <t>CANON-202602-005093</t>
        </is>
      </c>
      <c r="B5141" s="9" t="inlineStr">
        <is>
          <t>2026-02</t>
        </is>
      </c>
      <c r="C5141" s="10" t="n">
        <v>46069</v>
      </c>
      <c r="D5141" s="9" t="inlineStr">
        <is>
          <t>Bound</t>
        </is>
      </c>
      <c r="E5141" s="8" t="inlineStr">
        <is>
          <t>Emiliano Kingsford</t>
        </is>
      </c>
      <c r="F5141" s="11" t="n">
        <v>1977</v>
      </c>
      <c r="G5141" s="8" t="inlineStr">
        <is>
          <t>Ferrari</t>
        </is>
      </c>
      <c r="H5141" s="8" t="inlineStr">
        <is>
          <t>SF90 Stradale</t>
        </is>
      </c>
      <c r="I5141" s="8" t="inlineStr">
        <is>
          <t>RHJD55ZDBA3TZ2J58</t>
        </is>
      </c>
      <c r="J5141" s="8" t="inlineStr">
        <is>
          <t>03 - Supercar</t>
        </is>
      </c>
      <c r="K5141" s="12" t="n">
        <v>320000</v>
      </c>
      <c r="L5141" s="8" t="inlineStr">
        <is>
          <t>Ohio</t>
        </is>
      </c>
      <c r="M5141" s="13" t="n">
        <v>9651.32</v>
      </c>
      <c r="N5141" s="13" t="n">
        <v>8485.440000000001</v>
      </c>
      <c r="O5141" s="8" t="n"/>
    </row>
    <row r="5142">
      <c r="A5142" s="8" t="inlineStr">
        <is>
          <t>CANON-202602-005094</t>
        </is>
      </c>
      <c r="B5142" s="9" t="inlineStr">
        <is>
          <t>2026-02</t>
        </is>
      </c>
      <c r="C5142" s="10" t="n">
        <v>46064</v>
      </c>
      <c r="D5142" s="9" t="inlineStr">
        <is>
          <t>Bound</t>
        </is>
      </c>
      <c r="E5142" s="8" t="inlineStr">
        <is>
          <t>Horace Whitlock</t>
        </is>
      </c>
      <c r="F5142" s="11" t="n">
        <v>2016</v>
      </c>
      <c r="G5142" s="8" t="inlineStr">
        <is>
          <t>Maserati</t>
        </is>
      </c>
      <c r="H5142" s="8" t="inlineStr">
        <is>
          <t>GranTurismo</t>
        </is>
      </c>
      <c r="I5142" s="8" t="inlineStr">
        <is>
          <t>0KYX5JL2KDVRD1L1P</t>
        </is>
      </c>
      <c r="J5142" s="8" t="inlineStr">
        <is>
          <t>02 - Sports / GT</t>
        </is>
      </c>
      <c r="K5142" s="12" t="n">
        <v>680000</v>
      </c>
      <c r="L5142" s="8" t="inlineStr">
        <is>
          <t>California</t>
        </is>
      </c>
      <c r="M5142" s="13" t="n">
        <v>11258.49</v>
      </c>
      <c r="N5142" s="13" t="n">
        <v>9898.459999999999</v>
      </c>
      <c r="O5142" s="8" t="n"/>
    </row>
    <row r="5143">
      <c r="A5143" s="8" t="inlineStr">
        <is>
          <t>CANON-202602-005095</t>
        </is>
      </c>
      <c r="B5143" s="9" t="inlineStr">
        <is>
          <t>2026-02</t>
        </is>
      </c>
      <c r="C5143" s="10" t="n">
        <v>46055</v>
      </c>
      <c r="D5143" s="9" t="inlineStr">
        <is>
          <t>Bound</t>
        </is>
      </c>
      <c r="E5143" s="8" t="inlineStr">
        <is>
          <t>Fitzgerald Vandermeer</t>
        </is>
      </c>
      <c r="F5143" s="11" t="n">
        <v>1958</v>
      </c>
      <c r="G5143" s="8" t="inlineStr">
        <is>
          <t>Ferrari</t>
        </is>
      </c>
      <c r="H5143" s="8" t="inlineStr">
        <is>
          <t>SF90 Stradale</t>
        </is>
      </c>
      <c r="I5143" s="8" t="inlineStr">
        <is>
          <t>8CDH1H9FM41X3T7NW</t>
        </is>
      </c>
      <c r="J5143" s="8" t="inlineStr">
        <is>
          <t>03 - Supercar</t>
        </is>
      </c>
      <c r="K5143" s="12" t="n">
        <v>1190000</v>
      </c>
      <c r="L5143" s="8" t="inlineStr">
        <is>
          <t>New Hampshire</t>
        </is>
      </c>
      <c r="M5143" s="13" t="n">
        <v>18680.75</v>
      </c>
      <c r="N5143" s="13" t="n">
        <v>16424.12</v>
      </c>
      <c r="O5143" s="8" t="n"/>
    </row>
    <row r="5144">
      <c r="A5144" s="8" t="inlineStr">
        <is>
          <t>CANON-202602-005096</t>
        </is>
      </c>
      <c r="B5144" s="9" t="inlineStr">
        <is>
          <t>2026-02</t>
        </is>
      </c>
      <c r="C5144" s="10" t="n">
        <v>46062</v>
      </c>
      <c r="D5144" s="9" t="inlineStr">
        <is>
          <t>Bound</t>
        </is>
      </c>
      <c r="E5144" s="8" t="inlineStr">
        <is>
          <t>Marisol Nakashima</t>
        </is>
      </c>
      <c r="F5144" s="11" t="n">
        <v>1974</v>
      </c>
      <c r="G5144" s="8" t="inlineStr">
        <is>
          <t>Maserati</t>
        </is>
      </c>
      <c r="H5144" s="8" t="inlineStr">
        <is>
          <t>GranTurismo</t>
        </is>
      </c>
      <c r="I5144" s="8" t="inlineStr">
        <is>
          <t>97ZE9FBW0377MWMGT</t>
        </is>
      </c>
      <c r="J5144" s="8" t="inlineStr">
        <is>
          <t>02 - Sports / GT</t>
        </is>
      </c>
      <c r="K5144" s="12" t="n">
        <v>225000</v>
      </c>
      <c r="L5144" s="8" t="inlineStr">
        <is>
          <t>Illinois</t>
        </is>
      </c>
      <c r="M5144" s="13" t="n">
        <v>5311.7</v>
      </c>
      <c r="N5144" s="13" t="n">
        <v>4670.05</v>
      </c>
      <c r="O5144" s="8" t="n"/>
    </row>
    <row r="5145">
      <c r="A5145" s="8" t="inlineStr">
        <is>
          <t>CANON-202602-005098</t>
        </is>
      </c>
      <c r="B5145" s="9" t="inlineStr">
        <is>
          <t>2026-02</t>
        </is>
      </c>
      <c r="C5145" s="10" t="n">
        <v>46054</v>
      </c>
      <c r="D5145" s="9" t="inlineStr">
        <is>
          <t>Bound</t>
        </is>
      </c>
      <c r="E5145" s="8" t="inlineStr">
        <is>
          <t>Everett Farkas</t>
        </is>
      </c>
      <c r="F5145" s="11" t="n">
        <v>2013</v>
      </c>
      <c r="G5145" s="8" t="inlineStr">
        <is>
          <t>Bentley</t>
        </is>
      </c>
      <c r="H5145" s="8" t="inlineStr">
        <is>
          <t>Continental GT</t>
        </is>
      </c>
      <c r="I5145" s="8" t="inlineStr">
        <is>
          <t>6A6K6J1FD4A7JE1K7</t>
        </is>
      </c>
      <c r="J5145" s="8" t="inlineStr">
        <is>
          <t>02 - Sports / GT</t>
        </is>
      </c>
      <c r="K5145" s="12" t="n">
        <v>1930000</v>
      </c>
      <c r="L5145" s="8" t="inlineStr">
        <is>
          <t>New Hampshire</t>
        </is>
      </c>
      <c r="M5145" s="13" t="n">
        <v>20829.43</v>
      </c>
      <c r="N5145" s="13" t="n">
        <v>18313.23</v>
      </c>
      <c r="O5145" s="8" t="n"/>
    </row>
    <row r="5146">
      <c r="A5146" s="8" t="inlineStr">
        <is>
          <t>CANON-202602-005100</t>
        </is>
      </c>
      <c r="B5146" s="9" t="inlineStr">
        <is>
          <t>2026-02</t>
        </is>
      </c>
      <c r="C5146" s="10" t="n">
        <v>46055</v>
      </c>
      <c r="D5146" s="9" t="inlineStr">
        <is>
          <t>Bound</t>
        </is>
      </c>
      <c r="E5146" s="8" t="inlineStr">
        <is>
          <t>Wilhelmina Thistlewood</t>
        </is>
      </c>
      <c r="F5146" s="11" t="n">
        <v>1960</v>
      </c>
      <c r="G5146" s="8" t="inlineStr">
        <is>
          <t>Maserati</t>
        </is>
      </c>
      <c r="H5146" s="8" t="inlineStr">
        <is>
          <t>GranTurismo</t>
        </is>
      </c>
      <c r="I5146" s="8" t="inlineStr">
        <is>
          <t>TN344895JJHURKLU3</t>
        </is>
      </c>
      <c r="J5146" s="8" t="inlineStr">
        <is>
          <t>02 - Sports / GT</t>
        </is>
      </c>
      <c r="K5146" s="12" t="n">
        <v>685000</v>
      </c>
      <c r="L5146" s="8" t="inlineStr">
        <is>
          <t>South Dakota</t>
        </is>
      </c>
      <c r="M5146" s="13" t="n">
        <v>9325.049999999999</v>
      </c>
      <c r="N5146" s="13" t="n">
        <v>8198.58</v>
      </c>
      <c r="O5146" s="8" t="n"/>
    </row>
    <row r="5147">
      <c r="A5147" s="8" t="inlineStr">
        <is>
          <t>CANON-202602-005101</t>
        </is>
      </c>
      <c r="B5147" s="9" t="inlineStr">
        <is>
          <t>2026-02</t>
        </is>
      </c>
      <c r="C5147" s="10" t="n">
        <v>46074</v>
      </c>
      <c r="D5147" s="9" t="inlineStr">
        <is>
          <t>Bound</t>
        </is>
      </c>
      <c r="E5147" s="8" t="inlineStr">
        <is>
          <t>Ingrid Kingsford</t>
        </is>
      </c>
      <c r="F5147" s="11" t="n">
        <v>1996</v>
      </c>
      <c r="G5147" s="8" t="inlineStr">
        <is>
          <t>Aston Martin</t>
        </is>
      </c>
      <c r="H5147" s="8" t="inlineStr">
        <is>
          <t>DB5</t>
        </is>
      </c>
      <c r="I5147" s="8" t="inlineStr">
        <is>
          <t>EA2FDU16LG2N14BG2</t>
        </is>
      </c>
      <c r="J5147" s="8" t="inlineStr">
        <is>
          <t>07 - Post-War Classic (1946-1972)</t>
        </is>
      </c>
      <c r="K5147" s="12" t="n">
        <v>750000</v>
      </c>
      <c r="L5147" s="8" t="inlineStr">
        <is>
          <t>Ohio</t>
        </is>
      </c>
      <c r="M5147" s="13" t="n">
        <v>8458.02</v>
      </c>
      <c r="N5147" s="13" t="n">
        <v>7436.29</v>
      </c>
      <c r="O5147" s="8" t="n"/>
    </row>
    <row r="5148">
      <c r="A5148" s="8" t="inlineStr">
        <is>
          <t>CANON-202602-005102</t>
        </is>
      </c>
      <c r="B5148" s="9" t="inlineStr">
        <is>
          <t>2026-02</t>
        </is>
      </c>
      <c r="C5148" s="10" t="n">
        <v>46077</v>
      </c>
      <c r="D5148" s="9" t="inlineStr">
        <is>
          <t>Bound</t>
        </is>
      </c>
      <c r="E5148" s="8" t="inlineStr">
        <is>
          <t>Ramona Farkas</t>
        </is>
      </c>
      <c r="F5148" s="11" t="n">
        <v>1959</v>
      </c>
      <c r="G5148" s="8" t="inlineStr">
        <is>
          <t>Aston Martin</t>
        </is>
      </c>
      <c r="H5148" s="8" t="inlineStr">
        <is>
          <t>DB12</t>
        </is>
      </c>
      <c r="I5148" s="8" t="inlineStr">
        <is>
          <t>XRKZT5162VN38DT57</t>
        </is>
      </c>
      <c r="J5148" s="8" t="inlineStr">
        <is>
          <t>02 - Sports / GT</t>
        </is>
      </c>
      <c r="K5148" s="12" t="n">
        <v>505000</v>
      </c>
      <c r="L5148" s="8" t="inlineStr">
        <is>
          <t>Wyoming</t>
        </is>
      </c>
      <c r="M5148" s="13" t="n">
        <v>6626.93</v>
      </c>
      <c r="N5148" s="13" t="n">
        <v>5826.4</v>
      </c>
      <c r="O5148" s="8" t="n"/>
    </row>
    <row r="5149">
      <c r="A5149" s="8" t="inlineStr">
        <is>
          <t>CANON-202602-005104</t>
        </is>
      </c>
      <c r="B5149" s="9" t="inlineStr">
        <is>
          <t>2026-02</t>
        </is>
      </c>
      <c r="C5149" s="10" t="n">
        <v>46069</v>
      </c>
      <c r="D5149" s="9" t="inlineStr">
        <is>
          <t>Bound</t>
        </is>
      </c>
      <c r="E5149" s="8" t="inlineStr">
        <is>
          <t>Fitzgerald Vasquez</t>
        </is>
      </c>
      <c r="F5149" s="11" t="n">
        <v>1995</v>
      </c>
      <c r="G5149" s="8" t="inlineStr">
        <is>
          <t>BMW</t>
        </is>
      </c>
      <c r="H5149" s="8" t="inlineStr">
        <is>
          <t>M8 Competition</t>
        </is>
      </c>
      <c r="I5149" s="8" t="inlineStr">
        <is>
          <t>ZJGKFNRGCDG9K4CVG</t>
        </is>
      </c>
      <c r="J5149" s="8" t="inlineStr">
        <is>
          <t>02 - Sports / GT</t>
        </is>
      </c>
      <c r="K5149" s="12" t="n">
        <v>320000</v>
      </c>
      <c r="L5149" s="8" t="inlineStr">
        <is>
          <t>Kansas</t>
        </is>
      </c>
      <c r="M5149" s="13" t="n">
        <v>4392.45</v>
      </c>
      <c r="N5149" s="13" t="n">
        <v>3861.84</v>
      </c>
      <c r="O5149" s="8" t="n"/>
    </row>
    <row r="5150">
      <c r="A5150" s="8" t="inlineStr">
        <is>
          <t>CANON-202602-005105</t>
        </is>
      </c>
      <c r="B5150" s="9" t="inlineStr">
        <is>
          <t>2026-02</t>
        </is>
      </c>
      <c r="C5150" s="10" t="n">
        <v>46070</v>
      </c>
      <c r="D5150" s="9" t="inlineStr">
        <is>
          <t>Bound</t>
        </is>
      </c>
      <c r="E5150" s="8" t="inlineStr">
        <is>
          <t>Delphine Nakashima</t>
        </is>
      </c>
      <c r="F5150" s="11" t="n">
        <v>1980</v>
      </c>
      <c r="G5150" s="8" t="inlineStr">
        <is>
          <t>Lamborghini</t>
        </is>
      </c>
      <c r="H5150" s="8" t="inlineStr">
        <is>
          <t>Huracan EVO</t>
        </is>
      </c>
      <c r="I5150" s="8" t="inlineStr">
        <is>
          <t>5BP3DW1DC1NL8LVNW</t>
        </is>
      </c>
      <c r="J5150" s="8" t="inlineStr">
        <is>
          <t>03 - Supercar</t>
        </is>
      </c>
      <c r="K5150" s="12" t="n">
        <v>1380000</v>
      </c>
      <c r="L5150" s="8" t="inlineStr">
        <is>
          <t>Florida</t>
        </is>
      </c>
      <c r="M5150" s="13" t="n">
        <v>29578.87</v>
      </c>
      <c r="N5150" s="13" t="n">
        <v>26005.74</v>
      </c>
      <c r="O5150" s="8" t="n"/>
    </row>
    <row r="5151">
      <c r="A5151" s="8" t="inlineStr">
        <is>
          <t>CANON-202602-005106</t>
        </is>
      </c>
      <c r="B5151" s="9" t="inlineStr">
        <is>
          <t>2026-02</t>
        </is>
      </c>
      <c r="C5151" s="10" t="n">
        <v>46060</v>
      </c>
      <c r="D5151" s="9" t="inlineStr">
        <is>
          <t>Bound</t>
        </is>
      </c>
      <c r="E5151" s="8" t="inlineStr">
        <is>
          <t>Fenwick Castellanos</t>
        </is>
      </c>
      <c r="F5151" s="11" t="n">
        <v>2006</v>
      </c>
      <c r="G5151" s="8" t="inlineStr">
        <is>
          <t>Maserati</t>
        </is>
      </c>
      <c r="H5151" s="8" t="inlineStr">
        <is>
          <t>GranTurismo</t>
        </is>
      </c>
      <c r="I5151" s="8" t="inlineStr">
        <is>
          <t>27CP6YJTZFFTHK13D</t>
        </is>
      </c>
      <c r="J5151" s="8" t="inlineStr">
        <is>
          <t>02 - Sports / GT</t>
        </is>
      </c>
      <c r="K5151" s="12" t="n">
        <v>1060000</v>
      </c>
      <c r="L5151" s="8" t="inlineStr">
        <is>
          <t>Pennsylvania</t>
        </is>
      </c>
      <c r="M5151" s="13" t="n">
        <v>11000</v>
      </c>
      <c r="N5151" s="13" t="n">
        <v>9671.200000000001</v>
      </c>
      <c r="O5151" s="8" t="n"/>
    </row>
    <row r="5152">
      <c r="A5152" s="8" t="inlineStr">
        <is>
          <t>CANON-202602-005107</t>
        </is>
      </c>
      <c r="B5152" s="9" t="inlineStr">
        <is>
          <t>2026-02</t>
        </is>
      </c>
      <c r="C5152" s="10" t="n">
        <v>46071</v>
      </c>
      <c r="D5152" s="9" t="inlineStr">
        <is>
          <t>Bound</t>
        </is>
      </c>
      <c r="E5152" s="8" t="inlineStr">
        <is>
          <t>Ottilie Montoya</t>
        </is>
      </c>
      <c r="F5152" s="11" t="n">
        <v>1989</v>
      </c>
      <c r="G5152" s="8" t="inlineStr">
        <is>
          <t>Porsche</t>
        </is>
      </c>
      <c r="H5152" s="8" t="inlineStr">
        <is>
          <t>911 Turbo S</t>
        </is>
      </c>
      <c r="I5152" s="8" t="inlineStr">
        <is>
          <t>87ZPJF6AV3EXHVYMG</t>
        </is>
      </c>
      <c r="J5152" s="8" t="inlineStr">
        <is>
          <t>02 - Sports / GT</t>
        </is>
      </c>
      <c r="K5152" s="12" t="n">
        <v>595000</v>
      </c>
      <c r="L5152" s="8" t="inlineStr">
        <is>
          <t>California</t>
        </is>
      </c>
      <c r="M5152" s="13" t="n">
        <v>9851.18</v>
      </c>
      <c r="N5152" s="13" t="n">
        <v>8661.16</v>
      </c>
      <c r="O5152" s="8" t="n"/>
    </row>
    <row r="5153">
      <c r="A5153" s="8" t="inlineStr">
        <is>
          <t>CANON-202602-005108</t>
        </is>
      </c>
      <c r="B5153" s="9" t="inlineStr">
        <is>
          <t>2026-02</t>
        </is>
      </c>
      <c r="C5153" s="10" t="n">
        <v>46068</v>
      </c>
      <c r="D5153" s="9" t="inlineStr">
        <is>
          <t>Bound</t>
        </is>
      </c>
      <c r="E5153" s="8" t="inlineStr">
        <is>
          <t>Lorenzo Whitlock</t>
        </is>
      </c>
      <c r="F5153" s="11" t="n">
        <v>2005</v>
      </c>
      <c r="G5153" s="8" t="inlineStr">
        <is>
          <t>Lamborghini</t>
        </is>
      </c>
      <c r="H5153" s="8" t="inlineStr">
        <is>
          <t>Huracan EVO</t>
        </is>
      </c>
      <c r="I5153" s="8" t="inlineStr">
        <is>
          <t>9FWTA6EN9EHL10KLK</t>
        </is>
      </c>
      <c r="J5153" s="8" t="inlineStr">
        <is>
          <t>03 - Supercar</t>
        </is>
      </c>
      <c r="K5153" s="12" t="n">
        <v>345000</v>
      </c>
      <c r="L5153" s="8" t="inlineStr">
        <is>
          <t>Idaho</t>
        </is>
      </c>
      <c r="M5153" s="13" t="n">
        <v>7410.99</v>
      </c>
      <c r="N5153" s="13" t="n">
        <v>6515.74</v>
      </c>
      <c r="O5153" s="8" t="n"/>
    </row>
    <row r="5154">
      <c r="A5154" s="8" t="inlineStr">
        <is>
          <t>CANON-202602-005109</t>
        </is>
      </c>
      <c r="B5154" s="9" t="inlineStr">
        <is>
          <t>2026-02</t>
        </is>
      </c>
      <c r="C5154" s="10" t="n">
        <v>46069</v>
      </c>
      <c r="D5154" s="9" t="inlineStr">
        <is>
          <t>Bound</t>
        </is>
      </c>
      <c r="E5154" s="8" t="inlineStr">
        <is>
          <t>Ingrid Kingsford</t>
        </is>
      </c>
      <c r="F5154" s="11" t="n">
        <v>1993</v>
      </c>
      <c r="G5154" s="8" t="inlineStr">
        <is>
          <t>Maserati</t>
        </is>
      </c>
      <c r="H5154" s="8" t="inlineStr">
        <is>
          <t>GranTurismo</t>
        </is>
      </c>
      <c r="I5154" s="8" t="inlineStr">
        <is>
          <t>YAFNFSN47PCN4ZS9Z</t>
        </is>
      </c>
      <c r="J5154" s="8" t="inlineStr">
        <is>
          <t>02 - Sports / GT</t>
        </is>
      </c>
      <c r="K5154" s="12" t="n">
        <v>810000</v>
      </c>
      <c r="L5154" s="8" t="inlineStr">
        <is>
          <t>Rhode Island</t>
        </is>
      </c>
      <c r="M5154" s="13" t="n">
        <v>13609.53</v>
      </c>
      <c r="N5154" s="13" t="n">
        <v>11965.5</v>
      </c>
      <c r="O5154" s="8" t="n"/>
    </row>
    <row r="5155">
      <c r="A5155" s="8" t="inlineStr">
        <is>
          <t>CANON-202602-005110</t>
        </is>
      </c>
      <c r="B5155" s="9" t="inlineStr">
        <is>
          <t>2026-02</t>
        </is>
      </c>
      <c r="C5155" s="10" t="n">
        <v>46074</v>
      </c>
      <c r="D5155" s="9" t="inlineStr">
        <is>
          <t>Bound</t>
        </is>
      </c>
      <c r="E5155" s="8" t="inlineStr">
        <is>
          <t>Horace Bellandi</t>
        </is>
      </c>
      <c r="F5155" s="11" t="n">
        <v>2006</v>
      </c>
      <c r="G5155" s="8" t="inlineStr">
        <is>
          <t>Bentley</t>
        </is>
      </c>
      <c r="H5155" s="8" t="inlineStr">
        <is>
          <t>Continental GT</t>
        </is>
      </c>
      <c r="I5155" s="8" t="inlineStr">
        <is>
          <t>641EV5L5SV59R1E5N</t>
        </is>
      </c>
      <c r="J5155" s="8" t="inlineStr">
        <is>
          <t>02 - Sports / GT</t>
        </is>
      </c>
      <c r="K5155" s="12" t="n">
        <v>515000</v>
      </c>
      <c r="L5155" s="8" t="inlineStr">
        <is>
          <t>Florida</t>
        </is>
      </c>
      <c r="M5155" s="13" t="n">
        <v>8968.77</v>
      </c>
      <c r="N5155" s="13" t="n">
        <v>7885.34</v>
      </c>
      <c r="O5155" s="8" t="n"/>
    </row>
    <row r="5156">
      <c r="A5156" s="8" t="inlineStr">
        <is>
          <t>CANON-202602-005111</t>
        </is>
      </c>
      <c r="B5156" s="9" t="inlineStr">
        <is>
          <t>2026-02</t>
        </is>
      </c>
      <c r="C5156" s="10" t="n">
        <v>46061</v>
      </c>
      <c r="D5156" s="9" t="inlineStr">
        <is>
          <t>Bound</t>
        </is>
      </c>
      <c r="E5156" s="8" t="inlineStr">
        <is>
          <t>Horace Okonkwo</t>
        </is>
      </c>
      <c r="F5156" s="11" t="n">
        <v>2012</v>
      </c>
      <c r="G5156" s="8" t="inlineStr">
        <is>
          <t>Porsche</t>
        </is>
      </c>
      <c r="H5156" s="8" t="inlineStr">
        <is>
          <t>911 Turbo S</t>
        </is>
      </c>
      <c r="I5156" s="8" t="inlineStr">
        <is>
          <t>SZGHUN380HPZ32V7L</t>
        </is>
      </c>
      <c r="J5156" s="8" t="inlineStr">
        <is>
          <t>02 - Sports / GT</t>
        </is>
      </c>
      <c r="K5156" s="12" t="n">
        <v>545000</v>
      </c>
      <c r="L5156" s="8" t="inlineStr">
        <is>
          <t>Mississippi</t>
        </is>
      </c>
      <c r="M5156" s="13" t="n">
        <v>7953.92</v>
      </c>
      <c r="N5156" s="13" t="n">
        <v>6993.09</v>
      </c>
      <c r="O5156" s="8" t="n"/>
    </row>
    <row r="5157">
      <c r="A5157" s="8" t="inlineStr">
        <is>
          <t>CANON-202602-005112</t>
        </is>
      </c>
      <c r="B5157" s="9" t="inlineStr">
        <is>
          <t>2026-02</t>
        </is>
      </c>
      <c r="C5157" s="10" t="n">
        <v>46079</v>
      </c>
      <c r="D5157" s="9" t="inlineStr">
        <is>
          <t>Bound</t>
        </is>
      </c>
      <c r="E5157" s="8" t="inlineStr">
        <is>
          <t>Callum Harrington</t>
        </is>
      </c>
      <c r="F5157" s="11" t="n">
        <v>1969</v>
      </c>
      <c r="G5157" s="8" t="inlineStr">
        <is>
          <t>Aston Martin</t>
        </is>
      </c>
      <c r="H5157" s="8" t="inlineStr">
        <is>
          <t>DB5</t>
        </is>
      </c>
      <c r="I5157" s="8" t="inlineStr">
        <is>
          <t>74LN5T4ZYM5KBVTYE</t>
        </is>
      </c>
      <c r="J5157" s="8" t="inlineStr">
        <is>
          <t>07 - Post-War Classic (1946-1972)</t>
        </is>
      </c>
      <c r="K5157" s="12" t="n">
        <v>170000</v>
      </c>
      <c r="L5157" s="8" t="inlineStr">
        <is>
          <t>Rhode Island</t>
        </is>
      </c>
      <c r="M5157" s="13" t="n">
        <v>2504.77</v>
      </c>
      <c r="N5157" s="13" t="n">
        <v>2202.19</v>
      </c>
      <c r="O5157" s="8" t="n"/>
    </row>
    <row r="5158">
      <c r="A5158" s="8" t="inlineStr">
        <is>
          <t>CANON-202602-005113</t>
        </is>
      </c>
      <c r="B5158" s="9" t="inlineStr">
        <is>
          <t>2026-02</t>
        </is>
      </c>
      <c r="C5158" s="10" t="n">
        <v>46069</v>
      </c>
      <c r="D5158" s="9" t="inlineStr">
        <is>
          <t>Bound</t>
        </is>
      </c>
      <c r="E5158" s="8" t="inlineStr">
        <is>
          <t>Marisol Underwood</t>
        </is>
      </c>
      <c r="F5158" s="11" t="n">
        <v>2022</v>
      </c>
      <c r="G5158" s="8" t="inlineStr">
        <is>
          <t>Mercedes-Benz</t>
        </is>
      </c>
      <c r="H5158" s="8" t="inlineStr">
        <is>
          <t>AMG GT</t>
        </is>
      </c>
      <c r="I5158" s="8" t="inlineStr">
        <is>
          <t>NF7E3PD6ZKFDX4EKP</t>
        </is>
      </c>
      <c r="J5158" s="8" t="inlineStr">
        <is>
          <t>02 - Sports / GT</t>
        </is>
      </c>
      <c r="K5158" s="12" t="n">
        <v>475000</v>
      </c>
      <c r="L5158" s="8" t="inlineStr">
        <is>
          <t>Arkansas</t>
        </is>
      </c>
      <c r="M5158" s="13" t="n">
        <v>9275.940000000001</v>
      </c>
      <c r="N5158" s="13" t="n">
        <v>8155.41</v>
      </c>
      <c r="O5158" s="8" t="n"/>
    </row>
    <row r="5159">
      <c r="A5159" s="8" t="inlineStr">
        <is>
          <t>CANON-202602-005115</t>
        </is>
      </c>
      <c r="B5159" s="9" t="inlineStr">
        <is>
          <t>2026-02</t>
        </is>
      </c>
      <c r="C5159" s="10" t="n">
        <v>46067</v>
      </c>
      <c r="D5159" s="9" t="inlineStr">
        <is>
          <t>Bound</t>
        </is>
      </c>
      <c r="E5159" s="8" t="inlineStr">
        <is>
          <t>Mireille Delacroix</t>
        </is>
      </c>
      <c r="F5159" s="11" t="n">
        <v>1990</v>
      </c>
      <c r="G5159" s="8" t="inlineStr">
        <is>
          <t>Mercedes-Benz</t>
        </is>
      </c>
      <c r="H5159" s="8" t="inlineStr">
        <is>
          <t>280SL Pagoda</t>
        </is>
      </c>
      <c r="I5159" s="8" t="inlineStr">
        <is>
          <t>AW7ZNJ2XWXFAANAUH</t>
        </is>
      </c>
      <c r="J5159" s="8" t="inlineStr">
        <is>
          <t>07 - Post-War Classic (1946-1972)</t>
        </is>
      </c>
      <c r="K5159" s="12" t="n">
        <v>320000</v>
      </c>
      <c r="L5159" s="8" t="inlineStr">
        <is>
          <t>Rhode Island</t>
        </is>
      </c>
      <c r="M5159" s="13" t="n">
        <v>3970.42</v>
      </c>
      <c r="N5159" s="13" t="n">
        <v>3490.79</v>
      </c>
      <c r="O5159" s="8" t="n"/>
    </row>
    <row r="5160">
      <c r="A5160" s="8" t="inlineStr">
        <is>
          <t>CANON-202602-005116</t>
        </is>
      </c>
      <c r="B5160" s="9" t="inlineStr">
        <is>
          <t>2026-02</t>
        </is>
      </c>
      <c r="C5160" s="10" t="n">
        <v>46058</v>
      </c>
      <c r="D5160" s="9" t="inlineStr">
        <is>
          <t>Bound</t>
        </is>
      </c>
      <c r="E5160" s="8" t="inlineStr">
        <is>
          <t>Everett Fairweather</t>
        </is>
      </c>
      <c r="F5160" s="11" t="n">
        <v>1994</v>
      </c>
      <c r="G5160" s="8" t="inlineStr">
        <is>
          <t>Lamborghini</t>
        </is>
      </c>
      <c r="H5160" s="8" t="inlineStr">
        <is>
          <t>Huracan EVO</t>
        </is>
      </c>
      <c r="I5160" s="8" t="inlineStr">
        <is>
          <t>ZSCWJ47EKWS5YVYTE</t>
        </is>
      </c>
      <c r="J5160" s="8" t="inlineStr">
        <is>
          <t>03 - Supercar</t>
        </is>
      </c>
      <c r="K5160" s="12" t="n">
        <v>1205000</v>
      </c>
      <c r="L5160" s="8" t="inlineStr">
        <is>
          <t>Michigan</t>
        </is>
      </c>
      <c r="M5160" s="13" t="n">
        <v>28192.45</v>
      </c>
      <c r="N5160" s="13" t="n">
        <v>24786.8</v>
      </c>
      <c r="O5160" s="8" t="n"/>
    </row>
    <row r="5161">
      <c r="A5161" s="8" t="inlineStr">
        <is>
          <t>CANON-202602-005117</t>
        </is>
      </c>
      <c r="B5161" s="9" t="inlineStr">
        <is>
          <t>2026-02</t>
        </is>
      </c>
      <c r="C5161" s="10" t="n">
        <v>46064</v>
      </c>
      <c r="D5161" s="9" t="inlineStr">
        <is>
          <t>Bound</t>
        </is>
      </c>
      <c r="E5161" s="8" t="inlineStr">
        <is>
          <t>Fenwick Whitlock</t>
        </is>
      </c>
      <c r="F5161" s="11" t="n">
        <v>1969</v>
      </c>
      <c r="G5161" s="8" t="inlineStr">
        <is>
          <t>BMW</t>
        </is>
      </c>
      <c r="H5161" s="8" t="inlineStr">
        <is>
          <t>M8 Competition</t>
        </is>
      </c>
      <c r="I5161" s="8" t="inlineStr">
        <is>
          <t>9SV92VBV75TVC91VN</t>
        </is>
      </c>
      <c r="J5161" s="8" t="inlineStr">
        <is>
          <t>02 - Sports / GT</t>
        </is>
      </c>
      <c r="K5161" s="12" t="n">
        <v>490000</v>
      </c>
      <c r="L5161" s="8" t="inlineStr">
        <is>
          <t>Alaska</t>
        </is>
      </c>
      <c r="M5161" s="13" t="n">
        <v>7904.72</v>
      </c>
      <c r="N5161" s="13" t="n">
        <v>6949.83</v>
      </c>
      <c r="O5161" s="8" t="n"/>
    </row>
    <row r="5162">
      <c r="A5162" s="8" t="inlineStr">
        <is>
          <t>CANON-202602-005118</t>
        </is>
      </c>
      <c r="B5162" s="9" t="inlineStr">
        <is>
          <t>2026-02</t>
        </is>
      </c>
      <c r="C5162" s="10" t="n">
        <v>46080</v>
      </c>
      <c r="D5162" s="9" t="inlineStr">
        <is>
          <t>Bound</t>
        </is>
      </c>
      <c r="E5162" s="8" t="inlineStr">
        <is>
          <t>Noor Ashcombe</t>
        </is>
      </c>
      <c r="F5162" s="11" t="n">
        <v>1957</v>
      </c>
      <c r="G5162" s="8" t="inlineStr">
        <is>
          <t>Alfa Romeo</t>
        </is>
      </c>
      <c r="H5162" s="8" t="inlineStr">
        <is>
          <t>8C 2900</t>
        </is>
      </c>
      <c r="I5162" s="8" t="inlineStr">
        <is>
          <t>1YT7R1BBGKJDYGD10</t>
        </is>
      </c>
      <c r="J5162" s="8" t="inlineStr">
        <is>
          <t>06 - Vintage Pre-War (pre-1946)</t>
        </is>
      </c>
      <c r="K5162" s="12" t="n">
        <v>1950000</v>
      </c>
      <c r="L5162" s="8" t="inlineStr">
        <is>
          <t>Mississippi</t>
        </is>
      </c>
      <c r="M5162" s="13" t="n">
        <v>14886.23</v>
      </c>
      <c r="N5162" s="13" t="n">
        <v>13087.97</v>
      </c>
      <c r="O5162" s="8" t="n"/>
    </row>
    <row r="5163">
      <c r="A5163" s="8" t="inlineStr">
        <is>
          <t>CANON-202602-005119</t>
        </is>
      </c>
      <c r="B5163" s="9" t="inlineStr">
        <is>
          <t>2026-02</t>
        </is>
      </c>
      <c r="C5163" s="10" t="n">
        <v>46059</v>
      </c>
      <c r="D5163" s="9" t="inlineStr">
        <is>
          <t>Bound</t>
        </is>
      </c>
      <c r="E5163" s="8" t="inlineStr">
        <is>
          <t>Everett Farkas</t>
        </is>
      </c>
      <c r="F5163" s="11" t="n">
        <v>2021</v>
      </c>
      <c r="G5163" s="8" t="inlineStr">
        <is>
          <t>Ferrari</t>
        </is>
      </c>
      <c r="H5163" s="8" t="inlineStr">
        <is>
          <t>275 GTB/4</t>
        </is>
      </c>
      <c r="I5163" s="8" t="inlineStr">
        <is>
          <t>4HUHM87EZC6VS43K1</t>
        </is>
      </c>
      <c r="J5163" s="8" t="inlineStr">
        <is>
          <t>07 - Post-War Classic (1946-1972)</t>
        </is>
      </c>
      <c r="K5163" s="12" t="n">
        <v>1135000</v>
      </c>
      <c r="L5163" s="8" t="inlineStr">
        <is>
          <t>California</t>
        </is>
      </c>
      <c r="M5163" s="13" t="n">
        <v>10985.94</v>
      </c>
      <c r="N5163" s="13" t="n">
        <v>9658.84</v>
      </c>
      <c r="O5163" s="8" t="n"/>
    </row>
    <row r="5164">
      <c r="A5164" s="8" t="inlineStr">
        <is>
          <t>CANON-202602-005120</t>
        </is>
      </c>
      <c r="B5164" s="9" t="inlineStr">
        <is>
          <t>2026-02</t>
        </is>
      </c>
      <c r="C5164" s="10" t="n">
        <v>46062</v>
      </c>
      <c r="D5164" s="9" t="inlineStr">
        <is>
          <t>Bound</t>
        </is>
      </c>
      <c r="E5164" s="8" t="inlineStr">
        <is>
          <t>Saoirse Kingsford</t>
        </is>
      </c>
      <c r="F5164" s="11" t="n">
        <v>2002</v>
      </c>
      <c r="G5164" s="8" t="inlineStr">
        <is>
          <t>Bentley</t>
        </is>
      </c>
      <c r="H5164" s="8" t="inlineStr">
        <is>
          <t>Continental GT</t>
        </is>
      </c>
      <c r="I5164" s="8" t="inlineStr">
        <is>
          <t>RBW1PL6MZTC925XLR</t>
        </is>
      </c>
      <c r="J5164" s="8" t="inlineStr">
        <is>
          <t>02 - Sports / GT</t>
        </is>
      </c>
      <c r="K5164" s="12" t="n">
        <v>400000</v>
      </c>
      <c r="L5164" s="8" t="inlineStr">
        <is>
          <t>West Virginia</t>
        </is>
      </c>
      <c r="M5164" s="13" t="n">
        <v>7528.3</v>
      </c>
      <c r="N5164" s="13" t="n">
        <v>6618.88</v>
      </c>
      <c r="O5164" s="8" t="n"/>
    </row>
    <row r="5165">
      <c r="A5165" s="8" t="inlineStr">
        <is>
          <t>CANON-202602-005124</t>
        </is>
      </c>
      <c r="B5165" s="9" t="inlineStr">
        <is>
          <t>2026-02</t>
        </is>
      </c>
      <c r="C5165" s="10" t="n">
        <v>46064</v>
      </c>
      <c r="D5165" s="9" t="inlineStr">
        <is>
          <t>Bound</t>
        </is>
      </c>
      <c r="E5165" s="8" t="inlineStr">
        <is>
          <t>Desmond Kingsford</t>
        </is>
      </c>
      <c r="F5165" s="11" t="n">
        <v>2002</v>
      </c>
      <c r="G5165" s="8" t="inlineStr">
        <is>
          <t>Aston Martin</t>
        </is>
      </c>
      <c r="H5165" s="8" t="inlineStr">
        <is>
          <t>DB12</t>
        </is>
      </c>
      <c r="I5165" s="8" t="inlineStr">
        <is>
          <t>LXA1BXDWE59D6MAZ9</t>
        </is>
      </c>
      <c r="J5165" s="8" t="inlineStr">
        <is>
          <t>02 - Sports / GT</t>
        </is>
      </c>
      <c r="K5165" s="12" t="n">
        <v>395000</v>
      </c>
      <c r="L5165" s="8" t="inlineStr">
        <is>
          <t>Connecticut</t>
        </is>
      </c>
      <c r="M5165" s="13" t="n">
        <v>6260.38</v>
      </c>
      <c r="N5165" s="13" t="n">
        <v>5504.13</v>
      </c>
      <c r="O5165" s="8" t="n"/>
    </row>
    <row r="5166">
      <c r="A5166" s="8" t="inlineStr">
        <is>
          <t>CANON-202602-005127</t>
        </is>
      </c>
      <c r="B5166" s="9" t="inlineStr">
        <is>
          <t>2026-02</t>
        </is>
      </c>
      <c r="C5166" s="10" t="n">
        <v>46063</v>
      </c>
      <c r="D5166" s="9" t="inlineStr">
        <is>
          <t>Bound</t>
        </is>
      </c>
      <c r="E5166" s="8" t="inlineStr">
        <is>
          <t>Ramona Bellandi</t>
        </is>
      </c>
      <c r="F5166" s="11" t="n">
        <v>2013</v>
      </c>
      <c r="G5166" s="8" t="inlineStr">
        <is>
          <t>BMW</t>
        </is>
      </c>
      <c r="H5166" s="8" t="inlineStr">
        <is>
          <t>M8 Competition</t>
        </is>
      </c>
      <c r="I5166" s="8" t="inlineStr">
        <is>
          <t>17SZ4XVFNDCUJRSMR</t>
        </is>
      </c>
      <c r="J5166" s="8" t="inlineStr">
        <is>
          <t>02 - Sports / GT</t>
        </is>
      </c>
      <c r="K5166" s="12" t="n">
        <v>440000</v>
      </c>
      <c r="L5166" s="8" t="inlineStr">
        <is>
          <t>Michigan</t>
        </is>
      </c>
      <c r="M5166" s="13" t="n">
        <v>9650.940000000001</v>
      </c>
      <c r="N5166" s="13" t="n">
        <v>8485.110000000001</v>
      </c>
      <c r="O5166" s="8" t="n"/>
    </row>
    <row r="5167">
      <c r="A5167" s="8" t="inlineStr">
        <is>
          <t>CANON-202602-005128</t>
        </is>
      </c>
      <c r="B5167" s="9" t="inlineStr">
        <is>
          <t>2026-02</t>
        </is>
      </c>
      <c r="C5167" s="10" t="n">
        <v>46063</v>
      </c>
      <c r="D5167" s="9" t="inlineStr">
        <is>
          <t>Bound</t>
        </is>
      </c>
      <c r="E5167" s="8" t="inlineStr">
        <is>
          <t>Fenwick Larsson</t>
        </is>
      </c>
      <c r="F5167" s="11" t="n">
        <v>1984</v>
      </c>
      <c r="G5167" s="8" t="inlineStr">
        <is>
          <t>Mercedes-Benz</t>
        </is>
      </c>
      <c r="H5167" s="8" t="inlineStr">
        <is>
          <t>AMG GT</t>
        </is>
      </c>
      <c r="I5167" s="8" t="inlineStr">
        <is>
          <t>2VH61ZWF3L087XJ8W</t>
        </is>
      </c>
      <c r="J5167" s="8" t="inlineStr">
        <is>
          <t>02 - Sports / GT</t>
        </is>
      </c>
      <c r="K5167" s="12" t="n">
        <v>1015000</v>
      </c>
      <c r="L5167" s="8" t="inlineStr">
        <is>
          <t>Nebraska</t>
        </is>
      </c>
      <c r="M5167" s="13" t="n">
        <v>13692.92</v>
      </c>
      <c r="N5167" s="13" t="n">
        <v>12038.82</v>
      </c>
      <c r="O5167" s="8" t="n"/>
    </row>
    <row r="5168">
      <c r="A5168" s="8" t="inlineStr">
        <is>
          <t>CANON-202602-005129</t>
        </is>
      </c>
      <c r="B5168" s="9" t="inlineStr">
        <is>
          <t>2026-02</t>
        </is>
      </c>
      <c r="C5168" s="10" t="n">
        <v>46079</v>
      </c>
      <c r="D5168" s="9" t="inlineStr">
        <is>
          <t>Bound</t>
        </is>
      </c>
      <c r="E5168" s="8" t="inlineStr">
        <is>
          <t>Beatrix Rourke</t>
        </is>
      </c>
      <c r="F5168" s="11" t="n">
        <v>1974</v>
      </c>
      <c r="G5168" s="8" t="inlineStr">
        <is>
          <t>Bentley</t>
        </is>
      </c>
      <c r="H5168" s="8" t="inlineStr">
        <is>
          <t>Continental GT</t>
        </is>
      </c>
      <c r="I5168" s="8" t="inlineStr">
        <is>
          <t>HY0A0PU2GFPH6UMSY</t>
        </is>
      </c>
      <c r="J5168" s="8" t="inlineStr">
        <is>
          <t>02 - Sports / GT</t>
        </is>
      </c>
      <c r="K5168" s="12" t="n">
        <v>1775000</v>
      </c>
      <c r="L5168" s="8" t="inlineStr">
        <is>
          <t>Oklahoma</t>
        </is>
      </c>
      <c r="M5168" s="13" t="n">
        <v>23208.96</v>
      </c>
      <c r="N5168" s="13" t="n">
        <v>20405.32</v>
      </c>
      <c r="O5168" s="8" t="n"/>
    </row>
    <row r="5169">
      <c r="A5169" s="8" t="inlineStr">
        <is>
          <t>CANON-202602-005130</t>
        </is>
      </c>
      <c r="B5169" s="9" t="inlineStr">
        <is>
          <t>2026-02</t>
        </is>
      </c>
      <c r="C5169" s="10" t="n">
        <v>46061</v>
      </c>
      <c r="D5169" s="9" t="inlineStr">
        <is>
          <t>Bound</t>
        </is>
      </c>
      <c r="E5169" s="8" t="inlineStr">
        <is>
          <t>Aurelio Rourke</t>
        </is>
      </c>
      <c r="F5169" s="11" t="n">
        <v>1964</v>
      </c>
      <c r="G5169" s="8" t="inlineStr">
        <is>
          <t>McLaren</t>
        </is>
      </c>
      <c r="H5169" s="8" t="inlineStr">
        <is>
          <t>750S</t>
        </is>
      </c>
      <c r="I5169" s="8" t="inlineStr">
        <is>
          <t>85V349N2T8KGEPU0B</t>
        </is>
      </c>
      <c r="J5169" s="8" t="inlineStr">
        <is>
          <t>03 - Supercar</t>
        </is>
      </c>
      <c r="K5169" s="12" t="n">
        <v>1205000</v>
      </c>
      <c r="L5169" s="8" t="inlineStr">
        <is>
          <t>Massachusetts</t>
        </is>
      </c>
      <c r="M5169" s="13" t="n">
        <v>22735.85</v>
      </c>
      <c r="N5169" s="13" t="n">
        <v>19989.36</v>
      </c>
      <c r="O5169" s="8" t="n"/>
    </row>
    <row r="5170">
      <c r="A5170" s="8" t="inlineStr">
        <is>
          <t>CANON-202602-005131</t>
        </is>
      </c>
      <c r="B5170" s="9" t="inlineStr">
        <is>
          <t>2026-02</t>
        </is>
      </c>
      <c r="C5170" s="10" t="n">
        <v>46058</v>
      </c>
      <c r="D5170" s="9" t="inlineStr">
        <is>
          <t>Bound</t>
        </is>
      </c>
      <c r="E5170" s="8" t="inlineStr">
        <is>
          <t>Desmond Montoya</t>
        </is>
      </c>
      <c r="F5170" s="11" t="n">
        <v>2015</v>
      </c>
      <c r="G5170" s="8" t="inlineStr">
        <is>
          <t>Ferrari</t>
        </is>
      </c>
      <c r="H5170" s="8" t="inlineStr">
        <is>
          <t>SF90 Stradale</t>
        </is>
      </c>
      <c r="I5170" s="8" t="inlineStr">
        <is>
          <t>7PS4HCA86WW5BLFVZ</t>
        </is>
      </c>
      <c r="J5170" s="8" t="inlineStr">
        <is>
          <t>03 - Supercar</t>
        </is>
      </c>
      <c r="K5170" s="12" t="n">
        <v>1190000</v>
      </c>
      <c r="L5170" s="8" t="inlineStr">
        <is>
          <t>Vermont</t>
        </is>
      </c>
      <c r="M5170" s="13" t="n">
        <v>21913.96</v>
      </c>
      <c r="N5170" s="13" t="n">
        <v>19266.75</v>
      </c>
      <c r="O5170" s="8" t="n"/>
    </row>
    <row r="5171">
      <c r="A5171" s="8" t="inlineStr">
        <is>
          <t>CANON-202602-005132</t>
        </is>
      </c>
      <c r="B5171" s="9" t="inlineStr">
        <is>
          <t>2026-02</t>
        </is>
      </c>
      <c r="C5171" s="10" t="n">
        <v>46066</v>
      </c>
      <c r="D5171" s="9" t="inlineStr">
        <is>
          <t>Bound</t>
        </is>
      </c>
      <c r="E5171" s="8" t="inlineStr">
        <is>
          <t>Sunniva Bellandi</t>
        </is>
      </c>
      <c r="F5171" s="11" t="n">
        <v>1987</v>
      </c>
      <c r="G5171" s="8" t="inlineStr">
        <is>
          <t>Mercedes-Benz</t>
        </is>
      </c>
      <c r="H5171" s="8" t="inlineStr">
        <is>
          <t>AMG GT</t>
        </is>
      </c>
      <c r="I5171" s="8" t="inlineStr">
        <is>
          <t>MJBKXAN9M8PG03BUB</t>
        </is>
      </c>
      <c r="J5171" s="8" t="inlineStr">
        <is>
          <t>02 - Sports / GT</t>
        </is>
      </c>
      <c r="K5171" s="12" t="n">
        <v>610000</v>
      </c>
      <c r="L5171" s="8" t="inlineStr">
        <is>
          <t>Colorado</t>
        </is>
      </c>
      <c r="M5171" s="13" t="n">
        <v>8229.25</v>
      </c>
      <c r="N5171" s="13" t="n">
        <v>7235.16</v>
      </c>
      <c r="O5171" s="8" t="n"/>
    </row>
    <row r="5172">
      <c r="A5172" s="8" t="inlineStr">
        <is>
          <t>CANON-202602-005134</t>
        </is>
      </c>
      <c r="B5172" s="9" t="inlineStr">
        <is>
          <t>2026-02</t>
        </is>
      </c>
      <c r="C5172" s="10" t="n">
        <v>46054</v>
      </c>
      <c r="D5172" s="9" t="inlineStr">
        <is>
          <t>Bound</t>
        </is>
      </c>
      <c r="E5172" s="8" t="inlineStr">
        <is>
          <t>Fitzgerald Pennington</t>
        </is>
      </c>
      <c r="F5172" s="11" t="n">
        <v>2020</v>
      </c>
      <c r="G5172" s="8" t="inlineStr">
        <is>
          <t>McLaren</t>
        </is>
      </c>
      <c r="H5172" s="8" t="inlineStr">
        <is>
          <t>750S</t>
        </is>
      </c>
      <c r="I5172" s="8" t="inlineStr">
        <is>
          <t>EK44RWYJA9249PP5P</t>
        </is>
      </c>
      <c r="J5172" s="8" t="inlineStr">
        <is>
          <t>03 - Supercar</t>
        </is>
      </c>
      <c r="K5172" s="12" t="n">
        <v>585000</v>
      </c>
      <c r="L5172" s="8" t="inlineStr">
        <is>
          <t>Pennsylvania</t>
        </is>
      </c>
      <c r="M5172" s="13" t="n">
        <v>10485.85</v>
      </c>
      <c r="N5172" s="13" t="n">
        <v>9219.16</v>
      </c>
      <c r="O5172" s="8" t="n"/>
    </row>
    <row r="5173">
      <c r="A5173" s="8" t="inlineStr">
        <is>
          <t>CANON-202602-005135</t>
        </is>
      </c>
      <c r="B5173" s="9" t="inlineStr">
        <is>
          <t>2026-02</t>
        </is>
      </c>
      <c r="C5173" s="10" t="n">
        <v>46077</v>
      </c>
      <c r="D5173" s="9" t="inlineStr">
        <is>
          <t>Bound</t>
        </is>
      </c>
      <c r="E5173" s="8" t="inlineStr">
        <is>
          <t>Horace Vasquez</t>
        </is>
      </c>
      <c r="F5173" s="11" t="n">
        <v>1990</v>
      </c>
      <c r="G5173" s="8" t="inlineStr">
        <is>
          <t>BMW</t>
        </is>
      </c>
      <c r="H5173" s="8" t="inlineStr">
        <is>
          <t>M8 Competition</t>
        </is>
      </c>
      <c r="I5173" s="8" t="inlineStr">
        <is>
          <t>D7ABN2MF50ZEAMSAH</t>
        </is>
      </c>
      <c r="J5173" s="8" t="inlineStr">
        <is>
          <t>02 - Sports / GT</t>
        </is>
      </c>
      <c r="K5173" s="12" t="n">
        <v>255000</v>
      </c>
      <c r="L5173" s="8" t="inlineStr">
        <is>
          <t>California</t>
        </is>
      </c>
      <c r="M5173" s="13" t="n">
        <v>4871.46</v>
      </c>
      <c r="N5173" s="13" t="n">
        <v>4282.99</v>
      </c>
      <c r="O5173" s="8" t="n"/>
    </row>
    <row r="5174">
      <c r="A5174" s="8" t="inlineStr">
        <is>
          <t>CANON-202602-005136</t>
        </is>
      </c>
      <c r="B5174" s="9" t="inlineStr">
        <is>
          <t>2026-02</t>
        </is>
      </c>
      <c r="C5174" s="10" t="n">
        <v>46062</v>
      </c>
      <c r="D5174" s="9" t="inlineStr">
        <is>
          <t>Bound</t>
        </is>
      </c>
      <c r="E5174" s="8" t="inlineStr">
        <is>
          <t>Priya Chattopadhyay</t>
        </is>
      </c>
      <c r="F5174" s="11" t="n">
        <v>1965</v>
      </c>
      <c r="G5174" s="8" t="inlineStr">
        <is>
          <t>Aston Martin</t>
        </is>
      </c>
      <c r="H5174" s="8" t="inlineStr">
        <is>
          <t>DB12</t>
        </is>
      </c>
      <c r="I5174" s="8" t="inlineStr">
        <is>
          <t>618J1KBSEZJFU2KD4</t>
        </is>
      </c>
      <c r="J5174" s="8" t="inlineStr">
        <is>
          <t>02 - Sports / GT</t>
        </is>
      </c>
      <c r="K5174" s="12" t="n">
        <v>640000</v>
      </c>
      <c r="L5174" s="8" t="inlineStr">
        <is>
          <t>California</t>
        </is>
      </c>
      <c r="M5174" s="13" t="n">
        <v>10596.23</v>
      </c>
      <c r="N5174" s="13" t="n">
        <v>9316.209999999999</v>
      </c>
      <c r="O5174" s="8" t="n"/>
    </row>
    <row r="5175">
      <c r="A5175" s="8" t="inlineStr">
        <is>
          <t>CANON-202602-005138</t>
        </is>
      </c>
      <c r="B5175" s="9" t="inlineStr">
        <is>
          <t>2026-02</t>
        </is>
      </c>
      <c r="C5175" s="10" t="n">
        <v>46068</v>
      </c>
      <c r="D5175" s="9" t="inlineStr">
        <is>
          <t>Bound</t>
        </is>
      </c>
      <c r="E5175" s="8" t="inlineStr">
        <is>
          <t>Thaddeus Rourke</t>
        </is>
      </c>
      <c r="F5175" s="11" t="n">
        <v>1959</v>
      </c>
      <c r="G5175" s="8" t="inlineStr">
        <is>
          <t>Aston Martin</t>
        </is>
      </c>
      <c r="H5175" s="8" t="inlineStr">
        <is>
          <t>DB12</t>
        </is>
      </c>
      <c r="I5175" s="8" t="inlineStr">
        <is>
          <t>Y9TD1F01W79B0PG8M</t>
        </is>
      </c>
      <c r="J5175" s="8" t="inlineStr">
        <is>
          <t>02 - Sports / GT</t>
        </is>
      </c>
      <c r="K5175" s="12" t="n">
        <v>425000</v>
      </c>
      <c r="L5175" s="8" t="inlineStr">
        <is>
          <t>Texas</t>
        </is>
      </c>
      <c r="M5175" s="13" t="n">
        <v>6916.27</v>
      </c>
      <c r="N5175" s="13" t="n">
        <v>6080.78</v>
      </c>
      <c r="O5175" s="8" t="n"/>
    </row>
    <row r="5176">
      <c r="A5176" s="8" t="inlineStr">
        <is>
          <t>CANON-202602-005139</t>
        </is>
      </c>
      <c r="B5176" s="9" t="inlineStr">
        <is>
          <t>2026-02</t>
        </is>
      </c>
      <c r="C5176" s="10" t="n">
        <v>46057</v>
      </c>
      <c r="D5176" s="9" t="inlineStr">
        <is>
          <t>Bound</t>
        </is>
      </c>
      <c r="E5176" s="8" t="inlineStr">
        <is>
          <t>Priya Blackwood</t>
        </is>
      </c>
      <c r="F5176" s="11" t="n">
        <v>1996</v>
      </c>
      <c r="G5176" s="8" t="inlineStr">
        <is>
          <t>Aston Martin</t>
        </is>
      </c>
      <c r="H5176" s="8" t="inlineStr">
        <is>
          <t>DB12</t>
        </is>
      </c>
      <c r="I5176" s="8" t="inlineStr">
        <is>
          <t>E6UGPUR8LEZUMK5HM</t>
        </is>
      </c>
      <c r="J5176" s="8" t="inlineStr">
        <is>
          <t>02 - Sports / GT</t>
        </is>
      </c>
      <c r="K5176" s="12" t="n">
        <v>540000</v>
      </c>
      <c r="L5176" s="8" t="inlineStr">
        <is>
          <t>Missouri</t>
        </is>
      </c>
      <c r="M5176" s="13" t="n">
        <v>7020</v>
      </c>
      <c r="N5176" s="13" t="n">
        <v>6171.98</v>
      </c>
      <c r="O5176" s="8" t="n"/>
    </row>
    <row r="5177">
      <c r="A5177" s="8" t="inlineStr">
        <is>
          <t>CANON-202602-005141</t>
        </is>
      </c>
      <c r="B5177" s="9" t="inlineStr">
        <is>
          <t>2026-02</t>
        </is>
      </c>
      <c r="C5177" s="10" t="n">
        <v>46072</v>
      </c>
      <c r="D5177" s="9" t="inlineStr">
        <is>
          <t>Bound</t>
        </is>
      </c>
      <c r="E5177" s="8" t="inlineStr">
        <is>
          <t>Aurelio Rourke</t>
        </is>
      </c>
      <c r="F5177" s="11" t="n">
        <v>2012</v>
      </c>
      <c r="G5177" s="8" t="inlineStr">
        <is>
          <t>BMW</t>
        </is>
      </c>
      <c r="H5177" s="8" t="inlineStr">
        <is>
          <t>M8 Competition</t>
        </is>
      </c>
      <c r="I5177" s="8" t="inlineStr">
        <is>
          <t>NS47UP844653J06CD</t>
        </is>
      </c>
      <c r="J5177" s="8" t="inlineStr">
        <is>
          <t>02 - Sports / GT</t>
        </is>
      </c>
      <c r="K5177" s="12" t="n">
        <v>1560000</v>
      </c>
      <c r="L5177" s="8" t="inlineStr">
        <is>
          <t>New York</t>
        </is>
      </c>
      <c r="M5177" s="13" t="n">
        <v>20721.51</v>
      </c>
      <c r="N5177" s="13" t="n">
        <v>18218.35</v>
      </c>
      <c r="O5177" s="8" t="n"/>
    </row>
    <row r="5178">
      <c r="A5178" s="8" t="inlineStr">
        <is>
          <t>CANON-202602-005142</t>
        </is>
      </c>
      <c r="B5178" s="9" t="inlineStr">
        <is>
          <t>2026-02</t>
        </is>
      </c>
      <c r="C5178" s="10" t="n">
        <v>46066</v>
      </c>
      <c r="D5178" s="9" t="inlineStr">
        <is>
          <t>Bound</t>
        </is>
      </c>
      <c r="E5178" s="8" t="inlineStr">
        <is>
          <t>Noor Delacroix</t>
        </is>
      </c>
      <c r="F5178" s="11" t="n">
        <v>1986</v>
      </c>
      <c r="G5178" s="8" t="inlineStr">
        <is>
          <t>Aston Martin</t>
        </is>
      </c>
      <c r="H5178" s="8" t="inlineStr">
        <is>
          <t>DB5</t>
        </is>
      </c>
      <c r="I5178" s="8" t="inlineStr">
        <is>
          <t>USNBDFV7NU4ZN670N</t>
        </is>
      </c>
      <c r="J5178" s="8" t="inlineStr">
        <is>
          <t>07 - Post-War Classic (1946-1972)</t>
        </is>
      </c>
      <c r="K5178" s="12" t="n">
        <v>825000</v>
      </c>
      <c r="L5178" s="8" t="inlineStr">
        <is>
          <t>Utah</t>
        </is>
      </c>
      <c r="M5178" s="13" t="n">
        <v>9036.08</v>
      </c>
      <c r="N5178" s="13" t="n">
        <v>7944.52</v>
      </c>
      <c r="O5178" s="8" t="n"/>
    </row>
    <row r="5179">
      <c r="A5179" s="8" t="inlineStr">
        <is>
          <t>CANON-202602-005143</t>
        </is>
      </c>
      <c r="B5179" s="9" t="inlineStr">
        <is>
          <t>2026-02</t>
        </is>
      </c>
      <c r="C5179" s="10" t="n">
        <v>46054</v>
      </c>
      <c r="D5179" s="9" t="inlineStr">
        <is>
          <t>Bound</t>
        </is>
      </c>
      <c r="E5179" s="8" t="inlineStr">
        <is>
          <t>Horace Merriweather</t>
        </is>
      </c>
      <c r="F5179" s="11" t="n">
        <v>1962</v>
      </c>
      <c r="G5179" s="8" t="inlineStr">
        <is>
          <t>Aston Martin</t>
        </is>
      </c>
      <c r="H5179" s="8" t="inlineStr">
        <is>
          <t>DB12</t>
        </is>
      </c>
      <c r="I5179" s="8" t="inlineStr">
        <is>
          <t>G74ULT5BN9YL3MY5W</t>
        </is>
      </c>
      <c r="J5179" s="8" t="inlineStr">
        <is>
          <t>02 - Sports / GT</t>
        </is>
      </c>
      <c r="K5179" s="12" t="n">
        <v>610000</v>
      </c>
      <c r="L5179" s="8" t="inlineStr">
        <is>
          <t>Arizona</t>
        </is>
      </c>
      <c r="M5179" s="13" t="n">
        <v>7555.94</v>
      </c>
      <c r="N5179" s="13" t="n">
        <v>6643.18</v>
      </c>
      <c r="O5179" s="8" t="n"/>
    </row>
    <row r="5180">
      <c r="A5180" s="8" t="inlineStr">
        <is>
          <t>CANON-202602-005144</t>
        </is>
      </c>
      <c r="B5180" s="9" t="inlineStr">
        <is>
          <t>2026-02</t>
        </is>
      </c>
      <c r="C5180" s="10" t="n">
        <v>46081</v>
      </c>
      <c r="D5180" s="9" t="inlineStr">
        <is>
          <t>Bound</t>
        </is>
      </c>
      <c r="E5180" s="8" t="inlineStr">
        <is>
          <t>Fenwick Chattopadhyay</t>
        </is>
      </c>
      <c r="F5180" s="11" t="n">
        <v>1964</v>
      </c>
      <c r="G5180" s="8" t="inlineStr">
        <is>
          <t>Lamborghini</t>
        </is>
      </c>
      <c r="H5180" s="8" t="inlineStr">
        <is>
          <t>Huracan EVO</t>
        </is>
      </c>
      <c r="I5180" s="8" t="inlineStr">
        <is>
          <t>4RXBUW4887C6ZLBP1</t>
        </is>
      </c>
      <c r="J5180" s="8" t="inlineStr">
        <is>
          <t>03 - Supercar</t>
        </is>
      </c>
      <c r="K5180" s="12" t="n">
        <v>1950000</v>
      </c>
      <c r="L5180" s="8" t="inlineStr">
        <is>
          <t>Arkansas</t>
        </is>
      </c>
      <c r="M5180" s="13" t="n">
        <v>40618.87</v>
      </c>
      <c r="N5180" s="13" t="n">
        <v>35712.11</v>
      </c>
      <c r="O5180" s="8" t="n"/>
    </row>
    <row r="5181">
      <c r="A5181" s="8" t="inlineStr">
        <is>
          <t>CANON-202602-005145</t>
        </is>
      </c>
      <c r="B5181" s="9" t="inlineStr">
        <is>
          <t>2026-02</t>
        </is>
      </c>
      <c r="C5181" s="10" t="n">
        <v>46069</v>
      </c>
      <c r="D5181" s="9" t="inlineStr">
        <is>
          <t>Bound</t>
        </is>
      </c>
      <c r="E5181" s="8" t="inlineStr">
        <is>
          <t>Ingrid Montoya</t>
        </is>
      </c>
      <c r="F5181" s="11" t="n">
        <v>2012</v>
      </c>
      <c r="G5181" s="8" t="inlineStr">
        <is>
          <t>McLaren</t>
        </is>
      </c>
      <c r="H5181" s="8" t="inlineStr">
        <is>
          <t>750S</t>
        </is>
      </c>
      <c r="I5181" s="8" t="inlineStr">
        <is>
          <t>51AAMD6JKTUYKU0JN</t>
        </is>
      </c>
      <c r="J5181" s="8" t="inlineStr">
        <is>
          <t>03 - Supercar</t>
        </is>
      </c>
      <c r="K5181" s="12" t="n">
        <v>490000</v>
      </c>
      <c r="L5181" s="8" t="inlineStr">
        <is>
          <t>Florida</t>
        </is>
      </c>
      <c r="M5181" s="13" t="n">
        <v>15097.55</v>
      </c>
      <c r="N5181" s="13" t="n">
        <v>13273.77</v>
      </c>
      <c r="O5181" s="8" t="n"/>
    </row>
    <row r="5182">
      <c r="A5182" s="8" t="inlineStr">
        <is>
          <t>CANON-202602-005147</t>
        </is>
      </c>
      <c r="B5182" s="9" t="inlineStr">
        <is>
          <t>2026-02</t>
        </is>
      </c>
      <c r="C5182" s="10" t="n">
        <v>46075</v>
      </c>
      <c r="D5182" s="9" t="inlineStr">
        <is>
          <t>Bound</t>
        </is>
      </c>
      <c r="E5182" s="8" t="inlineStr">
        <is>
          <t>Ottilie Fairweather</t>
        </is>
      </c>
      <c r="F5182" s="11" t="n">
        <v>1986</v>
      </c>
      <c r="G5182" s="8" t="inlineStr">
        <is>
          <t>Aston Martin</t>
        </is>
      </c>
      <c r="H5182" s="8" t="inlineStr">
        <is>
          <t>DB12</t>
        </is>
      </c>
      <c r="I5182" s="8" t="inlineStr">
        <is>
          <t>TSBRU00FRZTJYXEDA</t>
        </is>
      </c>
      <c r="J5182" s="8" t="inlineStr">
        <is>
          <t>02 - Sports / GT</t>
        </is>
      </c>
      <c r="K5182" s="12" t="n">
        <v>510000</v>
      </c>
      <c r="L5182" s="8" t="inlineStr">
        <is>
          <t>Alaska</t>
        </is>
      </c>
      <c r="M5182" s="13" t="n">
        <v>7130.38</v>
      </c>
      <c r="N5182" s="13" t="n">
        <v>6269.03</v>
      </c>
      <c r="O5182" s="8" t="n"/>
    </row>
    <row r="5183">
      <c r="A5183" s="8" t="inlineStr">
        <is>
          <t>CANON-202602-005149</t>
        </is>
      </c>
      <c r="B5183" s="9" t="inlineStr">
        <is>
          <t>2026-02</t>
        </is>
      </c>
      <c r="C5183" s="10" t="n">
        <v>46074</v>
      </c>
      <c r="D5183" s="9" t="inlineStr">
        <is>
          <t>Bound</t>
        </is>
      </c>
      <c r="E5183" s="8" t="inlineStr">
        <is>
          <t>Ingrid Whitlock</t>
        </is>
      </c>
      <c r="F5183" s="11" t="n">
        <v>2001</v>
      </c>
      <c r="G5183" s="8" t="inlineStr">
        <is>
          <t>Aston Martin</t>
        </is>
      </c>
      <c r="H5183" s="8" t="inlineStr">
        <is>
          <t>DB12</t>
        </is>
      </c>
      <c r="I5183" s="8" t="inlineStr">
        <is>
          <t>186H6NMYPZ9RJZW47</t>
        </is>
      </c>
      <c r="J5183" s="8" t="inlineStr">
        <is>
          <t>02 - Sports / GT</t>
        </is>
      </c>
      <c r="K5183" s="12" t="n">
        <v>710000</v>
      </c>
      <c r="L5183" s="8" t="inlineStr">
        <is>
          <t>Colorado</t>
        </is>
      </c>
      <c r="M5183" s="13" t="n">
        <v>9578.299999999999</v>
      </c>
      <c r="N5183" s="13" t="n">
        <v>8421.24</v>
      </c>
      <c r="O5183" s="8" t="n"/>
    </row>
    <row r="5184">
      <c r="A5184" s="8" t="inlineStr">
        <is>
          <t>CANON-202602-005150</t>
        </is>
      </c>
      <c r="B5184" s="9" t="inlineStr">
        <is>
          <t>2026-02</t>
        </is>
      </c>
      <c r="C5184" s="10" t="n">
        <v>46054</v>
      </c>
      <c r="D5184" s="9" t="inlineStr">
        <is>
          <t>Bound</t>
        </is>
      </c>
      <c r="E5184" s="8" t="inlineStr">
        <is>
          <t>Saoirse Okonkwo</t>
        </is>
      </c>
      <c r="F5184" s="11" t="n">
        <v>2007</v>
      </c>
      <c r="G5184" s="8" t="inlineStr">
        <is>
          <t>Aston Martin</t>
        </is>
      </c>
      <c r="H5184" s="8" t="inlineStr">
        <is>
          <t>DB12</t>
        </is>
      </c>
      <c r="I5184" s="8" t="inlineStr">
        <is>
          <t>AD8R98GWFN8GHDCU2</t>
        </is>
      </c>
      <c r="J5184" s="8" t="inlineStr">
        <is>
          <t>02 - Sports / GT</t>
        </is>
      </c>
      <c r="K5184" s="12" t="n">
        <v>175000</v>
      </c>
      <c r="L5184" s="8" t="inlineStr">
        <is>
          <t>Montana</t>
        </is>
      </c>
      <c r="M5184" s="13" t="n">
        <v>2825.09</v>
      </c>
      <c r="N5184" s="13" t="n">
        <v>2483.82</v>
      </c>
      <c r="O5184" s="8" t="n"/>
    </row>
    <row r="5185">
      <c r="A5185" s="8" t="inlineStr">
        <is>
          <t>CANON-202602-005151</t>
        </is>
      </c>
      <c r="B5185" s="9" t="inlineStr">
        <is>
          <t>2026-02</t>
        </is>
      </c>
      <c r="C5185" s="10" t="n">
        <v>46071</v>
      </c>
      <c r="D5185" s="9" t="inlineStr">
        <is>
          <t>Bound</t>
        </is>
      </c>
      <c r="E5185" s="8" t="inlineStr">
        <is>
          <t>Aurelio Kingsford</t>
        </is>
      </c>
      <c r="F5185" s="11" t="n">
        <v>2016</v>
      </c>
      <c r="G5185" s="8" t="inlineStr">
        <is>
          <t>Lamborghini</t>
        </is>
      </c>
      <c r="H5185" s="8" t="inlineStr">
        <is>
          <t>Huracan EVO</t>
        </is>
      </c>
      <c r="I5185" s="8" t="inlineStr">
        <is>
          <t>ZREE0TE4Y1L40M8B7</t>
        </is>
      </c>
      <c r="J5185" s="8" t="inlineStr">
        <is>
          <t>03 - Supercar</t>
        </is>
      </c>
      <c r="K5185" s="12" t="n">
        <v>165000</v>
      </c>
      <c r="L5185" s="8" t="inlineStr">
        <is>
          <t>West Virginia</t>
        </is>
      </c>
      <c r="M5185" s="13" t="n">
        <v>5879.6</v>
      </c>
      <c r="N5185" s="13" t="n">
        <v>5169.34</v>
      </c>
      <c r="O5185" s="8" t="n"/>
    </row>
    <row r="5186">
      <c r="A5186" s="8" t="inlineStr">
        <is>
          <t>CANON-202602-005152</t>
        </is>
      </c>
      <c r="B5186" s="9" t="inlineStr">
        <is>
          <t>2026-02</t>
        </is>
      </c>
      <c r="C5186" s="10" t="n">
        <v>46076</v>
      </c>
      <c r="D5186" s="9" t="inlineStr">
        <is>
          <t>Bound</t>
        </is>
      </c>
      <c r="E5186" s="8" t="inlineStr">
        <is>
          <t>Desmond Underwood</t>
        </is>
      </c>
      <c r="F5186" s="11" t="n">
        <v>1964</v>
      </c>
      <c r="G5186" s="8" t="inlineStr">
        <is>
          <t>Bentley</t>
        </is>
      </c>
      <c r="H5186" s="8" t="inlineStr">
        <is>
          <t>Continental GT</t>
        </is>
      </c>
      <c r="I5186" s="8" t="inlineStr">
        <is>
          <t>7HBZAF4NHN23LE134</t>
        </is>
      </c>
      <c r="J5186" s="8" t="inlineStr">
        <is>
          <t>02 - Sports / GT</t>
        </is>
      </c>
      <c r="K5186" s="12" t="n">
        <v>835000</v>
      </c>
      <c r="L5186" s="8" t="inlineStr">
        <is>
          <t>Texas</t>
        </is>
      </c>
      <c r="M5186" s="13" t="n">
        <v>11776.65</v>
      </c>
      <c r="N5186" s="13" t="n">
        <v>10354.03</v>
      </c>
      <c r="O5186" s="8" t="n"/>
    </row>
    <row r="5187">
      <c r="A5187" s="8" t="inlineStr">
        <is>
          <t>CANON-202602-005155</t>
        </is>
      </c>
      <c r="B5187" s="9" t="inlineStr">
        <is>
          <t>2026-02</t>
        </is>
      </c>
      <c r="C5187" s="10" t="n">
        <v>46060</v>
      </c>
      <c r="D5187" s="9" t="inlineStr">
        <is>
          <t>Bound</t>
        </is>
      </c>
      <c r="E5187" s="8" t="inlineStr">
        <is>
          <t>Fitzgerald Bellandi</t>
        </is>
      </c>
      <c r="F5187" s="11" t="n">
        <v>1979</v>
      </c>
      <c r="G5187" s="8" t="inlineStr">
        <is>
          <t>Bentley</t>
        </is>
      </c>
      <c r="H5187" s="8" t="inlineStr">
        <is>
          <t>Continental GT</t>
        </is>
      </c>
      <c r="I5187" s="8" t="inlineStr">
        <is>
          <t>H7ZD721EHJB6GL28S</t>
        </is>
      </c>
      <c r="J5187" s="8" t="inlineStr">
        <is>
          <t>02 - Sports / GT</t>
        </is>
      </c>
      <c r="K5187" s="12" t="n">
        <v>195000</v>
      </c>
      <c r="L5187" s="8" t="inlineStr">
        <is>
          <t>Georgia</t>
        </is>
      </c>
      <c r="M5187" s="13" t="n">
        <v>3791.09</v>
      </c>
      <c r="N5187" s="13" t="n">
        <v>3333.13</v>
      </c>
      <c r="O5187" s="8" t="n"/>
    </row>
    <row r="5188">
      <c r="A5188" s="8" t="inlineStr">
        <is>
          <t>CANON-202602-005157</t>
        </is>
      </c>
      <c r="B5188" s="9" t="inlineStr">
        <is>
          <t>2026-02</t>
        </is>
      </c>
      <c r="C5188" s="10" t="n">
        <v>46074</v>
      </c>
      <c r="D5188" s="9" t="inlineStr">
        <is>
          <t>Bound</t>
        </is>
      </c>
      <c r="E5188" s="8" t="inlineStr">
        <is>
          <t>Ottilie Pennington</t>
        </is>
      </c>
      <c r="F5188" s="11" t="n">
        <v>2002</v>
      </c>
      <c r="G5188" s="8" t="inlineStr">
        <is>
          <t>Mercedes-Benz</t>
        </is>
      </c>
      <c r="H5188" s="8" t="inlineStr">
        <is>
          <t>AMG GT</t>
        </is>
      </c>
      <c r="I5188" s="8" t="inlineStr">
        <is>
          <t>E3ZF1JNNDD4UYCMK6</t>
        </is>
      </c>
      <c r="J5188" s="8" t="inlineStr">
        <is>
          <t>02 - Sports / GT</t>
        </is>
      </c>
      <c r="K5188" s="12" t="n">
        <v>250000</v>
      </c>
      <c r="L5188" s="8" t="inlineStr">
        <is>
          <t>Alaska</t>
        </is>
      </c>
      <c r="M5188" s="13" t="n">
        <v>4033.02</v>
      </c>
      <c r="N5188" s="13" t="n">
        <v>3545.83</v>
      </c>
      <c r="O5188" s="8" t="n"/>
    </row>
    <row r="5189">
      <c r="A5189" s="8" t="inlineStr">
        <is>
          <t>CANON-202602-005158</t>
        </is>
      </c>
      <c r="B5189" s="9" t="inlineStr">
        <is>
          <t>2026-02</t>
        </is>
      </c>
      <c r="C5189" s="10" t="n">
        <v>46057</v>
      </c>
      <c r="D5189" s="9" t="inlineStr">
        <is>
          <t>Bound</t>
        </is>
      </c>
      <c r="E5189" s="8" t="inlineStr">
        <is>
          <t>Desmond Castellanos</t>
        </is>
      </c>
      <c r="F5189" s="11" t="n">
        <v>2018</v>
      </c>
      <c r="G5189" s="8" t="inlineStr">
        <is>
          <t>Mercedes-Benz</t>
        </is>
      </c>
      <c r="H5189" s="8" t="inlineStr">
        <is>
          <t>AMG GT</t>
        </is>
      </c>
      <c r="I5189" s="8" t="inlineStr">
        <is>
          <t>DAYLSFA9WJMEUMEJ3</t>
        </is>
      </c>
      <c r="J5189" s="8" t="inlineStr">
        <is>
          <t>02 - Sports / GT</t>
        </is>
      </c>
      <c r="K5189" s="12" t="n">
        <v>355000</v>
      </c>
      <c r="L5189" s="8" t="inlineStr">
        <is>
          <t>Illinois</t>
        </is>
      </c>
      <c r="M5189" s="13" t="n">
        <v>6832.08</v>
      </c>
      <c r="N5189" s="13" t="n">
        <v>6006.76</v>
      </c>
      <c r="O5189" s="8" t="n"/>
    </row>
    <row r="5190">
      <c r="A5190" s="8" t="inlineStr">
        <is>
          <t>CANON-202602-005159</t>
        </is>
      </c>
      <c r="B5190" s="9" t="inlineStr">
        <is>
          <t>2026-02</t>
        </is>
      </c>
      <c r="C5190" s="10" t="n">
        <v>46063</v>
      </c>
      <c r="D5190" s="9" t="inlineStr">
        <is>
          <t>Bound</t>
        </is>
      </c>
      <c r="E5190" s="8" t="inlineStr">
        <is>
          <t>Priya Ashcombe</t>
        </is>
      </c>
      <c r="F5190" s="11" t="n">
        <v>1977</v>
      </c>
      <c r="G5190" s="8" t="inlineStr">
        <is>
          <t>Maserati</t>
        </is>
      </c>
      <c r="H5190" s="8" t="inlineStr">
        <is>
          <t>GranTurismo</t>
        </is>
      </c>
      <c r="I5190" s="8" t="inlineStr">
        <is>
          <t>9C5JMT2FATJXW1ZRC</t>
        </is>
      </c>
      <c r="J5190" s="8" t="inlineStr">
        <is>
          <t>02 - Sports / GT</t>
        </is>
      </c>
      <c r="K5190" s="12" t="n">
        <v>1065000</v>
      </c>
      <c r="L5190" s="8" t="inlineStr">
        <is>
          <t>California</t>
        </is>
      </c>
      <c r="M5190" s="13" t="n">
        <v>14920.05</v>
      </c>
      <c r="N5190" s="13" t="n">
        <v>13117.71</v>
      </c>
      <c r="O5190" s="8" t="n"/>
    </row>
    <row r="5191">
      <c r="A5191" s="8" t="inlineStr">
        <is>
          <t>CANON-202602-005162</t>
        </is>
      </c>
      <c r="B5191" s="9" t="inlineStr">
        <is>
          <t>2026-02</t>
        </is>
      </c>
      <c r="C5191" s="10" t="n">
        <v>46058</v>
      </c>
      <c r="D5191" s="9" t="inlineStr">
        <is>
          <t>Bound</t>
        </is>
      </c>
      <c r="E5191" s="8" t="inlineStr">
        <is>
          <t>Priya Underwood</t>
        </is>
      </c>
      <c r="F5191" s="11" t="n">
        <v>2015</v>
      </c>
      <c r="G5191" s="8" t="inlineStr">
        <is>
          <t>Mercedes-Benz</t>
        </is>
      </c>
      <c r="H5191" s="8" t="inlineStr">
        <is>
          <t>280SL Pagoda</t>
        </is>
      </c>
      <c r="I5191" s="8" t="inlineStr">
        <is>
          <t>T6Z99C7YCRHFPEE1E</t>
        </is>
      </c>
      <c r="J5191" s="8" t="inlineStr">
        <is>
          <t>07 - Post-War Classic (1946-1972)</t>
        </is>
      </c>
      <c r="K5191" s="12" t="n">
        <v>265000</v>
      </c>
      <c r="L5191" s="8" t="inlineStr">
        <is>
          <t>Michigan</t>
        </is>
      </c>
      <c r="M5191" s="13" t="n">
        <v>3720</v>
      </c>
      <c r="N5191" s="13" t="n">
        <v>3270.62</v>
      </c>
      <c r="O5191" s="8" t="n"/>
    </row>
    <row r="5192">
      <c r="A5192" s="8" t="inlineStr">
        <is>
          <t>CANON-202602-005163</t>
        </is>
      </c>
      <c r="B5192" s="9" t="inlineStr">
        <is>
          <t>2026-02</t>
        </is>
      </c>
      <c r="C5192" s="10" t="n">
        <v>46071</v>
      </c>
      <c r="D5192" s="9" t="inlineStr">
        <is>
          <t>Bound</t>
        </is>
      </c>
      <c r="E5192" s="8" t="inlineStr">
        <is>
          <t>Thaddeus Vandermeer</t>
        </is>
      </c>
      <c r="F5192" s="11" t="n">
        <v>2020</v>
      </c>
      <c r="G5192" s="8" t="inlineStr">
        <is>
          <t>BMW</t>
        </is>
      </c>
      <c r="H5192" s="8" t="inlineStr">
        <is>
          <t>M8 Competition</t>
        </is>
      </c>
      <c r="I5192" s="8" t="inlineStr">
        <is>
          <t>HTC3C36ND7CTDGUTF</t>
        </is>
      </c>
      <c r="J5192" s="8" t="inlineStr">
        <is>
          <t>02 - Sports / GT</t>
        </is>
      </c>
      <c r="K5192" s="12" t="n">
        <v>355000</v>
      </c>
      <c r="L5192" s="8" t="inlineStr">
        <is>
          <t>Colorado</t>
        </is>
      </c>
      <c r="M5192" s="13" t="n">
        <v>5525.94</v>
      </c>
      <c r="N5192" s="13" t="n">
        <v>4858.41</v>
      </c>
      <c r="O5192" s="8" t="n"/>
    </row>
    <row r="5193">
      <c r="A5193" s="8" t="inlineStr">
        <is>
          <t>CANON-202602-005164</t>
        </is>
      </c>
      <c r="B5193" s="9" t="inlineStr">
        <is>
          <t>2026-02</t>
        </is>
      </c>
      <c r="C5193" s="10" t="n">
        <v>46065</v>
      </c>
      <c r="D5193" s="9" t="inlineStr">
        <is>
          <t>Bound</t>
        </is>
      </c>
      <c r="E5193" s="8" t="inlineStr">
        <is>
          <t>Cassius Merriweather</t>
        </is>
      </c>
      <c r="F5193" s="11" t="n">
        <v>2004</v>
      </c>
      <c r="G5193" s="8" t="inlineStr">
        <is>
          <t>Ferrari</t>
        </is>
      </c>
      <c r="H5193" s="8" t="inlineStr">
        <is>
          <t>275 GTB/4</t>
        </is>
      </c>
      <c r="I5193" s="8" t="inlineStr">
        <is>
          <t>G5E61RCF95BYAZE6N</t>
        </is>
      </c>
      <c r="J5193" s="8" t="inlineStr">
        <is>
          <t>07 - Post-War Classic (1946-1972)</t>
        </is>
      </c>
      <c r="K5193" s="12" t="n">
        <v>725000</v>
      </c>
      <c r="L5193" s="8" t="inlineStr">
        <is>
          <t>Indiana</t>
        </is>
      </c>
      <c r="M5193" s="13" t="n">
        <v>7234.95</v>
      </c>
      <c r="N5193" s="13" t="n">
        <v>6360.97</v>
      </c>
      <c r="O5193" s="8" t="n"/>
    </row>
    <row r="5194">
      <c r="A5194" s="8" t="inlineStr">
        <is>
          <t>CANON-202602-005166</t>
        </is>
      </c>
      <c r="B5194" s="9" t="inlineStr">
        <is>
          <t>2026-02</t>
        </is>
      </c>
      <c r="C5194" s="10" t="n">
        <v>46068</v>
      </c>
      <c r="D5194" s="9" t="inlineStr">
        <is>
          <t>Bound</t>
        </is>
      </c>
      <c r="E5194" s="8" t="inlineStr">
        <is>
          <t>Emiliano Nakashima</t>
        </is>
      </c>
      <c r="F5194" s="11" t="n">
        <v>1986</v>
      </c>
      <c r="G5194" s="8" t="inlineStr">
        <is>
          <t>Aston Martin</t>
        </is>
      </c>
      <c r="H5194" s="8" t="inlineStr">
        <is>
          <t>DB12</t>
        </is>
      </c>
      <c r="I5194" s="8" t="inlineStr">
        <is>
          <t>S68VDHMWWSMY92RZC</t>
        </is>
      </c>
      <c r="J5194" s="8" t="inlineStr">
        <is>
          <t>02 - Sports / GT</t>
        </is>
      </c>
      <c r="K5194" s="12" t="n">
        <v>855000</v>
      </c>
      <c r="L5194" s="8" t="inlineStr">
        <is>
          <t>Texas</t>
        </is>
      </c>
      <c r="M5194" s="13" t="n">
        <v>12058.73</v>
      </c>
      <c r="N5194" s="13" t="n">
        <v>10602.04</v>
      </c>
      <c r="O5194" s="8" t="n"/>
    </row>
    <row r="5195">
      <c r="A5195" s="8" t="inlineStr">
        <is>
          <t>CANON-202602-005167</t>
        </is>
      </c>
      <c r="B5195" s="9" t="inlineStr">
        <is>
          <t>2026-02</t>
        </is>
      </c>
      <c r="C5195" s="10" t="n">
        <v>46060</v>
      </c>
      <c r="D5195" s="9" t="inlineStr">
        <is>
          <t>Bound</t>
        </is>
      </c>
      <c r="E5195" s="8" t="inlineStr">
        <is>
          <t>Fitzgerald Fairweather</t>
        </is>
      </c>
      <c r="F5195" s="11" t="n">
        <v>1965</v>
      </c>
      <c r="G5195" s="8" t="inlineStr">
        <is>
          <t>Mercedes-Benz</t>
        </is>
      </c>
      <c r="H5195" s="8" t="inlineStr">
        <is>
          <t>AMG GT</t>
        </is>
      </c>
      <c r="I5195" s="8" t="inlineStr">
        <is>
          <t>9S7PXL9XKADH4PNKY</t>
        </is>
      </c>
      <c r="J5195" s="8" t="inlineStr">
        <is>
          <t>02 - Sports / GT</t>
        </is>
      </c>
      <c r="K5195" s="12" t="n">
        <v>730000</v>
      </c>
      <c r="L5195" s="8" t="inlineStr">
        <is>
          <t>Oregon</t>
        </is>
      </c>
      <c r="M5195" s="13" t="n">
        <v>10116.7</v>
      </c>
      <c r="N5195" s="13" t="n">
        <v>8894.6</v>
      </c>
      <c r="O5195" s="8" t="n"/>
    </row>
    <row r="5196">
      <c r="A5196" s="8" t="inlineStr">
        <is>
          <t>CANON-202602-005168</t>
        </is>
      </c>
      <c r="B5196" s="9" t="inlineStr">
        <is>
          <t>2026-02</t>
        </is>
      </c>
      <c r="C5196" s="10" t="n">
        <v>46068</v>
      </c>
      <c r="D5196" s="9" t="inlineStr">
        <is>
          <t>Bound</t>
        </is>
      </c>
      <c r="E5196" s="8" t="inlineStr">
        <is>
          <t>Ingrid Whitlock</t>
        </is>
      </c>
      <c r="F5196" s="11" t="n">
        <v>1980</v>
      </c>
      <c r="G5196" s="8" t="inlineStr">
        <is>
          <t>Lamborghini</t>
        </is>
      </c>
      <c r="H5196" s="8" t="inlineStr">
        <is>
          <t>Huracan EVO</t>
        </is>
      </c>
      <c r="I5196" s="8" t="inlineStr">
        <is>
          <t>ENX8PDK8ED6PM4DCP</t>
        </is>
      </c>
      <c r="J5196" s="8" t="inlineStr">
        <is>
          <t>03 - Supercar</t>
        </is>
      </c>
      <c r="K5196" s="12" t="n">
        <v>755000</v>
      </c>
      <c r="L5196" s="8" t="inlineStr">
        <is>
          <t>Illinois</t>
        </is>
      </c>
      <c r="M5196" s="13" t="n">
        <v>18404.91</v>
      </c>
      <c r="N5196" s="13" t="n">
        <v>16181.6</v>
      </c>
      <c r="O5196" s="8" t="n"/>
    </row>
    <row r="5197">
      <c r="A5197" s="8" t="inlineStr">
        <is>
          <t>CANON-202602-005170</t>
        </is>
      </c>
      <c r="B5197" s="9" t="inlineStr">
        <is>
          <t>2026-02</t>
        </is>
      </c>
      <c r="C5197" s="10" t="n">
        <v>46069</v>
      </c>
      <c r="D5197" s="9" t="inlineStr">
        <is>
          <t>Bound</t>
        </is>
      </c>
      <c r="E5197" s="8" t="inlineStr">
        <is>
          <t>Fitzgerald Whitlock</t>
        </is>
      </c>
      <c r="F5197" s="11" t="n">
        <v>1966</v>
      </c>
      <c r="G5197" s="8" t="inlineStr">
        <is>
          <t>Bentley</t>
        </is>
      </c>
      <c r="H5197" s="8" t="inlineStr">
        <is>
          <t>Continental GT</t>
        </is>
      </c>
      <c r="I5197" s="8" t="inlineStr">
        <is>
          <t>N70G9TX6CGE0ZWL43</t>
        </is>
      </c>
      <c r="J5197" s="8" t="inlineStr">
        <is>
          <t>02 - Sports / GT</t>
        </is>
      </c>
      <c r="K5197" s="12" t="n">
        <v>440000</v>
      </c>
      <c r="L5197" s="8" t="inlineStr">
        <is>
          <t>Tennessee</t>
        </is>
      </c>
      <c r="M5197" s="13" t="n">
        <v>6101.89</v>
      </c>
      <c r="N5197" s="13" t="n">
        <v>5364.78</v>
      </c>
      <c r="O5197" s="8" t="n"/>
    </row>
    <row r="5198">
      <c r="A5198" s="8" t="inlineStr">
        <is>
          <t>CANON-202602-005171</t>
        </is>
      </c>
      <c r="B5198" s="9" t="inlineStr">
        <is>
          <t>2026-02</t>
        </is>
      </c>
      <c r="C5198" s="10" t="n">
        <v>46057</v>
      </c>
      <c r="D5198" s="9" t="inlineStr">
        <is>
          <t>Bound</t>
        </is>
      </c>
      <c r="E5198" s="8" t="inlineStr">
        <is>
          <t>Lorenzo Farkas</t>
        </is>
      </c>
      <c r="F5198" s="11" t="n">
        <v>1962</v>
      </c>
      <c r="G5198" s="8" t="inlineStr">
        <is>
          <t>Bentley</t>
        </is>
      </c>
      <c r="H5198" s="8" t="inlineStr">
        <is>
          <t>4.5 Litre</t>
        </is>
      </c>
      <c r="I5198" s="8" t="inlineStr">
        <is>
          <t>CW801W390HYRWYRJ9</t>
        </is>
      </c>
      <c r="J5198" s="8" t="inlineStr">
        <is>
          <t>06 - Vintage Pre-War (pre-1946)</t>
        </is>
      </c>
      <c r="K5198" s="12" t="n">
        <v>1950000</v>
      </c>
      <c r="L5198" s="8" t="inlineStr">
        <is>
          <t>Wyoming</t>
        </is>
      </c>
      <c r="M5198" s="13" t="n">
        <v>13385.09</v>
      </c>
      <c r="N5198" s="13" t="n">
        <v>11768.17</v>
      </c>
      <c r="O5198" s="8" t="n"/>
    </row>
    <row r="5199">
      <c r="A5199" s="8" t="inlineStr">
        <is>
          <t>CANON-202602-005172</t>
        </is>
      </c>
      <c r="B5199" s="9" t="inlineStr">
        <is>
          <t>2026-02</t>
        </is>
      </c>
      <c r="C5199" s="10" t="n">
        <v>46054</v>
      </c>
      <c r="D5199" s="9" t="inlineStr">
        <is>
          <t>Bound</t>
        </is>
      </c>
      <c r="E5199" s="8" t="inlineStr">
        <is>
          <t>Priya Farkas</t>
        </is>
      </c>
      <c r="F5199" s="11" t="n">
        <v>1956</v>
      </c>
      <c r="G5199" s="8" t="inlineStr">
        <is>
          <t>Porsche</t>
        </is>
      </c>
      <c r="H5199" s="8" t="inlineStr">
        <is>
          <t>911 Turbo S</t>
        </is>
      </c>
      <c r="I5199" s="8" t="inlineStr">
        <is>
          <t>XZUS4NARKN236CCD1</t>
        </is>
      </c>
      <c r="J5199" s="8" t="inlineStr">
        <is>
          <t>02 - Sports / GT</t>
        </is>
      </c>
      <c r="K5199" s="12" t="n">
        <v>415000</v>
      </c>
      <c r="L5199" s="8" t="inlineStr">
        <is>
          <t>California</t>
        </is>
      </c>
      <c r="M5199" s="13" t="n">
        <v>7928.07</v>
      </c>
      <c r="N5199" s="13" t="n">
        <v>6970.36</v>
      </c>
      <c r="O5199" s="8" t="n"/>
    </row>
    <row r="5200">
      <c r="A5200" s="8" t="inlineStr">
        <is>
          <t>CANON-202602-005173</t>
        </is>
      </c>
      <c r="B5200" s="9" t="inlineStr">
        <is>
          <t>2026-02</t>
        </is>
      </c>
      <c r="C5200" s="10" t="n">
        <v>46074</v>
      </c>
      <c r="D5200" s="9" t="inlineStr">
        <is>
          <t>Bound</t>
        </is>
      </c>
      <c r="E5200" s="8" t="inlineStr">
        <is>
          <t>Ramona Montoya</t>
        </is>
      </c>
      <c r="F5200" s="11" t="n">
        <v>2011</v>
      </c>
      <c r="G5200" s="8" t="inlineStr">
        <is>
          <t>BMW</t>
        </is>
      </c>
      <c r="H5200" s="8" t="inlineStr">
        <is>
          <t>M8 Competition</t>
        </is>
      </c>
      <c r="I5200" s="8" t="inlineStr">
        <is>
          <t>G6VE6B0M5RB1VHUNC</t>
        </is>
      </c>
      <c r="J5200" s="8" t="inlineStr">
        <is>
          <t>02 - Sports / GT</t>
        </is>
      </c>
      <c r="K5200" s="12" t="n">
        <v>230000</v>
      </c>
      <c r="L5200" s="8" t="inlineStr">
        <is>
          <t>North Dakota</t>
        </is>
      </c>
      <c r="M5200" s="13" t="n">
        <v>4072.3</v>
      </c>
      <c r="N5200" s="13" t="n">
        <v>3580.37</v>
      </c>
      <c r="O5200" s="8" t="n"/>
    </row>
    <row r="5201">
      <c r="A5201" s="8" t="inlineStr">
        <is>
          <t>CANON-202602-005174</t>
        </is>
      </c>
      <c r="B5201" s="9" t="inlineStr">
        <is>
          <t>2026-02</t>
        </is>
      </c>
      <c r="C5201" s="10" t="n">
        <v>46066</v>
      </c>
      <c r="D5201" s="9" t="inlineStr">
        <is>
          <t>Bound</t>
        </is>
      </c>
      <c r="E5201" s="8" t="inlineStr">
        <is>
          <t>Ottilie Montoya</t>
        </is>
      </c>
      <c r="F5201" s="11" t="n">
        <v>1980</v>
      </c>
      <c r="G5201" s="8" t="inlineStr">
        <is>
          <t>Mercedes-Benz</t>
        </is>
      </c>
      <c r="H5201" s="8" t="inlineStr">
        <is>
          <t>280SL Pagoda</t>
        </is>
      </c>
      <c r="I5201" s="8" t="inlineStr">
        <is>
          <t>VGV262WGKH8V5RR5L</t>
        </is>
      </c>
      <c r="J5201" s="8" t="inlineStr">
        <is>
          <t>07 - Post-War Classic (1946-1972)</t>
        </is>
      </c>
      <c r="K5201" s="12" t="n">
        <v>835000</v>
      </c>
      <c r="L5201" s="8" t="inlineStr">
        <is>
          <t>Pennsylvania</t>
        </is>
      </c>
      <c r="M5201" s="13" t="n">
        <v>6774.53</v>
      </c>
      <c r="N5201" s="13" t="n">
        <v>5956.17</v>
      </c>
      <c r="O5201" s="8" t="n"/>
    </row>
    <row r="5202">
      <c r="A5202" s="8" t="inlineStr">
        <is>
          <t>CANON-202602-005175</t>
        </is>
      </c>
      <c r="B5202" s="9" t="inlineStr">
        <is>
          <t>2026-02</t>
        </is>
      </c>
      <c r="C5202" s="10" t="n">
        <v>46067</v>
      </c>
      <c r="D5202" s="9" t="inlineStr">
        <is>
          <t>Bound</t>
        </is>
      </c>
      <c r="E5202" s="8" t="inlineStr">
        <is>
          <t>Fenwick Rourke</t>
        </is>
      </c>
      <c r="F5202" s="11" t="n">
        <v>1987</v>
      </c>
      <c r="G5202" s="8" t="inlineStr">
        <is>
          <t>Lamborghini</t>
        </is>
      </c>
      <c r="H5202" s="8" t="inlineStr">
        <is>
          <t>Huracan EVO</t>
        </is>
      </c>
      <c r="I5202" s="8" t="inlineStr">
        <is>
          <t>094EYEB2XC4WA9SMY</t>
        </is>
      </c>
      <c r="J5202" s="8" t="inlineStr">
        <is>
          <t>03 - Supercar</t>
        </is>
      </c>
      <c r="K5202" s="12" t="n">
        <v>1320000</v>
      </c>
      <c r="L5202" s="8" t="inlineStr">
        <is>
          <t>Oregon</t>
        </is>
      </c>
      <c r="M5202" s="13" t="n">
        <v>22514.72</v>
      </c>
      <c r="N5202" s="13" t="n">
        <v>19794.94</v>
      </c>
      <c r="O5202" s="8" t="n"/>
    </row>
    <row r="5203">
      <c r="A5203" s="8" t="inlineStr">
        <is>
          <t>CANON-202602-005177</t>
        </is>
      </c>
      <c r="B5203" s="9" t="inlineStr">
        <is>
          <t>2026-02</t>
        </is>
      </c>
      <c r="C5203" s="10" t="n">
        <v>46064</v>
      </c>
      <c r="D5203" s="9" t="inlineStr">
        <is>
          <t>Bound</t>
        </is>
      </c>
      <c r="E5203" s="8" t="inlineStr">
        <is>
          <t>Ramona Farkas</t>
        </is>
      </c>
      <c r="F5203" s="11" t="n">
        <v>2011</v>
      </c>
      <c r="G5203" s="8" t="inlineStr">
        <is>
          <t>BMW</t>
        </is>
      </c>
      <c r="H5203" s="8" t="inlineStr">
        <is>
          <t>M8 Competition</t>
        </is>
      </c>
      <c r="I5203" s="8" t="inlineStr">
        <is>
          <t>YTFHK1P3R5HN310CX</t>
        </is>
      </c>
      <c r="J5203" s="8" t="inlineStr">
        <is>
          <t>02 - Sports / GT</t>
        </is>
      </c>
      <c r="K5203" s="12" t="n">
        <v>975000</v>
      </c>
      <c r="L5203" s="8" t="inlineStr">
        <is>
          <t>Pennsylvania</t>
        </is>
      </c>
      <c r="M5203" s="13" t="n">
        <v>11957.55</v>
      </c>
      <c r="N5203" s="13" t="n">
        <v>10513.08</v>
      </c>
      <c r="O5203" s="8" t="n"/>
    </row>
    <row r="5204">
      <c r="A5204" s="8" t="inlineStr">
        <is>
          <t>CANON-202602-005178</t>
        </is>
      </c>
      <c r="B5204" s="9" t="inlineStr">
        <is>
          <t>2026-02</t>
        </is>
      </c>
      <c r="C5204" s="10" t="n">
        <v>46064</v>
      </c>
      <c r="D5204" s="9" t="inlineStr">
        <is>
          <t>Bound</t>
        </is>
      </c>
      <c r="E5204" s="8" t="inlineStr">
        <is>
          <t>Everett Vandermeer</t>
        </is>
      </c>
      <c r="F5204" s="11" t="n">
        <v>1983</v>
      </c>
      <c r="G5204" s="8" t="inlineStr">
        <is>
          <t>Maserati</t>
        </is>
      </c>
      <c r="H5204" s="8" t="inlineStr">
        <is>
          <t>GranTurismo</t>
        </is>
      </c>
      <c r="I5204" s="8" t="inlineStr">
        <is>
          <t>SJPWRMMF2LFNKA1TX</t>
        </is>
      </c>
      <c r="J5204" s="8" t="inlineStr">
        <is>
          <t>02 - Sports / GT</t>
        </is>
      </c>
      <c r="K5204" s="12" t="n">
        <v>430000</v>
      </c>
      <c r="L5204" s="8" t="inlineStr">
        <is>
          <t>Idaho</t>
        </is>
      </c>
      <c r="M5204" s="13" t="n">
        <v>6024.06</v>
      </c>
      <c r="N5204" s="13" t="n">
        <v>5296.35</v>
      </c>
      <c r="O5204" s="8" t="n"/>
    </row>
    <row r="5205">
      <c r="A5205" s="8" t="inlineStr">
        <is>
          <t>CANON-202602-005179</t>
        </is>
      </c>
      <c r="B5205" s="9" t="inlineStr">
        <is>
          <t>2026-02</t>
        </is>
      </c>
      <c r="C5205" s="10" t="n">
        <v>46067</v>
      </c>
      <c r="D5205" s="9" t="inlineStr">
        <is>
          <t>Bound</t>
        </is>
      </c>
      <c r="E5205" s="8" t="inlineStr">
        <is>
          <t>Horace Pennington</t>
        </is>
      </c>
      <c r="F5205" s="11" t="n">
        <v>2001</v>
      </c>
      <c r="G5205" s="8" t="inlineStr">
        <is>
          <t>Mercedes-Benz</t>
        </is>
      </c>
      <c r="H5205" s="8" t="inlineStr">
        <is>
          <t>AMG GT</t>
        </is>
      </c>
      <c r="I5205" s="8" t="inlineStr">
        <is>
          <t>DECBL9E9U50J5EUBT</t>
        </is>
      </c>
      <c r="J5205" s="8" t="inlineStr">
        <is>
          <t>02 - Sports / GT</t>
        </is>
      </c>
      <c r="K5205" s="12" t="n">
        <v>535000</v>
      </c>
      <c r="L5205" s="8" t="inlineStr">
        <is>
          <t>New York</t>
        </is>
      </c>
      <c r="M5205" s="13" t="n">
        <v>8398.49</v>
      </c>
      <c r="N5205" s="13" t="n">
        <v>7383.95</v>
      </c>
      <c r="O5205" s="8" t="n"/>
    </row>
    <row r="5206">
      <c r="A5206" s="8" t="inlineStr">
        <is>
          <t>CANON-202602-005180</t>
        </is>
      </c>
      <c r="B5206" s="9" t="inlineStr">
        <is>
          <t>2026-02</t>
        </is>
      </c>
      <c r="C5206" s="10" t="n">
        <v>46072</v>
      </c>
      <c r="D5206" s="9" t="inlineStr">
        <is>
          <t>Bound</t>
        </is>
      </c>
      <c r="E5206" s="8" t="inlineStr">
        <is>
          <t>Horace Vasquez</t>
        </is>
      </c>
      <c r="F5206" s="11" t="n">
        <v>1956</v>
      </c>
      <c r="G5206" s="8" t="inlineStr">
        <is>
          <t>Mercedes-Benz</t>
        </is>
      </c>
      <c r="H5206" s="8" t="inlineStr">
        <is>
          <t>AMG GT</t>
        </is>
      </c>
      <c r="I5206" s="8" t="inlineStr">
        <is>
          <t>JSZNJHRUUCNWWTVLB</t>
        </is>
      </c>
      <c r="J5206" s="8" t="inlineStr">
        <is>
          <t>02 - Sports / GT</t>
        </is>
      </c>
      <c r="K5206" s="12" t="n">
        <v>1045000</v>
      </c>
      <c r="L5206" s="8" t="inlineStr">
        <is>
          <t>New Mexico</t>
        </is>
      </c>
      <c r="M5206" s="13" t="n">
        <v>13880.75</v>
      </c>
      <c r="N5206" s="13" t="n">
        <v>12203.96</v>
      </c>
      <c r="O5206" s="8" t="n"/>
    </row>
    <row r="5207">
      <c r="A5207" s="8" t="inlineStr">
        <is>
          <t>CANON-202602-005182</t>
        </is>
      </c>
      <c r="B5207" s="9" t="inlineStr">
        <is>
          <t>2026-02</t>
        </is>
      </c>
      <c r="C5207" s="10" t="n">
        <v>46058</v>
      </c>
      <c r="D5207" s="9" t="inlineStr">
        <is>
          <t>Bound</t>
        </is>
      </c>
      <c r="E5207" s="8" t="inlineStr">
        <is>
          <t>Leopold Vandermeer</t>
        </is>
      </c>
      <c r="F5207" s="11" t="n">
        <v>1990</v>
      </c>
      <c r="G5207" s="8" t="inlineStr">
        <is>
          <t>Porsche</t>
        </is>
      </c>
      <c r="H5207" s="8" t="inlineStr">
        <is>
          <t>911 Turbo S</t>
        </is>
      </c>
      <c r="I5207" s="8" t="inlineStr">
        <is>
          <t>763LD3ZBS12CJ6E65</t>
        </is>
      </c>
      <c r="J5207" s="8" t="inlineStr">
        <is>
          <t>02 - Sports / GT</t>
        </is>
      </c>
      <c r="K5207" s="12" t="n">
        <v>940000</v>
      </c>
      <c r="L5207" s="8" t="inlineStr">
        <is>
          <t>New York</t>
        </is>
      </c>
      <c r="M5207" s="13" t="n">
        <v>14756.23</v>
      </c>
      <c r="N5207" s="13" t="n">
        <v>12973.68</v>
      </c>
      <c r="O5207" s="8" t="n"/>
    </row>
    <row r="5208">
      <c r="A5208" s="8" t="inlineStr">
        <is>
          <t>CANON-202602-005183</t>
        </is>
      </c>
      <c r="B5208" s="9" t="inlineStr">
        <is>
          <t>2026-02</t>
        </is>
      </c>
      <c r="C5208" s="10" t="n">
        <v>46068</v>
      </c>
      <c r="D5208" s="9" t="inlineStr">
        <is>
          <t>Bound</t>
        </is>
      </c>
      <c r="E5208" s="8" t="inlineStr">
        <is>
          <t>Callum Delacroix</t>
        </is>
      </c>
      <c r="F5208" s="11" t="n">
        <v>1973</v>
      </c>
      <c r="G5208" s="8" t="inlineStr">
        <is>
          <t>Porsche</t>
        </is>
      </c>
      <c r="H5208" s="8" t="inlineStr">
        <is>
          <t>911 Turbo S</t>
        </is>
      </c>
      <c r="I5208" s="8" t="inlineStr">
        <is>
          <t>C1WE814YVPE0U1P69</t>
        </is>
      </c>
      <c r="J5208" s="8" t="inlineStr">
        <is>
          <t>02 - Sports / GT</t>
        </is>
      </c>
      <c r="K5208" s="12" t="n">
        <v>435000</v>
      </c>
      <c r="L5208" s="8" t="inlineStr">
        <is>
          <t>Maine</t>
        </is>
      </c>
      <c r="M5208" s="13" t="n">
        <v>6648.11</v>
      </c>
      <c r="N5208" s="13" t="n">
        <v>5845.02</v>
      </c>
      <c r="O5208" s="8" t="n"/>
    </row>
    <row r="5209">
      <c r="A5209" s="8" t="inlineStr">
        <is>
          <t>CANON-202602-005185</t>
        </is>
      </c>
      <c r="B5209" s="9" t="inlineStr">
        <is>
          <t>2026-02</t>
        </is>
      </c>
      <c r="C5209" s="10" t="n">
        <v>46058</v>
      </c>
      <c r="D5209" s="9" t="inlineStr">
        <is>
          <t>Bound</t>
        </is>
      </c>
      <c r="E5209" s="8" t="inlineStr">
        <is>
          <t>Emiliano Thistlewood</t>
        </is>
      </c>
      <c r="F5209" s="11" t="n">
        <v>1958</v>
      </c>
      <c r="G5209" s="8" t="inlineStr">
        <is>
          <t>Bentley</t>
        </is>
      </c>
      <c r="H5209" s="8" t="inlineStr">
        <is>
          <t>Continental GT</t>
        </is>
      </c>
      <c r="I5209" s="8" t="inlineStr">
        <is>
          <t>PA93LCN32FUFHFTVH</t>
        </is>
      </c>
      <c r="J5209" s="8" t="inlineStr">
        <is>
          <t>02 - Sports / GT</t>
        </is>
      </c>
      <c r="K5209" s="12" t="n">
        <v>810000</v>
      </c>
      <c r="L5209" s="8" t="inlineStr">
        <is>
          <t>New Hampshire</t>
        </is>
      </c>
      <c r="M5209" s="13" t="n">
        <v>10331.32</v>
      </c>
      <c r="N5209" s="13" t="n">
        <v>9083.299999999999</v>
      </c>
      <c r="O5209" s="8" t="n"/>
    </row>
    <row r="5210">
      <c r="A5210" s="8" t="inlineStr">
        <is>
          <t>CANON-202602-005186</t>
        </is>
      </c>
      <c r="B5210" s="9" t="inlineStr">
        <is>
          <t>2026-02</t>
        </is>
      </c>
      <c r="C5210" s="10" t="n">
        <v>46070</v>
      </c>
      <c r="D5210" s="9" t="inlineStr">
        <is>
          <t>Bound</t>
        </is>
      </c>
      <c r="E5210" s="8" t="inlineStr">
        <is>
          <t>Priya Underwood</t>
        </is>
      </c>
      <c r="F5210" s="11" t="n">
        <v>1955</v>
      </c>
      <c r="G5210" s="8" t="inlineStr">
        <is>
          <t>Mercedes-Benz</t>
        </is>
      </c>
      <c r="H5210" s="8" t="inlineStr">
        <is>
          <t>AMG GT</t>
        </is>
      </c>
      <c r="I5210" s="8" t="inlineStr">
        <is>
          <t>AEHXHDTK653PRN21V</t>
        </is>
      </c>
      <c r="J5210" s="8" t="inlineStr">
        <is>
          <t>02 - Sports / GT</t>
        </is>
      </c>
      <c r="K5210" s="12" t="n">
        <v>315000</v>
      </c>
      <c r="L5210" s="8" t="inlineStr">
        <is>
          <t>Colorado</t>
        </is>
      </c>
      <c r="M5210" s="13" t="n">
        <v>4903.3</v>
      </c>
      <c r="N5210" s="13" t="n">
        <v>4310.98</v>
      </c>
      <c r="O5210" s="8" t="n"/>
    </row>
    <row r="5211">
      <c r="A5211" s="8" t="inlineStr">
        <is>
          <t>CANON-202602-005187</t>
        </is>
      </c>
      <c r="B5211" s="9" t="inlineStr">
        <is>
          <t>2026-02</t>
        </is>
      </c>
      <c r="C5211" s="10" t="n">
        <v>46076</v>
      </c>
      <c r="D5211" s="9" t="inlineStr">
        <is>
          <t>Bound</t>
        </is>
      </c>
      <c r="E5211" s="8" t="inlineStr">
        <is>
          <t>Saoirse Vasquez</t>
        </is>
      </c>
      <c r="F5211" s="11" t="n">
        <v>1973</v>
      </c>
      <c r="G5211" s="8" t="inlineStr">
        <is>
          <t>Maserati</t>
        </is>
      </c>
      <c r="H5211" s="8" t="inlineStr">
        <is>
          <t>GranTurismo</t>
        </is>
      </c>
      <c r="I5211" s="8" t="inlineStr">
        <is>
          <t>SSJ16JJG7Y8YU8B6J</t>
        </is>
      </c>
      <c r="J5211" s="8" t="inlineStr">
        <is>
          <t>02 - Sports / GT</t>
        </is>
      </c>
      <c r="K5211" s="12" t="n">
        <v>835000</v>
      </c>
      <c r="L5211" s="8" t="inlineStr">
        <is>
          <t>Georgia</t>
        </is>
      </c>
      <c r="M5211" s="13" t="n">
        <v>11469.43</v>
      </c>
      <c r="N5211" s="13" t="n">
        <v>10083.92</v>
      </c>
      <c r="O5211" s="8" t="n"/>
    </row>
    <row r="5212">
      <c r="A5212" s="8" t="inlineStr">
        <is>
          <t>CANON-202602-005188</t>
        </is>
      </c>
      <c r="B5212" s="9" t="inlineStr">
        <is>
          <t>2026-02</t>
        </is>
      </c>
      <c r="C5212" s="10" t="n">
        <v>46069</v>
      </c>
      <c r="D5212" s="9" t="inlineStr">
        <is>
          <t>Bound</t>
        </is>
      </c>
      <c r="E5212" s="8" t="inlineStr">
        <is>
          <t>Priya Rourke</t>
        </is>
      </c>
      <c r="F5212" s="11" t="n">
        <v>1986</v>
      </c>
      <c r="G5212" s="8" t="inlineStr">
        <is>
          <t>Bentley</t>
        </is>
      </c>
      <c r="H5212" s="8" t="inlineStr">
        <is>
          <t>Continental GT</t>
        </is>
      </c>
      <c r="I5212" s="8" t="inlineStr">
        <is>
          <t>UTD6X9RJYFD1NLYHD</t>
        </is>
      </c>
      <c r="J5212" s="8" t="inlineStr">
        <is>
          <t>02 - Sports / GT</t>
        </is>
      </c>
      <c r="K5212" s="12" t="n">
        <v>670000</v>
      </c>
      <c r="L5212" s="8" t="inlineStr">
        <is>
          <t>California</t>
        </is>
      </c>
      <c r="M5212" s="13" t="n">
        <v>11092.92</v>
      </c>
      <c r="N5212" s="13" t="n">
        <v>9752.9</v>
      </c>
      <c r="O5212" s="8" t="n"/>
    </row>
    <row r="5213">
      <c r="A5213" s="8" t="inlineStr">
        <is>
          <t>CANON-202602-005190</t>
        </is>
      </c>
      <c r="B5213" s="9" t="inlineStr">
        <is>
          <t>2026-02</t>
        </is>
      </c>
      <c r="C5213" s="10" t="n">
        <v>46061</v>
      </c>
      <c r="D5213" s="9" t="inlineStr">
        <is>
          <t>Bound</t>
        </is>
      </c>
      <c r="E5213" s="8" t="inlineStr">
        <is>
          <t>Horace Vandermeer</t>
        </is>
      </c>
      <c r="F5213" s="11" t="n">
        <v>1971</v>
      </c>
      <c r="G5213" s="8" t="inlineStr">
        <is>
          <t>Bentley</t>
        </is>
      </c>
      <c r="H5213" s="8" t="inlineStr">
        <is>
          <t>Continental GT</t>
        </is>
      </c>
      <c r="I5213" s="8" t="inlineStr">
        <is>
          <t>JDJFZV7G6KV5ETKAW</t>
        </is>
      </c>
      <c r="J5213" s="8" t="inlineStr">
        <is>
          <t>02 - Sports / GT</t>
        </is>
      </c>
      <c r="K5213" s="12" t="n">
        <v>300000</v>
      </c>
      <c r="L5213" s="8" t="inlineStr">
        <is>
          <t>Texas</t>
        </is>
      </c>
      <c r="M5213" s="13" t="n">
        <v>4882.08</v>
      </c>
      <c r="N5213" s="13" t="n">
        <v>4292.32</v>
      </c>
      <c r="O5213" s="8" t="n"/>
    </row>
    <row r="5214">
      <c r="A5214" s="8" t="inlineStr">
        <is>
          <t>CANON-202602-005192</t>
        </is>
      </c>
      <c r="B5214" s="9" t="inlineStr">
        <is>
          <t>2026-02</t>
        </is>
      </c>
      <c r="C5214" s="10" t="n">
        <v>46077</v>
      </c>
      <c r="D5214" s="9" t="inlineStr">
        <is>
          <t>Bound</t>
        </is>
      </c>
      <c r="E5214" s="8" t="inlineStr">
        <is>
          <t>Beatrix Delacroix</t>
        </is>
      </c>
      <c r="F5214" s="11" t="n">
        <v>2010</v>
      </c>
      <c r="G5214" s="8" t="inlineStr">
        <is>
          <t>Aston Martin</t>
        </is>
      </c>
      <c r="H5214" s="8" t="inlineStr">
        <is>
          <t>DB12</t>
        </is>
      </c>
      <c r="I5214" s="8" t="inlineStr">
        <is>
          <t>V6P1K855L0JDU1JC9</t>
        </is>
      </c>
      <c r="J5214" s="8" t="inlineStr">
        <is>
          <t>02 - Sports / GT</t>
        </is>
      </c>
      <c r="K5214" s="12" t="n">
        <v>755000</v>
      </c>
      <c r="L5214" s="8" t="inlineStr">
        <is>
          <t>Michigan</t>
        </is>
      </c>
      <c r="M5214" s="13" t="n">
        <v>14352.12</v>
      </c>
      <c r="N5214" s="13" t="n">
        <v>12618.38</v>
      </c>
      <c r="O5214" s="8" t="n"/>
    </row>
    <row r="5215">
      <c r="A5215" s="8" t="inlineStr">
        <is>
          <t>CANON-202602-005193</t>
        </is>
      </c>
      <c r="B5215" s="9" t="inlineStr">
        <is>
          <t>2026-02</t>
        </is>
      </c>
      <c r="C5215" s="10" t="n">
        <v>46081</v>
      </c>
      <c r="D5215" s="9" t="inlineStr">
        <is>
          <t>Bound</t>
        </is>
      </c>
      <c r="E5215" s="8" t="inlineStr">
        <is>
          <t>Fitzgerald Bellandi</t>
        </is>
      </c>
      <c r="F5215" s="11" t="n">
        <v>2000</v>
      </c>
      <c r="G5215" s="8" t="inlineStr">
        <is>
          <t>Alfa Romeo</t>
        </is>
      </c>
      <c r="H5215" s="8" t="inlineStr">
        <is>
          <t>8C 2900</t>
        </is>
      </c>
      <c r="I5215" s="8" t="inlineStr">
        <is>
          <t>DBMFR11PH0VDHMHVP</t>
        </is>
      </c>
      <c r="J5215" s="8" t="inlineStr">
        <is>
          <t>06 - Vintage Pre-War (pre-1946)</t>
        </is>
      </c>
      <c r="K5215" s="12" t="n">
        <v>295000</v>
      </c>
      <c r="L5215" s="8" t="inlineStr">
        <is>
          <t>Idaho</t>
        </is>
      </c>
      <c r="M5215" s="13" t="n">
        <v>2314.36</v>
      </c>
      <c r="N5215" s="13" t="n">
        <v>2034.79</v>
      </c>
      <c r="O5215" s="8" t="n"/>
    </row>
    <row r="5216">
      <c r="A5216" s="8" t="inlineStr">
        <is>
          <t>CANON-202602-005194</t>
        </is>
      </c>
      <c r="B5216" s="9" t="inlineStr">
        <is>
          <t>2026-02</t>
        </is>
      </c>
      <c r="C5216" s="10" t="n">
        <v>46077</v>
      </c>
      <c r="D5216" s="9" t="inlineStr">
        <is>
          <t>Bound</t>
        </is>
      </c>
      <c r="E5216" s="8" t="inlineStr">
        <is>
          <t>Thaddeus Thistlewood</t>
        </is>
      </c>
      <c r="F5216" s="11" t="n">
        <v>1993</v>
      </c>
      <c r="G5216" s="8" t="inlineStr">
        <is>
          <t>Alfa Romeo</t>
        </is>
      </c>
      <c r="H5216" s="8" t="inlineStr">
        <is>
          <t>8C 2900</t>
        </is>
      </c>
      <c r="I5216" s="8" t="inlineStr">
        <is>
          <t>PSR4R8Y4FNSLNWM22</t>
        </is>
      </c>
      <c r="J5216" s="8" t="inlineStr">
        <is>
          <t>06 - Vintage Pre-War (pre-1946)</t>
        </is>
      </c>
      <c r="K5216" s="12" t="n">
        <v>1950000</v>
      </c>
      <c r="L5216" s="8" t="inlineStr">
        <is>
          <t>Texas</t>
        </is>
      </c>
      <c r="M5216" s="13" t="n">
        <v>14385.85</v>
      </c>
      <c r="N5216" s="13" t="n">
        <v>12648.04</v>
      </c>
      <c r="O5216" s="8" t="n"/>
    </row>
    <row r="5217">
      <c r="A5217" s="8" t="inlineStr">
        <is>
          <t>CANON-202602-005195</t>
        </is>
      </c>
      <c r="B5217" s="9" t="inlineStr">
        <is>
          <t>2026-02</t>
        </is>
      </c>
      <c r="C5217" s="10" t="n">
        <v>46069</v>
      </c>
      <c r="D5217" s="9" t="inlineStr">
        <is>
          <t>Bound</t>
        </is>
      </c>
      <c r="E5217" s="8" t="inlineStr">
        <is>
          <t>Fitzgerald Nakashima</t>
        </is>
      </c>
      <c r="F5217" s="11" t="n">
        <v>2008</v>
      </c>
      <c r="G5217" s="8" t="inlineStr">
        <is>
          <t>Mercedes-Benz</t>
        </is>
      </c>
      <c r="H5217" s="8" t="inlineStr">
        <is>
          <t>AMG GT</t>
        </is>
      </c>
      <c r="I5217" s="8" t="inlineStr">
        <is>
          <t>6CXW0TS2Z7PCMY7WG</t>
        </is>
      </c>
      <c r="J5217" s="8" t="inlineStr">
        <is>
          <t>02 - Sports / GT</t>
        </is>
      </c>
      <c r="K5217" s="12" t="n">
        <v>565000</v>
      </c>
      <c r="L5217" s="8" t="inlineStr">
        <is>
          <t>Kansas</t>
        </is>
      </c>
      <c r="M5217" s="13" t="n">
        <v>6721.37</v>
      </c>
      <c r="N5217" s="13" t="n">
        <v>5909.43</v>
      </c>
      <c r="O5217" s="8" t="n"/>
    </row>
    <row r="5218">
      <c r="A5218" s="8" t="inlineStr">
        <is>
          <t>CANON-202602-005196</t>
        </is>
      </c>
      <c r="B5218" s="9" t="inlineStr">
        <is>
          <t>2026-02</t>
        </is>
      </c>
      <c r="C5218" s="10" t="n">
        <v>46079</v>
      </c>
      <c r="D5218" s="9" t="inlineStr">
        <is>
          <t>Bound</t>
        </is>
      </c>
      <c r="E5218" s="8" t="inlineStr">
        <is>
          <t>Marisol Merriweather</t>
        </is>
      </c>
      <c r="F5218" s="11" t="n">
        <v>2014</v>
      </c>
      <c r="G5218" s="8" t="inlineStr">
        <is>
          <t>Maserati</t>
        </is>
      </c>
      <c r="H5218" s="8" t="inlineStr">
        <is>
          <t>GranTurismo</t>
        </is>
      </c>
      <c r="I5218" s="8" t="inlineStr">
        <is>
          <t>SUDH7U31VB7DXJ2K5</t>
        </is>
      </c>
      <c r="J5218" s="8" t="inlineStr">
        <is>
          <t>02 - Sports / GT</t>
        </is>
      </c>
      <c r="K5218" s="12" t="n">
        <v>405000</v>
      </c>
      <c r="L5218" s="8" t="inlineStr">
        <is>
          <t>Utah</t>
        </is>
      </c>
      <c r="M5218" s="13" t="n">
        <v>7737.03</v>
      </c>
      <c r="N5218" s="13" t="n">
        <v>6802.4</v>
      </c>
      <c r="O5218" s="8" t="n"/>
    </row>
    <row r="5219">
      <c r="A5219" s="8" t="inlineStr">
        <is>
          <t>CANON-202602-005197</t>
        </is>
      </c>
      <c r="B5219" s="9" t="inlineStr">
        <is>
          <t>2026-02</t>
        </is>
      </c>
      <c r="C5219" s="10" t="n">
        <v>46067</v>
      </c>
      <c r="D5219" s="9" t="inlineStr">
        <is>
          <t>Bound</t>
        </is>
      </c>
      <c r="E5219" s="8" t="inlineStr">
        <is>
          <t>Callum Chattopadhyay</t>
        </is>
      </c>
      <c r="F5219" s="11" t="n">
        <v>1962</v>
      </c>
      <c r="G5219" s="8" t="inlineStr">
        <is>
          <t>Maserati</t>
        </is>
      </c>
      <c r="H5219" s="8" t="inlineStr">
        <is>
          <t>GranTurismo</t>
        </is>
      </c>
      <c r="I5219" s="8" t="inlineStr">
        <is>
          <t>6KXY49U51RR5ASH31</t>
        </is>
      </c>
      <c r="J5219" s="8" t="inlineStr">
        <is>
          <t>02 - Sports / GT</t>
        </is>
      </c>
      <c r="K5219" s="12" t="n">
        <v>280000</v>
      </c>
      <c r="L5219" s="8" t="inlineStr">
        <is>
          <t>Florida</t>
        </is>
      </c>
      <c r="M5219" s="13" t="n">
        <v>5626.42</v>
      </c>
      <c r="N5219" s="13" t="n">
        <v>4946.75</v>
      </c>
      <c r="O5219" s="8" t="n"/>
    </row>
    <row r="5220">
      <c r="A5220" s="8" t="inlineStr">
        <is>
          <t>CANON-202602-005198</t>
        </is>
      </c>
      <c r="B5220" s="9" t="inlineStr">
        <is>
          <t>2026-02</t>
        </is>
      </c>
      <c r="C5220" s="10" t="n">
        <v>46062</v>
      </c>
      <c r="D5220" s="9" t="inlineStr">
        <is>
          <t>Bound</t>
        </is>
      </c>
      <c r="E5220" s="8" t="inlineStr">
        <is>
          <t>Sunniva Nakashima</t>
        </is>
      </c>
      <c r="F5220" s="11" t="n">
        <v>2000</v>
      </c>
      <c r="G5220" s="8" t="inlineStr">
        <is>
          <t>Maserati</t>
        </is>
      </c>
      <c r="H5220" s="8" t="inlineStr">
        <is>
          <t>GranTurismo</t>
        </is>
      </c>
      <c r="I5220" s="8" t="inlineStr">
        <is>
          <t>HDFXEPCD5WH74NEV0</t>
        </is>
      </c>
      <c r="J5220" s="8" t="inlineStr">
        <is>
          <t>02 - Sports / GT</t>
        </is>
      </c>
      <c r="K5220" s="12" t="n">
        <v>425000</v>
      </c>
      <c r="L5220" s="8" t="inlineStr">
        <is>
          <t>Iowa</t>
        </is>
      </c>
      <c r="M5220" s="13" t="n">
        <v>6615.57</v>
      </c>
      <c r="N5220" s="13" t="n">
        <v>5816.41</v>
      </c>
      <c r="O5220" s="8" t="n"/>
    </row>
    <row r="5221">
      <c r="A5221" s="8" t="inlineStr">
        <is>
          <t>CANON-202602-005199</t>
        </is>
      </c>
      <c r="B5221" s="9" t="inlineStr">
        <is>
          <t>2026-02</t>
        </is>
      </c>
      <c r="C5221" s="10" t="n">
        <v>46066</v>
      </c>
      <c r="D5221" s="9" t="inlineStr">
        <is>
          <t>Bound</t>
        </is>
      </c>
      <c r="E5221" s="8" t="inlineStr">
        <is>
          <t>Aurelio Bellandi</t>
        </is>
      </c>
      <c r="F5221" s="11" t="n">
        <v>2004</v>
      </c>
      <c r="G5221" s="8" t="inlineStr">
        <is>
          <t>Aston Martin</t>
        </is>
      </c>
      <c r="H5221" s="8" t="inlineStr">
        <is>
          <t>DB5</t>
        </is>
      </c>
      <c r="I5221" s="8" t="inlineStr">
        <is>
          <t>2VH3NAR8TVJ6K4257</t>
        </is>
      </c>
      <c r="J5221" s="8" t="inlineStr">
        <is>
          <t>07 - Post-War Classic (1946-1972)</t>
        </is>
      </c>
      <c r="K5221" s="12" t="n">
        <v>730000</v>
      </c>
      <c r="L5221" s="8" t="inlineStr">
        <is>
          <t>Colorado</t>
        </is>
      </c>
      <c r="M5221" s="13" t="n">
        <v>6514.91</v>
      </c>
      <c r="N5221" s="13" t="n">
        <v>5727.91</v>
      </c>
      <c r="O5221" s="8" t="n"/>
    </row>
    <row r="5222">
      <c r="A5222" s="8" t="inlineStr">
        <is>
          <t>CANON-202602-005200</t>
        </is>
      </c>
      <c r="B5222" s="9" t="inlineStr">
        <is>
          <t>2026-02</t>
        </is>
      </c>
      <c r="C5222" s="10" t="n">
        <v>46055</v>
      </c>
      <c r="D5222" s="9" t="inlineStr">
        <is>
          <t>Bound</t>
        </is>
      </c>
      <c r="E5222" s="8" t="inlineStr">
        <is>
          <t>Priya Thistlewood</t>
        </is>
      </c>
      <c r="F5222" s="11" t="n">
        <v>1974</v>
      </c>
      <c r="G5222" s="8" t="inlineStr">
        <is>
          <t>Lamborghini</t>
        </is>
      </c>
      <c r="H5222" s="8" t="inlineStr">
        <is>
          <t>Huracan EVO</t>
        </is>
      </c>
      <c r="I5222" s="8" t="inlineStr">
        <is>
          <t>002W26LE0C2JYHAY6</t>
        </is>
      </c>
      <c r="J5222" s="8" t="inlineStr">
        <is>
          <t>03 - Supercar</t>
        </is>
      </c>
      <c r="K5222" s="12" t="n">
        <v>1715000</v>
      </c>
      <c r="L5222" s="8" t="inlineStr">
        <is>
          <t>Michigan</t>
        </is>
      </c>
      <c r="M5222" s="13" t="n">
        <v>40124.53</v>
      </c>
      <c r="N5222" s="13" t="n">
        <v>35277.49</v>
      </c>
      <c r="O5222" s="8" t="n"/>
    </row>
    <row r="5223">
      <c r="A5223" s="8" t="inlineStr">
        <is>
          <t>CANON-202602-005201</t>
        </is>
      </c>
      <c r="B5223" s="9" t="inlineStr">
        <is>
          <t>2026-02</t>
        </is>
      </c>
      <c r="C5223" s="10" t="n">
        <v>46062</v>
      </c>
      <c r="D5223" s="9" t="inlineStr">
        <is>
          <t>Bound</t>
        </is>
      </c>
      <c r="E5223" s="8" t="inlineStr">
        <is>
          <t>Horace Farkas</t>
        </is>
      </c>
      <c r="F5223" s="11" t="n">
        <v>1998</v>
      </c>
      <c r="G5223" s="8" t="inlineStr">
        <is>
          <t>Porsche</t>
        </is>
      </c>
      <c r="H5223" s="8" t="inlineStr">
        <is>
          <t>911 Turbo S</t>
        </is>
      </c>
      <c r="I5223" s="8" t="inlineStr">
        <is>
          <t>U119CP6DNCXKCLZBG</t>
        </is>
      </c>
      <c r="J5223" s="8" t="inlineStr">
        <is>
          <t>02 - Sports / GT</t>
        </is>
      </c>
      <c r="K5223" s="12" t="n">
        <v>860000</v>
      </c>
      <c r="L5223" s="8" t="inlineStr">
        <is>
          <t>Louisiana</t>
        </is>
      </c>
      <c r="M5223" s="13" t="n">
        <v>12762.08</v>
      </c>
      <c r="N5223" s="13" t="n">
        <v>11220.42</v>
      </c>
      <c r="O5223" s="8" t="n"/>
    </row>
    <row r="5224">
      <c r="A5224" s="8" t="inlineStr">
        <is>
          <t>CANON-202602-005202</t>
        </is>
      </c>
      <c r="B5224" s="9" t="inlineStr">
        <is>
          <t>2026-02</t>
        </is>
      </c>
      <c r="C5224" s="10" t="n">
        <v>46081</v>
      </c>
      <c r="D5224" s="9" t="inlineStr">
        <is>
          <t>Bound</t>
        </is>
      </c>
      <c r="E5224" s="8" t="inlineStr">
        <is>
          <t>Delphine Okonkwo</t>
        </is>
      </c>
      <c r="F5224" s="11" t="n">
        <v>1968</v>
      </c>
      <c r="G5224" s="8" t="inlineStr">
        <is>
          <t>Porsche</t>
        </is>
      </c>
      <c r="H5224" s="8" t="inlineStr">
        <is>
          <t>911 Turbo S</t>
        </is>
      </c>
      <c r="I5224" s="8" t="inlineStr">
        <is>
          <t>U85Z9F5G4H06H3R00</t>
        </is>
      </c>
      <c r="J5224" s="8" t="inlineStr">
        <is>
          <t>02 - Sports / GT</t>
        </is>
      </c>
      <c r="K5224" s="12" t="n">
        <v>835000</v>
      </c>
      <c r="L5224" s="8" t="inlineStr">
        <is>
          <t>West Virginia</t>
        </is>
      </c>
      <c r="M5224" s="13" t="n">
        <v>13619.95</v>
      </c>
      <c r="N5224" s="13" t="n">
        <v>11974.66</v>
      </c>
      <c r="O5224" s="8" t="n"/>
    </row>
    <row r="5225">
      <c r="A5225" s="8" t="inlineStr">
        <is>
          <t>CANON-202602-005204</t>
        </is>
      </c>
      <c r="B5225" s="9" t="inlineStr">
        <is>
          <t>2026-02</t>
        </is>
      </c>
      <c r="C5225" s="10" t="n">
        <v>46061</v>
      </c>
      <c r="D5225" s="9" t="inlineStr">
        <is>
          <t>Bound</t>
        </is>
      </c>
      <c r="E5225" s="8" t="inlineStr">
        <is>
          <t>Fitzgerald Kingsford</t>
        </is>
      </c>
      <c r="F5225" s="11" t="n">
        <v>2017</v>
      </c>
      <c r="G5225" s="8" t="inlineStr">
        <is>
          <t>Aston Martin</t>
        </is>
      </c>
      <c r="H5225" s="8" t="inlineStr">
        <is>
          <t>DB12</t>
        </is>
      </c>
      <c r="I5225" s="8" t="inlineStr">
        <is>
          <t>HLD8DY0JYW6HSZSDX</t>
        </is>
      </c>
      <c r="J5225" s="8" t="inlineStr">
        <is>
          <t>02 - Sports / GT</t>
        </is>
      </c>
      <c r="K5225" s="12" t="n">
        <v>460000</v>
      </c>
      <c r="L5225" s="8" t="inlineStr">
        <is>
          <t>Iowa</t>
        </is>
      </c>
      <c r="M5225" s="13" t="n">
        <v>7160.38</v>
      </c>
      <c r="N5225" s="13" t="n">
        <v>6295.41</v>
      </c>
      <c r="O5225" s="8" t="n"/>
    </row>
    <row r="5226">
      <c r="A5226" s="8" t="inlineStr">
        <is>
          <t>CANON-202602-005206</t>
        </is>
      </c>
      <c r="B5226" s="9" t="inlineStr">
        <is>
          <t>2026-02</t>
        </is>
      </c>
      <c r="C5226" s="10" t="n">
        <v>46062</v>
      </c>
      <c r="D5226" s="9" t="inlineStr">
        <is>
          <t>Bound</t>
        </is>
      </c>
      <c r="E5226" s="8" t="inlineStr">
        <is>
          <t>Fitzgerald Harrington</t>
        </is>
      </c>
      <c r="F5226" s="11" t="n">
        <v>1986</v>
      </c>
      <c r="G5226" s="8" t="inlineStr">
        <is>
          <t>Mercedes-Benz</t>
        </is>
      </c>
      <c r="H5226" s="8" t="inlineStr">
        <is>
          <t>280SL Pagoda</t>
        </is>
      </c>
      <c r="I5226" s="8" t="inlineStr">
        <is>
          <t>JDCT6KDCLFPAW36YL</t>
        </is>
      </c>
      <c r="J5226" s="8" t="inlineStr">
        <is>
          <t>07 - Post-War Classic (1946-1972)</t>
        </is>
      </c>
      <c r="K5226" s="12" t="n">
        <v>1950000</v>
      </c>
      <c r="L5226" s="8" t="inlineStr">
        <is>
          <t>Massachusetts</t>
        </is>
      </c>
      <c r="M5226" s="13" t="n">
        <v>17476.42</v>
      </c>
      <c r="N5226" s="13" t="n">
        <v>15365.27</v>
      </c>
      <c r="O5226" s="8" t="n"/>
    </row>
    <row r="5227">
      <c r="A5227" s="8" t="inlineStr">
        <is>
          <t>CANON-202602-005207</t>
        </is>
      </c>
      <c r="B5227" s="9" t="inlineStr">
        <is>
          <t>2026-02</t>
        </is>
      </c>
      <c r="C5227" s="10" t="n">
        <v>46060</v>
      </c>
      <c r="D5227" s="9" t="inlineStr">
        <is>
          <t>Bound</t>
        </is>
      </c>
      <c r="E5227" s="8" t="inlineStr">
        <is>
          <t>Emiliano Chattopadhyay</t>
        </is>
      </c>
      <c r="F5227" s="11" t="n">
        <v>1960</v>
      </c>
      <c r="G5227" s="8" t="inlineStr">
        <is>
          <t>BMW</t>
        </is>
      </c>
      <c r="H5227" s="8" t="inlineStr">
        <is>
          <t>M8 Competition</t>
        </is>
      </c>
      <c r="I5227" s="8" t="inlineStr">
        <is>
          <t>CA19VCN987KVSLDTW</t>
        </is>
      </c>
      <c r="J5227" s="8" t="inlineStr">
        <is>
          <t>02 - Sports / GT</t>
        </is>
      </c>
      <c r="K5227" s="12" t="n">
        <v>995000</v>
      </c>
      <c r="L5227" s="8" t="inlineStr">
        <is>
          <t>Massachusetts</t>
        </is>
      </c>
      <c r="M5227" s="13" t="n">
        <v>15253.54</v>
      </c>
      <c r="N5227" s="13" t="n">
        <v>13410.91</v>
      </c>
      <c r="O5227" s="8" t="n"/>
    </row>
    <row r="5228">
      <c r="A5228" s="8" t="inlineStr">
        <is>
          <t>CANON-202602-005208</t>
        </is>
      </c>
      <c r="B5228" s="9" t="inlineStr">
        <is>
          <t>2026-02</t>
        </is>
      </c>
      <c r="C5228" s="10" t="n">
        <v>46078</v>
      </c>
      <c r="D5228" s="9" t="inlineStr">
        <is>
          <t>Bound</t>
        </is>
      </c>
      <c r="E5228" s="8" t="inlineStr">
        <is>
          <t>Cassius Fairweather</t>
        </is>
      </c>
      <c r="F5228" s="11" t="n">
        <v>1993</v>
      </c>
      <c r="G5228" s="8" t="inlineStr">
        <is>
          <t>Bentley</t>
        </is>
      </c>
      <c r="H5228" s="8" t="inlineStr">
        <is>
          <t>Continental GT</t>
        </is>
      </c>
      <c r="I5228" s="8" t="inlineStr">
        <is>
          <t>ST4DVMH321P4FKC3F</t>
        </is>
      </c>
      <c r="J5228" s="8" t="inlineStr">
        <is>
          <t>02 - Sports / GT</t>
        </is>
      </c>
      <c r="K5228" s="12" t="n">
        <v>555000</v>
      </c>
      <c r="L5228" s="8" t="inlineStr">
        <is>
          <t>California</t>
        </is>
      </c>
      <c r="M5228" s="13" t="n">
        <v>9188.92</v>
      </c>
      <c r="N5228" s="13" t="n">
        <v>8078.9</v>
      </c>
      <c r="O5228" s="8" t="n"/>
    </row>
    <row r="5229">
      <c r="A5229" s="8" t="inlineStr">
        <is>
          <t>CANON-202602-005210</t>
        </is>
      </c>
      <c r="B5229" s="9" t="inlineStr">
        <is>
          <t>2026-02</t>
        </is>
      </c>
      <c r="C5229" s="10" t="n">
        <v>46054</v>
      </c>
      <c r="D5229" s="9" t="inlineStr">
        <is>
          <t>Bound</t>
        </is>
      </c>
      <c r="E5229" s="8" t="inlineStr">
        <is>
          <t>Everett Ashcombe</t>
        </is>
      </c>
      <c r="F5229" s="11" t="n">
        <v>1958</v>
      </c>
      <c r="G5229" s="8" t="inlineStr">
        <is>
          <t>Bentley</t>
        </is>
      </c>
      <c r="H5229" s="8" t="inlineStr">
        <is>
          <t>Continental GT</t>
        </is>
      </c>
      <c r="I5229" s="8" t="inlineStr">
        <is>
          <t>89KDZGYU6DA18WD1U</t>
        </is>
      </c>
      <c r="J5229" s="8" t="inlineStr">
        <is>
          <t>02 - Sports / GT</t>
        </is>
      </c>
      <c r="K5229" s="12" t="n">
        <v>585000</v>
      </c>
      <c r="L5229" s="8" t="inlineStr">
        <is>
          <t>Oregon</t>
        </is>
      </c>
      <c r="M5229" s="13" t="n">
        <v>8107.22</v>
      </c>
      <c r="N5229" s="13" t="n">
        <v>7127.87</v>
      </c>
      <c r="O5229" s="8" t="n"/>
    </row>
    <row r="5230">
      <c r="A5230" s="8" t="inlineStr">
        <is>
          <t>CANON-202602-005211</t>
        </is>
      </c>
      <c r="B5230" s="9" t="inlineStr">
        <is>
          <t>2026-02</t>
        </is>
      </c>
      <c r="C5230" s="10" t="n">
        <v>46074</v>
      </c>
      <c r="D5230" s="9" t="inlineStr">
        <is>
          <t>Bound</t>
        </is>
      </c>
      <c r="E5230" s="8" t="inlineStr">
        <is>
          <t>Aurelio Harrington</t>
        </is>
      </c>
      <c r="F5230" s="11" t="n">
        <v>1956</v>
      </c>
      <c r="G5230" s="8" t="inlineStr">
        <is>
          <t>Ferrari</t>
        </is>
      </c>
      <c r="H5230" s="8" t="inlineStr">
        <is>
          <t>296 GTB</t>
        </is>
      </c>
      <c r="I5230" s="8" t="inlineStr">
        <is>
          <t>VL2N0XUE4UMSV8CHN</t>
        </is>
      </c>
      <c r="J5230" s="8" t="inlineStr">
        <is>
          <t>03 - Supercar</t>
        </is>
      </c>
      <c r="K5230" s="12" t="n">
        <v>380000</v>
      </c>
      <c r="L5230" s="8" t="inlineStr">
        <is>
          <t>South Carolina</t>
        </is>
      </c>
      <c r="M5230" s="13" t="n">
        <v>10224.15</v>
      </c>
      <c r="N5230" s="13" t="n">
        <v>8989.07</v>
      </c>
      <c r="O5230" s="8" t="n"/>
    </row>
    <row r="5231">
      <c r="A5231" s="8" t="inlineStr">
        <is>
          <t>CANON-202602-005212</t>
        </is>
      </c>
      <c r="B5231" s="9" t="inlineStr">
        <is>
          <t>2026-02</t>
        </is>
      </c>
      <c r="C5231" s="10" t="n">
        <v>46073</v>
      </c>
      <c r="D5231" s="9" t="inlineStr">
        <is>
          <t>Bound</t>
        </is>
      </c>
      <c r="E5231" s="8" t="inlineStr">
        <is>
          <t>Leopold Kingsford</t>
        </is>
      </c>
      <c r="F5231" s="11" t="n">
        <v>1990</v>
      </c>
      <c r="G5231" s="8" t="inlineStr">
        <is>
          <t>Lamborghini</t>
        </is>
      </c>
      <c r="H5231" s="8" t="inlineStr">
        <is>
          <t>Huracan EVO</t>
        </is>
      </c>
      <c r="I5231" s="8" t="inlineStr">
        <is>
          <t>MMR0M9108FLNPVX7K</t>
        </is>
      </c>
      <c r="J5231" s="8" t="inlineStr">
        <is>
          <t>03 - Supercar</t>
        </is>
      </c>
      <c r="K5231" s="12" t="n">
        <v>1075000</v>
      </c>
      <c r="L5231" s="8" t="inlineStr">
        <is>
          <t>Rhode Island</t>
        </is>
      </c>
      <c r="M5231" s="13" t="n">
        <v>22230.19</v>
      </c>
      <c r="N5231" s="13" t="n">
        <v>19544.78</v>
      </c>
      <c r="O5231" s="8" t="n"/>
    </row>
    <row r="5232">
      <c r="A5232" s="8" t="inlineStr">
        <is>
          <t>CANON-202602-005214</t>
        </is>
      </c>
      <c r="B5232" s="9" t="inlineStr">
        <is>
          <t>2026-02</t>
        </is>
      </c>
      <c r="C5232" s="10" t="n">
        <v>46067</v>
      </c>
      <c r="D5232" s="9" t="inlineStr">
        <is>
          <t>Bound</t>
        </is>
      </c>
      <c r="E5232" s="8" t="inlineStr">
        <is>
          <t>Noor Whitlock</t>
        </is>
      </c>
      <c r="F5232" s="11" t="n">
        <v>1994</v>
      </c>
      <c r="G5232" s="8" t="inlineStr">
        <is>
          <t>Maserati</t>
        </is>
      </c>
      <c r="H5232" s="8" t="inlineStr">
        <is>
          <t>GranTurismo</t>
        </is>
      </c>
      <c r="I5232" s="8" t="inlineStr">
        <is>
          <t>B2AJTVW6ZUFHLDU05</t>
        </is>
      </c>
      <c r="J5232" s="8" t="inlineStr">
        <is>
          <t>02 - Sports / GT</t>
        </is>
      </c>
      <c r="K5232" s="12" t="n">
        <v>485000</v>
      </c>
      <c r="L5232" s="8" t="inlineStr">
        <is>
          <t>Nebraska</t>
        </is>
      </c>
      <c r="M5232" s="13" t="n">
        <v>8922.17</v>
      </c>
      <c r="N5232" s="13" t="n">
        <v>7844.37</v>
      </c>
      <c r="O5232" s="8" t="n"/>
    </row>
    <row r="5233">
      <c r="A5233" s="8" t="inlineStr">
        <is>
          <t>CANON-202602-005216</t>
        </is>
      </c>
      <c r="B5233" s="9" t="inlineStr">
        <is>
          <t>2026-02</t>
        </is>
      </c>
      <c r="C5233" s="10" t="n">
        <v>46080</v>
      </c>
      <c r="D5233" s="9" t="inlineStr">
        <is>
          <t>Bound</t>
        </is>
      </c>
      <c r="E5233" s="8" t="inlineStr">
        <is>
          <t>Emiliano Vasquez</t>
        </is>
      </c>
      <c r="F5233" s="11" t="n">
        <v>1974</v>
      </c>
      <c r="G5233" s="8" t="inlineStr">
        <is>
          <t>Bugatti</t>
        </is>
      </c>
      <c r="H5233" s="8" t="inlineStr">
        <is>
          <t>Type 57</t>
        </is>
      </c>
      <c r="I5233" s="8" t="inlineStr">
        <is>
          <t>JZ54RSEYLAV18U4CZ</t>
        </is>
      </c>
      <c r="J5233" s="8" t="inlineStr">
        <is>
          <t>06 - Vintage Pre-War (pre-1946)</t>
        </is>
      </c>
      <c r="K5233" s="12" t="n">
        <v>310000</v>
      </c>
      <c r="L5233" s="8" t="inlineStr">
        <is>
          <t>Kansas</t>
        </is>
      </c>
      <c r="M5233" s="13" t="n">
        <v>2382.91</v>
      </c>
      <c r="N5233" s="13" t="n">
        <v>2095.05</v>
      </c>
      <c r="O5233" s="8" t="n"/>
    </row>
    <row r="5234">
      <c r="A5234" s="8" t="inlineStr">
        <is>
          <t>CANON-202602-005218</t>
        </is>
      </c>
      <c r="B5234" s="9" t="inlineStr">
        <is>
          <t>2026-02</t>
        </is>
      </c>
      <c r="C5234" s="10" t="n">
        <v>46059</v>
      </c>
      <c r="D5234" s="9" t="inlineStr">
        <is>
          <t>Bound</t>
        </is>
      </c>
      <c r="E5234" s="8" t="inlineStr">
        <is>
          <t>Ingrid Bellandi</t>
        </is>
      </c>
      <c r="F5234" s="11" t="n">
        <v>1987</v>
      </c>
      <c r="G5234" s="8" t="inlineStr">
        <is>
          <t>Porsche</t>
        </is>
      </c>
      <c r="H5234" s="8" t="inlineStr">
        <is>
          <t>911 Turbo S</t>
        </is>
      </c>
      <c r="I5234" s="8" t="inlineStr">
        <is>
          <t>XPP29ALX2A6M5S3GR</t>
        </is>
      </c>
      <c r="J5234" s="8" t="inlineStr">
        <is>
          <t>02 - Sports / GT</t>
        </is>
      </c>
      <c r="K5234" s="12" t="n">
        <v>1045000</v>
      </c>
      <c r="L5234" s="8" t="inlineStr">
        <is>
          <t>South Dakota</t>
        </is>
      </c>
      <c r="M5234" s="13" t="n">
        <v>12037.22</v>
      </c>
      <c r="N5234" s="13" t="n">
        <v>10583.12</v>
      </c>
      <c r="O5234" s="8" t="n"/>
    </row>
    <row r="5235">
      <c r="A5235" s="8" t="inlineStr">
        <is>
          <t>CANON-202602-005219</t>
        </is>
      </c>
      <c r="B5235" s="9" t="inlineStr">
        <is>
          <t>2026-02</t>
        </is>
      </c>
      <c r="C5235" s="10" t="n">
        <v>46071</v>
      </c>
      <c r="D5235" s="9" t="inlineStr">
        <is>
          <t>Bound</t>
        </is>
      </c>
      <c r="E5235" s="8" t="inlineStr">
        <is>
          <t>Delphine Blackwood</t>
        </is>
      </c>
      <c r="F5235" s="11" t="n">
        <v>1996</v>
      </c>
      <c r="G5235" s="8" t="inlineStr">
        <is>
          <t>Lamborghini</t>
        </is>
      </c>
      <c r="H5235" s="8" t="inlineStr">
        <is>
          <t>Huracan EVO</t>
        </is>
      </c>
      <c r="I5235" s="8" t="inlineStr">
        <is>
          <t>JSAPF7UJ3NZYLW933</t>
        </is>
      </c>
      <c r="J5235" s="8" t="inlineStr">
        <is>
          <t>03 - Supercar</t>
        </is>
      </c>
      <c r="K5235" s="12" t="n">
        <v>835000</v>
      </c>
      <c r="L5235" s="8" t="inlineStr">
        <is>
          <t>Kentucky</t>
        </is>
      </c>
      <c r="M5235" s="13" t="n">
        <v>20055.75</v>
      </c>
      <c r="N5235" s="13" t="n">
        <v>17633.02</v>
      </c>
      <c r="O5235" s="8" t="n"/>
    </row>
    <row r="5236">
      <c r="A5236" s="8" t="inlineStr">
        <is>
          <t>CANON-202602-005220</t>
        </is>
      </c>
      <c r="B5236" s="9" t="inlineStr">
        <is>
          <t>2026-02</t>
        </is>
      </c>
      <c r="C5236" s="10" t="n">
        <v>46064</v>
      </c>
      <c r="D5236" s="9" t="inlineStr">
        <is>
          <t>Bound</t>
        </is>
      </c>
      <c r="E5236" s="8" t="inlineStr">
        <is>
          <t>Wilhelmina Whitlock</t>
        </is>
      </c>
      <c r="F5236" s="11" t="n">
        <v>1969</v>
      </c>
      <c r="G5236" s="8" t="inlineStr">
        <is>
          <t>BMW</t>
        </is>
      </c>
      <c r="H5236" s="8" t="inlineStr">
        <is>
          <t>M8 Competition</t>
        </is>
      </c>
      <c r="I5236" s="8" t="inlineStr">
        <is>
          <t>J201P4X728898S8KF</t>
        </is>
      </c>
      <c r="J5236" s="8" t="inlineStr">
        <is>
          <t>02 - Sports / GT</t>
        </is>
      </c>
      <c r="K5236" s="12" t="n">
        <v>355000</v>
      </c>
      <c r="L5236" s="8" t="inlineStr">
        <is>
          <t>Illinois</t>
        </is>
      </c>
      <c r="M5236" s="13" t="n">
        <v>6832.08</v>
      </c>
      <c r="N5236" s="13" t="n">
        <v>6006.76</v>
      </c>
      <c r="O5236" s="8" t="n"/>
    </row>
    <row r="5237">
      <c r="A5237" s="8" t="inlineStr">
        <is>
          <t>CANON-202602-005222</t>
        </is>
      </c>
      <c r="B5237" s="9" t="inlineStr">
        <is>
          <t>2026-02</t>
        </is>
      </c>
      <c r="C5237" s="10" t="n">
        <v>46074</v>
      </c>
      <c r="D5237" s="9" t="inlineStr">
        <is>
          <t>Bound</t>
        </is>
      </c>
      <c r="E5237" s="8" t="inlineStr">
        <is>
          <t>Sunniva Harrington</t>
        </is>
      </c>
      <c r="F5237" s="11" t="n">
        <v>1971</v>
      </c>
      <c r="G5237" s="8" t="inlineStr">
        <is>
          <t>Aston Martin</t>
        </is>
      </c>
      <c r="H5237" s="8" t="inlineStr">
        <is>
          <t>DB12</t>
        </is>
      </c>
      <c r="I5237" s="8" t="inlineStr">
        <is>
          <t>JT4XJZAF9L98ALKMJ</t>
        </is>
      </c>
      <c r="J5237" s="8" t="inlineStr">
        <is>
          <t>02 - Sports / GT</t>
        </is>
      </c>
      <c r="K5237" s="12" t="n">
        <v>250000</v>
      </c>
      <c r="L5237" s="8" t="inlineStr">
        <is>
          <t>Maryland</t>
        </is>
      </c>
      <c r="M5237" s="13" t="n">
        <v>3360.85</v>
      </c>
      <c r="N5237" s="13" t="n">
        <v>2954.86</v>
      </c>
      <c r="O5237" s="8" t="n"/>
    </row>
    <row r="5238">
      <c r="A5238" s="8" t="inlineStr">
        <is>
          <t>CANON-202602-005223</t>
        </is>
      </c>
      <c r="B5238" s="9" t="inlineStr">
        <is>
          <t>2026-02</t>
        </is>
      </c>
      <c r="C5238" s="10" t="n">
        <v>46061</v>
      </c>
      <c r="D5238" s="9" t="inlineStr">
        <is>
          <t>Bound</t>
        </is>
      </c>
      <c r="E5238" s="8" t="inlineStr">
        <is>
          <t>Wilhelmina Underwood</t>
        </is>
      </c>
      <c r="F5238" s="11" t="n">
        <v>1963</v>
      </c>
      <c r="G5238" s="8" t="inlineStr">
        <is>
          <t>Aston Martin</t>
        </is>
      </c>
      <c r="H5238" s="8" t="inlineStr">
        <is>
          <t>DB12</t>
        </is>
      </c>
      <c r="I5238" s="8" t="inlineStr">
        <is>
          <t>123Y08T4D2DXPAP2K</t>
        </is>
      </c>
      <c r="J5238" s="8" t="inlineStr">
        <is>
          <t>02 - Sports / GT</t>
        </is>
      </c>
      <c r="K5238" s="12" t="n">
        <v>370000</v>
      </c>
      <c r="L5238" s="8" t="inlineStr">
        <is>
          <t>Maryland</t>
        </is>
      </c>
      <c r="M5238" s="13" t="n">
        <v>4974.06</v>
      </c>
      <c r="N5238" s="13" t="n">
        <v>4373.19</v>
      </c>
      <c r="O5238" s="8" t="n"/>
    </row>
    <row r="5239">
      <c r="A5239" s="8" t="inlineStr">
        <is>
          <t>CANON-202602-005225</t>
        </is>
      </c>
      <c r="B5239" s="9" t="inlineStr">
        <is>
          <t>2026-02</t>
        </is>
      </c>
      <c r="C5239" s="10" t="n">
        <v>46076</v>
      </c>
      <c r="D5239" s="9" t="inlineStr">
        <is>
          <t>Bound</t>
        </is>
      </c>
      <c r="E5239" s="8" t="inlineStr">
        <is>
          <t>Marisol Whitlock</t>
        </is>
      </c>
      <c r="F5239" s="11" t="n">
        <v>1976</v>
      </c>
      <c r="G5239" s="8" t="inlineStr">
        <is>
          <t>Aston Martin</t>
        </is>
      </c>
      <c r="H5239" s="8" t="inlineStr">
        <is>
          <t>DB5</t>
        </is>
      </c>
      <c r="I5239" s="8" t="inlineStr">
        <is>
          <t>WC25GZSF1EK35TANF</t>
        </is>
      </c>
      <c r="J5239" s="8" t="inlineStr">
        <is>
          <t>07 - Post-War Classic (1946-1972)</t>
        </is>
      </c>
      <c r="K5239" s="12" t="n">
        <v>1010000</v>
      </c>
      <c r="L5239" s="8" t="inlineStr">
        <is>
          <t>New Jersey</t>
        </is>
      </c>
      <c r="M5239" s="13" t="n">
        <v>6589.77</v>
      </c>
      <c r="N5239" s="13" t="n">
        <v>5793.73</v>
      </c>
      <c r="O5239" s="8" t="n"/>
    </row>
    <row r="5240">
      <c r="A5240" s="8" t="inlineStr">
        <is>
          <t>CANON-202602-005226</t>
        </is>
      </c>
      <c r="B5240" s="9" t="inlineStr">
        <is>
          <t>2026-02</t>
        </is>
      </c>
      <c r="C5240" s="10" t="n">
        <v>46062</v>
      </c>
      <c r="D5240" s="9" t="inlineStr">
        <is>
          <t>Bound</t>
        </is>
      </c>
      <c r="E5240" s="8" t="inlineStr">
        <is>
          <t>Ramona Montoya</t>
        </is>
      </c>
      <c r="F5240" s="11" t="n">
        <v>2016</v>
      </c>
      <c r="G5240" s="8" t="inlineStr">
        <is>
          <t>Lamborghini</t>
        </is>
      </c>
      <c r="H5240" s="8" t="inlineStr">
        <is>
          <t>Huracan EVO</t>
        </is>
      </c>
      <c r="I5240" s="8" t="inlineStr">
        <is>
          <t>4D4A38A08W6K7J9XU</t>
        </is>
      </c>
      <c r="J5240" s="8" t="inlineStr">
        <is>
          <t>03 - Supercar</t>
        </is>
      </c>
      <c r="K5240" s="12" t="n">
        <v>575000</v>
      </c>
      <c r="L5240" s="8" t="inlineStr">
        <is>
          <t>Arizona</t>
        </is>
      </c>
      <c r="M5240" s="13" t="n">
        <v>10409.67</v>
      </c>
      <c r="N5240" s="13" t="n">
        <v>9152.18</v>
      </c>
      <c r="O5240" s="8" t="n"/>
    </row>
    <row r="5241">
      <c r="A5241" s="8" t="inlineStr">
        <is>
          <t>CANON-202602-005227</t>
        </is>
      </c>
      <c r="B5241" s="9" t="inlineStr">
        <is>
          <t>2026-02</t>
        </is>
      </c>
      <c r="C5241" s="10" t="n">
        <v>46078</v>
      </c>
      <c r="D5241" s="9" t="inlineStr">
        <is>
          <t>Bound</t>
        </is>
      </c>
      <c r="E5241" s="8" t="inlineStr">
        <is>
          <t>Emiliano Pennington</t>
        </is>
      </c>
      <c r="F5241" s="11" t="n">
        <v>1977</v>
      </c>
      <c r="G5241" s="8" t="inlineStr">
        <is>
          <t>Ferrari</t>
        </is>
      </c>
      <c r="H5241" s="8" t="inlineStr">
        <is>
          <t>296 GTB</t>
        </is>
      </c>
      <c r="I5241" s="8" t="inlineStr">
        <is>
          <t>54WWR91CHKDUG72YD</t>
        </is>
      </c>
      <c r="J5241" s="8" t="inlineStr">
        <is>
          <t>03 - Supercar</t>
        </is>
      </c>
      <c r="K5241" s="12" t="n">
        <v>845000</v>
      </c>
      <c r="L5241" s="8" t="inlineStr">
        <is>
          <t>Oklahoma</t>
        </is>
      </c>
      <c r="M5241" s="13" t="n">
        <v>19084.25</v>
      </c>
      <c r="N5241" s="13" t="n">
        <v>16778.87</v>
      </c>
      <c r="O5241" s="8" t="n"/>
    </row>
    <row r="5242">
      <c r="A5242" s="8" t="inlineStr">
        <is>
          <t>CANON-202602-005228</t>
        </is>
      </c>
      <c r="B5242" s="9" t="inlineStr">
        <is>
          <t>2026-02</t>
        </is>
      </c>
      <c r="C5242" s="10" t="n">
        <v>46073</v>
      </c>
      <c r="D5242" s="9" t="inlineStr">
        <is>
          <t>Bound</t>
        </is>
      </c>
      <c r="E5242" s="8" t="inlineStr">
        <is>
          <t>Ramona Chattopadhyay</t>
        </is>
      </c>
      <c r="F5242" s="11" t="n">
        <v>1992</v>
      </c>
      <c r="G5242" s="8" t="inlineStr">
        <is>
          <t>Ferrari</t>
        </is>
      </c>
      <c r="H5242" s="8" t="inlineStr">
        <is>
          <t>275 GTB/4</t>
        </is>
      </c>
      <c r="I5242" s="8" t="inlineStr">
        <is>
          <t>0886R7L8JHUECAAFX</t>
        </is>
      </c>
      <c r="J5242" s="8" t="inlineStr">
        <is>
          <t>07 - Post-War Classic (1946-1972)</t>
        </is>
      </c>
      <c r="K5242" s="12" t="n">
        <v>880000</v>
      </c>
      <c r="L5242" s="8" t="inlineStr">
        <is>
          <t>Virginia</t>
        </is>
      </c>
      <c r="M5242" s="13" t="n">
        <v>7782.19</v>
      </c>
      <c r="N5242" s="13" t="n">
        <v>6842.1</v>
      </c>
      <c r="O5242" s="8" t="n"/>
    </row>
    <row r="5243">
      <c r="A5243" s="8" t="inlineStr">
        <is>
          <t>CANON-202602-005230</t>
        </is>
      </c>
      <c r="B5243" s="9" t="inlineStr">
        <is>
          <t>2026-02</t>
        </is>
      </c>
      <c r="C5243" s="10" t="n">
        <v>46069</v>
      </c>
      <c r="D5243" s="9" t="inlineStr">
        <is>
          <t>Bound</t>
        </is>
      </c>
      <c r="E5243" s="8" t="inlineStr">
        <is>
          <t>Marisol Fairweather</t>
        </is>
      </c>
      <c r="F5243" s="11" t="n">
        <v>1967</v>
      </c>
      <c r="G5243" s="8" t="inlineStr">
        <is>
          <t>Maserati</t>
        </is>
      </c>
      <c r="H5243" s="8" t="inlineStr">
        <is>
          <t>GranTurismo</t>
        </is>
      </c>
      <c r="I5243" s="8" t="inlineStr">
        <is>
          <t>M116YXXU7KKEFAK1P</t>
        </is>
      </c>
      <c r="J5243" s="8" t="inlineStr">
        <is>
          <t>02 - Sports / GT</t>
        </is>
      </c>
      <c r="K5243" s="12" t="n">
        <v>740000</v>
      </c>
      <c r="L5243" s="8" t="inlineStr">
        <is>
          <t>Kentucky</t>
        </is>
      </c>
      <c r="M5243" s="13" t="n">
        <v>12161.13</v>
      </c>
      <c r="N5243" s="13" t="n">
        <v>10692.07</v>
      </c>
      <c r="O5243" s="8" t="n"/>
    </row>
    <row r="5244">
      <c r="A5244" s="8" t="inlineStr">
        <is>
          <t>CANON-202602-005231</t>
        </is>
      </c>
      <c r="B5244" s="9" t="inlineStr">
        <is>
          <t>2026-02</t>
        </is>
      </c>
      <c r="C5244" s="10" t="n">
        <v>46070</v>
      </c>
      <c r="D5244" s="9" t="inlineStr">
        <is>
          <t>Bound</t>
        </is>
      </c>
      <c r="E5244" s="8" t="inlineStr">
        <is>
          <t>Fitzgerald Underwood</t>
        </is>
      </c>
      <c r="F5244" s="11" t="n">
        <v>2005</v>
      </c>
      <c r="G5244" s="8" t="inlineStr">
        <is>
          <t>Bentley</t>
        </is>
      </c>
      <c r="H5244" s="8" t="inlineStr">
        <is>
          <t>Continental GT</t>
        </is>
      </c>
      <c r="I5244" s="8" t="inlineStr">
        <is>
          <t>V1S8LDM5CZANS5L0C</t>
        </is>
      </c>
      <c r="J5244" s="8" t="inlineStr">
        <is>
          <t>02 - Sports / GT</t>
        </is>
      </c>
      <c r="K5244" s="12" t="n">
        <v>615000</v>
      </c>
      <c r="L5244" s="8" t="inlineStr">
        <is>
          <t>Pennsylvania</t>
        </is>
      </c>
      <c r="M5244" s="13" t="n">
        <v>7542.45</v>
      </c>
      <c r="N5244" s="13" t="n">
        <v>6631.32</v>
      </c>
      <c r="O5244" s="8" t="n"/>
    </row>
    <row r="5245">
      <c r="A5245" s="8" t="inlineStr">
        <is>
          <t>CANON-202602-005232</t>
        </is>
      </c>
      <c r="B5245" s="9" t="inlineStr">
        <is>
          <t>2026-02</t>
        </is>
      </c>
      <c r="C5245" s="10" t="n">
        <v>46080</v>
      </c>
      <c r="D5245" s="9" t="inlineStr">
        <is>
          <t>Bound</t>
        </is>
      </c>
      <c r="E5245" s="8" t="inlineStr">
        <is>
          <t>Ottilie Underwood</t>
        </is>
      </c>
      <c r="F5245" s="11" t="n">
        <v>1994</v>
      </c>
      <c r="G5245" s="8" t="inlineStr">
        <is>
          <t>Bentley</t>
        </is>
      </c>
      <c r="H5245" s="8" t="inlineStr">
        <is>
          <t>Continental GT</t>
        </is>
      </c>
      <c r="I5245" s="8" t="inlineStr">
        <is>
          <t>2KY0XSX9KVZR379CJ</t>
        </is>
      </c>
      <c r="J5245" s="8" t="inlineStr">
        <is>
          <t>02 - Sports / GT</t>
        </is>
      </c>
      <c r="K5245" s="12" t="n">
        <v>450000</v>
      </c>
      <c r="L5245" s="8" t="inlineStr">
        <is>
          <t>West Virginia</t>
        </is>
      </c>
      <c r="M5245" s="13" t="n">
        <v>8469.34</v>
      </c>
      <c r="N5245" s="13" t="n">
        <v>7446.24</v>
      </c>
      <c r="O5245" s="8" t="n"/>
    </row>
    <row r="5246">
      <c r="A5246" s="8" t="inlineStr">
        <is>
          <t>CANON-202602-005236</t>
        </is>
      </c>
      <c r="B5246" s="9" t="inlineStr">
        <is>
          <t>2026-02</t>
        </is>
      </c>
      <c r="C5246" s="10" t="n">
        <v>46077</v>
      </c>
      <c r="D5246" s="9" t="inlineStr">
        <is>
          <t>Bound</t>
        </is>
      </c>
      <c r="E5246" s="8" t="inlineStr">
        <is>
          <t>Aurelio Delacroix</t>
        </is>
      </c>
      <c r="F5246" s="11" t="n">
        <v>1957</v>
      </c>
      <c r="G5246" s="8" t="inlineStr">
        <is>
          <t>Aston Martin</t>
        </is>
      </c>
      <c r="H5246" s="8" t="inlineStr">
        <is>
          <t>DB12</t>
        </is>
      </c>
      <c r="I5246" s="8" t="inlineStr">
        <is>
          <t>9EDM3PJX404AHUJ19</t>
        </is>
      </c>
      <c r="J5246" s="8" t="inlineStr">
        <is>
          <t>02 - Sports / GT</t>
        </is>
      </c>
      <c r="K5246" s="12" t="n">
        <v>605000</v>
      </c>
      <c r="L5246" s="8" t="inlineStr">
        <is>
          <t>Arizona</t>
        </is>
      </c>
      <c r="M5246" s="13" t="n">
        <v>7494.01</v>
      </c>
      <c r="N5246" s="13" t="n">
        <v>6588.73</v>
      </c>
      <c r="O5246" s="8" t="n"/>
    </row>
    <row r="5247">
      <c r="A5247" s="8" t="inlineStr">
        <is>
          <t>CANON-202602-005237</t>
        </is>
      </c>
      <c r="B5247" s="9" t="inlineStr">
        <is>
          <t>2026-02</t>
        </is>
      </c>
      <c r="C5247" s="10" t="n">
        <v>46054</v>
      </c>
      <c r="D5247" s="9" t="inlineStr">
        <is>
          <t>Bound</t>
        </is>
      </c>
      <c r="E5247" s="8" t="inlineStr">
        <is>
          <t>Anouk Chattopadhyay</t>
        </is>
      </c>
      <c r="F5247" s="11" t="n">
        <v>2010</v>
      </c>
      <c r="G5247" s="8" t="inlineStr">
        <is>
          <t>BMW</t>
        </is>
      </c>
      <c r="H5247" s="8" t="inlineStr">
        <is>
          <t>M8 Competition</t>
        </is>
      </c>
      <c r="I5247" s="8" t="inlineStr">
        <is>
          <t>K9YMNJXNC2VALVEND</t>
        </is>
      </c>
      <c r="J5247" s="8" t="inlineStr">
        <is>
          <t>02 - Sports / GT</t>
        </is>
      </c>
      <c r="K5247" s="12" t="n">
        <v>760000</v>
      </c>
      <c r="L5247" s="8" t="inlineStr">
        <is>
          <t>Alaska</t>
        </is>
      </c>
      <c r="M5247" s="13" t="n">
        <v>10625.66</v>
      </c>
      <c r="N5247" s="13" t="n">
        <v>9342.08</v>
      </c>
      <c r="O5247" s="8" t="n"/>
    </row>
    <row r="5248">
      <c r="A5248" s="8" t="inlineStr">
        <is>
          <t>CANON-202602-005239</t>
        </is>
      </c>
      <c r="B5248" s="9" t="inlineStr">
        <is>
          <t>2026-02</t>
        </is>
      </c>
      <c r="C5248" s="10" t="n">
        <v>46065</v>
      </c>
      <c r="D5248" s="9" t="inlineStr">
        <is>
          <t>Bound</t>
        </is>
      </c>
      <c r="E5248" s="8" t="inlineStr">
        <is>
          <t>Desmond Farkas</t>
        </is>
      </c>
      <c r="F5248" s="11" t="n">
        <v>1962</v>
      </c>
      <c r="G5248" s="8" t="inlineStr">
        <is>
          <t>Ferrari</t>
        </is>
      </c>
      <c r="H5248" s="8" t="inlineStr">
        <is>
          <t>SF90 Stradale</t>
        </is>
      </c>
      <c r="I5248" s="8" t="inlineStr">
        <is>
          <t>V8HUNJ9UC7FVFTJLW</t>
        </is>
      </c>
      <c r="J5248" s="8" t="inlineStr">
        <is>
          <t>03 - Supercar</t>
        </is>
      </c>
      <c r="K5248" s="12" t="n">
        <v>825000</v>
      </c>
      <c r="L5248" s="8" t="inlineStr">
        <is>
          <t>North Dakota</t>
        </is>
      </c>
      <c r="M5248" s="13" t="n">
        <v>15083.49</v>
      </c>
      <c r="N5248" s="13" t="n">
        <v>13261.4</v>
      </c>
      <c r="O5248" s="8" t="n"/>
    </row>
    <row r="5249">
      <c r="A5249" s="8" t="inlineStr">
        <is>
          <t>CANON-202602-005240</t>
        </is>
      </c>
      <c r="B5249" s="9" t="inlineStr">
        <is>
          <t>2026-02</t>
        </is>
      </c>
      <c r="C5249" s="10" t="n">
        <v>46055</v>
      </c>
      <c r="D5249" s="9" t="inlineStr">
        <is>
          <t>Bound</t>
        </is>
      </c>
      <c r="E5249" s="8" t="inlineStr">
        <is>
          <t>Saoirse Castellanos</t>
        </is>
      </c>
      <c r="F5249" s="11" t="n">
        <v>2023</v>
      </c>
      <c r="G5249" s="8" t="inlineStr">
        <is>
          <t>Aston Martin</t>
        </is>
      </c>
      <c r="H5249" s="8" t="inlineStr">
        <is>
          <t>DB12</t>
        </is>
      </c>
      <c r="I5249" s="8" t="inlineStr">
        <is>
          <t>351L43HUDK4JRLEMX</t>
        </is>
      </c>
      <c r="J5249" s="8" t="inlineStr">
        <is>
          <t>02 - Sports / GT</t>
        </is>
      </c>
      <c r="K5249" s="12" t="n">
        <v>475000</v>
      </c>
      <c r="L5249" s="8" t="inlineStr">
        <is>
          <t>West Virginia</t>
        </is>
      </c>
      <c r="M5249" s="13" t="n">
        <v>8939.860000000001</v>
      </c>
      <c r="N5249" s="13" t="n">
        <v>7859.92</v>
      </c>
      <c r="O5249" s="8" t="n"/>
    </row>
    <row r="5250">
      <c r="A5250" s="8" t="inlineStr">
        <is>
          <t>CANON-202602-005241</t>
        </is>
      </c>
      <c r="B5250" s="9" t="inlineStr">
        <is>
          <t>2026-02</t>
        </is>
      </c>
      <c r="C5250" s="10" t="n">
        <v>46076</v>
      </c>
      <c r="D5250" s="9" t="inlineStr">
        <is>
          <t>Bound</t>
        </is>
      </c>
      <c r="E5250" s="8" t="inlineStr">
        <is>
          <t>Thaddeus Chattopadhyay</t>
        </is>
      </c>
      <c r="F5250" s="11" t="n">
        <v>2010</v>
      </c>
      <c r="G5250" s="8" t="inlineStr">
        <is>
          <t>Aston Martin</t>
        </is>
      </c>
      <c r="H5250" s="8" t="inlineStr">
        <is>
          <t>DB12</t>
        </is>
      </c>
      <c r="I5250" s="8" t="inlineStr">
        <is>
          <t>LT3HTGDYH3UCYZBA5</t>
        </is>
      </c>
      <c r="J5250" s="8" t="inlineStr">
        <is>
          <t>02 - Sports / GT</t>
        </is>
      </c>
      <c r="K5250" s="12" t="n">
        <v>570000</v>
      </c>
      <c r="L5250" s="8" t="inlineStr">
        <is>
          <t>South Carolina</t>
        </is>
      </c>
      <c r="M5250" s="13" t="n">
        <v>8668.299999999999</v>
      </c>
      <c r="N5250" s="13" t="n">
        <v>7621.17</v>
      </c>
      <c r="O5250" s="8" t="n"/>
    </row>
    <row r="5251">
      <c r="A5251" s="8" t="inlineStr">
        <is>
          <t>CANON-202602-005243</t>
        </is>
      </c>
      <c r="B5251" s="9" t="inlineStr">
        <is>
          <t>2026-02</t>
        </is>
      </c>
      <c r="C5251" s="10" t="n">
        <v>46069</v>
      </c>
      <c r="D5251" s="9" t="inlineStr">
        <is>
          <t>Bound</t>
        </is>
      </c>
      <c r="E5251" s="8" t="inlineStr">
        <is>
          <t>Anouk Merriweather</t>
        </is>
      </c>
      <c r="F5251" s="11" t="n">
        <v>2020</v>
      </c>
      <c r="G5251" s="8" t="inlineStr">
        <is>
          <t>Lamborghini</t>
        </is>
      </c>
      <c r="H5251" s="8" t="inlineStr">
        <is>
          <t>Huracan EVO</t>
        </is>
      </c>
      <c r="I5251" s="8" t="inlineStr">
        <is>
          <t>4CDF8MXL0PXH7EVNV</t>
        </is>
      </c>
      <c r="J5251" s="8" t="inlineStr">
        <is>
          <t>03 - Supercar</t>
        </is>
      </c>
      <c r="K5251" s="12" t="n">
        <v>1670000</v>
      </c>
      <c r="L5251" s="8" t="inlineStr">
        <is>
          <t>New Jersey</t>
        </is>
      </c>
      <c r="M5251" s="13" t="n">
        <v>22938.87</v>
      </c>
      <c r="N5251" s="13" t="n">
        <v>20167.85</v>
      </c>
      <c r="O5251" s="8" t="n"/>
    </row>
    <row r="5252">
      <c r="A5252" s="8" t="inlineStr">
        <is>
          <t>CANON-202602-005244</t>
        </is>
      </c>
      <c r="B5252" s="9" t="inlineStr">
        <is>
          <t>2026-02</t>
        </is>
      </c>
      <c r="C5252" s="10" t="n">
        <v>46078</v>
      </c>
      <c r="D5252" s="9" t="inlineStr">
        <is>
          <t>Bound</t>
        </is>
      </c>
      <c r="E5252" s="8" t="inlineStr">
        <is>
          <t>Noor Nakashima</t>
        </is>
      </c>
      <c r="F5252" s="11" t="n">
        <v>1967</v>
      </c>
      <c r="G5252" s="8" t="inlineStr">
        <is>
          <t>Mercedes-Benz</t>
        </is>
      </c>
      <c r="H5252" s="8" t="inlineStr">
        <is>
          <t>AMG GT</t>
        </is>
      </c>
      <c r="I5252" s="8" t="inlineStr">
        <is>
          <t>MNY0V68P7GEAXY1AN</t>
        </is>
      </c>
      <c r="J5252" s="8" t="inlineStr">
        <is>
          <t>02 - Sports / GT</t>
        </is>
      </c>
      <c r="K5252" s="12" t="n">
        <v>430000</v>
      </c>
      <c r="L5252" s="8" t="inlineStr">
        <is>
          <t>Connecticut</t>
        </is>
      </c>
      <c r="M5252" s="13" t="n">
        <v>6815.09</v>
      </c>
      <c r="N5252" s="13" t="n">
        <v>5991.83</v>
      </c>
      <c r="O5252" s="8" t="n"/>
    </row>
    <row r="5253">
      <c r="A5253" s="8" t="inlineStr">
        <is>
          <t>CANON-202602-005245</t>
        </is>
      </c>
      <c r="B5253" s="9" t="inlineStr">
        <is>
          <t>2026-02</t>
        </is>
      </c>
      <c r="C5253" s="10" t="n">
        <v>46079</v>
      </c>
      <c r="D5253" s="9" t="inlineStr">
        <is>
          <t>Bound</t>
        </is>
      </c>
      <c r="E5253" s="8" t="inlineStr">
        <is>
          <t>Noor Farkas</t>
        </is>
      </c>
      <c r="F5253" s="11" t="n">
        <v>2010</v>
      </c>
      <c r="G5253" s="8" t="inlineStr">
        <is>
          <t>Bentley</t>
        </is>
      </c>
      <c r="H5253" s="8" t="inlineStr">
        <is>
          <t>Continental GT</t>
        </is>
      </c>
      <c r="I5253" s="8" t="inlineStr">
        <is>
          <t>9GYAZLPUDR35SWLX6</t>
        </is>
      </c>
      <c r="J5253" s="8" t="inlineStr">
        <is>
          <t>02 - Sports / GT</t>
        </is>
      </c>
      <c r="K5253" s="12" t="n">
        <v>880000</v>
      </c>
      <c r="L5253" s="8" t="inlineStr">
        <is>
          <t>Illinois</t>
        </is>
      </c>
      <c r="M5253" s="13" t="n">
        <v>14677.74</v>
      </c>
      <c r="N5253" s="13" t="n">
        <v>12904.67</v>
      </c>
      <c r="O5253" s="8" t="n"/>
    </row>
    <row r="5254">
      <c r="A5254" s="8" t="inlineStr">
        <is>
          <t>CANON-202602-005248</t>
        </is>
      </c>
      <c r="B5254" s="9" t="inlineStr">
        <is>
          <t>2026-02</t>
        </is>
      </c>
      <c r="C5254" s="10" t="n">
        <v>46074</v>
      </c>
      <c r="D5254" s="9" t="inlineStr">
        <is>
          <t>Bound</t>
        </is>
      </c>
      <c r="E5254" s="8" t="inlineStr">
        <is>
          <t>Horace Vasquez</t>
        </is>
      </c>
      <c r="F5254" s="11" t="n">
        <v>1981</v>
      </c>
      <c r="G5254" s="8" t="inlineStr">
        <is>
          <t>Aston Martin</t>
        </is>
      </c>
      <c r="H5254" s="8" t="inlineStr">
        <is>
          <t>DB5</t>
        </is>
      </c>
      <c r="I5254" s="8" t="inlineStr">
        <is>
          <t>H36982KRBTUZND3XH</t>
        </is>
      </c>
      <c r="J5254" s="8" t="inlineStr">
        <is>
          <t>07 - Post-War Classic (1946-1972)</t>
        </is>
      </c>
      <c r="K5254" s="12" t="n">
        <v>280000</v>
      </c>
      <c r="L5254" s="8" t="inlineStr">
        <is>
          <t>North Carolina</t>
        </is>
      </c>
      <c r="M5254" s="13" t="n">
        <v>2916.23</v>
      </c>
      <c r="N5254" s="13" t="n">
        <v>2563.95</v>
      </c>
      <c r="O5254" s="8" t="n"/>
    </row>
    <row r="5255">
      <c r="A5255" s="8" t="inlineStr">
        <is>
          <t>CANON-202602-005249</t>
        </is>
      </c>
      <c r="B5255" s="9" t="inlineStr">
        <is>
          <t>2026-02</t>
        </is>
      </c>
      <c r="C5255" s="10" t="n">
        <v>46059</v>
      </c>
      <c r="D5255" s="9" t="inlineStr">
        <is>
          <t>Bound</t>
        </is>
      </c>
      <c r="E5255" s="8" t="inlineStr">
        <is>
          <t>Lorenzo Harrington</t>
        </is>
      </c>
      <c r="F5255" s="11" t="n">
        <v>1958</v>
      </c>
      <c r="G5255" s="8" t="inlineStr">
        <is>
          <t>Aston Martin</t>
        </is>
      </c>
      <c r="H5255" s="8" t="inlineStr">
        <is>
          <t>DB12</t>
        </is>
      </c>
      <c r="I5255" s="8" t="inlineStr">
        <is>
          <t>4BA2JYRPXRDEXBECT</t>
        </is>
      </c>
      <c r="J5255" s="8" t="inlineStr">
        <is>
          <t>02 - Sports / GT</t>
        </is>
      </c>
      <c r="K5255" s="12" t="n">
        <v>745000</v>
      </c>
      <c r="L5255" s="8" t="inlineStr">
        <is>
          <t>Indiana</t>
        </is>
      </c>
      <c r="M5255" s="13" t="n">
        <v>11238.25</v>
      </c>
      <c r="N5255" s="13" t="n">
        <v>9880.67</v>
      </c>
      <c r="O5255" s="8" t="n"/>
    </row>
    <row r="5256">
      <c r="A5256" s="8" t="inlineStr">
        <is>
          <t>CANON-202602-005251</t>
        </is>
      </c>
      <c r="B5256" s="9" t="inlineStr">
        <is>
          <t>2026-02</t>
        </is>
      </c>
      <c r="C5256" s="10" t="n">
        <v>46073</v>
      </c>
      <c r="D5256" s="9" t="inlineStr">
        <is>
          <t>Bound</t>
        </is>
      </c>
      <c r="E5256" s="8" t="inlineStr">
        <is>
          <t>Noor Pennington</t>
        </is>
      </c>
      <c r="F5256" s="11" t="n">
        <v>2024</v>
      </c>
      <c r="G5256" s="8" t="inlineStr">
        <is>
          <t>BMW</t>
        </is>
      </c>
      <c r="H5256" s="8" t="inlineStr">
        <is>
          <t>M8 Competition</t>
        </is>
      </c>
      <c r="I5256" s="8" t="inlineStr">
        <is>
          <t>CEJ26VWKJJTTMU9ZZ</t>
        </is>
      </c>
      <c r="J5256" s="8" t="inlineStr">
        <is>
          <t>02 - Sports / GT</t>
        </is>
      </c>
      <c r="K5256" s="12" t="n">
        <v>520000</v>
      </c>
      <c r="L5256" s="8" t="inlineStr">
        <is>
          <t>Missouri</t>
        </is>
      </c>
      <c r="M5256" s="13" t="n">
        <v>6760</v>
      </c>
      <c r="N5256" s="13" t="n">
        <v>5943.39</v>
      </c>
      <c r="O5256" s="8" t="n"/>
    </row>
    <row r="5257">
      <c r="A5257" s="8" t="inlineStr">
        <is>
          <t>CANON-202602-005253</t>
        </is>
      </c>
      <c r="B5257" s="9" t="inlineStr">
        <is>
          <t>2026-02</t>
        </is>
      </c>
      <c r="C5257" s="10" t="n">
        <v>46057</v>
      </c>
      <c r="D5257" s="9" t="inlineStr">
        <is>
          <t>Bound</t>
        </is>
      </c>
      <c r="E5257" s="8" t="inlineStr">
        <is>
          <t>Delphine Vasquez</t>
        </is>
      </c>
      <c r="F5257" s="11" t="n">
        <v>1955</v>
      </c>
      <c r="G5257" s="8" t="inlineStr">
        <is>
          <t>Mercedes-Benz</t>
        </is>
      </c>
      <c r="H5257" s="8" t="inlineStr">
        <is>
          <t>280SL Pagoda</t>
        </is>
      </c>
      <c r="I5257" s="8" t="inlineStr">
        <is>
          <t>8KNUGYHGMPER8CB7L</t>
        </is>
      </c>
      <c r="J5257" s="8" t="inlineStr">
        <is>
          <t>07 - Post-War Classic (1946-1972)</t>
        </is>
      </c>
      <c r="K5257" s="12" t="n">
        <v>1085000</v>
      </c>
      <c r="L5257" s="8" t="inlineStr">
        <is>
          <t>Florida</t>
        </is>
      </c>
      <c r="M5257" s="13" t="n">
        <v>11046.53</v>
      </c>
      <c r="N5257" s="13" t="n">
        <v>9712.110000000001</v>
      </c>
      <c r="O5257" s="8" t="n"/>
    </row>
    <row r="5258">
      <c r="A5258" s="8" t="inlineStr">
        <is>
          <t>CANON-202602-005255</t>
        </is>
      </c>
      <c r="B5258" s="9" t="inlineStr">
        <is>
          <t>2026-02</t>
        </is>
      </c>
      <c r="C5258" s="10" t="n">
        <v>46069</v>
      </c>
      <c r="D5258" s="9" t="inlineStr">
        <is>
          <t>Bound</t>
        </is>
      </c>
      <c r="E5258" s="8" t="inlineStr">
        <is>
          <t>Ingrid Whitlock</t>
        </is>
      </c>
      <c r="F5258" s="11" t="n">
        <v>2000</v>
      </c>
      <c r="G5258" s="8" t="inlineStr">
        <is>
          <t>Ferrari</t>
        </is>
      </c>
      <c r="H5258" s="8" t="inlineStr">
        <is>
          <t>296 GTB</t>
        </is>
      </c>
      <c r="I5258" s="8" t="inlineStr">
        <is>
          <t>HC9BNUJWYY9455YXK</t>
        </is>
      </c>
      <c r="J5258" s="8" t="inlineStr">
        <is>
          <t>03 - Supercar</t>
        </is>
      </c>
      <c r="K5258" s="12" t="n">
        <v>1950000</v>
      </c>
      <c r="L5258" s="8" t="inlineStr">
        <is>
          <t>Colorado</t>
        </is>
      </c>
      <c r="M5258" s="13" t="n">
        <v>32377.36</v>
      </c>
      <c r="N5258" s="13" t="n">
        <v>28466.17</v>
      </c>
      <c r="O5258" s="8" t="n"/>
    </row>
    <row r="5259">
      <c r="A5259" s="8" t="inlineStr">
        <is>
          <t>CANON-202602-005257</t>
        </is>
      </c>
      <c r="B5259" s="9" t="inlineStr">
        <is>
          <t>2026-02</t>
        </is>
      </c>
      <c r="C5259" s="10" t="n">
        <v>46066</v>
      </c>
      <c r="D5259" s="9" t="inlineStr">
        <is>
          <t>Bound</t>
        </is>
      </c>
      <c r="E5259" s="8" t="inlineStr">
        <is>
          <t>Anouk Rourke</t>
        </is>
      </c>
      <c r="F5259" s="11" t="n">
        <v>1971</v>
      </c>
      <c r="G5259" s="8" t="inlineStr">
        <is>
          <t>Bentley</t>
        </is>
      </c>
      <c r="H5259" s="8" t="inlineStr">
        <is>
          <t>Continental GT</t>
        </is>
      </c>
      <c r="I5259" s="8" t="inlineStr">
        <is>
          <t>FUK4BT59KBZH7LK7S</t>
        </is>
      </c>
      <c r="J5259" s="8" t="inlineStr">
        <is>
          <t>02 - Sports / GT</t>
        </is>
      </c>
      <c r="K5259" s="12" t="n">
        <v>235000</v>
      </c>
      <c r="L5259" s="8" t="inlineStr">
        <is>
          <t>Alaska</t>
        </is>
      </c>
      <c r="M5259" s="13" t="n">
        <v>4650.34</v>
      </c>
      <c r="N5259" s="13" t="n">
        <v>4088.58</v>
      </c>
      <c r="O5259" s="8" t="n"/>
    </row>
    <row r="5260">
      <c r="A5260" s="8" t="inlineStr">
        <is>
          <t>CANON-202602-005258</t>
        </is>
      </c>
      <c r="B5260" s="9" t="inlineStr">
        <is>
          <t>2026-02</t>
        </is>
      </c>
      <c r="C5260" s="10" t="n">
        <v>46070</v>
      </c>
      <c r="D5260" s="9" t="inlineStr">
        <is>
          <t>Bound</t>
        </is>
      </c>
      <c r="E5260" s="8" t="inlineStr">
        <is>
          <t>Aurelio Castellanos</t>
        </is>
      </c>
      <c r="F5260" s="11" t="n">
        <v>2006</v>
      </c>
      <c r="G5260" s="8" t="inlineStr">
        <is>
          <t>Bentley</t>
        </is>
      </c>
      <c r="H5260" s="8" t="inlineStr">
        <is>
          <t>Continental GT</t>
        </is>
      </c>
      <c r="I5260" s="8" t="inlineStr">
        <is>
          <t>6B166ZT2D20WC9J1S</t>
        </is>
      </c>
      <c r="J5260" s="8" t="inlineStr">
        <is>
          <t>02 - Sports / GT</t>
        </is>
      </c>
      <c r="K5260" s="12" t="n">
        <v>375000</v>
      </c>
      <c r="L5260" s="8" t="inlineStr">
        <is>
          <t>Wyoming</t>
        </is>
      </c>
      <c r="M5260" s="13" t="n">
        <v>5678.07</v>
      </c>
      <c r="N5260" s="13" t="n">
        <v>4992.16</v>
      </c>
      <c r="O5260" s="8" t="n"/>
    </row>
    <row r="5261">
      <c r="A5261" s="8" t="inlineStr">
        <is>
          <t>CANON-202602-005260</t>
        </is>
      </c>
      <c r="B5261" s="9" t="inlineStr">
        <is>
          <t>2026-02</t>
        </is>
      </c>
      <c r="C5261" s="10" t="n">
        <v>46063</v>
      </c>
      <c r="D5261" s="9" t="inlineStr">
        <is>
          <t>Bound</t>
        </is>
      </c>
      <c r="E5261" s="8" t="inlineStr">
        <is>
          <t>Anouk Okonkwo</t>
        </is>
      </c>
      <c r="F5261" s="11" t="n">
        <v>1984</v>
      </c>
      <c r="G5261" s="8" t="inlineStr">
        <is>
          <t>McLaren</t>
        </is>
      </c>
      <c r="H5261" s="8" t="inlineStr">
        <is>
          <t>750S</t>
        </is>
      </c>
      <c r="I5261" s="8" t="inlineStr">
        <is>
          <t>J8GELVETYHB8HAV9K</t>
        </is>
      </c>
      <c r="J5261" s="8" t="inlineStr">
        <is>
          <t>03 - Supercar</t>
        </is>
      </c>
      <c r="K5261" s="12" t="n">
        <v>600000</v>
      </c>
      <c r="L5261" s="8" t="inlineStr">
        <is>
          <t>Georgia</t>
        </is>
      </c>
      <c r="M5261" s="13" t="n">
        <v>12045.28</v>
      </c>
      <c r="N5261" s="13" t="n">
        <v>10590.21</v>
      </c>
      <c r="O5261" s="8" t="n"/>
    </row>
    <row r="5262">
      <c r="A5262" s="8" t="inlineStr">
        <is>
          <t>CANON-202602-005263</t>
        </is>
      </c>
      <c r="B5262" s="9" t="inlineStr">
        <is>
          <t>2026-02</t>
        </is>
      </c>
      <c r="C5262" s="10" t="n">
        <v>46071</v>
      </c>
      <c r="D5262" s="9" t="inlineStr">
        <is>
          <t>Bound</t>
        </is>
      </c>
      <c r="E5262" s="8" t="inlineStr">
        <is>
          <t>Desmond Okonkwo</t>
        </is>
      </c>
      <c r="F5262" s="11" t="n">
        <v>1959</v>
      </c>
      <c r="G5262" s="8" t="inlineStr">
        <is>
          <t>Aston Martin</t>
        </is>
      </c>
      <c r="H5262" s="8" t="inlineStr">
        <is>
          <t>DB5</t>
        </is>
      </c>
      <c r="I5262" s="8" t="inlineStr">
        <is>
          <t>900GU60GAPWL75SC9</t>
        </is>
      </c>
      <c r="J5262" s="8" t="inlineStr">
        <is>
          <t>07 - Post-War Classic (1946-1972)</t>
        </is>
      </c>
      <c r="K5262" s="12" t="n">
        <v>820000</v>
      </c>
      <c r="L5262" s="8" t="inlineStr">
        <is>
          <t>Mississippi</t>
        </is>
      </c>
      <c r="M5262" s="13" t="n">
        <v>7916.87</v>
      </c>
      <c r="N5262" s="13" t="n">
        <v>6960.51</v>
      </c>
      <c r="O5262" s="8" t="n"/>
    </row>
    <row r="5263">
      <c r="A5263" s="8" t="inlineStr">
        <is>
          <t>CANON-202602-005266</t>
        </is>
      </c>
      <c r="B5263" s="9" t="inlineStr">
        <is>
          <t>2026-02</t>
        </is>
      </c>
      <c r="C5263" s="10" t="n">
        <v>46079</v>
      </c>
      <c r="D5263" s="9" t="inlineStr">
        <is>
          <t>Bound</t>
        </is>
      </c>
      <c r="E5263" s="8" t="inlineStr">
        <is>
          <t>Beatrix Whitlock</t>
        </is>
      </c>
      <c r="F5263" s="11" t="n">
        <v>2017</v>
      </c>
      <c r="G5263" s="8" t="inlineStr">
        <is>
          <t>Mercedes-Benz</t>
        </is>
      </c>
      <c r="H5263" s="8" t="inlineStr">
        <is>
          <t>AMG GT</t>
        </is>
      </c>
      <c r="I5263" s="8" t="inlineStr">
        <is>
          <t>HCUXF2Z2DC9VCKWPH</t>
        </is>
      </c>
      <c r="J5263" s="8" t="inlineStr">
        <is>
          <t>02 - Sports / GT</t>
        </is>
      </c>
      <c r="K5263" s="12" t="n">
        <v>575000</v>
      </c>
      <c r="L5263" s="8" t="inlineStr">
        <is>
          <t>Colorado</t>
        </is>
      </c>
      <c r="M5263" s="13" t="n">
        <v>7757.08</v>
      </c>
      <c r="N5263" s="13" t="n">
        <v>6820.02</v>
      </c>
      <c r="O5263" s="8" t="n"/>
    </row>
    <row r="5264">
      <c r="A5264" s="8" t="inlineStr">
        <is>
          <t>CANON-202602-005268</t>
        </is>
      </c>
      <c r="B5264" s="9" t="inlineStr">
        <is>
          <t>2026-02</t>
        </is>
      </c>
      <c r="C5264" s="10" t="n">
        <v>46081</v>
      </c>
      <c r="D5264" s="9" t="inlineStr">
        <is>
          <t>Bound</t>
        </is>
      </c>
      <c r="E5264" s="8" t="inlineStr">
        <is>
          <t>Marisol Merriweather</t>
        </is>
      </c>
      <c r="F5264" s="11" t="n">
        <v>1955</v>
      </c>
      <c r="G5264" s="8" t="inlineStr">
        <is>
          <t>Maserati</t>
        </is>
      </c>
      <c r="H5264" s="8" t="inlineStr">
        <is>
          <t>GranTurismo</t>
        </is>
      </c>
      <c r="I5264" s="8" t="inlineStr">
        <is>
          <t>K5RLUHU9PSDUEMECK</t>
        </is>
      </c>
      <c r="J5264" s="8" t="inlineStr">
        <is>
          <t>02 - Sports / GT</t>
        </is>
      </c>
      <c r="K5264" s="12" t="n">
        <v>230000</v>
      </c>
      <c r="L5264" s="8" t="inlineStr">
        <is>
          <t>Washington</t>
        </is>
      </c>
      <c r="M5264" s="13" t="n">
        <v>3832.75</v>
      </c>
      <c r="N5264" s="13" t="n">
        <v>3369.75</v>
      </c>
      <c r="O5264" s="8" t="n"/>
    </row>
    <row r="5265">
      <c r="A5265" s="8" t="inlineStr">
        <is>
          <t>CANON-202602-005270</t>
        </is>
      </c>
      <c r="B5265" s="9" t="inlineStr">
        <is>
          <t>2026-02</t>
        </is>
      </c>
      <c r="C5265" s="10" t="n">
        <v>46067</v>
      </c>
      <c r="D5265" s="9" t="inlineStr">
        <is>
          <t>Bound</t>
        </is>
      </c>
      <c r="E5265" s="8" t="inlineStr">
        <is>
          <t>Delphine Underwood</t>
        </is>
      </c>
      <c r="F5265" s="11" t="n">
        <v>1995</v>
      </c>
      <c r="G5265" s="8" t="inlineStr">
        <is>
          <t>Mercedes-Benz</t>
        </is>
      </c>
      <c r="H5265" s="8" t="inlineStr">
        <is>
          <t>AMG GT</t>
        </is>
      </c>
      <c r="I5265" s="8" t="inlineStr">
        <is>
          <t>PPE29HVXK4DLTRSG2</t>
        </is>
      </c>
      <c r="J5265" s="8" t="inlineStr">
        <is>
          <t>02 - Sports / GT</t>
        </is>
      </c>
      <c r="K5265" s="12" t="n">
        <v>580000</v>
      </c>
      <c r="L5265" s="8" t="inlineStr">
        <is>
          <t>Oklahoma</t>
        </is>
      </c>
      <c r="M5265" s="13" t="n">
        <v>8962.639999999999</v>
      </c>
      <c r="N5265" s="13" t="n">
        <v>7879.95</v>
      </c>
      <c r="O5265" s="8" t="n"/>
    </row>
    <row r="5266">
      <c r="A5266" s="8" t="inlineStr">
        <is>
          <t>CANON-202602-005271</t>
        </is>
      </c>
      <c r="B5266" s="9" t="inlineStr">
        <is>
          <t>2026-02</t>
        </is>
      </c>
      <c r="C5266" s="10" t="n">
        <v>46056</v>
      </c>
      <c r="D5266" s="9" t="inlineStr">
        <is>
          <t>Bound</t>
        </is>
      </c>
      <c r="E5266" s="8" t="inlineStr">
        <is>
          <t>Sunniva Chattopadhyay</t>
        </is>
      </c>
      <c r="F5266" s="11" t="n">
        <v>2013</v>
      </c>
      <c r="G5266" s="8" t="inlineStr">
        <is>
          <t>Lamborghini</t>
        </is>
      </c>
      <c r="H5266" s="8" t="inlineStr">
        <is>
          <t>Huracan EVO</t>
        </is>
      </c>
      <c r="I5266" s="8" t="inlineStr">
        <is>
          <t>Y2VUE0KXM525DS5XD</t>
        </is>
      </c>
      <c r="J5266" s="8" t="inlineStr">
        <is>
          <t>03 - Supercar</t>
        </is>
      </c>
      <c r="K5266" s="12" t="n">
        <v>435000</v>
      </c>
      <c r="L5266" s="8" t="inlineStr">
        <is>
          <t>California</t>
        </is>
      </c>
      <c r="M5266" s="13" t="n">
        <v>12742.22</v>
      </c>
      <c r="N5266" s="13" t="n">
        <v>11202.96</v>
      </c>
      <c r="O5266" s="8" t="n"/>
    </row>
    <row r="5267">
      <c r="A5267" s="8" t="inlineStr">
        <is>
          <t>CANON-202602-005272</t>
        </is>
      </c>
      <c r="B5267" s="9" t="inlineStr">
        <is>
          <t>2026-02</t>
        </is>
      </c>
      <c r="C5267" s="10" t="n">
        <v>46063</v>
      </c>
      <c r="D5267" s="9" t="inlineStr">
        <is>
          <t>Bound</t>
        </is>
      </c>
      <c r="E5267" s="8" t="inlineStr">
        <is>
          <t>Leopold Kingsford</t>
        </is>
      </c>
      <c r="F5267" s="11" t="n">
        <v>1962</v>
      </c>
      <c r="G5267" s="8" t="inlineStr">
        <is>
          <t>Ferrari</t>
        </is>
      </c>
      <c r="H5267" s="8" t="inlineStr">
        <is>
          <t>SF90 Stradale</t>
        </is>
      </c>
      <c r="I5267" s="8" t="inlineStr">
        <is>
          <t>KEXLD6E8JTV5VGFGM</t>
        </is>
      </c>
      <c r="J5267" s="8" t="inlineStr">
        <is>
          <t>03 - Supercar</t>
        </is>
      </c>
      <c r="K5267" s="12" t="n">
        <v>1550000</v>
      </c>
      <c r="L5267" s="8" t="inlineStr">
        <is>
          <t>Idaho</t>
        </is>
      </c>
      <c r="M5267" s="13" t="n">
        <v>23162.26</v>
      </c>
      <c r="N5267" s="13" t="n">
        <v>20364.26</v>
      </c>
      <c r="O5267" s="8" t="n"/>
    </row>
    <row r="5268">
      <c r="A5268" s="8" t="inlineStr">
        <is>
          <t>CANON-202602-005274</t>
        </is>
      </c>
      <c r="B5268" s="9" t="inlineStr">
        <is>
          <t>2026-02</t>
        </is>
      </c>
      <c r="C5268" s="10" t="n">
        <v>46059</v>
      </c>
      <c r="D5268" s="9" t="inlineStr">
        <is>
          <t>Bound</t>
        </is>
      </c>
      <c r="E5268" s="8" t="inlineStr">
        <is>
          <t>Desmond Whitlock</t>
        </is>
      </c>
      <c r="F5268" s="11" t="n">
        <v>2012</v>
      </c>
      <c r="G5268" s="8" t="inlineStr">
        <is>
          <t>Alfa Romeo</t>
        </is>
      </c>
      <c r="H5268" s="8" t="inlineStr">
        <is>
          <t>8C 2900</t>
        </is>
      </c>
      <c r="I5268" s="8" t="inlineStr">
        <is>
          <t>BDFYZX1VK6YRKZ4VJ</t>
        </is>
      </c>
      <c r="J5268" s="8" t="inlineStr">
        <is>
          <t>06 - Vintage Pre-War (pre-1946)</t>
        </is>
      </c>
      <c r="K5268" s="12" t="n">
        <v>1005000</v>
      </c>
      <c r="L5268" s="8" t="inlineStr">
        <is>
          <t>Oklahoma</t>
        </is>
      </c>
      <c r="M5268" s="13" t="n">
        <v>8123.43</v>
      </c>
      <c r="N5268" s="13" t="n">
        <v>7142.12</v>
      </c>
      <c r="O5268" s="8" t="n"/>
    </row>
    <row r="5269">
      <c r="A5269" s="8" t="inlineStr">
        <is>
          <t>CANON-202602-005275</t>
        </is>
      </c>
      <c r="B5269" s="9" t="inlineStr">
        <is>
          <t>2026-02</t>
        </is>
      </c>
      <c r="C5269" s="10" t="n">
        <v>46054</v>
      </c>
      <c r="D5269" s="9" t="inlineStr">
        <is>
          <t>Bound</t>
        </is>
      </c>
      <c r="E5269" s="8" t="inlineStr">
        <is>
          <t>Noor Harrington</t>
        </is>
      </c>
      <c r="F5269" s="11" t="n">
        <v>2008</v>
      </c>
      <c r="G5269" s="8" t="inlineStr">
        <is>
          <t>Ferrari</t>
        </is>
      </c>
      <c r="H5269" s="8" t="inlineStr">
        <is>
          <t>296 GTB</t>
        </is>
      </c>
      <c r="I5269" s="8" t="inlineStr">
        <is>
          <t>MMKZLFM2GDE31NTPH</t>
        </is>
      </c>
      <c r="J5269" s="8" t="inlineStr">
        <is>
          <t>03 - Supercar</t>
        </is>
      </c>
      <c r="K5269" s="12" t="n">
        <v>1405000</v>
      </c>
      <c r="L5269" s="8" t="inlineStr">
        <is>
          <t>Maine</t>
        </is>
      </c>
      <c r="M5269" s="13" t="n">
        <v>22904.15</v>
      </c>
      <c r="N5269" s="13" t="n">
        <v>20137.33</v>
      </c>
      <c r="O5269" s="8" t="n"/>
    </row>
    <row r="5270">
      <c r="A5270" s="8" t="inlineStr">
        <is>
          <t>CANON-202602-005276</t>
        </is>
      </c>
      <c r="B5270" s="9" t="inlineStr">
        <is>
          <t>2026-02</t>
        </is>
      </c>
      <c r="C5270" s="10" t="n">
        <v>46077</v>
      </c>
      <c r="D5270" s="9" t="inlineStr">
        <is>
          <t>Bound</t>
        </is>
      </c>
      <c r="E5270" s="8" t="inlineStr">
        <is>
          <t>Ramona Chattopadhyay</t>
        </is>
      </c>
      <c r="F5270" s="11" t="n">
        <v>2015</v>
      </c>
      <c r="G5270" s="8" t="inlineStr">
        <is>
          <t>Ferrari</t>
        </is>
      </c>
      <c r="H5270" s="8" t="inlineStr">
        <is>
          <t>296 GTB</t>
        </is>
      </c>
      <c r="I5270" s="8" t="inlineStr">
        <is>
          <t>0LTVU74VLPMN0AW9R</t>
        </is>
      </c>
      <c r="J5270" s="8" t="inlineStr">
        <is>
          <t>03 - Supercar</t>
        </is>
      </c>
      <c r="K5270" s="12" t="n">
        <v>640000</v>
      </c>
      <c r="L5270" s="8" t="inlineStr">
        <is>
          <t>Tennessee</t>
        </is>
      </c>
      <c r="M5270" s="13" t="n">
        <v>11242.26</v>
      </c>
      <c r="N5270" s="13" t="n">
        <v>9884.190000000001</v>
      </c>
      <c r="O5270" s="8" t="n"/>
    </row>
    <row r="5271">
      <c r="A5271" s="8" t="inlineStr">
        <is>
          <t>CANON-202602-005277</t>
        </is>
      </c>
      <c r="B5271" s="9" t="inlineStr">
        <is>
          <t>2026-02</t>
        </is>
      </c>
      <c r="C5271" s="10" t="n">
        <v>46073</v>
      </c>
      <c r="D5271" s="9" t="inlineStr">
        <is>
          <t>Bound</t>
        </is>
      </c>
      <c r="E5271" s="8" t="inlineStr">
        <is>
          <t>Emiliano Vandermeer</t>
        </is>
      </c>
      <c r="F5271" s="11" t="n">
        <v>2013</v>
      </c>
      <c r="G5271" s="8" t="inlineStr">
        <is>
          <t>Bentley</t>
        </is>
      </c>
      <c r="H5271" s="8" t="inlineStr">
        <is>
          <t>Continental GT</t>
        </is>
      </c>
      <c r="I5271" s="8" t="inlineStr">
        <is>
          <t>8PFG3C3BTBZTKLJ8V</t>
        </is>
      </c>
      <c r="J5271" s="8" t="inlineStr">
        <is>
          <t>02 - Sports / GT</t>
        </is>
      </c>
      <c r="K5271" s="12" t="n">
        <v>910000</v>
      </c>
      <c r="L5271" s="8" t="inlineStr">
        <is>
          <t>Vermont</t>
        </is>
      </c>
      <c r="M5271" s="13" t="n">
        <v>13615.66</v>
      </c>
      <c r="N5271" s="13" t="n">
        <v>11970.89</v>
      </c>
      <c r="O5271" s="8" t="n"/>
    </row>
    <row r="5272">
      <c r="A5272" s="8" t="inlineStr">
        <is>
          <t>CANON-202602-005282</t>
        </is>
      </c>
      <c r="B5272" s="9" t="inlineStr">
        <is>
          <t>2026-02</t>
        </is>
      </c>
      <c r="C5272" s="10" t="n">
        <v>46055</v>
      </c>
      <c r="D5272" s="9" t="inlineStr">
        <is>
          <t>Bound</t>
        </is>
      </c>
      <c r="E5272" s="8" t="inlineStr">
        <is>
          <t>Desmond Farkas</t>
        </is>
      </c>
      <c r="F5272" s="11" t="n">
        <v>2001</v>
      </c>
      <c r="G5272" s="8" t="inlineStr">
        <is>
          <t>BMW</t>
        </is>
      </c>
      <c r="H5272" s="8" t="inlineStr">
        <is>
          <t>M8 Competition</t>
        </is>
      </c>
      <c r="I5272" s="8" t="inlineStr">
        <is>
          <t>5JMLN5H10MT7GLJSR</t>
        </is>
      </c>
      <c r="J5272" s="8" t="inlineStr">
        <is>
          <t>02 - Sports / GT</t>
        </is>
      </c>
      <c r="K5272" s="12" t="n">
        <v>295000</v>
      </c>
      <c r="L5272" s="8" t="inlineStr">
        <is>
          <t>Washington</t>
        </is>
      </c>
      <c r="M5272" s="13" t="n">
        <v>4007.55</v>
      </c>
      <c r="N5272" s="13" t="n">
        <v>3523.44</v>
      </c>
      <c r="O5272" s="8" t="n"/>
    </row>
    <row r="5273">
      <c r="A5273" s="8" t="inlineStr">
        <is>
          <t>CANON-202602-005286</t>
        </is>
      </c>
      <c r="B5273" s="9" t="inlineStr">
        <is>
          <t>2026-02</t>
        </is>
      </c>
      <c r="C5273" s="10" t="n">
        <v>46057</v>
      </c>
      <c r="D5273" s="9" t="inlineStr">
        <is>
          <t>Bound</t>
        </is>
      </c>
      <c r="E5273" s="8" t="inlineStr">
        <is>
          <t>Ramona Vasquez</t>
        </is>
      </c>
      <c r="F5273" s="11" t="n">
        <v>1990</v>
      </c>
      <c r="G5273" s="8" t="inlineStr">
        <is>
          <t>Ferrari</t>
        </is>
      </c>
      <c r="H5273" s="8" t="inlineStr">
        <is>
          <t>SF90 Stradale</t>
        </is>
      </c>
      <c r="I5273" s="8" t="inlineStr">
        <is>
          <t>K9MHKZ5BEM7WCRYGJ</t>
        </is>
      </c>
      <c r="J5273" s="8" t="inlineStr">
        <is>
          <t>03 - Supercar</t>
        </is>
      </c>
      <c r="K5273" s="12" t="n">
        <v>1265000</v>
      </c>
      <c r="L5273" s="8" t="inlineStr">
        <is>
          <t>Minnesota</t>
        </is>
      </c>
      <c r="M5273" s="13" t="n">
        <v>25204.53</v>
      </c>
      <c r="N5273" s="13" t="n">
        <v>22159.82</v>
      </c>
      <c r="O5273" s="8" t="n"/>
    </row>
    <row r="5274">
      <c r="A5274" s="8" t="inlineStr">
        <is>
          <t>CANON-202602-005287</t>
        </is>
      </c>
      <c r="B5274" s="9" t="inlineStr">
        <is>
          <t>2026-02</t>
        </is>
      </c>
      <c r="C5274" s="10" t="n">
        <v>46071</v>
      </c>
      <c r="D5274" s="9" t="inlineStr">
        <is>
          <t>Bound</t>
        </is>
      </c>
      <c r="E5274" s="8" t="inlineStr">
        <is>
          <t>Marisol Thistlewood</t>
        </is>
      </c>
      <c r="F5274" s="11" t="n">
        <v>1970</v>
      </c>
      <c r="G5274" s="8" t="inlineStr">
        <is>
          <t>Porsche</t>
        </is>
      </c>
      <c r="H5274" s="8" t="inlineStr">
        <is>
          <t>911 Turbo S</t>
        </is>
      </c>
      <c r="I5274" s="8" t="inlineStr">
        <is>
          <t>U7WPM2CN6GN71B904</t>
        </is>
      </c>
      <c r="J5274" s="8" t="inlineStr">
        <is>
          <t>02 - Sports / GT</t>
        </is>
      </c>
      <c r="K5274" s="12" t="n">
        <v>375000</v>
      </c>
      <c r="L5274" s="8" t="inlineStr">
        <is>
          <t>Hawaii</t>
        </is>
      </c>
      <c r="M5274" s="13" t="n">
        <v>6898.58</v>
      </c>
      <c r="N5274" s="13" t="n">
        <v>6065.23</v>
      </c>
      <c r="O5274" s="8" t="n"/>
    </row>
    <row r="5275">
      <c r="A5275" s="8" t="inlineStr">
        <is>
          <t>CANON-202602-005288</t>
        </is>
      </c>
      <c r="B5275" s="9" t="inlineStr">
        <is>
          <t>2026-02</t>
        </is>
      </c>
      <c r="C5275" s="10" t="n">
        <v>46058</v>
      </c>
      <c r="D5275" s="9" t="inlineStr">
        <is>
          <t>Bound</t>
        </is>
      </c>
      <c r="E5275" s="8" t="inlineStr">
        <is>
          <t>Delphine Rourke</t>
        </is>
      </c>
      <c r="F5275" s="11" t="n">
        <v>2002</v>
      </c>
      <c r="G5275" s="8" t="inlineStr">
        <is>
          <t>Ferrari</t>
        </is>
      </c>
      <c r="H5275" s="8" t="inlineStr">
        <is>
          <t>275 GTB/4</t>
        </is>
      </c>
      <c r="I5275" s="8" t="inlineStr">
        <is>
          <t>UAY5JEA6PMT4VDRHZ</t>
        </is>
      </c>
      <c r="J5275" s="8" t="inlineStr">
        <is>
          <t>07 - Post-War Classic (1946-1972)</t>
        </is>
      </c>
      <c r="K5275" s="12" t="n">
        <v>780000</v>
      </c>
      <c r="L5275" s="8" t="inlineStr">
        <is>
          <t>Colorado</t>
        </is>
      </c>
      <c r="M5275" s="13" t="n">
        <v>6961.13</v>
      </c>
      <c r="N5275" s="13" t="n">
        <v>6120.23</v>
      </c>
      <c r="O5275" s="8" t="n"/>
    </row>
    <row r="5276">
      <c r="A5276" s="8" t="inlineStr">
        <is>
          <t>CANON-202602-005289</t>
        </is>
      </c>
      <c r="B5276" s="9" t="inlineStr">
        <is>
          <t>2026-02</t>
        </is>
      </c>
      <c r="C5276" s="10" t="n">
        <v>46060</v>
      </c>
      <c r="D5276" s="9" t="inlineStr">
        <is>
          <t>Bound</t>
        </is>
      </c>
      <c r="E5276" s="8" t="inlineStr">
        <is>
          <t>Thaddeus Ashcombe</t>
        </is>
      </c>
      <c r="F5276" s="11" t="n">
        <v>2016</v>
      </c>
      <c r="G5276" s="8" t="inlineStr">
        <is>
          <t>Bentley</t>
        </is>
      </c>
      <c r="H5276" s="8" t="inlineStr">
        <is>
          <t>Continental GT</t>
        </is>
      </c>
      <c r="I5276" s="8" t="inlineStr">
        <is>
          <t>AVB1NE3E6KE048RBU</t>
        </is>
      </c>
      <c r="J5276" s="8" t="inlineStr">
        <is>
          <t>02 - Sports / GT</t>
        </is>
      </c>
      <c r="K5276" s="12" t="n">
        <v>430000</v>
      </c>
      <c r="L5276" s="8" t="inlineStr">
        <is>
          <t>California</t>
        </is>
      </c>
      <c r="M5276" s="13" t="n">
        <v>8214.620000000001</v>
      </c>
      <c r="N5276" s="13" t="n">
        <v>7222.29</v>
      </c>
      <c r="O5276" s="8" t="n"/>
    </row>
    <row r="5277">
      <c r="A5277" s="8" t="inlineStr">
        <is>
          <t>CANON-202602-005290</t>
        </is>
      </c>
      <c r="B5277" s="9" t="inlineStr">
        <is>
          <t>2026-02</t>
        </is>
      </c>
      <c r="C5277" s="10" t="n">
        <v>46063</v>
      </c>
      <c r="D5277" s="9" t="inlineStr">
        <is>
          <t>Bound</t>
        </is>
      </c>
      <c r="E5277" s="8" t="inlineStr">
        <is>
          <t>Noor Larsson</t>
        </is>
      </c>
      <c r="F5277" s="11" t="n">
        <v>1957</v>
      </c>
      <c r="G5277" s="8" t="inlineStr">
        <is>
          <t>Bentley</t>
        </is>
      </c>
      <c r="H5277" s="8" t="inlineStr">
        <is>
          <t>Continental GT</t>
        </is>
      </c>
      <c r="I5277" s="8" t="inlineStr">
        <is>
          <t>NE3GZZM3AEE6CN4PM</t>
        </is>
      </c>
      <c r="J5277" s="8" t="inlineStr">
        <is>
          <t>02 - Sports / GT</t>
        </is>
      </c>
      <c r="K5277" s="12" t="n">
        <v>365000</v>
      </c>
      <c r="L5277" s="8" t="inlineStr">
        <is>
          <t>Maryland</t>
        </is>
      </c>
      <c r="M5277" s="13" t="n">
        <v>4906.84</v>
      </c>
      <c r="N5277" s="13" t="n">
        <v>4314.09</v>
      </c>
      <c r="O5277" s="8" t="n"/>
    </row>
    <row r="5278">
      <c r="A5278" s="8" t="inlineStr">
        <is>
          <t>CANON-202602-005291</t>
        </is>
      </c>
      <c r="B5278" s="9" t="inlineStr">
        <is>
          <t>2026-02</t>
        </is>
      </c>
      <c r="C5278" s="10" t="n">
        <v>46078</v>
      </c>
      <c r="D5278" s="9" t="inlineStr">
        <is>
          <t>Bound</t>
        </is>
      </c>
      <c r="E5278" s="8" t="inlineStr">
        <is>
          <t>Aurelio Vandermeer</t>
        </is>
      </c>
      <c r="F5278" s="11" t="n">
        <v>1989</v>
      </c>
      <c r="G5278" s="8" t="inlineStr">
        <is>
          <t>BMW</t>
        </is>
      </c>
      <c r="H5278" s="8" t="inlineStr">
        <is>
          <t>M8 Competition</t>
        </is>
      </c>
      <c r="I5278" s="8" t="inlineStr">
        <is>
          <t>2U7WWLFWZSU390SVV</t>
        </is>
      </c>
      <c r="J5278" s="8" t="inlineStr">
        <is>
          <t>02 - Sports / GT</t>
        </is>
      </c>
      <c r="K5278" s="12" t="n">
        <v>460000</v>
      </c>
      <c r="L5278" s="8" t="inlineStr">
        <is>
          <t>New Hampshire</t>
        </is>
      </c>
      <c r="M5278" s="13" t="n">
        <v>6769.81</v>
      </c>
      <c r="N5278" s="13" t="n">
        <v>5952.02</v>
      </c>
      <c r="O5278" s="8" t="n"/>
    </row>
    <row r="5279">
      <c r="A5279" s="8" t="inlineStr">
        <is>
          <t>CANON-202602-005292</t>
        </is>
      </c>
      <c r="B5279" s="9" t="inlineStr">
        <is>
          <t>2026-02</t>
        </is>
      </c>
      <c r="C5279" s="10" t="n">
        <v>46057</v>
      </c>
      <c r="D5279" s="9" t="inlineStr">
        <is>
          <t>Bound</t>
        </is>
      </c>
      <c r="E5279" s="8" t="inlineStr">
        <is>
          <t>Desmond Rourke</t>
        </is>
      </c>
      <c r="F5279" s="11" t="n">
        <v>2012</v>
      </c>
      <c r="G5279" s="8" t="inlineStr">
        <is>
          <t>McLaren</t>
        </is>
      </c>
      <c r="H5279" s="8" t="inlineStr">
        <is>
          <t>750S</t>
        </is>
      </c>
      <c r="I5279" s="8" t="inlineStr">
        <is>
          <t>HJC5M6DNPG107B5K4</t>
        </is>
      </c>
      <c r="J5279" s="8" t="inlineStr">
        <is>
          <t>03 - Supercar</t>
        </is>
      </c>
      <c r="K5279" s="12" t="n">
        <v>735000</v>
      </c>
      <c r="L5279" s="8" t="inlineStr">
        <is>
          <t>Illinois</t>
        </is>
      </c>
      <c r="M5279" s="13" t="n">
        <v>17917.36</v>
      </c>
      <c r="N5279" s="13" t="n">
        <v>15752.94</v>
      </c>
      <c r="O5279" s="8" t="n"/>
    </row>
    <row r="5280">
      <c r="A5280" s="8" t="inlineStr">
        <is>
          <t>CANON-202602-005294</t>
        </is>
      </c>
      <c r="B5280" s="9" t="inlineStr">
        <is>
          <t>2026-02</t>
        </is>
      </c>
      <c r="C5280" s="10" t="n">
        <v>46061</v>
      </c>
      <c r="D5280" s="9" t="inlineStr">
        <is>
          <t>Bound</t>
        </is>
      </c>
      <c r="E5280" s="8" t="inlineStr">
        <is>
          <t>Sunniva Underwood</t>
        </is>
      </c>
      <c r="F5280" s="11" t="n">
        <v>1955</v>
      </c>
      <c r="G5280" s="8" t="inlineStr">
        <is>
          <t>McLaren</t>
        </is>
      </c>
      <c r="H5280" s="8" t="inlineStr">
        <is>
          <t>750S</t>
        </is>
      </c>
      <c r="I5280" s="8" t="inlineStr">
        <is>
          <t>UV07N2X8LHKWX0RDU</t>
        </is>
      </c>
      <c r="J5280" s="8" t="inlineStr">
        <is>
          <t>03 - Supercar</t>
        </is>
      </c>
      <c r="K5280" s="12" t="n">
        <v>375000</v>
      </c>
      <c r="L5280" s="8" t="inlineStr">
        <is>
          <t>Mississippi</t>
        </is>
      </c>
      <c r="M5280" s="13" t="n">
        <v>9682.780000000001</v>
      </c>
      <c r="N5280" s="13" t="n">
        <v>8513.1</v>
      </c>
      <c r="O5280" s="8" t="n"/>
    </row>
    <row r="5281">
      <c r="A5281" s="8" t="inlineStr">
        <is>
          <t>CANON-202602-005295</t>
        </is>
      </c>
      <c r="B5281" s="9" t="inlineStr">
        <is>
          <t>2026-02</t>
        </is>
      </c>
      <c r="C5281" s="10" t="n">
        <v>46073</v>
      </c>
      <c r="D5281" s="9" t="inlineStr">
        <is>
          <t>Bound</t>
        </is>
      </c>
      <c r="E5281" s="8" t="inlineStr">
        <is>
          <t>Ingrid Farkas</t>
        </is>
      </c>
      <c r="F5281" s="11" t="n">
        <v>1986</v>
      </c>
      <c r="G5281" s="8" t="inlineStr">
        <is>
          <t>Ferrari</t>
        </is>
      </c>
      <c r="H5281" s="8" t="inlineStr">
        <is>
          <t>275 GTB/4</t>
        </is>
      </c>
      <c r="I5281" s="8" t="inlineStr">
        <is>
          <t>2L2UMCCHTGPUJNHWE</t>
        </is>
      </c>
      <c r="J5281" s="8" t="inlineStr">
        <is>
          <t>07 - Post-War Classic (1946-1972)</t>
        </is>
      </c>
      <c r="K5281" s="12" t="n">
        <v>1480000</v>
      </c>
      <c r="L5281" s="8" t="inlineStr">
        <is>
          <t>Wisconsin</t>
        </is>
      </c>
      <c r="M5281" s="13" t="n">
        <v>12733.58</v>
      </c>
      <c r="N5281" s="13" t="n">
        <v>11195.36</v>
      </c>
      <c r="O5281" s="8" t="n"/>
    </row>
    <row r="5282">
      <c r="A5282" s="8" t="inlineStr">
        <is>
          <t>CANON-202602-005297</t>
        </is>
      </c>
      <c r="B5282" s="9" t="inlineStr">
        <is>
          <t>2026-02</t>
        </is>
      </c>
      <c r="C5282" s="10" t="n">
        <v>46061</v>
      </c>
      <c r="D5282" s="9" t="inlineStr">
        <is>
          <t>Bound</t>
        </is>
      </c>
      <c r="E5282" s="8" t="inlineStr">
        <is>
          <t>Wilhelmina Underwood</t>
        </is>
      </c>
      <c r="F5282" s="11" t="n">
        <v>2021</v>
      </c>
      <c r="G5282" s="8" t="inlineStr">
        <is>
          <t>Bentley</t>
        </is>
      </c>
      <c r="H5282" s="8" t="inlineStr">
        <is>
          <t>Continental GT</t>
        </is>
      </c>
      <c r="I5282" s="8" t="inlineStr">
        <is>
          <t>4LNE0C5W2LH51K70A</t>
        </is>
      </c>
      <c r="J5282" s="8" t="inlineStr">
        <is>
          <t>02 - Sports / GT</t>
        </is>
      </c>
      <c r="K5282" s="12" t="n">
        <v>415000</v>
      </c>
      <c r="L5282" s="8" t="inlineStr">
        <is>
          <t>Pennsylvania</t>
        </is>
      </c>
      <c r="M5282" s="13" t="n">
        <v>5872.64</v>
      </c>
      <c r="N5282" s="13" t="n">
        <v>5163.23</v>
      </c>
      <c r="O5282" s="8" t="n"/>
    </row>
    <row r="5283">
      <c r="A5283" s="8" t="inlineStr">
        <is>
          <t>CANON-202602-005298</t>
        </is>
      </c>
      <c r="B5283" s="9" t="inlineStr">
        <is>
          <t>2026-02</t>
        </is>
      </c>
      <c r="C5283" s="10" t="n">
        <v>46073</v>
      </c>
      <c r="D5283" s="9" t="inlineStr">
        <is>
          <t>Bound</t>
        </is>
      </c>
      <c r="E5283" s="8" t="inlineStr">
        <is>
          <t>Ingrid Larsson</t>
        </is>
      </c>
      <c r="F5283" s="11" t="n">
        <v>1965</v>
      </c>
      <c r="G5283" s="8" t="inlineStr">
        <is>
          <t>Mercedes-Benz</t>
        </is>
      </c>
      <c r="H5283" s="8" t="inlineStr">
        <is>
          <t>AMG GT</t>
        </is>
      </c>
      <c r="I5283" s="8" t="inlineStr">
        <is>
          <t>C2T7KVVW2DYFCVJKF</t>
        </is>
      </c>
      <c r="J5283" s="8" t="inlineStr">
        <is>
          <t>02 - Sports / GT</t>
        </is>
      </c>
      <c r="K5283" s="12" t="n">
        <v>430000</v>
      </c>
      <c r="L5283" s="8" t="inlineStr">
        <is>
          <t>Alabama</t>
        </is>
      </c>
      <c r="M5283" s="13" t="n">
        <v>7727.83</v>
      </c>
      <c r="N5283" s="13" t="n">
        <v>6794.31</v>
      </c>
      <c r="O5283" s="8" t="n"/>
    </row>
    <row r="5284">
      <c r="A5284" s="8" t="inlineStr">
        <is>
          <t>CANON-202602-005299</t>
        </is>
      </c>
      <c r="B5284" s="9" t="inlineStr">
        <is>
          <t>2026-02</t>
        </is>
      </c>
      <c r="C5284" s="10" t="n">
        <v>46069</v>
      </c>
      <c r="D5284" s="9" t="inlineStr">
        <is>
          <t>Bound</t>
        </is>
      </c>
      <c r="E5284" s="8" t="inlineStr">
        <is>
          <t>Ottilie Delacroix</t>
        </is>
      </c>
      <c r="F5284" s="11" t="n">
        <v>2002</v>
      </c>
      <c r="G5284" s="8" t="inlineStr">
        <is>
          <t>Jaguar</t>
        </is>
      </c>
      <c r="H5284" s="8" t="inlineStr">
        <is>
          <t>E-Type Series 1</t>
        </is>
      </c>
      <c r="I5284" s="8" t="inlineStr">
        <is>
          <t>NZXSFK602NA36BASG</t>
        </is>
      </c>
      <c r="J5284" s="8" t="inlineStr">
        <is>
          <t>07 - Post-War Classic (1946-1972)</t>
        </is>
      </c>
      <c r="K5284" s="12" t="n">
        <v>1950000</v>
      </c>
      <c r="L5284" s="8" t="inlineStr">
        <is>
          <t>Wisconsin</t>
        </is>
      </c>
      <c r="M5284" s="13" t="n">
        <v>16777.36</v>
      </c>
      <c r="N5284" s="13" t="n">
        <v>14750.65</v>
      </c>
      <c r="O5284" s="8" t="n"/>
    </row>
    <row r="5285">
      <c r="A5285" s="8" t="inlineStr">
        <is>
          <t>CANON-202602-005300</t>
        </is>
      </c>
      <c r="B5285" s="9" t="inlineStr">
        <is>
          <t>2026-02</t>
        </is>
      </c>
      <c r="C5285" s="10" t="n">
        <v>46081</v>
      </c>
      <c r="D5285" s="9" t="inlineStr">
        <is>
          <t>Bound</t>
        </is>
      </c>
      <c r="E5285" s="8" t="inlineStr">
        <is>
          <t>Mireille Harrington</t>
        </is>
      </c>
      <c r="F5285" s="11" t="n">
        <v>1980</v>
      </c>
      <c r="G5285" s="8" t="inlineStr">
        <is>
          <t>Ringbrothers</t>
        </is>
      </c>
      <c r="H5285" s="8" t="inlineStr">
        <is>
          <t>Mustang</t>
        </is>
      </c>
      <c r="I5285" s="8" t="inlineStr">
        <is>
          <t>2P1B8R40HF9A4ENNB</t>
        </is>
      </c>
      <c r="J5285" s="8" t="inlineStr">
        <is>
          <t>11 - Restomod / Coachbuilt / Bespoke</t>
        </is>
      </c>
      <c r="K5285" s="12" t="n">
        <v>495000</v>
      </c>
      <c r="L5285" s="8" t="inlineStr">
        <is>
          <t>Florida</t>
        </is>
      </c>
      <c r="M5285" s="13" t="n">
        <v>11670.79</v>
      </c>
      <c r="N5285" s="13" t="n">
        <v>10260.96</v>
      </c>
      <c r="O5285" s="8" t="n"/>
    </row>
    <row r="5286">
      <c r="A5286" s="8" t="inlineStr">
        <is>
          <t>CANON-202602-005302</t>
        </is>
      </c>
      <c r="B5286" s="9" t="inlineStr">
        <is>
          <t>2026-02</t>
        </is>
      </c>
      <c r="C5286" s="10" t="n">
        <v>46060</v>
      </c>
      <c r="D5286" s="9" t="inlineStr">
        <is>
          <t>Bound</t>
        </is>
      </c>
      <c r="E5286" s="8" t="inlineStr">
        <is>
          <t>Ramona Vasquez</t>
        </is>
      </c>
      <c r="F5286" s="11" t="n">
        <v>2012</v>
      </c>
      <c r="G5286" s="8" t="inlineStr">
        <is>
          <t>Aston Martin</t>
        </is>
      </c>
      <c r="H5286" s="8" t="inlineStr">
        <is>
          <t>DB12</t>
        </is>
      </c>
      <c r="I5286" s="8" t="inlineStr">
        <is>
          <t>MCF9ZJVU75Y5PHW9K</t>
        </is>
      </c>
      <c r="J5286" s="8" t="inlineStr">
        <is>
          <t>02 - Sports / GT</t>
        </is>
      </c>
      <c r="K5286" s="12" t="n">
        <v>335000</v>
      </c>
      <c r="L5286" s="8" t="inlineStr">
        <is>
          <t>Maine</t>
        </is>
      </c>
      <c r="M5286" s="13" t="n">
        <v>5119.81</v>
      </c>
      <c r="N5286" s="13" t="n">
        <v>4501.34</v>
      </c>
      <c r="O5286" s="8" t="n"/>
    </row>
    <row r="5287">
      <c r="A5287" s="8" t="inlineStr">
        <is>
          <t>CANON-202602-005303</t>
        </is>
      </c>
      <c r="B5287" s="9" t="inlineStr">
        <is>
          <t>2026-02</t>
        </is>
      </c>
      <c r="C5287" s="10" t="n">
        <v>46070</v>
      </c>
      <c r="D5287" s="9" t="inlineStr">
        <is>
          <t>Bound</t>
        </is>
      </c>
      <c r="E5287" s="8" t="inlineStr">
        <is>
          <t>Noor Kingsford</t>
        </is>
      </c>
      <c r="F5287" s="11" t="n">
        <v>1985</v>
      </c>
      <c r="G5287" s="8" t="inlineStr">
        <is>
          <t>Aston Martin</t>
        </is>
      </c>
      <c r="H5287" s="8" t="inlineStr">
        <is>
          <t>DB5</t>
        </is>
      </c>
      <c r="I5287" s="8" t="inlineStr">
        <is>
          <t>M8SGC4VYP11KURFKN</t>
        </is>
      </c>
      <c r="J5287" s="8" t="inlineStr">
        <is>
          <t>07 - Post-War Classic (1946-1972)</t>
        </is>
      </c>
      <c r="K5287" s="12" t="n">
        <v>430000</v>
      </c>
      <c r="L5287" s="8" t="inlineStr">
        <is>
          <t>Virginia</t>
        </is>
      </c>
      <c r="M5287" s="13" t="n">
        <v>4244.83</v>
      </c>
      <c r="N5287" s="13" t="n">
        <v>3732.05</v>
      </c>
      <c r="O5287" s="8" t="n"/>
    </row>
    <row r="5288">
      <c r="A5288" s="8" t="inlineStr">
        <is>
          <t>CANON-202602-005305</t>
        </is>
      </c>
      <c r="B5288" s="9" t="inlineStr">
        <is>
          <t>2026-02</t>
        </is>
      </c>
      <c r="C5288" s="10" t="n">
        <v>46072</v>
      </c>
      <c r="D5288" s="9" t="inlineStr">
        <is>
          <t>Bound</t>
        </is>
      </c>
      <c r="E5288" s="8" t="inlineStr">
        <is>
          <t>Cassius Blackwood</t>
        </is>
      </c>
      <c r="F5288" s="11" t="n">
        <v>1964</v>
      </c>
      <c r="G5288" s="8" t="inlineStr">
        <is>
          <t>Porsche</t>
        </is>
      </c>
      <c r="H5288" s="8" t="inlineStr">
        <is>
          <t>911 Turbo S</t>
        </is>
      </c>
      <c r="I5288" s="8" t="inlineStr">
        <is>
          <t>YS2UYMVG5X5ZAM1L0</t>
        </is>
      </c>
      <c r="J5288" s="8" t="inlineStr">
        <is>
          <t>02 - Sports / GT</t>
        </is>
      </c>
      <c r="K5288" s="12" t="n">
        <v>380000</v>
      </c>
      <c r="L5288" s="8" t="inlineStr">
        <is>
          <t>Iowa</t>
        </is>
      </c>
      <c r="M5288" s="13" t="n">
        <v>5915.09</v>
      </c>
      <c r="N5288" s="13" t="n">
        <v>5200.55</v>
      </c>
      <c r="O5288" s="8" t="n"/>
    </row>
    <row r="5289">
      <c r="A5289" s="8" t="inlineStr">
        <is>
          <t>CANON-202602-005306</t>
        </is>
      </c>
      <c r="B5289" s="9" t="inlineStr">
        <is>
          <t>2026-02</t>
        </is>
      </c>
      <c r="C5289" s="10" t="n">
        <v>46054</v>
      </c>
      <c r="D5289" s="9" t="inlineStr">
        <is>
          <t>Bound</t>
        </is>
      </c>
      <c r="E5289" s="8" t="inlineStr">
        <is>
          <t>Desmond Thistlewood</t>
        </is>
      </c>
      <c r="F5289" s="11" t="n">
        <v>2009</v>
      </c>
      <c r="G5289" s="8" t="inlineStr">
        <is>
          <t>Mercedes-Benz</t>
        </is>
      </c>
      <c r="H5289" s="8" t="inlineStr">
        <is>
          <t>280SL Pagoda</t>
        </is>
      </c>
      <c r="I5289" s="8" t="inlineStr">
        <is>
          <t>D5U8TTTZUK5WT202B</t>
        </is>
      </c>
      <c r="J5289" s="8" t="inlineStr">
        <is>
          <t>07 - Post-War Classic (1946-1972)</t>
        </is>
      </c>
      <c r="K5289" s="12" t="n">
        <v>860000</v>
      </c>
      <c r="L5289" s="8" t="inlineStr">
        <is>
          <t>Ohio</t>
        </is>
      </c>
      <c r="M5289" s="13" t="n">
        <v>9698.530000000001</v>
      </c>
      <c r="N5289" s="13" t="n">
        <v>8526.950000000001</v>
      </c>
      <c r="O5289" s="8" t="n"/>
    </row>
    <row r="5290">
      <c r="A5290" s="8" t="inlineStr">
        <is>
          <t>CANON-202602-005309</t>
        </is>
      </c>
      <c r="B5290" s="9" t="inlineStr">
        <is>
          <t>2026-02</t>
        </is>
      </c>
      <c r="C5290" s="10" t="n">
        <v>46080</v>
      </c>
      <c r="D5290" s="9" t="inlineStr">
        <is>
          <t>Bound</t>
        </is>
      </c>
      <c r="E5290" s="8" t="inlineStr">
        <is>
          <t>Thaddeus Okonkwo</t>
        </is>
      </c>
      <c r="F5290" s="11" t="n">
        <v>1956</v>
      </c>
      <c r="G5290" s="8" t="inlineStr">
        <is>
          <t>Mercedes-Benz</t>
        </is>
      </c>
      <c r="H5290" s="8" t="inlineStr">
        <is>
          <t>280SL Pagoda</t>
        </is>
      </c>
      <c r="I5290" s="8" t="inlineStr">
        <is>
          <t>ZL805XDNV271YCX82</t>
        </is>
      </c>
      <c r="J5290" s="8" t="inlineStr">
        <is>
          <t>07 - Post-War Classic (1946-1972)</t>
        </is>
      </c>
      <c r="K5290" s="12" t="n">
        <v>690000</v>
      </c>
      <c r="L5290" s="8" t="inlineStr">
        <is>
          <t>Illinois</t>
        </is>
      </c>
      <c r="M5290" s="13" t="n">
        <v>7613.43</v>
      </c>
      <c r="N5290" s="13" t="n">
        <v>6693.73</v>
      </c>
      <c r="O5290" s="8" t="n"/>
    </row>
    <row r="5291">
      <c r="A5291" s="8" t="inlineStr">
        <is>
          <t>CANON-202602-005310</t>
        </is>
      </c>
      <c r="B5291" s="9" t="inlineStr">
        <is>
          <t>2026-02</t>
        </is>
      </c>
      <c r="C5291" s="10" t="n">
        <v>46062</v>
      </c>
      <c r="D5291" s="9" t="inlineStr">
        <is>
          <t>Bound</t>
        </is>
      </c>
      <c r="E5291" s="8" t="inlineStr">
        <is>
          <t>Desmond Vasquez</t>
        </is>
      </c>
      <c r="F5291" s="11" t="n">
        <v>1961</v>
      </c>
      <c r="G5291" s="8" t="inlineStr">
        <is>
          <t>Mercedes-Benz</t>
        </is>
      </c>
      <c r="H5291" s="8" t="inlineStr">
        <is>
          <t>AMG GT</t>
        </is>
      </c>
      <c r="I5291" s="8" t="inlineStr">
        <is>
          <t>TGHW1VTPT8SH63C9D</t>
        </is>
      </c>
      <c r="J5291" s="8" t="inlineStr">
        <is>
          <t>02 - Sports / GT</t>
        </is>
      </c>
      <c r="K5291" s="12" t="n">
        <v>285000</v>
      </c>
      <c r="L5291" s="8" t="inlineStr">
        <is>
          <t>Arizona</t>
        </is>
      </c>
      <c r="M5291" s="13" t="n">
        <v>4073.35</v>
      </c>
      <c r="N5291" s="13" t="n">
        <v>3581.29</v>
      </c>
      <c r="O5291" s="8" t="n"/>
    </row>
    <row r="5292">
      <c r="A5292" s="8" t="inlineStr">
        <is>
          <t>CANON-202602-005311</t>
        </is>
      </c>
      <c r="B5292" s="9" t="inlineStr">
        <is>
          <t>2026-02</t>
        </is>
      </c>
      <c r="C5292" s="10" t="n">
        <v>46054</v>
      </c>
      <c r="D5292" s="9" t="inlineStr">
        <is>
          <t>Bound</t>
        </is>
      </c>
      <c r="E5292" s="8" t="inlineStr">
        <is>
          <t>Wilhelmina Rourke</t>
        </is>
      </c>
      <c r="F5292" s="11" t="n">
        <v>1999</v>
      </c>
      <c r="G5292" s="8" t="inlineStr">
        <is>
          <t>Aston Martin</t>
        </is>
      </c>
      <c r="H5292" s="8" t="inlineStr">
        <is>
          <t>DB12</t>
        </is>
      </c>
      <c r="I5292" s="8" t="inlineStr">
        <is>
          <t>ZPR2JJ49E6LRJX87K</t>
        </is>
      </c>
      <c r="J5292" s="8" t="inlineStr">
        <is>
          <t>02 - Sports / GT</t>
        </is>
      </c>
      <c r="K5292" s="12" t="n">
        <v>525000</v>
      </c>
      <c r="L5292" s="8" t="inlineStr">
        <is>
          <t>Florida</t>
        </is>
      </c>
      <c r="M5292" s="13" t="n">
        <v>9142.92</v>
      </c>
      <c r="N5292" s="13" t="n">
        <v>8038.46</v>
      </c>
      <c r="O5292" s="8" t="n"/>
    </row>
    <row r="5293">
      <c r="A5293" s="8" t="inlineStr">
        <is>
          <t>CANON-202602-005312</t>
        </is>
      </c>
      <c r="B5293" s="9" t="inlineStr">
        <is>
          <t>2026-02</t>
        </is>
      </c>
      <c r="C5293" s="10" t="n">
        <v>46068</v>
      </c>
      <c r="D5293" s="9" t="inlineStr">
        <is>
          <t>Bound</t>
        </is>
      </c>
      <c r="E5293" s="8" t="inlineStr">
        <is>
          <t>Anouk Harrington</t>
        </is>
      </c>
      <c r="F5293" s="11" t="n">
        <v>1986</v>
      </c>
      <c r="G5293" s="8" t="inlineStr">
        <is>
          <t>BMW</t>
        </is>
      </c>
      <c r="H5293" s="8" t="inlineStr">
        <is>
          <t>M8 Competition</t>
        </is>
      </c>
      <c r="I5293" s="8" t="inlineStr">
        <is>
          <t>V5S7KW3SPLSJ0A35H</t>
        </is>
      </c>
      <c r="J5293" s="8" t="inlineStr">
        <is>
          <t>02 - Sports / GT</t>
        </is>
      </c>
      <c r="K5293" s="12" t="n">
        <v>225000</v>
      </c>
      <c r="L5293" s="8" t="inlineStr">
        <is>
          <t>Ohio</t>
        </is>
      </c>
      <c r="M5293" s="13" t="n">
        <v>5428.87</v>
      </c>
      <c r="N5293" s="13" t="n">
        <v>4773.06</v>
      </c>
      <c r="O5293" s="8" t="n"/>
    </row>
    <row r="5294">
      <c r="A5294" s="8" t="inlineStr">
        <is>
          <t>CANON-202602-005314</t>
        </is>
      </c>
      <c r="B5294" s="9" t="inlineStr">
        <is>
          <t>2026-02</t>
        </is>
      </c>
      <c r="C5294" s="10" t="n">
        <v>46065</v>
      </c>
      <c r="D5294" s="9" t="inlineStr">
        <is>
          <t>Bound</t>
        </is>
      </c>
      <c r="E5294" s="8" t="inlineStr">
        <is>
          <t>Callum Farkas</t>
        </is>
      </c>
      <c r="F5294" s="11" t="n">
        <v>1976</v>
      </c>
      <c r="G5294" s="8" t="inlineStr">
        <is>
          <t>Ferrari</t>
        </is>
      </c>
      <c r="H5294" s="8" t="inlineStr">
        <is>
          <t>SF90 Stradale</t>
        </is>
      </c>
      <c r="I5294" s="8" t="inlineStr">
        <is>
          <t>DDVXTG1UPMXFXYN7U</t>
        </is>
      </c>
      <c r="J5294" s="8" t="inlineStr">
        <is>
          <t>03 - Supercar</t>
        </is>
      </c>
      <c r="K5294" s="12" t="n">
        <v>450000</v>
      </c>
      <c r="L5294" s="8" t="inlineStr">
        <is>
          <t>Colorado</t>
        </is>
      </c>
      <c r="M5294" s="13" t="n">
        <v>10740.57</v>
      </c>
      <c r="N5294" s="13" t="n">
        <v>9443.110000000001</v>
      </c>
      <c r="O5294" s="8" t="n"/>
    </row>
    <row r="5295">
      <c r="A5295" s="8" t="inlineStr">
        <is>
          <t>CANON-202602-005315</t>
        </is>
      </c>
      <c r="B5295" s="9" t="inlineStr">
        <is>
          <t>2026-02</t>
        </is>
      </c>
      <c r="C5295" s="10" t="n">
        <v>46056</v>
      </c>
      <c r="D5295" s="9" t="inlineStr">
        <is>
          <t>Bound</t>
        </is>
      </c>
      <c r="E5295" s="8" t="inlineStr">
        <is>
          <t>Wilhelmina Ashcombe</t>
        </is>
      </c>
      <c r="F5295" s="11" t="n">
        <v>1999</v>
      </c>
      <c r="G5295" s="8" t="inlineStr">
        <is>
          <t>BMW</t>
        </is>
      </c>
      <c r="H5295" s="8" t="inlineStr">
        <is>
          <t>M8 Competition</t>
        </is>
      </c>
      <c r="I5295" s="8" t="inlineStr">
        <is>
          <t>P22D0SKE7PDHLXZFW</t>
        </is>
      </c>
      <c r="J5295" s="8" t="inlineStr">
        <is>
          <t>02 - Sports / GT</t>
        </is>
      </c>
      <c r="K5295" s="12" t="n">
        <v>355000</v>
      </c>
      <c r="L5295" s="8" t="inlineStr">
        <is>
          <t>Pennsylvania</t>
        </is>
      </c>
      <c r="M5295" s="13" t="n">
        <v>5023.58</v>
      </c>
      <c r="N5295" s="13" t="n">
        <v>4416.73</v>
      </c>
      <c r="O5295" s="8" t="n"/>
    </row>
    <row r="5296">
      <c r="A5296" s="8" t="inlineStr">
        <is>
          <t>CANON-202602-005316</t>
        </is>
      </c>
      <c r="B5296" s="9" t="inlineStr">
        <is>
          <t>2026-02</t>
        </is>
      </c>
      <c r="C5296" s="10" t="n">
        <v>46065</v>
      </c>
      <c r="D5296" s="9" t="inlineStr">
        <is>
          <t>Bound</t>
        </is>
      </c>
      <c r="E5296" s="8" t="inlineStr">
        <is>
          <t>Fitzgerald Harrington</t>
        </is>
      </c>
      <c r="F5296" s="11" t="n">
        <v>2008</v>
      </c>
      <c r="G5296" s="8" t="inlineStr">
        <is>
          <t>Singer</t>
        </is>
      </c>
      <c r="H5296" s="8" t="inlineStr">
        <is>
          <t>911 Reimagined</t>
        </is>
      </c>
      <c r="I5296" s="8" t="inlineStr">
        <is>
          <t>1N64PNSX6X4D837S8</t>
        </is>
      </c>
      <c r="J5296" s="8" t="inlineStr">
        <is>
          <t>11 - Restomod / Coachbuilt / Bespoke</t>
        </is>
      </c>
      <c r="K5296" s="12" t="n">
        <v>520000</v>
      </c>
      <c r="L5296" s="8" t="inlineStr">
        <is>
          <t>Michigan</t>
        </is>
      </c>
      <c r="M5296" s="13" t="n">
        <v>11861.89</v>
      </c>
      <c r="N5296" s="13" t="n">
        <v>10428.97</v>
      </c>
      <c r="O5296" s="8" t="n"/>
    </row>
    <row r="5297">
      <c r="A5297" s="8" t="inlineStr">
        <is>
          <t>CANON-202602-005317</t>
        </is>
      </c>
      <c r="B5297" s="9" t="inlineStr">
        <is>
          <t>2026-02</t>
        </is>
      </c>
      <c r="C5297" s="10" t="n">
        <v>46071</v>
      </c>
      <c r="D5297" s="9" t="inlineStr">
        <is>
          <t>Bound</t>
        </is>
      </c>
      <c r="E5297" s="8" t="inlineStr">
        <is>
          <t>Mireille Vasquez</t>
        </is>
      </c>
      <c r="F5297" s="11" t="n">
        <v>2019</v>
      </c>
      <c r="G5297" s="8" t="inlineStr">
        <is>
          <t>BMW</t>
        </is>
      </c>
      <c r="H5297" s="8" t="inlineStr">
        <is>
          <t>M8 Competition</t>
        </is>
      </c>
      <c r="I5297" s="8" t="inlineStr">
        <is>
          <t>3EEHLZGF9UA49036M</t>
        </is>
      </c>
      <c r="J5297" s="8" t="inlineStr">
        <is>
          <t>02 - Sports / GT</t>
        </is>
      </c>
      <c r="K5297" s="12" t="n">
        <v>610000</v>
      </c>
      <c r="L5297" s="8" t="inlineStr">
        <is>
          <t>Washington</t>
        </is>
      </c>
      <c r="M5297" s="13" t="n">
        <v>7181.89</v>
      </c>
      <c r="N5297" s="13" t="n">
        <v>6314.32</v>
      </c>
      <c r="O5297" s="8" t="n"/>
    </row>
    <row r="5298">
      <c r="A5298" s="8" t="inlineStr">
        <is>
          <t>CANON-202602-005318</t>
        </is>
      </c>
      <c r="B5298" s="9" t="inlineStr">
        <is>
          <t>2026-02</t>
        </is>
      </c>
      <c r="C5298" s="10" t="n">
        <v>46066</v>
      </c>
      <c r="D5298" s="9" t="inlineStr">
        <is>
          <t>Bound</t>
        </is>
      </c>
      <c r="E5298" s="8" t="inlineStr">
        <is>
          <t>Callum Harrington</t>
        </is>
      </c>
      <c r="F5298" s="11" t="n">
        <v>1965</v>
      </c>
      <c r="G5298" s="8" t="inlineStr">
        <is>
          <t>Bentley</t>
        </is>
      </c>
      <c r="H5298" s="8" t="inlineStr">
        <is>
          <t>Continental GT</t>
        </is>
      </c>
      <c r="I5298" s="8" t="inlineStr">
        <is>
          <t>27SWJYD4VNV15TPUW</t>
        </is>
      </c>
      <c r="J5298" s="8" t="inlineStr">
        <is>
          <t>02 - Sports / GT</t>
        </is>
      </c>
      <c r="K5298" s="12" t="n">
        <v>540000</v>
      </c>
      <c r="L5298" s="8" t="inlineStr">
        <is>
          <t>Ohio</t>
        </is>
      </c>
      <c r="M5298" s="13" t="n">
        <v>9205.469999999999</v>
      </c>
      <c r="N5298" s="13" t="n">
        <v>8093.45</v>
      </c>
      <c r="O5298" s="8" t="n"/>
    </row>
    <row r="5299">
      <c r="A5299" s="8" t="inlineStr">
        <is>
          <t>CANON-202602-005319</t>
        </is>
      </c>
      <c r="B5299" s="9" t="inlineStr">
        <is>
          <t>2026-02</t>
        </is>
      </c>
      <c r="C5299" s="10" t="n">
        <v>46080</v>
      </c>
      <c r="D5299" s="9" t="inlineStr">
        <is>
          <t>Bound</t>
        </is>
      </c>
      <c r="E5299" s="8" t="inlineStr">
        <is>
          <t>Leopold Rourke</t>
        </is>
      </c>
      <c r="F5299" s="11" t="n">
        <v>2004</v>
      </c>
      <c r="G5299" s="8" t="inlineStr">
        <is>
          <t>Bugatti</t>
        </is>
      </c>
      <c r="H5299" s="8" t="inlineStr">
        <is>
          <t>Type 57</t>
        </is>
      </c>
      <c r="I5299" s="8" t="inlineStr">
        <is>
          <t>ZNTT2SME5W186B1ZW</t>
        </is>
      </c>
      <c r="J5299" s="8" t="inlineStr">
        <is>
          <t>06 - Vintage Pre-War (pre-1946)</t>
        </is>
      </c>
      <c r="K5299" s="12" t="n">
        <v>1650000</v>
      </c>
      <c r="L5299" s="8" t="inlineStr">
        <is>
          <t>Ohio</t>
        </is>
      </c>
      <c r="M5299" s="13" t="n">
        <v>14713.02</v>
      </c>
      <c r="N5299" s="13" t="n">
        <v>12935.69</v>
      </c>
      <c r="O5299" s="8" t="n"/>
    </row>
    <row r="5300">
      <c r="A5300" s="8" t="inlineStr">
        <is>
          <t>CANON-202602-005322</t>
        </is>
      </c>
      <c r="B5300" s="9" t="inlineStr">
        <is>
          <t>2026-02</t>
        </is>
      </c>
      <c r="C5300" s="10" t="n">
        <v>46065</v>
      </c>
      <c r="D5300" s="9" t="inlineStr">
        <is>
          <t>Bound</t>
        </is>
      </c>
      <c r="E5300" s="8" t="inlineStr">
        <is>
          <t>Callum Kingsford</t>
        </is>
      </c>
      <c r="F5300" s="11" t="n">
        <v>2018</v>
      </c>
      <c r="G5300" s="8" t="inlineStr">
        <is>
          <t>Mercedes-Benz</t>
        </is>
      </c>
      <c r="H5300" s="8" t="inlineStr">
        <is>
          <t>AMG GT</t>
        </is>
      </c>
      <c r="I5300" s="8" t="inlineStr">
        <is>
          <t>H4X9SGSKWZM12XPFG</t>
        </is>
      </c>
      <c r="J5300" s="8" t="inlineStr">
        <is>
          <t>02 - Sports / GT</t>
        </is>
      </c>
      <c r="K5300" s="12" t="n">
        <v>295000</v>
      </c>
      <c r="L5300" s="8" t="inlineStr">
        <is>
          <t>Ohio</t>
        </is>
      </c>
      <c r="M5300" s="13" t="n">
        <v>5802.59</v>
      </c>
      <c r="N5300" s="13" t="n">
        <v>5101.64</v>
      </c>
      <c r="O5300" s="8" t="n"/>
    </row>
    <row r="5301">
      <c r="A5301" s="8" t="inlineStr">
        <is>
          <t>CANON-202602-005323</t>
        </is>
      </c>
      <c r="B5301" s="9" t="inlineStr">
        <is>
          <t>2026-02</t>
        </is>
      </c>
      <c r="C5301" s="10" t="n">
        <v>46062</v>
      </c>
      <c r="D5301" s="9" t="inlineStr">
        <is>
          <t>Bound</t>
        </is>
      </c>
      <c r="E5301" s="8" t="inlineStr">
        <is>
          <t>Ingrid Larsson</t>
        </is>
      </c>
      <c r="F5301" s="11" t="n">
        <v>1978</v>
      </c>
      <c r="G5301" s="8" t="inlineStr">
        <is>
          <t>Bentley</t>
        </is>
      </c>
      <c r="H5301" s="8" t="inlineStr">
        <is>
          <t>Continental GT</t>
        </is>
      </c>
      <c r="I5301" s="8" t="inlineStr">
        <is>
          <t>WVJ3Z93J2YU7LYNJ4</t>
        </is>
      </c>
      <c r="J5301" s="8" t="inlineStr">
        <is>
          <t>02 - Sports / GT</t>
        </is>
      </c>
      <c r="K5301" s="12" t="n">
        <v>580000</v>
      </c>
      <c r="L5301" s="8" t="inlineStr">
        <is>
          <t>California</t>
        </is>
      </c>
      <c r="M5301" s="13" t="n">
        <v>9602.83</v>
      </c>
      <c r="N5301" s="13" t="n">
        <v>8442.809999999999</v>
      </c>
      <c r="O5301" s="8" t="n"/>
    </row>
    <row r="5302">
      <c r="A5302" s="8" t="inlineStr">
        <is>
          <t>CANON-202602-005324</t>
        </is>
      </c>
      <c r="B5302" s="9" t="inlineStr">
        <is>
          <t>2026-02</t>
        </is>
      </c>
      <c r="C5302" s="10" t="n">
        <v>46071</v>
      </c>
      <c r="D5302" s="9" t="inlineStr">
        <is>
          <t>Bound</t>
        </is>
      </c>
      <c r="E5302" s="8" t="inlineStr">
        <is>
          <t>Ottilie Fairweather</t>
        </is>
      </c>
      <c r="F5302" s="11" t="n">
        <v>2019</v>
      </c>
      <c r="G5302" s="8" t="inlineStr">
        <is>
          <t>Bentley</t>
        </is>
      </c>
      <c r="H5302" s="8" t="inlineStr">
        <is>
          <t>Continental GT</t>
        </is>
      </c>
      <c r="I5302" s="8" t="inlineStr">
        <is>
          <t>STHAENARD7JWD4BKW</t>
        </is>
      </c>
      <c r="J5302" s="8" t="inlineStr">
        <is>
          <t>02 - Sports / GT</t>
        </is>
      </c>
      <c r="K5302" s="12" t="n">
        <v>275000</v>
      </c>
      <c r="L5302" s="8" t="inlineStr">
        <is>
          <t>Massachusetts</t>
        </is>
      </c>
      <c r="M5302" s="13" t="n">
        <v>4864.39</v>
      </c>
      <c r="N5302" s="13" t="n">
        <v>4276.77</v>
      </c>
      <c r="O5302" s="8" t="n"/>
    </row>
    <row r="5303">
      <c r="A5303" s="8" t="inlineStr">
        <is>
          <t>CANON-202602-005326</t>
        </is>
      </c>
      <c r="B5303" s="9" t="inlineStr">
        <is>
          <t>2026-02</t>
        </is>
      </c>
      <c r="C5303" s="10" t="n">
        <v>46065</v>
      </c>
      <c r="D5303" s="9" t="inlineStr">
        <is>
          <t>Bound</t>
        </is>
      </c>
      <c r="E5303" s="8" t="inlineStr">
        <is>
          <t>Cassius Okonkwo</t>
        </is>
      </c>
      <c r="F5303" s="11" t="n">
        <v>1973</v>
      </c>
      <c r="G5303" s="8" t="inlineStr">
        <is>
          <t>Bentley</t>
        </is>
      </c>
      <c r="H5303" s="8" t="inlineStr">
        <is>
          <t>Continental GT</t>
        </is>
      </c>
      <c r="I5303" s="8" t="inlineStr">
        <is>
          <t>7LLJ0DU83LEZ1FHDP</t>
        </is>
      </c>
      <c r="J5303" s="8" t="inlineStr">
        <is>
          <t>02 - Sports / GT</t>
        </is>
      </c>
      <c r="K5303" s="12" t="n">
        <v>320000</v>
      </c>
      <c r="L5303" s="8" t="inlineStr">
        <is>
          <t>Virginia</t>
        </is>
      </c>
      <c r="M5303" s="13" t="n">
        <v>4935.85</v>
      </c>
      <c r="N5303" s="13" t="n">
        <v>4339.6</v>
      </c>
      <c r="O5303" s="8" t="n"/>
    </row>
    <row r="5304">
      <c r="A5304" s="8" t="inlineStr">
        <is>
          <t>CANON-202602-005328</t>
        </is>
      </c>
      <c r="B5304" s="9" t="inlineStr">
        <is>
          <t>2026-02</t>
        </is>
      </c>
      <c r="C5304" s="10" t="n">
        <v>46079</v>
      </c>
      <c r="D5304" s="9" t="inlineStr">
        <is>
          <t>Bound</t>
        </is>
      </c>
      <c r="E5304" s="8" t="inlineStr">
        <is>
          <t>Priya Delacroix</t>
        </is>
      </c>
      <c r="F5304" s="11" t="n">
        <v>1986</v>
      </c>
      <c r="G5304" s="8" t="inlineStr">
        <is>
          <t>Alfa Romeo</t>
        </is>
      </c>
      <c r="H5304" s="8" t="inlineStr">
        <is>
          <t>8C 2900</t>
        </is>
      </c>
      <c r="I5304" s="8" t="inlineStr">
        <is>
          <t>XWFPUCBZMAPPT43BZ</t>
        </is>
      </c>
      <c r="J5304" s="8" t="inlineStr">
        <is>
          <t>06 - Vintage Pre-War (pre-1946)</t>
        </is>
      </c>
      <c r="K5304" s="12" t="n">
        <v>1485000</v>
      </c>
      <c r="L5304" s="8" t="inlineStr">
        <is>
          <t>Pennsylvania</t>
        </is>
      </c>
      <c r="M5304" s="13" t="n">
        <v>9526.42</v>
      </c>
      <c r="N5304" s="13" t="n">
        <v>8375.629999999999</v>
      </c>
      <c r="O5304" s="8" t="n"/>
    </row>
    <row r="5305">
      <c r="A5305" s="8" t="inlineStr">
        <is>
          <t>CANON-202602-005331</t>
        </is>
      </c>
      <c r="B5305" s="9" t="inlineStr">
        <is>
          <t>2026-02</t>
        </is>
      </c>
      <c r="C5305" s="10" t="n">
        <v>46065</v>
      </c>
      <c r="D5305" s="9" t="inlineStr">
        <is>
          <t>Bound</t>
        </is>
      </c>
      <c r="E5305" s="8" t="inlineStr">
        <is>
          <t>Sunniva Delacroix</t>
        </is>
      </c>
      <c r="F5305" s="11" t="n">
        <v>2019</v>
      </c>
      <c r="G5305" s="8" t="inlineStr">
        <is>
          <t>Icon</t>
        </is>
      </c>
      <c r="H5305" s="8" t="inlineStr">
        <is>
          <t>Derelict</t>
        </is>
      </c>
      <c r="I5305" s="8" t="inlineStr">
        <is>
          <t>H553V6T61F9C74UY9</t>
        </is>
      </c>
      <c r="J5305" s="8" t="inlineStr">
        <is>
          <t>11 - Restomod / Coachbuilt / Bespoke</t>
        </is>
      </c>
      <c r="K5305" s="12" t="n">
        <v>1275000</v>
      </c>
      <c r="L5305" s="8" t="inlineStr">
        <is>
          <t>Idaho</t>
        </is>
      </c>
      <c r="M5305" s="13" t="n">
        <v>16194.91</v>
      </c>
      <c r="N5305" s="13" t="n">
        <v>14238.56</v>
      </c>
      <c r="O5305" s="8" t="n"/>
    </row>
    <row r="5306">
      <c r="A5306" s="8" t="inlineStr">
        <is>
          <t>CANON-202602-005332</t>
        </is>
      </c>
      <c r="B5306" s="9" t="inlineStr">
        <is>
          <t>2026-02</t>
        </is>
      </c>
      <c r="C5306" s="10" t="n">
        <v>46071</v>
      </c>
      <c r="D5306" s="9" t="inlineStr">
        <is>
          <t>Bound</t>
        </is>
      </c>
      <c r="E5306" s="8" t="inlineStr">
        <is>
          <t>Cassius Okonkwo</t>
        </is>
      </c>
      <c r="F5306" s="11" t="n">
        <v>1963</v>
      </c>
      <c r="G5306" s="8" t="inlineStr">
        <is>
          <t>Aston Martin</t>
        </is>
      </c>
      <c r="H5306" s="8" t="inlineStr">
        <is>
          <t>DB5</t>
        </is>
      </c>
      <c r="I5306" s="8" t="inlineStr">
        <is>
          <t>J4SA1VUFUVST282VU</t>
        </is>
      </c>
      <c r="J5306" s="8" t="inlineStr">
        <is>
          <t>07 - Post-War Classic (1946-1972)</t>
        </is>
      </c>
      <c r="K5306" s="12" t="n">
        <v>425000</v>
      </c>
      <c r="L5306" s="8" t="inlineStr">
        <is>
          <t>New York</t>
        </is>
      </c>
      <c r="M5306" s="13" t="n">
        <v>4926.79</v>
      </c>
      <c r="N5306" s="13" t="n">
        <v>4331.63</v>
      </c>
      <c r="O5306" s="8" t="n"/>
    </row>
    <row r="5307">
      <c r="A5307" s="8" t="inlineStr">
        <is>
          <t>CANON-202602-005333</t>
        </is>
      </c>
      <c r="B5307" s="9" t="inlineStr">
        <is>
          <t>2026-02</t>
        </is>
      </c>
      <c r="C5307" s="10" t="n">
        <v>46073</v>
      </c>
      <c r="D5307" s="9" t="inlineStr">
        <is>
          <t>Bound</t>
        </is>
      </c>
      <c r="E5307" s="8" t="inlineStr">
        <is>
          <t>Delphine Vasquez</t>
        </is>
      </c>
      <c r="F5307" s="11" t="n">
        <v>1979</v>
      </c>
      <c r="G5307" s="8" t="inlineStr">
        <is>
          <t>Porsche</t>
        </is>
      </c>
      <c r="H5307" s="8" t="inlineStr">
        <is>
          <t>911 Turbo S</t>
        </is>
      </c>
      <c r="I5307" s="8" t="inlineStr">
        <is>
          <t>PAGY9EMVXSPWDVW98</t>
        </is>
      </c>
      <c r="J5307" s="8" t="inlineStr">
        <is>
          <t>02 - Sports / GT</t>
        </is>
      </c>
      <c r="K5307" s="12" t="n">
        <v>380000</v>
      </c>
      <c r="L5307" s="8" t="inlineStr">
        <is>
          <t>West Virginia</t>
        </is>
      </c>
      <c r="M5307" s="13" t="n">
        <v>7151.89</v>
      </c>
      <c r="N5307" s="13" t="n">
        <v>6287.94</v>
      </c>
      <c r="O5307" s="8" t="n"/>
    </row>
    <row r="5308">
      <c r="A5308" s="8" t="inlineStr">
        <is>
          <t>CANON-202602-005334</t>
        </is>
      </c>
      <c r="B5308" s="9" t="inlineStr">
        <is>
          <t>2026-02</t>
        </is>
      </c>
      <c r="C5308" s="10" t="n">
        <v>46066</v>
      </c>
      <c r="D5308" s="9" t="inlineStr">
        <is>
          <t>Bound</t>
        </is>
      </c>
      <c r="E5308" s="8" t="inlineStr">
        <is>
          <t>Sunniva Bellandi</t>
        </is>
      </c>
      <c r="F5308" s="11" t="n">
        <v>1977</v>
      </c>
      <c r="G5308" s="8" t="inlineStr">
        <is>
          <t>Aston Martin</t>
        </is>
      </c>
      <c r="H5308" s="8" t="inlineStr">
        <is>
          <t>DB12</t>
        </is>
      </c>
      <c r="I5308" s="8" t="inlineStr">
        <is>
          <t>D06ACMGXHZDZ3XK3L</t>
        </is>
      </c>
      <c r="J5308" s="8" t="inlineStr">
        <is>
          <t>02 - Sports / GT</t>
        </is>
      </c>
      <c r="K5308" s="12" t="n">
        <v>510000</v>
      </c>
      <c r="L5308" s="8" t="inlineStr">
        <is>
          <t>Mississippi</t>
        </is>
      </c>
      <c r="M5308" s="13" t="n">
        <v>7443.11</v>
      </c>
      <c r="N5308" s="13" t="n">
        <v>6543.98</v>
      </c>
      <c r="O5308" s="8" t="n"/>
    </row>
    <row r="5309">
      <c r="A5309" s="8" t="inlineStr">
        <is>
          <t>CANON-202602-005335</t>
        </is>
      </c>
      <c r="B5309" s="9" t="inlineStr">
        <is>
          <t>2026-02</t>
        </is>
      </c>
      <c r="C5309" s="10" t="n">
        <v>46070</v>
      </c>
      <c r="D5309" s="9" t="inlineStr">
        <is>
          <t>Bound</t>
        </is>
      </c>
      <c r="E5309" s="8" t="inlineStr">
        <is>
          <t>Everett Castellanos</t>
        </is>
      </c>
      <c r="F5309" s="11" t="n">
        <v>1970</v>
      </c>
      <c r="G5309" s="8" t="inlineStr">
        <is>
          <t>Ferrari</t>
        </is>
      </c>
      <c r="H5309" s="8" t="inlineStr">
        <is>
          <t>275 GTB/4</t>
        </is>
      </c>
      <c r="I5309" s="8" t="inlineStr">
        <is>
          <t>4ZLZR0NMH23ZSG823</t>
        </is>
      </c>
      <c r="J5309" s="8" t="inlineStr">
        <is>
          <t>07 - Post-War Classic (1946-1972)</t>
        </is>
      </c>
      <c r="K5309" s="12" t="n">
        <v>635000</v>
      </c>
      <c r="L5309" s="8" t="inlineStr">
        <is>
          <t>New Jersey</t>
        </is>
      </c>
      <c r="M5309" s="13" t="n">
        <v>4688.22</v>
      </c>
      <c r="N5309" s="13" t="n">
        <v>4121.88</v>
      </c>
      <c r="O5309" s="8" t="n"/>
    </row>
    <row r="5310">
      <c r="A5310" s="8" t="inlineStr">
        <is>
          <t>CANON-202602-005336</t>
        </is>
      </c>
      <c r="B5310" s="9" t="inlineStr">
        <is>
          <t>2026-02</t>
        </is>
      </c>
      <c r="C5310" s="10" t="n">
        <v>46077</v>
      </c>
      <c r="D5310" s="9" t="inlineStr">
        <is>
          <t>Bound</t>
        </is>
      </c>
      <c r="E5310" s="8" t="inlineStr">
        <is>
          <t>Ramona Pennington</t>
        </is>
      </c>
      <c r="F5310" s="11" t="n">
        <v>1993</v>
      </c>
      <c r="G5310" s="8" t="inlineStr">
        <is>
          <t>BMW</t>
        </is>
      </c>
      <c r="H5310" s="8" t="inlineStr">
        <is>
          <t>M8 Competition</t>
        </is>
      </c>
      <c r="I5310" s="8" t="inlineStr">
        <is>
          <t>XCSJZ3VD39P148G2B</t>
        </is>
      </c>
      <c r="J5310" s="8" t="inlineStr">
        <is>
          <t>02 - Sports / GT</t>
        </is>
      </c>
      <c r="K5310" s="12" t="n">
        <v>635000</v>
      </c>
      <c r="L5310" s="8" t="inlineStr">
        <is>
          <t>California</t>
        </is>
      </c>
      <c r="M5310" s="13" t="n">
        <v>10513.44</v>
      </c>
      <c r="N5310" s="13" t="n">
        <v>9243.42</v>
      </c>
      <c r="O5310" s="8" t="n"/>
    </row>
    <row r="5311">
      <c r="A5311" s="8" t="inlineStr">
        <is>
          <t>CANON-202602-005337</t>
        </is>
      </c>
      <c r="B5311" s="9" t="inlineStr">
        <is>
          <t>2026-02</t>
        </is>
      </c>
      <c r="C5311" s="10" t="n">
        <v>46062</v>
      </c>
      <c r="D5311" s="9" t="inlineStr">
        <is>
          <t>Bound</t>
        </is>
      </c>
      <c r="E5311" s="8" t="inlineStr">
        <is>
          <t>Everett Fairweather</t>
        </is>
      </c>
      <c r="F5311" s="11" t="n">
        <v>1967</v>
      </c>
      <c r="G5311" s="8" t="inlineStr">
        <is>
          <t>Ferrari</t>
        </is>
      </c>
      <c r="H5311" s="8" t="inlineStr">
        <is>
          <t>275 GTB/4</t>
        </is>
      </c>
      <c r="I5311" s="8" t="inlineStr">
        <is>
          <t>AN7AA3E4WT9551BK6</t>
        </is>
      </c>
      <c r="J5311" s="8" t="inlineStr">
        <is>
          <t>07 - Post-War Classic (1946-1972)</t>
        </is>
      </c>
      <c r="K5311" s="12" t="n">
        <v>680000</v>
      </c>
      <c r="L5311" s="8" t="inlineStr">
        <is>
          <t>Washington</t>
        </is>
      </c>
      <c r="M5311" s="13" t="n">
        <v>5296.3</v>
      </c>
      <c r="N5311" s="13" t="n">
        <v>4656.51</v>
      </c>
      <c r="O5311" s="8" t="n"/>
    </row>
    <row r="5312">
      <c r="A5312" s="8" t="inlineStr">
        <is>
          <t>CANON-202602-005338</t>
        </is>
      </c>
      <c r="B5312" s="9" t="inlineStr">
        <is>
          <t>2026-02</t>
        </is>
      </c>
      <c r="C5312" s="10" t="n">
        <v>46079</v>
      </c>
      <c r="D5312" s="9" t="inlineStr">
        <is>
          <t>Bound</t>
        </is>
      </c>
      <c r="E5312" s="8" t="inlineStr">
        <is>
          <t>Delphine Montoya</t>
        </is>
      </c>
      <c r="F5312" s="11" t="n">
        <v>2001</v>
      </c>
      <c r="G5312" s="8" t="inlineStr">
        <is>
          <t>Singer</t>
        </is>
      </c>
      <c r="H5312" s="8" t="inlineStr">
        <is>
          <t>911 Reimagined</t>
        </is>
      </c>
      <c r="I5312" s="8" t="inlineStr">
        <is>
          <t>0DCNX4UA8VMMUC39L</t>
        </is>
      </c>
      <c r="J5312" s="8" t="inlineStr">
        <is>
          <t>11 - Restomod / Coachbuilt / Bespoke</t>
        </is>
      </c>
      <c r="K5312" s="12" t="n">
        <v>685000</v>
      </c>
      <c r="L5312" s="8" t="inlineStr">
        <is>
          <t>Nebraska</t>
        </is>
      </c>
      <c r="M5312" s="13" t="n">
        <v>13105.47</v>
      </c>
      <c r="N5312" s="13" t="n">
        <v>11522.33</v>
      </c>
      <c r="O5312" s="8" t="n"/>
    </row>
    <row r="5313">
      <c r="A5313" s="8" t="inlineStr">
        <is>
          <t>CANON-202602-005340</t>
        </is>
      </c>
      <c r="B5313" s="9" t="inlineStr">
        <is>
          <t>2026-02</t>
        </is>
      </c>
      <c r="C5313" s="10" t="n">
        <v>46065</v>
      </c>
      <c r="D5313" s="9" t="inlineStr">
        <is>
          <t>Bound</t>
        </is>
      </c>
      <c r="E5313" s="8" t="inlineStr">
        <is>
          <t>Emiliano Rourke</t>
        </is>
      </c>
      <c r="F5313" s="11" t="n">
        <v>1958</v>
      </c>
      <c r="G5313" s="8" t="inlineStr">
        <is>
          <t>McLaren</t>
        </is>
      </c>
      <c r="H5313" s="8" t="inlineStr">
        <is>
          <t>750S</t>
        </is>
      </c>
      <c r="I5313" s="8" t="inlineStr">
        <is>
          <t>CLVBMHEBZKGUT0HYY</t>
        </is>
      </c>
      <c r="J5313" s="8" t="inlineStr">
        <is>
          <t>03 - Supercar</t>
        </is>
      </c>
      <c r="K5313" s="12" t="n">
        <v>250000</v>
      </c>
      <c r="L5313" s="8" t="inlineStr">
        <is>
          <t>North Dakota</t>
        </is>
      </c>
      <c r="M5313" s="13" t="n">
        <v>5533.02</v>
      </c>
      <c r="N5313" s="13" t="n">
        <v>4864.63</v>
      </c>
      <c r="O5313" s="8" t="n"/>
    </row>
    <row r="5314">
      <c r="A5314" s="8" t="inlineStr">
        <is>
          <t>CANON-202602-005341</t>
        </is>
      </c>
      <c r="B5314" s="9" t="inlineStr">
        <is>
          <t>2026-02</t>
        </is>
      </c>
      <c r="C5314" s="10" t="n">
        <v>46073</v>
      </c>
      <c r="D5314" s="9" t="inlineStr">
        <is>
          <t>Bound</t>
        </is>
      </c>
      <c r="E5314" s="8" t="inlineStr">
        <is>
          <t>Beatrix Fairweather</t>
        </is>
      </c>
      <c r="F5314" s="11" t="n">
        <v>1959</v>
      </c>
      <c r="G5314" s="8" t="inlineStr">
        <is>
          <t>Maserati</t>
        </is>
      </c>
      <c r="H5314" s="8" t="inlineStr">
        <is>
          <t>GranTurismo</t>
        </is>
      </c>
      <c r="I5314" s="8" t="inlineStr">
        <is>
          <t>YFKZX52ACY7XPBE8B</t>
        </is>
      </c>
      <c r="J5314" s="8" t="inlineStr">
        <is>
          <t>02 - Sports / GT</t>
        </is>
      </c>
      <c r="K5314" s="12" t="n">
        <v>405000</v>
      </c>
      <c r="L5314" s="8" t="inlineStr">
        <is>
          <t>Pennsylvania</t>
        </is>
      </c>
      <c r="M5314" s="13" t="n">
        <v>5731.13</v>
      </c>
      <c r="N5314" s="13" t="n">
        <v>5038.81</v>
      </c>
      <c r="O5314" s="8" t="n"/>
    </row>
    <row r="5315">
      <c r="A5315" s="8" t="inlineStr">
        <is>
          <t>CANON-202602-005342</t>
        </is>
      </c>
      <c r="B5315" s="9" t="inlineStr">
        <is>
          <t>2026-02</t>
        </is>
      </c>
      <c r="C5315" s="10" t="n">
        <v>46065</v>
      </c>
      <c r="D5315" s="9" t="inlineStr">
        <is>
          <t>Bound</t>
        </is>
      </c>
      <c r="E5315" s="8" t="inlineStr">
        <is>
          <t>Wilhelmina Okonkwo</t>
        </is>
      </c>
      <c r="F5315" s="11" t="n">
        <v>2018</v>
      </c>
      <c r="G5315" s="8" t="inlineStr">
        <is>
          <t>Lamborghini</t>
        </is>
      </c>
      <c r="H5315" s="8" t="inlineStr">
        <is>
          <t>Huracan EVO</t>
        </is>
      </c>
      <c r="I5315" s="8" t="inlineStr">
        <is>
          <t>V8B9ZHAWL25TFEYCE</t>
        </is>
      </c>
      <c r="J5315" s="8" t="inlineStr">
        <is>
          <t>03 - Supercar</t>
        </is>
      </c>
      <c r="K5315" s="12" t="n">
        <v>615000</v>
      </c>
      <c r="L5315" s="8" t="inlineStr">
        <is>
          <t>Idaho</t>
        </is>
      </c>
      <c r="M5315" s="13" t="n">
        <v>10913.35</v>
      </c>
      <c r="N5315" s="13" t="n">
        <v>9595.02</v>
      </c>
      <c r="O5315" s="8" t="n"/>
    </row>
    <row r="5316">
      <c r="A5316" s="8" t="inlineStr">
        <is>
          <t>CANON-202602-005343</t>
        </is>
      </c>
      <c r="B5316" s="9" t="inlineStr">
        <is>
          <t>2026-02</t>
        </is>
      </c>
      <c r="C5316" s="10" t="n">
        <v>46068</v>
      </c>
      <c r="D5316" s="9" t="inlineStr">
        <is>
          <t>Bound</t>
        </is>
      </c>
      <c r="E5316" s="8" t="inlineStr">
        <is>
          <t>Anouk Harrington</t>
        </is>
      </c>
      <c r="F5316" s="11" t="n">
        <v>1987</v>
      </c>
      <c r="G5316" s="8" t="inlineStr">
        <is>
          <t>BMW</t>
        </is>
      </c>
      <c r="H5316" s="8" t="inlineStr">
        <is>
          <t>M8 Competition</t>
        </is>
      </c>
      <c r="I5316" s="8" t="inlineStr">
        <is>
          <t>H05NC28LXBT2ZW891</t>
        </is>
      </c>
      <c r="J5316" s="8" t="inlineStr">
        <is>
          <t>02 - Sports / GT</t>
        </is>
      </c>
      <c r="K5316" s="12" t="n">
        <v>775000</v>
      </c>
      <c r="L5316" s="8" t="inlineStr">
        <is>
          <t>Oklahoma</t>
        </is>
      </c>
      <c r="M5316" s="13" t="n">
        <v>11975.94</v>
      </c>
      <c r="N5316" s="13" t="n">
        <v>10529.25</v>
      </c>
      <c r="O5316" s="8" t="n"/>
    </row>
    <row r="5317">
      <c r="A5317" s="8" t="inlineStr">
        <is>
          <t>CANON-202602-005344</t>
        </is>
      </c>
      <c r="B5317" s="9" t="inlineStr">
        <is>
          <t>2026-02</t>
        </is>
      </c>
      <c r="C5317" s="10" t="n">
        <v>46064</v>
      </c>
      <c r="D5317" s="9" t="inlineStr">
        <is>
          <t>Bound</t>
        </is>
      </c>
      <c r="E5317" s="8" t="inlineStr">
        <is>
          <t>Fitzgerald Larsson</t>
        </is>
      </c>
      <c r="F5317" s="11" t="n">
        <v>1997</v>
      </c>
      <c r="G5317" s="8" t="inlineStr">
        <is>
          <t>Aston Martin</t>
        </is>
      </c>
      <c r="H5317" s="8" t="inlineStr">
        <is>
          <t>DB12</t>
        </is>
      </c>
      <c r="I5317" s="8" t="inlineStr">
        <is>
          <t>41E2WKLHRJT5DUU8U</t>
        </is>
      </c>
      <c r="J5317" s="8" t="inlineStr">
        <is>
          <t>02 - Sports / GT</t>
        </is>
      </c>
      <c r="K5317" s="12" t="n">
        <v>915000</v>
      </c>
      <c r="L5317" s="8" t="inlineStr">
        <is>
          <t>New Jersey</t>
        </is>
      </c>
      <c r="M5317" s="13" t="n">
        <v>10211.75</v>
      </c>
      <c r="N5317" s="13" t="n">
        <v>8978.17</v>
      </c>
      <c r="O5317" s="8" t="n"/>
    </row>
    <row r="5318">
      <c r="A5318" s="8" t="inlineStr">
        <is>
          <t>CANON-202602-005345</t>
        </is>
      </c>
      <c r="B5318" s="9" t="inlineStr">
        <is>
          <t>2026-02</t>
        </is>
      </c>
      <c r="C5318" s="10" t="n">
        <v>46075</v>
      </c>
      <c r="D5318" s="9" t="inlineStr">
        <is>
          <t>Bound</t>
        </is>
      </c>
      <c r="E5318" s="8" t="inlineStr">
        <is>
          <t>Thaddeus Castellanos</t>
        </is>
      </c>
      <c r="F5318" s="11" t="n">
        <v>1979</v>
      </c>
      <c r="G5318" s="8" t="inlineStr">
        <is>
          <t>Lamborghini</t>
        </is>
      </c>
      <c r="H5318" s="8" t="inlineStr">
        <is>
          <t>Huracan EVO</t>
        </is>
      </c>
      <c r="I5318" s="8" t="inlineStr">
        <is>
          <t>SW5P4SAZTCME7G2WK</t>
        </is>
      </c>
      <c r="J5318" s="8" t="inlineStr">
        <is>
          <t>03 - Supercar</t>
        </is>
      </c>
      <c r="K5318" s="12" t="n">
        <v>1120000</v>
      </c>
      <c r="L5318" s="8" t="inlineStr">
        <is>
          <t>Florida</t>
        </is>
      </c>
      <c r="M5318" s="13" t="n">
        <v>24006.04</v>
      </c>
      <c r="N5318" s="13" t="n">
        <v>21106.11</v>
      </c>
      <c r="O5318" s="8" t="n"/>
    </row>
    <row r="5319">
      <c r="A5319" s="8" t="inlineStr">
        <is>
          <t>CANON-202602-005347</t>
        </is>
      </c>
      <c r="B5319" s="9" t="inlineStr">
        <is>
          <t>2026-02</t>
        </is>
      </c>
      <c r="C5319" s="10" t="n">
        <v>46073</v>
      </c>
      <c r="D5319" s="9" t="inlineStr">
        <is>
          <t>Bound</t>
        </is>
      </c>
      <c r="E5319" s="8" t="inlineStr">
        <is>
          <t>Delphine Nakashima</t>
        </is>
      </c>
      <c r="F5319" s="11" t="n">
        <v>2018</v>
      </c>
      <c r="G5319" s="8" t="inlineStr">
        <is>
          <t>Aston Martin</t>
        </is>
      </c>
      <c r="H5319" s="8" t="inlineStr">
        <is>
          <t>DB5</t>
        </is>
      </c>
      <c r="I5319" s="8" t="inlineStr">
        <is>
          <t>DSXZWFE1FRCYL9L90</t>
        </is>
      </c>
      <c r="J5319" s="8" t="inlineStr">
        <is>
          <t>07 - Post-War Classic (1946-1972)</t>
        </is>
      </c>
      <c r="K5319" s="12" t="n">
        <v>1255000</v>
      </c>
      <c r="L5319" s="8" t="inlineStr">
        <is>
          <t>Massachusetts</t>
        </is>
      </c>
      <c r="M5319" s="13" t="n">
        <v>11247.64</v>
      </c>
      <c r="N5319" s="13" t="n">
        <v>9888.93</v>
      </c>
      <c r="O5319" s="8" t="n"/>
    </row>
    <row r="5320">
      <c r="A5320" s="8" t="inlineStr">
        <is>
          <t>CANON-202602-005348</t>
        </is>
      </c>
      <c r="B5320" s="9" t="inlineStr">
        <is>
          <t>2026-02</t>
        </is>
      </c>
      <c r="C5320" s="10" t="n">
        <v>46061</v>
      </c>
      <c r="D5320" s="9" t="inlineStr">
        <is>
          <t>Bound</t>
        </is>
      </c>
      <c r="E5320" s="8" t="inlineStr">
        <is>
          <t>Mireille Kingsford</t>
        </is>
      </c>
      <c r="F5320" s="11" t="n">
        <v>1975</v>
      </c>
      <c r="G5320" s="8" t="inlineStr">
        <is>
          <t>Bentley</t>
        </is>
      </c>
      <c r="H5320" s="8" t="inlineStr">
        <is>
          <t>Continental GT</t>
        </is>
      </c>
      <c r="I5320" s="8" t="inlineStr">
        <is>
          <t>Y8ZYNVT72KLAFD5AL</t>
        </is>
      </c>
      <c r="J5320" s="8" t="inlineStr">
        <is>
          <t>02 - Sports / GT</t>
        </is>
      </c>
      <c r="K5320" s="12" t="n">
        <v>1095000</v>
      </c>
      <c r="L5320" s="8" t="inlineStr">
        <is>
          <t>Maryland</t>
        </is>
      </c>
      <c r="M5320" s="13" t="n">
        <v>10795.05</v>
      </c>
      <c r="N5320" s="13" t="n">
        <v>9491.01</v>
      </c>
      <c r="O5320" s="8" t="n"/>
    </row>
    <row r="5321">
      <c r="A5321" s="8" t="inlineStr">
        <is>
          <t>CANON-202602-005349</t>
        </is>
      </c>
      <c r="B5321" s="9" t="inlineStr">
        <is>
          <t>2026-02</t>
        </is>
      </c>
      <c r="C5321" s="10" t="n">
        <v>46066</v>
      </c>
      <c r="D5321" s="9" t="inlineStr">
        <is>
          <t>Bound</t>
        </is>
      </c>
      <c r="E5321" s="8" t="inlineStr">
        <is>
          <t>Aurelio Kingsford</t>
        </is>
      </c>
      <c r="F5321" s="11" t="n">
        <v>1995</v>
      </c>
      <c r="G5321" s="8" t="inlineStr">
        <is>
          <t>Ferrari</t>
        </is>
      </c>
      <c r="H5321" s="8" t="inlineStr">
        <is>
          <t>275 GTB/4</t>
        </is>
      </c>
      <c r="I5321" s="8" t="inlineStr">
        <is>
          <t>8XB01JJARZN0AS85R</t>
        </is>
      </c>
      <c r="J5321" s="8" t="inlineStr">
        <is>
          <t>07 - Post-War Classic (1946-1972)</t>
        </is>
      </c>
      <c r="K5321" s="12" t="n">
        <v>230000</v>
      </c>
      <c r="L5321" s="8" t="inlineStr">
        <is>
          <t>Alabama</t>
        </is>
      </c>
      <c r="M5321" s="13" t="n">
        <v>3141.45</v>
      </c>
      <c r="N5321" s="13" t="n">
        <v>2761.96</v>
      </c>
      <c r="O5321" s="8" t="n"/>
    </row>
    <row r="5322">
      <c r="A5322" s="8" t="inlineStr">
        <is>
          <t>CANON-202602-005350</t>
        </is>
      </c>
      <c r="B5322" s="9" t="inlineStr">
        <is>
          <t>2026-02</t>
        </is>
      </c>
      <c r="C5322" s="10" t="n">
        <v>46080</v>
      </c>
      <c r="D5322" s="9" t="inlineStr">
        <is>
          <t>Bound</t>
        </is>
      </c>
      <c r="E5322" s="8" t="inlineStr">
        <is>
          <t>Fitzgerald Thistlewood</t>
        </is>
      </c>
      <c r="F5322" s="11" t="n">
        <v>1984</v>
      </c>
      <c r="G5322" s="8" t="inlineStr">
        <is>
          <t>Mercedes-Benz</t>
        </is>
      </c>
      <c r="H5322" s="8" t="inlineStr">
        <is>
          <t>AMG GT</t>
        </is>
      </c>
      <c r="I5322" s="8" t="inlineStr">
        <is>
          <t>19GS0JSHN6CXTEKJC</t>
        </is>
      </c>
      <c r="J5322" s="8" t="inlineStr">
        <is>
          <t>02 - Sports / GT</t>
        </is>
      </c>
      <c r="K5322" s="12" t="n">
        <v>345000</v>
      </c>
      <c r="L5322" s="8" t="inlineStr">
        <is>
          <t>California</t>
        </is>
      </c>
      <c r="M5322" s="13" t="n">
        <v>6590.8</v>
      </c>
      <c r="N5322" s="13" t="n">
        <v>5794.63</v>
      </c>
      <c r="O5322" s="8" t="n"/>
    </row>
    <row r="5323">
      <c r="A5323" s="8" t="inlineStr">
        <is>
          <t>CANON-202602-005351</t>
        </is>
      </c>
      <c r="B5323" s="9" t="inlineStr">
        <is>
          <t>2026-02</t>
        </is>
      </c>
      <c r="C5323" s="10" t="n">
        <v>46059</v>
      </c>
      <c r="D5323" s="9" t="inlineStr">
        <is>
          <t>Bound</t>
        </is>
      </c>
      <c r="E5323" s="8" t="inlineStr">
        <is>
          <t>Mireille Merriweather</t>
        </is>
      </c>
      <c r="F5323" s="11" t="n">
        <v>1979</v>
      </c>
      <c r="G5323" s="8" t="inlineStr">
        <is>
          <t>Mercedes-Benz</t>
        </is>
      </c>
      <c r="H5323" s="8" t="inlineStr">
        <is>
          <t>280SL Pagoda</t>
        </is>
      </c>
      <c r="I5323" s="8" t="inlineStr">
        <is>
          <t>XH53AWKN6MTVL1VHE</t>
        </is>
      </c>
      <c r="J5323" s="8" t="inlineStr">
        <is>
          <t>07 - Post-War Classic (1946-1972)</t>
        </is>
      </c>
      <c r="K5323" s="12" t="n">
        <v>765000</v>
      </c>
      <c r="L5323" s="8" t="inlineStr">
        <is>
          <t>South Dakota</t>
        </is>
      </c>
      <c r="M5323" s="13" t="n">
        <v>6889.33</v>
      </c>
      <c r="N5323" s="13" t="n">
        <v>6057.1</v>
      </c>
      <c r="O5323" s="8" t="n"/>
    </row>
    <row r="5324">
      <c r="A5324" s="8" t="inlineStr">
        <is>
          <t>CANON-202602-005353</t>
        </is>
      </c>
      <c r="B5324" s="9" t="inlineStr">
        <is>
          <t>2026-02</t>
        </is>
      </c>
      <c r="C5324" s="10" t="n">
        <v>46068</v>
      </c>
      <c r="D5324" s="9" t="inlineStr">
        <is>
          <t>Bound</t>
        </is>
      </c>
      <c r="E5324" s="8" t="inlineStr">
        <is>
          <t>Ramona Vandermeer</t>
        </is>
      </c>
      <c r="F5324" s="11" t="n">
        <v>1995</v>
      </c>
      <c r="G5324" s="8" t="inlineStr">
        <is>
          <t>BMW</t>
        </is>
      </c>
      <c r="H5324" s="8" t="inlineStr">
        <is>
          <t>M8 Competition</t>
        </is>
      </c>
      <c r="I5324" s="8" t="inlineStr">
        <is>
          <t>TT9WEB0JVV65WXVBW</t>
        </is>
      </c>
      <c r="J5324" s="8" t="inlineStr">
        <is>
          <t>02 - Sports / GT</t>
        </is>
      </c>
      <c r="K5324" s="12" t="n">
        <v>580000</v>
      </c>
      <c r="L5324" s="8" t="inlineStr">
        <is>
          <t>Ohio</t>
        </is>
      </c>
      <c r="M5324" s="13" t="n">
        <v>9887.360000000001</v>
      </c>
      <c r="N5324" s="13" t="n">
        <v>8692.969999999999</v>
      </c>
      <c r="O5324" s="8" t="n"/>
    </row>
    <row r="5325">
      <c r="A5325" s="8" t="inlineStr">
        <is>
          <t>CANON-202602-005354</t>
        </is>
      </c>
      <c r="B5325" s="9" t="inlineStr">
        <is>
          <t>2026-02</t>
        </is>
      </c>
      <c r="C5325" s="10" t="n">
        <v>46069</v>
      </c>
      <c r="D5325" s="9" t="inlineStr">
        <is>
          <t>Bound</t>
        </is>
      </c>
      <c r="E5325" s="8" t="inlineStr">
        <is>
          <t>Emiliano Harrington</t>
        </is>
      </c>
      <c r="F5325" s="11" t="n">
        <v>1957</v>
      </c>
      <c r="G5325" s="8" t="inlineStr">
        <is>
          <t>BMW</t>
        </is>
      </c>
      <c r="H5325" s="8" t="inlineStr">
        <is>
          <t>M8 Competition</t>
        </is>
      </c>
      <c r="I5325" s="8" t="inlineStr">
        <is>
          <t>DG9EFXB59834YYN2R</t>
        </is>
      </c>
      <c r="J5325" s="8" t="inlineStr">
        <is>
          <t>02 - Sports / GT</t>
        </is>
      </c>
      <c r="K5325" s="12" t="n">
        <v>540000</v>
      </c>
      <c r="L5325" s="8" t="inlineStr">
        <is>
          <t>Hawaii</t>
        </is>
      </c>
      <c r="M5325" s="13" t="n">
        <v>8609.43</v>
      </c>
      <c r="N5325" s="13" t="n">
        <v>7569.41</v>
      </c>
      <c r="O5325" s="8" t="n"/>
    </row>
    <row r="5326">
      <c r="A5326" s="8" t="inlineStr">
        <is>
          <t>CANON-202602-005355</t>
        </is>
      </c>
      <c r="B5326" s="9" t="inlineStr">
        <is>
          <t>2026-02</t>
        </is>
      </c>
      <c r="C5326" s="10" t="n">
        <v>46073</v>
      </c>
      <c r="D5326" s="9" t="inlineStr">
        <is>
          <t>Bound</t>
        </is>
      </c>
      <c r="E5326" s="8" t="inlineStr">
        <is>
          <t>Emiliano Kingsford</t>
        </is>
      </c>
      <c r="F5326" s="11" t="n">
        <v>1987</v>
      </c>
      <c r="G5326" s="8" t="inlineStr">
        <is>
          <t>Bentley</t>
        </is>
      </c>
      <c r="H5326" s="8" t="inlineStr">
        <is>
          <t>Continental GT</t>
        </is>
      </c>
      <c r="I5326" s="8" t="inlineStr">
        <is>
          <t>1KBNK8F0WYSNJ9VBD</t>
        </is>
      </c>
      <c r="J5326" s="8" t="inlineStr">
        <is>
          <t>02 - Sports / GT</t>
        </is>
      </c>
      <c r="K5326" s="12" t="n">
        <v>325000</v>
      </c>
      <c r="L5326" s="8" t="inlineStr">
        <is>
          <t>North Carolina</t>
        </is>
      </c>
      <c r="M5326" s="13" t="n">
        <v>5288.92</v>
      </c>
      <c r="N5326" s="13" t="n">
        <v>4650.02</v>
      </c>
      <c r="O5326" s="8" t="n"/>
    </row>
    <row r="5327">
      <c r="A5327" s="8" t="inlineStr">
        <is>
          <t>CANON-202602-005357</t>
        </is>
      </c>
      <c r="B5327" s="9" t="inlineStr">
        <is>
          <t>2026-02</t>
        </is>
      </c>
      <c r="C5327" s="10" t="n">
        <v>46081</v>
      </c>
      <c r="D5327" s="9" t="inlineStr">
        <is>
          <t>Bound</t>
        </is>
      </c>
      <c r="E5327" s="8" t="inlineStr">
        <is>
          <t>Cassius Pennington</t>
        </is>
      </c>
      <c r="F5327" s="11" t="n">
        <v>1986</v>
      </c>
      <c r="G5327" s="8" t="inlineStr">
        <is>
          <t>Bentley</t>
        </is>
      </c>
      <c r="H5327" s="8" t="inlineStr">
        <is>
          <t>Continental GT</t>
        </is>
      </c>
      <c r="I5327" s="8" t="inlineStr">
        <is>
          <t>DW63AMZ69S56N5LJW</t>
        </is>
      </c>
      <c r="J5327" s="8" t="inlineStr">
        <is>
          <t>02 - Sports / GT</t>
        </is>
      </c>
      <c r="K5327" s="12" t="n">
        <v>565000</v>
      </c>
      <c r="L5327" s="8" t="inlineStr">
        <is>
          <t>Hawaii</t>
        </is>
      </c>
      <c r="M5327" s="13" t="n">
        <v>9008.02</v>
      </c>
      <c r="N5327" s="13" t="n">
        <v>7919.85</v>
      </c>
      <c r="O5327" s="8" t="n"/>
    </row>
    <row r="5328">
      <c r="A5328" s="8" t="inlineStr">
        <is>
          <t>CANON-202602-005360</t>
        </is>
      </c>
      <c r="B5328" s="9" t="inlineStr">
        <is>
          <t>2026-02</t>
        </is>
      </c>
      <c r="C5328" s="10" t="n">
        <v>46055</v>
      </c>
      <c r="D5328" s="9" t="inlineStr">
        <is>
          <t>Bound</t>
        </is>
      </c>
      <c r="E5328" s="8" t="inlineStr">
        <is>
          <t>Desmond Fairweather</t>
        </is>
      </c>
      <c r="F5328" s="11" t="n">
        <v>1962</v>
      </c>
      <c r="G5328" s="8" t="inlineStr">
        <is>
          <t>Lamborghini</t>
        </is>
      </c>
      <c r="H5328" s="8" t="inlineStr">
        <is>
          <t>Huracan EVO</t>
        </is>
      </c>
      <c r="I5328" s="8" t="inlineStr">
        <is>
          <t>RBH2KK3JM3551S8RS</t>
        </is>
      </c>
      <c r="J5328" s="8" t="inlineStr">
        <is>
          <t>03 - Supercar</t>
        </is>
      </c>
      <c r="K5328" s="12" t="n">
        <v>355000</v>
      </c>
      <c r="L5328" s="8" t="inlineStr">
        <is>
          <t>Wyoming</t>
        </is>
      </c>
      <c r="M5328" s="13" t="n">
        <v>8242.030000000001</v>
      </c>
      <c r="N5328" s="13" t="n">
        <v>7246.39</v>
      </c>
      <c r="O5328" s="8" t="n"/>
    </row>
    <row r="5329">
      <c r="A5329" s="8" t="inlineStr">
        <is>
          <t>CANON-202602-005361</t>
        </is>
      </c>
      <c r="B5329" s="9" t="inlineStr">
        <is>
          <t>2026-02</t>
        </is>
      </c>
      <c r="C5329" s="10" t="n">
        <v>46061</v>
      </c>
      <c r="D5329" s="9" t="inlineStr">
        <is>
          <t>Bound</t>
        </is>
      </c>
      <c r="E5329" s="8" t="inlineStr">
        <is>
          <t>Delphine Rourke</t>
        </is>
      </c>
      <c r="F5329" s="11" t="n">
        <v>1965</v>
      </c>
      <c r="G5329" s="8" t="inlineStr">
        <is>
          <t>Aston Martin</t>
        </is>
      </c>
      <c r="H5329" s="8" t="inlineStr">
        <is>
          <t>DB12</t>
        </is>
      </c>
      <c r="I5329" s="8" t="inlineStr">
        <is>
          <t>61AX01NDW8LY1PYEC</t>
        </is>
      </c>
      <c r="J5329" s="8" t="inlineStr">
        <is>
          <t>02 - Sports / GT</t>
        </is>
      </c>
      <c r="K5329" s="12" t="n">
        <v>440000</v>
      </c>
      <c r="L5329" s="8" t="inlineStr">
        <is>
          <t>Oregon</t>
        </is>
      </c>
      <c r="M5329" s="13" t="n">
        <v>7035.85</v>
      </c>
      <c r="N5329" s="13" t="n">
        <v>6185.92</v>
      </c>
      <c r="O5329" s="8" t="n"/>
    </row>
    <row r="5330">
      <c r="A5330" s="8" t="inlineStr">
        <is>
          <t>CANON-202602-005362</t>
        </is>
      </c>
      <c r="B5330" s="9" t="inlineStr">
        <is>
          <t>2026-02</t>
        </is>
      </c>
      <c r="C5330" s="10" t="n">
        <v>46066</v>
      </c>
      <c r="D5330" s="9" t="inlineStr">
        <is>
          <t>Bound</t>
        </is>
      </c>
      <c r="E5330" s="8" t="inlineStr">
        <is>
          <t>Priya Larsson</t>
        </is>
      </c>
      <c r="F5330" s="11" t="n">
        <v>1978</v>
      </c>
      <c r="G5330" s="8" t="inlineStr">
        <is>
          <t>Alfa Romeo</t>
        </is>
      </c>
      <c r="H5330" s="8" t="inlineStr">
        <is>
          <t>8C 2900</t>
        </is>
      </c>
      <c r="I5330" s="8" t="inlineStr">
        <is>
          <t>PM6KCY72KVC0LLAL7</t>
        </is>
      </c>
      <c r="J5330" s="8" t="inlineStr">
        <is>
          <t>06 - Vintage Pre-War (pre-1946)</t>
        </is>
      </c>
      <c r="K5330" s="12" t="n">
        <v>1865000</v>
      </c>
      <c r="L5330" s="8" t="inlineStr">
        <is>
          <t>Maryland</t>
        </is>
      </c>
      <c r="M5330" s="13" t="n">
        <v>11365.94</v>
      </c>
      <c r="N5330" s="13" t="n">
        <v>9992.93</v>
      </c>
      <c r="O5330" s="8" t="n"/>
    </row>
    <row r="5331">
      <c r="A5331" s="8" t="inlineStr">
        <is>
          <t>CANON-202602-005363</t>
        </is>
      </c>
      <c r="B5331" s="9" t="inlineStr">
        <is>
          <t>2026-02</t>
        </is>
      </c>
      <c r="C5331" s="10" t="n">
        <v>46063</v>
      </c>
      <c r="D5331" s="9" t="inlineStr">
        <is>
          <t>Bound</t>
        </is>
      </c>
      <c r="E5331" s="8" t="inlineStr">
        <is>
          <t>Ottilie Blackwood</t>
        </is>
      </c>
      <c r="F5331" s="11" t="n">
        <v>1986</v>
      </c>
      <c r="G5331" s="8" t="inlineStr">
        <is>
          <t>Maserati</t>
        </is>
      </c>
      <c r="H5331" s="8" t="inlineStr">
        <is>
          <t>GranTurismo</t>
        </is>
      </c>
      <c r="I5331" s="8" t="inlineStr">
        <is>
          <t>CJF6CELKHC4VYJUPU</t>
        </is>
      </c>
      <c r="J5331" s="8" t="inlineStr">
        <is>
          <t>02 - Sports / GT</t>
        </is>
      </c>
      <c r="K5331" s="12" t="n">
        <v>175000</v>
      </c>
      <c r="L5331" s="8" t="inlineStr">
        <is>
          <t>Georgia</t>
        </is>
      </c>
      <c r="M5331" s="13" t="n">
        <v>3402.26</v>
      </c>
      <c r="N5331" s="13" t="n">
        <v>2991.27</v>
      </c>
      <c r="O5331" s="8" t="n"/>
    </row>
    <row r="5332">
      <c r="A5332" s="8" t="inlineStr">
        <is>
          <t>CANON-202602-005364</t>
        </is>
      </c>
      <c r="B5332" s="9" t="inlineStr">
        <is>
          <t>2026-02</t>
        </is>
      </c>
      <c r="C5332" s="10" t="n">
        <v>46060</v>
      </c>
      <c r="D5332" s="9" t="inlineStr">
        <is>
          <t>Bound</t>
        </is>
      </c>
      <c r="E5332" s="8" t="inlineStr">
        <is>
          <t>Thaddeus Underwood</t>
        </is>
      </c>
      <c r="F5332" s="11" t="n">
        <v>2018</v>
      </c>
      <c r="G5332" s="8" t="inlineStr">
        <is>
          <t>Aston Martin</t>
        </is>
      </c>
      <c r="H5332" s="8" t="inlineStr">
        <is>
          <t>DB12</t>
        </is>
      </c>
      <c r="I5332" s="8" t="inlineStr">
        <is>
          <t>FGXS8U9WB0DVCNY4P</t>
        </is>
      </c>
      <c r="J5332" s="8" t="inlineStr">
        <is>
          <t>02 - Sports / GT</t>
        </is>
      </c>
      <c r="K5332" s="12" t="n">
        <v>745000</v>
      </c>
      <c r="L5332" s="8" t="inlineStr">
        <is>
          <t>Pennsylvania</t>
        </is>
      </c>
      <c r="M5332" s="13" t="n">
        <v>9136.790000000001</v>
      </c>
      <c r="N5332" s="13" t="n">
        <v>8033.07</v>
      </c>
      <c r="O5332" s="8" t="n"/>
    </row>
    <row r="5333">
      <c r="A5333" s="8" t="inlineStr">
        <is>
          <t>CANON-202602-005365</t>
        </is>
      </c>
      <c r="B5333" s="9" t="inlineStr">
        <is>
          <t>2026-02</t>
        </is>
      </c>
      <c r="C5333" s="10" t="n">
        <v>46067</v>
      </c>
      <c r="D5333" s="9" t="inlineStr">
        <is>
          <t>Bound</t>
        </is>
      </c>
      <c r="E5333" s="8" t="inlineStr">
        <is>
          <t>Leopold Nakashima</t>
        </is>
      </c>
      <c r="F5333" s="11" t="n">
        <v>1980</v>
      </c>
      <c r="G5333" s="8" t="inlineStr">
        <is>
          <t>Mercedes-Benz</t>
        </is>
      </c>
      <c r="H5333" s="8" t="inlineStr">
        <is>
          <t>280SL Pagoda</t>
        </is>
      </c>
      <c r="I5333" s="8" t="inlineStr">
        <is>
          <t>ZVJC63H3NT2LW006S</t>
        </is>
      </c>
      <c r="J5333" s="8" t="inlineStr">
        <is>
          <t>07 - Post-War Classic (1946-1972)</t>
        </is>
      </c>
      <c r="K5333" s="12" t="n">
        <v>430000</v>
      </c>
      <c r="L5333" s="8" t="inlineStr">
        <is>
          <t>Wyoming</t>
        </is>
      </c>
      <c r="M5333" s="13" t="n">
        <v>4166.94</v>
      </c>
      <c r="N5333" s="13" t="n">
        <v>3663.57</v>
      </c>
      <c r="O5333" s="8" t="n"/>
    </row>
    <row r="5334">
      <c r="A5334" s="8" t="inlineStr">
        <is>
          <t>CANON-202602-005368</t>
        </is>
      </c>
      <c r="B5334" s="9" t="inlineStr">
        <is>
          <t>2026-02</t>
        </is>
      </c>
      <c r="C5334" s="10" t="n">
        <v>46065</v>
      </c>
      <c r="D5334" s="9" t="inlineStr">
        <is>
          <t>Bound</t>
        </is>
      </c>
      <c r="E5334" s="8" t="inlineStr">
        <is>
          <t>Fitzgerald Kingsford</t>
        </is>
      </c>
      <c r="F5334" s="11" t="n">
        <v>2002</v>
      </c>
      <c r="G5334" s="8" t="inlineStr">
        <is>
          <t>Porsche</t>
        </is>
      </c>
      <c r="H5334" s="8" t="inlineStr">
        <is>
          <t>911 Turbo S</t>
        </is>
      </c>
      <c r="I5334" s="8" t="inlineStr">
        <is>
          <t>PLYVLUN2XE6R5XH22</t>
        </is>
      </c>
      <c r="J5334" s="8" t="inlineStr">
        <is>
          <t>02 - Sports / GT</t>
        </is>
      </c>
      <c r="K5334" s="12" t="n">
        <v>545000</v>
      </c>
      <c r="L5334" s="8" t="inlineStr">
        <is>
          <t>Texas</t>
        </is>
      </c>
      <c r="M5334" s="13" t="n">
        <v>7686.56</v>
      </c>
      <c r="N5334" s="13" t="n">
        <v>6758.02</v>
      </c>
      <c r="O5334" s="8" t="n"/>
    </row>
    <row r="5335">
      <c r="A5335" s="8" t="inlineStr">
        <is>
          <t>CANON-202602-005369</t>
        </is>
      </c>
      <c r="B5335" s="9" t="inlineStr">
        <is>
          <t>2026-02</t>
        </is>
      </c>
      <c r="C5335" s="10" t="n">
        <v>46056</v>
      </c>
      <c r="D5335" s="9" t="inlineStr">
        <is>
          <t>Bound</t>
        </is>
      </c>
      <c r="E5335" s="8" t="inlineStr">
        <is>
          <t>Thaddeus Fairweather</t>
        </is>
      </c>
      <c r="F5335" s="11" t="n">
        <v>1994</v>
      </c>
      <c r="G5335" s="8" t="inlineStr">
        <is>
          <t>Aston Martin</t>
        </is>
      </c>
      <c r="H5335" s="8" t="inlineStr">
        <is>
          <t>DB12</t>
        </is>
      </c>
      <c r="I5335" s="8" t="inlineStr">
        <is>
          <t>0SRMMVDJBTTSF0LCB</t>
        </is>
      </c>
      <c r="J5335" s="8" t="inlineStr">
        <is>
          <t>02 - Sports / GT</t>
        </is>
      </c>
      <c r="K5335" s="12" t="n">
        <v>460000</v>
      </c>
      <c r="L5335" s="8" t="inlineStr">
        <is>
          <t>Michigan</t>
        </is>
      </c>
      <c r="M5335" s="13" t="n">
        <v>10089.62</v>
      </c>
      <c r="N5335" s="13" t="n">
        <v>8870.790000000001</v>
      </c>
      <c r="O5335" s="8" t="n"/>
    </row>
    <row r="5336">
      <c r="A5336" s="8" t="inlineStr">
        <is>
          <t>CANON-202602-005370</t>
        </is>
      </c>
      <c r="B5336" s="9" t="inlineStr">
        <is>
          <t>2026-02</t>
        </is>
      </c>
      <c r="C5336" s="10" t="n">
        <v>46057</v>
      </c>
      <c r="D5336" s="9" t="inlineStr">
        <is>
          <t>Bound</t>
        </is>
      </c>
      <c r="E5336" s="8" t="inlineStr">
        <is>
          <t>Leopold Larsson</t>
        </is>
      </c>
      <c r="F5336" s="11" t="n">
        <v>2022</v>
      </c>
      <c r="G5336" s="8" t="inlineStr">
        <is>
          <t>Jaguar</t>
        </is>
      </c>
      <c r="H5336" s="8" t="inlineStr">
        <is>
          <t>E-Type Series 1</t>
        </is>
      </c>
      <c r="I5336" s="8" t="inlineStr">
        <is>
          <t>80ZKH0TSHAZWFYMMM</t>
        </is>
      </c>
      <c r="J5336" s="8" t="inlineStr">
        <is>
          <t>07 - Post-War Classic (1946-1972)</t>
        </is>
      </c>
      <c r="K5336" s="12" t="n">
        <v>280000</v>
      </c>
      <c r="L5336" s="8" t="inlineStr">
        <is>
          <t>Vermont</t>
        </is>
      </c>
      <c r="M5336" s="13" t="n">
        <v>3093.74</v>
      </c>
      <c r="N5336" s="13" t="n">
        <v>2720.02</v>
      </c>
      <c r="O5336" s="8" t="n"/>
    </row>
    <row r="5337">
      <c r="A5337" s="8" t="inlineStr">
        <is>
          <t>CANON-202602-005372</t>
        </is>
      </c>
      <c r="B5337" s="9" t="inlineStr">
        <is>
          <t>2026-02</t>
        </is>
      </c>
      <c r="C5337" s="10" t="n">
        <v>46079</v>
      </c>
      <c r="D5337" s="9" t="inlineStr">
        <is>
          <t>Bound</t>
        </is>
      </c>
      <c r="E5337" s="8" t="inlineStr">
        <is>
          <t>Saoirse Castellanos</t>
        </is>
      </c>
      <c r="F5337" s="11" t="n">
        <v>2003</v>
      </c>
      <c r="G5337" s="8" t="inlineStr">
        <is>
          <t>Ferrari</t>
        </is>
      </c>
      <c r="H5337" s="8" t="inlineStr">
        <is>
          <t>SF90 Stradale</t>
        </is>
      </c>
      <c r="I5337" s="8" t="inlineStr">
        <is>
          <t>7ZYJB9E2LAXYVEKUK</t>
        </is>
      </c>
      <c r="J5337" s="8" t="inlineStr">
        <is>
          <t>03 - Supercar</t>
        </is>
      </c>
      <c r="K5337" s="12" t="n">
        <v>370000</v>
      </c>
      <c r="L5337" s="8" t="inlineStr">
        <is>
          <t>California</t>
        </is>
      </c>
      <c r="M5337" s="13" t="n">
        <v>10838.21</v>
      </c>
      <c r="N5337" s="13" t="n">
        <v>9528.950000000001</v>
      </c>
      <c r="O5337" s="8" t="n"/>
    </row>
    <row r="5338">
      <c r="A5338" s="8" t="inlineStr">
        <is>
          <t>CANON-202602-005373</t>
        </is>
      </c>
      <c r="B5338" s="9" t="inlineStr">
        <is>
          <t>2026-02</t>
        </is>
      </c>
      <c r="C5338" s="10" t="n">
        <v>46078</v>
      </c>
      <c r="D5338" s="9" t="inlineStr">
        <is>
          <t>Bound</t>
        </is>
      </c>
      <c r="E5338" s="8" t="inlineStr">
        <is>
          <t>Priya Harrington</t>
        </is>
      </c>
      <c r="F5338" s="11" t="n">
        <v>1956</v>
      </c>
      <c r="G5338" s="8" t="inlineStr">
        <is>
          <t>Maserati</t>
        </is>
      </c>
      <c r="H5338" s="8" t="inlineStr">
        <is>
          <t>GranTurismo</t>
        </is>
      </c>
      <c r="I5338" s="8" t="inlineStr">
        <is>
          <t>80DUT9FPPAVKS8AS3</t>
        </is>
      </c>
      <c r="J5338" s="8" t="inlineStr">
        <is>
          <t>02 - Sports / GT</t>
        </is>
      </c>
      <c r="K5338" s="12" t="n">
        <v>895000</v>
      </c>
      <c r="L5338" s="8" t="inlineStr">
        <is>
          <t>New York</t>
        </is>
      </c>
      <c r="M5338" s="13" t="n">
        <v>14049.81</v>
      </c>
      <c r="N5338" s="13" t="n">
        <v>12352.59</v>
      </c>
      <c r="O5338" s="8" t="n"/>
    </row>
    <row r="5339">
      <c r="A5339" s="8" t="inlineStr">
        <is>
          <t>CANON-202602-005374</t>
        </is>
      </c>
      <c r="B5339" s="9" t="inlineStr">
        <is>
          <t>2026-02</t>
        </is>
      </c>
      <c r="C5339" s="10" t="n">
        <v>46075</v>
      </c>
      <c r="D5339" s="9" t="inlineStr">
        <is>
          <t>Bound</t>
        </is>
      </c>
      <c r="E5339" s="8" t="inlineStr">
        <is>
          <t>Ingrid Rourke</t>
        </is>
      </c>
      <c r="F5339" s="11" t="n">
        <v>2017</v>
      </c>
      <c r="G5339" s="8" t="inlineStr">
        <is>
          <t>Maserati</t>
        </is>
      </c>
      <c r="H5339" s="8" t="inlineStr">
        <is>
          <t>GranTurismo</t>
        </is>
      </c>
      <c r="I5339" s="8" t="inlineStr">
        <is>
          <t>C7FTHVU71HRFCN7L5</t>
        </is>
      </c>
      <c r="J5339" s="8" t="inlineStr">
        <is>
          <t>02 - Sports / GT</t>
        </is>
      </c>
      <c r="K5339" s="12" t="n">
        <v>480000</v>
      </c>
      <c r="L5339" s="8" t="inlineStr">
        <is>
          <t>New York</t>
        </is>
      </c>
      <c r="M5339" s="13" t="n">
        <v>8694.34</v>
      </c>
      <c r="N5339" s="13" t="n">
        <v>7644.06</v>
      </c>
      <c r="O5339" s="8" t="n"/>
    </row>
    <row r="5340">
      <c r="A5340" s="8" t="inlineStr">
        <is>
          <t>CANON-202602-005375</t>
        </is>
      </c>
      <c r="B5340" s="9" t="inlineStr">
        <is>
          <t>2026-02</t>
        </is>
      </c>
      <c r="C5340" s="10" t="n">
        <v>46065</v>
      </c>
      <c r="D5340" s="9" t="inlineStr">
        <is>
          <t>Bound</t>
        </is>
      </c>
      <c r="E5340" s="8" t="inlineStr">
        <is>
          <t>Saoirse Blackwood</t>
        </is>
      </c>
      <c r="F5340" s="11" t="n">
        <v>1955</v>
      </c>
      <c r="G5340" s="8" t="inlineStr">
        <is>
          <t>Bentley</t>
        </is>
      </c>
      <c r="H5340" s="8" t="inlineStr">
        <is>
          <t>Continental GT</t>
        </is>
      </c>
      <c r="I5340" s="8" t="inlineStr">
        <is>
          <t>9X291M13RT9V6SB82</t>
        </is>
      </c>
      <c r="J5340" s="8" t="inlineStr">
        <is>
          <t>02 - Sports / GT</t>
        </is>
      </c>
      <c r="K5340" s="12" t="n">
        <v>575000</v>
      </c>
      <c r="L5340" s="8" t="inlineStr">
        <is>
          <t>Rhode Island</t>
        </is>
      </c>
      <c r="M5340" s="13" t="n">
        <v>9661.08</v>
      </c>
      <c r="N5340" s="13" t="n">
        <v>8494.02</v>
      </c>
      <c r="O5340" s="8" t="n"/>
    </row>
    <row r="5341">
      <c r="A5341" s="8" t="inlineStr">
        <is>
          <t>CANON-202602-005376</t>
        </is>
      </c>
      <c r="B5341" s="9" t="inlineStr">
        <is>
          <t>2026-02</t>
        </is>
      </c>
      <c r="C5341" s="10" t="n">
        <v>46057</v>
      </c>
      <c r="D5341" s="9" t="inlineStr">
        <is>
          <t>Bound</t>
        </is>
      </c>
      <c r="E5341" s="8" t="inlineStr">
        <is>
          <t>Ramona Castellanos</t>
        </is>
      </c>
      <c r="F5341" s="11" t="n">
        <v>2007</v>
      </c>
      <c r="G5341" s="8" t="inlineStr">
        <is>
          <t>Lamborghini</t>
        </is>
      </c>
      <c r="H5341" s="8" t="inlineStr">
        <is>
          <t>Huracan EVO</t>
        </is>
      </c>
      <c r="I5341" s="8" t="inlineStr">
        <is>
          <t>XGGZR2WYVNGDV5YS9</t>
        </is>
      </c>
      <c r="J5341" s="8" t="inlineStr">
        <is>
          <t>03 - Supercar</t>
        </is>
      </c>
      <c r="K5341" s="12" t="n">
        <v>1445000</v>
      </c>
      <c r="L5341" s="8" t="inlineStr">
        <is>
          <t>Florida</t>
        </is>
      </c>
      <c r="M5341" s="13" t="n">
        <v>30972.08</v>
      </c>
      <c r="N5341" s="13" t="n">
        <v>27230.65</v>
      </c>
      <c r="O5341" s="8" t="n"/>
    </row>
    <row r="5342">
      <c r="A5342" s="8" t="inlineStr">
        <is>
          <t>CANON-202602-005377</t>
        </is>
      </c>
      <c r="B5342" s="9" t="inlineStr">
        <is>
          <t>2026-02</t>
        </is>
      </c>
      <c r="C5342" s="10" t="n">
        <v>46063</v>
      </c>
      <c r="D5342" s="9" t="inlineStr">
        <is>
          <t>Bound</t>
        </is>
      </c>
      <c r="E5342" s="8" t="inlineStr">
        <is>
          <t>Ingrid Underwood</t>
        </is>
      </c>
      <c r="F5342" s="11" t="n">
        <v>1976</v>
      </c>
      <c r="G5342" s="8" t="inlineStr">
        <is>
          <t>Porsche</t>
        </is>
      </c>
      <c r="H5342" s="8" t="inlineStr">
        <is>
          <t>911 Turbo S</t>
        </is>
      </c>
      <c r="I5342" s="8" t="inlineStr">
        <is>
          <t>JSX0H8EB0X9MX06ZT</t>
        </is>
      </c>
      <c r="J5342" s="8" t="inlineStr">
        <is>
          <t>02 - Sports / GT</t>
        </is>
      </c>
      <c r="K5342" s="12" t="n">
        <v>1200000</v>
      </c>
      <c r="L5342" s="8" t="inlineStr">
        <is>
          <t>California</t>
        </is>
      </c>
      <c r="M5342" s="13" t="n">
        <v>16811.32</v>
      </c>
      <c r="N5342" s="13" t="n">
        <v>14780.51</v>
      </c>
      <c r="O5342" s="8" t="n"/>
    </row>
    <row r="5343">
      <c r="A5343" s="8" t="inlineStr">
        <is>
          <t>CANON-202602-005378</t>
        </is>
      </c>
      <c r="B5343" s="9" t="inlineStr">
        <is>
          <t>2026-02</t>
        </is>
      </c>
      <c r="C5343" s="10" t="n">
        <v>46070</v>
      </c>
      <c r="D5343" s="9" t="inlineStr">
        <is>
          <t>Bound</t>
        </is>
      </c>
      <c r="E5343" s="8" t="inlineStr">
        <is>
          <t>Aurelio Merriweather</t>
        </is>
      </c>
      <c r="F5343" s="11" t="n">
        <v>2006</v>
      </c>
      <c r="G5343" s="8" t="inlineStr">
        <is>
          <t>Porsche</t>
        </is>
      </c>
      <c r="H5343" s="8" t="inlineStr">
        <is>
          <t>911 Turbo S</t>
        </is>
      </c>
      <c r="I5343" s="8" t="inlineStr">
        <is>
          <t>J8J7M8SR5DPZGPKXE</t>
        </is>
      </c>
      <c r="J5343" s="8" t="inlineStr">
        <is>
          <t>02 - Sports / GT</t>
        </is>
      </c>
      <c r="K5343" s="12" t="n">
        <v>760000</v>
      </c>
      <c r="L5343" s="8" t="inlineStr">
        <is>
          <t>Pennsylvania</t>
        </is>
      </c>
      <c r="M5343" s="13" t="n">
        <v>9320.75</v>
      </c>
      <c r="N5343" s="13" t="n">
        <v>8194.799999999999</v>
      </c>
      <c r="O5343" s="8" t="n"/>
    </row>
    <row r="5344">
      <c r="A5344" s="8" t="inlineStr">
        <is>
          <t>CANON-202602-005379</t>
        </is>
      </c>
      <c r="B5344" s="9" t="inlineStr">
        <is>
          <t>2026-02</t>
        </is>
      </c>
      <c r="C5344" s="10" t="n">
        <v>46080</v>
      </c>
      <c r="D5344" s="9" t="inlineStr">
        <is>
          <t>Bound</t>
        </is>
      </c>
      <c r="E5344" s="8" t="inlineStr">
        <is>
          <t>Beatrix Ashcombe</t>
        </is>
      </c>
      <c r="F5344" s="11" t="n">
        <v>1957</v>
      </c>
      <c r="G5344" s="8" t="inlineStr">
        <is>
          <t>Ferrari</t>
        </is>
      </c>
      <c r="H5344" s="8" t="inlineStr">
        <is>
          <t>296 GTB</t>
        </is>
      </c>
      <c r="I5344" s="8" t="inlineStr">
        <is>
          <t>V48J75E3DVPHTRJW9</t>
        </is>
      </c>
      <c r="J5344" s="8" t="inlineStr">
        <is>
          <t>03 - Supercar</t>
        </is>
      </c>
      <c r="K5344" s="12" t="n">
        <v>470000</v>
      </c>
      <c r="L5344" s="8" t="inlineStr">
        <is>
          <t>South Carolina</t>
        </is>
      </c>
      <c r="M5344" s="13" t="n">
        <v>12645.66</v>
      </c>
      <c r="N5344" s="13" t="n">
        <v>11118.06</v>
      </c>
      <c r="O5344" s="8" t="n"/>
    </row>
    <row r="5345">
      <c r="A5345" s="8" t="inlineStr">
        <is>
          <t>CANON-202602-005380</t>
        </is>
      </c>
      <c r="B5345" s="9" t="inlineStr">
        <is>
          <t>2026-02</t>
        </is>
      </c>
      <c r="C5345" s="10" t="n">
        <v>46080</v>
      </c>
      <c r="D5345" s="9" t="inlineStr">
        <is>
          <t>Bound</t>
        </is>
      </c>
      <c r="E5345" s="8" t="inlineStr">
        <is>
          <t>Fitzgerald Kingsford</t>
        </is>
      </c>
      <c r="F5345" s="11" t="n">
        <v>1955</v>
      </c>
      <c r="G5345" s="8" t="inlineStr">
        <is>
          <t>Bentley</t>
        </is>
      </c>
      <c r="H5345" s="8" t="inlineStr">
        <is>
          <t>Continental GT</t>
        </is>
      </c>
      <c r="I5345" s="8" t="inlineStr">
        <is>
          <t>88TT8AK5A94LL4BN1</t>
        </is>
      </c>
      <c r="J5345" s="8" t="inlineStr">
        <is>
          <t>02 - Sports / GT</t>
        </is>
      </c>
      <c r="K5345" s="12" t="n">
        <v>345000</v>
      </c>
      <c r="L5345" s="8" t="inlineStr">
        <is>
          <t>North Dakota</t>
        </is>
      </c>
      <c r="M5345" s="13" t="n">
        <v>4979.72</v>
      </c>
      <c r="N5345" s="13" t="n">
        <v>4378.17</v>
      </c>
      <c r="O5345" s="8" t="n"/>
    </row>
    <row r="5346">
      <c r="A5346" s="8" t="inlineStr">
        <is>
          <t>CANON-202602-005382</t>
        </is>
      </c>
      <c r="B5346" s="9" t="inlineStr">
        <is>
          <t>2026-02</t>
        </is>
      </c>
      <c r="C5346" s="10" t="n">
        <v>46058</v>
      </c>
      <c r="D5346" s="9" t="inlineStr">
        <is>
          <t>Bound</t>
        </is>
      </c>
      <c r="E5346" s="8" t="inlineStr">
        <is>
          <t>Anouk Ashcombe</t>
        </is>
      </c>
      <c r="F5346" s="11" t="n">
        <v>1981</v>
      </c>
      <c r="G5346" s="8" t="inlineStr">
        <is>
          <t>BMW</t>
        </is>
      </c>
      <c r="H5346" s="8" t="inlineStr">
        <is>
          <t>M8 Competition</t>
        </is>
      </c>
      <c r="I5346" s="8" t="inlineStr">
        <is>
          <t>9ARZEX6MEUEDLNYCU</t>
        </is>
      </c>
      <c r="J5346" s="8" t="inlineStr">
        <is>
          <t>02 - Sports / GT</t>
        </is>
      </c>
      <c r="K5346" s="12" t="n">
        <v>725000</v>
      </c>
      <c r="L5346" s="8" t="inlineStr">
        <is>
          <t>Texas</t>
        </is>
      </c>
      <c r="M5346" s="13" t="n">
        <v>10225.24</v>
      </c>
      <c r="N5346" s="13" t="n">
        <v>8990.030000000001</v>
      </c>
      <c r="O5346" s="8" t="n"/>
    </row>
    <row r="5347">
      <c r="A5347" s="8" t="inlineStr">
        <is>
          <t>CANON-202602-005383</t>
        </is>
      </c>
      <c r="B5347" s="9" t="inlineStr">
        <is>
          <t>2026-02</t>
        </is>
      </c>
      <c r="C5347" s="10" t="n">
        <v>46081</v>
      </c>
      <c r="D5347" s="9" t="inlineStr">
        <is>
          <t>Bound</t>
        </is>
      </c>
      <c r="E5347" s="8" t="inlineStr">
        <is>
          <t>Lorenzo Delacroix</t>
        </is>
      </c>
      <c r="F5347" s="11" t="n">
        <v>1958</v>
      </c>
      <c r="G5347" s="8" t="inlineStr">
        <is>
          <t>Aston Martin</t>
        </is>
      </c>
      <c r="H5347" s="8" t="inlineStr">
        <is>
          <t>DB12</t>
        </is>
      </c>
      <c r="I5347" s="8" t="inlineStr">
        <is>
          <t>HEXKDSVD0X95AL3H0</t>
        </is>
      </c>
      <c r="J5347" s="8" t="inlineStr">
        <is>
          <t>02 - Sports / GT</t>
        </is>
      </c>
      <c r="K5347" s="12" t="n">
        <v>410000</v>
      </c>
      <c r="L5347" s="8" t="inlineStr">
        <is>
          <t>Connecticut</t>
        </is>
      </c>
      <c r="M5347" s="13" t="n">
        <v>6498.11</v>
      </c>
      <c r="N5347" s="13" t="n">
        <v>5713.14</v>
      </c>
      <c r="O5347" s="8" t="n"/>
    </row>
    <row r="5348">
      <c r="A5348" s="8" t="inlineStr">
        <is>
          <t>CANON-202602-005384</t>
        </is>
      </c>
      <c r="B5348" s="9" t="inlineStr">
        <is>
          <t>2026-02</t>
        </is>
      </c>
      <c r="C5348" s="10" t="n">
        <v>46072</v>
      </c>
      <c r="D5348" s="9" t="inlineStr">
        <is>
          <t>Bound</t>
        </is>
      </c>
      <c r="E5348" s="8" t="inlineStr">
        <is>
          <t>Callum Ashcombe</t>
        </is>
      </c>
      <c r="F5348" s="11" t="n">
        <v>2010</v>
      </c>
      <c r="G5348" s="8" t="inlineStr">
        <is>
          <t>Ferrari</t>
        </is>
      </c>
      <c r="H5348" s="8" t="inlineStr">
        <is>
          <t>275 GTB/4</t>
        </is>
      </c>
      <c r="I5348" s="8" t="inlineStr">
        <is>
          <t>6TV1AHN8S43DH9J2F</t>
        </is>
      </c>
      <c r="J5348" s="8" t="inlineStr">
        <is>
          <t>07 - Post-War Classic (1946-1972)</t>
        </is>
      </c>
      <c r="K5348" s="12" t="n">
        <v>365000</v>
      </c>
      <c r="L5348" s="8" t="inlineStr">
        <is>
          <t>New York</t>
        </is>
      </c>
      <c r="M5348" s="13" t="n">
        <v>4231.25</v>
      </c>
      <c r="N5348" s="13" t="n">
        <v>3720.11</v>
      </c>
      <c r="O5348" s="8" t="n"/>
    </row>
    <row r="5349">
      <c r="A5349" s="8" t="inlineStr">
        <is>
          <t>CANON-202602-005386</t>
        </is>
      </c>
      <c r="B5349" s="9" t="inlineStr">
        <is>
          <t>2026-02</t>
        </is>
      </c>
      <c r="C5349" s="10" t="n">
        <v>46070</v>
      </c>
      <c r="D5349" s="9" t="inlineStr">
        <is>
          <t>Bound</t>
        </is>
      </c>
      <c r="E5349" s="8" t="inlineStr">
        <is>
          <t>Ramona Nakashima</t>
        </is>
      </c>
      <c r="F5349" s="11" t="n">
        <v>2017</v>
      </c>
      <c r="G5349" s="8" t="inlineStr">
        <is>
          <t>BMW</t>
        </is>
      </c>
      <c r="H5349" s="8" t="inlineStr">
        <is>
          <t>M8 Competition</t>
        </is>
      </c>
      <c r="I5349" s="8" t="inlineStr">
        <is>
          <t>W57SAKB2UJEL6JA6E</t>
        </is>
      </c>
      <c r="J5349" s="8" t="inlineStr">
        <is>
          <t>02 - Sports / GT</t>
        </is>
      </c>
      <c r="K5349" s="12" t="n">
        <v>805000</v>
      </c>
      <c r="L5349" s="8" t="inlineStr">
        <is>
          <t>Maryland</t>
        </is>
      </c>
      <c r="M5349" s="13" t="n">
        <v>9379.01</v>
      </c>
      <c r="N5349" s="13" t="n">
        <v>8246.030000000001</v>
      </c>
      <c r="O5349" s="8" t="n"/>
    </row>
    <row r="5350">
      <c r="A5350" s="8" t="inlineStr">
        <is>
          <t>CANON-202602-005387</t>
        </is>
      </c>
      <c r="B5350" s="9" t="inlineStr">
        <is>
          <t>2026-02</t>
        </is>
      </c>
      <c r="C5350" s="10" t="n">
        <v>46064</v>
      </c>
      <c r="D5350" s="9" t="inlineStr">
        <is>
          <t>Bound</t>
        </is>
      </c>
      <c r="E5350" s="8" t="inlineStr">
        <is>
          <t>Emiliano Harrington</t>
        </is>
      </c>
      <c r="F5350" s="11" t="n">
        <v>2011</v>
      </c>
      <c r="G5350" s="8" t="inlineStr">
        <is>
          <t>BMW</t>
        </is>
      </c>
      <c r="H5350" s="8" t="inlineStr">
        <is>
          <t>M8 Competition</t>
        </is>
      </c>
      <c r="I5350" s="8" t="inlineStr">
        <is>
          <t>139KHUWVEXEP5YSM9</t>
        </is>
      </c>
      <c r="J5350" s="8" t="inlineStr">
        <is>
          <t>02 - Sports / GT</t>
        </is>
      </c>
      <c r="K5350" s="12" t="n">
        <v>350000</v>
      </c>
      <c r="L5350" s="8" t="inlineStr">
        <is>
          <t>Mississippi</t>
        </is>
      </c>
      <c r="M5350" s="13" t="n">
        <v>5893.87</v>
      </c>
      <c r="N5350" s="13" t="n">
        <v>5181.89</v>
      </c>
      <c r="O5350" s="8" t="n"/>
    </row>
    <row r="5351">
      <c r="A5351" s="8" t="inlineStr">
        <is>
          <t>CANON-202602-005388</t>
        </is>
      </c>
      <c r="B5351" s="9" t="inlineStr">
        <is>
          <t>2026-02</t>
        </is>
      </c>
      <c r="C5351" s="10" t="n">
        <v>46069</v>
      </c>
      <c r="D5351" s="9" t="inlineStr">
        <is>
          <t>Bound</t>
        </is>
      </c>
      <c r="E5351" s="8" t="inlineStr">
        <is>
          <t>Sunniva Kingsford</t>
        </is>
      </c>
      <c r="F5351" s="11" t="n">
        <v>2022</v>
      </c>
      <c r="G5351" s="8" t="inlineStr">
        <is>
          <t>BMW</t>
        </is>
      </c>
      <c r="H5351" s="8" t="inlineStr">
        <is>
          <t>M8 Competition</t>
        </is>
      </c>
      <c r="I5351" s="8" t="inlineStr">
        <is>
          <t>G9VRF5GBRCCZBGMSN</t>
        </is>
      </c>
      <c r="J5351" s="8" t="inlineStr">
        <is>
          <t>02 - Sports / GT</t>
        </is>
      </c>
      <c r="K5351" s="12" t="n">
        <v>270000</v>
      </c>
      <c r="L5351" s="8" t="inlineStr">
        <is>
          <t>New Mexico</t>
        </is>
      </c>
      <c r="M5351" s="13" t="n">
        <v>4890.57</v>
      </c>
      <c r="N5351" s="13" t="n">
        <v>4299.79</v>
      </c>
      <c r="O5351" s="8" t="n"/>
    </row>
    <row r="5352">
      <c r="A5352" s="8" t="inlineStr">
        <is>
          <t>CANON-202602-005389</t>
        </is>
      </c>
      <c r="B5352" s="9" t="inlineStr">
        <is>
          <t>2026-02</t>
        </is>
      </c>
      <c r="C5352" s="10" t="n">
        <v>46063</v>
      </c>
      <c r="D5352" s="9" t="inlineStr">
        <is>
          <t>Bound</t>
        </is>
      </c>
      <c r="E5352" s="8" t="inlineStr">
        <is>
          <t>Fitzgerald Okonkwo</t>
        </is>
      </c>
      <c r="F5352" s="11" t="n">
        <v>1961</v>
      </c>
      <c r="G5352" s="8" t="inlineStr">
        <is>
          <t>Alfa Romeo</t>
        </is>
      </c>
      <c r="H5352" s="8" t="inlineStr">
        <is>
          <t>8C 2900</t>
        </is>
      </c>
      <c r="I5352" s="8" t="inlineStr">
        <is>
          <t>P25CHW63XAL431N7R</t>
        </is>
      </c>
      <c r="J5352" s="8" t="inlineStr">
        <is>
          <t>06 - Vintage Pre-War (pre-1946)</t>
        </is>
      </c>
      <c r="K5352" s="12" t="n">
        <v>1950000</v>
      </c>
      <c r="L5352" s="8" t="inlineStr">
        <is>
          <t>Ohio</t>
        </is>
      </c>
      <c r="M5352" s="13" t="n">
        <v>17388.11</v>
      </c>
      <c r="N5352" s="13" t="n">
        <v>15287.63</v>
      </c>
      <c r="O5352" s="8" t="n"/>
    </row>
    <row r="5353">
      <c r="A5353" s="8" t="inlineStr">
        <is>
          <t>CANON-202602-005390</t>
        </is>
      </c>
      <c r="B5353" s="9" t="inlineStr">
        <is>
          <t>2026-02</t>
        </is>
      </c>
      <c r="C5353" s="10" t="n">
        <v>46060</v>
      </c>
      <c r="D5353" s="9" t="inlineStr">
        <is>
          <t>Bound</t>
        </is>
      </c>
      <c r="E5353" s="8" t="inlineStr">
        <is>
          <t>Wilhelmina Kingsford</t>
        </is>
      </c>
      <c r="F5353" s="11" t="n">
        <v>1969</v>
      </c>
      <c r="G5353" s="8" t="inlineStr">
        <is>
          <t>Bentley</t>
        </is>
      </c>
      <c r="H5353" s="8" t="inlineStr">
        <is>
          <t>Continental GT</t>
        </is>
      </c>
      <c r="I5353" s="8" t="inlineStr">
        <is>
          <t>YEV6ZXKS43AF65WYZ</t>
        </is>
      </c>
      <c r="J5353" s="8" t="inlineStr">
        <is>
          <t>02 - Sports / GT</t>
        </is>
      </c>
      <c r="K5353" s="12" t="n">
        <v>600000</v>
      </c>
      <c r="L5353" s="8" t="inlineStr">
        <is>
          <t>Wyoming</t>
        </is>
      </c>
      <c r="M5353" s="13" t="n">
        <v>7873.58</v>
      </c>
      <c r="N5353" s="13" t="n">
        <v>6922.45</v>
      </c>
      <c r="O5353" s="8" t="n"/>
    </row>
    <row r="5354">
      <c r="A5354" s="8" t="inlineStr">
        <is>
          <t>CANON-202602-005391</t>
        </is>
      </c>
      <c r="B5354" s="9" t="inlineStr">
        <is>
          <t>2026-02</t>
        </is>
      </c>
      <c r="C5354" s="10" t="n">
        <v>46063</v>
      </c>
      <c r="D5354" s="9" t="inlineStr">
        <is>
          <t>Bound</t>
        </is>
      </c>
      <c r="E5354" s="8" t="inlineStr">
        <is>
          <t>Ramona Delacroix</t>
        </is>
      </c>
      <c r="F5354" s="11" t="n">
        <v>2023</v>
      </c>
      <c r="G5354" s="8" t="inlineStr">
        <is>
          <t>Ferrari</t>
        </is>
      </c>
      <c r="H5354" s="8" t="inlineStr">
        <is>
          <t>296 GTB</t>
        </is>
      </c>
      <c r="I5354" s="8" t="inlineStr">
        <is>
          <t>M2L4ZLFPPCET1ZMUN</t>
        </is>
      </c>
      <c r="J5354" s="8" t="inlineStr">
        <is>
          <t>03 - Supercar</t>
        </is>
      </c>
      <c r="K5354" s="12" t="n">
        <v>710000</v>
      </c>
      <c r="L5354" s="8" t="inlineStr">
        <is>
          <t>New York</t>
        </is>
      </c>
      <c r="M5354" s="13" t="n">
        <v>16289.81</v>
      </c>
      <c r="N5354" s="13" t="n">
        <v>14322</v>
      </c>
      <c r="O5354" s="8" t="n"/>
    </row>
    <row r="5355">
      <c r="A5355" s="8" t="inlineStr">
        <is>
          <t>CANON-202602-005392</t>
        </is>
      </c>
      <c r="B5355" s="9" t="inlineStr">
        <is>
          <t>2026-02</t>
        </is>
      </c>
      <c r="C5355" s="10" t="n">
        <v>46058</v>
      </c>
      <c r="D5355" s="9" t="inlineStr">
        <is>
          <t>Bound</t>
        </is>
      </c>
      <c r="E5355" s="8" t="inlineStr">
        <is>
          <t>Priya Larsson</t>
        </is>
      </c>
      <c r="F5355" s="11" t="n">
        <v>2005</v>
      </c>
      <c r="G5355" s="8" t="inlineStr">
        <is>
          <t>Porsche</t>
        </is>
      </c>
      <c r="H5355" s="8" t="inlineStr">
        <is>
          <t>911 Turbo S</t>
        </is>
      </c>
      <c r="I5355" s="8" t="inlineStr">
        <is>
          <t>9RDHAFZ8NAPT6X6EY</t>
        </is>
      </c>
      <c r="J5355" s="8" t="inlineStr">
        <is>
          <t>02 - Sports / GT</t>
        </is>
      </c>
      <c r="K5355" s="12" t="n">
        <v>895000</v>
      </c>
      <c r="L5355" s="8" t="inlineStr">
        <is>
          <t>Missouri</t>
        </is>
      </c>
      <c r="M5355" s="13" t="n">
        <v>11635</v>
      </c>
      <c r="N5355" s="13" t="n">
        <v>10229.49</v>
      </c>
      <c r="O5355" s="8" t="n"/>
    </row>
    <row r="5356">
      <c r="A5356" s="8" t="inlineStr">
        <is>
          <t>CANON-202602-005393</t>
        </is>
      </c>
      <c r="B5356" s="9" t="inlineStr">
        <is>
          <t>2026-02</t>
        </is>
      </c>
      <c r="C5356" s="10" t="n">
        <v>46059</v>
      </c>
      <c r="D5356" s="9" t="inlineStr">
        <is>
          <t>Bound</t>
        </is>
      </c>
      <c r="E5356" s="8" t="inlineStr">
        <is>
          <t>Sunniva Larsson</t>
        </is>
      </c>
      <c r="F5356" s="11" t="n">
        <v>1968</v>
      </c>
      <c r="G5356" s="8" t="inlineStr">
        <is>
          <t>Ferrari</t>
        </is>
      </c>
      <c r="H5356" s="8" t="inlineStr">
        <is>
          <t>296 GTB</t>
        </is>
      </c>
      <c r="I5356" s="8" t="inlineStr">
        <is>
          <t>5EZCV8S53J4PYZGNB</t>
        </is>
      </c>
      <c r="J5356" s="8" t="inlineStr">
        <is>
          <t>03 - Supercar</t>
        </is>
      </c>
      <c r="K5356" s="12" t="n">
        <v>940000</v>
      </c>
      <c r="L5356" s="8" t="inlineStr">
        <is>
          <t>Virginia</t>
        </is>
      </c>
      <c r="M5356" s="13" t="n">
        <v>18365.47</v>
      </c>
      <c r="N5356" s="13" t="n">
        <v>16146.92</v>
      </c>
      <c r="O5356" s="8" t="n"/>
    </row>
    <row r="5357">
      <c r="A5357" s="8" t="inlineStr">
        <is>
          <t>CANON-202602-005394</t>
        </is>
      </c>
      <c r="B5357" s="9" t="inlineStr">
        <is>
          <t>2026-02</t>
        </is>
      </c>
      <c r="C5357" s="10" t="n">
        <v>46071</v>
      </c>
      <c r="D5357" s="9" t="inlineStr">
        <is>
          <t>Bound</t>
        </is>
      </c>
      <c r="E5357" s="8" t="inlineStr">
        <is>
          <t>Saoirse Blackwood</t>
        </is>
      </c>
      <c r="F5357" s="11" t="n">
        <v>1969</v>
      </c>
      <c r="G5357" s="8" t="inlineStr">
        <is>
          <t>BMW</t>
        </is>
      </c>
      <c r="H5357" s="8" t="inlineStr">
        <is>
          <t>M8 Competition</t>
        </is>
      </c>
      <c r="I5357" s="8" t="inlineStr">
        <is>
          <t>T72ZXZCTTXW50ZLND</t>
        </is>
      </c>
      <c r="J5357" s="8" t="inlineStr">
        <is>
          <t>02 - Sports / GT</t>
        </is>
      </c>
      <c r="K5357" s="12" t="n">
        <v>230000</v>
      </c>
      <c r="L5357" s="8" t="inlineStr">
        <is>
          <t>New York</t>
        </is>
      </c>
      <c r="M5357" s="13" t="n">
        <v>5110.34</v>
      </c>
      <c r="N5357" s="13" t="n">
        <v>4493.01</v>
      </c>
      <c r="O5357" s="8" t="n"/>
    </row>
    <row r="5358">
      <c r="A5358" s="8" t="inlineStr">
        <is>
          <t>CANON-202602-005395</t>
        </is>
      </c>
      <c r="B5358" s="9" t="inlineStr">
        <is>
          <t>2026-02</t>
        </is>
      </c>
      <c r="C5358" s="10" t="n">
        <v>46081</v>
      </c>
      <c r="D5358" s="9" t="inlineStr">
        <is>
          <t>Bound</t>
        </is>
      </c>
      <c r="E5358" s="8" t="inlineStr">
        <is>
          <t>Marisol Nakashima</t>
        </is>
      </c>
      <c r="F5358" s="11" t="n">
        <v>2014</v>
      </c>
      <c r="G5358" s="8" t="inlineStr">
        <is>
          <t>Mercedes-Benz</t>
        </is>
      </c>
      <c r="H5358" s="8" t="inlineStr">
        <is>
          <t>AMG GT</t>
        </is>
      </c>
      <c r="I5358" s="8" t="inlineStr">
        <is>
          <t>1S7PBL42BS22BEJ96</t>
        </is>
      </c>
      <c r="J5358" s="8" t="inlineStr">
        <is>
          <t>02 - Sports / GT</t>
        </is>
      </c>
      <c r="K5358" s="12" t="n">
        <v>655000</v>
      </c>
      <c r="L5358" s="8" t="inlineStr">
        <is>
          <t>Connecticut</t>
        </is>
      </c>
      <c r="M5358" s="13" t="n">
        <v>8996.98</v>
      </c>
      <c r="N5358" s="13" t="n">
        <v>7910.14</v>
      </c>
      <c r="O5358" s="8" t="n"/>
    </row>
    <row r="5359">
      <c r="A5359" s="8" t="inlineStr">
        <is>
          <t>CANON-202602-005396</t>
        </is>
      </c>
      <c r="B5359" s="9" t="inlineStr">
        <is>
          <t>2026-02</t>
        </is>
      </c>
      <c r="C5359" s="10" t="n">
        <v>46064</v>
      </c>
      <c r="D5359" s="9" t="inlineStr">
        <is>
          <t>Bound</t>
        </is>
      </c>
      <c r="E5359" s="8" t="inlineStr">
        <is>
          <t>Cassius Merriweather</t>
        </is>
      </c>
      <c r="F5359" s="11" t="n">
        <v>2016</v>
      </c>
      <c r="G5359" s="8" t="inlineStr">
        <is>
          <t>Ferrari</t>
        </is>
      </c>
      <c r="H5359" s="8" t="inlineStr">
        <is>
          <t>296 GTB</t>
        </is>
      </c>
      <c r="I5359" s="8" t="inlineStr">
        <is>
          <t>7Z87AFRGWJBWH85N8</t>
        </is>
      </c>
      <c r="J5359" s="8" t="inlineStr">
        <is>
          <t>03 - Supercar</t>
        </is>
      </c>
      <c r="K5359" s="12" t="n">
        <v>685000</v>
      </c>
      <c r="L5359" s="8" t="inlineStr">
        <is>
          <t>North Dakota</t>
        </is>
      </c>
      <c r="M5359" s="13" t="n">
        <v>12523.87</v>
      </c>
      <c r="N5359" s="13" t="n">
        <v>11010.99</v>
      </c>
      <c r="O5359" s="8" t="n"/>
    </row>
    <row r="5360">
      <c r="A5360" s="8" t="inlineStr">
        <is>
          <t>CANON-202602-005399</t>
        </is>
      </c>
      <c r="B5360" s="9" t="inlineStr">
        <is>
          <t>2026-02</t>
        </is>
      </c>
      <c r="C5360" s="10" t="n">
        <v>46055</v>
      </c>
      <c r="D5360" s="9" t="inlineStr">
        <is>
          <t>Bound</t>
        </is>
      </c>
      <c r="E5360" s="8" t="inlineStr">
        <is>
          <t>Desmond Kingsford</t>
        </is>
      </c>
      <c r="F5360" s="11" t="n">
        <v>1992</v>
      </c>
      <c r="G5360" s="8" t="inlineStr">
        <is>
          <t>Mercedes-Benz</t>
        </is>
      </c>
      <c r="H5360" s="8" t="inlineStr">
        <is>
          <t>AMG GT</t>
        </is>
      </c>
      <c r="I5360" s="8" t="inlineStr">
        <is>
          <t>WA6JHRLRD93M8GKDJ</t>
        </is>
      </c>
      <c r="J5360" s="8" t="inlineStr">
        <is>
          <t>02 - Sports / GT</t>
        </is>
      </c>
      <c r="K5360" s="12" t="n">
        <v>505000</v>
      </c>
      <c r="L5360" s="8" t="inlineStr">
        <is>
          <t>Texas</t>
        </is>
      </c>
      <c r="M5360" s="13" t="n">
        <v>7122.41</v>
      </c>
      <c r="N5360" s="13" t="n">
        <v>6262.02</v>
      </c>
      <c r="O5360" s="8" t="n"/>
    </row>
    <row r="5361">
      <c r="A5361" s="8" t="inlineStr">
        <is>
          <t>CANON-202602-005400</t>
        </is>
      </c>
      <c r="B5361" s="9" t="inlineStr">
        <is>
          <t>2026-02</t>
        </is>
      </c>
      <c r="C5361" s="10" t="n">
        <v>46065</v>
      </c>
      <c r="D5361" s="9" t="inlineStr">
        <is>
          <t>Bound</t>
        </is>
      </c>
      <c r="E5361" s="8" t="inlineStr">
        <is>
          <t>Thaddeus Blackwood</t>
        </is>
      </c>
      <c r="F5361" s="11" t="n">
        <v>1961</v>
      </c>
      <c r="G5361" s="8" t="inlineStr">
        <is>
          <t>Bugatti</t>
        </is>
      </c>
      <c r="H5361" s="8" t="inlineStr">
        <is>
          <t>Type 57</t>
        </is>
      </c>
      <c r="I5361" s="8" t="inlineStr">
        <is>
          <t>XB4A6F25HX553J1VT</t>
        </is>
      </c>
      <c r="J5361" s="8" t="inlineStr">
        <is>
          <t>06 - Vintage Pre-War (pre-1946)</t>
        </is>
      </c>
      <c r="K5361" s="12" t="n">
        <v>795000</v>
      </c>
      <c r="L5361" s="8" t="inlineStr">
        <is>
          <t>Oklahoma</t>
        </is>
      </c>
      <c r="M5361" s="13" t="n">
        <v>7182</v>
      </c>
      <c r="N5361" s="13" t="n">
        <v>6314.41</v>
      </c>
      <c r="O5361" s="8" t="n"/>
    </row>
    <row r="5362">
      <c r="A5362" s="8" t="inlineStr">
        <is>
          <t>CANON-202602-005402</t>
        </is>
      </c>
      <c r="B5362" s="9" t="inlineStr">
        <is>
          <t>2026-02</t>
        </is>
      </c>
      <c r="C5362" s="10" t="n">
        <v>46069</v>
      </c>
      <c r="D5362" s="9" t="inlineStr">
        <is>
          <t>Bound</t>
        </is>
      </c>
      <c r="E5362" s="8" t="inlineStr">
        <is>
          <t>Ottilie Thistlewood</t>
        </is>
      </c>
      <c r="F5362" s="11" t="n">
        <v>1963</v>
      </c>
      <c r="G5362" s="8" t="inlineStr">
        <is>
          <t>Bentley</t>
        </is>
      </c>
      <c r="H5362" s="8" t="inlineStr">
        <is>
          <t>Continental GT</t>
        </is>
      </c>
      <c r="I5362" s="8" t="inlineStr">
        <is>
          <t>MP5VU32XXAMU8R767</t>
        </is>
      </c>
      <c r="J5362" s="8" t="inlineStr">
        <is>
          <t>02 - Sports / GT</t>
        </is>
      </c>
      <c r="K5362" s="12" t="n">
        <v>220000</v>
      </c>
      <c r="L5362" s="8" t="inlineStr">
        <is>
          <t>Delaware</t>
        </is>
      </c>
      <c r="M5362" s="13" t="n">
        <v>4773.58</v>
      </c>
      <c r="N5362" s="13" t="n">
        <v>4196.93</v>
      </c>
      <c r="O5362" s="8" t="n"/>
    </row>
    <row r="5363">
      <c r="A5363" s="8" t="inlineStr">
        <is>
          <t>CANON-202602-005403</t>
        </is>
      </c>
      <c r="B5363" s="9" t="inlineStr">
        <is>
          <t>2026-02</t>
        </is>
      </c>
      <c r="C5363" s="10" t="n">
        <v>46057</v>
      </c>
      <c r="D5363" s="9" t="inlineStr">
        <is>
          <t>Bound</t>
        </is>
      </c>
      <c r="E5363" s="8" t="inlineStr">
        <is>
          <t>Ingrid Chattopadhyay</t>
        </is>
      </c>
      <c r="F5363" s="11" t="n">
        <v>2016</v>
      </c>
      <c r="G5363" s="8" t="inlineStr">
        <is>
          <t>Porsche</t>
        </is>
      </c>
      <c r="H5363" s="8" t="inlineStr">
        <is>
          <t>911 Turbo S</t>
        </is>
      </c>
      <c r="I5363" s="8" t="inlineStr">
        <is>
          <t>WHTMSXRNX0YSJ7M2E</t>
        </is>
      </c>
      <c r="J5363" s="8" t="inlineStr">
        <is>
          <t>02 - Sports / GT</t>
        </is>
      </c>
      <c r="K5363" s="12" t="n">
        <v>760000</v>
      </c>
      <c r="L5363" s="8" t="inlineStr">
        <is>
          <t>Colorado</t>
        </is>
      </c>
      <c r="M5363" s="13" t="n">
        <v>10252.83</v>
      </c>
      <c r="N5363" s="13" t="n">
        <v>9014.290000000001</v>
      </c>
      <c r="O5363" s="8" t="n"/>
    </row>
    <row r="5364">
      <c r="A5364" s="8" t="inlineStr">
        <is>
          <t>CANON-202602-005404</t>
        </is>
      </c>
      <c r="B5364" s="9" t="inlineStr">
        <is>
          <t>2026-02</t>
        </is>
      </c>
      <c r="C5364" s="10" t="n">
        <v>46075</v>
      </c>
      <c r="D5364" s="9" t="inlineStr">
        <is>
          <t>Bound</t>
        </is>
      </c>
      <c r="E5364" s="8" t="inlineStr">
        <is>
          <t>Lorenzo Blackwood</t>
        </is>
      </c>
      <c r="F5364" s="11" t="n">
        <v>1961</v>
      </c>
      <c r="G5364" s="8" t="inlineStr">
        <is>
          <t>Mercedes-Benz</t>
        </is>
      </c>
      <c r="H5364" s="8" t="inlineStr">
        <is>
          <t>AMG GT</t>
        </is>
      </c>
      <c r="I5364" s="8" t="inlineStr">
        <is>
          <t>FBJ669CBBMVX3474S</t>
        </is>
      </c>
      <c r="J5364" s="8" t="inlineStr">
        <is>
          <t>02 - Sports / GT</t>
        </is>
      </c>
      <c r="K5364" s="12" t="n">
        <v>740000</v>
      </c>
      <c r="L5364" s="8" t="inlineStr">
        <is>
          <t>California</t>
        </is>
      </c>
      <c r="M5364" s="13" t="n">
        <v>12251.89</v>
      </c>
      <c r="N5364" s="13" t="n">
        <v>10771.86</v>
      </c>
      <c r="O5364" s="8" t="n"/>
    </row>
    <row r="5365">
      <c r="A5365" s="8" t="inlineStr">
        <is>
          <t>CANON-202602-005406</t>
        </is>
      </c>
      <c r="B5365" s="9" t="inlineStr">
        <is>
          <t>2026-02</t>
        </is>
      </c>
      <c r="C5365" s="10" t="n">
        <v>46075</v>
      </c>
      <c r="D5365" s="9" t="inlineStr">
        <is>
          <t>Bound</t>
        </is>
      </c>
      <c r="E5365" s="8" t="inlineStr">
        <is>
          <t>Ingrid Fairweather</t>
        </is>
      </c>
      <c r="F5365" s="11" t="n">
        <v>2015</v>
      </c>
      <c r="G5365" s="8" t="inlineStr">
        <is>
          <t>Maserati</t>
        </is>
      </c>
      <c r="H5365" s="8" t="inlineStr">
        <is>
          <t>GranTurismo</t>
        </is>
      </c>
      <c r="I5365" s="8" t="inlineStr">
        <is>
          <t>YLXY4VMLAVB4B58Z0</t>
        </is>
      </c>
      <c r="J5365" s="8" t="inlineStr">
        <is>
          <t>02 - Sports / GT</t>
        </is>
      </c>
      <c r="K5365" s="12" t="n">
        <v>1170000</v>
      </c>
      <c r="L5365" s="8" t="inlineStr">
        <is>
          <t>Michigan</t>
        </is>
      </c>
      <c r="M5365" s="13" t="n">
        <v>18819.34</v>
      </c>
      <c r="N5365" s="13" t="n">
        <v>16545.96</v>
      </c>
      <c r="O5365" s="8" t="n"/>
    </row>
    <row r="5366">
      <c r="A5366" s="8" t="inlineStr">
        <is>
          <t>CANON-202602-005407</t>
        </is>
      </c>
      <c r="B5366" s="9" t="inlineStr">
        <is>
          <t>2026-02</t>
        </is>
      </c>
      <c r="C5366" s="10" t="n">
        <v>46081</v>
      </c>
      <c r="D5366" s="9" t="inlineStr">
        <is>
          <t>Bound</t>
        </is>
      </c>
      <c r="E5366" s="8" t="inlineStr">
        <is>
          <t>Aurelio Rourke</t>
        </is>
      </c>
      <c r="F5366" s="11" t="n">
        <v>2005</v>
      </c>
      <c r="G5366" s="8" t="inlineStr">
        <is>
          <t>Mercedes-Benz</t>
        </is>
      </c>
      <c r="H5366" s="8" t="inlineStr">
        <is>
          <t>AMG GT</t>
        </is>
      </c>
      <c r="I5366" s="8" t="inlineStr">
        <is>
          <t>3NN94PJ1FMBX744VG</t>
        </is>
      </c>
      <c r="J5366" s="8" t="inlineStr">
        <is>
          <t>02 - Sports / GT</t>
        </is>
      </c>
      <c r="K5366" s="12" t="n">
        <v>405000</v>
      </c>
      <c r="L5366" s="8" t="inlineStr">
        <is>
          <t>Rhode Island</t>
        </is>
      </c>
      <c r="M5366" s="13" t="n">
        <v>7851.65</v>
      </c>
      <c r="N5366" s="13" t="n">
        <v>6903.17</v>
      </c>
      <c r="O5366" s="8" t="n"/>
    </row>
    <row r="5367">
      <c r="A5367" s="8" t="inlineStr">
        <is>
          <t>CANON-202602-005408</t>
        </is>
      </c>
      <c r="B5367" s="9" t="inlineStr">
        <is>
          <t>2026-02</t>
        </is>
      </c>
      <c r="C5367" s="10" t="n">
        <v>46076</v>
      </c>
      <c r="D5367" s="9" t="inlineStr">
        <is>
          <t>Bound</t>
        </is>
      </c>
      <c r="E5367" s="8" t="inlineStr">
        <is>
          <t>Beatrix Pennington</t>
        </is>
      </c>
      <c r="F5367" s="11" t="n">
        <v>2023</v>
      </c>
      <c r="G5367" s="8" t="inlineStr">
        <is>
          <t>Mercedes-Benz</t>
        </is>
      </c>
      <c r="H5367" s="8" t="inlineStr">
        <is>
          <t>280SL Pagoda</t>
        </is>
      </c>
      <c r="I5367" s="8" t="inlineStr">
        <is>
          <t>3TENC0G57YRXKXMSF</t>
        </is>
      </c>
      <c r="J5367" s="8" t="inlineStr">
        <is>
          <t>07 - Post-War Classic (1946-1972)</t>
        </is>
      </c>
      <c r="K5367" s="12" t="n">
        <v>505000</v>
      </c>
      <c r="L5367" s="8" t="inlineStr">
        <is>
          <t>New Mexico</t>
        </is>
      </c>
      <c r="M5367" s="13" t="n">
        <v>5244.38</v>
      </c>
      <c r="N5367" s="13" t="n">
        <v>4610.86</v>
      </c>
      <c r="O5367" s="8" t="n"/>
    </row>
    <row r="5368">
      <c r="A5368" s="8" t="inlineStr">
        <is>
          <t>CANON-202602-005409</t>
        </is>
      </c>
      <c r="B5368" s="9" t="inlineStr">
        <is>
          <t>2026-02</t>
        </is>
      </c>
      <c r="C5368" s="10" t="n">
        <v>46057</v>
      </c>
      <c r="D5368" s="9" t="inlineStr">
        <is>
          <t>Bound</t>
        </is>
      </c>
      <c r="E5368" s="8" t="inlineStr">
        <is>
          <t>Fenwick Castellanos</t>
        </is>
      </c>
      <c r="F5368" s="11" t="n">
        <v>1974</v>
      </c>
      <c r="G5368" s="8" t="inlineStr">
        <is>
          <t>BMW</t>
        </is>
      </c>
      <c r="H5368" s="8" t="inlineStr">
        <is>
          <t>M8 Competition</t>
        </is>
      </c>
      <c r="I5368" s="8" t="inlineStr">
        <is>
          <t>JW2VYB2TGB1UFY7C5</t>
        </is>
      </c>
      <c r="J5368" s="8" t="inlineStr">
        <is>
          <t>02 - Sports / GT</t>
        </is>
      </c>
      <c r="K5368" s="12" t="n">
        <v>700000</v>
      </c>
      <c r="L5368" s="8" t="inlineStr">
        <is>
          <t>Colorado</t>
        </is>
      </c>
      <c r="M5368" s="13" t="n">
        <v>9443.4</v>
      </c>
      <c r="N5368" s="13" t="n">
        <v>8302.639999999999</v>
      </c>
      <c r="O5368" s="8" t="n"/>
    </row>
    <row r="5369">
      <c r="A5369" s="8" t="inlineStr">
        <is>
          <t>CANON-202602-005410</t>
        </is>
      </c>
      <c r="B5369" s="9" t="inlineStr">
        <is>
          <t>2026-02</t>
        </is>
      </c>
      <c r="C5369" s="10" t="n">
        <v>46065</v>
      </c>
      <c r="D5369" s="9" t="inlineStr">
        <is>
          <t>Bound</t>
        </is>
      </c>
      <c r="E5369" s="8" t="inlineStr">
        <is>
          <t>Fitzgerald Vasquez</t>
        </is>
      </c>
      <c r="F5369" s="11" t="n">
        <v>2016</v>
      </c>
      <c r="G5369" s="8" t="inlineStr">
        <is>
          <t>Ferrari</t>
        </is>
      </c>
      <c r="H5369" s="8" t="inlineStr">
        <is>
          <t>275 GTB/4</t>
        </is>
      </c>
      <c r="I5369" s="8" t="inlineStr">
        <is>
          <t>ZZJ2MT67VLL77U8FD</t>
        </is>
      </c>
      <c r="J5369" s="8" t="inlineStr">
        <is>
          <t>07 - Post-War Classic (1946-1972)</t>
        </is>
      </c>
      <c r="K5369" s="12" t="n">
        <v>1145000</v>
      </c>
      <c r="L5369" s="8" t="inlineStr">
        <is>
          <t>Kentucky</t>
        </is>
      </c>
      <c r="M5369" s="13" t="n">
        <v>11000.64</v>
      </c>
      <c r="N5369" s="13" t="n">
        <v>9671.76</v>
      </c>
      <c r="O5369" s="8" t="n"/>
    </row>
    <row r="5370">
      <c r="A5370" s="8" t="inlineStr">
        <is>
          <t>CANON-202602-005411</t>
        </is>
      </c>
      <c r="B5370" s="9" t="inlineStr">
        <is>
          <t>2026-02</t>
        </is>
      </c>
      <c r="C5370" s="10" t="n">
        <v>46061</v>
      </c>
      <c r="D5370" s="9" t="inlineStr">
        <is>
          <t>Bound</t>
        </is>
      </c>
      <c r="E5370" s="8" t="inlineStr">
        <is>
          <t>Wilhelmina Farkas</t>
        </is>
      </c>
      <c r="F5370" s="11" t="n">
        <v>1958</v>
      </c>
      <c r="G5370" s="8" t="inlineStr">
        <is>
          <t>Mercedes-Benz</t>
        </is>
      </c>
      <c r="H5370" s="8" t="inlineStr">
        <is>
          <t>AMG GT</t>
        </is>
      </c>
      <c r="I5370" s="8" t="inlineStr">
        <is>
          <t>N90LDREJB9XEV0RT3</t>
        </is>
      </c>
      <c r="J5370" s="8" t="inlineStr">
        <is>
          <t>02 - Sports / GT</t>
        </is>
      </c>
      <c r="K5370" s="12" t="n">
        <v>745000</v>
      </c>
      <c r="L5370" s="8" t="inlineStr">
        <is>
          <t>Alabama</t>
        </is>
      </c>
      <c r="M5370" s="13" t="n">
        <v>11603.73</v>
      </c>
      <c r="N5370" s="13" t="n">
        <v>10202</v>
      </c>
      <c r="O5370" s="8" t="n"/>
    </row>
    <row r="5371">
      <c r="A5371" s="8" t="inlineStr">
        <is>
          <t>CANON-202602-005413</t>
        </is>
      </c>
      <c r="B5371" s="9" t="inlineStr">
        <is>
          <t>2026-02</t>
        </is>
      </c>
      <c r="C5371" s="10" t="n">
        <v>46081</v>
      </c>
      <c r="D5371" s="9" t="inlineStr">
        <is>
          <t>Bound</t>
        </is>
      </c>
      <c r="E5371" s="8" t="inlineStr">
        <is>
          <t>Beatrix Chattopadhyay</t>
        </is>
      </c>
      <c r="F5371" s="11" t="n">
        <v>1956</v>
      </c>
      <c r="G5371" s="8" t="inlineStr">
        <is>
          <t>Maserati</t>
        </is>
      </c>
      <c r="H5371" s="8" t="inlineStr">
        <is>
          <t>GranTurismo</t>
        </is>
      </c>
      <c r="I5371" s="8" t="inlineStr">
        <is>
          <t>MGF89VGH40BAA1R8C</t>
        </is>
      </c>
      <c r="J5371" s="8" t="inlineStr">
        <is>
          <t>02 - Sports / GT</t>
        </is>
      </c>
      <c r="K5371" s="12" t="n">
        <v>745000</v>
      </c>
      <c r="L5371" s="8" t="inlineStr">
        <is>
          <t>Louisiana</t>
        </is>
      </c>
      <c r="M5371" s="13" t="n">
        <v>11055.52</v>
      </c>
      <c r="N5371" s="13" t="n">
        <v>9720.01</v>
      </c>
      <c r="O5371" s="8" t="n"/>
    </row>
    <row r="5372">
      <c r="A5372" s="8" t="inlineStr">
        <is>
          <t>CANON-202602-005414</t>
        </is>
      </c>
      <c r="B5372" s="9" t="inlineStr">
        <is>
          <t>2026-02</t>
        </is>
      </c>
      <c r="C5372" s="10" t="n">
        <v>46074</v>
      </c>
      <c r="D5372" s="9" t="inlineStr">
        <is>
          <t>Bound</t>
        </is>
      </c>
      <c r="E5372" s="8" t="inlineStr">
        <is>
          <t>Ingrid Montoya</t>
        </is>
      </c>
      <c r="F5372" s="11" t="n">
        <v>1976</v>
      </c>
      <c r="G5372" s="8" t="inlineStr">
        <is>
          <t>Porsche</t>
        </is>
      </c>
      <c r="H5372" s="8" t="inlineStr">
        <is>
          <t>911 Turbo S</t>
        </is>
      </c>
      <c r="I5372" s="8" t="inlineStr">
        <is>
          <t>JURYDL50P3MCZ172B</t>
        </is>
      </c>
      <c r="J5372" s="8" t="inlineStr">
        <is>
          <t>02 - Sports / GT</t>
        </is>
      </c>
      <c r="K5372" s="12" t="n">
        <v>690000</v>
      </c>
      <c r="L5372" s="8" t="inlineStr">
        <is>
          <t>Connecticut</t>
        </is>
      </c>
      <c r="M5372" s="13" t="n">
        <v>9477.74</v>
      </c>
      <c r="N5372" s="13" t="n">
        <v>8332.83</v>
      </c>
      <c r="O5372" s="8" t="n"/>
    </row>
    <row r="5373">
      <c r="A5373" s="8" t="inlineStr">
        <is>
          <t>CANON-202602-005416</t>
        </is>
      </c>
      <c r="B5373" s="9" t="inlineStr">
        <is>
          <t>2026-02</t>
        </is>
      </c>
      <c r="C5373" s="10" t="n">
        <v>46062</v>
      </c>
      <c r="D5373" s="9" t="inlineStr">
        <is>
          <t>Bound</t>
        </is>
      </c>
      <c r="E5373" s="8" t="inlineStr">
        <is>
          <t>Horace Rourke</t>
        </is>
      </c>
      <c r="F5373" s="11" t="n">
        <v>2002</v>
      </c>
      <c r="G5373" s="8" t="inlineStr">
        <is>
          <t>Aston Martin</t>
        </is>
      </c>
      <c r="H5373" s="8" t="inlineStr">
        <is>
          <t>DB5</t>
        </is>
      </c>
      <c r="I5373" s="8" t="inlineStr">
        <is>
          <t>FCH01P8H6ZJEAEEZ7</t>
        </is>
      </c>
      <c r="J5373" s="8" t="inlineStr">
        <is>
          <t>07 - Post-War Classic (1946-1972)</t>
        </is>
      </c>
      <c r="K5373" s="12" t="n">
        <v>330000</v>
      </c>
      <c r="L5373" s="8" t="inlineStr">
        <is>
          <t>Alaska</t>
        </is>
      </c>
      <c r="M5373" s="13" t="n">
        <v>3407.09</v>
      </c>
      <c r="N5373" s="13" t="n">
        <v>2995.51</v>
      </c>
      <c r="O5373" s="8" t="n"/>
    </row>
    <row r="5374">
      <c r="A5374" s="8" t="inlineStr">
        <is>
          <t>CANON-202602-005417</t>
        </is>
      </c>
      <c r="B5374" s="9" t="inlineStr">
        <is>
          <t>2026-02</t>
        </is>
      </c>
      <c r="C5374" s="10" t="n">
        <v>46065</v>
      </c>
      <c r="D5374" s="9" t="inlineStr">
        <is>
          <t>Bound</t>
        </is>
      </c>
      <c r="E5374" s="8" t="inlineStr">
        <is>
          <t>Emiliano Montoya</t>
        </is>
      </c>
      <c r="F5374" s="11" t="n">
        <v>1957</v>
      </c>
      <c r="G5374" s="8" t="inlineStr">
        <is>
          <t>Bentley</t>
        </is>
      </c>
      <c r="H5374" s="8" t="inlineStr">
        <is>
          <t>Continental GT</t>
        </is>
      </c>
      <c r="I5374" s="8" t="inlineStr">
        <is>
          <t>6MT68VACEV1V30SK0</t>
        </is>
      </c>
      <c r="J5374" s="8" t="inlineStr">
        <is>
          <t>02 - Sports / GT</t>
        </is>
      </c>
      <c r="K5374" s="12" t="n">
        <v>580000</v>
      </c>
      <c r="L5374" s="8" t="inlineStr">
        <is>
          <t>Florida</t>
        </is>
      </c>
      <c r="M5374" s="13" t="n">
        <v>10100.75</v>
      </c>
      <c r="N5374" s="13" t="n">
        <v>8880.58</v>
      </c>
      <c r="O5374" s="8" t="n"/>
    </row>
    <row r="5375">
      <c r="A5375" s="8" t="inlineStr">
        <is>
          <t>CANON-202602-005419</t>
        </is>
      </c>
      <c r="B5375" s="9" t="inlineStr">
        <is>
          <t>2026-02</t>
        </is>
      </c>
      <c r="C5375" s="10" t="n">
        <v>46060</v>
      </c>
      <c r="D5375" s="9" t="inlineStr">
        <is>
          <t>Bound</t>
        </is>
      </c>
      <c r="E5375" s="8" t="inlineStr">
        <is>
          <t>Marisol Larsson</t>
        </is>
      </c>
      <c r="F5375" s="11" t="n">
        <v>1972</v>
      </c>
      <c r="G5375" s="8" t="inlineStr">
        <is>
          <t>Lamborghini</t>
        </is>
      </c>
      <c r="H5375" s="8" t="inlineStr">
        <is>
          <t>Huracan EVO</t>
        </is>
      </c>
      <c r="I5375" s="8" t="inlineStr">
        <is>
          <t>19CLPDW5670SL7RPU</t>
        </is>
      </c>
      <c r="J5375" s="8" t="inlineStr">
        <is>
          <t>03 - Supercar</t>
        </is>
      </c>
      <c r="K5375" s="12" t="n">
        <v>1555000</v>
      </c>
      <c r="L5375" s="8" t="inlineStr">
        <is>
          <t>New York</t>
        </is>
      </c>
      <c r="M5375" s="13" t="n">
        <v>30043.77</v>
      </c>
      <c r="N5375" s="13" t="n">
        <v>26414.48</v>
      </c>
      <c r="O5375" s="8" t="n"/>
    </row>
    <row r="5376">
      <c r="A5376" s="8" t="inlineStr">
        <is>
          <t>CANON-202602-005420</t>
        </is>
      </c>
      <c r="B5376" s="9" t="inlineStr">
        <is>
          <t>2026-02</t>
        </is>
      </c>
      <c r="C5376" s="10" t="n">
        <v>46069</v>
      </c>
      <c r="D5376" s="9" t="inlineStr">
        <is>
          <t>Bound</t>
        </is>
      </c>
      <c r="E5376" s="8" t="inlineStr">
        <is>
          <t>Everett Bellandi</t>
        </is>
      </c>
      <c r="F5376" s="11" t="n">
        <v>1968</v>
      </c>
      <c r="G5376" s="8" t="inlineStr">
        <is>
          <t>Porsche</t>
        </is>
      </c>
      <c r="H5376" s="8" t="inlineStr">
        <is>
          <t>911 Turbo S</t>
        </is>
      </c>
      <c r="I5376" s="8" t="inlineStr">
        <is>
          <t>ME3SHHBGDG9AJBUAB</t>
        </is>
      </c>
      <c r="J5376" s="8" t="inlineStr">
        <is>
          <t>02 - Sports / GT</t>
        </is>
      </c>
      <c r="K5376" s="12" t="n">
        <v>350000</v>
      </c>
      <c r="L5376" s="8" t="inlineStr">
        <is>
          <t>Hawaii</t>
        </is>
      </c>
      <c r="M5376" s="13" t="n">
        <v>6438.68</v>
      </c>
      <c r="N5376" s="13" t="n">
        <v>5660.89</v>
      </c>
      <c r="O5376" s="8" t="n"/>
    </row>
    <row r="5377">
      <c r="A5377" s="8" t="inlineStr">
        <is>
          <t>CANON-202602-005421</t>
        </is>
      </c>
      <c r="B5377" s="9" t="inlineStr">
        <is>
          <t>2026-02</t>
        </is>
      </c>
      <c r="C5377" s="10" t="n">
        <v>46081</v>
      </c>
      <c r="D5377" s="9" t="inlineStr">
        <is>
          <t>Bound</t>
        </is>
      </c>
      <c r="E5377" s="8" t="inlineStr">
        <is>
          <t>Thaddeus Thistlewood</t>
        </is>
      </c>
      <c r="F5377" s="11" t="n">
        <v>1972</v>
      </c>
      <c r="G5377" s="8" t="inlineStr">
        <is>
          <t>Ferrari</t>
        </is>
      </c>
      <c r="H5377" s="8" t="inlineStr">
        <is>
          <t>SF90 Stradale</t>
        </is>
      </c>
      <c r="I5377" s="8" t="inlineStr">
        <is>
          <t>Y25PKYHHNC6DJXZE9</t>
        </is>
      </c>
      <c r="J5377" s="8" t="inlineStr">
        <is>
          <t>03 - Supercar</t>
        </is>
      </c>
      <c r="K5377" s="12" t="n">
        <v>855000</v>
      </c>
      <c r="L5377" s="8" t="inlineStr">
        <is>
          <t>Massachusetts</t>
        </is>
      </c>
      <c r="M5377" s="13" t="n">
        <v>19156.84</v>
      </c>
      <c r="N5377" s="13" t="n">
        <v>16842.69</v>
      </c>
      <c r="O5377" s="8" t="n"/>
    </row>
    <row r="5378">
      <c r="A5378" s="8" t="inlineStr">
        <is>
          <t>CANON-202602-005422</t>
        </is>
      </c>
      <c r="B5378" s="9" t="inlineStr">
        <is>
          <t>2026-02</t>
        </is>
      </c>
      <c r="C5378" s="10" t="n">
        <v>46072</v>
      </c>
      <c r="D5378" s="9" t="inlineStr">
        <is>
          <t>Bound</t>
        </is>
      </c>
      <c r="E5378" s="8" t="inlineStr">
        <is>
          <t>Ottilie Delacroix</t>
        </is>
      </c>
      <c r="F5378" s="11" t="n">
        <v>2006</v>
      </c>
      <c r="G5378" s="8" t="inlineStr">
        <is>
          <t>Maserati</t>
        </is>
      </c>
      <c r="H5378" s="8" t="inlineStr">
        <is>
          <t>GranTurismo</t>
        </is>
      </c>
      <c r="I5378" s="8" t="inlineStr">
        <is>
          <t>DBKECRPVWM54MHVR9</t>
        </is>
      </c>
      <c r="J5378" s="8" t="inlineStr">
        <is>
          <t>02 - Sports / GT</t>
        </is>
      </c>
      <c r="K5378" s="12" t="n">
        <v>520000</v>
      </c>
      <c r="L5378" s="8" t="inlineStr">
        <is>
          <t>Maryland</t>
        </is>
      </c>
      <c r="M5378" s="13" t="n">
        <v>6058.49</v>
      </c>
      <c r="N5378" s="13" t="n">
        <v>5326.62</v>
      </c>
      <c r="O5378" s="8" t="n"/>
    </row>
    <row r="5379">
      <c r="A5379" s="8" t="inlineStr">
        <is>
          <t>CANON-202602-005423</t>
        </is>
      </c>
      <c r="B5379" s="9" t="inlineStr">
        <is>
          <t>2026-02</t>
        </is>
      </c>
      <c r="C5379" s="10" t="n">
        <v>46071</v>
      </c>
      <c r="D5379" s="9" t="inlineStr">
        <is>
          <t>Bound</t>
        </is>
      </c>
      <c r="E5379" s="8" t="inlineStr">
        <is>
          <t>Ottilie Blackwood</t>
        </is>
      </c>
      <c r="F5379" s="11" t="n">
        <v>2017</v>
      </c>
      <c r="G5379" s="8" t="inlineStr">
        <is>
          <t>Ferrari</t>
        </is>
      </c>
      <c r="H5379" s="8" t="inlineStr">
        <is>
          <t>SF90 Stradale</t>
        </is>
      </c>
      <c r="I5379" s="8" t="inlineStr">
        <is>
          <t>V9TT2UMXCMS3NYL0M</t>
        </is>
      </c>
      <c r="J5379" s="8" t="inlineStr">
        <is>
          <t>03 - Supercar</t>
        </is>
      </c>
      <c r="K5379" s="12" t="n">
        <v>380000</v>
      </c>
      <c r="L5379" s="8" t="inlineStr">
        <is>
          <t>Alaska</t>
        </is>
      </c>
      <c r="M5379" s="13" t="n">
        <v>9399.620000000001</v>
      </c>
      <c r="N5379" s="13" t="n">
        <v>8264.15</v>
      </c>
      <c r="O5379" s="8" t="n"/>
    </row>
    <row r="5380">
      <c r="A5380" s="8" t="inlineStr">
        <is>
          <t>CANON-202602-005424</t>
        </is>
      </c>
      <c r="B5380" s="9" t="inlineStr">
        <is>
          <t>2026-02</t>
        </is>
      </c>
      <c r="C5380" s="10" t="n">
        <v>46056</v>
      </c>
      <c r="D5380" s="9" t="inlineStr">
        <is>
          <t>Bound</t>
        </is>
      </c>
      <c r="E5380" s="8" t="inlineStr">
        <is>
          <t>Thaddeus Bellandi</t>
        </is>
      </c>
      <c r="F5380" s="11" t="n">
        <v>1977</v>
      </c>
      <c r="G5380" s="8" t="inlineStr">
        <is>
          <t>Ferrari</t>
        </is>
      </c>
      <c r="H5380" s="8" t="inlineStr">
        <is>
          <t>SF90 Stradale</t>
        </is>
      </c>
      <c r="I5380" s="8" t="inlineStr">
        <is>
          <t>NUHALDB4L2YG1EMTK</t>
        </is>
      </c>
      <c r="J5380" s="8" t="inlineStr">
        <is>
          <t>03 - Supercar</t>
        </is>
      </c>
      <c r="K5380" s="12" t="n">
        <v>420000</v>
      </c>
      <c r="L5380" s="8" t="inlineStr">
        <is>
          <t>California</t>
        </is>
      </c>
      <c r="M5380" s="13" t="n">
        <v>12302.83</v>
      </c>
      <c r="N5380" s="13" t="n">
        <v>10816.65</v>
      </c>
      <c r="O5380" s="8" t="n"/>
    </row>
    <row r="5381">
      <c r="A5381" s="8" t="inlineStr">
        <is>
          <t>CANON-202602-005425</t>
        </is>
      </c>
      <c r="B5381" s="9" t="inlineStr">
        <is>
          <t>2026-02</t>
        </is>
      </c>
      <c r="C5381" s="10" t="n">
        <v>46079</v>
      </c>
      <c r="D5381" s="9" t="inlineStr">
        <is>
          <t>Bound</t>
        </is>
      </c>
      <c r="E5381" s="8" t="inlineStr">
        <is>
          <t>Desmond Fairweather</t>
        </is>
      </c>
      <c r="F5381" s="11" t="n">
        <v>1976</v>
      </c>
      <c r="G5381" s="8" t="inlineStr">
        <is>
          <t>Lamborghini</t>
        </is>
      </c>
      <c r="H5381" s="8" t="inlineStr">
        <is>
          <t>Huracan EVO</t>
        </is>
      </c>
      <c r="I5381" s="8" t="inlineStr">
        <is>
          <t>8S6NEJBAPW2WNEU8L</t>
        </is>
      </c>
      <c r="J5381" s="8" t="inlineStr">
        <is>
          <t>03 - Supercar</t>
        </is>
      </c>
      <c r="K5381" s="12" t="n">
        <v>645000</v>
      </c>
      <c r="L5381" s="8" t="inlineStr">
        <is>
          <t>Texas</t>
        </is>
      </c>
      <c r="M5381" s="13" t="n">
        <v>13295.52</v>
      </c>
      <c r="N5381" s="13" t="n">
        <v>11689.42</v>
      </c>
      <c r="O5381" s="8" t="n"/>
    </row>
    <row r="5382">
      <c r="A5382" s="8" t="inlineStr">
        <is>
          <t>CANON-202602-005426</t>
        </is>
      </c>
      <c r="B5382" s="9" t="inlineStr">
        <is>
          <t>2026-02</t>
        </is>
      </c>
      <c r="C5382" s="10" t="n">
        <v>46060</v>
      </c>
      <c r="D5382" s="9" t="inlineStr">
        <is>
          <t>Bound</t>
        </is>
      </c>
      <c r="E5382" s="8" t="inlineStr">
        <is>
          <t>Fitzgerald Nakashima</t>
        </is>
      </c>
      <c r="F5382" s="11" t="n">
        <v>1986</v>
      </c>
      <c r="G5382" s="8" t="inlineStr">
        <is>
          <t>Ferrari</t>
        </is>
      </c>
      <c r="H5382" s="8" t="inlineStr">
        <is>
          <t>275 GTB/4</t>
        </is>
      </c>
      <c r="I5382" s="8" t="inlineStr">
        <is>
          <t>UXYYX5443D2WAFBZC</t>
        </is>
      </c>
      <c r="J5382" s="8" t="inlineStr">
        <is>
          <t>07 - Post-War Classic (1946-1972)</t>
        </is>
      </c>
      <c r="K5382" s="12" t="n">
        <v>915000</v>
      </c>
      <c r="L5382" s="8" t="inlineStr">
        <is>
          <t>Illinois</t>
        </is>
      </c>
      <c r="M5382" s="13" t="n">
        <v>10096.08</v>
      </c>
      <c r="N5382" s="13" t="n">
        <v>8876.469999999999</v>
      </c>
      <c r="O5382" s="8" t="n"/>
    </row>
    <row r="5383">
      <c r="A5383" s="8" t="inlineStr">
        <is>
          <t>CANON-202602-005427</t>
        </is>
      </c>
      <c r="B5383" s="9" t="inlineStr">
        <is>
          <t>2026-02</t>
        </is>
      </c>
      <c r="C5383" s="10" t="n">
        <v>46056</v>
      </c>
      <c r="D5383" s="9" t="inlineStr">
        <is>
          <t>Bound</t>
        </is>
      </c>
      <c r="E5383" s="8" t="inlineStr">
        <is>
          <t>Leopold Fairweather</t>
        </is>
      </c>
      <c r="F5383" s="11" t="n">
        <v>2024</v>
      </c>
      <c r="G5383" s="8" t="inlineStr">
        <is>
          <t>Ferrari</t>
        </is>
      </c>
      <c r="H5383" s="8" t="inlineStr">
        <is>
          <t>SF90 Stradale</t>
        </is>
      </c>
      <c r="I5383" s="8" t="inlineStr">
        <is>
          <t>JNZW2GNT5ZC9HF9A2</t>
        </is>
      </c>
      <c r="J5383" s="8" t="inlineStr">
        <is>
          <t>03 - Supercar</t>
        </is>
      </c>
      <c r="K5383" s="12" t="n">
        <v>185000</v>
      </c>
      <c r="L5383" s="8" t="inlineStr">
        <is>
          <t>Washington</t>
        </is>
      </c>
      <c r="M5383" s="13" t="n">
        <v>4758.34</v>
      </c>
      <c r="N5383" s="13" t="n">
        <v>4183.53</v>
      </c>
      <c r="O5383" s="8" t="n"/>
    </row>
    <row r="5384">
      <c r="A5384" s="8" t="inlineStr">
        <is>
          <t>CANON-202602-005431</t>
        </is>
      </c>
      <c r="B5384" s="9" t="inlineStr">
        <is>
          <t>2026-02</t>
        </is>
      </c>
      <c r="C5384" s="10" t="n">
        <v>46063</v>
      </c>
      <c r="D5384" s="9" t="inlineStr">
        <is>
          <t>Bound</t>
        </is>
      </c>
      <c r="E5384" s="8" t="inlineStr">
        <is>
          <t>Sunniva Farkas</t>
        </is>
      </c>
      <c r="F5384" s="11" t="n">
        <v>1974</v>
      </c>
      <c r="G5384" s="8" t="inlineStr">
        <is>
          <t>BMW</t>
        </is>
      </c>
      <c r="H5384" s="8" t="inlineStr">
        <is>
          <t>M8 Competition</t>
        </is>
      </c>
      <c r="I5384" s="8" t="inlineStr">
        <is>
          <t>G0PFYZFGTTXN8J4KX</t>
        </is>
      </c>
      <c r="J5384" s="8" t="inlineStr">
        <is>
          <t>02 - Sports / GT</t>
        </is>
      </c>
      <c r="K5384" s="12" t="n">
        <v>230000</v>
      </c>
      <c r="L5384" s="8" t="inlineStr">
        <is>
          <t>Maine</t>
        </is>
      </c>
      <c r="M5384" s="13" t="n">
        <v>4311.85</v>
      </c>
      <c r="N5384" s="13" t="n">
        <v>3790.98</v>
      </c>
      <c r="O5384" s="8" t="n"/>
    </row>
    <row r="5385">
      <c r="A5385" s="8" t="inlineStr">
        <is>
          <t>CANON-202602-005432</t>
        </is>
      </c>
      <c r="B5385" s="9" t="inlineStr">
        <is>
          <t>2026-02</t>
        </is>
      </c>
      <c r="C5385" s="10" t="n">
        <v>46080</v>
      </c>
      <c r="D5385" s="9" t="inlineStr">
        <is>
          <t>Bound</t>
        </is>
      </c>
      <c r="E5385" s="8" t="inlineStr">
        <is>
          <t>Mireille Rourke</t>
        </is>
      </c>
      <c r="F5385" s="11" t="n">
        <v>1973</v>
      </c>
      <c r="G5385" s="8" t="inlineStr">
        <is>
          <t>BMW</t>
        </is>
      </c>
      <c r="H5385" s="8" t="inlineStr">
        <is>
          <t>M8 Competition</t>
        </is>
      </c>
      <c r="I5385" s="8" t="inlineStr">
        <is>
          <t>LSBN9RD00CCR2J0E8</t>
        </is>
      </c>
      <c r="J5385" s="8" t="inlineStr">
        <is>
          <t>02 - Sports / GT</t>
        </is>
      </c>
      <c r="K5385" s="12" t="n">
        <v>310000</v>
      </c>
      <c r="L5385" s="8" t="inlineStr">
        <is>
          <t>Indiana</t>
        </is>
      </c>
      <c r="M5385" s="13" t="n">
        <v>5395.75</v>
      </c>
      <c r="N5385" s="13" t="n">
        <v>4743.94</v>
      </c>
      <c r="O5385" s="8" t="n"/>
    </row>
    <row r="5386">
      <c r="A5386" s="8" t="inlineStr">
        <is>
          <t>CANON-202602-005433</t>
        </is>
      </c>
      <c r="B5386" s="9" t="inlineStr">
        <is>
          <t>2026-02</t>
        </is>
      </c>
      <c r="C5386" s="10" t="n">
        <v>46055</v>
      </c>
      <c r="D5386" s="9" t="inlineStr">
        <is>
          <t>Bound</t>
        </is>
      </c>
      <c r="E5386" s="8" t="inlineStr">
        <is>
          <t>Leopold Okonkwo</t>
        </is>
      </c>
      <c r="F5386" s="11" t="n">
        <v>1969</v>
      </c>
      <c r="G5386" s="8" t="inlineStr">
        <is>
          <t>Bugatti</t>
        </is>
      </c>
      <c r="H5386" s="8" t="inlineStr">
        <is>
          <t>Type 57</t>
        </is>
      </c>
      <c r="I5386" s="8" t="inlineStr">
        <is>
          <t>MSDFXVJSB84E7S8TG</t>
        </is>
      </c>
      <c r="J5386" s="8" t="inlineStr">
        <is>
          <t>06 - Vintage Pre-War (pre-1946)</t>
        </is>
      </c>
      <c r="K5386" s="12" t="n">
        <v>500000</v>
      </c>
      <c r="L5386" s="8" t="inlineStr">
        <is>
          <t>Florida</t>
        </is>
      </c>
      <c r="M5386" s="13" t="n">
        <v>5090.57</v>
      </c>
      <c r="N5386" s="13" t="n">
        <v>4475.63</v>
      </c>
      <c r="O5386" s="8" t="n"/>
    </row>
    <row r="5387">
      <c r="A5387" s="8" t="inlineStr">
        <is>
          <t>CANON-202602-005436</t>
        </is>
      </c>
      <c r="B5387" s="9" t="inlineStr">
        <is>
          <t>2026-02</t>
        </is>
      </c>
      <c r="C5387" s="10" t="n">
        <v>46077</v>
      </c>
      <c r="D5387" s="9" t="inlineStr">
        <is>
          <t>Bound</t>
        </is>
      </c>
      <c r="E5387" s="8" t="inlineStr">
        <is>
          <t>Wilhelmina Okonkwo</t>
        </is>
      </c>
      <c r="F5387" s="11" t="n">
        <v>2001</v>
      </c>
      <c r="G5387" s="8" t="inlineStr">
        <is>
          <t>Maserati</t>
        </is>
      </c>
      <c r="H5387" s="8" t="inlineStr">
        <is>
          <t>GranTurismo</t>
        </is>
      </c>
      <c r="I5387" s="8" t="inlineStr">
        <is>
          <t>7MYL9RFZKYY6VXFGN</t>
        </is>
      </c>
      <c r="J5387" s="8" t="inlineStr">
        <is>
          <t>02 - Sports / GT</t>
        </is>
      </c>
      <c r="K5387" s="12" t="n">
        <v>670000</v>
      </c>
      <c r="L5387" s="8" t="inlineStr">
        <is>
          <t>New Hampshire</t>
        </is>
      </c>
      <c r="M5387" s="13" t="n">
        <v>8545.66</v>
      </c>
      <c r="N5387" s="13" t="n">
        <v>7513.34</v>
      </c>
      <c r="O5387" s="8" t="n"/>
    </row>
    <row r="5388">
      <c r="A5388" s="8" t="inlineStr">
        <is>
          <t>CANON-202602-005437</t>
        </is>
      </c>
      <c r="B5388" s="9" t="inlineStr">
        <is>
          <t>2026-02</t>
        </is>
      </c>
      <c r="C5388" s="10" t="n">
        <v>46062</v>
      </c>
      <c r="D5388" s="9" t="inlineStr">
        <is>
          <t>Bound</t>
        </is>
      </c>
      <c r="E5388" s="8" t="inlineStr">
        <is>
          <t>Beatrix Fairweather</t>
        </is>
      </c>
      <c r="F5388" s="11" t="n">
        <v>1992</v>
      </c>
      <c r="G5388" s="8" t="inlineStr">
        <is>
          <t>Bentley</t>
        </is>
      </c>
      <c r="H5388" s="8" t="inlineStr">
        <is>
          <t>Continental GT</t>
        </is>
      </c>
      <c r="I5388" s="8" t="inlineStr">
        <is>
          <t>LFWTE7VPKV55MY713</t>
        </is>
      </c>
      <c r="J5388" s="8" t="inlineStr">
        <is>
          <t>02 - Sports / GT</t>
        </is>
      </c>
      <c r="K5388" s="12" t="n">
        <v>330000</v>
      </c>
      <c r="L5388" s="8" t="inlineStr">
        <is>
          <t>Rhode Island</t>
        </is>
      </c>
      <c r="M5388" s="13" t="n">
        <v>6397.64</v>
      </c>
      <c r="N5388" s="13" t="n">
        <v>5624.81</v>
      </c>
      <c r="O5388" s="8" t="n"/>
    </row>
    <row r="5389">
      <c r="A5389" s="8" t="inlineStr">
        <is>
          <t>CANON-202602-005439</t>
        </is>
      </c>
      <c r="B5389" s="9" t="inlineStr">
        <is>
          <t>2026-02</t>
        </is>
      </c>
      <c r="C5389" s="10" t="n">
        <v>46074</v>
      </c>
      <c r="D5389" s="9" t="inlineStr">
        <is>
          <t>Bound</t>
        </is>
      </c>
      <c r="E5389" s="8" t="inlineStr">
        <is>
          <t>Leopold Bellandi</t>
        </is>
      </c>
      <c r="F5389" s="11" t="n">
        <v>1998</v>
      </c>
      <c r="G5389" s="8" t="inlineStr">
        <is>
          <t>Mercedes-Benz</t>
        </is>
      </c>
      <c r="H5389" s="8" t="inlineStr">
        <is>
          <t>AMG GT</t>
        </is>
      </c>
      <c r="I5389" s="8" t="inlineStr">
        <is>
          <t>NJR0LD7BZ359H04KF</t>
        </is>
      </c>
      <c r="J5389" s="8" t="inlineStr">
        <is>
          <t>02 - Sports / GT</t>
        </is>
      </c>
      <c r="K5389" s="12" t="n">
        <v>465000</v>
      </c>
      <c r="L5389" s="8" t="inlineStr">
        <is>
          <t>Connecticut</t>
        </is>
      </c>
      <c r="M5389" s="13" t="n">
        <v>7369.81</v>
      </c>
      <c r="N5389" s="13" t="n">
        <v>6479.54</v>
      </c>
      <c r="O5389" s="8" t="n"/>
    </row>
    <row r="5390">
      <c r="A5390" s="8" t="inlineStr">
        <is>
          <t>CANON-202602-005440</t>
        </is>
      </c>
      <c r="B5390" s="9" t="inlineStr">
        <is>
          <t>2026-02</t>
        </is>
      </c>
      <c r="C5390" s="10" t="n">
        <v>46069</v>
      </c>
      <c r="D5390" s="9" t="inlineStr">
        <is>
          <t>Bound</t>
        </is>
      </c>
      <c r="E5390" s="8" t="inlineStr">
        <is>
          <t>Aurelio Pennington</t>
        </is>
      </c>
      <c r="F5390" s="11" t="n">
        <v>1985</v>
      </c>
      <c r="G5390" s="8" t="inlineStr">
        <is>
          <t>Ferrari</t>
        </is>
      </c>
      <c r="H5390" s="8" t="inlineStr">
        <is>
          <t>275 GTB/4</t>
        </is>
      </c>
      <c r="I5390" s="8" t="inlineStr">
        <is>
          <t>0WTXREJE83SNGH7HA</t>
        </is>
      </c>
      <c r="J5390" s="8" t="inlineStr">
        <is>
          <t>07 - Post-War Classic (1946-1972)</t>
        </is>
      </c>
      <c r="K5390" s="12" t="n">
        <v>1070000</v>
      </c>
      <c r="L5390" s="8" t="inlineStr">
        <is>
          <t>Texas</t>
        </is>
      </c>
      <c r="M5390" s="13" t="n">
        <v>8822.450000000001</v>
      </c>
      <c r="N5390" s="13" t="n">
        <v>7756.7</v>
      </c>
      <c r="O5390" s="8" t="n"/>
    </row>
    <row r="5391">
      <c r="A5391" s="8" t="inlineStr">
        <is>
          <t>CANON-202602-005441</t>
        </is>
      </c>
      <c r="B5391" s="9" t="inlineStr">
        <is>
          <t>2026-02</t>
        </is>
      </c>
      <c r="C5391" s="10" t="n">
        <v>46054</v>
      </c>
      <c r="D5391" s="9" t="inlineStr">
        <is>
          <t>Bound</t>
        </is>
      </c>
      <c r="E5391" s="8" t="inlineStr">
        <is>
          <t>Noor Farkas</t>
        </is>
      </c>
      <c r="F5391" s="11" t="n">
        <v>1960</v>
      </c>
      <c r="G5391" s="8" t="inlineStr">
        <is>
          <t>Ferrari</t>
        </is>
      </c>
      <c r="H5391" s="8" t="inlineStr">
        <is>
          <t>SF90 Stradale</t>
        </is>
      </c>
      <c r="I5391" s="8" t="inlineStr">
        <is>
          <t>9BMYXFHKRNESRLAGY</t>
        </is>
      </c>
      <c r="J5391" s="8" t="inlineStr">
        <is>
          <t>03 - Supercar</t>
        </is>
      </c>
      <c r="K5391" s="12" t="n">
        <v>235000</v>
      </c>
      <c r="L5391" s="8" t="inlineStr">
        <is>
          <t>Oklahoma</t>
        </is>
      </c>
      <c r="M5391" s="13" t="n">
        <v>7933.25</v>
      </c>
      <c r="N5391" s="13" t="n">
        <v>6974.91</v>
      </c>
      <c r="O5391" s="8" t="n"/>
    </row>
    <row r="5392">
      <c r="A5392" s="8" t="inlineStr">
        <is>
          <t>CANON-202602-005442</t>
        </is>
      </c>
      <c r="B5392" s="9" t="inlineStr">
        <is>
          <t>2026-02</t>
        </is>
      </c>
      <c r="C5392" s="10" t="n">
        <v>46079</v>
      </c>
      <c r="D5392" s="9" t="inlineStr">
        <is>
          <t>Bound</t>
        </is>
      </c>
      <c r="E5392" s="8" t="inlineStr">
        <is>
          <t>Ingrid Ashcombe</t>
        </is>
      </c>
      <c r="F5392" s="11" t="n">
        <v>2001</v>
      </c>
      <c r="G5392" s="8" t="inlineStr">
        <is>
          <t>Porsche</t>
        </is>
      </c>
      <c r="H5392" s="8" t="inlineStr">
        <is>
          <t>911 Turbo S</t>
        </is>
      </c>
      <c r="I5392" s="8" t="inlineStr">
        <is>
          <t>EDV48JNX8WNWFS35N</t>
        </is>
      </c>
      <c r="J5392" s="8" t="inlineStr">
        <is>
          <t>02 - Sports / GT</t>
        </is>
      </c>
      <c r="K5392" s="12" t="n">
        <v>235000</v>
      </c>
      <c r="L5392" s="8" t="inlineStr">
        <is>
          <t>Michigan</t>
        </is>
      </c>
      <c r="M5392" s="13" t="n">
        <v>6322.83</v>
      </c>
      <c r="N5392" s="13" t="n">
        <v>5559.03</v>
      </c>
      <c r="O5392" s="8" t="n"/>
    </row>
    <row r="5393">
      <c r="A5393" s="8" t="inlineStr">
        <is>
          <t>CANON-202602-005443</t>
        </is>
      </c>
      <c r="B5393" s="9" t="inlineStr">
        <is>
          <t>2026-02</t>
        </is>
      </c>
      <c r="C5393" s="10" t="n">
        <v>46076</v>
      </c>
      <c r="D5393" s="9" t="inlineStr">
        <is>
          <t>Bound</t>
        </is>
      </c>
      <c r="E5393" s="8" t="inlineStr">
        <is>
          <t>Mireille Chattopadhyay</t>
        </is>
      </c>
      <c r="F5393" s="11" t="n">
        <v>1991</v>
      </c>
      <c r="G5393" s="8" t="inlineStr">
        <is>
          <t>McLaren</t>
        </is>
      </c>
      <c r="H5393" s="8" t="inlineStr">
        <is>
          <t>750S</t>
        </is>
      </c>
      <c r="I5393" s="8" t="inlineStr">
        <is>
          <t>3RVVGR75H06CMTXCA</t>
        </is>
      </c>
      <c r="J5393" s="8" t="inlineStr">
        <is>
          <t>03 - Supercar</t>
        </is>
      </c>
      <c r="K5393" s="12" t="n">
        <v>1255000</v>
      </c>
      <c r="L5393" s="8" t="inlineStr">
        <is>
          <t>Michigan</t>
        </is>
      </c>
      <c r="M5393" s="13" t="n">
        <v>29362.26</v>
      </c>
      <c r="N5393" s="13" t="n">
        <v>25815.3</v>
      </c>
      <c r="O5393" s="8" t="n"/>
    </row>
    <row r="5394">
      <c r="A5394" s="8" t="inlineStr">
        <is>
          <t>CANON-202602-005444</t>
        </is>
      </c>
      <c r="B5394" s="9" t="inlineStr">
        <is>
          <t>2026-02</t>
        </is>
      </c>
      <c r="C5394" s="10" t="n">
        <v>46075</v>
      </c>
      <c r="D5394" s="9" t="inlineStr">
        <is>
          <t>Bound</t>
        </is>
      </c>
      <c r="E5394" s="8" t="inlineStr">
        <is>
          <t>Horace Blackwood</t>
        </is>
      </c>
      <c r="F5394" s="11" t="n">
        <v>1963</v>
      </c>
      <c r="G5394" s="8" t="inlineStr">
        <is>
          <t>Maserati</t>
        </is>
      </c>
      <c r="H5394" s="8" t="inlineStr">
        <is>
          <t>GranTurismo</t>
        </is>
      </c>
      <c r="I5394" s="8" t="inlineStr">
        <is>
          <t>MG567BKKDZMN86BM5</t>
        </is>
      </c>
      <c r="J5394" s="8" t="inlineStr">
        <is>
          <t>02 - Sports / GT</t>
        </is>
      </c>
      <c r="K5394" s="12" t="n">
        <v>265000</v>
      </c>
      <c r="L5394" s="8" t="inlineStr">
        <is>
          <t>Kentucky</t>
        </is>
      </c>
      <c r="M5394" s="13" t="n">
        <v>5025</v>
      </c>
      <c r="N5394" s="13" t="n">
        <v>4417.98</v>
      </c>
      <c r="O5394" s="8" t="n"/>
    </row>
    <row r="5395">
      <c r="A5395" s="8" t="inlineStr">
        <is>
          <t>CANON-202602-005446</t>
        </is>
      </c>
      <c r="B5395" s="9" t="inlineStr">
        <is>
          <t>2026-02</t>
        </is>
      </c>
      <c r="C5395" s="10" t="n">
        <v>46054</v>
      </c>
      <c r="D5395" s="9" t="inlineStr">
        <is>
          <t>Bound</t>
        </is>
      </c>
      <c r="E5395" s="8" t="inlineStr">
        <is>
          <t>Ottilie Ashcombe</t>
        </is>
      </c>
      <c r="F5395" s="11" t="n">
        <v>1962</v>
      </c>
      <c r="G5395" s="8" t="inlineStr">
        <is>
          <t>Aston Martin</t>
        </is>
      </c>
      <c r="H5395" s="8" t="inlineStr">
        <is>
          <t>DB12</t>
        </is>
      </c>
      <c r="I5395" s="8" t="inlineStr">
        <is>
          <t>PYW58MML0U7VDVTUD</t>
        </is>
      </c>
      <c r="J5395" s="8" t="inlineStr">
        <is>
          <t>02 - Sports / GT</t>
        </is>
      </c>
      <c r="K5395" s="12" t="n">
        <v>480000</v>
      </c>
      <c r="L5395" s="8" t="inlineStr">
        <is>
          <t>Maine</t>
        </is>
      </c>
      <c r="M5395" s="13" t="n">
        <v>7335.85</v>
      </c>
      <c r="N5395" s="13" t="n">
        <v>6449.68</v>
      </c>
      <c r="O5395" s="8" t="n"/>
    </row>
    <row r="5396">
      <c r="A5396" s="8" t="inlineStr">
        <is>
          <t>CANON-202602-005447</t>
        </is>
      </c>
      <c r="B5396" s="9" t="inlineStr">
        <is>
          <t>2026-02</t>
        </is>
      </c>
      <c r="C5396" s="10" t="n">
        <v>46055</v>
      </c>
      <c r="D5396" s="9" t="inlineStr">
        <is>
          <t>Bound</t>
        </is>
      </c>
      <c r="E5396" s="8" t="inlineStr">
        <is>
          <t>Aurelio Fairweather</t>
        </is>
      </c>
      <c r="F5396" s="11" t="n">
        <v>2002</v>
      </c>
      <c r="G5396" s="8" t="inlineStr">
        <is>
          <t>Maserati</t>
        </is>
      </c>
      <c r="H5396" s="8" t="inlineStr">
        <is>
          <t>GranTurismo</t>
        </is>
      </c>
      <c r="I5396" s="8" t="inlineStr">
        <is>
          <t>STPSUHKM1JH5P71HR</t>
        </is>
      </c>
      <c r="J5396" s="8" t="inlineStr">
        <is>
          <t>02 - Sports / GT</t>
        </is>
      </c>
      <c r="K5396" s="12" t="n">
        <v>1380000</v>
      </c>
      <c r="L5396" s="8" t="inlineStr">
        <is>
          <t>New York</t>
        </is>
      </c>
      <c r="M5396" s="13" t="n">
        <v>18330.57</v>
      </c>
      <c r="N5396" s="13" t="n">
        <v>16116.24</v>
      </c>
      <c r="O5396" s="8" t="n"/>
    </row>
    <row r="5397">
      <c r="A5397" s="8" t="inlineStr">
        <is>
          <t>CANON-202602-005448</t>
        </is>
      </c>
      <c r="B5397" s="9" t="inlineStr">
        <is>
          <t>2026-02</t>
        </is>
      </c>
      <c r="C5397" s="10" t="n">
        <v>46072</v>
      </c>
      <c r="D5397" s="9" t="inlineStr">
        <is>
          <t>Bound</t>
        </is>
      </c>
      <c r="E5397" s="8" t="inlineStr">
        <is>
          <t>Emiliano Ashcombe</t>
        </is>
      </c>
      <c r="F5397" s="11" t="n">
        <v>1971</v>
      </c>
      <c r="G5397" s="8" t="inlineStr">
        <is>
          <t>Mercedes-Benz</t>
        </is>
      </c>
      <c r="H5397" s="8" t="inlineStr">
        <is>
          <t>AMG GT</t>
        </is>
      </c>
      <c r="I5397" s="8" t="inlineStr">
        <is>
          <t>BR79SPNS1LXU4VYZT</t>
        </is>
      </c>
      <c r="J5397" s="8" t="inlineStr">
        <is>
          <t>02 - Sports / GT</t>
        </is>
      </c>
      <c r="K5397" s="12" t="n">
        <v>1040000</v>
      </c>
      <c r="L5397" s="8" t="inlineStr">
        <is>
          <t>Massachusetts</t>
        </is>
      </c>
      <c r="M5397" s="13" t="n">
        <v>13490.57</v>
      </c>
      <c r="N5397" s="13" t="n">
        <v>11860.91</v>
      </c>
      <c r="O5397" s="8" t="n"/>
    </row>
    <row r="5398">
      <c r="A5398" s="8" t="inlineStr">
        <is>
          <t>CANON-202602-005449</t>
        </is>
      </c>
      <c r="B5398" s="9" t="inlineStr">
        <is>
          <t>2026-02</t>
        </is>
      </c>
      <c r="C5398" s="10" t="n">
        <v>46058</v>
      </c>
      <c r="D5398" s="9" t="inlineStr">
        <is>
          <t>Bound</t>
        </is>
      </c>
      <c r="E5398" s="8" t="inlineStr">
        <is>
          <t>Fenwick Fairweather</t>
        </is>
      </c>
      <c r="F5398" s="11" t="n">
        <v>1967</v>
      </c>
      <c r="G5398" s="8" t="inlineStr">
        <is>
          <t>Porsche</t>
        </is>
      </c>
      <c r="H5398" s="8" t="inlineStr">
        <is>
          <t>911 Turbo S</t>
        </is>
      </c>
      <c r="I5398" s="8" t="inlineStr">
        <is>
          <t>RZL55GR4L8YC2N93W</t>
        </is>
      </c>
      <c r="J5398" s="8" t="inlineStr">
        <is>
          <t>02 - Sports / GT</t>
        </is>
      </c>
      <c r="K5398" s="12" t="n">
        <v>1115000</v>
      </c>
      <c r="L5398" s="8" t="inlineStr">
        <is>
          <t>Hawaii</t>
        </is>
      </c>
      <c r="M5398" s="13" t="n">
        <v>15041.98</v>
      </c>
      <c r="N5398" s="13" t="n">
        <v>13224.91</v>
      </c>
      <c r="O5398" s="8" t="n"/>
    </row>
    <row r="5399">
      <c r="A5399" s="8" t="inlineStr">
        <is>
          <t>CANON-202602-005450</t>
        </is>
      </c>
      <c r="B5399" s="9" t="inlineStr">
        <is>
          <t>2026-02</t>
        </is>
      </c>
      <c r="C5399" s="10" t="n">
        <v>46062</v>
      </c>
      <c r="D5399" s="9" t="inlineStr">
        <is>
          <t>Bound</t>
        </is>
      </c>
      <c r="E5399" s="8" t="inlineStr">
        <is>
          <t>Sunniva Okonkwo</t>
        </is>
      </c>
      <c r="F5399" s="11" t="n">
        <v>1975</v>
      </c>
      <c r="G5399" s="8" t="inlineStr">
        <is>
          <t>Aston Martin</t>
        </is>
      </c>
      <c r="H5399" s="8" t="inlineStr">
        <is>
          <t>DB12</t>
        </is>
      </c>
      <c r="I5399" s="8" t="inlineStr">
        <is>
          <t>SD2D6CDDCJ6N1US2J</t>
        </is>
      </c>
      <c r="J5399" s="8" t="inlineStr">
        <is>
          <t>02 - Sports / GT</t>
        </is>
      </c>
      <c r="K5399" s="12" t="n">
        <v>550000</v>
      </c>
      <c r="L5399" s="8" t="inlineStr">
        <is>
          <t>Pennsylvania</t>
        </is>
      </c>
      <c r="M5399" s="13" t="n">
        <v>6745.28</v>
      </c>
      <c r="N5399" s="13" t="n">
        <v>5930.45</v>
      </c>
      <c r="O5399" s="8" t="n"/>
    </row>
    <row r="5400">
      <c r="A5400" s="8" t="inlineStr">
        <is>
          <t>CANON-202602-005452</t>
        </is>
      </c>
      <c r="B5400" s="9" t="inlineStr">
        <is>
          <t>2026-02</t>
        </is>
      </c>
      <c r="C5400" s="10" t="n">
        <v>46074</v>
      </c>
      <c r="D5400" s="9" t="inlineStr">
        <is>
          <t>Bound</t>
        </is>
      </c>
      <c r="E5400" s="8" t="inlineStr">
        <is>
          <t>Horace Harrington</t>
        </is>
      </c>
      <c r="F5400" s="11" t="n">
        <v>1985</v>
      </c>
      <c r="G5400" s="8" t="inlineStr">
        <is>
          <t>Lamborghini</t>
        </is>
      </c>
      <c r="H5400" s="8" t="inlineStr">
        <is>
          <t>Huracan EVO</t>
        </is>
      </c>
      <c r="I5400" s="8" t="inlineStr">
        <is>
          <t>45W6ZB2YY7VY5A780</t>
        </is>
      </c>
      <c r="J5400" s="8" t="inlineStr">
        <is>
          <t>03 - Supercar</t>
        </is>
      </c>
      <c r="K5400" s="12" t="n">
        <v>530000</v>
      </c>
      <c r="L5400" s="8" t="inlineStr">
        <is>
          <t>Illinois</t>
        </is>
      </c>
      <c r="M5400" s="13" t="n">
        <v>12920</v>
      </c>
      <c r="N5400" s="13" t="n">
        <v>11359.26</v>
      </c>
      <c r="O5400" s="8" t="n"/>
    </row>
    <row r="5401">
      <c r="A5401" s="8" t="inlineStr">
        <is>
          <t>CANON-202602-005453</t>
        </is>
      </c>
      <c r="B5401" s="9" t="inlineStr">
        <is>
          <t>2026-02</t>
        </is>
      </c>
      <c r="C5401" s="10" t="n">
        <v>46069</v>
      </c>
      <c r="D5401" s="9" t="inlineStr">
        <is>
          <t>Bound</t>
        </is>
      </c>
      <c r="E5401" s="8" t="inlineStr">
        <is>
          <t>Saoirse Fairweather</t>
        </is>
      </c>
      <c r="F5401" s="11" t="n">
        <v>1982</v>
      </c>
      <c r="G5401" s="8" t="inlineStr">
        <is>
          <t>Jaguar</t>
        </is>
      </c>
      <c r="H5401" s="8" t="inlineStr">
        <is>
          <t>E-Type Series 1</t>
        </is>
      </c>
      <c r="I5401" s="8" t="inlineStr">
        <is>
          <t>XL7KZ7LP7Y858V7D2</t>
        </is>
      </c>
      <c r="J5401" s="8" t="inlineStr">
        <is>
          <t>07 - Post-War Classic (1946-1972)</t>
        </is>
      </c>
      <c r="K5401" s="12" t="n">
        <v>360000</v>
      </c>
      <c r="L5401" s="8" t="inlineStr">
        <is>
          <t>Alaska</t>
        </is>
      </c>
      <c r="M5401" s="13" t="n">
        <v>3716.83</v>
      </c>
      <c r="N5401" s="13" t="n">
        <v>3267.84</v>
      </c>
      <c r="O5401" s="8" t="n"/>
    </row>
    <row r="5402">
      <c r="A5402" s="8" t="inlineStr">
        <is>
          <t>CANON-202602-005455</t>
        </is>
      </c>
      <c r="B5402" s="9" t="inlineStr">
        <is>
          <t>2026-02</t>
        </is>
      </c>
      <c r="C5402" s="10" t="n">
        <v>46055</v>
      </c>
      <c r="D5402" s="9" t="inlineStr">
        <is>
          <t>Bound</t>
        </is>
      </c>
      <c r="E5402" s="8" t="inlineStr">
        <is>
          <t>Priya Pennington</t>
        </is>
      </c>
      <c r="F5402" s="11" t="n">
        <v>1983</v>
      </c>
      <c r="G5402" s="8" t="inlineStr">
        <is>
          <t>Maserati</t>
        </is>
      </c>
      <c r="H5402" s="8" t="inlineStr">
        <is>
          <t>GranTurismo</t>
        </is>
      </c>
      <c r="I5402" s="8" t="inlineStr">
        <is>
          <t>GZYSFJAZXGTY81SND</t>
        </is>
      </c>
      <c r="J5402" s="8" t="inlineStr">
        <is>
          <t>02 - Sports / GT</t>
        </is>
      </c>
      <c r="K5402" s="12" t="n">
        <v>595000</v>
      </c>
      <c r="L5402" s="8" t="inlineStr">
        <is>
          <t>Oregon</t>
        </is>
      </c>
      <c r="M5402" s="13" t="n">
        <v>8245.799999999999</v>
      </c>
      <c r="N5402" s="13" t="n">
        <v>7249.71</v>
      </c>
      <c r="O5402" s="8" t="n"/>
    </row>
    <row r="5403">
      <c r="A5403" s="8" t="inlineStr">
        <is>
          <t>CANON-202602-005456</t>
        </is>
      </c>
      <c r="B5403" s="9" t="inlineStr">
        <is>
          <t>2026-02</t>
        </is>
      </c>
      <c r="C5403" s="10" t="n">
        <v>46070</v>
      </c>
      <c r="D5403" s="9" t="inlineStr">
        <is>
          <t>Bound</t>
        </is>
      </c>
      <c r="E5403" s="8" t="inlineStr">
        <is>
          <t>Wilhelmina Larsson</t>
        </is>
      </c>
      <c r="F5403" s="11" t="n">
        <v>1978</v>
      </c>
      <c r="G5403" s="8" t="inlineStr">
        <is>
          <t>Lamborghini</t>
        </is>
      </c>
      <c r="H5403" s="8" t="inlineStr">
        <is>
          <t>Huracan EVO</t>
        </is>
      </c>
      <c r="I5403" s="8" t="inlineStr">
        <is>
          <t>3DDV1JK4H8HG91FJA</t>
        </is>
      </c>
      <c r="J5403" s="8" t="inlineStr">
        <is>
          <t>03 - Supercar</t>
        </is>
      </c>
      <c r="K5403" s="12" t="n">
        <v>1635000</v>
      </c>
      <c r="L5403" s="8" t="inlineStr">
        <is>
          <t>North Dakota</t>
        </is>
      </c>
      <c r="M5403" s="13" t="n">
        <v>25172.83</v>
      </c>
      <c r="N5403" s="13" t="n">
        <v>22131.95</v>
      </c>
      <c r="O5403" s="8" t="n"/>
    </row>
    <row r="5404">
      <c r="A5404" s="8" t="inlineStr">
        <is>
          <t>CANON-202602-005457</t>
        </is>
      </c>
      <c r="B5404" s="9" t="inlineStr">
        <is>
          <t>2026-02</t>
        </is>
      </c>
      <c r="C5404" s="10" t="n">
        <v>46062</v>
      </c>
      <c r="D5404" s="9" t="inlineStr">
        <is>
          <t>Bound</t>
        </is>
      </c>
      <c r="E5404" s="8" t="inlineStr">
        <is>
          <t>Horace Okonkwo</t>
        </is>
      </c>
      <c r="F5404" s="11" t="n">
        <v>1977</v>
      </c>
      <c r="G5404" s="8" t="inlineStr">
        <is>
          <t>Icon</t>
        </is>
      </c>
      <c r="H5404" s="8" t="inlineStr">
        <is>
          <t>Derelict</t>
        </is>
      </c>
      <c r="I5404" s="8" t="inlineStr">
        <is>
          <t>W13VH4TP9S068ZUAX</t>
        </is>
      </c>
      <c r="J5404" s="8" t="inlineStr">
        <is>
          <t>11 - Restomod / Coachbuilt / Bespoke</t>
        </is>
      </c>
      <c r="K5404" s="12" t="n">
        <v>395000</v>
      </c>
      <c r="L5404" s="8" t="inlineStr">
        <is>
          <t>New Hampshire</t>
        </is>
      </c>
      <c r="M5404" s="13" t="n">
        <v>6820.83</v>
      </c>
      <c r="N5404" s="13" t="n">
        <v>5996.87</v>
      </c>
      <c r="O5404" s="8" t="n"/>
    </row>
    <row r="5405">
      <c r="A5405" s="8" t="inlineStr">
        <is>
          <t>CANON-202602-005458</t>
        </is>
      </c>
      <c r="B5405" s="9" t="inlineStr">
        <is>
          <t>2026-02</t>
        </is>
      </c>
      <c r="C5405" s="10" t="n">
        <v>46071</v>
      </c>
      <c r="D5405" s="9" t="inlineStr">
        <is>
          <t>Bound</t>
        </is>
      </c>
      <c r="E5405" s="8" t="inlineStr">
        <is>
          <t>Thaddeus Pennington</t>
        </is>
      </c>
      <c r="F5405" s="11" t="n">
        <v>2017</v>
      </c>
      <c r="G5405" s="8" t="inlineStr">
        <is>
          <t>Mercedes-Benz</t>
        </is>
      </c>
      <c r="H5405" s="8" t="inlineStr">
        <is>
          <t>AMG GT</t>
        </is>
      </c>
      <c r="I5405" s="8" t="inlineStr">
        <is>
          <t>Z3FP4TKTHFF89Y2M6</t>
        </is>
      </c>
      <c r="J5405" s="8" t="inlineStr">
        <is>
          <t>02 - Sports / GT</t>
        </is>
      </c>
      <c r="K5405" s="12" t="n">
        <v>170000</v>
      </c>
      <c r="L5405" s="8" t="inlineStr">
        <is>
          <t>Florida</t>
        </is>
      </c>
      <c r="M5405" s="13" t="n">
        <v>4190.34</v>
      </c>
      <c r="N5405" s="13" t="n">
        <v>3684.15</v>
      </c>
      <c r="O5405" s="8" t="n"/>
    </row>
    <row r="5406">
      <c r="A5406" s="8" t="inlineStr">
        <is>
          <t>CANON-202602-005459</t>
        </is>
      </c>
      <c r="B5406" s="9" t="inlineStr">
        <is>
          <t>2026-02</t>
        </is>
      </c>
      <c r="C5406" s="10" t="n">
        <v>46078</v>
      </c>
      <c r="D5406" s="9" t="inlineStr">
        <is>
          <t>Bound</t>
        </is>
      </c>
      <c r="E5406" s="8" t="inlineStr">
        <is>
          <t>Ramona Delacroix</t>
        </is>
      </c>
      <c r="F5406" s="11" t="n">
        <v>2003</v>
      </c>
      <c r="G5406" s="8" t="inlineStr">
        <is>
          <t>Ferrari</t>
        </is>
      </c>
      <c r="H5406" s="8" t="inlineStr">
        <is>
          <t>296 GTB</t>
        </is>
      </c>
      <c r="I5406" s="8" t="inlineStr">
        <is>
          <t>RLHDD36S2V8YMKU67</t>
        </is>
      </c>
      <c r="J5406" s="8" t="inlineStr">
        <is>
          <t>03 - Supercar</t>
        </is>
      </c>
      <c r="K5406" s="12" t="n">
        <v>430000</v>
      </c>
      <c r="L5406" s="8" t="inlineStr">
        <is>
          <t>Arkansas</t>
        </is>
      </c>
      <c r="M5406" s="13" t="n">
        <v>12875.66</v>
      </c>
      <c r="N5406" s="13" t="n">
        <v>11320.28</v>
      </c>
      <c r="O5406" s="8" t="n"/>
    </row>
    <row r="5407">
      <c r="A5407" s="8" t="inlineStr">
        <is>
          <t>CANON-202602-005460</t>
        </is>
      </c>
      <c r="B5407" s="9" t="inlineStr">
        <is>
          <t>2026-02</t>
        </is>
      </c>
      <c r="C5407" s="10" t="n">
        <v>46060</v>
      </c>
      <c r="D5407" s="9" t="inlineStr">
        <is>
          <t>Bound</t>
        </is>
      </c>
      <c r="E5407" s="8" t="inlineStr">
        <is>
          <t>Lorenzo Ashcombe</t>
        </is>
      </c>
      <c r="F5407" s="11" t="n">
        <v>2008</v>
      </c>
      <c r="G5407" s="8" t="inlineStr">
        <is>
          <t>McLaren</t>
        </is>
      </c>
      <c r="H5407" s="8" t="inlineStr">
        <is>
          <t>750S</t>
        </is>
      </c>
      <c r="I5407" s="8" t="inlineStr">
        <is>
          <t>FWMP326MG559L4JDM</t>
        </is>
      </c>
      <c r="J5407" s="8" t="inlineStr">
        <is>
          <t>03 - Supercar</t>
        </is>
      </c>
      <c r="K5407" s="12" t="n">
        <v>1115000</v>
      </c>
      <c r="L5407" s="8" t="inlineStr">
        <is>
          <t>Texas</t>
        </is>
      </c>
      <c r="M5407" s="13" t="n">
        <v>19354.72</v>
      </c>
      <c r="N5407" s="13" t="n">
        <v>17016.67</v>
      </c>
      <c r="O5407" s="8" t="n"/>
    </row>
    <row r="5408">
      <c r="A5408" s="8" t="inlineStr">
        <is>
          <t>CANON-202602-005461</t>
        </is>
      </c>
      <c r="B5408" s="9" t="inlineStr">
        <is>
          <t>2026-02</t>
        </is>
      </c>
      <c r="C5408" s="10" t="n">
        <v>46059</v>
      </c>
      <c r="D5408" s="9" t="inlineStr">
        <is>
          <t>Bound</t>
        </is>
      </c>
      <c r="E5408" s="8" t="inlineStr">
        <is>
          <t>Everett Vasquez</t>
        </is>
      </c>
      <c r="F5408" s="11" t="n">
        <v>2020</v>
      </c>
      <c r="G5408" s="8" t="inlineStr">
        <is>
          <t>Ferrari</t>
        </is>
      </c>
      <c r="H5408" s="8" t="inlineStr">
        <is>
          <t>SF90 Stradale</t>
        </is>
      </c>
      <c r="I5408" s="8" t="inlineStr">
        <is>
          <t>XSXR531PVSACERTB1</t>
        </is>
      </c>
      <c r="J5408" s="8" t="inlineStr">
        <is>
          <t>03 - Supercar</t>
        </is>
      </c>
      <c r="K5408" s="12" t="n">
        <v>500000</v>
      </c>
      <c r="L5408" s="8" t="inlineStr">
        <is>
          <t>Pennsylvania</t>
        </is>
      </c>
      <c r="M5408" s="13" t="n">
        <v>8962.26</v>
      </c>
      <c r="N5408" s="13" t="n">
        <v>7879.62</v>
      </c>
      <c r="O5408" s="8" t="n"/>
    </row>
    <row r="5409">
      <c r="A5409" s="8" t="inlineStr">
        <is>
          <t>CANON-202602-005462</t>
        </is>
      </c>
      <c r="B5409" s="9" t="inlineStr">
        <is>
          <t>2026-02</t>
        </is>
      </c>
      <c r="C5409" s="10" t="n">
        <v>46061</v>
      </c>
      <c r="D5409" s="9" t="inlineStr">
        <is>
          <t>Bound</t>
        </is>
      </c>
      <c r="E5409" s="8" t="inlineStr">
        <is>
          <t>Ingrid Okonkwo</t>
        </is>
      </c>
      <c r="F5409" s="11" t="n">
        <v>1956</v>
      </c>
      <c r="G5409" s="8" t="inlineStr">
        <is>
          <t>Mercedes-Benz</t>
        </is>
      </c>
      <c r="H5409" s="8" t="inlineStr">
        <is>
          <t>AMG GT</t>
        </is>
      </c>
      <c r="I5409" s="8" t="inlineStr">
        <is>
          <t>2CJ73VGHXVTTXDW03</t>
        </is>
      </c>
      <c r="J5409" s="8" t="inlineStr">
        <is>
          <t>02 - Sports / GT</t>
        </is>
      </c>
      <c r="K5409" s="12" t="n">
        <v>1490000</v>
      </c>
      <c r="L5409" s="8" t="inlineStr">
        <is>
          <t>Illinois</t>
        </is>
      </c>
      <c r="M5409" s="13" t="n">
        <v>21028.68</v>
      </c>
      <c r="N5409" s="13" t="n">
        <v>18488.42</v>
      </c>
      <c r="O5409" s="8" t="n"/>
    </row>
    <row r="5410">
      <c r="A5410" s="8" t="inlineStr">
        <is>
          <t>CANON-202602-005463</t>
        </is>
      </c>
      <c r="B5410" s="9" t="inlineStr">
        <is>
          <t>2026-02</t>
        </is>
      </c>
      <c r="C5410" s="10" t="n">
        <v>46074</v>
      </c>
      <c r="D5410" s="9" t="inlineStr">
        <is>
          <t>Bound</t>
        </is>
      </c>
      <c r="E5410" s="8" t="inlineStr">
        <is>
          <t>Ramona Kingsford</t>
        </is>
      </c>
      <c r="F5410" s="11" t="n">
        <v>2006</v>
      </c>
      <c r="G5410" s="8" t="inlineStr">
        <is>
          <t>Ferrari</t>
        </is>
      </c>
      <c r="H5410" s="8" t="inlineStr">
        <is>
          <t>296 GTB</t>
        </is>
      </c>
      <c r="I5410" s="8" t="inlineStr">
        <is>
          <t>NK58ZPDRFB1VBU69Z</t>
        </is>
      </c>
      <c r="J5410" s="8" t="inlineStr">
        <is>
          <t>03 - Supercar</t>
        </is>
      </c>
      <c r="K5410" s="12" t="n">
        <v>455000</v>
      </c>
      <c r="L5410" s="8" t="inlineStr">
        <is>
          <t>New Jersey</t>
        </is>
      </c>
      <c r="M5410" s="13" t="n">
        <v>8984.1</v>
      </c>
      <c r="N5410" s="13" t="n">
        <v>7898.82</v>
      </c>
      <c r="O5410" s="8" t="n"/>
    </row>
    <row r="5411">
      <c r="A5411" s="8" t="inlineStr">
        <is>
          <t>CANON-202602-005464</t>
        </is>
      </c>
      <c r="B5411" s="9" t="inlineStr">
        <is>
          <t>2026-02</t>
        </is>
      </c>
      <c r="C5411" s="10" t="n">
        <v>46078</v>
      </c>
      <c r="D5411" s="9" t="inlineStr">
        <is>
          <t>Bound</t>
        </is>
      </c>
      <c r="E5411" s="8" t="inlineStr">
        <is>
          <t>Mireille Pennington</t>
        </is>
      </c>
      <c r="F5411" s="11" t="n">
        <v>1963</v>
      </c>
      <c r="G5411" s="8" t="inlineStr">
        <is>
          <t>Maserati</t>
        </is>
      </c>
      <c r="H5411" s="8" t="inlineStr">
        <is>
          <t>GranTurismo</t>
        </is>
      </c>
      <c r="I5411" s="8" t="inlineStr">
        <is>
          <t>9TGX9A0KG4GLD8RD5</t>
        </is>
      </c>
      <c r="J5411" s="8" t="inlineStr">
        <is>
          <t>02 - Sports / GT</t>
        </is>
      </c>
      <c r="K5411" s="12" t="n">
        <v>275000</v>
      </c>
      <c r="L5411" s="8" t="inlineStr">
        <is>
          <t>Hawaii</t>
        </is>
      </c>
      <c r="M5411" s="13" t="n">
        <v>5058.96</v>
      </c>
      <c r="N5411" s="13" t="n">
        <v>4447.84</v>
      </c>
      <c r="O5411" s="8" t="n"/>
    </row>
    <row r="5412">
      <c r="A5412" s="8" t="inlineStr">
        <is>
          <t>CANON-202602-005466</t>
        </is>
      </c>
      <c r="B5412" s="9" t="inlineStr">
        <is>
          <t>2026-02</t>
        </is>
      </c>
      <c r="C5412" s="10" t="n">
        <v>46078</v>
      </c>
      <c r="D5412" s="9" t="inlineStr">
        <is>
          <t>Bound</t>
        </is>
      </c>
      <c r="E5412" s="8" t="inlineStr">
        <is>
          <t>Everett Underwood</t>
        </is>
      </c>
      <c r="F5412" s="11" t="n">
        <v>2002</v>
      </c>
      <c r="G5412" s="8" t="inlineStr">
        <is>
          <t>Icon</t>
        </is>
      </c>
      <c r="H5412" s="8" t="inlineStr">
        <is>
          <t>Derelict</t>
        </is>
      </c>
      <c r="I5412" s="8" t="inlineStr">
        <is>
          <t>VJUVJWAGWY85F24MP</t>
        </is>
      </c>
      <c r="J5412" s="8" t="inlineStr">
        <is>
          <t>11 - Restomod / Coachbuilt / Bespoke</t>
        </is>
      </c>
      <c r="K5412" s="12" t="n">
        <v>670000</v>
      </c>
      <c r="L5412" s="8" t="inlineStr">
        <is>
          <t>Tennessee</t>
        </is>
      </c>
      <c r="M5412" s="13" t="n">
        <v>9663.17</v>
      </c>
      <c r="N5412" s="13" t="n">
        <v>8495.860000000001</v>
      </c>
      <c r="O5412" s="8" t="n"/>
    </row>
    <row r="5413">
      <c r="A5413" s="8" t="inlineStr">
        <is>
          <t>CANON-202602-005468</t>
        </is>
      </c>
      <c r="B5413" s="9" t="inlineStr">
        <is>
          <t>2026-02</t>
        </is>
      </c>
      <c r="C5413" s="10" t="n">
        <v>46056</v>
      </c>
      <c r="D5413" s="9" t="inlineStr">
        <is>
          <t>Bound</t>
        </is>
      </c>
      <c r="E5413" s="8" t="inlineStr">
        <is>
          <t>Beatrix Castellanos</t>
        </is>
      </c>
      <c r="F5413" s="11" t="n">
        <v>1995</v>
      </c>
      <c r="G5413" s="8" t="inlineStr">
        <is>
          <t>Lamborghini</t>
        </is>
      </c>
      <c r="H5413" s="8" t="inlineStr">
        <is>
          <t>Huracan EVO</t>
        </is>
      </c>
      <c r="I5413" s="8" t="inlineStr">
        <is>
          <t>RKKVCY1NNTFRS5YTX</t>
        </is>
      </c>
      <c r="J5413" s="8" t="inlineStr">
        <is>
          <t>03 - Supercar</t>
        </is>
      </c>
      <c r="K5413" s="12" t="n">
        <v>1035000</v>
      </c>
      <c r="L5413" s="8" t="inlineStr">
        <is>
          <t>Nevada</t>
        </is>
      </c>
      <c r="M5413" s="13" t="n">
        <v>18278.49</v>
      </c>
      <c r="N5413" s="13" t="n">
        <v>16070.45</v>
      </c>
      <c r="O5413" s="8" t="n"/>
    </row>
    <row r="5414">
      <c r="A5414" s="8" t="inlineStr">
        <is>
          <t>CANON-202602-005469</t>
        </is>
      </c>
      <c r="B5414" s="9" t="inlineStr">
        <is>
          <t>2026-02</t>
        </is>
      </c>
      <c r="C5414" s="10" t="n">
        <v>46061</v>
      </c>
      <c r="D5414" s="9" t="inlineStr">
        <is>
          <t>Bound</t>
        </is>
      </c>
      <c r="E5414" s="8" t="inlineStr">
        <is>
          <t>Wilhelmina Okonkwo</t>
        </is>
      </c>
      <c r="F5414" s="11" t="n">
        <v>1963</v>
      </c>
      <c r="G5414" s="8" t="inlineStr">
        <is>
          <t>Bentley</t>
        </is>
      </c>
      <c r="H5414" s="8" t="inlineStr">
        <is>
          <t>Continental GT</t>
        </is>
      </c>
      <c r="I5414" s="8" t="inlineStr">
        <is>
          <t>9Z49AHYT5EJFF277N</t>
        </is>
      </c>
      <c r="J5414" s="8" t="inlineStr">
        <is>
          <t>02 - Sports / GT</t>
        </is>
      </c>
      <c r="K5414" s="12" t="n">
        <v>1945000</v>
      </c>
      <c r="L5414" s="8" t="inlineStr">
        <is>
          <t>Pennsylvania</t>
        </is>
      </c>
      <c r="M5414" s="13" t="n">
        <v>20183.96</v>
      </c>
      <c r="N5414" s="13" t="n">
        <v>17745.74</v>
      </c>
      <c r="O5414" s="8" t="n"/>
    </row>
    <row r="5415">
      <c r="A5415" s="8" t="inlineStr">
        <is>
          <t>CANON-202602-005471</t>
        </is>
      </c>
      <c r="B5415" s="9" t="inlineStr">
        <is>
          <t>2026-02</t>
        </is>
      </c>
      <c r="C5415" s="10" t="n">
        <v>46057</v>
      </c>
      <c r="D5415" s="9" t="inlineStr">
        <is>
          <t>Bound</t>
        </is>
      </c>
      <c r="E5415" s="8" t="inlineStr">
        <is>
          <t>Beatrix Rourke</t>
        </is>
      </c>
      <c r="F5415" s="11" t="n">
        <v>1963</v>
      </c>
      <c r="G5415" s="8" t="inlineStr">
        <is>
          <t>Ferrari</t>
        </is>
      </c>
      <c r="H5415" s="8" t="inlineStr">
        <is>
          <t>296 GTB</t>
        </is>
      </c>
      <c r="I5415" s="8" t="inlineStr">
        <is>
          <t>H001KBH0XRWVLZ9K3</t>
        </is>
      </c>
      <c r="J5415" s="8" t="inlineStr">
        <is>
          <t>03 - Supercar</t>
        </is>
      </c>
      <c r="K5415" s="12" t="n">
        <v>535000</v>
      </c>
      <c r="L5415" s="8" t="inlineStr">
        <is>
          <t>Iowa</t>
        </is>
      </c>
      <c r="M5415" s="13" t="n">
        <v>10548.58</v>
      </c>
      <c r="N5415" s="13" t="n">
        <v>9274.309999999999</v>
      </c>
      <c r="O5415" s="8" t="n"/>
    </row>
    <row r="5416">
      <c r="A5416" s="8" t="inlineStr">
        <is>
          <t>CANON-202602-005472</t>
        </is>
      </c>
      <c r="B5416" s="9" t="inlineStr">
        <is>
          <t>2026-02</t>
        </is>
      </c>
      <c r="C5416" s="10" t="n">
        <v>46062</v>
      </c>
      <c r="D5416" s="9" t="inlineStr">
        <is>
          <t>Bound</t>
        </is>
      </c>
      <c r="E5416" s="8" t="inlineStr">
        <is>
          <t>Anouk Ashcombe</t>
        </is>
      </c>
      <c r="F5416" s="11" t="n">
        <v>1994</v>
      </c>
      <c r="G5416" s="8" t="inlineStr">
        <is>
          <t>Lamborghini</t>
        </is>
      </c>
      <c r="H5416" s="8" t="inlineStr">
        <is>
          <t>Huracan EVO</t>
        </is>
      </c>
      <c r="I5416" s="8" t="inlineStr">
        <is>
          <t>SA24LXPS35LE1LYSJ</t>
        </is>
      </c>
      <c r="J5416" s="8" t="inlineStr">
        <is>
          <t>03 - Supercar</t>
        </is>
      </c>
      <c r="K5416" s="12" t="n">
        <v>1230000</v>
      </c>
      <c r="L5416" s="8" t="inlineStr">
        <is>
          <t>Pennsylvania</t>
        </is>
      </c>
      <c r="M5416" s="13" t="n">
        <v>18566.04</v>
      </c>
      <c r="N5416" s="13" t="n">
        <v>16323.26</v>
      </c>
      <c r="O5416" s="8" t="n"/>
    </row>
    <row r="5417">
      <c r="A5417" s="8" t="inlineStr">
        <is>
          <t>CANON-202602-005475</t>
        </is>
      </c>
      <c r="B5417" s="9" t="inlineStr">
        <is>
          <t>2026-02</t>
        </is>
      </c>
      <c r="C5417" s="10" t="n">
        <v>46080</v>
      </c>
      <c r="D5417" s="9" t="inlineStr">
        <is>
          <t>Bound</t>
        </is>
      </c>
      <c r="E5417" s="8" t="inlineStr">
        <is>
          <t>Cassius Okonkwo</t>
        </is>
      </c>
      <c r="F5417" s="11" t="n">
        <v>2002</v>
      </c>
      <c r="G5417" s="8" t="inlineStr">
        <is>
          <t>Porsche</t>
        </is>
      </c>
      <c r="H5417" s="8" t="inlineStr">
        <is>
          <t>911 Turbo S</t>
        </is>
      </c>
      <c r="I5417" s="8" t="inlineStr">
        <is>
          <t>3H35V01K8FDHA0DF2</t>
        </is>
      </c>
      <c r="J5417" s="8" t="inlineStr">
        <is>
          <t>02 - Sports / GT</t>
        </is>
      </c>
      <c r="K5417" s="12" t="n">
        <v>490000</v>
      </c>
      <c r="L5417" s="8" t="inlineStr">
        <is>
          <t>Massachusetts</t>
        </is>
      </c>
      <c r="M5417" s="13" t="n">
        <v>8667.450000000001</v>
      </c>
      <c r="N5417" s="13" t="n">
        <v>7620.42</v>
      </c>
      <c r="O5417" s="8" t="n"/>
    </row>
    <row r="5418">
      <c r="A5418" s="8" t="inlineStr">
        <is>
          <t>CANON-202602-005476</t>
        </is>
      </c>
      <c r="B5418" s="9" t="inlineStr">
        <is>
          <t>2026-02</t>
        </is>
      </c>
      <c r="C5418" s="10" t="n">
        <v>46062</v>
      </c>
      <c r="D5418" s="9" t="inlineStr">
        <is>
          <t>Bound</t>
        </is>
      </c>
      <c r="E5418" s="8" t="inlineStr">
        <is>
          <t>Ingrid Delacroix</t>
        </is>
      </c>
      <c r="F5418" s="11" t="n">
        <v>1967</v>
      </c>
      <c r="G5418" s="8" t="inlineStr">
        <is>
          <t>Ferrari</t>
        </is>
      </c>
      <c r="H5418" s="8" t="inlineStr">
        <is>
          <t>296 GTB</t>
        </is>
      </c>
      <c r="I5418" s="8" t="inlineStr">
        <is>
          <t>0XX7AULBRB8UV8EK1</t>
        </is>
      </c>
      <c r="J5418" s="8" t="inlineStr">
        <is>
          <t>03 - Supercar</t>
        </is>
      </c>
      <c r="K5418" s="12" t="n">
        <v>765000</v>
      </c>
      <c r="L5418" s="8" t="inlineStr">
        <is>
          <t>Colorado</t>
        </is>
      </c>
      <c r="M5418" s="13" t="n">
        <v>15083.49</v>
      </c>
      <c r="N5418" s="13" t="n">
        <v>13261.4</v>
      </c>
      <c r="O5418" s="8" t="n"/>
    </row>
    <row r="5419">
      <c r="A5419" s="8" t="inlineStr">
        <is>
          <t>CANON-202602-005477</t>
        </is>
      </c>
      <c r="B5419" s="9" t="inlineStr">
        <is>
          <t>2026-02</t>
        </is>
      </c>
      <c r="C5419" s="10" t="n">
        <v>46067</v>
      </c>
      <c r="D5419" s="9" t="inlineStr">
        <is>
          <t>Bound</t>
        </is>
      </c>
      <c r="E5419" s="8" t="inlineStr">
        <is>
          <t>Wilhelmina Kingsford</t>
        </is>
      </c>
      <c r="F5419" s="11" t="n">
        <v>1957</v>
      </c>
      <c r="G5419" s="8" t="inlineStr">
        <is>
          <t>Porsche</t>
        </is>
      </c>
      <c r="H5419" s="8" t="inlineStr">
        <is>
          <t>911 Turbo S</t>
        </is>
      </c>
      <c r="I5419" s="8" t="inlineStr">
        <is>
          <t>UB7FNNMGU5YHFUXDD</t>
        </is>
      </c>
      <c r="J5419" s="8" t="inlineStr">
        <is>
          <t>02 - Sports / GT</t>
        </is>
      </c>
      <c r="K5419" s="12" t="n">
        <v>1650000</v>
      </c>
      <c r="L5419" s="8" t="inlineStr">
        <is>
          <t>West Virginia</t>
        </is>
      </c>
      <c r="M5419" s="13" t="n">
        <v>22773.11</v>
      </c>
      <c r="N5419" s="13" t="n">
        <v>20022.12</v>
      </c>
      <c r="O5419" s="8" t="n"/>
    </row>
    <row r="5420">
      <c r="A5420" s="8" t="inlineStr">
        <is>
          <t>CANON-202602-005478</t>
        </is>
      </c>
      <c r="B5420" s="9" t="inlineStr">
        <is>
          <t>2026-02</t>
        </is>
      </c>
      <c r="C5420" s="10" t="n">
        <v>46073</v>
      </c>
      <c r="D5420" s="9" t="inlineStr">
        <is>
          <t>Bound</t>
        </is>
      </c>
      <c r="E5420" s="8" t="inlineStr">
        <is>
          <t>Desmond Merriweather</t>
        </is>
      </c>
      <c r="F5420" s="11" t="n">
        <v>2023</v>
      </c>
      <c r="G5420" s="8" t="inlineStr">
        <is>
          <t>Bentley</t>
        </is>
      </c>
      <c r="H5420" s="8" t="inlineStr">
        <is>
          <t>Continental GT</t>
        </is>
      </c>
      <c r="I5420" s="8" t="inlineStr">
        <is>
          <t>7472XULNKK9R9LALP</t>
        </is>
      </c>
      <c r="J5420" s="8" t="inlineStr">
        <is>
          <t>02 - Sports / GT</t>
        </is>
      </c>
      <c r="K5420" s="12" t="n">
        <v>275000</v>
      </c>
      <c r="L5420" s="8" t="inlineStr">
        <is>
          <t>Wyoming</t>
        </is>
      </c>
      <c r="M5420" s="13" t="n">
        <v>4163.92</v>
      </c>
      <c r="N5420" s="13" t="n">
        <v>3660.92</v>
      </c>
      <c r="O5420" s="8" t="n"/>
    </row>
    <row r="5421">
      <c r="A5421" s="8" t="inlineStr">
        <is>
          <t>CANON-202602-005479</t>
        </is>
      </c>
      <c r="B5421" s="9" t="inlineStr">
        <is>
          <t>2026-02</t>
        </is>
      </c>
      <c r="C5421" s="10" t="n">
        <v>46072</v>
      </c>
      <c r="D5421" s="9" t="inlineStr">
        <is>
          <t>Bound</t>
        </is>
      </c>
      <c r="E5421" s="8" t="inlineStr">
        <is>
          <t>Ottilie Fairweather</t>
        </is>
      </c>
      <c r="F5421" s="11" t="n">
        <v>2008</v>
      </c>
      <c r="G5421" s="8" t="inlineStr">
        <is>
          <t>Ferrari</t>
        </is>
      </c>
      <c r="H5421" s="8" t="inlineStr">
        <is>
          <t>SF90 Stradale</t>
        </is>
      </c>
      <c r="I5421" s="8" t="inlineStr">
        <is>
          <t>NXGJ5T5MC1MR3HNMC</t>
        </is>
      </c>
      <c r="J5421" s="8" t="inlineStr">
        <is>
          <t>03 - Supercar</t>
        </is>
      </c>
      <c r="K5421" s="12" t="n">
        <v>635000</v>
      </c>
      <c r="L5421" s="8" t="inlineStr">
        <is>
          <t>Florida</t>
        </is>
      </c>
      <c r="M5421" s="13" t="n">
        <v>16162.55</v>
      </c>
      <c r="N5421" s="13" t="n">
        <v>14210.11</v>
      </c>
      <c r="O5421" s="8" t="n"/>
    </row>
    <row r="5422">
      <c r="A5422" s="8" t="inlineStr">
        <is>
          <t>CANON-202602-005480</t>
        </is>
      </c>
      <c r="B5422" s="9" t="inlineStr">
        <is>
          <t>2026-02</t>
        </is>
      </c>
      <c r="C5422" s="10" t="n">
        <v>46066</v>
      </c>
      <c r="D5422" s="9" t="inlineStr">
        <is>
          <t>Bound</t>
        </is>
      </c>
      <c r="E5422" s="8" t="inlineStr">
        <is>
          <t>Lorenzo Blackwood</t>
        </is>
      </c>
      <c r="F5422" s="11" t="n">
        <v>2013</v>
      </c>
      <c r="G5422" s="8" t="inlineStr">
        <is>
          <t>Ringbrothers</t>
        </is>
      </c>
      <c r="H5422" s="8" t="inlineStr">
        <is>
          <t>Mustang</t>
        </is>
      </c>
      <c r="I5422" s="8" t="inlineStr">
        <is>
          <t>AW9YTKUM40KKEGEM4</t>
        </is>
      </c>
      <c r="J5422" s="8" t="inlineStr">
        <is>
          <t>11 - Restomod / Coachbuilt / Bespoke</t>
        </is>
      </c>
      <c r="K5422" s="12" t="n">
        <v>840000</v>
      </c>
      <c r="L5422" s="8" t="inlineStr">
        <is>
          <t>North Dakota</t>
        </is>
      </c>
      <c r="M5422" s="13" t="n">
        <v>12609.51</v>
      </c>
      <c r="N5422" s="13" t="n">
        <v>11086.28</v>
      </c>
      <c r="O5422" s="8" t="n"/>
    </row>
    <row r="5423">
      <c r="A5423" s="8" t="inlineStr">
        <is>
          <t>CANON-202602-005481</t>
        </is>
      </c>
      <c r="B5423" s="9" t="inlineStr">
        <is>
          <t>2026-02</t>
        </is>
      </c>
      <c r="C5423" s="10" t="n">
        <v>46081</v>
      </c>
      <c r="D5423" s="9" t="inlineStr">
        <is>
          <t>Bound</t>
        </is>
      </c>
      <c r="E5423" s="8" t="inlineStr">
        <is>
          <t>Wilhelmina Larsson</t>
        </is>
      </c>
      <c r="F5423" s="11" t="n">
        <v>2005</v>
      </c>
      <c r="G5423" s="8" t="inlineStr">
        <is>
          <t>Maserati</t>
        </is>
      </c>
      <c r="H5423" s="8" t="inlineStr">
        <is>
          <t>GranTurismo</t>
        </is>
      </c>
      <c r="I5423" s="8" t="inlineStr">
        <is>
          <t>PVCYYS1SWGF18LT6B</t>
        </is>
      </c>
      <c r="J5423" s="8" t="inlineStr">
        <is>
          <t>02 - Sports / GT</t>
        </is>
      </c>
      <c r="K5423" s="12" t="n">
        <v>655000</v>
      </c>
      <c r="L5423" s="8" t="inlineStr">
        <is>
          <t>Utah</t>
        </is>
      </c>
      <c r="M5423" s="13" t="n">
        <v>10844.58</v>
      </c>
      <c r="N5423" s="13" t="n">
        <v>9534.549999999999</v>
      </c>
      <c r="O5423" s="8" t="n"/>
    </row>
    <row r="5424">
      <c r="A5424" s="8" t="inlineStr">
        <is>
          <t>CANON-202602-005482</t>
        </is>
      </c>
      <c r="B5424" s="9" t="inlineStr">
        <is>
          <t>2026-02</t>
        </is>
      </c>
      <c r="C5424" s="10" t="n">
        <v>46065</v>
      </c>
      <c r="D5424" s="9" t="inlineStr">
        <is>
          <t>Bound</t>
        </is>
      </c>
      <c r="E5424" s="8" t="inlineStr">
        <is>
          <t>Wilhelmina Merriweather</t>
        </is>
      </c>
      <c r="F5424" s="11" t="n">
        <v>1970</v>
      </c>
      <c r="G5424" s="8" t="inlineStr">
        <is>
          <t>Bentley</t>
        </is>
      </c>
      <c r="H5424" s="8" t="inlineStr">
        <is>
          <t>Continental GT</t>
        </is>
      </c>
      <c r="I5424" s="8" t="inlineStr">
        <is>
          <t>PDU4331WMW0PHKY5K</t>
        </is>
      </c>
      <c r="J5424" s="8" t="inlineStr">
        <is>
          <t>02 - Sports / GT</t>
        </is>
      </c>
      <c r="K5424" s="12" t="n">
        <v>280000</v>
      </c>
      <c r="L5424" s="8" t="inlineStr">
        <is>
          <t>New Jersey</t>
        </is>
      </c>
      <c r="M5424" s="13" t="n">
        <v>3605.66</v>
      </c>
      <c r="N5424" s="13" t="n">
        <v>3170.1</v>
      </c>
      <c r="O5424" s="8" t="n"/>
    </row>
    <row r="5425">
      <c r="A5425" s="8" t="inlineStr">
        <is>
          <t>CANON-202602-005483</t>
        </is>
      </c>
      <c r="B5425" s="9" t="inlineStr">
        <is>
          <t>2026-02</t>
        </is>
      </c>
      <c r="C5425" s="10" t="n">
        <v>46081</v>
      </c>
      <c r="D5425" s="9" t="inlineStr">
        <is>
          <t>Bound</t>
        </is>
      </c>
      <c r="E5425" s="8" t="inlineStr">
        <is>
          <t>Lorenzo Ashcombe</t>
        </is>
      </c>
      <c r="F5425" s="11" t="n">
        <v>1981</v>
      </c>
      <c r="G5425" s="8" t="inlineStr">
        <is>
          <t>Lamborghini</t>
        </is>
      </c>
      <c r="H5425" s="8" t="inlineStr">
        <is>
          <t>Huracan EVO</t>
        </is>
      </c>
      <c r="I5425" s="8" t="inlineStr">
        <is>
          <t>AMWW5WJRM6B9NPKGP</t>
        </is>
      </c>
      <c r="J5425" s="8" t="inlineStr">
        <is>
          <t>03 - Supercar</t>
        </is>
      </c>
      <c r="K5425" s="12" t="n">
        <v>325000</v>
      </c>
      <c r="L5425" s="8" t="inlineStr">
        <is>
          <t>California</t>
        </is>
      </c>
      <c r="M5425" s="13" t="n">
        <v>9520.049999999999</v>
      </c>
      <c r="N5425" s="13" t="n">
        <v>8370.030000000001</v>
      </c>
      <c r="O5425" s="8" t="n"/>
    </row>
    <row r="5426">
      <c r="A5426" s="8" t="inlineStr">
        <is>
          <t>CANON-202602-005485</t>
        </is>
      </c>
      <c r="B5426" s="9" t="inlineStr">
        <is>
          <t>2026-02</t>
        </is>
      </c>
      <c r="C5426" s="10" t="n">
        <v>46071</v>
      </c>
      <c r="D5426" s="9" t="inlineStr">
        <is>
          <t>Bound</t>
        </is>
      </c>
      <c r="E5426" s="8" t="inlineStr">
        <is>
          <t>Ottilie Bellandi</t>
        </is>
      </c>
      <c r="F5426" s="11" t="n">
        <v>2024</v>
      </c>
      <c r="G5426" s="8" t="inlineStr">
        <is>
          <t>Bentley</t>
        </is>
      </c>
      <c r="H5426" s="8" t="inlineStr">
        <is>
          <t>Continental GT</t>
        </is>
      </c>
      <c r="I5426" s="8" t="inlineStr">
        <is>
          <t>GW2TEDNCSTBRAETYA</t>
        </is>
      </c>
      <c r="J5426" s="8" t="inlineStr">
        <is>
          <t>02 - Sports / GT</t>
        </is>
      </c>
      <c r="K5426" s="12" t="n">
        <v>765000</v>
      </c>
      <c r="L5426" s="8" t="inlineStr">
        <is>
          <t>New Mexico</t>
        </is>
      </c>
      <c r="M5426" s="13" t="n">
        <v>12009.06</v>
      </c>
      <c r="N5426" s="13" t="n">
        <v>10558.37</v>
      </c>
      <c r="O5426" s="8" t="n"/>
    </row>
    <row r="5427">
      <c r="A5427" s="8" t="inlineStr">
        <is>
          <t>CANON-202602-005486</t>
        </is>
      </c>
      <c r="B5427" s="9" t="inlineStr">
        <is>
          <t>2026-02</t>
        </is>
      </c>
      <c r="C5427" s="10" t="n">
        <v>46070</v>
      </c>
      <c r="D5427" s="9" t="inlineStr">
        <is>
          <t>Bound</t>
        </is>
      </c>
      <c r="E5427" s="8" t="inlineStr">
        <is>
          <t>Everett Harrington</t>
        </is>
      </c>
      <c r="F5427" s="11" t="n">
        <v>2009</v>
      </c>
      <c r="G5427" s="8" t="inlineStr">
        <is>
          <t>Maserati</t>
        </is>
      </c>
      <c r="H5427" s="8" t="inlineStr">
        <is>
          <t>GranTurismo</t>
        </is>
      </c>
      <c r="I5427" s="8" t="inlineStr">
        <is>
          <t>LDADGCF3DF8ZYJL3D</t>
        </is>
      </c>
      <c r="J5427" s="8" t="inlineStr">
        <is>
          <t>02 - Sports / GT</t>
        </is>
      </c>
      <c r="K5427" s="12" t="n">
        <v>975000</v>
      </c>
      <c r="L5427" s="8" t="inlineStr">
        <is>
          <t>Tennessee</t>
        </is>
      </c>
      <c r="M5427" s="13" t="n">
        <v>11718.4</v>
      </c>
      <c r="N5427" s="13" t="n">
        <v>10302.82</v>
      </c>
      <c r="O5427" s="8" t="n"/>
    </row>
    <row r="5428">
      <c r="A5428" s="8" t="inlineStr">
        <is>
          <t>CANON-202602-005487</t>
        </is>
      </c>
      <c r="B5428" s="9" t="inlineStr">
        <is>
          <t>2026-02</t>
        </is>
      </c>
      <c r="C5428" s="10" t="n">
        <v>46081</v>
      </c>
      <c r="D5428" s="9" t="inlineStr">
        <is>
          <t>Bound</t>
        </is>
      </c>
      <c r="E5428" s="8" t="inlineStr">
        <is>
          <t>Desmond Okonkwo</t>
        </is>
      </c>
      <c r="F5428" s="11" t="n">
        <v>1991</v>
      </c>
      <c r="G5428" s="8" t="inlineStr">
        <is>
          <t>Ferrari</t>
        </is>
      </c>
      <c r="H5428" s="8" t="inlineStr">
        <is>
          <t>296 GTB</t>
        </is>
      </c>
      <c r="I5428" s="8" t="inlineStr">
        <is>
          <t>Z1V5ZJA3K7EY2UZZP</t>
        </is>
      </c>
      <c r="J5428" s="8" t="inlineStr">
        <is>
          <t>03 - Supercar</t>
        </is>
      </c>
      <c r="K5428" s="12" t="n">
        <v>1950000</v>
      </c>
      <c r="L5428" s="8" t="inlineStr">
        <is>
          <t>Georgia</t>
        </is>
      </c>
      <c r="M5428" s="13" t="n">
        <v>32966.04</v>
      </c>
      <c r="N5428" s="13" t="n">
        <v>28983.74</v>
      </c>
      <c r="O5428" s="8" t="n"/>
    </row>
    <row r="5429">
      <c r="A5429" s="8" t="inlineStr">
        <is>
          <t>CANON-202602-005488</t>
        </is>
      </c>
      <c r="B5429" s="9" t="inlineStr">
        <is>
          <t>2026-02</t>
        </is>
      </c>
      <c r="C5429" s="10" t="n">
        <v>46065</v>
      </c>
      <c r="D5429" s="9" t="inlineStr">
        <is>
          <t>Bound</t>
        </is>
      </c>
      <c r="E5429" s="8" t="inlineStr">
        <is>
          <t>Fitzgerald Bellandi</t>
        </is>
      </c>
      <c r="F5429" s="11" t="n">
        <v>1988</v>
      </c>
      <c r="G5429" s="8" t="inlineStr">
        <is>
          <t>Maserati</t>
        </is>
      </c>
      <c r="H5429" s="8" t="inlineStr">
        <is>
          <t>GranTurismo</t>
        </is>
      </c>
      <c r="I5429" s="8" t="inlineStr">
        <is>
          <t>P16CLBTSD1LLR15CT</t>
        </is>
      </c>
      <c r="J5429" s="8" t="inlineStr">
        <is>
          <t>02 - Sports / GT</t>
        </is>
      </c>
      <c r="K5429" s="12" t="n">
        <v>1565000</v>
      </c>
      <c r="L5429" s="8" t="inlineStr">
        <is>
          <t>Maine</t>
        </is>
      </c>
      <c r="M5429" s="13" t="n">
        <v>17539.81</v>
      </c>
      <c r="N5429" s="13" t="n">
        <v>15421</v>
      </c>
      <c r="O5429" s="8" t="n"/>
    </row>
    <row r="5430">
      <c r="A5430" s="8" t="inlineStr">
        <is>
          <t>CANON-202602-005490</t>
        </is>
      </c>
      <c r="B5430" s="9" t="inlineStr">
        <is>
          <t>2026-02</t>
        </is>
      </c>
      <c r="C5430" s="10" t="n">
        <v>46058</v>
      </c>
      <c r="D5430" s="9" t="inlineStr">
        <is>
          <t>Bound</t>
        </is>
      </c>
      <c r="E5430" s="8" t="inlineStr">
        <is>
          <t>Fitzgerald Whitlock</t>
        </is>
      </c>
      <c r="F5430" s="11" t="n">
        <v>1980</v>
      </c>
      <c r="G5430" s="8" t="inlineStr">
        <is>
          <t>Singer</t>
        </is>
      </c>
      <c r="H5430" s="8" t="inlineStr">
        <is>
          <t>911 Reimagined</t>
        </is>
      </c>
      <c r="I5430" s="8" t="inlineStr">
        <is>
          <t>J5EDYXFLK17BKKDSH</t>
        </is>
      </c>
      <c r="J5430" s="8" t="inlineStr">
        <is>
          <t>11 - Restomod / Coachbuilt / Bespoke</t>
        </is>
      </c>
      <c r="K5430" s="12" t="n">
        <v>250000</v>
      </c>
      <c r="L5430" s="8" t="inlineStr">
        <is>
          <t>Illinois</t>
        </is>
      </c>
      <c r="M5430" s="13" t="n">
        <v>5645.28</v>
      </c>
      <c r="N5430" s="13" t="n">
        <v>4963.33</v>
      </c>
      <c r="O5430" s="8" t="n"/>
    </row>
    <row r="5431">
      <c r="A5431" s="8" t="inlineStr">
        <is>
          <t>CANON-202602-005491</t>
        </is>
      </c>
      <c r="B5431" s="9" t="inlineStr">
        <is>
          <t>2026-02</t>
        </is>
      </c>
      <c r="C5431" s="10" t="n">
        <v>46057</v>
      </c>
      <c r="D5431" s="9" t="inlineStr">
        <is>
          <t>Bound</t>
        </is>
      </c>
      <c r="E5431" s="8" t="inlineStr">
        <is>
          <t>Emiliano Pennington</t>
        </is>
      </c>
      <c r="F5431" s="11" t="n">
        <v>2017</v>
      </c>
      <c r="G5431" s="8" t="inlineStr">
        <is>
          <t>BMW</t>
        </is>
      </c>
      <c r="H5431" s="8" t="inlineStr">
        <is>
          <t>M8 Competition</t>
        </is>
      </c>
      <c r="I5431" s="8" t="inlineStr">
        <is>
          <t>RCST5M99B0GBS3CX2</t>
        </is>
      </c>
      <c r="J5431" s="8" t="inlineStr">
        <is>
          <t>02 - Sports / GT</t>
        </is>
      </c>
      <c r="K5431" s="12" t="n">
        <v>730000</v>
      </c>
      <c r="L5431" s="8" t="inlineStr">
        <is>
          <t>Nevada</t>
        </is>
      </c>
      <c r="M5431" s="13" t="n">
        <v>10474.81</v>
      </c>
      <c r="N5431" s="13" t="n">
        <v>9209.450000000001</v>
      </c>
      <c r="O5431" s="8" t="n"/>
    </row>
    <row r="5432">
      <c r="A5432" s="8" t="inlineStr">
        <is>
          <t>CANON-202602-005492</t>
        </is>
      </c>
      <c r="B5432" s="9" t="inlineStr">
        <is>
          <t>2026-02</t>
        </is>
      </c>
      <c r="C5432" s="10" t="n">
        <v>46062</v>
      </c>
      <c r="D5432" s="9" t="inlineStr">
        <is>
          <t>Bound</t>
        </is>
      </c>
      <c r="E5432" s="8" t="inlineStr">
        <is>
          <t>Fitzgerald Blackwood</t>
        </is>
      </c>
      <c r="F5432" s="11" t="n">
        <v>1995</v>
      </c>
      <c r="G5432" s="8" t="inlineStr">
        <is>
          <t>Maserati</t>
        </is>
      </c>
      <c r="H5432" s="8" t="inlineStr">
        <is>
          <t>GranTurismo</t>
        </is>
      </c>
      <c r="I5432" s="8" t="inlineStr">
        <is>
          <t>XLLSS28BYZJE9BXL5</t>
        </is>
      </c>
      <c r="J5432" s="8" t="inlineStr">
        <is>
          <t>02 - Sports / GT</t>
        </is>
      </c>
      <c r="K5432" s="12" t="n">
        <v>345000</v>
      </c>
      <c r="L5432" s="8" t="inlineStr">
        <is>
          <t>Wyoming</t>
        </is>
      </c>
      <c r="M5432" s="13" t="n">
        <v>5223.82</v>
      </c>
      <c r="N5432" s="13" t="n">
        <v>4592.78</v>
      </c>
      <c r="O5432" s="8" t="n"/>
    </row>
    <row r="5433">
      <c r="A5433" s="8" t="inlineStr">
        <is>
          <t>CANON-202602-005493</t>
        </is>
      </c>
      <c r="B5433" s="9" t="inlineStr">
        <is>
          <t>2026-02</t>
        </is>
      </c>
      <c r="C5433" s="10" t="n">
        <v>46076</v>
      </c>
      <c r="D5433" s="9" t="inlineStr">
        <is>
          <t>Bound</t>
        </is>
      </c>
      <c r="E5433" s="8" t="inlineStr">
        <is>
          <t>Emiliano Okonkwo</t>
        </is>
      </c>
      <c r="F5433" s="11" t="n">
        <v>1998</v>
      </c>
      <c r="G5433" s="8" t="inlineStr">
        <is>
          <t>Mercedes-Benz</t>
        </is>
      </c>
      <c r="H5433" s="8" t="inlineStr">
        <is>
          <t>280SL Pagoda</t>
        </is>
      </c>
      <c r="I5433" s="8" t="inlineStr">
        <is>
          <t>MS940U1DBY431S0P2</t>
        </is>
      </c>
      <c r="J5433" s="8" t="inlineStr">
        <is>
          <t>07 - Post-War Classic (1946-1972)</t>
        </is>
      </c>
      <c r="K5433" s="12" t="n">
        <v>815000</v>
      </c>
      <c r="L5433" s="8" t="inlineStr">
        <is>
          <t>New Jersey</t>
        </is>
      </c>
      <c r="M5433" s="13" t="n">
        <v>6017.16</v>
      </c>
      <c r="N5433" s="13" t="n">
        <v>5290.29</v>
      </c>
      <c r="O5433" s="8" t="n"/>
    </row>
    <row r="5434">
      <c r="A5434" s="8" t="inlineStr">
        <is>
          <t>CANON-202602-005494</t>
        </is>
      </c>
      <c r="B5434" s="9" t="inlineStr">
        <is>
          <t>2026-02</t>
        </is>
      </c>
      <c r="C5434" s="10" t="n">
        <v>46069</v>
      </c>
      <c r="D5434" s="9" t="inlineStr">
        <is>
          <t>Bound</t>
        </is>
      </c>
      <c r="E5434" s="8" t="inlineStr">
        <is>
          <t>Ingrid Larsson</t>
        </is>
      </c>
      <c r="F5434" s="11" t="n">
        <v>1973</v>
      </c>
      <c r="G5434" s="8" t="inlineStr">
        <is>
          <t>BMW</t>
        </is>
      </c>
      <c r="H5434" s="8" t="inlineStr">
        <is>
          <t>M8 Competition</t>
        </is>
      </c>
      <c r="I5434" s="8" t="inlineStr">
        <is>
          <t>JTFNCAUTPM51N9FRE</t>
        </is>
      </c>
      <c r="J5434" s="8" t="inlineStr">
        <is>
          <t>02 - Sports / GT</t>
        </is>
      </c>
      <c r="K5434" s="12" t="n">
        <v>865000</v>
      </c>
      <c r="L5434" s="8" t="inlineStr">
        <is>
          <t>Tennessee</t>
        </is>
      </c>
      <c r="M5434" s="13" t="n">
        <v>10396.32</v>
      </c>
      <c r="N5434" s="13" t="n">
        <v>9140.440000000001</v>
      </c>
      <c r="O5434" s="8" t="n"/>
    </row>
    <row r="5435">
      <c r="A5435" s="8" t="inlineStr">
        <is>
          <t>CANON-202602-005495</t>
        </is>
      </c>
      <c r="B5435" s="9" t="inlineStr">
        <is>
          <t>2026-02</t>
        </is>
      </c>
      <c r="C5435" s="10" t="n">
        <v>46061</v>
      </c>
      <c r="D5435" s="9" t="inlineStr">
        <is>
          <t>Bound</t>
        </is>
      </c>
      <c r="E5435" s="8" t="inlineStr">
        <is>
          <t>Aurelio Bellandi</t>
        </is>
      </c>
      <c r="F5435" s="11" t="n">
        <v>2009</v>
      </c>
      <c r="G5435" s="8" t="inlineStr">
        <is>
          <t>Mercedes-Benz</t>
        </is>
      </c>
      <c r="H5435" s="8" t="inlineStr">
        <is>
          <t>280SL Pagoda</t>
        </is>
      </c>
      <c r="I5435" s="8" t="inlineStr">
        <is>
          <t>4D718LV5J2VBK8VDW</t>
        </is>
      </c>
      <c r="J5435" s="8" t="inlineStr">
        <is>
          <t>07 - Post-War Classic (1946-1972)</t>
        </is>
      </c>
      <c r="K5435" s="12" t="n">
        <v>820000</v>
      </c>
      <c r="L5435" s="8" t="inlineStr">
        <is>
          <t>California</t>
        </is>
      </c>
      <c r="M5435" s="13" t="n">
        <v>8981.32</v>
      </c>
      <c r="N5435" s="13" t="n">
        <v>7896.38</v>
      </c>
      <c r="O5435" s="8" t="n"/>
    </row>
    <row r="5436">
      <c r="A5436" s="8" t="inlineStr">
        <is>
          <t>CANON-202602-005496</t>
        </is>
      </c>
      <c r="B5436" s="9" t="inlineStr">
        <is>
          <t>2026-02</t>
        </is>
      </c>
      <c r="C5436" s="10" t="n">
        <v>46054</v>
      </c>
      <c r="D5436" s="9" t="inlineStr">
        <is>
          <t>Bound</t>
        </is>
      </c>
      <c r="E5436" s="8" t="inlineStr">
        <is>
          <t>Saoirse Underwood</t>
        </is>
      </c>
      <c r="F5436" s="11" t="n">
        <v>1986</v>
      </c>
      <c r="G5436" s="8" t="inlineStr">
        <is>
          <t>Mercedes-Benz</t>
        </is>
      </c>
      <c r="H5436" s="8" t="inlineStr">
        <is>
          <t>280SL Pagoda</t>
        </is>
      </c>
      <c r="I5436" s="8" t="inlineStr">
        <is>
          <t>4NUS603MFTUWJ10RP</t>
        </is>
      </c>
      <c r="J5436" s="8" t="inlineStr">
        <is>
          <t>07 - Post-War Classic (1946-1972)</t>
        </is>
      </c>
      <c r="K5436" s="12" t="n">
        <v>1450000</v>
      </c>
      <c r="L5436" s="8" t="inlineStr">
        <is>
          <t>Connecticut</t>
        </is>
      </c>
      <c r="M5436" s="13" t="n">
        <v>11643.77</v>
      </c>
      <c r="N5436" s="13" t="n">
        <v>10237.2</v>
      </c>
      <c r="O5436" s="8" t="n"/>
    </row>
    <row r="5437">
      <c r="A5437" s="8" t="inlineStr">
        <is>
          <t>CANON-202602-005497</t>
        </is>
      </c>
      <c r="B5437" s="9" t="inlineStr">
        <is>
          <t>2026-02</t>
        </is>
      </c>
      <c r="C5437" s="10" t="n">
        <v>46073</v>
      </c>
      <c r="D5437" s="9" t="inlineStr">
        <is>
          <t>Bound</t>
        </is>
      </c>
      <c r="E5437" s="8" t="inlineStr">
        <is>
          <t>Priya Underwood</t>
        </is>
      </c>
      <c r="F5437" s="11" t="n">
        <v>1970</v>
      </c>
      <c r="G5437" s="8" t="inlineStr">
        <is>
          <t>BMW</t>
        </is>
      </c>
      <c r="H5437" s="8" t="inlineStr">
        <is>
          <t>M8 Competition</t>
        </is>
      </c>
      <c r="I5437" s="8" t="inlineStr">
        <is>
          <t>BSRS7MCXPZTCJ57SV</t>
        </is>
      </c>
      <c r="J5437" s="8" t="inlineStr">
        <is>
          <t>02 - Sports / GT</t>
        </is>
      </c>
      <c r="K5437" s="12" t="n">
        <v>810000</v>
      </c>
      <c r="L5437" s="8" t="inlineStr">
        <is>
          <t>Illinois</t>
        </is>
      </c>
      <c r="M5437" s="13" t="n">
        <v>13510.19</v>
      </c>
      <c r="N5437" s="13" t="n">
        <v>11878.16</v>
      </c>
      <c r="O5437" s="8" t="n"/>
    </row>
    <row r="5438">
      <c r="A5438" s="8" t="inlineStr">
        <is>
          <t>CANON-202602-005500</t>
        </is>
      </c>
      <c r="B5438" s="9" t="inlineStr">
        <is>
          <t>2026-02</t>
        </is>
      </c>
      <c r="C5438" s="10" t="n">
        <v>46056</v>
      </c>
      <c r="D5438" s="9" t="inlineStr">
        <is>
          <t>Bound</t>
        </is>
      </c>
      <c r="E5438" s="8" t="inlineStr">
        <is>
          <t>Desmond Merriweather</t>
        </is>
      </c>
      <c r="F5438" s="11" t="n">
        <v>1982</v>
      </c>
      <c r="G5438" s="8" t="inlineStr">
        <is>
          <t>Ferrari</t>
        </is>
      </c>
      <c r="H5438" s="8" t="inlineStr">
        <is>
          <t>SF90 Stradale</t>
        </is>
      </c>
      <c r="I5438" s="8" t="inlineStr">
        <is>
          <t>P8TXHZRBFDXR68F7N</t>
        </is>
      </c>
      <c r="J5438" s="8" t="inlineStr">
        <is>
          <t>03 - Supercar</t>
        </is>
      </c>
      <c r="K5438" s="12" t="n">
        <v>1260000</v>
      </c>
      <c r="L5438" s="8" t="inlineStr">
        <is>
          <t>Utah</t>
        </is>
      </c>
      <c r="M5438" s="13" t="n">
        <v>25675.47</v>
      </c>
      <c r="N5438" s="13" t="n">
        <v>22573.87</v>
      </c>
      <c r="O5438" s="8" t="n"/>
    </row>
    <row r="5439">
      <c r="A5439" s="8" t="inlineStr">
        <is>
          <t>CANON-202602-005501</t>
        </is>
      </c>
      <c r="B5439" s="9" t="inlineStr">
        <is>
          <t>2026-02</t>
        </is>
      </c>
      <c r="C5439" s="10" t="n">
        <v>46063</v>
      </c>
      <c r="D5439" s="9" t="inlineStr">
        <is>
          <t>Bound</t>
        </is>
      </c>
      <c r="E5439" s="8" t="inlineStr">
        <is>
          <t>Emiliano Okonkwo</t>
        </is>
      </c>
      <c r="F5439" s="11" t="n">
        <v>1972</v>
      </c>
      <c r="G5439" s="8" t="inlineStr">
        <is>
          <t>McLaren</t>
        </is>
      </c>
      <c r="H5439" s="8" t="inlineStr">
        <is>
          <t>750S</t>
        </is>
      </c>
      <c r="I5439" s="8" t="inlineStr">
        <is>
          <t>GHL2BDH07FE905C0W</t>
        </is>
      </c>
      <c r="J5439" s="8" t="inlineStr">
        <is>
          <t>03 - Supercar</t>
        </is>
      </c>
      <c r="K5439" s="12" t="n">
        <v>900000</v>
      </c>
      <c r="L5439" s="8" t="inlineStr">
        <is>
          <t>Texas</t>
        </is>
      </c>
      <c r="M5439" s="13" t="n">
        <v>18551.89</v>
      </c>
      <c r="N5439" s="13" t="n">
        <v>16310.82</v>
      </c>
      <c r="O5439" s="8" t="n"/>
    </row>
    <row r="5440">
      <c r="A5440" s="8" t="inlineStr">
        <is>
          <t>CANON-202602-005502</t>
        </is>
      </c>
      <c r="B5440" s="9" t="inlineStr">
        <is>
          <t>2026-02</t>
        </is>
      </c>
      <c r="C5440" s="10" t="n">
        <v>46060</v>
      </c>
      <c r="D5440" s="9" t="inlineStr">
        <is>
          <t>Bound</t>
        </is>
      </c>
      <c r="E5440" s="8" t="inlineStr">
        <is>
          <t>Lorenzo Harrington</t>
        </is>
      </c>
      <c r="F5440" s="11" t="n">
        <v>1960</v>
      </c>
      <c r="G5440" s="8" t="inlineStr">
        <is>
          <t>Mercedes-Benz</t>
        </is>
      </c>
      <c r="H5440" s="8" t="inlineStr">
        <is>
          <t>AMG GT</t>
        </is>
      </c>
      <c r="I5440" s="8" t="inlineStr">
        <is>
          <t>MYR34U72VNWYFPR40</t>
        </is>
      </c>
      <c r="J5440" s="8" t="inlineStr">
        <is>
          <t>02 - Sports / GT</t>
        </is>
      </c>
      <c r="K5440" s="12" t="n">
        <v>200000</v>
      </c>
      <c r="L5440" s="8" t="inlineStr">
        <is>
          <t>Georgia</t>
        </is>
      </c>
      <c r="M5440" s="13" t="n">
        <v>3888.3</v>
      </c>
      <c r="N5440" s="13" t="n">
        <v>3418.59</v>
      </c>
      <c r="O5440" s="8" t="n"/>
    </row>
    <row r="5441">
      <c r="A5441" s="8" t="inlineStr">
        <is>
          <t>CANON-202602-005503</t>
        </is>
      </c>
      <c r="B5441" s="9" t="inlineStr">
        <is>
          <t>2026-02</t>
        </is>
      </c>
      <c r="C5441" s="10" t="n">
        <v>46074</v>
      </c>
      <c r="D5441" s="9" t="inlineStr">
        <is>
          <t>Bound</t>
        </is>
      </c>
      <c r="E5441" s="8" t="inlineStr">
        <is>
          <t>Lorenzo Vasquez</t>
        </is>
      </c>
      <c r="F5441" s="11" t="n">
        <v>2023</v>
      </c>
      <c r="G5441" s="8" t="inlineStr">
        <is>
          <t>Ferrari</t>
        </is>
      </c>
      <c r="H5441" s="8" t="inlineStr">
        <is>
          <t>296 GTB</t>
        </is>
      </c>
      <c r="I5441" s="8" t="inlineStr">
        <is>
          <t>V2TKBF9EJ4AXS9LY0</t>
        </is>
      </c>
      <c r="J5441" s="8" t="inlineStr">
        <is>
          <t>03 - Supercar</t>
        </is>
      </c>
      <c r="K5441" s="12" t="n">
        <v>1080000</v>
      </c>
      <c r="L5441" s="8" t="inlineStr">
        <is>
          <t>Colorado</t>
        </is>
      </c>
      <c r="M5441" s="13" t="n">
        <v>17932.08</v>
      </c>
      <c r="N5441" s="13" t="n">
        <v>15765.88</v>
      </c>
      <c r="O5441" s="8" t="n"/>
    </row>
    <row r="5442">
      <c r="A5442" s="8" t="inlineStr">
        <is>
          <t>CANON-202602-005504</t>
        </is>
      </c>
      <c r="B5442" s="9" t="inlineStr">
        <is>
          <t>2026-02</t>
        </is>
      </c>
      <c r="C5442" s="10" t="n">
        <v>46062</v>
      </c>
      <c r="D5442" s="9" t="inlineStr">
        <is>
          <t>Bound</t>
        </is>
      </c>
      <c r="E5442" s="8" t="inlineStr">
        <is>
          <t>Fenwick Castellanos</t>
        </is>
      </c>
      <c r="F5442" s="11" t="n">
        <v>1970</v>
      </c>
      <c r="G5442" s="8" t="inlineStr">
        <is>
          <t>Mercedes-Benz</t>
        </is>
      </c>
      <c r="H5442" s="8" t="inlineStr">
        <is>
          <t>AMG GT</t>
        </is>
      </c>
      <c r="I5442" s="8" t="inlineStr">
        <is>
          <t>6DCNKSBN22W1BFWCY</t>
        </is>
      </c>
      <c r="J5442" s="8" t="inlineStr">
        <is>
          <t>02 - Sports / GT</t>
        </is>
      </c>
      <c r="K5442" s="12" t="n">
        <v>595000</v>
      </c>
      <c r="L5442" s="8" t="inlineStr">
        <is>
          <t>Wisconsin</t>
        </is>
      </c>
      <c r="M5442" s="13" t="n">
        <v>8756.6</v>
      </c>
      <c r="N5442" s="13" t="n">
        <v>7698.8</v>
      </c>
      <c r="O5442" s="8" t="n"/>
    </row>
    <row r="5443">
      <c r="A5443" s="8" t="inlineStr">
        <is>
          <t>CANON-202602-005505</t>
        </is>
      </c>
      <c r="B5443" s="9" t="inlineStr">
        <is>
          <t>2026-02</t>
        </is>
      </c>
      <c r="C5443" s="10" t="n">
        <v>46060</v>
      </c>
      <c r="D5443" s="9" t="inlineStr">
        <is>
          <t>Bound</t>
        </is>
      </c>
      <c r="E5443" s="8" t="inlineStr">
        <is>
          <t>Everett Merriweather</t>
        </is>
      </c>
      <c r="F5443" s="11" t="n">
        <v>1993</v>
      </c>
      <c r="G5443" s="8" t="inlineStr">
        <is>
          <t>Lamborghini</t>
        </is>
      </c>
      <c r="H5443" s="8" t="inlineStr">
        <is>
          <t>Huracan EVO</t>
        </is>
      </c>
      <c r="I5443" s="8" t="inlineStr">
        <is>
          <t>5RPRFGV00M5D99SSJ</t>
        </is>
      </c>
      <c r="J5443" s="8" t="inlineStr">
        <is>
          <t>03 - Supercar</t>
        </is>
      </c>
      <c r="K5443" s="12" t="n">
        <v>915000</v>
      </c>
      <c r="L5443" s="8" t="inlineStr">
        <is>
          <t>Florida</t>
        </is>
      </c>
      <c r="M5443" s="13" t="n">
        <v>23289.34</v>
      </c>
      <c r="N5443" s="13" t="n">
        <v>20475.99</v>
      </c>
      <c r="O5443" s="8" t="n"/>
    </row>
    <row r="5444">
      <c r="A5444" s="8" t="inlineStr">
        <is>
          <t>CANON-202602-005506</t>
        </is>
      </c>
      <c r="B5444" s="9" t="inlineStr">
        <is>
          <t>2026-02</t>
        </is>
      </c>
      <c r="C5444" s="10" t="n">
        <v>46055</v>
      </c>
      <c r="D5444" s="9" t="inlineStr">
        <is>
          <t>Bound</t>
        </is>
      </c>
      <c r="E5444" s="8" t="inlineStr">
        <is>
          <t>Fenwick Rourke</t>
        </is>
      </c>
      <c r="F5444" s="11" t="n">
        <v>1981</v>
      </c>
      <c r="G5444" s="8" t="inlineStr">
        <is>
          <t>Porsche</t>
        </is>
      </c>
      <c r="H5444" s="8" t="inlineStr">
        <is>
          <t>911 Turbo S</t>
        </is>
      </c>
      <c r="I5444" s="8" t="inlineStr">
        <is>
          <t>XTKF2AV81N0DF8J0L</t>
        </is>
      </c>
      <c r="J5444" s="8" t="inlineStr">
        <is>
          <t>02 - Sports / GT</t>
        </is>
      </c>
      <c r="K5444" s="12" t="n">
        <v>390000</v>
      </c>
      <c r="L5444" s="8" t="inlineStr">
        <is>
          <t>California</t>
        </is>
      </c>
      <c r="M5444" s="13" t="n">
        <v>7450.47</v>
      </c>
      <c r="N5444" s="13" t="n">
        <v>6550.45</v>
      </c>
      <c r="O5444" s="8" t="n"/>
    </row>
    <row r="5445">
      <c r="A5445" s="8" t="inlineStr">
        <is>
          <t>CANON-202602-005507</t>
        </is>
      </c>
      <c r="B5445" s="9" t="inlineStr">
        <is>
          <t>2026-02</t>
        </is>
      </c>
      <c r="C5445" s="10" t="n">
        <v>46069</v>
      </c>
      <c r="D5445" s="9" t="inlineStr">
        <is>
          <t>Bound</t>
        </is>
      </c>
      <c r="E5445" s="8" t="inlineStr">
        <is>
          <t>Thaddeus Montoya</t>
        </is>
      </c>
      <c r="F5445" s="11" t="n">
        <v>2003</v>
      </c>
      <c r="G5445" s="8" t="inlineStr">
        <is>
          <t>Maserati</t>
        </is>
      </c>
      <c r="H5445" s="8" t="inlineStr">
        <is>
          <t>GranTurismo</t>
        </is>
      </c>
      <c r="I5445" s="8" t="inlineStr">
        <is>
          <t>NHWXSGTAM8AR0KVSL</t>
        </is>
      </c>
      <c r="J5445" s="8" t="inlineStr">
        <is>
          <t>02 - Sports / GT</t>
        </is>
      </c>
      <c r="K5445" s="12" t="n">
        <v>1040000</v>
      </c>
      <c r="L5445" s="8" t="inlineStr">
        <is>
          <t>Nevada</t>
        </is>
      </c>
      <c r="M5445" s="13" t="n">
        <v>12627.17</v>
      </c>
      <c r="N5445" s="13" t="n">
        <v>11101.81</v>
      </c>
      <c r="O5445" s="8" t="n"/>
    </row>
    <row r="5446">
      <c r="A5446" s="8" t="inlineStr">
        <is>
          <t>CANON-202602-005508</t>
        </is>
      </c>
      <c r="B5446" s="9" t="inlineStr">
        <is>
          <t>2026-02</t>
        </is>
      </c>
      <c r="C5446" s="10" t="n">
        <v>46068</v>
      </c>
      <c r="D5446" s="9" t="inlineStr">
        <is>
          <t>Bound</t>
        </is>
      </c>
      <c r="E5446" s="8" t="inlineStr">
        <is>
          <t>Desmond Nakashima</t>
        </is>
      </c>
      <c r="F5446" s="11" t="n">
        <v>2006</v>
      </c>
      <c r="G5446" s="8" t="inlineStr">
        <is>
          <t>Maserati</t>
        </is>
      </c>
      <c r="H5446" s="8" t="inlineStr">
        <is>
          <t>GranTurismo</t>
        </is>
      </c>
      <c r="I5446" s="8" t="inlineStr">
        <is>
          <t>60B9YNVL5EJJYSE3Z</t>
        </is>
      </c>
      <c r="J5446" s="8" t="inlineStr">
        <is>
          <t>02 - Sports / GT</t>
        </is>
      </c>
      <c r="K5446" s="12" t="n">
        <v>845000</v>
      </c>
      <c r="L5446" s="8" t="inlineStr">
        <is>
          <t>Arizona</t>
        </is>
      </c>
      <c r="M5446" s="13" t="n">
        <v>10466.84</v>
      </c>
      <c r="N5446" s="13" t="n">
        <v>9202.450000000001</v>
      </c>
      <c r="O5446" s="8" t="n"/>
    </row>
    <row r="5447">
      <c r="A5447" s="8" t="inlineStr">
        <is>
          <t>CANON-202602-005509</t>
        </is>
      </c>
      <c r="B5447" s="9" t="inlineStr">
        <is>
          <t>2026-02</t>
        </is>
      </c>
      <c r="C5447" s="10" t="n">
        <v>46076</v>
      </c>
      <c r="D5447" s="9" t="inlineStr">
        <is>
          <t>Bound</t>
        </is>
      </c>
      <c r="E5447" s="8" t="inlineStr">
        <is>
          <t>Anouk Vandermeer</t>
        </is>
      </c>
      <c r="F5447" s="11" t="n">
        <v>2004</v>
      </c>
      <c r="G5447" s="8" t="inlineStr">
        <is>
          <t>Aston Martin</t>
        </is>
      </c>
      <c r="H5447" s="8" t="inlineStr">
        <is>
          <t>DB5</t>
        </is>
      </c>
      <c r="I5447" s="8" t="inlineStr">
        <is>
          <t>CCH1G759H8T64PNFE</t>
        </is>
      </c>
      <c r="J5447" s="8" t="inlineStr">
        <is>
          <t>07 - Post-War Classic (1946-1972)</t>
        </is>
      </c>
      <c r="K5447" s="12" t="n">
        <v>645000</v>
      </c>
      <c r="L5447" s="8" t="inlineStr">
        <is>
          <t>California</t>
        </is>
      </c>
      <c r="M5447" s="13" t="n">
        <v>7064.58</v>
      </c>
      <c r="N5447" s="13" t="n">
        <v>6211.18</v>
      </c>
      <c r="O5447" s="8" t="n"/>
    </row>
    <row r="5448">
      <c r="A5448" s="8" t="inlineStr">
        <is>
          <t>CANON-202602-005511</t>
        </is>
      </c>
      <c r="B5448" s="9" t="inlineStr">
        <is>
          <t>2026-02</t>
        </is>
      </c>
      <c r="C5448" s="10" t="n">
        <v>46072</v>
      </c>
      <c r="D5448" s="9" t="inlineStr">
        <is>
          <t>Bound</t>
        </is>
      </c>
      <c r="E5448" s="8" t="inlineStr">
        <is>
          <t>Anouk Okonkwo</t>
        </is>
      </c>
      <c r="F5448" s="11" t="n">
        <v>1985</v>
      </c>
      <c r="G5448" s="8" t="inlineStr">
        <is>
          <t>Bentley</t>
        </is>
      </c>
      <c r="H5448" s="8" t="inlineStr">
        <is>
          <t>Continental GT</t>
        </is>
      </c>
      <c r="I5448" s="8" t="inlineStr">
        <is>
          <t>FZPGLDUC02KNGF76R</t>
        </is>
      </c>
      <c r="J5448" s="8" t="inlineStr">
        <is>
          <t>02 - Sports / GT</t>
        </is>
      </c>
      <c r="K5448" s="12" t="n">
        <v>425000</v>
      </c>
      <c r="L5448" s="8" t="inlineStr">
        <is>
          <t>Illinois</t>
        </is>
      </c>
      <c r="M5448" s="13" t="n">
        <v>8179.25</v>
      </c>
      <c r="N5448" s="13" t="n">
        <v>7191.2</v>
      </c>
      <c r="O5448" s="8" t="n"/>
    </row>
    <row r="5449">
      <c r="A5449" s="8" t="inlineStr">
        <is>
          <t>CANON-202602-005514</t>
        </is>
      </c>
      <c r="B5449" s="9" t="inlineStr">
        <is>
          <t>2026-02</t>
        </is>
      </c>
      <c r="C5449" s="10" t="n">
        <v>46076</v>
      </c>
      <c r="D5449" s="9" t="inlineStr">
        <is>
          <t>Bound</t>
        </is>
      </c>
      <c r="E5449" s="8" t="inlineStr">
        <is>
          <t>Cassius Okonkwo</t>
        </is>
      </c>
      <c r="F5449" s="11" t="n">
        <v>1955</v>
      </c>
      <c r="G5449" s="8" t="inlineStr">
        <is>
          <t>McLaren</t>
        </is>
      </c>
      <c r="H5449" s="8" t="inlineStr">
        <is>
          <t>750S</t>
        </is>
      </c>
      <c r="I5449" s="8" t="inlineStr">
        <is>
          <t>N659GFNE351XMWT6J</t>
        </is>
      </c>
      <c r="J5449" s="8" t="inlineStr">
        <is>
          <t>03 - Supercar</t>
        </is>
      </c>
      <c r="K5449" s="12" t="n">
        <v>650000</v>
      </c>
      <c r="L5449" s="8" t="inlineStr">
        <is>
          <t>Colorado</t>
        </is>
      </c>
      <c r="M5449" s="13" t="n">
        <v>12816.04</v>
      </c>
      <c r="N5449" s="13" t="n">
        <v>11267.86</v>
      </c>
      <c r="O5449" s="8" t="n"/>
    </row>
    <row r="5450">
      <c r="A5450" s="8" t="inlineStr">
        <is>
          <t>CANON-202602-005515</t>
        </is>
      </c>
      <c r="B5450" s="9" t="inlineStr">
        <is>
          <t>2026-02</t>
        </is>
      </c>
      <c r="C5450" s="10" t="n">
        <v>46073</v>
      </c>
      <c r="D5450" s="9" t="inlineStr">
        <is>
          <t>Bound</t>
        </is>
      </c>
      <c r="E5450" s="8" t="inlineStr">
        <is>
          <t>Ramona Vasquez</t>
        </is>
      </c>
      <c r="F5450" s="11" t="n">
        <v>2004</v>
      </c>
      <c r="G5450" s="8" t="inlineStr">
        <is>
          <t>Bentley</t>
        </is>
      </c>
      <c r="H5450" s="8" t="inlineStr">
        <is>
          <t>Continental GT</t>
        </is>
      </c>
      <c r="I5450" s="8" t="inlineStr">
        <is>
          <t>8RZJVRS6JRXPEUVUV</t>
        </is>
      </c>
      <c r="J5450" s="8" t="inlineStr">
        <is>
          <t>02 - Sports / GT</t>
        </is>
      </c>
      <c r="K5450" s="12" t="n">
        <v>810000</v>
      </c>
      <c r="L5450" s="8" t="inlineStr">
        <is>
          <t>Massachusetts</t>
        </is>
      </c>
      <c r="M5450" s="13" t="n">
        <v>12417.45</v>
      </c>
      <c r="N5450" s="13" t="n">
        <v>10917.42</v>
      </c>
      <c r="O5450" s="8" t="n"/>
    </row>
    <row r="5451">
      <c r="A5451" s="8" t="inlineStr">
        <is>
          <t>CANON-202602-005517</t>
        </is>
      </c>
      <c r="B5451" s="9" t="inlineStr">
        <is>
          <t>2026-02</t>
        </is>
      </c>
      <c r="C5451" s="10" t="n">
        <v>46076</v>
      </c>
      <c r="D5451" s="9" t="inlineStr">
        <is>
          <t>Bound</t>
        </is>
      </c>
      <c r="E5451" s="8" t="inlineStr">
        <is>
          <t>Ramona Blackwood</t>
        </is>
      </c>
      <c r="F5451" s="11" t="n">
        <v>1991</v>
      </c>
      <c r="G5451" s="8" t="inlineStr">
        <is>
          <t>BMW</t>
        </is>
      </c>
      <c r="H5451" s="8" t="inlineStr">
        <is>
          <t>M8 Competition</t>
        </is>
      </c>
      <c r="I5451" s="8" t="inlineStr">
        <is>
          <t>8Z360V8TU6DRTMVF2</t>
        </is>
      </c>
      <c r="J5451" s="8" t="inlineStr">
        <is>
          <t>02 - Sports / GT</t>
        </is>
      </c>
      <c r="K5451" s="12" t="n">
        <v>975000</v>
      </c>
      <c r="L5451" s="8" t="inlineStr">
        <is>
          <t>Massachusetts</t>
        </is>
      </c>
      <c r="M5451" s="13" t="n">
        <v>14946.93</v>
      </c>
      <c r="N5451" s="13" t="n">
        <v>13141.34</v>
      </c>
      <c r="O5451" s="8" t="n"/>
    </row>
    <row r="5452">
      <c r="A5452" s="8" t="inlineStr">
        <is>
          <t>CANON-202602-005518</t>
        </is>
      </c>
      <c r="B5452" s="9" t="inlineStr">
        <is>
          <t>2026-02</t>
        </is>
      </c>
      <c r="C5452" s="10" t="n">
        <v>46075</v>
      </c>
      <c r="D5452" s="9" t="inlineStr">
        <is>
          <t>Bound</t>
        </is>
      </c>
      <c r="E5452" s="8" t="inlineStr">
        <is>
          <t>Wilhelmina Ashcombe</t>
        </is>
      </c>
      <c r="F5452" s="11" t="n">
        <v>1988</v>
      </c>
      <c r="G5452" s="8" t="inlineStr">
        <is>
          <t>McLaren</t>
        </is>
      </c>
      <c r="H5452" s="8" t="inlineStr">
        <is>
          <t>750S</t>
        </is>
      </c>
      <c r="I5452" s="8" t="inlineStr">
        <is>
          <t>NKSGC2A6XHJSR36HU</t>
        </is>
      </c>
      <c r="J5452" s="8" t="inlineStr">
        <is>
          <t>03 - Supercar</t>
        </is>
      </c>
      <c r="K5452" s="12" t="n">
        <v>595000</v>
      </c>
      <c r="L5452" s="8" t="inlineStr">
        <is>
          <t>Iowa</t>
        </is>
      </c>
      <c r="M5452" s="13" t="n">
        <v>11731.6</v>
      </c>
      <c r="N5452" s="13" t="n">
        <v>10314.42</v>
      </c>
      <c r="O5452" s="8" t="n"/>
    </row>
    <row r="5453">
      <c r="A5453" s="8" t="inlineStr">
        <is>
          <t>CANON-202602-005519</t>
        </is>
      </c>
      <c r="B5453" s="9" t="inlineStr">
        <is>
          <t>2026-02</t>
        </is>
      </c>
      <c r="C5453" s="10" t="n">
        <v>46063</v>
      </c>
      <c r="D5453" s="9" t="inlineStr">
        <is>
          <t>Bound</t>
        </is>
      </c>
      <c r="E5453" s="8" t="inlineStr">
        <is>
          <t>Mireille Delacroix</t>
        </is>
      </c>
      <c r="F5453" s="11" t="n">
        <v>2008</v>
      </c>
      <c r="G5453" s="8" t="inlineStr">
        <is>
          <t>Bentley</t>
        </is>
      </c>
      <c r="H5453" s="8" t="inlineStr">
        <is>
          <t>Continental GT</t>
        </is>
      </c>
      <c r="I5453" s="8" t="inlineStr">
        <is>
          <t>11U2GKHB3RXRPDZ2E</t>
        </is>
      </c>
      <c r="J5453" s="8" t="inlineStr">
        <is>
          <t>02 - Sports / GT</t>
        </is>
      </c>
      <c r="K5453" s="12" t="n">
        <v>230000</v>
      </c>
      <c r="L5453" s="8" t="inlineStr">
        <is>
          <t>Michigan</t>
        </is>
      </c>
      <c r="M5453" s="13" t="n">
        <v>6188.3</v>
      </c>
      <c r="N5453" s="13" t="n">
        <v>5440.75</v>
      </c>
      <c r="O5453" s="8" t="n"/>
    </row>
    <row r="5454">
      <c r="A5454" s="8" t="inlineStr">
        <is>
          <t>CANON-202602-005521</t>
        </is>
      </c>
      <c r="B5454" s="9" t="inlineStr">
        <is>
          <t>2026-02</t>
        </is>
      </c>
      <c r="C5454" s="10" t="n">
        <v>46066</v>
      </c>
      <c r="D5454" s="9" t="inlineStr">
        <is>
          <t>Bound</t>
        </is>
      </c>
      <c r="E5454" s="8" t="inlineStr">
        <is>
          <t>Fenwick Underwood</t>
        </is>
      </c>
      <c r="F5454" s="11" t="n">
        <v>2014</v>
      </c>
      <c r="G5454" s="8" t="inlineStr">
        <is>
          <t>Aston Martin</t>
        </is>
      </c>
      <c r="H5454" s="8" t="inlineStr">
        <is>
          <t>DB12</t>
        </is>
      </c>
      <c r="I5454" s="8" t="inlineStr">
        <is>
          <t>WHJW4KA0P6Z6N2LT9</t>
        </is>
      </c>
      <c r="J5454" s="8" t="inlineStr">
        <is>
          <t>02 - Sports / GT</t>
        </is>
      </c>
      <c r="K5454" s="12" t="n">
        <v>1020000</v>
      </c>
      <c r="L5454" s="8" t="inlineStr">
        <is>
          <t>New Hampshire</t>
        </is>
      </c>
      <c r="M5454" s="13" t="n">
        <v>11008.3</v>
      </c>
      <c r="N5454" s="13" t="n">
        <v>9678.5</v>
      </c>
      <c r="O5454" s="8" t="n"/>
    </row>
    <row r="5455">
      <c r="A5455" s="8" t="inlineStr">
        <is>
          <t>CANON-202602-005522</t>
        </is>
      </c>
      <c r="B5455" s="9" t="inlineStr">
        <is>
          <t>2026-02</t>
        </is>
      </c>
      <c r="C5455" s="10" t="n">
        <v>46067</v>
      </c>
      <c r="D5455" s="9" t="inlineStr">
        <is>
          <t>Bound</t>
        </is>
      </c>
      <c r="E5455" s="8" t="inlineStr">
        <is>
          <t>Fitzgerald Vasquez</t>
        </is>
      </c>
      <c r="F5455" s="11" t="n">
        <v>1979</v>
      </c>
      <c r="G5455" s="8" t="inlineStr">
        <is>
          <t>Ferrari</t>
        </is>
      </c>
      <c r="H5455" s="8" t="inlineStr">
        <is>
          <t>296 GTB</t>
        </is>
      </c>
      <c r="I5455" s="8" t="inlineStr">
        <is>
          <t>8YVH8PVS3MCTJG8K9</t>
        </is>
      </c>
      <c r="J5455" s="8" t="inlineStr">
        <is>
          <t>03 - Supercar</t>
        </is>
      </c>
      <c r="K5455" s="12" t="n">
        <v>875000</v>
      </c>
      <c r="L5455" s="8" t="inlineStr">
        <is>
          <t>New York</t>
        </is>
      </c>
      <c r="M5455" s="13" t="n">
        <v>20075.47</v>
      </c>
      <c r="N5455" s="13" t="n">
        <v>17650.35</v>
      </c>
      <c r="O5455" s="8" t="n"/>
    </row>
    <row r="5456">
      <c r="A5456" s="8" t="inlineStr">
        <is>
          <t>CANON-202602-005523</t>
        </is>
      </c>
      <c r="B5456" s="9" t="inlineStr">
        <is>
          <t>2026-02</t>
        </is>
      </c>
      <c r="C5456" s="10" t="n">
        <v>46067</v>
      </c>
      <c r="D5456" s="9" t="inlineStr">
        <is>
          <t>Bound</t>
        </is>
      </c>
      <c r="E5456" s="8" t="inlineStr">
        <is>
          <t>Noor Pennington</t>
        </is>
      </c>
      <c r="F5456" s="11" t="n">
        <v>1994</v>
      </c>
      <c r="G5456" s="8" t="inlineStr">
        <is>
          <t>BMW</t>
        </is>
      </c>
      <c r="H5456" s="8" t="inlineStr">
        <is>
          <t>M8 Competition</t>
        </is>
      </c>
      <c r="I5456" s="8" t="inlineStr">
        <is>
          <t>97UHC24CECYNPJZ41</t>
        </is>
      </c>
      <c r="J5456" s="8" t="inlineStr">
        <is>
          <t>02 - Sports / GT</t>
        </is>
      </c>
      <c r="K5456" s="12" t="n">
        <v>550000</v>
      </c>
      <c r="L5456" s="8" t="inlineStr">
        <is>
          <t>Oregon</t>
        </is>
      </c>
      <c r="M5456" s="13" t="n">
        <v>7622.17</v>
      </c>
      <c r="N5456" s="13" t="n">
        <v>6701.41</v>
      </c>
      <c r="O5456" s="8" t="n"/>
    </row>
    <row r="5457">
      <c r="A5457" s="8" t="inlineStr">
        <is>
          <t>CANON-202602-005524</t>
        </is>
      </c>
      <c r="B5457" s="9" t="inlineStr">
        <is>
          <t>2026-02</t>
        </is>
      </c>
      <c r="C5457" s="10" t="n">
        <v>46061</v>
      </c>
      <c r="D5457" s="9" t="inlineStr">
        <is>
          <t>Bound</t>
        </is>
      </c>
      <c r="E5457" s="8" t="inlineStr">
        <is>
          <t>Thaddeus Fairweather</t>
        </is>
      </c>
      <c r="F5457" s="11" t="n">
        <v>1983</v>
      </c>
      <c r="G5457" s="8" t="inlineStr">
        <is>
          <t>Aston Martin</t>
        </is>
      </c>
      <c r="H5457" s="8" t="inlineStr">
        <is>
          <t>DB12</t>
        </is>
      </c>
      <c r="I5457" s="8" t="inlineStr">
        <is>
          <t>JLPE413JD1E3TEHNG</t>
        </is>
      </c>
      <c r="J5457" s="8" t="inlineStr">
        <is>
          <t>02 - Sports / GT</t>
        </is>
      </c>
      <c r="K5457" s="12" t="n">
        <v>690000</v>
      </c>
      <c r="L5457" s="8" t="inlineStr">
        <is>
          <t>Illinois</t>
        </is>
      </c>
      <c r="M5457" s="13" t="n">
        <v>11508.68</v>
      </c>
      <c r="N5457" s="13" t="n">
        <v>10118.43</v>
      </c>
      <c r="O5457" s="8" t="n"/>
    </row>
    <row r="5458">
      <c r="A5458" s="8" t="inlineStr">
        <is>
          <t>CANON-202602-005525</t>
        </is>
      </c>
      <c r="B5458" s="9" t="inlineStr">
        <is>
          <t>2026-02</t>
        </is>
      </c>
      <c r="C5458" s="10" t="n">
        <v>46075</v>
      </c>
      <c r="D5458" s="9" t="inlineStr">
        <is>
          <t>Bound</t>
        </is>
      </c>
      <c r="E5458" s="8" t="inlineStr">
        <is>
          <t>Emiliano Ashcombe</t>
        </is>
      </c>
      <c r="F5458" s="11" t="n">
        <v>1987</v>
      </c>
      <c r="G5458" s="8" t="inlineStr">
        <is>
          <t>Bentley</t>
        </is>
      </c>
      <c r="H5458" s="8" t="inlineStr">
        <is>
          <t>Continental GT</t>
        </is>
      </c>
      <c r="I5458" s="8" t="inlineStr">
        <is>
          <t>RJPNP78683HCYL319</t>
        </is>
      </c>
      <c r="J5458" s="8" t="inlineStr">
        <is>
          <t>02 - Sports / GT</t>
        </is>
      </c>
      <c r="K5458" s="12" t="n">
        <v>880000</v>
      </c>
      <c r="L5458" s="8" t="inlineStr">
        <is>
          <t>North Dakota</t>
        </is>
      </c>
      <c r="M5458" s="13" t="n">
        <v>11008.3</v>
      </c>
      <c r="N5458" s="13" t="n">
        <v>9678.5</v>
      </c>
      <c r="O5458" s="8" t="n"/>
    </row>
    <row r="5459">
      <c r="A5459" s="8" t="inlineStr">
        <is>
          <t>CANON-202602-005526</t>
        </is>
      </c>
      <c r="B5459" s="9" t="inlineStr">
        <is>
          <t>2026-02</t>
        </is>
      </c>
      <c r="C5459" s="10" t="n">
        <v>46072</v>
      </c>
      <c r="D5459" s="9" t="inlineStr">
        <is>
          <t>Bound</t>
        </is>
      </c>
      <c r="E5459" s="8" t="inlineStr">
        <is>
          <t>Aurelio Delacroix</t>
        </is>
      </c>
      <c r="F5459" s="11" t="n">
        <v>1955</v>
      </c>
      <c r="G5459" s="8" t="inlineStr">
        <is>
          <t>Mercedes-Benz</t>
        </is>
      </c>
      <c r="H5459" s="8" t="inlineStr">
        <is>
          <t>AMG GT</t>
        </is>
      </c>
      <c r="I5459" s="8" t="inlineStr">
        <is>
          <t>0E6SYDZK8GB1GUL5C</t>
        </is>
      </c>
      <c r="J5459" s="8" t="inlineStr">
        <is>
          <t>02 - Sports / GT</t>
        </is>
      </c>
      <c r="K5459" s="12" t="n">
        <v>335000</v>
      </c>
      <c r="L5459" s="8" t="inlineStr">
        <is>
          <t>Michigan</t>
        </is>
      </c>
      <c r="M5459" s="13" t="n">
        <v>7347.88</v>
      </c>
      <c r="N5459" s="13" t="n">
        <v>6460.26</v>
      </c>
      <c r="O5459" s="8" t="n"/>
    </row>
    <row r="5460">
      <c r="A5460" s="8" t="inlineStr">
        <is>
          <t>CANON-202602-005528</t>
        </is>
      </c>
      <c r="B5460" s="9" t="inlineStr">
        <is>
          <t>2026-02</t>
        </is>
      </c>
      <c r="C5460" s="10" t="n">
        <v>46075</v>
      </c>
      <c r="D5460" s="9" t="inlineStr">
        <is>
          <t>Bound</t>
        </is>
      </c>
      <c r="E5460" s="8" t="inlineStr">
        <is>
          <t>Horace Harrington</t>
        </is>
      </c>
      <c r="F5460" s="11" t="n">
        <v>1985</v>
      </c>
      <c r="G5460" s="8" t="inlineStr">
        <is>
          <t>Aston Martin</t>
        </is>
      </c>
      <c r="H5460" s="8" t="inlineStr">
        <is>
          <t>DB5</t>
        </is>
      </c>
      <c r="I5460" s="8" t="inlineStr">
        <is>
          <t>XT4AML5Z6SGH5DF9R</t>
        </is>
      </c>
      <c r="J5460" s="8" t="inlineStr">
        <is>
          <t>07 - Post-War Classic (1946-1972)</t>
        </is>
      </c>
      <c r="K5460" s="12" t="n">
        <v>1455000</v>
      </c>
      <c r="L5460" s="8" t="inlineStr">
        <is>
          <t>Georgia</t>
        </is>
      </c>
      <c r="M5460" s="13" t="n">
        <v>11683.92</v>
      </c>
      <c r="N5460" s="13" t="n">
        <v>10272.5</v>
      </c>
      <c r="O5460" s="8" t="n"/>
    </row>
    <row r="5461">
      <c r="A5461" s="8" t="inlineStr">
        <is>
          <t>CANON-202602-005529</t>
        </is>
      </c>
      <c r="B5461" s="9" t="inlineStr">
        <is>
          <t>2026-02</t>
        </is>
      </c>
      <c r="C5461" s="10" t="n">
        <v>46064</v>
      </c>
      <c r="D5461" s="9" t="inlineStr">
        <is>
          <t>Bound</t>
        </is>
      </c>
      <c r="E5461" s="8" t="inlineStr">
        <is>
          <t>Fenwick Montoya</t>
        </is>
      </c>
      <c r="F5461" s="11" t="n">
        <v>1980</v>
      </c>
      <c r="G5461" s="8" t="inlineStr">
        <is>
          <t>BMW</t>
        </is>
      </c>
      <c r="H5461" s="8" t="inlineStr">
        <is>
          <t>M8 Competition</t>
        </is>
      </c>
      <c r="I5461" s="8" t="inlineStr">
        <is>
          <t>W9ZBDEZT99ZR3CJ0W</t>
        </is>
      </c>
      <c r="J5461" s="8" t="inlineStr">
        <is>
          <t>02 - Sports / GT</t>
        </is>
      </c>
      <c r="K5461" s="12" t="n">
        <v>1950000</v>
      </c>
      <c r="L5461" s="8" t="inlineStr">
        <is>
          <t>South Dakota</t>
        </is>
      </c>
      <c r="M5461" s="13" t="n">
        <v>22461.79</v>
      </c>
      <c r="N5461" s="13" t="n">
        <v>19748.41</v>
      </c>
      <c r="O5461" s="8" t="n"/>
    </row>
    <row r="5462">
      <c r="A5462" s="8" t="inlineStr">
        <is>
          <t>CANON-202602-005531</t>
        </is>
      </c>
      <c r="B5462" s="9" t="inlineStr">
        <is>
          <t>2026-02</t>
        </is>
      </c>
      <c r="C5462" s="10" t="n">
        <v>46079</v>
      </c>
      <c r="D5462" s="9" t="inlineStr">
        <is>
          <t>Bound</t>
        </is>
      </c>
      <c r="E5462" s="8" t="inlineStr">
        <is>
          <t>Noor Thistlewood</t>
        </is>
      </c>
      <c r="F5462" s="11" t="n">
        <v>2023</v>
      </c>
      <c r="G5462" s="8" t="inlineStr">
        <is>
          <t>BMW</t>
        </is>
      </c>
      <c r="H5462" s="8" t="inlineStr">
        <is>
          <t>M8 Competition</t>
        </is>
      </c>
      <c r="I5462" s="8" t="inlineStr">
        <is>
          <t>77CVWTNU7H3ARYXYE</t>
        </is>
      </c>
      <c r="J5462" s="8" t="inlineStr">
        <is>
          <t>02 - Sports / GT</t>
        </is>
      </c>
      <c r="K5462" s="12" t="n">
        <v>1485000</v>
      </c>
      <c r="L5462" s="8" t="inlineStr">
        <is>
          <t>New Hampshire</t>
        </is>
      </c>
      <c r="M5462" s="13" t="n">
        <v>16026.79</v>
      </c>
      <c r="N5462" s="13" t="n">
        <v>14090.75</v>
      </c>
      <c r="O5462" s="8" t="n"/>
    </row>
    <row r="5463">
      <c r="A5463" s="8" t="inlineStr">
        <is>
          <t>CANON-202602-005532</t>
        </is>
      </c>
      <c r="B5463" s="9" t="inlineStr">
        <is>
          <t>2026-02</t>
        </is>
      </c>
      <c r="C5463" s="10" t="n">
        <v>46081</v>
      </c>
      <c r="D5463" s="9" t="inlineStr">
        <is>
          <t>Bound</t>
        </is>
      </c>
      <c r="E5463" s="8" t="inlineStr">
        <is>
          <t>Priya Rourke</t>
        </is>
      </c>
      <c r="F5463" s="11" t="n">
        <v>1992</v>
      </c>
      <c r="G5463" s="8" t="inlineStr">
        <is>
          <t>Porsche</t>
        </is>
      </c>
      <c r="H5463" s="8" t="inlineStr">
        <is>
          <t>911 Turbo S</t>
        </is>
      </c>
      <c r="I5463" s="8" t="inlineStr">
        <is>
          <t>EY7G2FMLBW52WEXMZ</t>
        </is>
      </c>
      <c r="J5463" s="8" t="inlineStr">
        <is>
          <t>02 - Sports / GT</t>
        </is>
      </c>
      <c r="K5463" s="12" t="n">
        <v>240000</v>
      </c>
      <c r="L5463" s="8" t="inlineStr">
        <is>
          <t>Pennsylvania</t>
        </is>
      </c>
      <c r="M5463" s="13" t="n">
        <v>4166.04</v>
      </c>
      <c r="N5463" s="13" t="n">
        <v>3662.78</v>
      </c>
      <c r="O5463" s="8" t="n"/>
    </row>
    <row r="5464">
      <c r="A5464" s="8" t="inlineStr">
        <is>
          <t>CANON-202602-005533</t>
        </is>
      </c>
      <c r="B5464" s="9" t="inlineStr">
        <is>
          <t>2026-02</t>
        </is>
      </c>
      <c r="C5464" s="10" t="n">
        <v>46054</v>
      </c>
      <c r="D5464" s="9" t="inlineStr">
        <is>
          <t>Bound</t>
        </is>
      </c>
      <c r="E5464" s="8" t="inlineStr">
        <is>
          <t>Thaddeus Ashcombe</t>
        </is>
      </c>
      <c r="F5464" s="11" t="n">
        <v>2006</v>
      </c>
      <c r="G5464" s="8" t="inlineStr">
        <is>
          <t>Ferrari</t>
        </is>
      </c>
      <c r="H5464" s="8" t="inlineStr">
        <is>
          <t>296 GTB</t>
        </is>
      </c>
      <c r="I5464" s="8" t="inlineStr">
        <is>
          <t>WCB7CCS643U2FXKCJ</t>
        </is>
      </c>
      <c r="J5464" s="8" t="inlineStr">
        <is>
          <t>03 - Supercar</t>
        </is>
      </c>
      <c r="K5464" s="12" t="n">
        <v>545000</v>
      </c>
      <c r="L5464" s="8" t="inlineStr">
        <is>
          <t>Ohio</t>
        </is>
      </c>
      <c r="M5464" s="13" t="n">
        <v>13578.73</v>
      </c>
      <c r="N5464" s="13" t="n">
        <v>11938.42</v>
      </c>
      <c r="O5464" s="8" t="n"/>
    </row>
    <row r="5465">
      <c r="A5465" s="8" t="inlineStr">
        <is>
          <t>CANON-202602-005534</t>
        </is>
      </c>
      <c r="B5465" s="9" t="inlineStr">
        <is>
          <t>2026-02</t>
        </is>
      </c>
      <c r="C5465" s="10" t="n">
        <v>46081</v>
      </c>
      <c r="D5465" s="9" t="inlineStr">
        <is>
          <t>Bound</t>
        </is>
      </c>
      <c r="E5465" s="8" t="inlineStr">
        <is>
          <t>Saoirse Harrington</t>
        </is>
      </c>
      <c r="F5465" s="11" t="n">
        <v>1968</v>
      </c>
      <c r="G5465" s="8" t="inlineStr">
        <is>
          <t>Bentley</t>
        </is>
      </c>
      <c r="H5465" s="8" t="inlineStr">
        <is>
          <t>Continental GT</t>
        </is>
      </c>
      <c r="I5465" s="8" t="inlineStr">
        <is>
          <t>AFV5N00UHCB51SFLV</t>
        </is>
      </c>
      <c r="J5465" s="8" t="inlineStr">
        <is>
          <t>02 - Sports / GT</t>
        </is>
      </c>
      <c r="K5465" s="12" t="n">
        <v>605000</v>
      </c>
      <c r="L5465" s="8" t="inlineStr">
        <is>
          <t>Pennsylvania</t>
        </is>
      </c>
      <c r="M5465" s="13" t="n">
        <v>7419.81</v>
      </c>
      <c r="N5465" s="13" t="n">
        <v>6523.5</v>
      </c>
      <c r="O5465" s="8" t="n"/>
    </row>
    <row r="5466">
      <c r="A5466" s="8" t="inlineStr">
        <is>
          <t>CANON-202602-005535</t>
        </is>
      </c>
      <c r="B5466" s="9" t="inlineStr">
        <is>
          <t>2026-02</t>
        </is>
      </c>
      <c r="C5466" s="10" t="n">
        <v>46063</v>
      </c>
      <c r="D5466" s="9" t="inlineStr">
        <is>
          <t>Bound</t>
        </is>
      </c>
      <c r="E5466" s="8" t="inlineStr">
        <is>
          <t>Sunniva Nakashima</t>
        </is>
      </c>
      <c r="F5466" s="11" t="n">
        <v>2005</v>
      </c>
      <c r="G5466" s="8" t="inlineStr">
        <is>
          <t>Singer</t>
        </is>
      </c>
      <c r="H5466" s="8" t="inlineStr">
        <is>
          <t>911 Reimagined</t>
        </is>
      </c>
      <c r="I5466" s="8" t="inlineStr">
        <is>
          <t>LB116AVKABXBVA3D5</t>
        </is>
      </c>
      <c r="J5466" s="8" t="inlineStr">
        <is>
          <t>11 - Restomod / Coachbuilt / Bespoke</t>
        </is>
      </c>
      <c r="K5466" s="12" t="n">
        <v>235000</v>
      </c>
      <c r="L5466" s="8" t="inlineStr">
        <is>
          <t>Idaho</t>
        </is>
      </c>
      <c r="M5466" s="13" t="n">
        <v>4609.1</v>
      </c>
      <c r="N5466" s="13" t="n">
        <v>4052.32</v>
      </c>
      <c r="O5466" s="8" t="n"/>
    </row>
    <row r="5467">
      <c r="A5467" s="8" t="inlineStr">
        <is>
          <t>CANON-202602-005536</t>
        </is>
      </c>
      <c r="B5467" s="9" t="inlineStr">
        <is>
          <t>2026-02</t>
        </is>
      </c>
      <c r="C5467" s="10" t="n">
        <v>46078</v>
      </c>
      <c r="D5467" s="9" t="inlineStr">
        <is>
          <t>Bound</t>
        </is>
      </c>
      <c r="E5467" s="8" t="inlineStr">
        <is>
          <t>Thaddeus Harrington</t>
        </is>
      </c>
      <c r="F5467" s="11" t="n">
        <v>2017</v>
      </c>
      <c r="G5467" s="8" t="inlineStr">
        <is>
          <t>Mercedes-Benz</t>
        </is>
      </c>
      <c r="H5467" s="8" t="inlineStr">
        <is>
          <t>AMG GT</t>
        </is>
      </c>
      <c r="I5467" s="8" t="inlineStr">
        <is>
          <t>YSXYSUA7WJMFMEC58</t>
        </is>
      </c>
      <c r="J5467" s="8" t="inlineStr">
        <is>
          <t>02 - Sports / GT</t>
        </is>
      </c>
      <c r="K5467" s="12" t="n">
        <v>1065000</v>
      </c>
      <c r="L5467" s="8" t="inlineStr">
        <is>
          <t>South Dakota</t>
        </is>
      </c>
      <c r="M5467" s="13" t="n">
        <v>12267.59</v>
      </c>
      <c r="N5467" s="13" t="n">
        <v>10785.67</v>
      </c>
      <c r="O5467" s="8" t="n"/>
    </row>
    <row r="5468">
      <c r="A5468" s="8" t="inlineStr">
        <is>
          <t>CANON-202602-005538</t>
        </is>
      </c>
      <c r="B5468" s="9" t="inlineStr">
        <is>
          <t>2026-02</t>
        </is>
      </c>
      <c r="C5468" s="10" t="n">
        <v>46063</v>
      </c>
      <c r="D5468" s="9" t="inlineStr">
        <is>
          <t>Bound</t>
        </is>
      </c>
      <c r="E5468" s="8" t="inlineStr">
        <is>
          <t>Saoirse Blackwood</t>
        </is>
      </c>
      <c r="F5468" s="11" t="n">
        <v>2001</v>
      </c>
      <c r="G5468" s="8" t="inlineStr">
        <is>
          <t>Porsche</t>
        </is>
      </c>
      <c r="H5468" s="8" t="inlineStr">
        <is>
          <t>911 Turbo S</t>
        </is>
      </c>
      <c r="I5468" s="8" t="inlineStr">
        <is>
          <t>9W1B4RN4A7N777Y4Y</t>
        </is>
      </c>
      <c r="J5468" s="8" t="inlineStr">
        <is>
          <t>02 - Sports / GT</t>
        </is>
      </c>
      <c r="K5468" s="12" t="n">
        <v>895000</v>
      </c>
      <c r="L5468" s="8" t="inlineStr">
        <is>
          <t>South Carolina</t>
        </is>
      </c>
      <c r="M5468" s="13" t="n">
        <v>13610.75</v>
      </c>
      <c r="N5468" s="13" t="n">
        <v>11966.57</v>
      </c>
      <c r="O5468" s="8" t="n"/>
    </row>
    <row r="5469">
      <c r="A5469" s="8" t="inlineStr">
        <is>
          <t>CANON-202602-005539</t>
        </is>
      </c>
      <c r="B5469" s="9" t="inlineStr">
        <is>
          <t>2026-02</t>
        </is>
      </c>
      <c r="C5469" s="10" t="n">
        <v>46079</v>
      </c>
      <c r="D5469" s="9" t="inlineStr">
        <is>
          <t>Bound</t>
        </is>
      </c>
      <c r="E5469" s="8" t="inlineStr">
        <is>
          <t>Delphine Ashcombe</t>
        </is>
      </c>
      <c r="F5469" s="11" t="n">
        <v>2011</v>
      </c>
      <c r="G5469" s="8" t="inlineStr">
        <is>
          <t>McLaren</t>
        </is>
      </c>
      <c r="H5469" s="8" t="inlineStr">
        <is>
          <t>750S</t>
        </is>
      </c>
      <c r="I5469" s="8" t="inlineStr">
        <is>
          <t>2FF32CVXU0135Z2FT</t>
        </is>
      </c>
      <c r="J5469" s="8" t="inlineStr">
        <is>
          <t>03 - Supercar</t>
        </is>
      </c>
      <c r="K5469" s="12" t="n">
        <v>300000</v>
      </c>
      <c r="L5469" s="8" t="inlineStr">
        <is>
          <t>Kansas</t>
        </is>
      </c>
      <c r="M5469" s="13" t="n">
        <v>6314.15</v>
      </c>
      <c r="N5469" s="13" t="n">
        <v>5551.4</v>
      </c>
      <c r="O5469" s="8" t="n"/>
    </row>
    <row r="5470">
      <c r="A5470" s="8" t="inlineStr">
        <is>
          <t>CANON-202602-005540</t>
        </is>
      </c>
      <c r="B5470" s="9" t="inlineStr">
        <is>
          <t>2026-02</t>
        </is>
      </c>
      <c r="C5470" s="10" t="n">
        <v>46060</v>
      </c>
      <c r="D5470" s="9" t="inlineStr">
        <is>
          <t>Bound</t>
        </is>
      </c>
      <c r="E5470" s="8" t="inlineStr">
        <is>
          <t>Saoirse Harrington</t>
        </is>
      </c>
      <c r="F5470" s="11" t="n">
        <v>2018</v>
      </c>
      <c r="G5470" s="8" t="inlineStr">
        <is>
          <t>Maserati</t>
        </is>
      </c>
      <c r="H5470" s="8" t="inlineStr">
        <is>
          <t>GranTurismo</t>
        </is>
      </c>
      <c r="I5470" s="8" t="inlineStr">
        <is>
          <t>NJ3EZMJYDDFW2JBCK</t>
        </is>
      </c>
      <c r="J5470" s="8" t="inlineStr">
        <is>
          <t>02 - Sports / GT</t>
        </is>
      </c>
      <c r="K5470" s="12" t="n">
        <v>820000</v>
      </c>
      <c r="L5470" s="8" t="inlineStr">
        <is>
          <t>Illinois</t>
        </is>
      </c>
      <c r="M5470" s="13" t="n">
        <v>13676.98</v>
      </c>
      <c r="N5470" s="13" t="n">
        <v>12024.8</v>
      </c>
      <c r="O5470" s="8" t="n"/>
    </row>
    <row r="5471">
      <c r="A5471" s="8" t="inlineStr">
        <is>
          <t>CANON-202602-005541</t>
        </is>
      </c>
      <c r="B5471" s="9" t="inlineStr">
        <is>
          <t>2026-02</t>
        </is>
      </c>
      <c r="C5471" s="10" t="n">
        <v>46077</v>
      </c>
      <c r="D5471" s="9" t="inlineStr">
        <is>
          <t>Bound</t>
        </is>
      </c>
      <c r="E5471" s="8" t="inlineStr">
        <is>
          <t>Noor Kingsford</t>
        </is>
      </c>
      <c r="F5471" s="11" t="n">
        <v>1964</v>
      </c>
      <c r="G5471" s="8" t="inlineStr">
        <is>
          <t>Aston Martin</t>
        </is>
      </c>
      <c r="H5471" s="8" t="inlineStr">
        <is>
          <t>DB12</t>
        </is>
      </c>
      <c r="I5471" s="8" t="inlineStr">
        <is>
          <t>V4W6V0FBTNBYCKTPT</t>
        </is>
      </c>
      <c r="J5471" s="8" t="inlineStr">
        <is>
          <t>02 - Sports / GT</t>
        </is>
      </c>
      <c r="K5471" s="12" t="n">
        <v>320000</v>
      </c>
      <c r="L5471" s="8" t="inlineStr">
        <is>
          <t>Montana</t>
        </is>
      </c>
      <c r="M5471" s="13" t="n">
        <v>4211.32</v>
      </c>
      <c r="N5471" s="13" t="n">
        <v>3702.59</v>
      </c>
      <c r="O5471" s="8" t="n"/>
    </row>
    <row r="5472">
      <c r="A5472" s="8" t="inlineStr">
        <is>
          <t>CANON-202602-005543</t>
        </is>
      </c>
      <c r="B5472" s="9" t="inlineStr">
        <is>
          <t>2026-02</t>
        </is>
      </c>
      <c r="C5472" s="10" t="n">
        <v>46071</v>
      </c>
      <c r="D5472" s="9" t="inlineStr">
        <is>
          <t>Bound</t>
        </is>
      </c>
      <c r="E5472" s="8" t="inlineStr">
        <is>
          <t>Sunniva Chattopadhyay</t>
        </is>
      </c>
      <c r="F5472" s="11" t="n">
        <v>1982</v>
      </c>
      <c r="G5472" s="8" t="inlineStr">
        <is>
          <t>Ferrari</t>
        </is>
      </c>
      <c r="H5472" s="8" t="inlineStr">
        <is>
          <t>275 GTB/4</t>
        </is>
      </c>
      <c r="I5472" s="8" t="inlineStr">
        <is>
          <t>44J3KTS5PJSU4NFKB</t>
        </is>
      </c>
      <c r="J5472" s="8" t="inlineStr">
        <is>
          <t>07 - Post-War Classic (1946-1972)</t>
        </is>
      </c>
      <c r="K5472" s="12" t="n">
        <v>645000</v>
      </c>
      <c r="L5472" s="8" t="inlineStr">
        <is>
          <t>Texas</t>
        </is>
      </c>
      <c r="M5472" s="13" t="n">
        <v>6017.97</v>
      </c>
      <c r="N5472" s="13" t="n">
        <v>5291</v>
      </c>
      <c r="O5472" s="8" t="n"/>
    </row>
    <row r="5473">
      <c r="A5473" s="8" t="inlineStr">
        <is>
          <t>CANON-202602-005544</t>
        </is>
      </c>
      <c r="B5473" s="9" t="inlineStr">
        <is>
          <t>2026-02</t>
        </is>
      </c>
      <c r="C5473" s="10" t="n">
        <v>46063</v>
      </c>
      <c r="D5473" s="9" t="inlineStr">
        <is>
          <t>Bound</t>
        </is>
      </c>
      <c r="E5473" s="8" t="inlineStr">
        <is>
          <t>Everett Underwood</t>
        </is>
      </c>
      <c r="F5473" s="11" t="n">
        <v>2024</v>
      </c>
      <c r="G5473" s="8" t="inlineStr">
        <is>
          <t>Bentley</t>
        </is>
      </c>
      <c r="H5473" s="8" t="inlineStr">
        <is>
          <t>Continental GT</t>
        </is>
      </c>
      <c r="I5473" s="8" t="inlineStr">
        <is>
          <t>V963WC2K94FX7WMBG</t>
        </is>
      </c>
      <c r="J5473" s="8" t="inlineStr">
        <is>
          <t>02 - Sports / GT</t>
        </is>
      </c>
      <c r="K5473" s="12" t="n">
        <v>325000</v>
      </c>
      <c r="L5473" s="8" t="inlineStr">
        <is>
          <t>Wisconsin</t>
        </is>
      </c>
      <c r="M5473" s="13" t="n">
        <v>5518.87</v>
      </c>
      <c r="N5473" s="13" t="n">
        <v>4852.19</v>
      </c>
      <c r="O5473" s="8" t="n"/>
    </row>
    <row r="5474">
      <c r="A5474" s="8" t="inlineStr">
        <is>
          <t>CANON-202602-005545</t>
        </is>
      </c>
      <c r="B5474" s="9" t="inlineStr">
        <is>
          <t>2026-02</t>
        </is>
      </c>
      <c r="C5474" s="10" t="n">
        <v>46059</v>
      </c>
      <c r="D5474" s="9" t="inlineStr">
        <is>
          <t>Bound</t>
        </is>
      </c>
      <c r="E5474" s="8" t="inlineStr">
        <is>
          <t>Cassius Bellandi</t>
        </is>
      </c>
      <c r="F5474" s="11" t="n">
        <v>1978</v>
      </c>
      <c r="G5474" s="8" t="inlineStr">
        <is>
          <t>BMW</t>
        </is>
      </c>
      <c r="H5474" s="8" t="inlineStr">
        <is>
          <t>M8 Competition</t>
        </is>
      </c>
      <c r="I5474" s="8" t="inlineStr">
        <is>
          <t>CSXX6Y98TBEWPLB1A</t>
        </is>
      </c>
      <c r="J5474" s="8" t="inlineStr">
        <is>
          <t>02 - Sports / GT</t>
        </is>
      </c>
      <c r="K5474" s="12" t="n">
        <v>820000</v>
      </c>
      <c r="L5474" s="8" t="inlineStr">
        <is>
          <t>Alabama</t>
        </is>
      </c>
      <c r="M5474" s="13" t="n">
        <v>12771.89</v>
      </c>
      <c r="N5474" s="13" t="n">
        <v>11229.05</v>
      </c>
      <c r="O5474" s="8" t="n"/>
    </row>
    <row r="5475">
      <c r="A5475" s="8" t="inlineStr">
        <is>
          <t>CANON-202602-005549</t>
        </is>
      </c>
      <c r="B5475" s="9" t="inlineStr">
        <is>
          <t>2026-02</t>
        </is>
      </c>
      <c r="C5475" s="10" t="n">
        <v>46078</v>
      </c>
      <c r="D5475" s="9" t="inlineStr">
        <is>
          <t>Bound</t>
        </is>
      </c>
      <c r="E5475" s="8" t="inlineStr">
        <is>
          <t>Everett Fairweather</t>
        </is>
      </c>
      <c r="F5475" s="11" t="n">
        <v>1962</v>
      </c>
      <c r="G5475" s="8" t="inlineStr">
        <is>
          <t>Ferrari</t>
        </is>
      </c>
      <c r="H5475" s="8" t="inlineStr">
        <is>
          <t>296 GTB</t>
        </is>
      </c>
      <c r="I5475" s="8" t="inlineStr">
        <is>
          <t>LUNK1B1UZ9LMH3HUW</t>
        </is>
      </c>
      <c r="J5475" s="8" t="inlineStr">
        <is>
          <t>03 - Supercar</t>
        </is>
      </c>
      <c r="K5475" s="12" t="n">
        <v>1950000</v>
      </c>
      <c r="L5475" s="8" t="inlineStr">
        <is>
          <t>Indiana</t>
        </is>
      </c>
      <c r="M5475" s="13" t="n">
        <v>36203.77</v>
      </c>
      <c r="N5475" s="13" t="n">
        <v>31830.35</v>
      </c>
      <c r="O5475" s="8" t="n"/>
    </row>
    <row r="5476">
      <c r="A5476" s="8" t="inlineStr">
        <is>
          <t>CANON-202602-005550</t>
        </is>
      </c>
      <c r="B5476" s="9" t="inlineStr">
        <is>
          <t>2026-02</t>
        </is>
      </c>
      <c r="C5476" s="10" t="n">
        <v>46056</v>
      </c>
      <c r="D5476" s="9" t="inlineStr">
        <is>
          <t>Bound</t>
        </is>
      </c>
      <c r="E5476" s="8" t="inlineStr">
        <is>
          <t>Fenwick Fairweather</t>
        </is>
      </c>
      <c r="F5476" s="11" t="n">
        <v>1994</v>
      </c>
      <c r="G5476" s="8" t="inlineStr">
        <is>
          <t>Bentley</t>
        </is>
      </c>
      <c r="H5476" s="8" t="inlineStr">
        <is>
          <t>Continental GT</t>
        </is>
      </c>
      <c r="I5476" s="8" t="inlineStr">
        <is>
          <t>DPL2S6RE5L7YPRX8N</t>
        </is>
      </c>
      <c r="J5476" s="8" t="inlineStr">
        <is>
          <t>02 - Sports / GT</t>
        </is>
      </c>
      <c r="K5476" s="12" t="n">
        <v>455000</v>
      </c>
      <c r="L5476" s="8" t="inlineStr">
        <is>
          <t>Wisconsin</t>
        </is>
      </c>
      <c r="M5476" s="13" t="n">
        <v>7726.42</v>
      </c>
      <c r="N5476" s="13" t="n">
        <v>6793.07</v>
      </c>
      <c r="O5476" s="8" t="n"/>
    </row>
    <row r="5477">
      <c r="A5477" s="8" t="inlineStr">
        <is>
          <t>CANON-202602-005552</t>
        </is>
      </c>
      <c r="B5477" s="9" t="inlineStr">
        <is>
          <t>2026-02</t>
        </is>
      </c>
      <c r="C5477" s="10" t="n">
        <v>46077</v>
      </c>
      <c r="D5477" s="9" t="inlineStr">
        <is>
          <t>Bound</t>
        </is>
      </c>
      <c r="E5477" s="8" t="inlineStr">
        <is>
          <t>Mireille Farkas</t>
        </is>
      </c>
      <c r="F5477" s="11" t="n">
        <v>1971</v>
      </c>
      <c r="G5477" s="8" t="inlineStr">
        <is>
          <t>Lamborghini</t>
        </is>
      </c>
      <c r="H5477" s="8" t="inlineStr">
        <is>
          <t>Huracan EVO</t>
        </is>
      </c>
      <c r="I5477" s="8" t="inlineStr">
        <is>
          <t>U2YC55LEY1L4BVRSL</t>
        </is>
      </c>
      <c r="J5477" s="8" t="inlineStr">
        <is>
          <t>03 - Supercar</t>
        </is>
      </c>
      <c r="K5477" s="12" t="n">
        <v>1845000</v>
      </c>
      <c r="L5477" s="8" t="inlineStr">
        <is>
          <t>Michigan</t>
        </is>
      </c>
      <c r="M5477" s="13" t="n">
        <v>43166.04</v>
      </c>
      <c r="N5477" s="13" t="n">
        <v>37951.58</v>
      </c>
      <c r="O5477" s="8" t="n"/>
    </row>
    <row r="5478">
      <c r="A5478" s="8" t="inlineStr">
        <is>
          <t>CANON-202602-005553</t>
        </is>
      </c>
      <c r="B5478" s="9" t="inlineStr">
        <is>
          <t>2026-02</t>
        </is>
      </c>
      <c r="C5478" s="10" t="n">
        <v>46069</v>
      </c>
      <c r="D5478" s="9" t="inlineStr">
        <is>
          <t>Bound</t>
        </is>
      </c>
      <c r="E5478" s="8" t="inlineStr">
        <is>
          <t>Ramona Blackwood</t>
        </is>
      </c>
      <c r="F5478" s="11" t="n">
        <v>2015</v>
      </c>
      <c r="G5478" s="8" t="inlineStr">
        <is>
          <t>BMW</t>
        </is>
      </c>
      <c r="H5478" s="8" t="inlineStr">
        <is>
          <t>M8 Competition</t>
        </is>
      </c>
      <c r="I5478" s="8" t="inlineStr">
        <is>
          <t>442XF4JXF246P5H6S</t>
        </is>
      </c>
      <c r="J5478" s="8" t="inlineStr">
        <is>
          <t>02 - Sports / GT</t>
        </is>
      </c>
      <c r="K5478" s="12" t="n">
        <v>450000</v>
      </c>
      <c r="L5478" s="8" t="inlineStr">
        <is>
          <t>New York</t>
        </is>
      </c>
      <c r="M5478" s="13" t="n">
        <v>8150.94</v>
      </c>
      <c r="N5478" s="13" t="n">
        <v>7166.31</v>
      </c>
      <c r="O5478" s="8" t="n"/>
    </row>
    <row r="5479">
      <c r="A5479" s="8" t="inlineStr">
        <is>
          <t>CANON-202602-005555</t>
        </is>
      </c>
      <c r="B5479" s="9" t="inlineStr">
        <is>
          <t>2026-02</t>
        </is>
      </c>
      <c r="C5479" s="10" t="n">
        <v>46054</v>
      </c>
      <c r="D5479" s="9" t="inlineStr">
        <is>
          <t>Bound</t>
        </is>
      </c>
      <c r="E5479" s="8" t="inlineStr">
        <is>
          <t>Fitzgerald Harrington</t>
        </is>
      </c>
      <c r="F5479" s="11" t="n">
        <v>1962</v>
      </c>
      <c r="G5479" s="8" t="inlineStr">
        <is>
          <t>Aston Martin</t>
        </is>
      </c>
      <c r="H5479" s="8" t="inlineStr">
        <is>
          <t>DB12</t>
        </is>
      </c>
      <c r="I5479" s="8" t="inlineStr">
        <is>
          <t>9SN13HSPCX6ZFX89A</t>
        </is>
      </c>
      <c r="J5479" s="8" t="inlineStr">
        <is>
          <t>02 - Sports / GT</t>
        </is>
      </c>
      <c r="K5479" s="12" t="n">
        <v>785000</v>
      </c>
      <c r="L5479" s="8" t="inlineStr">
        <is>
          <t>Vermont</t>
        </is>
      </c>
      <c r="M5479" s="13" t="n">
        <v>11745.38</v>
      </c>
      <c r="N5479" s="13" t="n">
        <v>10326.54</v>
      </c>
      <c r="O5479" s="8" t="n"/>
    </row>
    <row r="5480">
      <c r="A5480" s="8" t="inlineStr">
        <is>
          <t>CANON-202602-005556</t>
        </is>
      </c>
      <c r="B5480" s="9" t="inlineStr">
        <is>
          <t>2026-02</t>
        </is>
      </c>
      <c r="C5480" s="10" t="n">
        <v>46068</v>
      </c>
      <c r="D5480" s="9" t="inlineStr">
        <is>
          <t>Bound</t>
        </is>
      </c>
      <c r="E5480" s="8" t="inlineStr">
        <is>
          <t>Marisol Thistlewood</t>
        </is>
      </c>
      <c r="F5480" s="11" t="n">
        <v>1958</v>
      </c>
      <c r="G5480" s="8" t="inlineStr">
        <is>
          <t>Porsche</t>
        </is>
      </c>
      <c r="H5480" s="8" t="inlineStr">
        <is>
          <t>911 Turbo S</t>
        </is>
      </c>
      <c r="I5480" s="8" t="inlineStr">
        <is>
          <t>LSZ3BGNHNH07XZR9K</t>
        </is>
      </c>
      <c r="J5480" s="8" t="inlineStr">
        <is>
          <t>02 - Sports / GT</t>
        </is>
      </c>
      <c r="K5480" s="12" t="n">
        <v>1020000</v>
      </c>
      <c r="L5480" s="8" t="inlineStr">
        <is>
          <t>Colorado</t>
        </is>
      </c>
      <c r="M5480" s="13" t="n">
        <v>11643.4</v>
      </c>
      <c r="N5480" s="13" t="n">
        <v>10236.88</v>
      </c>
      <c r="O5480" s="8" t="n"/>
    </row>
    <row r="5481">
      <c r="A5481" s="8" t="inlineStr">
        <is>
          <t>a07bd063-70e7-537f-8052-77f8b60b28be</t>
        </is>
      </c>
      <c r="B5481" s="9" t="inlineStr">
        <is>
          <t>2026-02</t>
        </is>
      </c>
      <c r="C5481" s="10" t="n"/>
      <c r="D5481" s="9" t="inlineStr">
        <is>
          <t>Declined</t>
        </is>
      </c>
      <c r="E5481" s="8" t="inlineStr">
        <is>
          <t>Mireille Harrington</t>
        </is>
      </c>
      <c r="F5481" s="11" t="n">
        <v>2016</v>
      </c>
      <c r="G5481" s="8" t="inlineStr">
        <is>
          <t>Lamborghini</t>
        </is>
      </c>
      <c r="H5481" s="8" t="inlineStr">
        <is>
          <t>Huracan EVO</t>
        </is>
      </c>
      <c r="I5481" s="8" t="inlineStr">
        <is>
          <t>VKUVD4EEXBX0AFD0Y</t>
        </is>
      </c>
      <c r="J5481" s="8" t="inlineStr">
        <is>
          <t>03 - Supercar</t>
        </is>
      </c>
      <c r="K5481" s="12" t="n">
        <v>860000</v>
      </c>
      <c r="L5481" s="8" t="inlineStr">
        <is>
          <t>Wyoming</t>
        </is>
      </c>
      <c r="M5481" s="13" t="n">
        <v>16494.15</v>
      </c>
      <c r="N5481" s="13" t="n"/>
      <c r="O5481" s="8" t="inlineStr">
        <is>
          <t>3 + at-fault claims - 5 yrs</t>
        </is>
      </c>
    </row>
    <row r="5482">
      <c r="A5482" s="8" t="inlineStr">
        <is>
          <t>a148c2bd-294d-5f17-b9b5-069a2d45798c</t>
        </is>
      </c>
      <c r="B5482" s="9" t="inlineStr">
        <is>
          <t>2026-02</t>
        </is>
      </c>
      <c r="C5482" s="10" t="n"/>
      <c r="D5482" s="9" t="inlineStr">
        <is>
          <t>Referred</t>
        </is>
      </c>
      <c r="E5482" s="8" t="inlineStr">
        <is>
          <t>Callum Underwood</t>
        </is>
      </c>
      <c r="F5482" s="11" t="n">
        <v>1979</v>
      </c>
      <c r="G5482" s="8" t="inlineStr">
        <is>
          <t>BMW</t>
        </is>
      </c>
      <c r="H5482" s="8" t="inlineStr">
        <is>
          <t>M8 Competition</t>
        </is>
      </c>
      <c r="I5482" s="8" t="inlineStr">
        <is>
          <t>07LWH174FGSPBXMEG</t>
        </is>
      </c>
      <c r="J5482" s="8" t="inlineStr">
        <is>
          <t>02 - Sports / GT</t>
        </is>
      </c>
      <c r="K5482" s="12" t="n">
        <v>880000</v>
      </c>
      <c r="L5482" s="8" t="inlineStr">
        <is>
          <t>North Dakota</t>
        </is>
      </c>
      <c r="M5482" s="13" t="n">
        <v>11008.3</v>
      </c>
      <c r="N5482" s="13" t="n"/>
      <c r="O5482" s="8" t="inlineStr">
        <is>
          <t>Prior carrier non-renewal / cancellation</t>
        </is>
      </c>
    </row>
    <row r="5483">
      <c r="A5483" s="8" t="inlineStr">
        <is>
          <t>a18fd6ea-ce8f-56e0-8e75-c75953056e91</t>
        </is>
      </c>
      <c r="B5483" s="9" t="inlineStr">
        <is>
          <t>2026-02</t>
        </is>
      </c>
      <c r="C5483" s="10" t="n"/>
      <c r="D5483" s="9" t="inlineStr">
        <is>
          <t>Referred</t>
        </is>
      </c>
      <c r="E5483" s="8" t="inlineStr">
        <is>
          <t>Fenwick Bellandi</t>
        </is>
      </c>
      <c r="F5483" s="11" t="n">
        <v>1976</v>
      </c>
      <c r="G5483" s="8" t="inlineStr">
        <is>
          <t>Porsche</t>
        </is>
      </c>
      <c r="H5483" s="8" t="inlineStr">
        <is>
          <t>911 Turbo S</t>
        </is>
      </c>
      <c r="I5483" s="8" t="inlineStr">
        <is>
          <t>8DGYE0KWRHPS4PVY6</t>
        </is>
      </c>
      <c r="J5483" s="8" t="inlineStr">
        <is>
          <t>02 - Sports / GT</t>
        </is>
      </c>
      <c r="K5483" s="12" t="n">
        <v>185000</v>
      </c>
      <c r="L5483" s="8" t="inlineStr">
        <is>
          <t>Delaware</t>
        </is>
      </c>
      <c r="M5483" s="13" t="n">
        <v>4014.15</v>
      </c>
      <c r="N5483" s="13" t="n"/>
      <c r="O5483" s="8" t="inlineStr">
        <is>
          <t>1 theft / total loss claim</t>
        </is>
      </c>
    </row>
    <row r="5484">
      <c r="A5484" s="8" t="inlineStr">
        <is>
          <t>a2b927c3-f7fe-5b92-b338-794c0cbb93b5</t>
        </is>
      </c>
      <c r="B5484" s="9" t="inlineStr">
        <is>
          <t>2026-02</t>
        </is>
      </c>
      <c r="C5484" s="10" t="n"/>
      <c r="D5484" s="9" t="inlineStr">
        <is>
          <t>Declined</t>
        </is>
      </c>
      <c r="E5484" s="8" t="inlineStr">
        <is>
          <t>Horace Vandermeer</t>
        </is>
      </c>
      <c r="F5484" s="11" t="n">
        <v>1960</v>
      </c>
      <c r="G5484" s="8" t="inlineStr">
        <is>
          <t>Jaguar</t>
        </is>
      </c>
      <c r="H5484" s="8" t="inlineStr">
        <is>
          <t>E-Type Series 1</t>
        </is>
      </c>
      <c r="I5484" s="8" t="inlineStr">
        <is>
          <t>7BRUC4BPCSS41XT4S</t>
        </is>
      </c>
      <c r="J5484" s="8" t="inlineStr">
        <is>
          <t>07 - Post-War Classic (1946-1972)</t>
        </is>
      </c>
      <c r="K5484" s="12" t="n">
        <v>950000</v>
      </c>
      <c r="L5484" s="8" t="inlineStr">
        <is>
          <t>New Jersey</t>
        </is>
      </c>
      <c r="M5484" s="13" t="n">
        <v>7013.87</v>
      </c>
      <c r="N5484" s="13" t="n"/>
      <c r="O5484" s="8" t="inlineStr">
        <is>
          <t>3 + at-fault claims - 5 yrs</t>
        </is>
      </c>
    </row>
    <row r="5485">
      <c r="A5485" s="8" t="inlineStr">
        <is>
          <t>a41e92d0-efc6-5b53-a7c0-6964832c2f38</t>
        </is>
      </c>
      <c r="B5485" s="9" t="inlineStr">
        <is>
          <t>2026-02</t>
        </is>
      </c>
      <c r="C5485" s="10" t="n"/>
      <c r="D5485" s="9" t="inlineStr">
        <is>
          <t>Declined</t>
        </is>
      </c>
      <c r="E5485" s="8" t="inlineStr">
        <is>
          <t>Emiliano Pennington</t>
        </is>
      </c>
      <c r="F5485" s="11" t="n">
        <v>2021</v>
      </c>
      <c r="G5485" s="8" t="inlineStr">
        <is>
          <t>McLaren</t>
        </is>
      </c>
      <c r="H5485" s="8" t="inlineStr">
        <is>
          <t>750S</t>
        </is>
      </c>
      <c r="I5485" s="8" t="inlineStr">
        <is>
          <t>GVHF2MG5BAGYS5YDR</t>
        </is>
      </c>
      <c r="J5485" s="8" t="inlineStr">
        <is>
          <t>03 - Supercar</t>
        </is>
      </c>
      <c r="K5485" s="12" t="n">
        <v>385000</v>
      </c>
      <c r="L5485" s="8" t="inlineStr">
        <is>
          <t>Connecticut</t>
        </is>
      </c>
      <c r="M5485" s="13" t="n">
        <v>9356.23</v>
      </c>
      <c r="N5485" s="13" t="n"/>
      <c r="O5485" s="8" t="inlineStr">
        <is>
          <t>3 + at-fault claims - 5 yrs</t>
        </is>
      </c>
    </row>
    <row r="5486">
      <c r="A5486" s="8" t="inlineStr">
        <is>
          <t>a464f710-296d-5a0c-acb3-049d2fb4f199</t>
        </is>
      </c>
      <c r="B5486" s="9" t="inlineStr">
        <is>
          <t>2026-02</t>
        </is>
      </c>
      <c r="C5486" s="10" t="n"/>
      <c r="D5486" s="9" t="inlineStr">
        <is>
          <t>Declined</t>
        </is>
      </c>
      <c r="E5486" s="8" t="inlineStr">
        <is>
          <t>Noor Chattopadhyay</t>
        </is>
      </c>
      <c r="F5486" s="11" t="n">
        <v>2002</v>
      </c>
      <c r="G5486" s="8" t="inlineStr">
        <is>
          <t>Porsche</t>
        </is>
      </c>
      <c r="H5486" s="8" t="inlineStr">
        <is>
          <t>911 Turbo S</t>
        </is>
      </c>
      <c r="I5486" s="8" t="inlineStr">
        <is>
          <t>FD3SGFTJ933ZA21S5</t>
        </is>
      </c>
      <c r="J5486" s="8" t="inlineStr">
        <is>
          <t>02 - Sports / GT</t>
        </is>
      </c>
      <c r="K5486" s="12" t="n">
        <v>1010000</v>
      </c>
      <c r="L5486" s="8" t="inlineStr">
        <is>
          <t>Texas</t>
        </is>
      </c>
      <c r="M5486" s="13" t="n">
        <v>12053.3</v>
      </c>
      <c r="N5486" s="13" t="n"/>
      <c r="O5486" s="8" t="inlineStr">
        <is>
          <t>3 + at-fault claims - 5 yrs</t>
        </is>
      </c>
    </row>
    <row r="5487">
      <c r="A5487" s="8" t="inlineStr">
        <is>
          <t>a5d0998c-23f7-5a36-9109-fb552fd781fe</t>
        </is>
      </c>
      <c r="B5487" s="9" t="inlineStr">
        <is>
          <t>2026-02</t>
        </is>
      </c>
      <c r="C5487" s="10" t="n"/>
      <c r="D5487" s="9" t="inlineStr">
        <is>
          <t>Declined</t>
        </is>
      </c>
      <c r="E5487" s="8" t="inlineStr">
        <is>
          <t>Noor Vasquez</t>
        </is>
      </c>
      <c r="F5487" s="11" t="n">
        <v>1974</v>
      </c>
      <c r="G5487" s="8" t="inlineStr">
        <is>
          <t>Porsche</t>
        </is>
      </c>
      <c r="H5487" s="8" t="inlineStr">
        <is>
          <t>911 Turbo S</t>
        </is>
      </c>
      <c r="I5487" s="8" t="inlineStr">
        <is>
          <t>F5DDEBX46B3RNTYXW</t>
        </is>
      </c>
      <c r="J5487" s="8" t="inlineStr">
        <is>
          <t>02 - Sports / GT</t>
        </is>
      </c>
      <c r="K5487" s="12" t="n">
        <v>645000</v>
      </c>
      <c r="L5487" s="8" t="inlineStr">
        <is>
          <t>Pennsylvania</t>
        </is>
      </c>
      <c r="M5487" s="13" t="n">
        <v>7910.38</v>
      </c>
      <c r="N5487" s="13" t="n"/>
      <c r="O5487" s="8" t="inlineStr">
        <is>
          <t>3 + at-fault claims - 5 yrs</t>
        </is>
      </c>
    </row>
    <row r="5488">
      <c r="A5488" s="8" t="inlineStr">
        <is>
          <t>a5d1014a-30f2-5ee3-bd8f-d557b6a71bb2</t>
        </is>
      </c>
      <c r="B5488" s="9" t="inlineStr">
        <is>
          <t>2026-02</t>
        </is>
      </c>
      <c r="C5488" s="10" t="n"/>
      <c r="D5488" s="9" t="inlineStr">
        <is>
          <t>Referred</t>
        </is>
      </c>
      <c r="E5488" s="8" t="inlineStr">
        <is>
          <t>Delphine Ashcombe</t>
        </is>
      </c>
      <c r="F5488" s="11" t="n">
        <v>1969</v>
      </c>
      <c r="G5488" s="8" t="inlineStr">
        <is>
          <t>BMW</t>
        </is>
      </c>
      <c r="H5488" s="8" t="inlineStr">
        <is>
          <t>M8 Competition</t>
        </is>
      </c>
      <c r="I5488" s="8" t="inlineStr">
        <is>
          <t>NDG5A6PUM9A8AUCEJ</t>
        </is>
      </c>
      <c r="J5488" s="8" t="inlineStr">
        <is>
          <t>02 - Sports / GT</t>
        </is>
      </c>
      <c r="K5488" s="12" t="n">
        <v>680000</v>
      </c>
      <c r="L5488" s="8" t="inlineStr">
        <is>
          <t>Utah</t>
        </is>
      </c>
      <c r="M5488" s="13" t="n">
        <v>11258.49</v>
      </c>
      <c r="N5488" s="13" t="n"/>
      <c r="O5488" s="8" t="inlineStr">
        <is>
          <t>2 at-fault claims - 5 yrs</t>
        </is>
      </c>
    </row>
    <row r="5489">
      <c r="A5489" s="8" t="inlineStr">
        <is>
          <t>a660ae2f-017d-5c03-86ad-b4f4c7a412ff</t>
        </is>
      </c>
      <c r="B5489" s="9" t="inlineStr">
        <is>
          <t>2026-02</t>
        </is>
      </c>
      <c r="C5489" s="10" t="n"/>
      <c r="D5489" s="9" t="inlineStr">
        <is>
          <t>Declined</t>
        </is>
      </c>
      <c r="E5489" s="8" t="inlineStr">
        <is>
          <t>Wilhelmina Larsson</t>
        </is>
      </c>
      <c r="F5489" s="11" t="n">
        <v>2010</v>
      </c>
      <c r="G5489" s="8" t="inlineStr">
        <is>
          <t>BMW</t>
        </is>
      </c>
      <c r="H5489" s="8" t="inlineStr">
        <is>
          <t>M8 Competition</t>
        </is>
      </c>
      <c r="I5489" s="8" t="inlineStr">
        <is>
          <t>3UBCGGT4LWEXH9FM4</t>
        </is>
      </c>
      <c r="J5489" s="8" t="inlineStr">
        <is>
          <t>02 - Sports / GT</t>
        </is>
      </c>
      <c r="K5489" s="12" t="n">
        <v>665000</v>
      </c>
      <c r="L5489" s="8" t="inlineStr">
        <is>
          <t>South Carolina</t>
        </is>
      </c>
      <c r="M5489" s="13" t="n">
        <v>10113.02</v>
      </c>
      <c r="N5489" s="13" t="n"/>
      <c r="O5489" s="8" t="inlineStr">
        <is>
          <t>3 + at-fault claims - 5 yrs</t>
        </is>
      </c>
    </row>
    <row r="5490">
      <c r="A5490" s="8" t="inlineStr">
        <is>
          <t>a666858e-5c99-522b-93ee-094e77afd5d9</t>
        </is>
      </c>
      <c r="B5490" s="9" t="inlineStr">
        <is>
          <t>2026-02</t>
        </is>
      </c>
      <c r="C5490" s="10" t="n"/>
      <c r="D5490" s="9" t="inlineStr">
        <is>
          <t>Declined</t>
        </is>
      </c>
      <c r="E5490" s="8" t="inlineStr">
        <is>
          <t>Marisol Rourke</t>
        </is>
      </c>
      <c r="F5490" s="11" t="n">
        <v>1998</v>
      </c>
      <c r="G5490" s="8" t="inlineStr">
        <is>
          <t>Aston Martin</t>
        </is>
      </c>
      <c r="H5490" s="8" t="inlineStr">
        <is>
          <t>DB12</t>
        </is>
      </c>
      <c r="I5490" s="8" t="inlineStr">
        <is>
          <t>DMKR30X5SBD7HYUYF</t>
        </is>
      </c>
      <c r="J5490" s="8" t="inlineStr">
        <is>
          <t>02 - Sports / GT</t>
        </is>
      </c>
      <c r="K5490" s="12" t="n">
        <v>295000</v>
      </c>
      <c r="L5490" s="8" t="inlineStr">
        <is>
          <t>Maryland</t>
        </is>
      </c>
      <c r="M5490" s="13" t="n">
        <v>3965.8</v>
      </c>
      <c r="N5490" s="13" t="n"/>
      <c r="O5490" s="8" t="inlineStr">
        <is>
          <t>3 + at-fault claims - 5 yrs</t>
        </is>
      </c>
    </row>
    <row r="5491">
      <c r="A5491" s="8" t="inlineStr">
        <is>
          <t>a7645463-d7ab-5ab0-a04a-9ba2c4ecbc05</t>
        </is>
      </c>
      <c r="B5491" s="9" t="inlineStr">
        <is>
          <t>2026-02</t>
        </is>
      </c>
      <c r="C5491" s="10" t="n"/>
      <c r="D5491" s="9" t="inlineStr">
        <is>
          <t>Declined</t>
        </is>
      </c>
      <c r="E5491" s="8" t="inlineStr">
        <is>
          <t>Thaddeus Larsson</t>
        </is>
      </c>
      <c r="F5491" s="11" t="n">
        <v>1980</v>
      </c>
      <c r="G5491" s="8" t="inlineStr">
        <is>
          <t>Ringbrothers</t>
        </is>
      </c>
      <c r="H5491" s="8" t="inlineStr">
        <is>
          <t>Mustang</t>
        </is>
      </c>
      <c r="I5491" s="8" t="inlineStr">
        <is>
          <t>MPALYNA95BPWEVV11</t>
        </is>
      </c>
      <c r="J5491" s="8" t="inlineStr">
        <is>
          <t>11 - Restomod / Coachbuilt / Bespoke</t>
        </is>
      </c>
      <c r="K5491" s="12" t="n">
        <v>1630000</v>
      </c>
      <c r="L5491" s="8" t="inlineStr">
        <is>
          <t>Nevada</t>
        </is>
      </c>
      <c r="M5491" s="13" t="n">
        <v>24468.45</v>
      </c>
      <c r="N5491" s="13" t="n"/>
      <c r="O5491" s="8" t="inlineStr">
        <is>
          <t>3 + at-fault claims - 5 yrs</t>
        </is>
      </c>
    </row>
    <row r="5492">
      <c r="A5492" s="8" t="inlineStr">
        <is>
          <t>a7a98f39-65da-590b-9984-d27a9c07220f</t>
        </is>
      </c>
      <c r="B5492" s="9" t="inlineStr">
        <is>
          <t>2026-02</t>
        </is>
      </c>
      <c r="C5492" s="10" t="n"/>
      <c r="D5492" s="9" t="inlineStr">
        <is>
          <t>Declined</t>
        </is>
      </c>
      <c r="E5492" s="8" t="inlineStr">
        <is>
          <t>Noor Montoya</t>
        </is>
      </c>
      <c r="F5492" s="11" t="n">
        <v>1994</v>
      </c>
      <c r="G5492" s="8" t="inlineStr">
        <is>
          <t>Mercedes-Benz</t>
        </is>
      </c>
      <c r="H5492" s="8" t="inlineStr">
        <is>
          <t>AMG GT</t>
        </is>
      </c>
      <c r="I5492" s="8" t="inlineStr">
        <is>
          <t>23CUXJATPB5VHVA9S</t>
        </is>
      </c>
      <c r="J5492" s="8" t="inlineStr">
        <is>
          <t>02 - Sports / GT</t>
        </is>
      </c>
      <c r="K5492" s="12" t="n">
        <v>265000</v>
      </c>
      <c r="L5492" s="8" t="inlineStr">
        <is>
          <t>California</t>
        </is>
      </c>
      <c r="M5492" s="13" t="n">
        <v>5062.5</v>
      </c>
      <c r="N5492" s="13" t="n"/>
      <c r="O5492" s="8" t="inlineStr">
        <is>
          <t>3 + at-fault claims - 5 yrs</t>
        </is>
      </c>
    </row>
    <row r="5493">
      <c r="A5493" s="8" t="inlineStr">
        <is>
          <t>a8a7a2d2-6db5-5085-88b6-71201e9d7673</t>
        </is>
      </c>
      <c r="B5493" s="9" t="inlineStr">
        <is>
          <t>2026-02</t>
        </is>
      </c>
      <c r="C5493" s="10" t="n"/>
      <c r="D5493" s="9" t="inlineStr">
        <is>
          <t>Declined</t>
        </is>
      </c>
      <c r="E5493" s="8" t="inlineStr">
        <is>
          <t>Ottilie Whitlock</t>
        </is>
      </c>
      <c r="F5493" s="11" t="n">
        <v>1978</v>
      </c>
      <c r="G5493" s="8" t="inlineStr">
        <is>
          <t>Ferrari</t>
        </is>
      </c>
      <c r="H5493" s="8" t="inlineStr">
        <is>
          <t>296 GTB</t>
        </is>
      </c>
      <c r="I5493" s="8" t="inlineStr">
        <is>
          <t>AYTRWGZMCZKUUS592</t>
        </is>
      </c>
      <c r="J5493" s="8" t="inlineStr">
        <is>
          <t>03 - Supercar</t>
        </is>
      </c>
      <c r="K5493" s="12" t="n">
        <v>1620000</v>
      </c>
      <c r="L5493" s="8" t="inlineStr">
        <is>
          <t>New Hampshire</t>
        </is>
      </c>
      <c r="M5493" s="13" t="n">
        <v>25430.94</v>
      </c>
      <c r="N5493" s="13" t="n"/>
      <c r="O5493" s="8" t="inlineStr">
        <is>
          <t>3 + at-fault claims - 5 yrs</t>
        </is>
      </c>
    </row>
    <row r="5494">
      <c r="A5494" s="8" t="inlineStr">
        <is>
          <t>ade2c8ff-d4ff-5224-b4e7-1266c32b7eaa</t>
        </is>
      </c>
      <c r="B5494" s="9" t="inlineStr">
        <is>
          <t>2026-02</t>
        </is>
      </c>
      <c r="C5494" s="10" t="n"/>
      <c r="D5494" s="9" t="inlineStr">
        <is>
          <t>Declined</t>
        </is>
      </c>
      <c r="E5494" s="8" t="inlineStr">
        <is>
          <t>Anouk Underwood</t>
        </is>
      </c>
      <c r="F5494" s="11" t="n">
        <v>1972</v>
      </c>
      <c r="G5494" s="8" t="inlineStr">
        <is>
          <t>Maserati</t>
        </is>
      </c>
      <c r="H5494" s="8" t="inlineStr">
        <is>
          <t>GranTurismo</t>
        </is>
      </c>
      <c r="I5494" s="8" t="inlineStr">
        <is>
          <t>Y441W0M7T5JNFUG9C</t>
        </is>
      </c>
      <c r="J5494" s="8" t="inlineStr">
        <is>
          <t>02 - Sports / GT</t>
        </is>
      </c>
      <c r="K5494" s="12" t="n">
        <v>335000</v>
      </c>
      <c r="L5494" s="8" t="inlineStr">
        <is>
          <t>South Dakota</t>
        </is>
      </c>
      <c r="M5494" s="13" t="n">
        <v>5262.03</v>
      </c>
      <c r="N5494" s="13" t="n"/>
      <c r="O5494" s="8" t="inlineStr">
        <is>
          <t>3 + at-fault claims - 5 yrs</t>
        </is>
      </c>
    </row>
    <row r="5495">
      <c r="A5495" s="8" t="inlineStr">
        <is>
          <t>ae12f057-5c22-5039-b815-b053ba1ce24b</t>
        </is>
      </c>
      <c r="B5495" s="9" t="inlineStr">
        <is>
          <t>2026-02</t>
        </is>
      </c>
      <c r="C5495" s="10" t="n"/>
      <c r="D5495" s="9" t="inlineStr">
        <is>
          <t>Declined</t>
        </is>
      </c>
      <c r="E5495" s="8" t="inlineStr">
        <is>
          <t>Lorenzo Kingsford</t>
        </is>
      </c>
      <c r="F5495" s="11" t="n">
        <v>1963</v>
      </c>
      <c r="G5495" s="8" t="inlineStr">
        <is>
          <t>BMW</t>
        </is>
      </c>
      <c r="H5495" s="8" t="inlineStr">
        <is>
          <t>M8 Competition</t>
        </is>
      </c>
      <c r="I5495" s="8" t="inlineStr">
        <is>
          <t>SKDXTNVZJN5HLALNZ</t>
        </is>
      </c>
      <c r="J5495" s="8" t="inlineStr">
        <is>
          <t>02 - Sports / GT</t>
        </is>
      </c>
      <c r="K5495" s="12" t="n">
        <v>385000</v>
      </c>
      <c r="L5495" s="8" t="inlineStr">
        <is>
          <t>Pennsylvania</t>
        </is>
      </c>
      <c r="M5495" s="13" t="n">
        <v>5448.11</v>
      </c>
      <c r="N5495" s="13" t="n"/>
      <c r="O5495" s="8" t="inlineStr">
        <is>
          <t>3 + at-fault claims - 5 yrs</t>
        </is>
      </c>
    </row>
    <row r="5496">
      <c r="A5496" s="8" t="inlineStr">
        <is>
          <t>ae3b420f-527e-581a-8ee8-10b77b3a9195</t>
        </is>
      </c>
      <c r="B5496" s="9" t="inlineStr">
        <is>
          <t>2026-02</t>
        </is>
      </c>
      <c r="C5496" s="10" t="n"/>
      <c r="D5496" s="9" t="inlineStr">
        <is>
          <t>Declined</t>
        </is>
      </c>
      <c r="E5496" s="8" t="inlineStr">
        <is>
          <t>Aurelio Chattopadhyay</t>
        </is>
      </c>
      <c r="F5496" s="11" t="n">
        <v>2018</v>
      </c>
      <c r="G5496" s="8" t="inlineStr">
        <is>
          <t>BMW</t>
        </is>
      </c>
      <c r="H5496" s="8" t="inlineStr">
        <is>
          <t>M8 Competition</t>
        </is>
      </c>
      <c r="I5496" s="8" t="inlineStr">
        <is>
          <t>RZMZ4U5B7ND2ZHBSA</t>
        </is>
      </c>
      <c r="J5496" s="8" t="inlineStr">
        <is>
          <t>02 - Sports / GT</t>
        </is>
      </c>
      <c r="K5496" s="12" t="n">
        <v>195000</v>
      </c>
      <c r="L5496" s="8" t="inlineStr">
        <is>
          <t>Michigan</t>
        </is>
      </c>
      <c r="M5496" s="13" t="n">
        <v>5246.6</v>
      </c>
      <c r="N5496" s="13" t="n"/>
      <c r="O5496" s="8" t="inlineStr">
        <is>
          <t>3 + at-fault claims - 5 yrs</t>
        </is>
      </c>
    </row>
    <row r="5497">
      <c r="A5497" s="8" t="inlineStr">
        <is>
          <t>ae448cb6-235d-55cd-8146-22e9d9f579a1</t>
        </is>
      </c>
      <c r="B5497" s="9" t="inlineStr">
        <is>
          <t>2026-02</t>
        </is>
      </c>
      <c r="C5497" s="10" t="n"/>
      <c r="D5497" s="9" t="inlineStr">
        <is>
          <t>Referred</t>
        </is>
      </c>
      <c r="E5497" s="8" t="inlineStr">
        <is>
          <t>Marisol Whitlock</t>
        </is>
      </c>
      <c r="F5497" s="11" t="n">
        <v>1992</v>
      </c>
      <c r="G5497" s="8" t="inlineStr">
        <is>
          <t>Bentley</t>
        </is>
      </c>
      <c r="H5497" s="8" t="inlineStr">
        <is>
          <t>Continental GT</t>
        </is>
      </c>
      <c r="I5497" s="8" t="inlineStr">
        <is>
          <t>HJSPM5DL1BC1A1HAX</t>
        </is>
      </c>
      <c r="J5497" s="8" t="inlineStr">
        <is>
          <t>02 - Sports / GT</t>
        </is>
      </c>
      <c r="K5497" s="12" t="n">
        <v>1385000</v>
      </c>
      <c r="L5497" s="8" t="inlineStr">
        <is>
          <t>California</t>
        </is>
      </c>
      <c r="M5497" s="13" t="n">
        <v>19403.07</v>
      </c>
      <c r="N5497" s="13" t="n"/>
      <c r="O5497" s="8" t="inlineStr">
        <is>
          <t>1 theft / total loss claim</t>
        </is>
      </c>
    </row>
    <row r="5498">
      <c r="A5498" s="8" t="inlineStr">
        <is>
          <t>b0a53ade-7667-50bc-9401-3587a09c469d</t>
        </is>
      </c>
      <c r="B5498" s="9" t="inlineStr">
        <is>
          <t>2026-02</t>
        </is>
      </c>
      <c r="C5498" s="10" t="n"/>
      <c r="D5498" s="9" t="inlineStr">
        <is>
          <t>Declined</t>
        </is>
      </c>
      <c r="E5498" s="8" t="inlineStr">
        <is>
          <t>Lorenzo Delacroix</t>
        </is>
      </c>
      <c r="F5498" s="11" t="n">
        <v>2011</v>
      </c>
      <c r="G5498" s="8" t="inlineStr">
        <is>
          <t>BMW</t>
        </is>
      </c>
      <c r="H5498" s="8" t="inlineStr">
        <is>
          <t>M8 Competition</t>
        </is>
      </c>
      <c r="I5498" s="8" t="inlineStr">
        <is>
          <t>YS67UWWJ052HP0EW7</t>
        </is>
      </c>
      <c r="J5498" s="8" t="inlineStr">
        <is>
          <t>02 - Sports / GT</t>
        </is>
      </c>
      <c r="K5498" s="12" t="n">
        <v>655000</v>
      </c>
      <c r="L5498" s="8" t="inlineStr">
        <is>
          <t>Arkansas</t>
        </is>
      </c>
      <c r="M5498" s="13" t="n">
        <v>11085.57</v>
      </c>
      <c r="N5498" s="13" t="n"/>
      <c r="O5498" s="8" t="inlineStr">
        <is>
          <t>3 + at-fault claims - 5 yrs</t>
        </is>
      </c>
    </row>
    <row r="5499">
      <c r="A5499" s="8" t="inlineStr">
        <is>
          <t>b1d4ce14-ee0e-57bc-abe4-2c1881a6cf98</t>
        </is>
      </c>
      <c r="B5499" s="9" t="inlineStr">
        <is>
          <t>2026-02</t>
        </is>
      </c>
      <c r="C5499" s="10" t="n"/>
      <c r="D5499" s="9" t="inlineStr">
        <is>
          <t>Declined</t>
        </is>
      </c>
      <c r="E5499" s="8" t="inlineStr">
        <is>
          <t>Leopold Okonkwo</t>
        </is>
      </c>
      <c r="F5499" s="11" t="n">
        <v>1975</v>
      </c>
      <c r="G5499" s="8" t="inlineStr">
        <is>
          <t>Aston Martin</t>
        </is>
      </c>
      <c r="H5499" s="8" t="inlineStr">
        <is>
          <t>DB5</t>
        </is>
      </c>
      <c r="I5499" s="8" t="inlineStr">
        <is>
          <t>9SA24YUCRA42SVL6F</t>
        </is>
      </c>
      <c r="J5499" s="8" t="inlineStr">
        <is>
          <t>07 - Post-War Classic (1946-1972)</t>
        </is>
      </c>
      <c r="K5499" s="12" t="n">
        <v>830000</v>
      </c>
      <c r="L5499" s="8" t="inlineStr">
        <is>
          <t>Massachusetts</t>
        </is>
      </c>
      <c r="M5499" s="13" t="n">
        <v>8417.450000000001</v>
      </c>
      <c r="N5499" s="13" t="n"/>
      <c r="O5499" s="8" t="inlineStr">
        <is>
          <t>3 + at-fault claims - 5 yrs</t>
        </is>
      </c>
    </row>
    <row r="5500">
      <c r="A5500" s="8" t="inlineStr">
        <is>
          <t>b2f93b8a-e5b6-5d35-9224-fd0ddec42703</t>
        </is>
      </c>
      <c r="B5500" s="9" t="inlineStr">
        <is>
          <t>2026-02</t>
        </is>
      </c>
      <c r="C5500" s="10" t="n"/>
      <c r="D5500" s="9" t="inlineStr">
        <is>
          <t>Declined</t>
        </is>
      </c>
      <c r="E5500" s="8" t="inlineStr">
        <is>
          <t>Priya Okonkwo</t>
        </is>
      </c>
      <c r="F5500" s="11" t="n">
        <v>2002</v>
      </c>
      <c r="G5500" s="8" t="inlineStr">
        <is>
          <t>Lamborghini</t>
        </is>
      </c>
      <c r="H5500" s="8" t="inlineStr">
        <is>
          <t>Huracan EVO</t>
        </is>
      </c>
      <c r="I5500" s="8" t="inlineStr">
        <is>
          <t>T11TDV2EPXMF3A7GE</t>
        </is>
      </c>
      <c r="J5500" s="8" t="inlineStr">
        <is>
          <t>03 - Supercar</t>
        </is>
      </c>
      <c r="K5500" s="12" t="n">
        <v>1140000</v>
      </c>
      <c r="L5500" s="8" t="inlineStr">
        <is>
          <t>Virginia</t>
        </is>
      </c>
      <c r="M5500" s="13" t="n">
        <v>18756.23</v>
      </c>
      <c r="N5500" s="13" t="n"/>
      <c r="O5500" s="8" t="inlineStr">
        <is>
          <t>3 + at-fault claims - 5 yrs</t>
        </is>
      </c>
    </row>
    <row r="5501">
      <c r="A5501" s="8" t="inlineStr">
        <is>
          <t>b32d3890-5468-5298-9af1-c3340bb9e2e3</t>
        </is>
      </c>
      <c r="B5501" s="9" t="inlineStr">
        <is>
          <t>2026-02</t>
        </is>
      </c>
      <c r="C5501" s="10" t="n"/>
      <c r="D5501" s="9" t="inlineStr">
        <is>
          <t>Referred</t>
        </is>
      </c>
      <c r="E5501" s="8" t="inlineStr">
        <is>
          <t>Ottilie Blackwood</t>
        </is>
      </c>
      <c r="F5501" s="11" t="n">
        <v>1997</v>
      </c>
      <c r="G5501" s="8" t="inlineStr">
        <is>
          <t>Maserati</t>
        </is>
      </c>
      <c r="H5501" s="8" t="inlineStr">
        <is>
          <t>GranTurismo</t>
        </is>
      </c>
      <c r="I5501" s="8" t="inlineStr">
        <is>
          <t>95FRANGZU44NCRTN4</t>
        </is>
      </c>
      <c r="J5501" s="8" t="inlineStr">
        <is>
          <t>02 - Sports / GT</t>
        </is>
      </c>
      <c r="K5501" s="12" t="n">
        <v>445000</v>
      </c>
      <c r="L5501" s="8" t="inlineStr">
        <is>
          <t>California</t>
        </is>
      </c>
      <c r="M5501" s="13" t="n">
        <v>8501.18</v>
      </c>
      <c r="N5501" s="13" t="n"/>
      <c r="O5501" s="8" t="inlineStr">
        <is>
          <t>Prior carrier non-renewal / cancellation</t>
        </is>
      </c>
    </row>
    <row r="5502">
      <c r="A5502" s="8" t="inlineStr">
        <is>
          <t>b37ea1c7-5b04-5847-883e-a7bf877da892</t>
        </is>
      </c>
      <c r="B5502" s="9" t="inlineStr">
        <is>
          <t>2026-02</t>
        </is>
      </c>
      <c r="C5502" s="10" t="n"/>
      <c r="D5502" s="9" t="inlineStr">
        <is>
          <t>Referred</t>
        </is>
      </c>
      <c r="E5502" s="8" t="inlineStr">
        <is>
          <t>Desmond Merriweather</t>
        </is>
      </c>
      <c r="F5502" s="11" t="n">
        <v>1964</v>
      </c>
      <c r="G5502" s="8" t="inlineStr">
        <is>
          <t>Bentley</t>
        </is>
      </c>
      <c r="H5502" s="8" t="inlineStr">
        <is>
          <t>Continental GT</t>
        </is>
      </c>
      <c r="I5502" s="8" t="inlineStr">
        <is>
          <t>CSFMDFPPA7L5WEWLL</t>
        </is>
      </c>
      <c r="J5502" s="8" t="inlineStr">
        <is>
          <t>02 - Sports / GT</t>
        </is>
      </c>
      <c r="K5502" s="12" t="n">
        <v>1155000</v>
      </c>
      <c r="L5502" s="8" t="inlineStr">
        <is>
          <t>Tennessee</t>
        </is>
      </c>
      <c r="M5502" s="13" t="n">
        <v>11746.13</v>
      </c>
      <c r="N5502" s="13" t="n"/>
      <c r="O5502" s="8" t="inlineStr">
        <is>
          <t>1 at-fault claim over $100k</t>
        </is>
      </c>
    </row>
    <row r="5503">
      <c r="A5503" s="8" t="inlineStr">
        <is>
          <t>b3fd492a-7e0a-5e1c-90f5-5b18828403e4</t>
        </is>
      </c>
      <c r="B5503" s="9" t="inlineStr">
        <is>
          <t>2026-02</t>
        </is>
      </c>
      <c r="C5503" s="10" t="n"/>
      <c r="D5503" s="9" t="inlineStr">
        <is>
          <t>Declined</t>
        </is>
      </c>
      <c r="E5503" s="8" t="inlineStr">
        <is>
          <t>Ottilie Rourke</t>
        </is>
      </c>
      <c r="F5503" s="11" t="n">
        <v>1977</v>
      </c>
      <c r="G5503" s="8" t="inlineStr">
        <is>
          <t>Mercedes-Benz</t>
        </is>
      </c>
      <c r="H5503" s="8" t="inlineStr">
        <is>
          <t>280SL Pagoda</t>
        </is>
      </c>
      <c r="I5503" s="8" t="inlineStr">
        <is>
          <t>KW38A1EHZTHU45B48</t>
        </is>
      </c>
      <c r="J5503" s="8" t="inlineStr">
        <is>
          <t>07 - Post-War Classic (1946-1972)</t>
        </is>
      </c>
      <c r="K5503" s="12" t="n">
        <v>120000</v>
      </c>
      <c r="L5503" s="8" t="inlineStr">
        <is>
          <t>North Carolina</t>
        </is>
      </c>
      <c r="M5503" s="13" t="n">
        <v>1484.15</v>
      </c>
      <c r="N5503" s="13" t="n"/>
      <c r="O5503" s="8" t="inlineStr">
        <is>
          <t>3 + at-fault claims - 5 yrs</t>
        </is>
      </c>
    </row>
    <row r="5504">
      <c r="A5504" s="8" t="inlineStr">
        <is>
          <t>b41bfcbe-aa07-57ad-852f-7829904514da</t>
        </is>
      </c>
      <c r="B5504" s="9" t="inlineStr">
        <is>
          <t>2026-02</t>
        </is>
      </c>
      <c r="C5504" s="10" t="n"/>
      <c r="D5504" s="9" t="inlineStr">
        <is>
          <t>Declined</t>
        </is>
      </c>
      <c r="E5504" s="8" t="inlineStr">
        <is>
          <t>Cassius Vasquez</t>
        </is>
      </c>
      <c r="F5504" s="11" t="n">
        <v>1969</v>
      </c>
      <c r="G5504" s="8" t="inlineStr">
        <is>
          <t>Icon</t>
        </is>
      </c>
      <c r="H5504" s="8" t="inlineStr">
        <is>
          <t>Derelict</t>
        </is>
      </c>
      <c r="I5504" s="8" t="inlineStr">
        <is>
          <t>HYEY14M89WHAVLB5C</t>
        </is>
      </c>
      <c r="J5504" s="8" t="inlineStr">
        <is>
          <t>11 - Restomod / Coachbuilt / Bespoke</t>
        </is>
      </c>
      <c r="K5504" s="12" t="n">
        <v>885000</v>
      </c>
      <c r="L5504" s="8" t="inlineStr">
        <is>
          <t>Utah</t>
        </is>
      </c>
      <c r="M5504" s="13" t="n">
        <v>17583.11</v>
      </c>
      <c r="N5504" s="13" t="n"/>
      <c r="O5504" s="8" t="inlineStr">
        <is>
          <t>3 + at-fault claims - 5 yrs</t>
        </is>
      </c>
    </row>
    <row r="5505">
      <c r="A5505" s="8" t="inlineStr">
        <is>
          <t>b6514f1b-79aa-548a-baab-45d83efdd697</t>
        </is>
      </c>
      <c r="B5505" s="9" t="inlineStr">
        <is>
          <t>2026-02</t>
        </is>
      </c>
      <c r="C5505" s="10" t="n"/>
      <c r="D5505" s="9" t="inlineStr">
        <is>
          <t>Declined</t>
        </is>
      </c>
      <c r="E5505" s="8" t="inlineStr">
        <is>
          <t>Anouk Vasquez</t>
        </is>
      </c>
      <c r="F5505" s="11" t="n">
        <v>1968</v>
      </c>
      <c r="G5505" s="8" t="inlineStr">
        <is>
          <t>Ferrari</t>
        </is>
      </c>
      <c r="H5505" s="8" t="inlineStr">
        <is>
          <t>275 GTB/4</t>
        </is>
      </c>
      <c r="I5505" s="8" t="inlineStr">
        <is>
          <t>XNET5CBB4FYYZR0G5</t>
        </is>
      </c>
      <c r="J5505" s="8" t="inlineStr">
        <is>
          <t>07 - Post-War Classic (1946-1972)</t>
        </is>
      </c>
      <c r="K5505" s="12" t="n">
        <v>175000</v>
      </c>
      <c r="L5505" s="8" t="inlineStr">
        <is>
          <t>Georgia</t>
        </is>
      </c>
      <c r="M5505" s="13" t="n">
        <v>2107.92</v>
      </c>
      <c r="N5505" s="13" t="n"/>
      <c r="O5505" s="8" t="inlineStr">
        <is>
          <t>3 + at-fault claims - 5 yrs</t>
        </is>
      </c>
    </row>
    <row r="5506">
      <c r="A5506" s="8" t="inlineStr">
        <is>
          <t>b8377123-7367-5465-b599-b2e0208cfb2c</t>
        </is>
      </c>
      <c r="B5506" s="9" t="inlineStr">
        <is>
          <t>2026-02</t>
        </is>
      </c>
      <c r="C5506" s="10" t="n"/>
      <c r="D5506" s="9" t="inlineStr">
        <is>
          <t>Referred</t>
        </is>
      </c>
      <c r="E5506" s="8" t="inlineStr">
        <is>
          <t>Noor Thistlewood</t>
        </is>
      </c>
      <c r="F5506" s="11" t="n">
        <v>1964</v>
      </c>
      <c r="G5506" s="8" t="inlineStr">
        <is>
          <t>Aston Martin</t>
        </is>
      </c>
      <c r="H5506" s="8" t="inlineStr">
        <is>
          <t>DB12</t>
        </is>
      </c>
      <c r="I5506" s="8" t="inlineStr">
        <is>
          <t>NZ2JRJMEZ8XFHCV1Y</t>
        </is>
      </c>
      <c r="J5506" s="8" t="inlineStr">
        <is>
          <t>02 - Sports / GT</t>
        </is>
      </c>
      <c r="K5506" s="12" t="n">
        <v>115000</v>
      </c>
      <c r="L5506" s="8" t="inlineStr">
        <is>
          <t>Louisiana</t>
        </is>
      </c>
      <c r="M5506" s="13" t="n">
        <v>2415.43</v>
      </c>
      <c r="N5506" s="13" t="n"/>
      <c r="O5506" s="8" t="inlineStr">
        <is>
          <t>2 at-fault claims - 5 yrs</t>
        </is>
      </c>
    </row>
    <row r="5507">
      <c r="A5507" s="8" t="inlineStr">
        <is>
          <t>b9c542a3-e540-55d8-96aa-58292ba3499d</t>
        </is>
      </c>
      <c r="B5507" s="9" t="inlineStr">
        <is>
          <t>2026-02</t>
        </is>
      </c>
      <c r="C5507" s="10" t="n"/>
      <c r="D5507" s="9" t="inlineStr">
        <is>
          <t>Declined</t>
        </is>
      </c>
      <c r="E5507" s="8" t="inlineStr">
        <is>
          <t>Marisol Fairweather</t>
        </is>
      </c>
      <c r="F5507" s="11" t="n">
        <v>1959</v>
      </c>
      <c r="G5507" s="8" t="inlineStr">
        <is>
          <t>Aston Martin</t>
        </is>
      </c>
      <c r="H5507" s="8" t="inlineStr">
        <is>
          <t>DB5</t>
        </is>
      </c>
      <c r="I5507" s="8" t="inlineStr">
        <is>
          <t>NVVKP9C76ZBVGYRJH</t>
        </is>
      </c>
      <c r="J5507" s="8" t="inlineStr">
        <is>
          <t>07 - Post-War Classic (1946-1972)</t>
        </is>
      </c>
      <c r="K5507" s="12" t="n">
        <v>920000</v>
      </c>
      <c r="L5507" s="8" t="inlineStr">
        <is>
          <t>Illinois</t>
        </is>
      </c>
      <c r="M5507" s="13" t="n">
        <v>10151.25</v>
      </c>
      <c r="N5507" s="13" t="n"/>
      <c r="O5507" s="8" t="inlineStr">
        <is>
          <t>3 + at-fault claims - 5 yrs</t>
        </is>
      </c>
    </row>
    <row r="5508">
      <c r="A5508" s="8" t="inlineStr">
        <is>
          <t>bbf40d1c-bec2-5821-8875-4b828b451878</t>
        </is>
      </c>
      <c r="B5508" s="9" t="inlineStr">
        <is>
          <t>2026-02</t>
        </is>
      </c>
      <c r="C5508" s="10" t="n"/>
      <c r="D5508" s="9" t="inlineStr">
        <is>
          <t>Declined</t>
        </is>
      </c>
      <c r="E5508" s="8" t="inlineStr">
        <is>
          <t>Ottilie Harrington</t>
        </is>
      </c>
      <c r="F5508" s="11" t="n">
        <v>1962</v>
      </c>
      <c r="G5508" s="8" t="inlineStr">
        <is>
          <t>Aston Martin</t>
        </is>
      </c>
      <c r="H5508" s="8" t="inlineStr">
        <is>
          <t>DB12</t>
        </is>
      </c>
      <c r="I5508" s="8" t="inlineStr">
        <is>
          <t>10USSJ2E7C3VXSFA7</t>
        </is>
      </c>
      <c r="J5508" s="8" t="inlineStr">
        <is>
          <t>02 - Sports / GT</t>
        </is>
      </c>
      <c r="K5508" s="12" t="n">
        <v>435000</v>
      </c>
      <c r="L5508" s="8" t="inlineStr">
        <is>
          <t>Washington</t>
        </is>
      </c>
      <c r="M5508" s="13" t="n">
        <v>5909.43</v>
      </c>
      <c r="N5508" s="13" t="n"/>
      <c r="O5508" s="8" t="inlineStr">
        <is>
          <t>3 + at-fault claims - 5 yrs</t>
        </is>
      </c>
    </row>
    <row r="5509">
      <c r="A5509" s="8" t="inlineStr">
        <is>
          <t>bd0b2d43-e6b4-54ae-8d48-7fa0e3e65f54</t>
        </is>
      </c>
      <c r="B5509" s="9" t="inlineStr">
        <is>
          <t>2026-02</t>
        </is>
      </c>
      <c r="C5509" s="10" t="n"/>
      <c r="D5509" s="9" t="inlineStr">
        <is>
          <t>Declined</t>
        </is>
      </c>
      <c r="E5509" s="8" t="inlineStr">
        <is>
          <t>Fenwick Underwood</t>
        </is>
      </c>
      <c r="F5509" s="11" t="n">
        <v>1964</v>
      </c>
      <c r="G5509" s="8" t="inlineStr">
        <is>
          <t>Maserati</t>
        </is>
      </c>
      <c r="H5509" s="8" t="inlineStr">
        <is>
          <t>GranTurismo</t>
        </is>
      </c>
      <c r="I5509" s="8" t="inlineStr">
        <is>
          <t>AAGEN0VHYNMU4UUPX</t>
        </is>
      </c>
      <c r="J5509" s="8" t="inlineStr">
        <is>
          <t>02 - Sports / GT</t>
        </is>
      </c>
      <c r="K5509" s="12" t="n">
        <v>760000</v>
      </c>
      <c r="L5509" s="8" t="inlineStr">
        <is>
          <t>Illinois</t>
        </is>
      </c>
      <c r="M5509" s="13" t="n">
        <v>12676.23</v>
      </c>
      <c r="N5509" s="13" t="n"/>
      <c r="O5509" s="8" t="inlineStr">
        <is>
          <t>3 + at-fault claims - 5 yrs</t>
        </is>
      </c>
    </row>
    <row r="5510">
      <c r="A5510" s="8" t="inlineStr">
        <is>
          <t>bdb628bf-e38e-5ad3-a4b6-f694977695f3</t>
        </is>
      </c>
      <c r="B5510" s="9" t="inlineStr">
        <is>
          <t>2026-02</t>
        </is>
      </c>
      <c r="C5510" s="10" t="n"/>
      <c r="D5510" s="9" t="inlineStr">
        <is>
          <t>Declined</t>
        </is>
      </c>
      <c r="E5510" s="8" t="inlineStr">
        <is>
          <t>Everett Larsson</t>
        </is>
      </c>
      <c r="F5510" s="11" t="n">
        <v>2008</v>
      </c>
      <c r="G5510" s="8" t="inlineStr">
        <is>
          <t>Bugatti</t>
        </is>
      </c>
      <c r="H5510" s="8" t="inlineStr">
        <is>
          <t>Type 57</t>
        </is>
      </c>
      <c r="I5510" s="8" t="inlineStr">
        <is>
          <t>Z4VKRENBXV5ZGL732</t>
        </is>
      </c>
      <c r="J5510" s="8" t="inlineStr">
        <is>
          <t>06 - Vintage Pre-War (pre-1946)</t>
        </is>
      </c>
      <c r="K5510" s="12" t="n">
        <v>1485000</v>
      </c>
      <c r="L5510" s="8" t="inlineStr">
        <is>
          <t>Iowa</t>
        </is>
      </c>
      <c r="M5510" s="13" t="n">
        <v>10479.06</v>
      </c>
      <c r="N5510" s="13" t="n"/>
      <c r="O5510" s="8" t="inlineStr">
        <is>
          <t>3 + at-fault claims - 5 yrs</t>
        </is>
      </c>
    </row>
    <row r="5511">
      <c r="A5511" s="8" t="inlineStr">
        <is>
          <t>bdfe52f0-dfc2-591b-9f19-66840e67abb5</t>
        </is>
      </c>
      <c r="B5511" s="9" t="inlineStr">
        <is>
          <t>2026-02</t>
        </is>
      </c>
      <c r="C5511" s="10" t="n"/>
      <c r="D5511" s="9" t="inlineStr">
        <is>
          <t>Declined</t>
        </is>
      </c>
      <c r="E5511" s="8" t="inlineStr">
        <is>
          <t>Aurelio Ashcombe</t>
        </is>
      </c>
      <c r="F5511" s="11" t="n">
        <v>1996</v>
      </c>
      <c r="G5511" s="8" t="inlineStr">
        <is>
          <t>BMW</t>
        </is>
      </c>
      <c r="H5511" s="8" t="inlineStr">
        <is>
          <t>M8 Competition</t>
        </is>
      </c>
      <c r="I5511" s="8" t="inlineStr">
        <is>
          <t>MCT5EDCS03PGU5SHP</t>
        </is>
      </c>
      <c r="J5511" s="8" t="inlineStr">
        <is>
          <t>02 - Sports / GT</t>
        </is>
      </c>
      <c r="K5511" s="12" t="n">
        <v>1045000</v>
      </c>
      <c r="L5511" s="8" t="inlineStr">
        <is>
          <t>New Jersey</t>
        </is>
      </c>
      <c r="M5511" s="13" t="n">
        <v>9868.35</v>
      </c>
      <c r="N5511" s="13" t="n"/>
      <c r="O5511" s="8" t="inlineStr">
        <is>
          <t>3 + at-fault claims - 5 yrs</t>
        </is>
      </c>
    </row>
    <row r="5512">
      <c r="A5512" s="8" t="inlineStr">
        <is>
          <t>be52ea45-4ca9-5ae8-a833-8d176630cc43</t>
        </is>
      </c>
      <c r="B5512" s="9" t="inlineStr">
        <is>
          <t>2026-02</t>
        </is>
      </c>
      <c r="C5512" s="10" t="n"/>
      <c r="D5512" s="9" t="inlineStr">
        <is>
          <t>Declined</t>
        </is>
      </c>
      <c r="E5512" s="8" t="inlineStr">
        <is>
          <t>Sunniva Thistlewood</t>
        </is>
      </c>
      <c r="F5512" s="11" t="n">
        <v>1985</v>
      </c>
      <c r="G5512" s="8" t="inlineStr">
        <is>
          <t>Maserati</t>
        </is>
      </c>
      <c r="H5512" s="8" t="inlineStr">
        <is>
          <t>GranTurismo</t>
        </is>
      </c>
      <c r="I5512" s="8" t="inlineStr">
        <is>
          <t>GNZ2CCT47GF03CRSL</t>
        </is>
      </c>
      <c r="J5512" s="8" t="inlineStr">
        <is>
          <t>02 - Sports / GT</t>
        </is>
      </c>
      <c r="K5512" s="12" t="n">
        <v>345000</v>
      </c>
      <c r="L5512" s="8" t="inlineStr">
        <is>
          <t>Alaska</t>
        </is>
      </c>
      <c r="M5512" s="13" t="n">
        <v>5565.57</v>
      </c>
      <c r="N5512" s="13" t="n"/>
      <c r="O5512" s="8" t="inlineStr">
        <is>
          <t>3 + at-fault claims - 5 yrs</t>
        </is>
      </c>
    </row>
    <row r="5513">
      <c r="A5513" s="8" t="inlineStr">
        <is>
          <t>c0fd9847-208e-5970-885e-2795bef31cb4</t>
        </is>
      </c>
      <c r="B5513" s="9" t="inlineStr">
        <is>
          <t>2026-02</t>
        </is>
      </c>
      <c r="C5513" s="10" t="n"/>
      <c r="D5513" s="9" t="inlineStr">
        <is>
          <t>Declined</t>
        </is>
      </c>
      <c r="E5513" s="8" t="inlineStr">
        <is>
          <t>Lorenzo Fairweather</t>
        </is>
      </c>
      <c r="F5513" s="11" t="n">
        <v>1992</v>
      </c>
      <c r="G5513" s="8" t="inlineStr">
        <is>
          <t>BMW</t>
        </is>
      </c>
      <c r="H5513" s="8" t="inlineStr">
        <is>
          <t>M8 Competition</t>
        </is>
      </c>
      <c r="I5513" s="8" t="inlineStr">
        <is>
          <t>BPF6GP7TA4Z98E192</t>
        </is>
      </c>
      <c r="J5513" s="8" t="inlineStr">
        <is>
          <t>02 - Sports / GT</t>
        </is>
      </c>
      <c r="K5513" s="12" t="n">
        <v>1380000</v>
      </c>
      <c r="L5513" s="8" t="inlineStr">
        <is>
          <t>Florida</t>
        </is>
      </c>
      <c r="M5513" s="13" t="n">
        <v>20335.47</v>
      </c>
      <c r="N5513" s="13" t="n"/>
      <c r="O5513" s="8" t="inlineStr">
        <is>
          <t>3 + at-fault claims - 5 yrs</t>
        </is>
      </c>
    </row>
    <row r="5514">
      <c r="A5514" s="8" t="inlineStr">
        <is>
          <t>c1f28787-0ab2-59c4-bf95-15818a3a7edc</t>
        </is>
      </c>
      <c r="B5514" s="9" t="inlineStr">
        <is>
          <t>2026-02</t>
        </is>
      </c>
      <c r="C5514" s="10" t="n"/>
      <c r="D5514" s="9" t="inlineStr">
        <is>
          <t>Declined</t>
        </is>
      </c>
      <c r="E5514" s="8" t="inlineStr">
        <is>
          <t>Horace Harrington</t>
        </is>
      </c>
      <c r="F5514" s="11" t="n">
        <v>2007</v>
      </c>
      <c r="G5514" s="8" t="inlineStr">
        <is>
          <t>Aston Martin</t>
        </is>
      </c>
      <c r="H5514" s="8" t="inlineStr">
        <is>
          <t>DB12</t>
        </is>
      </c>
      <c r="I5514" s="8" t="inlineStr">
        <is>
          <t>PVPXFB8S9DVSG84DA</t>
        </is>
      </c>
      <c r="J5514" s="8" t="inlineStr">
        <is>
          <t>02 - Sports / GT</t>
        </is>
      </c>
      <c r="K5514" s="12" t="n">
        <v>270000</v>
      </c>
      <c r="L5514" s="8" t="inlineStr">
        <is>
          <t>Ohio</t>
        </is>
      </c>
      <c r="M5514" s="13" t="n">
        <v>5310.85</v>
      </c>
      <c r="N5514" s="13" t="n"/>
      <c r="O5514" s="8" t="inlineStr">
        <is>
          <t>3 + at-fault claims - 5 yrs</t>
        </is>
      </c>
    </row>
    <row r="5515">
      <c r="A5515" s="8" t="inlineStr">
        <is>
          <t>c2398a26-1fa9-5e89-a7b7-62022d90f892</t>
        </is>
      </c>
      <c r="B5515" s="9" t="inlineStr">
        <is>
          <t>2026-02</t>
        </is>
      </c>
      <c r="C5515" s="10" t="n"/>
      <c r="D5515" s="9" t="inlineStr">
        <is>
          <t>Declined</t>
        </is>
      </c>
      <c r="E5515" s="8" t="inlineStr">
        <is>
          <t>Ingrid Vasquez</t>
        </is>
      </c>
      <c r="F5515" s="11" t="n">
        <v>1979</v>
      </c>
      <c r="G5515" s="8" t="inlineStr">
        <is>
          <t>Bentley</t>
        </is>
      </c>
      <c r="H5515" s="8" t="inlineStr">
        <is>
          <t>Continental GT</t>
        </is>
      </c>
      <c r="I5515" s="8" t="inlineStr">
        <is>
          <t>5JH2W5L2H7CZMHTTS</t>
        </is>
      </c>
      <c r="J5515" s="8" t="inlineStr">
        <is>
          <t>02 - Sports / GT</t>
        </is>
      </c>
      <c r="K5515" s="12" t="n">
        <v>525000</v>
      </c>
      <c r="L5515" s="8" t="inlineStr">
        <is>
          <t>Illinois</t>
        </is>
      </c>
      <c r="M5515" s="13" t="n">
        <v>8756.6</v>
      </c>
      <c r="N5515" s="13" t="n"/>
      <c r="O5515" s="8" t="inlineStr">
        <is>
          <t>3 + at-fault claims - 5 yrs</t>
        </is>
      </c>
    </row>
    <row r="5516">
      <c r="A5516" s="8" t="inlineStr">
        <is>
          <t>c2cc8d38-c52e-538c-b89d-b4adfbd6ffd3</t>
        </is>
      </c>
      <c r="B5516" s="9" t="inlineStr">
        <is>
          <t>2026-02</t>
        </is>
      </c>
      <c r="C5516" s="10" t="n"/>
      <c r="D5516" s="9" t="inlineStr">
        <is>
          <t>Referred</t>
        </is>
      </c>
      <c r="E5516" s="8" t="inlineStr">
        <is>
          <t>Ingrid Fairweather</t>
        </is>
      </c>
      <c r="F5516" s="11" t="n">
        <v>1969</v>
      </c>
      <c r="G5516" s="8" t="inlineStr">
        <is>
          <t>Bentley</t>
        </is>
      </c>
      <c r="H5516" s="8" t="inlineStr">
        <is>
          <t>4.5 Litre</t>
        </is>
      </c>
      <c r="I5516" s="8" t="inlineStr">
        <is>
          <t>Y9NWNERE4LHC33FV4</t>
        </is>
      </c>
      <c r="J5516" s="8" t="inlineStr">
        <is>
          <t>06 - Vintage Pre-War (pre-1946)</t>
        </is>
      </c>
      <c r="K5516" s="12" t="n">
        <v>1640000</v>
      </c>
      <c r="L5516" s="8" t="inlineStr">
        <is>
          <t>Wisconsin</t>
        </is>
      </c>
      <c r="M5516" s="13" t="n">
        <v>12624.91</v>
      </c>
      <c r="N5516" s="13" t="n"/>
      <c r="O5516" s="8" t="inlineStr">
        <is>
          <t>1 at-fault claim over $100k</t>
        </is>
      </c>
    </row>
    <row r="5517">
      <c r="A5517" s="8" t="inlineStr">
        <is>
          <t>c34ebbce-3892-5034-920b-4637dd8c3784</t>
        </is>
      </c>
      <c r="B5517" s="9" t="inlineStr">
        <is>
          <t>2026-02</t>
        </is>
      </c>
      <c r="C5517" s="10" t="n"/>
      <c r="D5517" s="9" t="inlineStr">
        <is>
          <t>Declined</t>
        </is>
      </c>
      <c r="E5517" s="8" t="inlineStr">
        <is>
          <t>Horace Blackwood</t>
        </is>
      </c>
      <c r="F5517" s="11" t="n">
        <v>1992</v>
      </c>
      <c r="G5517" s="8" t="inlineStr">
        <is>
          <t>Lamborghini</t>
        </is>
      </c>
      <c r="H5517" s="8" t="inlineStr">
        <is>
          <t>Huracan EVO</t>
        </is>
      </c>
      <c r="I5517" s="8" t="inlineStr">
        <is>
          <t>UGA65SRYZJMZLY920</t>
        </is>
      </c>
      <c r="J5517" s="8" t="inlineStr">
        <is>
          <t>03 - Supercar</t>
        </is>
      </c>
      <c r="K5517" s="12" t="n">
        <v>225000</v>
      </c>
      <c r="L5517" s="8" t="inlineStr">
        <is>
          <t>Vermont</t>
        </is>
      </c>
      <c r="M5517" s="13" t="n">
        <v>7354.53</v>
      </c>
      <c r="N5517" s="13" t="n"/>
      <c r="O5517" s="8" t="inlineStr">
        <is>
          <t>3 + at-fault claims - 5 yrs</t>
        </is>
      </c>
    </row>
    <row r="5518">
      <c r="A5518" s="8" t="inlineStr">
        <is>
          <t>c39d5f0a-b154-510c-9dd4-e31735d604a2</t>
        </is>
      </c>
      <c r="B5518" s="9" t="inlineStr">
        <is>
          <t>2026-02</t>
        </is>
      </c>
      <c r="C5518" s="10" t="n"/>
      <c r="D5518" s="9" t="inlineStr">
        <is>
          <t>Declined</t>
        </is>
      </c>
      <c r="E5518" s="8" t="inlineStr">
        <is>
          <t>Emiliano Larsson</t>
        </is>
      </c>
      <c r="F5518" s="11" t="n">
        <v>1972</v>
      </c>
      <c r="G5518" s="8" t="inlineStr">
        <is>
          <t>Jaguar</t>
        </is>
      </c>
      <c r="H5518" s="8" t="inlineStr">
        <is>
          <t>E-Type Series 1</t>
        </is>
      </c>
      <c r="I5518" s="8" t="inlineStr">
        <is>
          <t>TYCACY0EM5ND582KM</t>
        </is>
      </c>
      <c r="J5518" s="8" t="inlineStr">
        <is>
          <t>07 - Post-War Classic (1946-1972)</t>
        </is>
      </c>
      <c r="K5518" s="12" t="n">
        <v>550000</v>
      </c>
      <c r="L5518" s="8" t="inlineStr">
        <is>
          <t>Arizona</t>
        </is>
      </c>
      <c r="M5518" s="13" t="n">
        <v>4506.89</v>
      </c>
      <c r="N5518" s="13" t="n"/>
      <c r="O5518" s="8" t="inlineStr">
        <is>
          <t>3 + at-fault claims - 5 yrs</t>
        </is>
      </c>
    </row>
    <row r="5519">
      <c r="A5519" s="8" t="inlineStr">
        <is>
          <t>c49b9b08-ba16-5fd5-8a2f-d6ce1bed005c</t>
        </is>
      </c>
      <c r="B5519" s="9" t="inlineStr">
        <is>
          <t>2026-02</t>
        </is>
      </c>
      <c r="C5519" s="10" t="n"/>
      <c r="D5519" s="9" t="inlineStr">
        <is>
          <t>Declined</t>
        </is>
      </c>
      <c r="E5519" s="8" t="inlineStr">
        <is>
          <t>Marisol Nakashima</t>
        </is>
      </c>
      <c r="F5519" s="11" t="n">
        <v>1991</v>
      </c>
      <c r="G5519" s="8" t="inlineStr">
        <is>
          <t>BMW</t>
        </is>
      </c>
      <c r="H5519" s="8" t="inlineStr">
        <is>
          <t>M8 Competition</t>
        </is>
      </c>
      <c r="I5519" s="8" t="inlineStr">
        <is>
          <t>XAG1M65NFWXVSP04M</t>
        </is>
      </c>
      <c r="J5519" s="8" t="inlineStr">
        <is>
          <t>02 - Sports / GT</t>
        </is>
      </c>
      <c r="K5519" s="12" t="n">
        <v>1000000</v>
      </c>
      <c r="L5519" s="8" t="inlineStr">
        <is>
          <t>Alabama</t>
        </is>
      </c>
      <c r="M5519" s="13" t="n">
        <v>13179.25</v>
      </c>
      <c r="N5519" s="13" t="n"/>
      <c r="O5519" s="8" t="inlineStr">
        <is>
          <t>3 + at-fault claims - 5 yrs</t>
        </is>
      </c>
    </row>
    <row r="5520">
      <c r="A5520" s="8" t="inlineStr">
        <is>
          <t>c6228cc9-5783-5ba0-9ca0-e35c04f83f82</t>
        </is>
      </c>
      <c r="B5520" s="9" t="inlineStr">
        <is>
          <t>2026-02</t>
        </is>
      </c>
      <c r="C5520" s="10" t="n"/>
      <c r="D5520" s="9" t="inlineStr">
        <is>
          <t>Declined</t>
        </is>
      </c>
      <c r="E5520" s="8" t="inlineStr">
        <is>
          <t>Anouk Underwood</t>
        </is>
      </c>
      <c r="F5520" s="11" t="n">
        <v>2013</v>
      </c>
      <c r="G5520" s="8" t="inlineStr">
        <is>
          <t>Aston Martin</t>
        </is>
      </c>
      <c r="H5520" s="8" t="inlineStr">
        <is>
          <t>DB12</t>
        </is>
      </c>
      <c r="I5520" s="8" t="inlineStr">
        <is>
          <t>D8UGTVWUD87FV78V8</t>
        </is>
      </c>
      <c r="J5520" s="8" t="inlineStr">
        <is>
          <t>02 - Sports / GT</t>
        </is>
      </c>
      <c r="K5520" s="12" t="n">
        <v>530000</v>
      </c>
      <c r="L5520" s="8" t="inlineStr">
        <is>
          <t>North Carolina</t>
        </is>
      </c>
      <c r="M5520" s="13" t="n">
        <v>7475</v>
      </c>
      <c r="N5520" s="13" t="n"/>
      <c r="O5520" s="8" t="inlineStr">
        <is>
          <t>3 + at-fault claims - 5 yrs</t>
        </is>
      </c>
    </row>
    <row r="5521">
      <c r="A5521" s="8" t="inlineStr">
        <is>
          <t>ca2b7a05-9a6e-53cf-b651-344ce45f3b3e</t>
        </is>
      </c>
      <c r="B5521" s="9" t="inlineStr">
        <is>
          <t>2026-02</t>
        </is>
      </c>
      <c r="C5521" s="10" t="n"/>
      <c r="D5521" s="9" t="inlineStr">
        <is>
          <t>Declined</t>
        </is>
      </c>
      <c r="E5521" s="8" t="inlineStr">
        <is>
          <t>Saoirse Castellanos</t>
        </is>
      </c>
      <c r="F5521" s="11" t="n">
        <v>2015</v>
      </c>
      <c r="G5521" s="8" t="inlineStr">
        <is>
          <t>Aston Martin</t>
        </is>
      </c>
      <c r="H5521" s="8" t="inlineStr">
        <is>
          <t>DB5</t>
        </is>
      </c>
      <c r="I5521" s="8" t="inlineStr">
        <is>
          <t>RGMYU9H4BKB3455L3</t>
        </is>
      </c>
      <c r="J5521" s="8" t="inlineStr">
        <is>
          <t>07 - Post-War Classic (1946-1972)</t>
        </is>
      </c>
      <c r="K5521" s="12" t="n">
        <v>1790000</v>
      </c>
      <c r="L5521" s="8" t="inlineStr">
        <is>
          <t>California</t>
        </is>
      </c>
      <c r="M5521" s="13" t="n">
        <v>17325.85</v>
      </c>
      <c r="N5521" s="13" t="n"/>
      <c r="O5521" s="8" t="inlineStr">
        <is>
          <t>3 + at-fault claims - 5 yrs</t>
        </is>
      </c>
    </row>
    <row r="5522">
      <c r="A5522" s="8" t="inlineStr">
        <is>
          <t>ca2ebd50-9d26-5570-9e2b-d81f959d7b43</t>
        </is>
      </c>
      <c r="B5522" s="9" t="inlineStr">
        <is>
          <t>2026-02</t>
        </is>
      </c>
      <c r="C5522" s="10" t="n"/>
      <c r="D5522" s="9" t="inlineStr">
        <is>
          <t>Declined</t>
        </is>
      </c>
      <c r="E5522" s="8" t="inlineStr">
        <is>
          <t>Desmond Thistlewood</t>
        </is>
      </c>
      <c r="F5522" s="11" t="n">
        <v>1993</v>
      </c>
      <c r="G5522" s="8" t="inlineStr">
        <is>
          <t>BMW</t>
        </is>
      </c>
      <c r="H5522" s="8" t="inlineStr">
        <is>
          <t>M8 Competition</t>
        </is>
      </c>
      <c r="I5522" s="8" t="inlineStr">
        <is>
          <t>H5E9RXFZ8GFS22ALT</t>
        </is>
      </c>
      <c r="J5522" s="8" t="inlineStr">
        <is>
          <t>02 - Sports / GT</t>
        </is>
      </c>
      <c r="K5522" s="12" t="n">
        <v>965000</v>
      </c>
      <c r="L5522" s="8" t="inlineStr">
        <is>
          <t>Indiana</t>
        </is>
      </c>
      <c r="M5522" s="13" t="n">
        <v>14556.93</v>
      </c>
      <c r="N5522" s="13" t="n"/>
      <c r="O5522" s="8" t="inlineStr">
        <is>
          <t>3 + at-fault claims - 5 yrs</t>
        </is>
      </c>
    </row>
    <row r="5523">
      <c r="A5523" s="8" t="inlineStr">
        <is>
          <t>cb97cee9-32a9-568b-9c90-f93ecaca2e7c</t>
        </is>
      </c>
      <c r="B5523" s="9" t="inlineStr">
        <is>
          <t>2026-02</t>
        </is>
      </c>
      <c r="C5523" s="10" t="n"/>
      <c r="D5523" s="9" t="inlineStr">
        <is>
          <t>Referred</t>
        </is>
      </c>
      <c r="E5523" s="8" t="inlineStr">
        <is>
          <t>Fitzgerald Castellanos</t>
        </is>
      </c>
      <c r="F5523" s="11" t="n">
        <v>1958</v>
      </c>
      <c r="G5523" s="8" t="inlineStr">
        <is>
          <t>Ferrari</t>
        </is>
      </c>
      <c r="H5523" s="8" t="inlineStr">
        <is>
          <t>SF90 Stradale</t>
        </is>
      </c>
      <c r="I5523" s="8" t="inlineStr">
        <is>
          <t>6GWVVL18DKP63ND84</t>
        </is>
      </c>
      <c r="J5523" s="8" t="inlineStr">
        <is>
          <t>03 - Supercar</t>
        </is>
      </c>
      <c r="K5523" s="12" t="n">
        <v>595000</v>
      </c>
      <c r="L5523" s="8" t="inlineStr">
        <is>
          <t>California</t>
        </is>
      </c>
      <c r="M5523" s="13" t="n">
        <v>14397.88</v>
      </c>
      <c r="N5523" s="13" t="n"/>
      <c r="O5523" s="8" t="inlineStr">
        <is>
          <t>Prior carrier non-renewal / cancellation</t>
        </is>
      </c>
    </row>
    <row r="5524">
      <c r="A5524" s="8" t="inlineStr">
        <is>
          <t>cbc441a3-8813-544e-8ade-5947247693d3</t>
        </is>
      </c>
      <c r="B5524" s="9" t="inlineStr">
        <is>
          <t>2026-02</t>
        </is>
      </c>
      <c r="C5524" s="10" t="n"/>
      <c r="D5524" s="9" t="inlineStr">
        <is>
          <t>Declined</t>
        </is>
      </c>
      <c r="E5524" s="8" t="inlineStr">
        <is>
          <t>Lorenzo Merriweather</t>
        </is>
      </c>
      <c r="F5524" s="11" t="n">
        <v>2020</v>
      </c>
      <c r="G5524" s="8" t="inlineStr">
        <is>
          <t>Aston Martin</t>
        </is>
      </c>
      <c r="H5524" s="8" t="inlineStr">
        <is>
          <t>DB12</t>
        </is>
      </c>
      <c r="I5524" s="8" t="inlineStr">
        <is>
          <t>9VXPTP6NDUYBUNCRF</t>
        </is>
      </c>
      <c r="J5524" s="8" t="inlineStr">
        <is>
          <t>02 - Sports / GT</t>
        </is>
      </c>
      <c r="K5524" s="12" t="n">
        <v>795000</v>
      </c>
      <c r="L5524" s="8" t="inlineStr">
        <is>
          <t>Texas</t>
        </is>
      </c>
      <c r="M5524" s="13" t="n">
        <v>11212.5</v>
      </c>
      <c r="N5524" s="13" t="n"/>
      <c r="O5524" s="8" t="inlineStr">
        <is>
          <t>3 + at-fault claims - 5 yrs</t>
        </is>
      </c>
    </row>
    <row r="5525">
      <c r="A5525" s="8" t="inlineStr">
        <is>
          <t>cbc89b5e-3010-5428-acb8-46edcc4fbf7a</t>
        </is>
      </c>
      <c r="B5525" s="9" t="inlineStr">
        <is>
          <t>2026-02</t>
        </is>
      </c>
      <c r="C5525" s="10" t="n"/>
      <c r="D5525" s="9" t="inlineStr">
        <is>
          <t>Declined</t>
        </is>
      </c>
      <c r="E5525" s="8" t="inlineStr">
        <is>
          <t>Ingrid Vasquez</t>
        </is>
      </c>
      <c r="F5525" s="11" t="n">
        <v>1970</v>
      </c>
      <c r="G5525" s="8" t="inlineStr">
        <is>
          <t>Porsche</t>
        </is>
      </c>
      <c r="H5525" s="8" t="inlineStr">
        <is>
          <t>911 Turbo S</t>
        </is>
      </c>
      <c r="I5525" s="8" t="inlineStr">
        <is>
          <t>17Y66N6LD0UE2JWGJ</t>
        </is>
      </c>
      <c r="J5525" s="8" t="inlineStr">
        <is>
          <t>02 - Sports / GT</t>
        </is>
      </c>
      <c r="K5525" s="12" t="n">
        <v>855000</v>
      </c>
      <c r="L5525" s="8" t="inlineStr">
        <is>
          <t>Kansas</t>
        </is>
      </c>
      <c r="M5525" s="13" t="n">
        <v>10171.27</v>
      </c>
      <c r="N5525" s="13" t="n"/>
      <c r="O5525" s="8" t="inlineStr">
        <is>
          <t>3 + at-fault claims - 5 yrs</t>
        </is>
      </c>
    </row>
    <row r="5526">
      <c r="A5526" s="8" t="inlineStr">
        <is>
          <t>cc27cacd-85e2-5d1c-af2e-dd6a0fb721a4</t>
        </is>
      </c>
      <c r="B5526" s="9" t="inlineStr">
        <is>
          <t>2026-02</t>
        </is>
      </c>
      <c r="C5526" s="10" t="n"/>
      <c r="D5526" s="9" t="inlineStr">
        <is>
          <t>Referred</t>
        </is>
      </c>
      <c r="E5526" s="8" t="inlineStr">
        <is>
          <t>Mireille Vandermeer</t>
        </is>
      </c>
      <c r="F5526" s="11" t="n">
        <v>1985</v>
      </c>
      <c r="G5526" s="8" t="inlineStr">
        <is>
          <t>Mercedes-Benz</t>
        </is>
      </c>
      <c r="H5526" s="8" t="inlineStr">
        <is>
          <t>280SL Pagoda</t>
        </is>
      </c>
      <c r="I5526" s="8" t="inlineStr">
        <is>
          <t>HHS814YAZ76U04FAG</t>
        </is>
      </c>
      <c r="J5526" s="8" t="inlineStr">
        <is>
          <t>07 - Post-War Classic (1946-1972)</t>
        </is>
      </c>
      <c r="K5526" s="12" t="n">
        <v>630000</v>
      </c>
      <c r="L5526" s="8" t="inlineStr">
        <is>
          <t>Kentucky</t>
        </is>
      </c>
      <c r="M5526" s="13" t="n">
        <v>6849.17</v>
      </c>
      <c r="N5526" s="13" t="n"/>
      <c r="O5526" s="8" t="inlineStr">
        <is>
          <t>Prior carrier non-renewal / cancellation</t>
        </is>
      </c>
    </row>
    <row r="5527">
      <c r="A5527" s="8" t="inlineStr">
        <is>
          <t>cd3bedcc-5f6d-5a1f-ba4f-bbecec6ead16</t>
        </is>
      </c>
      <c r="B5527" s="9" t="inlineStr">
        <is>
          <t>2026-02</t>
        </is>
      </c>
      <c r="C5527" s="10" t="n"/>
      <c r="D5527" s="9" t="inlineStr">
        <is>
          <t>Declined</t>
        </is>
      </c>
      <c r="E5527" s="8" t="inlineStr">
        <is>
          <t>Aurelio Okonkwo</t>
        </is>
      </c>
      <c r="F5527" s="11" t="n">
        <v>2013</v>
      </c>
      <c r="G5527" s="8" t="inlineStr">
        <is>
          <t>Mercedes-Benz</t>
        </is>
      </c>
      <c r="H5527" s="8" t="inlineStr">
        <is>
          <t>AMG GT</t>
        </is>
      </c>
      <c r="I5527" s="8" t="inlineStr">
        <is>
          <t>SN5X0UV2XFB10LN0V</t>
        </is>
      </c>
      <c r="J5527" s="8" t="inlineStr">
        <is>
          <t>02 - Sports / GT</t>
        </is>
      </c>
      <c r="K5527" s="12" t="n">
        <v>480000</v>
      </c>
      <c r="L5527" s="8" t="inlineStr">
        <is>
          <t>Nebraska</t>
        </is>
      </c>
      <c r="M5527" s="13" t="n">
        <v>8830.190000000001</v>
      </c>
      <c r="N5527" s="13" t="n"/>
      <c r="O5527" s="8" t="inlineStr">
        <is>
          <t>3 + at-fault claims - 5 yrs</t>
        </is>
      </c>
    </row>
    <row r="5528">
      <c r="A5528" s="8" t="inlineStr">
        <is>
          <t>ce317dbc-c1df-54d5-a680-f8ed1c639b08</t>
        </is>
      </c>
      <c r="B5528" s="9" t="inlineStr">
        <is>
          <t>2026-02</t>
        </is>
      </c>
      <c r="C5528" s="10" t="n"/>
      <c r="D5528" s="9" t="inlineStr">
        <is>
          <t>Referred</t>
        </is>
      </c>
      <c r="E5528" s="8" t="inlineStr">
        <is>
          <t>Ingrid Larsson</t>
        </is>
      </c>
      <c r="F5528" s="11" t="n">
        <v>1997</v>
      </c>
      <c r="G5528" s="8" t="inlineStr">
        <is>
          <t>McLaren</t>
        </is>
      </c>
      <c r="H5528" s="8" t="inlineStr">
        <is>
          <t>750S</t>
        </is>
      </c>
      <c r="I5528" s="8" t="inlineStr">
        <is>
          <t>2FH535SM37T6ZM4PB</t>
        </is>
      </c>
      <c r="J5528" s="8" t="inlineStr">
        <is>
          <t>03 - Supercar</t>
        </is>
      </c>
      <c r="K5528" s="12" t="n">
        <v>415000</v>
      </c>
      <c r="L5528" s="8" t="inlineStr">
        <is>
          <t>Delaware</t>
        </is>
      </c>
      <c r="M5528" s="13" t="n">
        <v>11255.9</v>
      </c>
      <c r="N5528" s="13" t="n"/>
      <c r="O5528" s="8" t="inlineStr">
        <is>
          <t>1 at-fault claim over $100k</t>
        </is>
      </c>
    </row>
    <row r="5529">
      <c r="A5529" s="8" t="inlineStr">
        <is>
          <t>d11bc3ee-169f-5ca1-87bf-90a4885b52a6</t>
        </is>
      </c>
      <c r="B5529" s="9" t="inlineStr">
        <is>
          <t>2026-02</t>
        </is>
      </c>
      <c r="C5529" s="10" t="n"/>
      <c r="D5529" s="9" t="inlineStr">
        <is>
          <t>Declined</t>
        </is>
      </c>
      <c r="E5529" s="8" t="inlineStr">
        <is>
          <t>Everett Vasquez</t>
        </is>
      </c>
      <c r="F5529" s="11" t="n">
        <v>2008</v>
      </c>
      <c r="G5529" s="8" t="inlineStr">
        <is>
          <t>BMW</t>
        </is>
      </c>
      <c r="H5529" s="8" t="inlineStr">
        <is>
          <t>M8 Competition</t>
        </is>
      </c>
      <c r="I5529" s="8" t="inlineStr">
        <is>
          <t>UC4PZ2PEUKPAP9JPH</t>
        </is>
      </c>
      <c r="J5529" s="8" t="inlineStr">
        <is>
          <t>02 - Sports / GT</t>
        </is>
      </c>
      <c r="K5529" s="12" t="n">
        <v>500000</v>
      </c>
      <c r="L5529" s="8" t="inlineStr">
        <is>
          <t>Wyoming</t>
        </is>
      </c>
      <c r="M5529" s="13" t="n">
        <v>6561.32</v>
      </c>
      <c r="N5529" s="13" t="n"/>
      <c r="O5529" s="8" t="inlineStr">
        <is>
          <t>3 + at-fault claims - 5 yrs</t>
        </is>
      </c>
    </row>
    <row r="5530">
      <c r="A5530" s="8" t="inlineStr">
        <is>
          <t>d3332169-8301-55bd-88e2-66c76d5e19e3</t>
        </is>
      </c>
      <c r="B5530" s="9" t="inlineStr">
        <is>
          <t>2026-02</t>
        </is>
      </c>
      <c r="C5530" s="10" t="n"/>
      <c r="D5530" s="9" t="inlineStr">
        <is>
          <t>Referred</t>
        </is>
      </c>
      <c r="E5530" s="8" t="inlineStr">
        <is>
          <t>Thaddeus Farkas</t>
        </is>
      </c>
      <c r="F5530" s="11" t="n">
        <v>2024</v>
      </c>
      <c r="G5530" s="8" t="inlineStr">
        <is>
          <t>Porsche</t>
        </is>
      </c>
      <c r="H5530" s="8" t="inlineStr">
        <is>
          <t>911 Turbo S</t>
        </is>
      </c>
      <c r="I5530" s="8" t="inlineStr">
        <is>
          <t>FD8FDC0D0DAVYVJ88</t>
        </is>
      </c>
      <c r="J5530" s="8" t="inlineStr">
        <is>
          <t>02 - Sports / GT</t>
        </is>
      </c>
      <c r="K5530" s="12" t="n">
        <v>855000</v>
      </c>
      <c r="L5530" s="8" t="inlineStr">
        <is>
          <t>Montana</t>
        </is>
      </c>
      <c r="M5530" s="13" t="n">
        <v>9751.84</v>
      </c>
      <c r="N5530" s="13" t="n"/>
      <c r="O5530" s="8" t="inlineStr">
        <is>
          <t>1 at-fault claim over $100k</t>
        </is>
      </c>
    </row>
    <row r="5531">
      <c r="A5531" s="8" t="inlineStr">
        <is>
          <t>d562c7b1-95e3-5c44-a22e-34ad7c91c0da</t>
        </is>
      </c>
      <c r="B5531" s="9" t="inlineStr">
        <is>
          <t>2026-02</t>
        </is>
      </c>
      <c r="C5531" s="10" t="n"/>
      <c r="D5531" s="9" t="inlineStr">
        <is>
          <t>Referred</t>
        </is>
      </c>
      <c r="E5531" s="8" t="inlineStr">
        <is>
          <t>Wilhelmina Delacroix</t>
        </is>
      </c>
      <c r="F5531" s="11" t="n">
        <v>1957</v>
      </c>
      <c r="G5531" s="8" t="inlineStr">
        <is>
          <t>BMW</t>
        </is>
      </c>
      <c r="H5531" s="8" t="inlineStr">
        <is>
          <t>M8 Competition</t>
        </is>
      </c>
      <c r="I5531" s="8" t="inlineStr">
        <is>
          <t>7X9NSZD45MUFXE60T</t>
        </is>
      </c>
      <c r="J5531" s="8" t="inlineStr">
        <is>
          <t>02 - Sports / GT</t>
        </is>
      </c>
      <c r="K5531" s="12" t="n">
        <v>170000</v>
      </c>
      <c r="L5531" s="8" t="inlineStr">
        <is>
          <t>Idaho</t>
        </is>
      </c>
      <c r="M5531" s="13" t="n">
        <v>2921.43</v>
      </c>
      <c r="N5531" s="13" t="n"/>
      <c r="O5531" s="8" t="inlineStr">
        <is>
          <t>2 at-fault claims - 5 yrs</t>
        </is>
      </c>
    </row>
    <row r="5532">
      <c r="A5532" s="8" t="inlineStr">
        <is>
          <t>d5c3958b-d7eb-5e19-95ea-154ae08187bb</t>
        </is>
      </c>
      <c r="B5532" s="9" t="inlineStr">
        <is>
          <t>2026-02</t>
        </is>
      </c>
      <c r="C5532" s="10" t="n"/>
      <c r="D5532" s="9" t="inlineStr">
        <is>
          <t>Referred</t>
        </is>
      </c>
      <c r="E5532" s="8" t="inlineStr">
        <is>
          <t>Delphine Vandermeer</t>
        </is>
      </c>
      <c r="F5532" s="11" t="n">
        <v>1972</v>
      </c>
      <c r="G5532" s="8" t="inlineStr">
        <is>
          <t>Mercedes-Benz</t>
        </is>
      </c>
      <c r="H5532" s="8" t="inlineStr">
        <is>
          <t>AMG GT</t>
        </is>
      </c>
      <c r="I5532" s="8" t="inlineStr">
        <is>
          <t>D774P8ZHHJ795B7X7</t>
        </is>
      </c>
      <c r="J5532" s="8" t="inlineStr">
        <is>
          <t>02 - Sports / GT</t>
        </is>
      </c>
      <c r="K5532" s="12" t="n">
        <v>505000</v>
      </c>
      <c r="L5532" s="8" t="inlineStr">
        <is>
          <t>California</t>
        </is>
      </c>
      <c r="M5532" s="13" t="n">
        <v>8361.08</v>
      </c>
      <c r="N5532" s="13" t="n"/>
      <c r="O5532" s="8" t="inlineStr">
        <is>
          <t>1 at-fault claim over $100k</t>
        </is>
      </c>
    </row>
    <row r="5533">
      <c r="A5533" s="8" t="inlineStr">
        <is>
          <t>d942c8d9-a247-56be-8cdb-17c10703fa5c</t>
        </is>
      </c>
      <c r="B5533" s="9" t="inlineStr">
        <is>
          <t>2026-02</t>
        </is>
      </c>
      <c r="C5533" s="10" t="n"/>
      <c r="D5533" s="9" t="inlineStr">
        <is>
          <t>Declined</t>
        </is>
      </c>
      <c r="E5533" s="8" t="inlineStr">
        <is>
          <t>Ottilie Rourke</t>
        </is>
      </c>
      <c r="F5533" s="11" t="n">
        <v>1955</v>
      </c>
      <c r="G5533" s="8" t="inlineStr">
        <is>
          <t>Aston Martin</t>
        </is>
      </c>
      <c r="H5533" s="8" t="inlineStr">
        <is>
          <t>DB12</t>
        </is>
      </c>
      <c r="I5533" s="8" t="inlineStr">
        <is>
          <t>4Z6HYCAJE95ABS09R</t>
        </is>
      </c>
      <c r="J5533" s="8" t="inlineStr">
        <is>
          <t>02 - Sports / GT</t>
        </is>
      </c>
      <c r="K5533" s="12" t="n">
        <v>565000</v>
      </c>
      <c r="L5533" s="8" t="inlineStr">
        <is>
          <t>California</t>
        </is>
      </c>
      <c r="M5533" s="13" t="n">
        <v>9354.48</v>
      </c>
      <c r="N5533" s="13" t="n"/>
      <c r="O5533" s="8" t="inlineStr">
        <is>
          <t>3 + at-fault claims - 5 yrs</t>
        </is>
      </c>
    </row>
    <row r="5534">
      <c r="A5534" s="8" t="inlineStr">
        <is>
          <t>da45e1e6-18a6-5c40-afc5-8043b2fb66f8</t>
        </is>
      </c>
      <c r="B5534" s="9" t="inlineStr">
        <is>
          <t>2026-02</t>
        </is>
      </c>
      <c r="C5534" s="10" t="n"/>
      <c r="D5534" s="9" t="inlineStr">
        <is>
          <t>Referred</t>
        </is>
      </c>
      <c r="E5534" s="8" t="inlineStr">
        <is>
          <t>Lorenzo Rourke</t>
        </is>
      </c>
      <c r="F5534" s="11" t="n">
        <v>1999</v>
      </c>
      <c r="G5534" s="8" t="inlineStr">
        <is>
          <t>Mercedes-Benz</t>
        </is>
      </c>
      <c r="H5534" s="8" t="inlineStr">
        <is>
          <t>AMG GT</t>
        </is>
      </c>
      <c r="I5534" s="8" t="inlineStr">
        <is>
          <t>4ARNGVTCCPRSXUW1X</t>
        </is>
      </c>
      <c r="J5534" s="8" t="inlineStr">
        <is>
          <t>02 - Sports / GT</t>
        </is>
      </c>
      <c r="K5534" s="12" t="n">
        <v>480000</v>
      </c>
      <c r="L5534" s="8" t="inlineStr">
        <is>
          <t>South Carolina</t>
        </is>
      </c>
      <c r="M5534" s="13" t="n">
        <v>8422.639999999999</v>
      </c>
      <c r="N5534" s="13" t="n"/>
      <c r="O5534" s="8" t="inlineStr">
        <is>
          <t>1 theft / total loss claim</t>
        </is>
      </c>
    </row>
    <row r="5535">
      <c r="A5535" s="8" t="inlineStr">
        <is>
          <t>dca5cec4-4f83-5d11-b7ea-4c2c34768f96</t>
        </is>
      </c>
      <c r="B5535" s="9" t="inlineStr">
        <is>
          <t>2026-02</t>
        </is>
      </c>
      <c r="C5535" s="10" t="n"/>
      <c r="D5535" s="9" t="inlineStr">
        <is>
          <t>Referred</t>
        </is>
      </c>
      <c r="E5535" s="8" t="inlineStr">
        <is>
          <t>Cassius Kingsford</t>
        </is>
      </c>
      <c r="F5535" s="11" t="n">
        <v>1997</v>
      </c>
      <c r="G5535" s="8" t="inlineStr">
        <is>
          <t>Aston Martin</t>
        </is>
      </c>
      <c r="H5535" s="8" t="inlineStr">
        <is>
          <t>DB12</t>
        </is>
      </c>
      <c r="I5535" s="8" t="inlineStr">
        <is>
          <t>5K1KDJUGHRSZ68GHD</t>
        </is>
      </c>
      <c r="J5535" s="8" t="inlineStr">
        <is>
          <t>02 - Sports / GT</t>
        </is>
      </c>
      <c r="K5535" s="12" t="n">
        <v>400000</v>
      </c>
      <c r="L5535" s="8" t="inlineStr">
        <is>
          <t>Ohio</t>
        </is>
      </c>
      <c r="M5535" s="13" t="n">
        <v>7867.92</v>
      </c>
      <c r="N5535" s="13" t="n"/>
      <c r="O5535" s="8" t="inlineStr">
        <is>
          <t>1 theft / total loss claim</t>
        </is>
      </c>
    </row>
    <row r="5536">
      <c r="A5536" s="8" t="inlineStr">
        <is>
          <t>dd8565d5-ca6f-5ff0-b3a6-41e441a6631b</t>
        </is>
      </c>
      <c r="B5536" s="9" t="inlineStr">
        <is>
          <t>2026-02</t>
        </is>
      </c>
      <c r="C5536" s="10" t="n"/>
      <c r="D5536" s="9" t="inlineStr">
        <is>
          <t>Declined</t>
        </is>
      </c>
      <c r="E5536" s="8" t="inlineStr">
        <is>
          <t>Cassius Delacroix</t>
        </is>
      </c>
      <c r="F5536" s="11" t="n">
        <v>1972</v>
      </c>
      <c r="G5536" s="8" t="inlineStr">
        <is>
          <t>Ferrari</t>
        </is>
      </c>
      <c r="H5536" s="8" t="inlineStr">
        <is>
          <t>SF90 Stradale</t>
        </is>
      </c>
      <c r="I5536" s="8" t="inlineStr">
        <is>
          <t>4L6G0DH9RABYU1VMV</t>
        </is>
      </c>
      <c r="J5536" s="8" t="inlineStr">
        <is>
          <t>03 - Supercar</t>
        </is>
      </c>
      <c r="K5536" s="12" t="n">
        <v>885000</v>
      </c>
      <c r="L5536" s="8" t="inlineStr">
        <is>
          <t>West Virginia</t>
        </is>
      </c>
      <c r="M5536" s="13" t="n">
        <v>21098.07</v>
      </c>
      <c r="N5536" s="13" t="n"/>
      <c r="O5536" s="8" t="inlineStr">
        <is>
          <t>3 + at-fault claims - 5 yrs</t>
        </is>
      </c>
    </row>
    <row r="5537">
      <c r="A5537" s="8" t="inlineStr">
        <is>
          <t>df6abe92-076e-5f2e-99bb-0e7c55c86948</t>
        </is>
      </c>
      <c r="B5537" s="9" t="inlineStr">
        <is>
          <t>2026-02</t>
        </is>
      </c>
      <c r="C5537" s="10" t="n"/>
      <c r="D5537" s="9" t="inlineStr">
        <is>
          <t>Declined</t>
        </is>
      </c>
      <c r="E5537" s="8" t="inlineStr">
        <is>
          <t>Beatrix Montoya</t>
        </is>
      </c>
      <c r="F5537" s="11" t="n">
        <v>2014</v>
      </c>
      <c r="G5537" s="8" t="inlineStr">
        <is>
          <t>Singer</t>
        </is>
      </c>
      <c r="H5537" s="8" t="inlineStr">
        <is>
          <t>911 Reimagined</t>
        </is>
      </c>
      <c r="I5537" s="8" t="inlineStr">
        <is>
          <t>FFCSGCLG8JS5ZJ849</t>
        </is>
      </c>
      <c r="J5537" s="8" t="inlineStr">
        <is>
          <t>11 - Restomod / Coachbuilt / Bespoke</t>
        </is>
      </c>
      <c r="K5537" s="12" t="n">
        <v>465000</v>
      </c>
      <c r="L5537" s="8" t="inlineStr">
        <is>
          <t>California</t>
        </is>
      </c>
      <c r="M5537" s="13" t="n">
        <v>10423.02</v>
      </c>
      <c r="N5537" s="13" t="n"/>
      <c r="O5537" s="8" t="inlineStr">
        <is>
          <t>3 + at-fault claims - 5 yrs</t>
        </is>
      </c>
    </row>
    <row r="5538">
      <c r="A5538" s="8" t="inlineStr">
        <is>
          <t>e45e3bba-aea1-5801-9f91-4f4f6fef9cb2</t>
        </is>
      </c>
      <c r="B5538" s="9" t="inlineStr">
        <is>
          <t>2026-02</t>
        </is>
      </c>
      <c r="C5538" s="10" t="n"/>
      <c r="D5538" s="9" t="inlineStr">
        <is>
          <t>Declined</t>
        </is>
      </c>
      <c r="E5538" s="8" t="inlineStr">
        <is>
          <t>Anouk Blackwood</t>
        </is>
      </c>
      <c r="F5538" s="11" t="n">
        <v>2022</v>
      </c>
      <c r="G5538" s="8" t="inlineStr">
        <is>
          <t>Ferrari</t>
        </is>
      </c>
      <c r="H5538" s="8" t="inlineStr">
        <is>
          <t>SF90 Stradale</t>
        </is>
      </c>
      <c r="I5538" s="8" t="inlineStr">
        <is>
          <t>KDZCWGSMJA4HCPC1C</t>
        </is>
      </c>
      <c r="J5538" s="8" t="inlineStr">
        <is>
          <t>03 - Supercar</t>
        </is>
      </c>
      <c r="K5538" s="12" t="n">
        <v>585000</v>
      </c>
      <c r="L5538" s="8" t="inlineStr">
        <is>
          <t>Michigan</t>
        </is>
      </c>
      <c r="M5538" s="13" t="n">
        <v>16253.07</v>
      </c>
      <c r="N5538" s="13" t="n"/>
      <c r="O5538" s="8" t="inlineStr">
        <is>
          <t>3 + at-fault claims - 5 yrs</t>
        </is>
      </c>
    </row>
    <row r="5539">
      <c r="A5539" s="8" t="inlineStr">
        <is>
          <t>e4c167a8-fdd0-5dc0-b7f1-ebaec9eb363d</t>
        </is>
      </c>
      <c r="B5539" s="9" t="inlineStr">
        <is>
          <t>2026-02</t>
        </is>
      </c>
      <c r="C5539" s="10" t="n"/>
      <c r="D5539" s="9" t="inlineStr">
        <is>
          <t>Declined</t>
        </is>
      </c>
      <c r="E5539" s="8" t="inlineStr">
        <is>
          <t>Emiliano Blackwood</t>
        </is>
      </c>
      <c r="F5539" s="11" t="n">
        <v>1983</v>
      </c>
      <c r="G5539" s="8" t="inlineStr">
        <is>
          <t>Ferrari</t>
        </is>
      </c>
      <c r="H5539" s="8" t="inlineStr">
        <is>
          <t>296 GTB</t>
        </is>
      </c>
      <c r="I5539" s="8" t="inlineStr">
        <is>
          <t>8F0LU6EKEC37CV4BD</t>
        </is>
      </c>
      <c r="J5539" s="8" t="inlineStr">
        <is>
          <t>03 - Supercar</t>
        </is>
      </c>
      <c r="K5539" s="12" t="n">
        <v>515000</v>
      </c>
      <c r="L5539" s="8" t="inlineStr">
        <is>
          <t>Nevada</t>
        </is>
      </c>
      <c r="M5539" s="13" t="n">
        <v>10800.42</v>
      </c>
      <c r="N5539" s="13" t="n"/>
      <c r="O5539" s="8" t="inlineStr">
        <is>
          <t>3 + at-fault claims - 5 yrs</t>
        </is>
      </c>
    </row>
    <row r="5540">
      <c r="A5540" s="8" t="inlineStr">
        <is>
          <t>e6f5aa9d-bf4f-5f8c-8070-38ff6d532bee</t>
        </is>
      </c>
      <c r="B5540" s="9" t="inlineStr">
        <is>
          <t>2026-02</t>
        </is>
      </c>
      <c r="C5540" s="10" t="n"/>
      <c r="D5540" s="9" t="inlineStr">
        <is>
          <t>Referred</t>
        </is>
      </c>
      <c r="E5540" s="8" t="inlineStr">
        <is>
          <t>Ottilie Okonkwo</t>
        </is>
      </c>
      <c r="F5540" s="11" t="n">
        <v>1967</v>
      </c>
      <c r="G5540" s="8" t="inlineStr">
        <is>
          <t>Ferrari</t>
        </is>
      </c>
      <c r="H5540" s="8" t="inlineStr">
        <is>
          <t>296 GTB</t>
        </is>
      </c>
      <c r="I5540" s="8" t="inlineStr">
        <is>
          <t>1EMWU8CZJXVXMG141</t>
        </is>
      </c>
      <c r="J5540" s="8" t="inlineStr">
        <is>
          <t>03 - Supercar</t>
        </is>
      </c>
      <c r="K5540" s="12" t="n">
        <v>460000</v>
      </c>
      <c r="L5540" s="8" t="inlineStr">
        <is>
          <t>Delaware</t>
        </is>
      </c>
      <c r="M5540" s="13" t="n">
        <v>12476.42</v>
      </c>
      <c r="N5540" s="13" t="n"/>
      <c r="O5540" s="8" t="inlineStr">
        <is>
          <t>2 at-fault claims - 5 yrs</t>
        </is>
      </c>
    </row>
    <row r="5541">
      <c r="A5541" s="8" t="inlineStr">
        <is>
          <t>e70ef83e-4ed1-545b-bc50-9ba6d6da1e6f</t>
        </is>
      </c>
      <c r="B5541" s="9" t="inlineStr">
        <is>
          <t>2026-02</t>
        </is>
      </c>
      <c r="C5541" s="10" t="n"/>
      <c r="D5541" s="9" t="inlineStr">
        <is>
          <t>Declined</t>
        </is>
      </c>
      <c r="E5541" s="8" t="inlineStr">
        <is>
          <t>Aurelio Delacroix</t>
        </is>
      </c>
      <c r="F5541" s="11" t="n">
        <v>1974</v>
      </c>
      <c r="G5541" s="8" t="inlineStr">
        <is>
          <t>Porsche</t>
        </is>
      </c>
      <c r="H5541" s="8" t="inlineStr">
        <is>
          <t>911 Turbo S</t>
        </is>
      </c>
      <c r="I5541" s="8" t="inlineStr">
        <is>
          <t>09RXKTC2T5632N70T</t>
        </is>
      </c>
      <c r="J5541" s="8" t="inlineStr">
        <is>
          <t>02 - Sports / GT</t>
        </is>
      </c>
      <c r="K5541" s="12" t="n">
        <v>285000</v>
      </c>
      <c r="L5541" s="8" t="inlineStr">
        <is>
          <t>Alaska</t>
        </is>
      </c>
      <c r="M5541" s="13" t="n">
        <v>4597.64</v>
      </c>
      <c r="N5541" s="13" t="n"/>
      <c r="O5541" s="8" t="inlineStr">
        <is>
          <t>3 + at-fault claims - 5 yrs</t>
        </is>
      </c>
    </row>
    <row r="5542">
      <c r="A5542" s="8" t="inlineStr">
        <is>
          <t>e7d9f51e-c69c-5928-aaa9-012917ece972</t>
        </is>
      </c>
      <c r="B5542" s="9" t="inlineStr">
        <is>
          <t>2026-02</t>
        </is>
      </c>
      <c r="C5542" s="10" t="n"/>
      <c r="D5542" s="9" t="inlineStr">
        <is>
          <t>Declined</t>
        </is>
      </c>
      <c r="E5542" s="8" t="inlineStr">
        <is>
          <t>Emiliano Vandermeer</t>
        </is>
      </c>
      <c r="F5542" s="11" t="n">
        <v>2006</v>
      </c>
      <c r="G5542" s="8" t="inlineStr">
        <is>
          <t>Bentley</t>
        </is>
      </c>
      <c r="H5542" s="8" t="inlineStr">
        <is>
          <t>Continental GT</t>
        </is>
      </c>
      <c r="I5542" s="8" t="inlineStr">
        <is>
          <t>1C8JWHGMXVDWLVBFT</t>
        </is>
      </c>
      <c r="J5542" s="8" t="inlineStr">
        <is>
          <t>02 - Sports / GT</t>
        </is>
      </c>
      <c r="K5542" s="12" t="n">
        <v>540000</v>
      </c>
      <c r="L5542" s="8" t="inlineStr">
        <is>
          <t>Florida</t>
        </is>
      </c>
      <c r="M5542" s="13" t="n">
        <v>9404.15</v>
      </c>
      <c r="N5542" s="13" t="n"/>
      <c r="O5542" s="8" t="inlineStr">
        <is>
          <t>3 + at-fault claims - 5 yrs</t>
        </is>
      </c>
    </row>
    <row r="5543">
      <c r="A5543" s="8" t="inlineStr">
        <is>
          <t>e81da43d-d54b-56a9-8929-2ea6d56d9614</t>
        </is>
      </c>
      <c r="B5543" s="9" t="inlineStr">
        <is>
          <t>2026-02</t>
        </is>
      </c>
      <c r="C5543" s="10" t="n"/>
      <c r="D5543" s="9" t="inlineStr">
        <is>
          <t>Declined</t>
        </is>
      </c>
      <c r="E5543" s="8" t="inlineStr">
        <is>
          <t>Wilhelmina Nakashima</t>
        </is>
      </c>
      <c r="F5543" s="11" t="n">
        <v>1956</v>
      </c>
      <c r="G5543" s="8" t="inlineStr">
        <is>
          <t>Aston Martin</t>
        </is>
      </c>
      <c r="H5543" s="8" t="inlineStr">
        <is>
          <t>DB5</t>
        </is>
      </c>
      <c r="I5543" s="8" t="inlineStr">
        <is>
          <t>E984HW1PKR5CCHSEB</t>
        </is>
      </c>
      <c r="J5543" s="8" t="inlineStr">
        <is>
          <t>07 - Post-War Classic (1946-1972)</t>
        </is>
      </c>
      <c r="K5543" s="12" t="n">
        <v>325000</v>
      </c>
      <c r="L5543" s="8" t="inlineStr">
        <is>
          <t>Michigan</t>
        </is>
      </c>
      <c r="M5543" s="13" t="n">
        <v>4562.26</v>
      </c>
      <c r="N5543" s="13" t="n"/>
      <c r="O5543" s="8" t="inlineStr">
        <is>
          <t>3 + at-fault claims - 5 yrs</t>
        </is>
      </c>
    </row>
    <row r="5544">
      <c r="A5544" s="8" t="inlineStr">
        <is>
          <t>e864b7c3-b316-53c6-b2e3-641b277c109e</t>
        </is>
      </c>
      <c r="B5544" s="9" t="inlineStr">
        <is>
          <t>2026-02</t>
        </is>
      </c>
      <c r="C5544" s="10" t="n"/>
      <c r="D5544" s="9" t="inlineStr">
        <is>
          <t>Referred</t>
        </is>
      </c>
      <c r="E5544" s="8" t="inlineStr">
        <is>
          <t>Priya Vandermeer</t>
        </is>
      </c>
      <c r="F5544" s="11" t="n">
        <v>1968</v>
      </c>
      <c r="G5544" s="8" t="inlineStr">
        <is>
          <t>Lamborghini</t>
        </is>
      </c>
      <c r="H5544" s="8" t="inlineStr">
        <is>
          <t>Huracan EVO</t>
        </is>
      </c>
      <c r="I5544" s="8" t="inlineStr">
        <is>
          <t>H0LXUKM9FBHUJ94SW</t>
        </is>
      </c>
      <c r="J5544" s="8" t="inlineStr">
        <is>
          <t>03 - Supercar</t>
        </is>
      </c>
      <c r="K5544" s="12" t="n">
        <v>610000</v>
      </c>
      <c r="L5544" s="8" t="inlineStr">
        <is>
          <t>Illinois</t>
        </is>
      </c>
      <c r="M5544" s="13" t="n">
        <v>14870.19</v>
      </c>
      <c r="N5544" s="13" t="n"/>
      <c r="O5544" s="8" t="inlineStr">
        <is>
          <t>Prior carrier non-renewal / cancellation</t>
        </is>
      </c>
    </row>
    <row r="5545">
      <c r="A5545" s="8" t="inlineStr">
        <is>
          <t>e8929b56-d660-56ca-8361-80ff1e93874c</t>
        </is>
      </c>
      <c r="B5545" s="9" t="inlineStr">
        <is>
          <t>2026-02</t>
        </is>
      </c>
      <c r="C5545" s="10" t="n"/>
      <c r="D5545" s="9" t="inlineStr">
        <is>
          <t>Referred</t>
        </is>
      </c>
      <c r="E5545" s="8" t="inlineStr">
        <is>
          <t>Sunniva Kingsford</t>
        </is>
      </c>
      <c r="F5545" s="11" t="n">
        <v>1988</v>
      </c>
      <c r="G5545" s="8" t="inlineStr">
        <is>
          <t>Maserati</t>
        </is>
      </c>
      <c r="H5545" s="8" t="inlineStr">
        <is>
          <t>GranTurismo</t>
        </is>
      </c>
      <c r="I5545" s="8" t="inlineStr">
        <is>
          <t>FEHBD7V4D0HBZ9CTT</t>
        </is>
      </c>
      <c r="J5545" s="8" t="inlineStr">
        <is>
          <t>02 - Sports / GT</t>
        </is>
      </c>
      <c r="K5545" s="12" t="n">
        <v>285000</v>
      </c>
      <c r="L5545" s="8" t="inlineStr">
        <is>
          <t>Alaska</t>
        </is>
      </c>
      <c r="M5545" s="13" t="n">
        <v>4597.64</v>
      </c>
      <c r="N5545" s="13" t="n"/>
      <c r="O5545" s="8" t="inlineStr">
        <is>
          <t>Prior carrier non-renewal / cancellation</t>
        </is>
      </c>
    </row>
    <row r="5546">
      <c r="A5546" s="8" t="inlineStr">
        <is>
          <t>e9607fc0-bfa3-5832-aba5-d8a2d68f70a9</t>
        </is>
      </c>
      <c r="B5546" s="9" t="inlineStr">
        <is>
          <t>2026-02</t>
        </is>
      </c>
      <c r="C5546" s="10" t="n"/>
      <c r="D5546" s="9" t="inlineStr">
        <is>
          <t>Declined</t>
        </is>
      </c>
      <c r="E5546" s="8" t="inlineStr">
        <is>
          <t>Fitzgerald Delacroix</t>
        </is>
      </c>
      <c r="F5546" s="11" t="n">
        <v>1984</v>
      </c>
      <c r="G5546" s="8" t="inlineStr">
        <is>
          <t>Ferrari</t>
        </is>
      </c>
      <c r="H5546" s="8" t="inlineStr">
        <is>
          <t>275 GTB/4</t>
        </is>
      </c>
      <c r="I5546" s="8" t="inlineStr">
        <is>
          <t>FJ5ZN5PRFZU9LZZR7</t>
        </is>
      </c>
      <c r="J5546" s="8" t="inlineStr">
        <is>
          <t>07 - Post-War Classic (1946-1972)</t>
        </is>
      </c>
      <c r="K5546" s="12" t="n">
        <v>690000</v>
      </c>
      <c r="L5546" s="8" t="inlineStr">
        <is>
          <t>Alaska</t>
        </is>
      </c>
      <c r="M5546" s="13" t="n">
        <v>6381.85</v>
      </c>
      <c r="N5546" s="13" t="n"/>
      <c r="O5546" s="8" t="inlineStr">
        <is>
          <t>3 + at-fault claims - 5 yrs</t>
        </is>
      </c>
    </row>
    <row r="5547">
      <c r="A5547" s="8" t="inlineStr">
        <is>
          <t>eab4285d-18f7-576f-ad08-808bf50f4676</t>
        </is>
      </c>
      <c r="B5547" s="9" t="inlineStr">
        <is>
          <t>2026-02</t>
        </is>
      </c>
      <c r="C5547" s="10" t="n"/>
      <c r="D5547" s="9" t="inlineStr">
        <is>
          <t>Declined</t>
        </is>
      </c>
      <c r="E5547" s="8" t="inlineStr">
        <is>
          <t>Aurelio Ashcombe</t>
        </is>
      </c>
      <c r="F5547" s="11" t="n">
        <v>1959</v>
      </c>
      <c r="G5547" s="8" t="inlineStr">
        <is>
          <t>Mercedes-Benz</t>
        </is>
      </c>
      <c r="H5547" s="8" t="inlineStr">
        <is>
          <t>280SL Pagoda</t>
        </is>
      </c>
      <c r="I5547" s="8" t="inlineStr">
        <is>
          <t>8CHVSSP7LYLTP9SP4</t>
        </is>
      </c>
      <c r="J5547" s="8" t="inlineStr">
        <is>
          <t>07 - Post-War Classic (1946-1972)</t>
        </is>
      </c>
      <c r="K5547" s="12" t="n">
        <v>515000</v>
      </c>
      <c r="L5547" s="8" t="inlineStr">
        <is>
          <t>New Jersey</t>
        </is>
      </c>
      <c r="M5547" s="13" t="n">
        <v>3802.25</v>
      </c>
      <c r="N5547" s="13" t="n"/>
      <c r="O5547" s="8" t="inlineStr">
        <is>
          <t>3 + at-fault claims - 5 yrs</t>
        </is>
      </c>
    </row>
    <row r="5548">
      <c r="A5548" s="8" t="inlineStr">
        <is>
          <t>ec055fe9-9cb1-5d4b-8304-12adc956da15</t>
        </is>
      </c>
      <c r="B5548" s="9" t="inlineStr">
        <is>
          <t>2026-02</t>
        </is>
      </c>
      <c r="C5548" s="10" t="n"/>
      <c r="D5548" s="9" t="inlineStr">
        <is>
          <t>Declined</t>
        </is>
      </c>
      <c r="E5548" s="8" t="inlineStr">
        <is>
          <t>Aurelio Blackwood</t>
        </is>
      </c>
      <c r="F5548" s="11" t="n">
        <v>2018</v>
      </c>
      <c r="G5548" s="8" t="inlineStr">
        <is>
          <t>Jaguar</t>
        </is>
      </c>
      <c r="H5548" s="8" t="inlineStr">
        <is>
          <t>E-Type Series 1</t>
        </is>
      </c>
      <c r="I5548" s="8" t="inlineStr">
        <is>
          <t>RC8A2YCEGGTLVU39F</t>
        </is>
      </c>
      <c r="J5548" s="8" t="inlineStr">
        <is>
          <t>07 - Post-War Classic (1946-1972)</t>
        </is>
      </c>
      <c r="K5548" s="12" t="n">
        <v>1385000</v>
      </c>
      <c r="L5548" s="8" t="inlineStr">
        <is>
          <t>Nebraska</t>
        </is>
      </c>
      <c r="M5548" s="13" t="n">
        <v>12909.25</v>
      </c>
      <c r="N5548" s="13" t="n"/>
      <c r="O5548" s="8" t="inlineStr">
        <is>
          <t>3 + at-fault claims - 5 yrs</t>
        </is>
      </c>
    </row>
    <row r="5549">
      <c r="A5549" s="8" t="inlineStr">
        <is>
          <t>ec65fa82-0e45-5c54-92b2-78f4e69ccbc5</t>
        </is>
      </c>
      <c r="B5549" s="9" t="inlineStr">
        <is>
          <t>2026-02</t>
        </is>
      </c>
      <c r="C5549" s="10" t="n"/>
      <c r="D5549" s="9" t="inlineStr">
        <is>
          <t>Referred</t>
        </is>
      </c>
      <c r="E5549" s="8" t="inlineStr">
        <is>
          <t>Ingrid Blackwood</t>
        </is>
      </c>
      <c r="F5549" s="11" t="n">
        <v>1988</v>
      </c>
      <c r="G5549" s="8" t="inlineStr">
        <is>
          <t>Lamborghini</t>
        </is>
      </c>
      <c r="H5549" s="8" t="inlineStr">
        <is>
          <t>Huracan EVO</t>
        </is>
      </c>
      <c r="I5549" s="8" t="inlineStr">
        <is>
          <t>DJWY57LYFA4UA209G</t>
        </is>
      </c>
      <c r="J5549" s="8" t="inlineStr">
        <is>
          <t>03 - Supercar</t>
        </is>
      </c>
      <c r="K5549" s="12" t="n">
        <v>500000</v>
      </c>
      <c r="L5549" s="8" t="inlineStr">
        <is>
          <t>Louisiana</t>
        </is>
      </c>
      <c r="M5549" s="13" t="n">
        <v>10844.34</v>
      </c>
      <c r="N5549" s="13" t="n"/>
      <c r="O5549" s="8" t="inlineStr">
        <is>
          <t>2 at-fault claims - 5 yrs</t>
        </is>
      </c>
    </row>
    <row r="5550">
      <c r="A5550" s="8" t="inlineStr">
        <is>
          <t>edb6de73-f8ad-575b-a148-60b90e459f8b</t>
        </is>
      </c>
      <c r="B5550" s="9" t="inlineStr">
        <is>
          <t>2026-02</t>
        </is>
      </c>
      <c r="C5550" s="10" t="n"/>
      <c r="D5550" s="9" t="inlineStr">
        <is>
          <t>Declined</t>
        </is>
      </c>
      <c r="E5550" s="8" t="inlineStr">
        <is>
          <t>Ingrid Whitlock</t>
        </is>
      </c>
      <c r="F5550" s="11" t="n">
        <v>1957</v>
      </c>
      <c r="G5550" s="8" t="inlineStr">
        <is>
          <t>Mercedes-Benz</t>
        </is>
      </c>
      <c r="H5550" s="8" t="inlineStr">
        <is>
          <t>AMG GT</t>
        </is>
      </c>
      <c r="I5550" s="8" t="inlineStr">
        <is>
          <t>JVNZK7RH17987JRKV</t>
        </is>
      </c>
      <c r="J5550" s="8" t="inlineStr">
        <is>
          <t>02 - Sports / GT</t>
        </is>
      </c>
      <c r="K5550" s="12" t="n">
        <v>1480000</v>
      </c>
      <c r="L5550" s="8" t="inlineStr">
        <is>
          <t>Kansas</t>
        </is>
      </c>
      <c r="M5550" s="13" t="n">
        <v>14897.74</v>
      </c>
      <c r="N5550" s="13" t="n"/>
      <c r="O5550" s="8" t="inlineStr">
        <is>
          <t>3 + at-fault claims - 5 yrs</t>
        </is>
      </c>
    </row>
    <row r="5551">
      <c r="A5551" s="8" t="inlineStr">
        <is>
          <t>ee124b54-68e8-5faf-a055-736d347d6668</t>
        </is>
      </c>
      <c r="B5551" s="9" t="inlineStr">
        <is>
          <t>2026-02</t>
        </is>
      </c>
      <c r="C5551" s="10" t="n"/>
      <c r="D5551" s="9" t="inlineStr">
        <is>
          <t>Declined</t>
        </is>
      </c>
      <c r="E5551" s="8" t="inlineStr">
        <is>
          <t>Marisol Ashcombe</t>
        </is>
      </c>
      <c r="F5551" s="11" t="n">
        <v>1974</v>
      </c>
      <c r="G5551" s="8" t="inlineStr">
        <is>
          <t>Lamborghini</t>
        </is>
      </c>
      <c r="H5551" s="8" t="inlineStr">
        <is>
          <t>Huracan EVO</t>
        </is>
      </c>
      <c r="I5551" s="8" t="inlineStr">
        <is>
          <t>YXGBGPAK6TEWV0NPW</t>
        </is>
      </c>
      <c r="J5551" s="8" t="inlineStr">
        <is>
          <t>03 - Supercar</t>
        </is>
      </c>
      <c r="K5551" s="12" t="n">
        <v>245000</v>
      </c>
      <c r="L5551" s="8" t="inlineStr">
        <is>
          <t>California</t>
        </is>
      </c>
      <c r="M5551" s="13" t="n">
        <v>8861.6</v>
      </c>
      <c r="N5551" s="13" t="n"/>
      <c r="O5551" s="8" t="inlineStr">
        <is>
          <t>3 + at-fault claims - 5 yrs</t>
        </is>
      </c>
    </row>
    <row r="5552">
      <c r="A5552" s="8" t="inlineStr">
        <is>
          <t>eebc201f-e2c5-5b9c-9749-01beb110f00b</t>
        </is>
      </c>
      <c r="B5552" s="9" t="inlineStr">
        <is>
          <t>2026-02</t>
        </is>
      </c>
      <c r="C5552" s="10" t="n"/>
      <c r="D5552" s="9" t="inlineStr">
        <is>
          <t>Declined</t>
        </is>
      </c>
      <c r="E5552" s="8" t="inlineStr">
        <is>
          <t>Thaddeus Harrington</t>
        </is>
      </c>
      <c r="F5552" s="11" t="n">
        <v>2020</v>
      </c>
      <c r="G5552" s="8" t="inlineStr">
        <is>
          <t>Ferrari</t>
        </is>
      </c>
      <c r="H5552" s="8" t="inlineStr">
        <is>
          <t>275 GTB/4</t>
        </is>
      </c>
      <c r="I5552" s="8" t="inlineStr">
        <is>
          <t>P23VA826MEL3KTDF5</t>
        </is>
      </c>
      <c r="J5552" s="8" t="inlineStr">
        <is>
          <t>07 - Post-War Classic (1946-1972)</t>
        </is>
      </c>
      <c r="K5552" s="12" t="n">
        <v>525000</v>
      </c>
      <c r="L5552" s="8" t="inlineStr">
        <is>
          <t>Wyoming</t>
        </is>
      </c>
      <c r="M5552" s="13" t="n">
        <v>4557.59</v>
      </c>
      <c r="N5552" s="13" t="n"/>
      <c r="O5552" s="8" t="inlineStr">
        <is>
          <t>3 + at-fault claims - 5 yrs</t>
        </is>
      </c>
    </row>
    <row r="5553">
      <c r="A5553" s="8" t="inlineStr">
        <is>
          <t>f30905ac-7077-55d1-81c7-0b141e3a3a44</t>
        </is>
      </c>
      <c r="B5553" s="9" t="inlineStr">
        <is>
          <t>2026-02</t>
        </is>
      </c>
      <c r="C5553" s="10" t="n"/>
      <c r="D5553" s="9" t="inlineStr">
        <is>
          <t>Declined</t>
        </is>
      </c>
      <c r="E5553" s="8" t="inlineStr">
        <is>
          <t>Horace Larsson</t>
        </is>
      </c>
      <c r="F5553" s="11" t="n">
        <v>1969</v>
      </c>
      <c r="G5553" s="8" t="inlineStr">
        <is>
          <t>Aston Martin</t>
        </is>
      </c>
      <c r="H5553" s="8" t="inlineStr">
        <is>
          <t>DB12</t>
        </is>
      </c>
      <c r="I5553" s="8" t="inlineStr">
        <is>
          <t>S4WD6F1WWEPXBJCFC</t>
        </is>
      </c>
      <c r="J5553" s="8" t="inlineStr">
        <is>
          <t>02 - Sports / GT</t>
        </is>
      </c>
      <c r="K5553" s="12" t="n">
        <v>995000</v>
      </c>
      <c r="L5553" s="8" t="inlineStr">
        <is>
          <t>Indiana</t>
        </is>
      </c>
      <c r="M5553" s="13" t="n">
        <v>15009.48</v>
      </c>
      <c r="N5553" s="13" t="n"/>
      <c r="O5553" s="8" t="inlineStr">
        <is>
          <t>3 + at-fault claims - 5 yrs</t>
        </is>
      </c>
    </row>
    <row r="5554">
      <c r="A5554" s="8" t="inlineStr">
        <is>
          <t>f394a581-4b09-5a58-b8ff-5585bba53f7e</t>
        </is>
      </c>
      <c r="B5554" s="9" t="inlineStr">
        <is>
          <t>2026-02</t>
        </is>
      </c>
      <c r="C5554" s="10" t="n"/>
      <c r="D5554" s="9" t="inlineStr">
        <is>
          <t>Declined</t>
        </is>
      </c>
      <c r="E5554" s="8" t="inlineStr">
        <is>
          <t>Horace Farkas</t>
        </is>
      </c>
      <c r="F5554" s="11" t="n">
        <v>2008</v>
      </c>
      <c r="G5554" s="8" t="inlineStr">
        <is>
          <t>Lamborghini</t>
        </is>
      </c>
      <c r="H5554" s="8" t="inlineStr">
        <is>
          <t>Huracan EVO</t>
        </is>
      </c>
      <c r="I5554" s="8" t="inlineStr">
        <is>
          <t>HYS5LAHE4XNB466ZE</t>
        </is>
      </c>
      <c r="J5554" s="8" t="inlineStr">
        <is>
          <t>03 - Supercar</t>
        </is>
      </c>
      <c r="K5554" s="12" t="n">
        <v>800000</v>
      </c>
      <c r="L5554" s="8" t="inlineStr">
        <is>
          <t>Indiana</t>
        </is>
      </c>
      <c r="M5554" s="13" t="n">
        <v>17637.74</v>
      </c>
      <c r="N5554" s="13" t="n"/>
      <c r="O5554" s="8" t="inlineStr">
        <is>
          <t>3 + at-fault claims - 5 yrs</t>
        </is>
      </c>
    </row>
    <row r="5555">
      <c r="A5555" s="8" t="inlineStr">
        <is>
          <t>f5e1c0dc-bf3b-5677-b375-df16f758c461</t>
        </is>
      </c>
      <c r="B5555" s="9" t="inlineStr">
        <is>
          <t>2026-02</t>
        </is>
      </c>
      <c r="C5555" s="10" t="n"/>
      <c r="D5555" s="9" t="inlineStr">
        <is>
          <t>Declined</t>
        </is>
      </c>
      <c r="E5555" s="8" t="inlineStr">
        <is>
          <t>Mireille Larsson</t>
        </is>
      </c>
      <c r="F5555" s="11" t="n">
        <v>2012</v>
      </c>
      <c r="G5555" s="8" t="inlineStr">
        <is>
          <t>Maserati</t>
        </is>
      </c>
      <c r="H5555" s="8" t="inlineStr">
        <is>
          <t>GranTurismo</t>
        </is>
      </c>
      <c r="I5555" s="8" t="inlineStr">
        <is>
          <t>3ZKMFYB9XLBUA995S</t>
        </is>
      </c>
      <c r="J5555" s="8" t="inlineStr">
        <is>
          <t>02 - Sports / GT</t>
        </is>
      </c>
      <c r="K5555" s="12" t="n">
        <v>555000</v>
      </c>
      <c r="L5555" s="8" t="inlineStr">
        <is>
          <t>California</t>
        </is>
      </c>
      <c r="M5555" s="13" t="n">
        <v>9188.92</v>
      </c>
      <c r="N5555" s="13" t="n"/>
      <c r="O5555" s="8" t="inlineStr">
        <is>
          <t>3 + at-fault claims - 5 yrs</t>
        </is>
      </c>
    </row>
    <row r="5556">
      <c r="A5556" s="8" t="inlineStr">
        <is>
          <t>f606a41e-7ce6-5623-a103-4f933f05e5d4</t>
        </is>
      </c>
      <c r="B5556" s="9" t="inlineStr">
        <is>
          <t>2026-02</t>
        </is>
      </c>
      <c r="C5556" s="10" t="n"/>
      <c r="D5556" s="9" t="inlineStr">
        <is>
          <t>Declined</t>
        </is>
      </c>
      <c r="E5556" s="8" t="inlineStr">
        <is>
          <t>Delphine Thistlewood</t>
        </is>
      </c>
      <c r="F5556" s="11" t="n">
        <v>2003</v>
      </c>
      <c r="G5556" s="8" t="inlineStr">
        <is>
          <t>Bentley</t>
        </is>
      </c>
      <c r="H5556" s="8" t="inlineStr">
        <is>
          <t>Continental GT</t>
        </is>
      </c>
      <c r="I5556" s="8" t="inlineStr">
        <is>
          <t>H9T75FXMAVUH53KL7</t>
        </is>
      </c>
      <c r="J5556" s="8" t="inlineStr">
        <is>
          <t>02 - Sports / GT</t>
        </is>
      </c>
      <c r="K5556" s="12" t="n">
        <v>660000</v>
      </c>
      <c r="L5556" s="8" t="inlineStr">
        <is>
          <t>Ohio</t>
        </is>
      </c>
      <c r="M5556" s="13" t="n">
        <v>11251.13</v>
      </c>
      <c r="N5556" s="13" t="n"/>
      <c r="O5556" s="8" t="inlineStr">
        <is>
          <t>3 + at-fault claims - 5 yrs</t>
        </is>
      </c>
    </row>
    <row r="5557">
      <c r="A5557" s="8" t="inlineStr">
        <is>
          <t>fa9fd6b2-b186-5cc2-8e01-5ffbdf2f09ce</t>
        </is>
      </c>
      <c r="B5557" s="9" t="inlineStr">
        <is>
          <t>2026-02</t>
        </is>
      </c>
      <c r="C5557" s="10" t="n"/>
      <c r="D5557" s="9" t="inlineStr">
        <is>
          <t>Declined</t>
        </is>
      </c>
      <c r="E5557" s="8" t="inlineStr">
        <is>
          <t>Ramona Delacroix</t>
        </is>
      </c>
      <c r="F5557" s="11" t="n">
        <v>1955</v>
      </c>
      <c r="G5557" s="8" t="inlineStr">
        <is>
          <t>Ferrari</t>
        </is>
      </c>
      <c r="H5557" s="8" t="inlineStr">
        <is>
          <t>275 GTB/4</t>
        </is>
      </c>
      <c r="I5557" s="8" t="inlineStr">
        <is>
          <t>38X1CK8DN2JKV93XT</t>
        </is>
      </c>
      <c r="J5557" s="8" t="inlineStr">
        <is>
          <t>07 - Post-War Classic (1946-1972)</t>
        </is>
      </c>
      <c r="K5557" s="12" t="n">
        <v>600000</v>
      </c>
      <c r="L5557" s="8" t="inlineStr">
        <is>
          <t>South Dakota</t>
        </is>
      </c>
      <c r="M5557" s="13" t="n">
        <v>5403.4</v>
      </c>
      <c r="N5557" s="13" t="n"/>
      <c r="O5557" s="8" t="inlineStr">
        <is>
          <t>3 + at-fault claims - 5 yrs</t>
        </is>
      </c>
    </row>
    <row r="5558">
      <c r="A5558" s="8" t="inlineStr">
        <is>
          <t>fad12d8d-ad5d-55f2-8a6e-250c1d1cbcc4</t>
        </is>
      </c>
      <c r="B5558" s="9" t="inlineStr">
        <is>
          <t>2026-02</t>
        </is>
      </c>
      <c r="C5558" s="10" t="n"/>
      <c r="D5558" s="9" t="inlineStr">
        <is>
          <t>Declined</t>
        </is>
      </c>
      <c r="E5558" s="8" t="inlineStr">
        <is>
          <t>Mireille Pennington</t>
        </is>
      </c>
      <c r="F5558" s="11" t="n">
        <v>2002</v>
      </c>
      <c r="G5558" s="8" t="inlineStr">
        <is>
          <t>Jaguar</t>
        </is>
      </c>
      <c r="H5558" s="8" t="inlineStr">
        <is>
          <t>E-Type Series 1</t>
        </is>
      </c>
      <c r="I5558" s="8" t="inlineStr">
        <is>
          <t>0CPAPB49Z8YKDRBF7</t>
        </is>
      </c>
      <c r="J5558" s="8" t="inlineStr">
        <is>
          <t>07 - Post-War Classic (1946-1972)</t>
        </is>
      </c>
      <c r="K5558" s="12" t="n">
        <v>710000</v>
      </c>
      <c r="L5558" s="8" t="inlineStr">
        <is>
          <t>Alabama</t>
        </is>
      </c>
      <c r="M5558" s="13" t="n">
        <v>7315.68</v>
      </c>
      <c r="N5558" s="13" t="n"/>
      <c r="O5558" s="8" t="inlineStr">
        <is>
          <t>3 + at-fault claims - 5 yrs</t>
        </is>
      </c>
    </row>
    <row r="5559">
      <c r="A5559" s="8" t="inlineStr">
        <is>
          <t>fcbba481-655e-542f-973f-a2d1b83d71c8</t>
        </is>
      </c>
      <c r="B5559" s="9" t="inlineStr">
        <is>
          <t>2026-02</t>
        </is>
      </c>
      <c r="C5559" s="10" t="n"/>
      <c r="D5559" s="9" t="inlineStr">
        <is>
          <t>Referred</t>
        </is>
      </c>
      <c r="E5559" s="8" t="inlineStr">
        <is>
          <t>Desmond Merriweather</t>
        </is>
      </c>
      <c r="F5559" s="11" t="n">
        <v>1979</v>
      </c>
      <c r="G5559" s="8" t="inlineStr">
        <is>
          <t>Bentley</t>
        </is>
      </c>
      <c r="H5559" s="8" t="inlineStr">
        <is>
          <t>Continental GT</t>
        </is>
      </c>
      <c r="I5559" s="8" t="inlineStr">
        <is>
          <t>7JXW9RBW4UMLT3SJ5</t>
        </is>
      </c>
      <c r="J5559" s="8" t="inlineStr">
        <is>
          <t>02 - Sports / GT</t>
        </is>
      </c>
      <c r="K5559" s="12" t="n">
        <v>1260000</v>
      </c>
      <c r="L5559" s="8" t="inlineStr">
        <is>
          <t>Virginia</t>
        </is>
      </c>
      <c r="M5559" s="13" t="n">
        <v>14252.26</v>
      </c>
      <c r="N5559" s="13" t="n"/>
      <c r="O5559" s="8" t="inlineStr">
        <is>
          <t>1 theft / total loss claim</t>
        </is>
      </c>
    </row>
    <row r="5560">
      <c r="A5560" s="8" t="inlineStr">
        <is>
          <t>fcd10191-721f-589b-b704-2690651b2ed4</t>
        </is>
      </c>
      <c r="B5560" s="9" t="inlineStr">
        <is>
          <t>2026-02</t>
        </is>
      </c>
      <c r="C5560" s="10" t="n"/>
      <c r="D5560" s="9" t="inlineStr">
        <is>
          <t>Referred</t>
        </is>
      </c>
      <c r="E5560" s="8" t="inlineStr">
        <is>
          <t>Cassius Delacroix</t>
        </is>
      </c>
      <c r="F5560" s="11" t="n">
        <v>2014</v>
      </c>
      <c r="G5560" s="8" t="inlineStr">
        <is>
          <t>Ferrari</t>
        </is>
      </c>
      <c r="H5560" s="8" t="inlineStr">
        <is>
          <t>SF90 Stradale</t>
        </is>
      </c>
      <c r="I5560" s="8" t="inlineStr">
        <is>
          <t>18W7CLGHGPCBVB66L</t>
        </is>
      </c>
      <c r="J5560" s="8" t="inlineStr">
        <is>
          <t>03 - Supercar</t>
        </is>
      </c>
      <c r="K5560" s="12" t="n">
        <v>1745000</v>
      </c>
      <c r="L5560" s="8" t="inlineStr">
        <is>
          <t>Kansas</t>
        </is>
      </c>
      <c r="M5560" s="13" t="n">
        <v>25549.43</v>
      </c>
      <c r="N5560" s="13" t="n"/>
      <c r="O5560" s="8" t="inlineStr">
        <is>
          <t>1 theft / total loss claim</t>
        </is>
      </c>
    </row>
    <row r="5561">
      <c r="A5561" s="8" t="inlineStr">
        <is>
          <t>fe9b3ffe-1979-5216-96d4-b187677001a4</t>
        </is>
      </c>
      <c r="B5561" s="9" t="inlineStr">
        <is>
          <t>2026-02</t>
        </is>
      </c>
      <c r="C5561" s="10" t="n"/>
      <c r="D5561" s="9" t="inlineStr">
        <is>
          <t>Declined</t>
        </is>
      </c>
      <c r="E5561" s="8" t="inlineStr">
        <is>
          <t>Fenwick Thistlewood</t>
        </is>
      </c>
      <c r="F5561" s="11" t="n">
        <v>1961</v>
      </c>
      <c r="G5561" s="8" t="inlineStr">
        <is>
          <t>Porsche</t>
        </is>
      </c>
      <c r="H5561" s="8" t="inlineStr">
        <is>
          <t>911 Turbo S</t>
        </is>
      </c>
      <c r="I5561" s="8" t="inlineStr">
        <is>
          <t>24YPPZEE9LAUJ552N</t>
        </is>
      </c>
      <c r="J5561" s="8" t="inlineStr">
        <is>
          <t>02 - Sports / GT</t>
        </is>
      </c>
      <c r="K5561" s="12" t="n">
        <v>1270000</v>
      </c>
      <c r="L5561" s="8" t="inlineStr">
        <is>
          <t>New Jersey</t>
        </is>
      </c>
      <c r="M5561" s="13" t="n">
        <v>11993.11</v>
      </c>
      <c r="N5561" s="13" t="n"/>
      <c r="O5561" s="8" t="inlineStr">
        <is>
          <t>3 + at-fault claims - 5 yrs</t>
        </is>
      </c>
    </row>
    <row r="5562">
      <c r="A5562" s="8" t="inlineStr">
        <is>
          <t>0129ca02-1804-5826-8dd8-e1f4478090ca</t>
        </is>
      </c>
      <c r="B5562" s="9" t="inlineStr">
        <is>
          <t>2026-03</t>
        </is>
      </c>
      <c r="C5562" s="10" t="n"/>
      <c r="D5562" s="9" t="inlineStr">
        <is>
          <t>Referred</t>
        </is>
      </c>
      <c r="E5562" s="8" t="inlineStr">
        <is>
          <t>Horace Underwood</t>
        </is>
      </c>
      <c r="F5562" s="11" t="n">
        <v>1962</v>
      </c>
      <c r="G5562" s="8" t="inlineStr">
        <is>
          <t>Lamborghini</t>
        </is>
      </c>
      <c r="H5562" s="8" t="inlineStr">
        <is>
          <t>Huracan EVO</t>
        </is>
      </c>
      <c r="I5562" s="8" t="inlineStr">
        <is>
          <t>D599N5MN4AMUCUHKT</t>
        </is>
      </c>
      <c r="J5562" s="8" t="inlineStr">
        <is>
          <t>03 - Supercar</t>
        </is>
      </c>
      <c r="K5562" s="12" t="n">
        <v>445000</v>
      </c>
      <c r="L5562" s="8" t="inlineStr">
        <is>
          <t>New York</t>
        </is>
      </c>
      <c r="M5562" s="13" t="n">
        <v>12359.25</v>
      </c>
      <c r="N5562" s="13" t="n"/>
      <c r="O5562" s="8" t="inlineStr">
        <is>
          <t>2 at-fault claims - 5 yrs</t>
        </is>
      </c>
    </row>
    <row r="5563">
      <c r="A5563" s="8" t="inlineStr">
        <is>
          <t>013aac3b-4e13-51a1-bab8-0e4c76663e24</t>
        </is>
      </c>
      <c r="B5563" s="9" t="inlineStr">
        <is>
          <t>2026-03</t>
        </is>
      </c>
      <c r="C5563" s="10" t="n"/>
      <c r="D5563" s="9" t="inlineStr">
        <is>
          <t>Referred</t>
        </is>
      </c>
      <c r="E5563" s="8" t="inlineStr">
        <is>
          <t>Emiliano Merriweather</t>
        </is>
      </c>
      <c r="F5563" s="11" t="n">
        <v>1956</v>
      </c>
      <c r="G5563" s="8" t="inlineStr">
        <is>
          <t>Ferrari</t>
        </is>
      </c>
      <c r="H5563" s="8" t="inlineStr">
        <is>
          <t>275 GTB/4</t>
        </is>
      </c>
      <c r="I5563" s="8" t="inlineStr">
        <is>
          <t>VC87026GXT4YYAFK3</t>
        </is>
      </c>
      <c r="J5563" s="8" t="inlineStr">
        <is>
          <t>07 - Post-War Classic (1946-1972)</t>
        </is>
      </c>
      <c r="K5563" s="12" t="n">
        <v>1225000</v>
      </c>
      <c r="L5563" s="8" t="inlineStr">
        <is>
          <t>Massachusetts</t>
        </is>
      </c>
      <c r="M5563" s="13" t="n">
        <v>10978.77</v>
      </c>
      <c r="N5563" s="13" t="n"/>
      <c r="O5563" s="8" t="inlineStr">
        <is>
          <t>Prior carrier non-renewal / cancellation</t>
        </is>
      </c>
    </row>
    <row r="5564">
      <c r="A5564" s="8" t="inlineStr">
        <is>
          <t>01ec538c-915e-53ce-bcae-3376b8f74dd5</t>
        </is>
      </c>
      <c r="B5564" s="9" t="inlineStr">
        <is>
          <t>2026-03</t>
        </is>
      </c>
      <c r="C5564" s="10" t="n"/>
      <c r="D5564" s="9" t="inlineStr">
        <is>
          <t>Referred</t>
        </is>
      </c>
      <c r="E5564" s="8" t="inlineStr">
        <is>
          <t>Lorenzo Thistlewood</t>
        </is>
      </c>
      <c r="F5564" s="11" t="n">
        <v>1977</v>
      </c>
      <c r="G5564" s="8" t="inlineStr">
        <is>
          <t>Aston Martin</t>
        </is>
      </c>
      <c r="H5564" s="8" t="inlineStr">
        <is>
          <t>DB12</t>
        </is>
      </c>
      <c r="I5564" s="8" t="inlineStr">
        <is>
          <t>G1PGKEJAGL1LAEFF8</t>
        </is>
      </c>
      <c r="J5564" s="8" t="inlineStr">
        <is>
          <t>02 - Sports / GT</t>
        </is>
      </c>
      <c r="K5564" s="12" t="n">
        <v>1180000</v>
      </c>
      <c r="L5564" s="8" t="inlineStr">
        <is>
          <t>North Dakota</t>
        </is>
      </c>
      <c r="M5564" s="13" t="n">
        <v>12490.19</v>
      </c>
      <c r="N5564" s="13" t="n"/>
      <c r="O5564" s="8" t="inlineStr">
        <is>
          <t>1 at-fault claim over $100k</t>
        </is>
      </c>
    </row>
    <row r="5565">
      <c r="A5565" s="8" t="inlineStr">
        <is>
          <t>02b18353-2d5d-59b3-add5-4b4ae800d471</t>
        </is>
      </c>
      <c r="B5565" s="9" t="inlineStr">
        <is>
          <t>2026-03</t>
        </is>
      </c>
      <c r="C5565" s="10" t="n"/>
      <c r="D5565" s="9" t="inlineStr">
        <is>
          <t>Referred</t>
        </is>
      </c>
      <c r="E5565" s="8" t="inlineStr">
        <is>
          <t>Emiliano Thistlewood</t>
        </is>
      </c>
      <c r="F5565" s="11" t="n">
        <v>2017</v>
      </c>
      <c r="G5565" s="8" t="inlineStr">
        <is>
          <t>Porsche</t>
        </is>
      </c>
      <c r="H5565" s="8" t="inlineStr">
        <is>
          <t>911 Turbo S</t>
        </is>
      </c>
      <c r="I5565" s="8" t="inlineStr">
        <is>
          <t>1HURLDH864BYKK95N</t>
        </is>
      </c>
      <c r="J5565" s="8" t="inlineStr">
        <is>
          <t>02 - Sports / GT</t>
        </is>
      </c>
      <c r="K5565" s="12" t="n">
        <v>575000</v>
      </c>
      <c r="L5565" s="8" t="inlineStr">
        <is>
          <t>Oklahoma</t>
        </is>
      </c>
      <c r="M5565" s="13" t="n">
        <v>8885.379999999999</v>
      </c>
      <c r="N5565" s="13" t="n"/>
      <c r="O5565" s="8" t="inlineStr">
        <is>
          <t>1 at-fault claim over $100k</t>
        </is>
      </c>
    </row>
    <row r="5566">
      <c r="A5566" s="8" t="inlineStr">
        <is>
          <t>03bf26da-7dd3-554a-96f5-4823a3145db6</t>
        </is>
      </c>
      <c r="B5566" s="9" t="inlineStr">
        <is>
          <t>2026-03</t>
        </is>
      </c>
      <c r="C5566" s="10" t="n"/>
      <c r="D5566" s="9" t="inlineStr">
        <is>
          <t>Declined</t>
        </is>
      </c>
      <c r="E5566" s="8" t="inlineStr">
        <is>
          <t>Delphine Fairweather</t>
        </is>
      </c>
      <c r="F5566" s="11" t="n">
        <v>1986</v>
      </c>
      <c r="G5566" s="8" t="inlineStr">
        <is>
          <t>Bentley</t>
        </is>
      </c>
      <c r="H5566" s="8" t="inlineStr">
        <is>
          <t>4.5 Litre</t>
        </is>
      </c>
      <c r="I5566" s="8" t="inlineStr">
        <is>
          <t>998NWZMY23H8CBJLK</t>
        </is>
      </c>
      <c r="J5566" s="8" t="inlineStr">
        <is>
          <t>06 - Vintage Pre-War (pre-1946)</t>
        </is>
      </c>
      <c r="K5566" s="12" t="n">
        <v>1130000</v>
      </c>
      <c r="L5566" s="8" t="inlineStr">
        <is>
          <t>New Jersey</t>
        </is>
      </c>
      <c r="M5566" s="13" t="n">
        <v>6596.64</v>
      </c>
      <c r="N5566" s="13" t="n"/>
      <c r="O5566" s="8" t="inlineStr">
        <is>
          <t>3 + at-fault claims - 5 yrs</t>
        </is>
      </c>
    </row>
    <row r="5567">
      <c r="A5567" s="8" t="inlineStr">
        <is>
          <t>05996332-7b45-5c96-a267-2243d45d661c</t>
        </is>
      </c>
      <c r="B5567" s="9" t="inlineStr">
        <is>
          <t>2026-03</t>
        </is>
      </c>
      <c r="C5567" s="10" t="n"/>
      <c r="D5567" s="9" t="inlineStr">
        <is>
          <t>Declined</t>
        </is>
      </c>
      <c r="E5567" s="8" t="inlineStr">
        <is>
          <t>Fenwick Vasquez</t>
        </is>
      </c>
      <c r="F5567" s="11" t="n">
        <v>1972</v>
      </c>
      <c r="G5567" s="8" t="inlineStr">
        <is>
          <t>Bugatti</t>
        </is>
      </c>
      <c r="H5567" s="8" t="inlineStr">
        <is>
          <t>Type 57</t>
        </is>
      </c>
      <c r="I5567" s="8" t="inlineStr">
        <is>
          <t>9JE28YJDS90PPUF9C</t>
        </is>
      </c>
      <c r="J5567" s="8" t="inlineStr">
        <is>
          <t>06 - Vintage Pre-War (pre-1946)</t>
        </is>
      </c>
      <c r="K5567" s="12" t="n">
        <v>1620000</v>
      </c>
      <c r="L5567" s="8" t="inlineStr">
        <is>
          <t>Pennsylvania</t>
        </is>
      </c>
      <c r="M5567" s="13" t="n">
        <v>10392.45</v>
      </c>
      <c r="N5567" s="13" t="n"/>
      <c r="O5567" s="8" t="inlineStr">
        <is>
          <t>3 + at-fault claims - 5 yrs</t>
        </is>
      </c>
    </row>
    <row r="5568">
      <c r="A5568" s="8" t="inlineStr">
        <is>
          <t>05c4f1ff-da72-5af2-99d4-92047d682e20</t>
        </is>
      </c>
      <c r="B5568" s="9" t="inlineStr">
        <is>
          <t>2026-03</t>
        </is>
      </c>
      <c r="C5568" s="10" t="n"/>
      <c r="D5568" s="9" t="inlineStr">
        <is>
          <t>Declined</t>
        </is>
      </c>
      <c r="E5568" s="8" t="inlineStr">
        <is>
          <t>Ramona Farkas</t>
        </is>
      </c>
      <c r="F5568" s="11" t="n">
        <v>2016</v>
      </c>
      <c r="G5568" s="8" t="inlineStr">
        <is>
          <t>Bentley</t>
        </is>
      </c>
      <c r="H5568" s="8" t="inlineStr">
        <is>
          <t>4.5 Litre</t>
        </is>
      </c>
      <c r="I5568" s="8" t="inlineStr">
        <is>
          <t>R9VL6K4PH5GW71GDD</t>
        </is>
      </c>
      <c r="J5568" s="8" t="inlineStr">
        <is>
          <t>06 - Vintage Pre-War (pre-1946)</t>
        </is>
      </c>
      <c r="K5568" s="12" t="n">
        <v>1320000</v>
      </c>
      <c r="L5568" s="8" t="inlineStr">
        <is>
          <t>Colorado</t>
        </is>
      </c>
      <c r="M5568" s="13" t="n">
        <v>9314.719999999999</v>
      </c>
      <c r="N5568" s="13" t="n"/>
      <c r="O5568" s="8" t="inlineStr">
        <is>
          <t>3 + at-fault claims - 5 yrs</t>
        </is>
      </c>
    </row>
    <row r="5569">
      <c r="A5569" s="8" t="inlineStr">
        <is>
          <t>06c20c1f-2c27-5da3-8b0c-33104cd4f3e4</t>
        </is>
      </c>
      <c r="B5569" s="9" t="inlineStr">
        <is>
          <t>2026-03</t>
        </is>
      </c>
      <c r="C5569" s="10" t="n"/>
      <c r="D5569" s="9" t="inlineStr">
        <is>
          <t>Declined</t>
        </is>
      </c>
      <c r="E5569" s="8" t="inlineStr">
        <is>
          <t>Noor Harrington</t>
        </is>
      </c>
      <c r="F5569" s="11" t="n">
        <v>1956</v>
      </c>
      <c r="G5569" s="8" t="inlineStr">
        <is>
          <t>Aston Martin</t>
        </is>
      </c>
      <c r="H5569" s="8" t="inlineStr">
        <is>
          <t>DB12</t>
        </is>
      </c>
      <c r="I5569" s="8" t="inlineStr">
        <is>
          <t>FC4L75EU2SVFUXJHJ</t>
        </is>
      </c>
      <c r="J5569" s="8" t="inlineStr">
        <is>
          <t>02 - Sports / GT</t>
        </is>
      </c>
      <c r="K5569" s="12" t="n">
        <v>780000</v>
      </c>
      <c r="L5569" s="8" t="inlineStr">
        <is>
          <t>Tennessee</t>
        </is>
      </c>
      <c r="M5569" s="13" t="n">
        <v>9374.719999999999</v>
      </c>
      <c r="N5569" s="13" t="n"/>
      <c r="O5569" s="8" t="inlineStr">
        <is>
          <t>3 + at-fault claims - 5 yrs</t>
        </is>
      </c>
    </row>
    <row r="5570">
      <c r="A5570" s="8" t="inlineStr">
        <is>
          <t>07afa7c9-3a7d-5f24-bb0c-45cbcb862803</t>
        </is>
      </c>
      <c r="B5570" s="9" t="inlineStr">
        <is>
          <t>2026-03</t>
        </is>
      </c>
      <c r="C5570" s="10" t="n"/>
      <c r="D5570" s="9" t="inlineStr">
        <is>
          <t>Declined</t>
        </is>
      </c>
      <c r="E5570" s="8" t="inlineStr">
        <is>
          <t>Everett Rourke</t>
        </is>
      </c>
      <c r="F5570" s="11" t="n">
        <v>2023</v>
      </c>
      <c r="G5570" s="8" t="inlineStr">
        <is>
          <t>Maserati</t>
        </is>
      </c>
      <c r="H5570" s="8" t="inlineStr">
        <is>
          <t>GranTurismo</t>
        </is>
      </c>
      <c r="I5570" s="8" t="inlineStr">
        <is>
          <t>1WGH66T7644KEML3C</t>
        </is>
      </c>
      <c r="J5570" s="8" t="inlineStr">
        <is>
          <t>02 - Sports / GT</t>
        </is>
      </c>
      <c r="K5570" s="12" t="n">
        <v>1190000</v>
      </c>
      <c r="L5570" s="8" t="inlineStr">
        <is>
          <t>Wyoming</t>
        </is>
      </c>
      <c r="M5570" s="13" t="n">
        <v>13213.49</v>
      </c>
      <c r="N5570" s="13" t="n"/>
      <c r="O5570" s="8" t="inlineStr">
        <is>
          <t>3 + at-fault claims - 5 yrs</t>
        </is>
      </c>
    </row>
    <row r="5571">
      <c r="A5571" s="8" t="inlineStr">
        <is>
          <t>07d02af6-e0c6-5c80-a1a4-e171b44066a8</t>
        </is>
      </c>
      <c r="B5571" s="9" t="inlineStr">
        <is>
          <t>2026-03</t>
        </is>
      </c>
      <c r="C5571" s="10" t="n"/>
      <c r="D5571" s="9" t="inlineStr">
        <is>
          <t>Referred</t>
        </is>
      </c>
      <c r="E5571" s="8" t="inlineStr">
        <is>
          <t>Emiliano Thistlewood</t>
        </is>
      </c>
      <c r="F5571" s="11" t="n">
        <v>1996</v>
      </c>
      <c r="G5571" s="8" t="inlineStr">
        <is>
          <t>Icon</t>
        </is>
      </c>
      <c r="H5571" s="8" t="inlineStr">
        <is>
          <t>Derelict</t>
        </is>
      </c>
      <c r="I5571" s="8" t="inlineStr">
        <is>
          <t>W9H1986K4VUJXY8CN</t>
        </is>
      </c>
      <c r="J5571" s="8" t="inlineStr">
        <is>
          <t>11 - Restomod / Coachbuilt / Bespoke</t>
        </is>
      </c>
      <c r="K5571" s="12" t="n">
        <v>230000</v>
      </c>
      <c r="L5571" s="8" t="inlineStr">
        <is>
          <t>Ohio</t>
        </is>
      </c>
      <c r="M5571" s="13" t="n">
        <v>6333.68</v>
      </c>
      <c r="N5571" s="13" t="n"/>
      <c r="O5571" s="8" t="inlineStr">
        <is>
          <t>Prior carrier non-renewal / cancellation</t>
        </is>
      </c>
    </row>
    <row r="5572">
      <c r="A5572" s="8" t="inlineStr">
        <is>
          <t>07eda971-83a4-592a-934d-838186fdd34a</t>
        </is>
      </c>
      <c r="B5572" s="9" t="inlineStr">
        <is>
          <t>2026-03</t>
        </is>
      </c>
      <c r="C5572" s="10" t="n"/>
      <c r="D5572" s="9" t="inlineStr">
        <is>
          <t>Referred</t>
        </is>
      </c>
      <c r="E5572" s="8" t="inlineStr">
        <is>
          <t>Aurelio Okonkwo</t>
        </is>
      </c>
      <c r="F5572" s="11" t="n">
        <v>1989</v>
      </c>
      <c r="G5572" s="8" t="inlineStr">
        <is>
          <t>Aston Martin</t>
        </is>
      </c>
      <c r="H5572" s="8" t="inlineStr">
        <is>
          <t>DB5</t>
        </is>
      </c>
      <c r="I5572" s="8" t="inlineStr">
        <is>
          <t>1ZJL801U5LMASTT29</t>
        </is>
      </c>
      <c r="J5572" s="8" t="inlineStr">
        <is>
          <t>07 - Post-War Classic (1946-1972)</t>
        </is>
      </c>
      <c r="K5572" s="12" t="n">
        <v>435000</v>
      </c>
      <c r="L5572" s="8" t="inlineStr">
        <is>
          <t>Alabama</t>
        </is>
      </c>
      <c r="M5572" s="13" t="n">
        <v>5003.32</v>
      </c>
      <c r="N5572" s="13" t="n"/>
      <c r="O5572" s="8" t="inlineStr">
        <is>
          <t>1 theft / total loss claim</t>
        </is>
      </c>
    </row>
    <row r="5573">
      <c r="A5573" s="8" t="inlineStr">
        <is>
          <t>0dc5b1da-deaf-5648-b6bb-90c0bfbe893d</t>
        </is>
      </c>
      <c r="B5573" s="9" t="inlineStr">
        <is>
          <t>2026-03</t>
        </is>
      </c>
      <c r="C5573" s="10" t="n"/>
      <c r="D5573" s="9" t="inlineStr">
        <is>
          <t>Declined</t>
        </is>
      </c>
      <c r="E5573" s="8" t="inlineStr">
        <is>
          <t>Lorenzo Castellanos</t>
        </is>
      </c>
      <c r="F5573" s="11" t="n">
        <v>1967</v>
      </c>
      <c r="G5573" s="8" t="inlineStr">
        <is>
          <t>McLaren</t>
        </is>
      </c>
      <c r="H5573" s="8" t="inlineStr">
        <is>
          <t>750S</t>
        </is>
      </c>
      <c r="I5573" s="8" t="inlineStr">
        <is>
          <t>JP0C7BM0T9RJSTJ98</t>
        </is>
      </c>
      <c r="J5573" s="8" t="inlineStr">
        <is>
          <t>03 - Supercar</t>
        </is>
      </c>
      <c r="K5573" s="12" t="n">
        <v>480000</v>
      </c>
      <c r="L5573" s="8" t="inlineStr">
        <is>
          <t>Florida</t>
        </is>
      </c>
      <c r="M5573" s="13" t="n">
        <v>14789.43</v>
      </c>
      <c r="N5573" s="13" t="n"/>
      <c r="O5573" s="8" t="inlineStr">
        <is>
          <t>3 + at-fault claims - 5 yrs</t>
        </is>
      </c>
    </row>
    <row r="5574">
      <c r="A5574" s="8" t="inlineStr">
        <is>
          <t>0dfc4f75-d1c8-52c4-af00-e7350828c4ed</t>
        </is>
      </c>
      <c r="B5574" s="9" t="inlineStr">
        <is>
          <t>2026-03</t>
        </is>
      </c>
      <c r="C5574" s="10" t="n"/>
      <c r="D5574" s="9" t="inlineStr">
        <is>
          <t>Referred</t>
        </is>
      </c>
      <c r="E5574" s="8" t="inlineStr">
        <is>
          <t>Cassius Pennington</t>
        </is>
      </c>
      <c r="F5574" s="11" t="n">
        <v>2017</v>
      </c>
      <c r="G5574" s="8" t="inlineStr">
        <is>
          <t>Lamborghini</t>
        </is>
      </c>
      <c r="H5574" s="8" t="inlineStr">
        <is>
          <t>Huracan EVO</t>
        </is>
      </c>
      <c r="I5574" s="8" t="inlineStr">
        <is>
          <t>5NHLVREWDA23MRWJX</t>
        </is>
      </c>
      <c r="J5574" s="8" t="inlineStr">
        <is>
          <t>03 - Supercar</t>
        </is>
      </c>
      <c r="K5574" s="12" t="n">
        <v>1465000</v>
      </c>
      <c r="L5574" s="8" t="inlineStr">
        <is>
          <t>Colorado</t>
        </is>
      </c>
      <c r="M5574" s="13" t="n">
        <v>24324.53</v>
      </c>
      <c r="N5574" s="13" t="n"/>
      <c r="O5574" s="8" t="inlineStr">
        <is>
          <t>2 at-fault claims - 5 yrs</t>
        </is>
      </c>
    </row>
    <row r="5575">
      <c r="A5575" s="8" t="inlineStr">
        <is>
          <t>103dad9d-bd7f-5261-b31a-e4b8decc4479</t>
        </is>
      </c>
      <c r="B5575" s="9" t="inlineStr">
        <is>
          <t>2026-03</t>
        </is>
      </c>
      <c r="C5575" s="10" t="n"/>
      <c r="D5575" s="9" t="inlineStr">
        <is>
          <t>Declined</t>
        </is>
      </c>
      <c r="E5575" s="8" t="inlineStr">
        <is>
          <t>Priya Castellanos</t>
        </is>
      </c>
      <c r="F5575" s="11" t="n">
        <v>2022</v>
      </c>
      <c r="G5575" s="8" t="inlineStr">
        <is>
          <t>Ferrari</t>
        </is>
      </c>
      <c r="H5575" s="8" t="inlineStr">
        <is>
          <t>296 GTB</t>
        </is>
      </c>
      <c r="I5575" s="8" t="inlineStr">
        <is>
          <t>153AM5R9NZYW4GUYJ</t>
        </is>
      </c>
      <c r="J5575" s="8" t="inlineStr">
        <is>
          <t>03 - Supercar</t>
        </is>
      </c>
      <c r="K5575" s="12" t="n">
        <v>220000</v>
      </c>
      <c r="L5575" s="8" t="inlineStr">
        <is>
          <t>California</t>
        </is>
      </c>
      <c r="M5575" s="13" t="n">
        <v>7957.36</v>
      </c>
      <c r="N5575" s="13" t="n"/>
      <c r="O5575" s="8" t="inlineStr">
        <is>
          <t>3 + at-fault claims - 5 yrs</t>
        </is>
      </c>
    </row>
    <row r="5576">
      <c r="A5576" s="8" t="inlineStr">
        <is>
          <t>1045dc92-5d82-5ee0-92ee-4201aad28793</t>
        </is>
      </c>
      <c r="B5576" s="9" t="inlineStr">
        <is>
          <t>2026-03</t>
        </is>
      </c>
      <c r="C5576" s="10" t="n"/>
      <c r="D5576" s="9" t="inlineStr">
        <is>
          <t>Declined</t>
        </is>
      </c>
      <c r="E5576" s="8" t="inlineStr">
        <is>
          <t>Ingrid Farkas</t>
        </is>
      </c>
      <c r="F5576" s="11" t="n">
        <v>2023</v>
      </c>
      <c r="G5576" s="8" t="inlineStr">
        <is>
          <t>Lamborghini</t>
        </is>
      </c>
      <c r="H5576" s="8" t="inlineStr">
        <is>
          <t>Huracan EVO</t>
        </is>
      </c>
      <c r="I5576" s="8" t="inlineStr">
        <is>
          <t>5VEBRSS11NMXDTDB4</t>
        </is>
      </c>
      <c r="J5576" s="8" t="inlineStr">
        <is>
          <t>03 - Supercar</t>
        </is>
      </c>
      <c r="K5576" s="12" t="n">
        <v>210000</v>
      </c>
      <c r="L5576" s="8" t="inlineStr">
        <is>
          <t>Rhode Island</t>
        </is>
      </c>
      <c r="M5576" s="13" t="n">
        <v>7708.19</v>
      </c>
      <c r="N5576" s="13" t="n"/>
      <c r="O5576" s="8" t="inlineStr">
        <is>
          <t>3 + at-fault claims - 5 yrs</t>
        </is>
      </c>
    </row>
    <row r="5577">
      <c r="A5577" s="8" t="inlineStr">
        <is>
          <t>10c9af62-5b19-5be1-9cee-1694cb6d831b</t>
        </is>
      </c>
      <c r="B5577" s="9" t="inlineStr">
        <is>
          <t>2026-03</t>
        </is>
      </c>
      <c r="C5577" s="10" t="n"/>
      <c r="D5577" s="9" t="inlineStr">
        <is>
          <t>Declined</t>
        </is>
      </c>
      <c r="E5577" s="8" t="inlineStr">
        <is>
          <t>Emiliano Farkas</t>
        </is>
      </c>
      <c r="F5577" s="11" t="n">
        <v>2020</v>
      </c>
      <c r="G5577" s="8" t="inlineStr">
        <is>
          <t>Porsche</t>
        </is>
      </c>
      <c r="H5577" s="8" t="inlineStr">
        <is>
          <t>911 Turbo S</t>
        </is>
      </c>
      <c r="I5577" s="8" t="inlineStr">
        <is>
          <t>U0R2NDMNKUSWAJMGB</t>
        </is>
      </c>
      <c r="J5577" s="8" t="inlineStr">
        <is>
          <t>02 - Sports / GT</t>
        </is>
      </c>
      <c r="K5577" s="12" t="n">
        <v>305000</v>
      </c>
      <c r="L5577" s="8" t="inlineStr">
        <is>
          <t>Kentucky</t>
        </is>
      </c>
      <c r="M5577" s="13" t="n">
        <v>5783.49</v>
      </c>
      <c r="N5577" s="13" t="n"/>
      <c r="O5577" s="8" t="inlineStr">
        <is>
          <t>3 + at-fault claims - 5 yrs</t>
        </is>
      </c>
    </row>
    <row r="5578">
      <c r="A5578" s="8" t="inlineStr">
        <is>
          <t>1177fafb-6ff5-54ed-98b6-4fb6135e1345</t>
        </is>
      </c>
      <c r="B5578" s="9" t="inlineStr">
        <is>
          <t>2026-03</t>
        </is>
      </c>
      <c r="C5578" s="10" t="n"/>
      <c r="D5578" s="9" t="inlineStr">
        <is>
          <t>Declined</t>
        </is>
      </c>
      <c r="E5578" s="8" t="inlineStr">
        <is>
          <t>Sunniva Whitlock</t>
        </is>
      </c>
      <c r="F5578" s="11" t="n">
        <v>1963</v>
      </c>
      <c r="G5578" s="8" t="inlineStr">
        <is>
          <t>Ferrari</t>
        </is>
      </c>
      <c r="H5578" s="8" t="inlineStr">
        <is>
          <t>275 GTB/4</t>
        </is>
      </c>
      <c r="I5578" s="8" t="inlineStr">
        <is>
          <t>F78KZ3ZKCMMZNJXZV</t>
        </is>
      </c>
      <c r="J5578" s="8" t="inlineStr">
        <is>
          <t>07 - Post-War Classic (1946-1972)</t>
        </is>
      </c>
      <c r="K5578" s="12" t="n">
        <v>215000</v>
      </c>
      <c r="L5578" s="8" t="inlineStr">
        <is>
          <t>Maryland</t>
        </is>
      </c>
      <c r="M5578" s="13" t="n">
        <v>2196.65</v>
      </c>
      <c r="N5578" s="13" t="n"/>
      <c r="O5578" s="8" t="inlineStr">
        <is>
          <t>3 + at-fault claims - 5 yrs</t>
        </is>
      </c>
    </row>
    <row r="5579">
      <c r="A5579" s="8" t="inlineStr">
        <is>
          <t>12688eda-dbab-5f8b-85d7-236938134bcd</t>
        </is>
      </c>
      <c r="B5579" s="9" t="inlineStr">
        <is>
          <t>2026-03</t>
        </is>
      </c>
      <c r="C5579" s="10" t="n"/>
      <c r="D5579" s="9" t="inlineStr">
        <is>
          <t>Referred</t>
        </is>
      </c>
      <c r="E5579" s="8" t="inlineStr">
        <is>
          <t>Priya Fairweather</t>
        </is>
      </c>
      <c r="F5579" s="11" t="n">
        <v>2000</v>
      </c>
      <c r="G5579" s="8" t="inlineStr">
        <is>
          <t>Aston Martin</t>
        </is>
      </c>
      <c r="H5579" s="8" t="inlineStr">
        <is>
          <t>DB12</t>
        </is>
      </c>
      <c r="I5579" s="8" t="inlineStr">
        <is>
          <t>U2FDUNH8K75476GB4</t>
        </is>
      </c>
      <c r="J5579" s="8" t="inlineStr">
        <is>
          <t>02 - Sports / GT</t>
        </is>
      </c>
      <c r="K5579" s="12" t="n">
        <v>365000</v>
      </c>
      <c r="L5579" s="8" t="inlineStr">
        <is>
          <t>New York</t>
        </is>
      </c>
      <c r="M5579" s="13" t="n">
        <v>6611.32</v>
      </c>
      <c r="N5579" s="13" t="n"/>
      <c r="O5579" s="8" t="inlineStr">
        <is>
          <t>2 at-fault claims - 5 yrs</t>
        </is>
      </c>
    </row>
    <row r="5580">
      <c r="A5580" s="8" t="inlineStr">
        <is>
          <t>1286e243-87d5-5d99-a56b-a7260acc0905</t>
        </is>
      </c>
      <c r="B5580" s="9" t="inlineStr">
        <is>
          <t>2026-03</t>
        </is>
      </c>
      <c r="C5580" s="10" t="n"/>
      <c r="D5580" s="9" t="inlineStr">
        <is>
          <t>Declined</t>
        </is>
      </c>
      <c r="E5580" s="8" t="inlineStr">
        <is>
          <t>Beatrix Underwood</t>
        </is>
      </c>
      <c r="F5580" s="11" t="n">
        <v>1984</v>
      </c>
      <c r="G5580" s="8" t="inlineStr">
        <is>
          <t>Mercedes-Benz</t>
        </is>
      </c>
      <c r="H5580" s="8" t="inlineStr">
        <is>
          <t>AMG GT</t>
        </is>
      </c>
      <c r="I5580" s="8" t="inlineStr">
        <is>
          <t>M565J1K38G0846CLZ</t>
        </is>
      </c>
      <c r="J5580" s="8" t="inlineStr">
        <is>
          <t>02 - Sports / GT</t>
        </is>
      </c>
      <c r="K5580" s="12" t="n">
        <v>635000</v>
      </c>
      <c r="L5580" s="8" t="inlineStr">
        <is>
          <t>Idaho</t>
        </is>
      </c>
      <c r="M5580" s="13" t="n">
        <v>7709.86</v>
      </c>
      <c r="N5580" s="13" t="n"/>
      <c r="O5580" s="8" t="inlineStr">
        <is>
          <t>3 + at-fault claims - 5 yrs</t>
        </is>
      </c>
    </row>
    <row r="5581">
      <c r="A5581" s="8" t="inlineStr">
        <is>
          <t>12876868-e468-52c1-8d72-d1082edc4804</t>
        </is>
      </c>
      <c r="B5581" s="9" t="inlineStr">
        <is>
          <t>2026-03</t>
        </is>
      </c>
      <c r="C5581" s="10" t="n"/>
      <c r="D5581" s="9" t="inlineStr">
        <is>
          <t>Declined</t>
        </is>
      </c>
      <c r="E5581" s="8" t="inlineStr">
        <is>
          <t>Leopold Delacroix</t>
        </is>
      </c>
      <c r="F5581" s="11" t="n">
        <v>1966</v>
      </c>
      <c r="G5581" s="8" t="inlineStr">
        <is>
          <t>Porsche</t>
        </is>
      </c>
      <c r="H5581" s="8" t="inlineStr">
        <is>
          <t>911 Turbo S</t>
        </is>
      </c>
      <c r="I5581" s="8" t="inlineStr">
        <is>
          <t>6WPZ538RUJAXK024C</t>
        </is>
      </c>
      <c r="J5581" s="8" t="inlineStr">
        <is>
          <t>02 - Sports / GT</t>
        </is>
      </c>
      <c r="K5581" s="12" t="n">
        <v>230000</v>
      </c>
      <c r="L5581" s="8" t="inlineStr">
        <is>
          <t>Illinois</t>
        </is>
      </c>
      <c r="M5581" s="13" t="n">
        <v>5429.74</v>
      </c>
      <c r="N5581" s="13" t="n"/>
      <c r="O5581" s="8" t="inlineStr">
        <is>
          <t>3 + at-fault claims - 5 yrs</t>
        </is>
      </c>
    </row>
    <row r="5582">
      <c r="A5582" s="8" t="inlineStr">
        <is>
          <t>12e7944b-81b1-5386-a255-4beaa0979ca6</t>
        </is>
      </c>
      <c r="B5582" s="9" t="inlineStr">
        <is>
          <t>2026-03</t>
        </is>
      </c>
      <c r="C5582" s="10" t="n"/>
      <c r="D5582" s="9" t="inlineStr">
        <is>
          <t>Declined</t>
        </is>
      </c>
      <c r="E5582" s="8" t="inlineStr">
        <is>
          <t>Ottilie Ashcombe</t>
        </is>
      </c>
      <c r="F5582" s="11" t="n">
        <v>2004</v>
      </c>
      <c r="G5582" s="8" t="inlineStr">
        <is>
          <t>Ferrari</t>
        </is>
      </c>
      <c r="H5582" s="8" t="inlineStr">
        <is>
          <t>SF90 Stradale</t>
        </is>
      </c>
      <c r="I5582" s="8" t="inlineStr">
        <is>
          <t>XVLL9D2MYE3V8VNXU</t>
        </is>
      </c>
      <c r="J5582" s="8" t="inlineStr">
        <is>
          <t>03 - Supercar</t>
        </is>
      </c>
      <c r="K5582" s="12" t="n">
        <v>885000</v>
      </c>
      <c r="L5582" s="8" t="inlineStr">
        <is>
          <t>Iowa</t>
        </is>
      </c>
      <c r="M5582" s="13" t="n">
        <v>17449.53</v>
      </c>
      <c r="N5582" s="13" t="n"/>
      <c r="O5582" s="8" t="inlineStr">
        <is>
          <t>3 + at-fault claims - 5 yrs</t>
        </is>
      </c>
    </row>
    <row r="5583">
      <c r="A5583" s="8" t="inlineStr">
        <is>
          <t>12fb878a-4f5f-540b-919e-0c8b7a233511</t>
        </is>
      </c>
      <c r="B5583" s="9" t="inlineStr">
        <is>
          <t>2026-03</t>
        </is>
      </c>
      <c r="C5583" s="10" t="n"/>
      <c r="D5583" s="9" t="inlineStr">
        <is>
          <t>Declined</t>
        </is>
      </c>
      <c r="E5583" s="8" t="inlineStr">
        <is>
          <t>Delphine Harrington</t>
        </is>
      </c>
      <c r="F5583" s="11" t="n">
        <v>2018</v>
      </c>
      <c r="G5583" s="8" t="inlineStr">
        <is>
          <t>McLaren</t>
        </is>
      </c>
      <c r="H5583" s="8" t="inlineStr">
        <is>
          <t>750S</t>
        </is>
      </c>
      <c r="I5583" s="8" t="inlineStr">
        <is>
          <t>04HTCL9SSE94W01RA</t>
        </is>
      </c>
      <c r="J5583" s="8" t="inlineStr">
        <is>
          <t>03 - Supercar</t>
        </is>
      </c>
      <c r="K5583" s="12" t="n">
        <v>600000</v>
      </c>
      <c r="L5583" s="8" t="inlineStr">
        <is>
          <t>New Hampshire</t>
        </is>
      </c>
      <c r="M5583" s="13" t="n">
        <v>11184.91</v>
      </c>
      <c r="N5583" s="13" t="n"/>
      <c r="O5583" s="8" t="inlineStr">
        <is>
          <t>3 + at-fault claims - 5 yrs</t>
        </is>
      </c>
    </row>
    <row r="5584">
      <c r="A5584" s="8" t="inlineStr">
        <is>
          <t>13057b54-c3f7-51f7-8fd3-3d26111462f1</t>
        </is>
      </c>
      <c r="B5584" s="9" t="inlineStr">
        <is>
          <t>2026-03</t>
        </is>
      </c>
      <c r="C5584" s="10" t="n"/>
      <c r="D5584" s="9" t="inlineStr">
        <is>
          <t>Declined</t>
        </is>
      </c>
      <c r="E5584" s="8" t="inlineStr">
        <is>
          <t>Desmond Chattopadhyay</t>
        </is>
      </c>
      <c r="F5584" s="11" t="n">
        <v>2007</v>
      </c>
      <c r="G5584" s="8" t="inlineStr">
        <is>
          <t>BMW</t>
        </is>
      </c>
      <c r="H5584" s="8" t="inlineStr">
        <is>
          <t>M8 Competition</t>
        </is>
      </c>
      <c r="I5584" s="8" t="inlineStr">
        <is>
          <t>2TKKJVCT8FNVYW0DU</t>
        </is>
      </c>
      <c r="J5584" s="8" t="inlineStr">
        <is>
          <t>02 - Sports / GT</t>
        </is>
      </c>
      <c r="K5584" s="12" t="n">
        <v>160000</v>
      </c>
      <c r="L5584" s="8" t="inlineStr">
        <is>
          <t>California</t>
        </is>
      </c>
      <c r="M5584" s="13" t="n">
        <v>3749.43</v>
      </c>
      <c r="N5584" s="13" t="n"/>
      <c r="O5584" s="8" t="inlineStr">
        <is>
          <t>3 + at-fault claims - 5 yrs</t>
        </is>
      </c>
    </row>
    <row r="5585">
      <c r="A5585" s="8" t="inlineStr">
        <is>
          <t>136fbc9a-6151-55d8-b254-191828277b82</t>
        </is>
      </c>
      <c r="B5585" s="9" t="inlineStr">
        <is>
          <t>2026-03</t>
        </is>
      </c>
      <c r="C5585" s="10" t="n"/>
      <c r="D5585" s="9" t="inlineStr">
        <is>
          <t>Declined</t>
        </is>
      </c>
      <c r="E5585" s="8" t="inlineStr">
        <is>
          <t>Callum Montoya</t>
        </is>
      </c>
      <c r="F5585" s="11" t="n">
        <v>2014</v>
      </c>
      <c r="G5585" s="8" t="inlineStr">
        <is>
          <t>Bentley</t>
        </is>
      </c>
      <c r="H5585" s="8" t="inlineStr">
        <is>
          <t>4.5 Litre</t>
        </is>
      </c>
      <c r="I5585" s="8" t="inlineStr">
        <is>
          <t>4YMY1ZFNFWZYCZH5M</t>
        </is>
      </c>
      <c r="J5585" s="8" t="inlineStr">
        <is>
          <t>06 - Vintage Pre-War (pre-1946)</t>
        </is>
      </c>
      <c r="K5585" s="12" t="n">
        <v>1440000</v>
      </c>
      <c r="L5585" s="8" t="inlineStr">
        <is>
          <t>Oklahoma</t>
        </is>
      </c>
      <c r="M5585" s="13" t="n">
        <v>11639.55</v>
      </c>
      <c r="N5585" s="13" t="n"/>
      <c r="O5585" s="8" t="inlineStr">
        <is>
          <t>3 + at-fault claims - 5 yrs</t>
        </is>
      </c>
    </row>
    <row r="5586">
      <c r="A5586" s="8" t="inlineStr">
        <is>
          <t>13f3e830-582d-52e9-9765-ae0ba308d6de</t>
        </is>
      </c>
      <c r="B5586" s="9" t="inlineStr">
        <is>
          <t>2026-03</t>
        </is>
      </c>
      <c r="C5586" s="10" t="n"/>
      <c r="D5586" s="9" t="inlineStr">
        <is>
          <t>Declined</t>
        </is>
      </c>
      <c r="E5586" s="8" t="inlineStr">
        <is>
          <t>Emiliano Kingsford</t>
        </is>
      </c>
      <c r="F5586" s="11" t="n">
        <v>1973</v>
      </c>
      <c r="G5586" s="8" t="inlineStr">
        <is>
          <t>Maserati</t>
        </is>
      </c>
      <c r="H5586" s="8" t="inlineStr">
        <is>
          <t>GranTurismo</t>
        </is>
      </c>
      <c r="I5586" s="8" t="inlineStr">
        <is>
          <t>MRJSUUNPSRVWY2ZXS</t>
        </is>
      </c>
      <c r="J5586" s="8" t="inlineStr">
        <is>
          <t>02 - Sports / GT</t>
        </is>
      </c>
      <c r="K5586" s="12" t="n">
        <v>670000</v>
      </c>
      <c r="L5586" s="8" t="inlineStr">
        <is>
          <t>Massachusetts</t>
        </is>
      </c>
      <c r="M5586" s="13" t="n">
        <v>10271.23</v>
      </c>
      <c r="N5586" s="13" t="n"/>
      <c r="O5586" s="8" t="inlineStr">
        <is>
          <t>3 + at-fault claims - 5 yrs</t>
        </is>
      </c>
    </row>
    <row r="5587">
      <c r="A5587" s="8" t="inlineStr">
        <is>
          <t>1687b835-132f-5509-b148-33fadc8fbee5</t>
        </is>
      </c>
      <c r="B5587" s="9" t="inlineStr">
        <is>
          <t>2026-03</t>
        </is>
      </c>
      <c r="C5587" s="10" t="n"/>
      <c r="D5587" s="9" t="inlineStr">
        <is>
          <t>Declined</t>
        </is>
      </c>
      <c r="E5587" s="8" t="inlineStr">
        <is>
          <t>Emiliano Castellanos</t>
        </is>
      </c>
      <c r="F5587" s="11" t="n">
        <v>1982</v>
      </c>
      <c r="G5587" s="8" t="inlineStr">
        <is>
          <t>Bentley</t>
        </is>
      </c>
      <c r="H5587" s="8" t="inlineStr">
        <is>
          <t>Continental GT</t>
        </is>
      </c>
      <c r="I5587" s="8" t="inlineStr">
        <is>
          <t>NZD209B8KYE6PR71B</t>
        </is>
      </c>
      <c r="J5587" s="8" t="inlineStr">
        <is>
          <t>02 - Sports / GT</t>
        </is>
      </c>
      <c r="K5587" s="12" t="n">
        <v>450000</v>
      </c>
      <c r="L5587" s="8" t="inlineStr">
        <is>
          <t>New York</t>
        </is>
      </c>
      <c r="M5587" s="13" t="n">
        <v>8150.94</v>
      </c>
      <c r="N5587" s="13" t="n"/>
      <c r="O5587" s="8" t="inlineStr">
        <is>
          <t>3 + at-fault claims - 5 yrs</t>
        </is>
      </c>
    </row>
    <row r="5588">
      <c r="A5588" s="8" t="inlineStr">
        <is>
          <t>180e4f58-ccde-59a5-a528-2510398dc5de</t>
        </is>
      </c>
      <c r="B5588" s="9" t="inlineStr">
        <is>
          <t>2026-03</t>
        </is>
      </c>
      <c r="C5588" s="10" t="n"/>
      <c r="D5588" s="9" t="inlineStr">
        <is>
          <t>Declined</t>
        </is>
      </c>
      <c r="E5588" s="8" t="inlineStr">
        <is>
          <t>Desmond Delacroix</t>
        </is>
      </c>
      <c r="F5588" s="11" t="n">
        <v>1970</v>
      </c>
      <c r="G5588" s="8" t="inlineStr">
        <is>
          <t>Porsche</t>
        </is>
      </c>
      <c r="H5588" s="8" t="inlineStr">
        <is>
          <t>911 Turbo S</t>
        </is>
      </c>
      <c r="I5588" s="8" t="inlineStr">
        <is>
          <t>ZR6JSWYLBGNMRYUP8</t>
        </is>
      </c>
      <c r="J5588" s="8" t="inlineStr">
        <is>
          <t>02 - Sports / GT</t>
        </is>
      </c>
      <c r="K5588" s="12" t="n">
        <v>1010000</v>
      </c>
      <c r="L5588" s="8" t="inlineStr">
        <is>
          <t>Missouri</t>
        </is>
      </c>
      <c r="M5588" s="13" t="n">
        <v>11110</v>
      </c>
      <c r="N5588" s="13" t="n"/>
      <c r="O5588" s="8" t="inlineStr">
        <is>
          <t>3 + at-fault claims - 5 yrs</t>
        </is>
      </c>
    </row>
    <row r="5589">
      <c r="A5589" s="8" t="inlineStr">
        <is>
          <t>1b0bbcc9-caf0-578f-8625-37029d9c75f7</t>
        </is>
      </c>
      <c r="B5589" s="9" t="inlineStr">
        <is>
          <t>2026-03</t>
        </is>
      </c>
      <c r="C5589" s="10" t="n"/>
      <c r="D5589" s="9" t="inlineStr">
        <is>
          <t>Declined</t>
        </is>
      </c>
      <c r="E5589" s="8" t="inlineStr">
        <is>
          <t>Cassius Merriweather</t>
        </is>
      </c>
      <c r="F5589" s="11" t="n">
        <v>1971</v>
      </c>
      <c r="G5589" s="8" t="inlineStr">
        <is>
          <t>Aston Martin</t>
        </is>
      </c>
      <c r="H5589" s="8" t="inlineStr">
        <is>
          <t>DB12</t>
        </is>
      </c>
      <c r="I5589" s="8" t="inlineStr">
        <is>
          <t>SFGKYN1XH3Z1WJ0KM</t>
        </is>
      </c>
      <c r="J5589" s="8" t="inlineStr">
        <is>
          <t>02 - Sports / GT</t>
        </is>
      </c>
      <c r="K5589" s="12" t="n">
        <v>415000</v>
      </c>
      <c r="L5589" s="8" t="inlineStr">
        <is>
          <t>Hawaii</t>
        </is>
      </c>
      <c r="M5589" s="13" t="n">
        <v>7634.43</v>
      </c>
      <c r="N5589" s="13" t="n"/>
      <c r="O5589" s="8" t="inlineStr">
        <is>
          <t>3 + at-fault claims - 5 yrs</t>
        </is>
      </c>
    </row>
    <row r="5590">
      <c r="A5590" s="8" t="inlineStr">
        <is>
          <t>1bf152a0-1d9e-57ed-b0a8-fdecf35d708a</t>
        </is>
      </c>
      <c r="B5590" s="9" t="inlineStr">
        <is>
          <t>2026-03</t>
        </is>
      </c>
      <c r="C5590" s="10" t="n"/>
      <c r="D5590" s="9" t="inlineStr">
        <is>
          <t>Referred</t>
        </is>
      </c>
      <c r="E5590" s="8" t="inlineStr">
        <is>
          <t>Thaddeus Merriweather</t>
        </is>
      </c>
      <c r="F5590" s="11" t="n">
        <v>2007</v>
      </c>
      <c r="G5590" s="8" t="inlineStr">
        <is>
          <t>McLaren</t>
        </is>
      </c>
      <c r="H5590" s="8" t="inlineStr">
        <is>
          <t>750S</t>
        </is>
      </c>
      <c r="I5590" s="8" t="inlineStr">
        <is>
          <t>J5KWRD2JB9NBLW3Z4</t>
        </is>
      </c>
      <c r="J5590" s="8" t="inlineStr">
        <is>
          <t>03 - Supercar</t>
        </is>
      </c>
      <c r="K5590" s="12" t="n">
        <v>1580000</v>
      </c>
      <c r="L5590" s="8" t="inlineStr">
        <is>
          <t>Vermont</t>
        </is>
      </c>
      <c r="M5590" s="13" t="n">
        <v>29095.85</v>
      </c>
      <c r="N5590" s="13" t="n"/>
      <c r="O5590" s="8" t="inlineStr">
        <is>
          <t>2 at-fault claims - 5 yrs</t>
        </is>
      </c>
    </row>
    <row r="5591">
      <c r="A5591" s="8" t="inlineStr">
        <is>
          <t>1f84bc6d-d327-5339-aad0-8b14b3a95b7c</t>
        </is>
      </c>
      <c r="B5591" s="9" t="inlineStr">
        <is>
          <t>2026-03</t>
        </is>
      </c>
      <c r="C5591" s="10" t="n"/>
      <c r="D5591" s="9" t="inlineStr">
        <is>
          <t>Declined</t>
        </is>
      </c>
      <c r="E5591" s="8" t="inlineStr">
        <is>
          <t>Everett Ashcombe</t>
        </is>
      </c>
      <c r="F5591" s="11" t="n">
        <v>1975</v>
      </c>
      <c r="G5591" s="8" t="inlineStr">
        <is>
          <t>Aston Martin</t>
        </is>
      </c>
      <c r="H5591" s="8" t="inlineStr">
        <is>
          <t>DB12</t>
        </is>
      </c>
      <c r="I5591" s="8" t="inlineStr">
        <is>
          <t>WN9WT17K3YCPEJBYM</t>
        </is>
      </c>
      <c r="J5591" s="8" t="inlineStr">
        <is>
          <t>02 - Sports / GT</t>
        </is>
      </c>
      <c r="K5591" s="12" t="n">
        <v>375000</v>
      </c>
      <c r="L5591" s="8" t="inlineStr">
        <is>
          <t>California</t>
        </is>
      </c>
      <c r="M5591" s="13" t="n">
        <v>7163.92</v>
      </c>
      <c r="N5591" s="13" t="n"/>
      <c r="O5591" s="8" t="inlineStr">
        <is>
          <t>3 + at-fault claims - 5 yrs</t>
        </is>
      </c>
    </row>
    <row r="5592">
      <c r="A5592" s="8" t="inlineStr">
        <is>
          <t>1fcd0727-64d7-5292-8f5f-a394bc88b5c5</t>
        </is>
      </c>
      <c r="B5592" s="9" t="inlineStr">
        <is>
          <t>2026-03</t>
        </is>
      </c>
      <c r="C5592" s="10" t="n"/>
      <c r="D5592" s="9" t="inlineStr">
        <is>
          <t>Declined</t>
        </is>
      </c>
      <c r="E5592" s="8" t="inlineStr">
        <is>
          <t>Callum Kingsford</t>
        </is>
      </c>
      <c r="F5592" s="11" t="n">
        <v>1986</v>
      </c>
      <c r="G5592" s="8" t="inlineStr">
        <is>
          <t>Mercedes-Benz</t>
        </is>
      </c>
      <c r="H5592" s="8" t="inlineStr">
        <is>
          <t>280SL Pagoda</t>
        </is>
      </c>
      <c r="I5592" s="8" t="inlineStr">
        <is>
          <t>RCVPZP7RREGABVX62</t>
        </is>
      </c>
      <c r="J5592" s="8" t="inlineStr">
        <is>
          <t>07 - Post-War Classic (1946-1972)</t>
        </is>
      </c>
      <c r="K5592" s="12" t="n">
        <v>410000</v>
      </c>
      <c r="L5592" s="8" t="inlineStr">
        <is>
          <t>New York</t>
        </is>
      </c>
      <c r="M5592" s="13" t="n">
        <v>4752.91</v>
      </c>
      <c r="N5592" s="13" t="n"/>
      <c r="O5592" s="8" t="inlineStr">
        <is>
          <t>3 + at-fault claims - 5 yrs</t>
        </is>
      </c>
    </row>
    <row r="5593">
      <c r="A5593" s="8" t="inlineStr">
        <is>
          <t>2271bbc1-c45a-56c5-b7c3-7418f61eb227</t>
        </is>
      </c>
      <c r="B5593" s="9" t="inlineStr">
        <is>
          <t>2026-03</t>
        </is>
      </c>
      <c r="C5593" s="10" t="n"/>
      <c r="D5593" s="9" t="inlineStr">
        <is>
          <t>Declined</t>
        </is>
      </c>
      <c r="E5593" s="8" t="inlineStr">
        <is>
          <t>Sunniva Merriweather</t>
        </is>
      </c>
      <c r="F5593" s="11" t="n">
        <v>1998</v>
      </c>
      <c r="G5593" s="8" t="inlineStr">
        <is>
          <t>Singer</t>
        </is>
      </c>
      <c r="H5593" s="8" t="inlineStr">
        <is>
          <t>911 Reimagined</t>
        </is>
      </c>
      <c r="I5593" s="8" t="inlineStr">
        <is>
          <t>MELL79S06A3F7L0L4</t>
        </is>
      </c>
      <c r="J5593" s="8" t="inlineStr">
        <is>
          <t>11 - Restomod / Coachbuilt / Bespoke</t>
        </is>
      </c>
      <c r="K5593" s="12" t="n">
        <v>545000</v>
      </c>
      <c r="L5593" s="8" t="inlineStr">
        <is>
          <t>Nebraska</t>
        </is>
      </c>
      <c r="M5593" s="13" t="n">
        <v>10426.98</v>
      </c>
      <c r="N5593" s="13" t="n"/>
      <c r="O5593" s="8" t="inlineStr">
        <is>
          <t>3 + at-fault claims - 5 yrs</t>
        </is>
      </c>
    </row>
    <row r="5594">
      <c r="A5594" s="8" t="inlineStr">
        <is>
          <t>2288462f-06d7-5a56-86a6-82dbd0003ba6</t>
        </is>
      </c>
      <c r="B5594" s="9" t="inlineStr">
        <is>
          <t>2026-03</t>
        </is>
      </c>
      <c r="C5594" s="10" t="n"/>
      <c r="D5594" s="9" t="inlineStr">
        <is>
          <t>Declined</t>
        </is>
      </c>
      <c r="E5594" s="8" t="inlineStr">
        <is>
          <t>Noor Farkas</t>
        </is>
      </c>
      <c r="F5594" s="11" t="n">
        <v>2020</v>
      </c>
      <c r="G5594" s="8" t="inlineStr">
        <is>
          <t>Maserati</t>
        </is>
      </c>
      <c r="H5594" s="8" t="inlineStr">
        <is>
          <t>GranTurismo</t>
        </is>
      </c>
      <c r="I5594" s="8" t="inlineStr">
        <is>
          <t>430WCDHYGB3VD0LHW</t>
        </is>
      </c>
      <c r="J5594" s="8" t="inlineStr">
        <is>
          <t>02 - Sports / GT</t>
        </is>
      </c>
      <c r="K5594" s="12" t="n">
        <v>415000</v>
      </c>
      <c r="L5594" s="8" t="inlineStr">
        <is>
          <t>New Hampshire</t>
        </is>
      </c>
      <c r="M5594" s="13" t="n">
        <v>6107.55</v>
      </c>
      <c r="N5594" s="13" t="n"/>
      <c r="O5594" s="8" t="inlineStr">
        <is>
          <t>3 + at-fault claims - 5 yrs</t>
        </is>
      </c>
    </row>
    <row r="5595">
      <c r="A5595" s="8" t="inlineStr">
        <is>
          <t>2339f06a-6537-5d7f-a1c4-9ea349a168bf</t>
        </is>
      </c>
      <c r="B5595" s="9" t="inlineStr">
        <is>
          <t>2026-03</t>
        </is>
      </c>
      <c r="C5595" s="10" t="n"/>
      <c r="D5595" s="9" t="inlineStr">
        <is>
          <t>Declined</t>
        </is>
      </c>
      <c r="E5595" s="8" t="inlineStr">
        <is>
          <t>Desmond Whitlock</t>
        </is>
      </c>
      <c r="F5595" s="11" t="n">
        <v>2000</v>
      </c>
      <c r="G5595" s="8" t="inlineStr">
        <is>
          <t>BMW</t>
        </is>
      </c>
      <c r="H5595" s="8" t="inlineStr">
        <is>
          <t>M8 Competition</t>
        </is>
      </c>
      <c r="I5595" s="8" t="inlineStr">
        <is>
          <t>1EG1JE5P281L1XFS2</t>
        </is>
      </c>
      <c r="J5595" s="8" t="inlineStr">
        <is>
          <t>02 - Sports / GT</t>
        </is>
      </c>
      <c r="K5595" s="12" t="n">
        <v>275000</v>
      </c>
      <c r="L5595" s="8" t="inlineStr">
        <is>
          <t>Delaware</t>
        </is>
      </c>
      <c r="M5595" s="13" t="n">
        <v>4864.39</v>
      </c>
      <c r="N5595" s="13" t="n"/>
      <c r="O5595" s="8" t="inlineStr">
        <is>
          <t>3 + at-fault claims - 5 yrs</t>
        </is>
      </c>
    </row>
    <row r="5596">
      <c r="A5596" s="8" t="inlineStr">
        <is>
          <t>243d5c71-d335-518e-996d-8b7f097f0ffd</t>
        </is>
      </c>
      <c r="B5596" s="9" t="inlineStr">
        <is>
          <t>2026-03</t>
        </is>
      </c>
      <c r="C5596" s="10" t="n"/>
      <c r="D5596" s="9" t="inlineStr">
        <is>
          <t>Declined</t>
        </is>
      </c>
      <c r="E5596" s="8" t="inlineStr">
        <is>
          <t>Wilhelmina Delacroix</t>
        </is>
      </c>
      <c r="F5596" s="11" t="n">
        <v>1962</v>
      </c>
      <c r="G5596" s="8" t="inlineStr">
        <is>
          <t>McLaren</t>
        </is>
      </c>
      <c r="H5596" s="8" t="inlineStr">
        <is>
          <t>750S</t>
        </is>
      </c>
      <c r="I5596" s="8" t="inlineStr">
        <is>
          <t>P8TSYSFYJXTP0G9WC</t>
        </is>
      </c>
      <c r="J5596" s="8" t="inlineStr">
        <is>
          <t>03 - Supercar</t>
        </is>
      </c>
      <c r="K5596" s="12" t="n">
        <v>1160000</v>
      </c>
      <c r="L5596" s="8" t="inlineStr">
        <is>
          <t>Illinois</t>
        </is>
      </c>
      <c r="M5596" s="13" t="n">
        <v>23812.83</v>
      </c>
      <c r="N5596" s="13" t="n"/>
      <c r="O5596" s="8" t="inlineStr">
        <is>
          <t>3 + at-fault claims - 5 yrs</t>
        </is>
      </c>
    </row>
    <row r="5597">
      <c r="A5597" s="8" t="inlineStr">
        <is>
          <t>249144ec-d1bc-508a-ab77-6c2c9af6f38c</t>
        </is>
      </c>
      <c r="B5597" s="9" t="inlineStr">
        <is>
          <t>2026-03</t>
        </is>
      </c>
      <c r="C5597" s="10" t="n"/>
      <c r="D5597" s="9" t="inlineStr">
        <is>
          <t>Declined</t>
        </is>
      </c>
      <c r="E5597" s="8" t="inlineStr">
        <is>
          <t>Noor Farkas</t>
        </is>
      </c>
      <c r="F5597" s="11" t="n">
        <v>1958</v>
      </c>
      <c r="G5597" s="8" t="inlineStr">
        <is>
          <t>BMW</t>
        </is>
      </c>
      <c r="H5597" s="8" t="inlineStr">
        <is>
          <t>M8 Competition</t>
        </is>
      </c>
      <c r="I5597" s="8" t="inlineStr">
        <is>
          <t>9D0T68B1BEBTRPBPF</t>
        </is>
      </c>
      <c r="J5597" s="8" t="inlineStr">
        <is>
          <t>02 - Sports / GT</t>
        </is>
      </c>
      <c r="K5597" s="12" t="n">
        <v>930000</v>
      </c>
      <c r="L5597" s="8" t="inlineStr">
        <is>
          <t>South Dakota</t>
        </is>
      </c>
      <c r="M5597" s="13" t="n">
        <v>12660.28</v>
      </c>
      <c r="N5597" s="13" t="n"/>
      <c r="O5597" s="8" t="inlineStr">
        <is>
          <t>3 + at-fault claims - 5 yrs</t>
        </is>
      </c>
    </row>
    <row r="5598">
      <c r="A5598" s="8" t="inlineStr">
        <is>
          <t>24e292c7-342e-5fc4-a02f-405a5d5a0dd5</t>
        </is>
      </c>
      <c r="B5598" s="9" t="inlineStr">
        <is>
          <t>2026-03</t>
        </is>
      </c>
      <c r="C5598" s="10" t="n"/>
      <c r="D5598" s="9" t="inlineStr">
        <is>
          <t>Referred</t>
        </is>
      </c>
      <c r="E5598" s="8" t="inlineStr">
        <is>
          <t>Noor Castellanos</t>
        </is>
      </c>
      <c r="F5598" s="11" t="n">
        <v>2023</v>
      </c>
      <c r="G5598" s="8" t="inlineStr">
        <is>
          <t>Maserati</t>
        </is>
      </c>
      <c r="H5598" s="8" t="inlineStr">
        <is>
          <t>GranTurismo</t>
        </is>
      </c>
      <c r="I5598" s="8" t="inlineStr">
        <is>
          <t>6T0D7R9TGXJ6WVWR6</t>
        </is>
      </c>
      <c r="J5598" s="8" t="inlineStr">
        <is>
          <t>02 - Sports / GT</t>
        </is>
      </c>
      <c r="K5598" s="12" t="n">
        <v>915000</v>
      </c>
      <c r="L5598" s="8" t="inlineStr">
        <is>
          <t>Mississippi</t>
        </is>
      </c>
      <c r="M5598" s="13" t="n">
        <v>13353.82</v>
      </c>
      <c r="N5598" s="13" t="n"/>
      <c r="O5598" s="8" t="inlineStr">
        <is>
          <t>Prior carrier non-renewal / cancellation</t>
        </is>
      </c>
    </row>
    <row r="5599">
      <c r="A5599" s="8" t="inlineStr">
        <is>
          <t>2a1191e3-39be-50c0-bf03-b150dca5ad27</t>
        </is>
      </c>
      <c r="B5599" s="9" t="inlineStr">
        <is>
          <t>2026-03</t>
        </is>
      </c>
      <c r="C5599" s="10" t="n"/>
      <c r="D5599" s="9" t="inlineStr">
        <is>
          <t>Declined</t>
        </is>
      </c>
      <c r="E5599" s="8" t="inlineStr">
        <is>
          <t>Ramona Pennington</t>
        </is>
      </c>
      <c r="F5599" s="11" t="n">
        <v>1965</v>
      </c>
      <c r="G5599" s="8" t="inlineStr">
        <is>
          <t>Ferrari</t>
        </is>
      </c>
      <c r="H5599" s="8" t="inlineStr">
        <is>
          <t>296 GTB</t>
        </is>
      </c>
      <c r="I5599" s="8" t="inlineStr">
        <is>
          <t>5G10P54D1WZKE2PNF</t>
        </is>
      </c>
      <c r="J5599" s="8" t="inlineStr">
        <is>
          <t>03 - Supercar</t>
        </is>
      </c>
      <c r="K5599" s="12" t="n">
        <v>755000</v>
      </c>
      <c r="L5599" s="8" t="inlineStr">
        <is>
          <t>New York</t>
        </is>
      </c>
      <c r="M5599" s="13" t="n">
        <v>17322.26</v>
      </c>
      <c r="N5599" s="13" t="n"/>
      <c r="O5599" s="8" t="inlineStr">
        <is>
          <t>3 + at-fault claims - 5 yrs</t>
        </is>
      </c>
    </row>
    <row r="5600">
      <c r="A5600" s="8" t="inlineStr">
        <is>
          <t>2b1f3713-a399-552b-bfa0-e9c74b06ec5d</t>
        </is>
      </c>
      <c r="B5600" s="9" t="inlineStr">
        <is>
          <t>2026-03</t>
        </is>
      </c>
      <c r="C5600" s="10" t="n"/>
      <c r="D5600" s="9" t="inlineStr">
        <is>
          <t>Declined</t>
        </is>
      </c>
      <c r="E5600" s="8" t="inlineStr">
        <is>
          <t>Thaddeus Chattopadhyay</t>
        </is>
      </c>
      <c r="F5600" s="11" t="n">
        <v>1958</v>
      </c>
      <c r="G5600" s="8" t="inlineStr">
        <is>
          <t>Porsche</t>
        </is>
      </c>
      <c r="H5600" s="8" t="inlineStr">
        <is>
          <t>911 Turbo S</t>
        </is>
      </c>
      <c r="I5600" s="8" t="inlineStr">
        <is>
          <t>S66PDZ0Z6WJTTHPXD</t>
        </is>
      </c>
      <c r="J5600" s="8" t="inlineStr">
        <is>
          <t>02 - Sports / GT</t>
        </is>
      </c>
      <c r="K5600" s="12" t="n">
        <v>300000</v>
      </c>
      <c r="L5600" s="8" t="inlineStr">
        <is>
          <t>New York</t>
        </is>
      </c>
      <c r="M5600" s="13" t="n">
        <v>5433.96</v>
      </c>
      <c r="N5600" s="13" t="n"/>
      <c r="O5600" s="8" t="inlineStr">
        <is>
          <t>3 + at-fault claims - 5 yrs</t>
        </is>
      </c>
    </row>
    <row r="5601">
      <c r="A5601" s="8" t="inlineStr">
        <is>
          <t>2ba22cd2-67a5-5024-b533-7647e171ba2f</t>
        </is>
      </c>
      <c r="B5601" s="9" t="inlineStr">
        <is>
          <t>2026-03</t>
        </is>
      </c>
      <c r="C5601" s="10" t="n"/>
      <c r="D5601" s="9" t="inlineStr">
        <is>
          <t>Declined</t>
        </is>
      </c>
      <c r="E5601" s="8" t="inlineStr">
        <is>
          <t>Aurelio Underwood</t>
        </is>
      </c>
      <c r="F5601" s="11" t="n">
        <v>2018</v>
      </c>
      <c r="G5601" s="8" t="inlineStr">
        <is>
          <t>Aston Martin</t>
        </is>
      </c>
      <c r="H5601" s="8" t="inlineStr">
        <is>
          <t>DB12</t>
        </is>
      </c>
      <c r="I5601" s="8" t="inlineStr">
        <is>
          <t>LVCUL0AU35F1XV13P</t>
        </is>
      </c>
      <c r="J5601" s="8" t="inlineStr">
        <is>
          <t>02 - Sports / GT</t>
        </is>
      </c>
      <c r="K5601" s="12" t="n">
        <v>250000</v>
      </c>
      <c r="L5601" s="8" t="inlineStr">
        <is>
          <t>California</t>
        </is>
      </c>
      <c r="M5601" s="13" t="n">
        <v>4775.94</v>
      </c>
      <c r="N5601" s="13" t="n"/>
      <c r="O5601" s="8" t="inlineStr">
        <is>
          <t>3 + at-fault claims - 5 yrs</t>
        </is>
      </c>
    </row>
    <row r="5602">
      <c r="A5602" s="8" t="inlineStr">
        <is>
          <t>2c4a70ff-8d0d-530c-b798-d6852568ef73</t>
        </is>
      </c>
      <c r="B5602" s="9" t="inlineStr">
        <is>
          <t>2026-03</t>
        </is>
      </c>
      <c r="C5602" s="10" t="n"/>
      <c r="D5602" s="9" t="inlineStr">
        <is>
          <t>Declined</t>
        </is>
      </c>
      <c r="E5602" s="8" t="inlineStr">
        <is>
          <t>Sunniva Vandermeer</t>
        </is>
      </c>
      <c r="F5602" s="11" t="n">
        <v>1966</v>
      </c>
      <c r="G5602" s="8" t="inlineStr">
        <is>
          <t>Lamborghini</t>
        </is>
      </c>
      <c r="H5602" s="8" t="inlineStr">
        <is>
          <t>Huracan EVO</t>
        </is>
      </c>
      <c r="I5602" s="8" t="inlineStr">
        <is>
          <t>3P8FNAHP0JRGNCFX6</t>
        </is>
      </c>
      <c r="J5602" s="8" t="inlineStr">
        <is>
          <t>03 - Supercar</t>
        </is>
      </c>
      <c r="K5602" s="12" t="n">
        <v>470000</v>
      </c>
      <c r="L5602" s="8" t="inlineStr">
        <is>
          <t>South Dakota</t>
        </is>
      </c>
      <c r="M5602" s="13" t="n">
        <v>11319.91</v>
      </c>
      <c r="N5602" s="13" t="n"/>
      <c r="O5602" s="8" t="inlineStr">
        <is>
          <t>3 + at-fault claims - 5 yrs</t>
        </is>
      </c>
    </row>
    <row r="5603">
      <c r="A5603" s="8" t="inlineStr">
        <is>
          <t>2c81fff6-92da-570c-955d-59038ef331cf</t>
        </is>
      </c>
      <c r="B5603" s="9" t="inlineStr">
        <is>
          <t>2026-03</t>
        </is>
      </c>
      <c r="C5603" s="10" t="n"/>
      <c r="D5603" s="9" t="inlineStr">
        <is>
          <t>Declined</t>
        </is>
      </c>
      <c r="E5603" s="8" t="inlineStr">
        <is>
          <t>Lorenzo Underwood</t>
        </is>
      </c>
      <c r="F5603" s="11" t="n">
        <v>2000</v>
      </c>
      <c r="G5603" s="8" t="inlineStr">
        <is>
          <t>Porsche</t>
        </is>
      </c>
      <c r="H5603" s="8" t="inlineStr">
        <is>
          <t>911 Turbo S</t>
        </is>
      </c>
      <c r="I5603" s="8" t="inlineStr">
        <is>
          <t>ZXRWJ1DSNLYJ2GSKB</t>
        </is>
      </c>
      <c r="J5603" s="8" t="inlineStr">
        <is>
          <t>02 - Sports / GT</t>
        </is>
      </c>
      <c r="K5603" s="12" t="n">
        <v>770000</v>
      </c>
      <c r="L5603" s="8" t="inlineStr">
        <is>
          <t>Ohio</t>
        </is>
      </c>
      <c r="M5603" s="13" t="n">
        <v>13126.32</v>
      </c>
      <c r="N5603" s="13" t="n"/>
      <c r="O5603" s="8" t="inlineStr">
        <is>
          <t>3 + at-fault claims - 5 yrs</t>
        </is>
      </c>
    </row>
    <row r="5604">
      <c r="A5604" s="8" t="inlineStr">
        <is>
          <t>2d44294f-04ca-5a08-b828-b8640e9828aa</t>
        </is>
      </c>
      <c r="B5604" s="9" t="inlineStr">
        <is>
          <t>2026-03</t>
        </is>
      </c>
      <c r="C5604" s="10" t="n"/>
      <c r="D5604" s="9" t="inlineStr">
        <is>
          <t>Declined</t>
        </is>
      </c>
      <c r="E5604" s="8" t="inlineStr">
        <is>
          <t>Cassius Merriweather</t>
        </is>
      </c>
      <c r="F5604" s="11" t="n">
        <v>1984</v>
      </c>
      <c r="G5604" s="8" t="inlineStr">
        <is>
          <t>Bentley</t>
        </is>
      </c>
      <c r="H5604" s="8" t="inlineStr">
        <is>
          <t>Continental GT</t>
        </is>
      </c>
      <c r="I5604" s="8" t="inlineStr">
        <is>
          <t>BD99XBTV2AE7BBZU7</t>
        </is>
      </c>
      <c r="J5604" s="8" t="inlineStr">
        <is>
          <t>02 - Sports / GT</t>
        </is>
      </c>
      <c r="K5604" s="12" t="n">
        <v>545000</v>
      </c>
      <c r="L5604" s="8" t="inlineStr">
        <is>
          <t>New Hampshire</t>
        </is>
      </c>
      <c r="M5604" s="13" t="n">
        <v>6951.32</v>
      </c>
      <c r="N5604" s="13" t="n"/>
      <c r="O5604" s="8" t="inlineStr">
        <is>
          <t>3 + at-fault claims - 5 yrs</t>
        </is>
      </c>
    </row>
    <row r="5605">
      <c r="A5605" s="8" t="inlineStr">
        <is>
          <t>2f07075a-0059-5b3d-9053-83022e15d288</t>
        </is>
      </c>
      <c r="B5605" s="9" t="inlineStr">
        <is>
          <t>2026-03</t>
        </is>
      </c>
      <c r="C5605" s="10" t="n"/>
      <c r="D5605" s="9" t="inlineStr">
        <is>
          <t>Declined</t>
        </is>
      </c>
      <c r="E5605" s="8" t="inlineStr">
        <is>
          <t>Saoirse Merriweather</t>
        </is>
      </c>
      <c r="F5605" s="11" t="n">
        <v>2002</v>
      </c>
      <c r="G5605" s="8" t="inlineStr">
        <is>
          <t>Maserati</t>
        </is>
      </c>
      <c r="H5605" s="8" t="inlineStr">
        <is>
          <t>GranTurismo</t>
        </is>
      </c>
      <c r="I5605" s="8" t="inlineStr">
        <is>
          <t>C2KGLW18A9TWENH0B</t>
        </is>
      </c>
      <c r="J5605" s="8" t="inlineStr">
        <is>
          <t>02 - Sports / GT</t>
        </is>
      </c>
      <c r="K5605" s="12" t="n">
        <v>295000</v>
      </c>
      <c r="L5605" s="8" t="inlineStr">
        <is>
          <t>Tennessee</t>
        </is>
      </c>
      <c r="M5605" s="13" t="n">
        <v>4091.04</v>
      </c>
      <c r="N5605" s="13" t="n"/>
      <c r="O5605" s="8" t="inlineStr">
        <is>
          <t>3 + at-fault claims - 5 yrs</t>
        </is>
      </c>
    </row>
    <row r="5606">
      <c r="A5606" s="8" t="inlineStr">
        <is>
          <t>2f181f2c-3b31-55c0-979f-51f28a1bf36b</t>
        </is>
      </c>
      <c r="B5606" s="9" t="inlineStr">
        <is>
          <t>2026-03</t>
        </is>
      </c>
      <c r="C5606" s="10" t="n"/>
      <c r="D5606" s="9" t="inlineStr">
        <is>
          <t>Referred</t>
        </is>
      </c>
      <c r="E5606" s="8" t="inlineStr">
        <is>
          <t>Anouk Montoya</t>
        </is>
      </c>
      <c r="F5606" s="11" t="n">
        <v>2012</v>
      </c>
      <c r="G5606" s="8" t="inlineStr">
        <is>
          <t>Aston Martin</t>
        </is>
      </c>
      <c r="H5606" s="8" t="inlineStr">
        <is>
          <t>DB12</t>
        </is>
      </c>
      <c r="I5606" s="8" t="inlineStr">
        <is>
          <t>T66R8FNHZ4MN1U23B</t>
        </is>
      </c>
      <c r="J5606" s="8" t="inlineStr">
        <is>
          <t>02 - Sports / GT</t>
        </is>
      </c>
      <c r="K5606" s="12" t="n">
        <v>650000</v>
      </c>
      <c r="L5606" s="8" t="inlineStr">
        <is>
          <t>Illinois</t>
        </is>
      </c>
      <c r="M5606" s="13" t="n">
        <v>10841.51</v>
      </c>
      <c r="N5606" s="13" t="n"/>
      <c r="O5606" s="8" t="inlineStr">
        <is>
          <t>Prior carrier non-renewal / cancellation</t>
        </is>
      </c>
    </row>
    <row r="5607">
      <c r="A5607" s="8" t="inlineStr">
        <is>
          <t>33442dcd-a902-5a0f-9955-5de0586184a6</t>
        </is>
      </c>
      <c r="B5607" s="9" t="inlineStr">
        <is>
          <t>2026-03</t>
        </is>
      </c>
      <c r="C5607" s="10" t="n"/>
      <c r="D5607" s="9" t="inlineStr">
        <is>
          <t>Declined</t>
        </is>
      </c>
      <c r="E5607" s="8" t="inlineStr">
        <is>
          <t>Ingrid Merriweather</t>
        </is>
      </c>
      <c r="F5607" s="11" t="n">
        <v>2019</v>
      </c>
      <c r="G5607" s="8" t="inlineStr">
        <is>
          <t>Ferrari</t>
        </is>
      </c>
      <c r="H5607" s="8" t="inlineStr">
        <is>
          <t>296 GTB</t>
        </is>
      </c>
      <c r="I5607" s="8" t="inlineStr">
        <is>
          <t>DEKTFGZ4VXUAH68ZJ</t>
        </is>
      </c>
      <c r="J5607" s="8" t="inlineStr">
        <is>
          <t>03 - Supercar</t>
        </is>
      </c>
      <c r="K5607" s="12" t="n">
        <v>250000</v>
      </c>
      <c r="L5607" s="8" t="inlineStr">
        <is>
          <t>Alaska</t>
        </is>
      </c>
      <c r="M5607" s="13" t="n">
        <v>6183.96</v>
      </c>
      <c r="N5607" s="13" t="n"/>
      <c r="O5607" s="8" t="inlineStr">
        <is>
          <t>3 + at-fault claims - 5 yrs</t>
        </is>
      </c>
    </row>
    <row r="5608">
      <c r="A5608" s="8" t="inlineStr">
        <is>
          <t>3503dd38-cd8b-570e-9d7d-dfc5be2cd81a</t>
        </is>
      </c>
      <c r="B5608" s="9" t="inlineStr">
        <is>
          <t>2026-03</t>
        </is>
      </c>
      <c r="C5608" s="10" t="n"/>
      <c r="D5608" s="9" t="inlineStr">
        <is>
          <t>Declined</t>
        </is>
      </c>
      <c r="E5608" s="8" t="inlineStr">
        <is>
          <t>Fenwick Vasquez</t>
        </is>
      </c>
      <c r="F5608" s="11" t="n">
        <v>2009</v>
      </c>
      <c r="G5608" s="8" t="inlineStr">
        <is>
          <t>Singer</t>
        </is>
      </c>
      <c r="H5608" s="8" t="inlineStr">
        <is>
          <t>911 Reimagined</t>
        </is>
      </c>
      <c r="I5608" s="8" t="inlineStr">
        <is>
          <t>S87SLEL0T6JHWMBXR</t>
        </is>
      </c>
      <c r="J5608" s="8" t="inlineStr">
        <is>
          <t>11 - Restomod / Coachbuilt / Bespoke</t>
        </is>
      </c>
      <c r="K5608" s="12" t="n">
        <v>820000</v>
      </c>
      <c r="L5608" s="8" t="inlineStr">
        <is>
          <t>Kansas</t>
        </is>
      </c>
      <c r="M5608" s="13" t="n">
        <v>11705.89</v>
      </c>
      <c r="N5608" s="13" t="n"/>
      <c r="O5608" s="8" t="inlineStr">
        <is>
          <t>3 + at-fault claims - 5 yrs</t>
        </is>
      </c>
    </row>
    <row r="5609">
      <c r="A5609" s="8" t="inlineStr">
        <is>
          <t>370944a1-1b78-5a8e-b1bc-8db6017eb2ed</t>
        </is>
      </c>
      <c r="B5609" s="9" t="inlineStr">
        <is>
          <t>2026-03</t>
        </is>
      </c>
      <c r="C5609" s="10" t="n"/>
      <c r="D5609" s="9" t="inlineStr">
        <is>
          <t>Declined</t>
        </is>
      </c>
      <c r="E5609" s="8" t="inlineStr">
        <is>
          <t>Cassius Thistlewood</t>
        </is>
      </c>
      <c r="F5609" s="11" t="n">
        <v>1970</v>
      </c>
      <c r="G5609" s="8" t="inlineStr">
        <is>
          <t>Aston Martin</t>
        </is>
      </c>
      <c r="H5609" s="8" t="inlineStr">
        <is>
          <t>DB12</t>
        </is>
      </c>
      <c r="I5609" s="8" t="inlineStr">
        <is>
          <t>9GSCSR2FDAMLB2YFY</t>
        </is>
      </c>
      <c r="J5609" s="8" t="inlineStr">
        <is>
          <t>02 - Sports / GT</t>
        </is>
      </c>
      <c r="K5609" s="12" t="n">
        <v>400000</v>
      </c>
      <c r="L5609" s="8" t="inlineStr">
        <is>
          <t>New Jersey</t>
        </is>
      </c>
      <c r="M5609" s="13" t="n">
        <v>5150.94</v>
      </c>
      <c r="N5609" s="13" t="n"/>
      <c r="O5609" s="8" t="inlineStr">
        <is>
          <t>3 + at-fault claims - 5 yrs</t>
        </is>
      </c>
    </row>
    <row r="5610">
      <c r="A5610" s="8" t="inlineStr">
        <is>
          <t>370963a8-c434-51f2-ae81-9b2516381fa6</t>
        </is>
      </c>
      <c r="B5610" s="9" t="inlineStr">
        <is>
          <t>2026-03</t>
        </is>
      </c>
      <c r="C5610" s="10" t="n"/>
      <c r="D5610" s="9" t="inlineStr">
        <is>
          <t>Declined</t>
        </is>
      </c>
      <c r="E5610" s="8" t="inlineStr">
        <is>
          <t>Sunniva Merriweather</t>
        </is>
      </c>
      <c r="F5610" s="11" t="n">
        <v>2024</v>
      </c>
      <c r="G5610" s="8" t="inlineStr">
        <is>
          <t>Ferrari</t>
        </is>
      </c>
      <c r="H5610" s="8" t="inlineStr">
        <is>
          <t>296 GTB</t>
        </is>
      </c>
      <c r="I5610" s="8" t="inlineStr">
        <is>
          <t>9BSC85G7C6X5371ZW</t>
        </is>
      </c>
      <c r="J5610" s="8" t="inlineStr">
        <is>
          <t>03 - Supercar</t>
        </is>
      </c>
      <c r="K5610" s="12" t="n">
        <v>735000</v>
      </c>
      <c r="L5610" s="8" t="inlineStr">
        <is>
          <t>California</t>
        </is>
      </c>
      <c r="M5610" s="13" t="n">
        <v>17785.61</v>
      </c>
      <c r="N5610" s="13" t="n"/>
      <c r="O5610" s="8" t="inlineStr">
        <is>
          <t>3 + at-fault claims - 5 yrs</t>
        </is>
      </c>
    </row>
    <row r="5611">
      <c r="A5611" s="8" t="inlineStr">
        <is>
          <t>37252723-c482-5d6d-a22b-6f97f23b6a24</t>
        </is>
      </c>
      <c r="B5611" s="9" t="inlineStr">
        <is>
          <t>2026-03</t>
        </is>
      </c>
      <c r="C5611" s="10" t="n"/>
      <c r="D5611" s="9" t="inlineStr">
        <is>
          <t>Declined</t>
        </is>
      </c>
      <c r="E5611" s="8" t="inlineStr">
        <is>
          <t>Mireille Montoya</t>
        </is>
      </c>
      <c r="F5611" s="11" t="n">
        <v>1991</v>
      </c>
      <c r="G5611" s="8" t="inlineStr">
        <is>
          <t>Ferrari</t>
        </is>
      </c>
      <c r="H5611" s="8" t="inlineStr">
        <is>
          <t>SF90 Stradale</t>
        </is>
      </c>
      <c r="I5611" s="8" t="inlineStr">
        <is>
          <t>R70WF835Y30B0JFDK</t>
        </is>
      </c>
      <c r="J5611" s="8" t="inlineStr">
        <is>
          <t>03 - Supercar</t>
        </is>
      </c>
      <c r="K5611" s="12" t="n">
        <v>470000</v>
      </c>
      <c r="L5611" s="8" t="inlineStr">
        <is>
          <t>Wisconsin</t>
        </is>
      </c>
      <c r="M5611" s="13" t="n">
        <v>12237.74</v>
      </c>
      <c r="N5611" s="13" t="n"/>
      <c r="O5611" s="8" t="inlineStr">
        <is>
          <t>3 + at-fault claims - 5 yrs</t>
        </is>
      </c>
    </row>
    <row r="5612">
      <c r="A5612" s="8" t="inlineStr">
        <is>
          <t>3799d77d-e6b7-52f8-8022-050f6095d20a</t>
        </is>
      </c>
      <c r="B5612" s="9" t="inlineStr">
        <is>
          <t>2026-03</t>
        </is>
      </c>
      <c r="C5612" s="10" t="n"/>
      <c r="D5612" s="9" t="inlineStr">
        <is>
          <t>Declined</t>
        </is>
      </c>
      <c r="E5612" s="8" t="inlineStr">
        <is>
          <t>Ottilie Montoya</t>
        </is>
      </c>
      <c r="F5612" s="11" t="n">
        <v>2005</v>
      </c>
      <c r="G5612" s="8" t="inlineStr">
        <is>
          <t>Porsche</t>
        </is>
      </c>
      <c r="H5612" s="8" t="inlineStr">
        <is>
          <t>911 Turbo S</t>
        </is>
      </c>
      <c r="I5612" s="8" t="inlineStr">
        <is>
          <t>JT7PLMHTAL7RY84FN</t>
        </is>
      </c>
      <c r="J5612" s="8" t="inlineStr">
        <is>
          <t>02 - Sports / GT</t>
        </is>
      </c>
      <c r="K5612" s="12" t="n">
        <v>750000</v>
      </c>
      <c r="L5612" s="8" t="inlineStr">
        <is>
          <t>Wisconsin</t>
        </is>
      </c>
      <c r="M5612" s="13" t="n">
        <v>11037.74</v>
      </c>
      <c r="N5612" s="13" t="n"/>
      <c r="O5612" s="8" t="inlineStr">
        <is>
          <t>3 + at-fault claims - 5 yrs</t>
        </is>
      </c>
    </row>
    <row r="5613">
      <c r="A5613" s="8" t="inlineStr">
        <is>
          <t>384bdf2a-d6c1-5cae-a624-b27ea15f5b8c</t>
        </is>
      </c>
      <c r="B5613" s="9" t="inlineStr">
        <is>
          <t>2026-03</t>
        </is>
      </c>
      <c r="C5613" s="10" t="n"/>
      <c r="D5613" s="9" t="inlineStr">
        <is>
          <t>Declined</t>
        </is>
      </c>
      <c r="E5613" s="8" t="inlineStr">
        <is>
          <t>Emiliano Montoya</t>
        </is>
      </c>
      <c r="F5613" s="11" t="n">
        <v>1965</v>
      </c>
      <c r="G5613" s="8" t="inlineStr">
        <is>
          <t>Porsche</t>
        </is>
      </c>
      <c r="H5613" s="8" t="inlineStr">
        <is>
          <t>911 Turbo S</t>
        </is>
      </c>
      <c r="I5613" s="8" t="inlineStr">
        <is>
          <t>EYJWVT440PHDMUNEG</t>
        </is>
      </c>
      <c r="J5613" s="8" t="inlineStr">
        <is>
          <t>02 - Sports / GT</t>
        </is>
      </c>
      <c r="K5613" s="12" t="n">
        <v>725000</v>
      </c>
      <c r="L5613" s="8" t="inlineStr">
        <is>
          <t>Connecticut</t>
        </is>
      </c>
      <c r="M5613" s="13" t="n">
        <v>9958.49</v>
      </c>
      <c r="N5613" s="13" t="n"/>
      <c r="O5613" s="8" t="inlineStr">
        <is>
          <t>3 + at-fault claims - 5 yrs</t>
        </is>
      </c>
    </row>
    <row r="5614">
      <c r="A5614" s="8" t="inlineStr">
        <is>
          <t>3a4e39b9-cd1e-5d71-b886-fd2cebe6280f</t>
        </is>
      </c>
      <c r="B5614" s="9" t="inlineStr">
        <is>
          <t>2026-03</t>
        </is>
      </c>
      <c r="C5614" s="10" t="n"/>
      <c r="D5614" s="9" t="inlineStr">
        <is>
          <t>Declined</t>
        </is>
      </c>
      <c r="E5614" s="8" t="inlineStr">
        <is>
          <t>Cassius Nakashima</t>
        </is>
      </c>
      <c r="F5614" s="11" t="n">
        <v>1991</v>
      </c>
      <c r="G5614" s="8" t="inlineStr">
        <is>
          <t>Ferrari</t>
        </is>
      </c>
      <c r="H5614" s="8" t="inlineStr">
        <is>
          <t>296 GTB</t>
        </is>
      </c>
      <c r="I5614" s="8" t="inlineStr">
        <is>
          <t>PS50TXRV3TEFMXCGV</t>
        </is>
      </c>
      <c r="J5614" s="8" t="inlineStr">
        <is>
          <t>03 - Supercar</t>
        </is>
      </c>
      <c r="K5614" s="12" t="n">
        <v>1400000</v>
      </c>
      <c r="L5614" s="8" t="inlineStr">
        <is>
          <t>Iowa</t>
        </is>
      </c>
      <c r="M5614" s="13" t="n">
        <v>23245.28</v>
      </c>
      <c r="N5614" s="13" t="n"/>
      <c r="O5614" s="8" t="inlineStr">
        <is>
          <t>3 + at-fault claims - 5 yrs</t>
        </is>
      </c>
    </row>
    <row r="5615">
      <c r="A5615" s="8" t="inlineStr">
        <is>
          <t>3b64bdce-50ed-54bb-bad1-b11cd998ca13</t>
        </is>
      </c>
      <c r="B5615" s="9" t="inlineStr">
        <is>
          <t>2026-03</t>
        </is>
      </c>
      <c r="C5615" s="10" t="n"/>
      <c r="D5615" s="9" t="inlineStr">
        <is>
          <t>Declined</t>
        </is>
      </c>
      <c r="E5615" s="8" t="inlineStr">
        <is>
          <t>Thaddeus Merriweather</t>
        </is>
      </c>
      <c r="F5615" s="11" t="n">
        <v>1989</v>
      </c>
      <c r="G5615" s="8" t="inlineStr">
        <is>
          <t>Lamborghini</t>
        </is>
      </c>
      <c r="H5615" s="8" t="inlineStr">
        <is>
          <t>Huracan EVO</t>
        </is>
      </c>
      <c r="I5615" s="8" t="inlineStr">
        <is>
          <t>APB1YA8UBS1KJ2XGN</t>
        </is>
      </c>
      <c r="J5615" s="8" t="inlineStr">
        <is>
          <t>03 - Supercar</t>
        </is>
      </c>
      <c r="K5615" s="12" t="n">
        <v>495000</v>
      </c>
      <c r="L5615" s="8" t="inlineStr">
        <is>
          <t>Connecticut</t>
        </is>
      </c>
      <c r="M5615" s="13" t="n">
        <v>12029.43</v>
      </c>
      <c r="N5615" s="13" t="n"/>
      <c r="O5615" s="8" t="inlineStr">
        <is>
          <t>3 + at-fault claims - 5 yrs</t>
        </is>
      </c>
    </row>
    <row r="5616">
      <c r="A5616" s="8" t="inlineStr">
        <is>
          <t>3da106a4-577a-521a-8843-7475782908b6</t>
        </is>
      </c>
      <c r="B5616" s="9" t="inlineStr">
        <is>
          <t>2026-03</t>
        </is>
      </c>
      <c r="C5616" s="10" t="n"/>
      <c r="D5616" s="9" t="inlineStr">
        <is>
          <t>Declined</t>
        </is>
      </c>
      <c r="E5616" s="8" t="inlineStr">
        <is>
          <t>Aurelio Fairweather</t>
        </is>
      </c>
      <c r="F5616" s="11" t="n">
        <v>1979</v>
      </c>
      <c r="G5616" s="8" t="inlineStr">
        <is>
          <t>Mercedes-Benz</t>
        </is>
      </c>
      <c r="H5616" s="8" t="inlineStr">
        <is>
          <t>AMG GT</t>
        </is>
      </c>
      <c r="I5616" s="8" t="inlineStr">
        <is>
          <t>19M1VMBSDMK3CCN8X</t>
        </is>
      </c>
      <c r="J5616" s="8" t="inlineStr">
        <is>
          <t>02 - Sports / GT</t>
        </is>
      </c>
      <c r="K5616" s="12" t="n">
        <v>685000</v>
      </c>
      <c r="L5616" s="8" t="inlineStr">
        <is>
          <t>Nevada</t>
        </is>
      </c>
      <c r="M5616" s="13" t="n">
        <v>9829.1</v>
      </c>
      <c r="N5616" s="13" t="n"/>
      <c r="O5616" s="8" t="inlineStr">
        <is>
          <t>3 + at-fault claims - 5 yrs</t>
        </is>
      </c>
    </row>
    <row r="5617">
      <c r="A5617" s="8" t="inlineStr">
        <is>
          <t>3df76eb7-4e66-50d4-b2f6-d35c2d068191</t>
        </is>
      </c>
      <c r="B5617" s="9" t="inlineStr">
        <is>
          <t>2026-03</t>
        </is>
      </c>
      <c r="C5617" s="10" t="n"/>
      <c r="D5617" s="9" t="inlineStr">
        <is>
          <t>Declined</t>
        </is>
      </c>
      <c r="E5617" s="8" t="inlineStr">
        <is>
          <t>Leopold Chattopadhyay</t>
        </is>
      </c>
      <c r="F5617" s="11" t="n">
        <v>1957</v>
      </c>
      <c r="G5617" s="8" t="inlineStr">
        <is>
          <t>Porsche</t>
        </is>
      </c>
      <c r="H5617" s="8" t="inlineStr">
        <is>
          <t>911 Turbo S</t>
        </is>
      </c>
      <c r="I5617" s="8" t="inlineStr">
        <is>
          <t>Y2TBZ6FZS8EXYUX34</t>
        </is>
      </c>
      <c r="J5617" s="8" t="inlineStr">
        <is>
          <t>02 - Sports / GT</t>
        </is>
      </c>
      <c r="K5617" s="12" t="n">
        <v>925000</v>
      </c>
      <c r="L5617" s="8" t="inlineStr">
        <is>
          <t>South Dakota</t>
        </is>
      </c>
      <c r="M5617" s="13" t="n">
        <v>12592.22</v>
      </c>
      <c r="N5617" s="13" t="n"/>
      <c r="O5617" s="8" t="inlineStr">
        <is>
          <t>3 + at-fault claims - 5 yrs</t>
        </is>
      </c>
    </row>
    <row r="5618">
      <c r="A5618" s="8" t="inlineStr">
        <is>
          <t>3e1dd386-069e-574f-a087-5bebe5eff4d9</t>
        </is>
      </c>
      <c r="B5618" s="9" t="inlineStr">
        <is>
          <t>2026-03</t>
        </is>
      </c>
      <c r="C5618" s="10" t="n"/>
      <c r="D5618" s="9" t="inlineStr">
        <is>
          <t>Declined</t>
        </is>
      </c>
      <c r="E5618" s="8" t="inlineStr">
        <is>
          <t>Priya Larsson</t>
        </is>
      </c>
      <c r="F5618" s="11" t="n">
        <v>2018</v>
      </c>
      <c r="G5618" s="8" t="inlineStr">
        <is>
          <t>Ferrari</t>
        </is>
      </c>
      <c r="H5618" s="8" t="inlineStr">
        <is>
          <t>SF90 Stradale</t>
        </is>
      </c>
      <c r="I5618" s="8" t="inlineStr">
        <is>
          <t>6T3EC54EGYPE336UB</t>
        </is>
      </c>
      <c r="J5618" s="8" t="inlineStr">
        <is>
          <t>03 - Supercar</t>
        </is>
      </c>
      <c r="K5618" s="12" t="n">
        <v>895000</v>
      </c>
      <c r="L5618" s="8" t="inlineStr">
        <is>
          <t>California</t>
        </is>
      </c>
      <c r="M5618" s="13" t="n">
        <v>21657.31</v>
      </c>
      <c r="N5618" s="13" t="n"/>
      <c r="O5618" s="8" t="inlineStr">
        <is>
          <t>3 + at-fault claims - 5 yrs</t>
        </is>
      </c>
    </row>
    <row r="5619">
      <c r="A5619" s="8" t="inlineStr">
        <is>
          <t>3fd79413-bfbb-5540-a72d-0bc2f95a5b44</t>
        </is>
      </c>
      <c r="B5619" s="9" t="inlineStr">
        <is>
          <t>2026-03</t>
        </is>
      </c>
      <c r="C5619" s="10" t="n"/>
      <c r="D5619" s="9" t="inlineStr">
        <is>
          <t>Declined</t>
        </is>
      </c>
      <c r="E5619" s="8" t="inlineStr">
        <is>
          <t>Mireille Pennington</t>
        </is>
      </c>
      <c r="F5619" s="11" t="n">
        <v>1958</v>
      </c>
      <c r="G5619" s="8" t="inlineStr">
        <is>
          <t>BMW</t>
        </is>
      </c>
      <c r="H5619" s="8" t="inlineStr">
        <is>
          <t>M8 Competition</t>
        </is>
      </c>
      <c r="I5619" s="8" t="inlineStr">
        <is>
          <t>12MWE071MSJGNUMWT</t>
        </is>
      </c>
      <c r="J5619" s="8" t="inlineStr">
        <is>
          <t>02 - Sports / GT</t>
        </is>
      </c>
      <c r="K5619" s="12" t="n">
        <v>785000</v>
      </c>
      <c r="L5619" s="8" t="inlineStr">
        <is>
          <t>Ohio</t>
        </is>
      </c>
      <c r="M5619" s="13" t="n">
        <v>13382.03</v>
      </c>
      <c r="N5619" s="13" t="n"/>
      <c r="O5619" s="8" t="inlineStr">
        <is>
          <t>3 + at-fault claims - 5 yrs</t>
        </is>
      </c>
    </row>
    <row r="5620">
      <c r="A5620" s="8" t="inlineStr">
        <is>
          <t>3ff4a0bf-db01-5b33-9ec5-1076ba13bc8b</t>
        </is>
      </c>
      <c r="B5620" s="9" t="inlineStr">
        <is>
          <t>2026-03</t>
        </is>
      </c>
      <c r="C5620" s="10" t="n"/>
      <c r="D5620" s="9" t="inlineStr">
        <is>
          <t>Declined</t>
        </is>
      </c>
      <c r="E5620" s="8" t="inlineStr">
        <is>
          <t>Leopold Pennington</t>
        </is>
      </c>
      <c r="F5620" s="11" t="n">
        <v>2018</v>
      </c>
      <c r="G5620" s="8" t="inlineStr">
        <is>
          <t>Aston Martin</t>
        </is>
      </c>
      <c r="H5620" s="8" t="inlineStr">
        <is>
          <t>DB12</t>
        </is>
      </c>
      <c r="I5620" s="8" t="inlineStr">
        <is>
          <t>2RHTCJD60CXGUTKUB</t>
        </is>
      </c>
      <c r="J5620" s="8" t="inlineStr">
        <is>
          <t>02 - Sports / GT</t>
        </is>
      </c>
      <c r="K5620" s="12" t="n">
        <v>1210000</v>
      </c>
      <c r="L5620" s="8" t="inlineStr">
        <is>
          <t>New York</t>
        </is>
      </c>
      <c r="M5620" s="13" t="n">
        <v>16072.45</v>
      </c>
      <c r="N5620" s="13" t="n"/>
      <c r="O5620" s="8" t="inlineStr">
        <is>
          <t>3 + at-fault claims - 5 yrs</t>
        </is>
      </c>
    </row>
    <row r="5621">
      <c r="A5621" s="8" t="inlineStr">
        <is>
          <t>40a73f91-a179-5fe9-95fc-ac8de853d6ab</t>
        </is>
      </c>
      <c r="B5621" s="9" t="inlineStr">
        <is>
          <t>2026-03</t>
        </is>
      </c>
      <c r="C5621" s="10" t="n"/>
      <c r="D5621" s="9" t="inlineStr">
        <is>
          <t>Referred</t>
        </is>
      </c>
      <c r="E5621" s="8" t="inlineStr">
        <is>
          <t>Ottilie Okonkwo</t>
        </is>
      </c>
      <c r="F5621" s="11" t="n">
        <v>2024</v>
      </c>
      <c r="G5621" s="8" t="inlineStr">
        <is>
          <t>BMW</t>
        </is>
      </c>
      <c r="H5621" s="8" t="inlineStr">
        <is>
          <t>M8 Competition</t>
        </is>
      </c>
      <c r="I5621" s="8" t="inlineStr">
        <is>
          <t>5KMAB2BP03Z58YHMF</t>
        </is>
      </c>
      <c r="J5621" s="8" t="inlineStr">
        <is>
          <t>02 - Sports / GT</t>
        </is>
      </c>
      <c r="K5621" s="12" t="n">
        <v>775000</v>
      </c>
      <c r="L5621" s="8" t="inlineStr">
        <is>
          <t>Nebraska</t>
        </is>
      </c>
      <c r="M5621" s="13" t="n">
        <v>12356.13</v>
      </c>
      <c r="N5621" s="13" t="n"/>
      <c r="O5621" s="8" t="inlineStr">
        <is>
          <t>Prior carrier non-renewal / cancellation</t>
        </is>
      </c>
    </row>
    <row r="5622">
      <c r="A5622" s="8" t="inlineStr">
        <is>
          <t>42c301f2-a351-5908-819a-1ffd718ca7c8</t>
        </is>
      </c>
      <c r="B5622" s="9" t="inlineStr">
        <is>
          <t>2026-03</t>
        </is>
      </c>
      <c r="C5622" s="10" t="n"/>
      <c r="D5622" s="9" t="inlineStr">
        <is>
          <t>Declined</t>
        </is>
      </c>
      <c r="E5622" s="8" t="inlineStr">
        <is>
          <t>Desmond Larsson</t>
        </is>
      </c>
      <c r="F5622" s="11" t="n">
        <v>1980</v>
      </c>
      <c r="G5622" s="8" t="inlineStr">
        <is>
          <t>Singer</t>
        </is>
      </c>
      <c r="H5622" s="8" t="inlineStr">
        <is>
          <t>911 Reimagined</t>
        </is>
      </c>
      <c r="I5622" s="8" t="inlineStr">
        <is>
          <t>W7N15DH5E6VKPME69</t>
        </is>
      </c>
      <c r="J5622" s="8" t="inlineStr">
        <is>
          <t>11 - Restomod / Coachbuilt / Bespoke</t>
        </is>
      </c>
      <c r="K5622" s="12" t="n">
        <v>745000</v>
      </c>
      <c r="L5622" s="8" t="inlineStr">
        <is>
          <t>Pennsylvania</t>
        </is>
      </c>
      <c r="M5622" s="13" t="n">
        <v>10964.15</v>
      </c>
      <c r="N5622" s="13" t="n"/>
      <c r="O5622" s="8" t="inlineStr">
        <is>
          <t>3 + at-fault claims - 5 yrs</t>
        </is>
      </c>
    </row>
    <row r="5623">
      <c r="A5623" s="8" t="inlineStr">
        <is>
          <t>43db19e4-486e-58c8-b8ff-0b985296399d</t>
        </is>
      </c>
      <c r="B5623" s="9" t="inlineStr">
        <is>
          <t>2026-03</t>
        </is>
      </c>
      <c r="C5623" s="10" t="n"/>
      <c r="D5623" s="9" t="inlineStr">
        <is>
          <t>Declined</t>
        </is>
      </c>
      <c r="E5623" s="8" t="inlineStr">
        <is>
          <t>Lorenzo Ashcombe</t>
        </is>
      </c>
      <c r="F5623" s="11" t="n">
        <v>1990</v>
      </c>
      <c r="G5623" s="8" t="inlineStr">
        <is>
          <t>BMW</t>
        </is>
      </c>
      <c r="H5623" s="8" t="inlineStr">
        <is>
          <t>M8 Competition</t>
        </is>
      </c>
      <c r="I5623" s="8" t="inlineStr">
        <is>
          <t>LDYF67LV5E5BTDJ8C</t>
        </is>
      </c>
      <c r="J5623" s="8" t="inlineStr">
        <is>
          <t>02 - Sports / GT</t>
        </is>
      </c>
      <c r="K5623" s="12" t="n">
        <v>1010000</v>
      </c>
      <c r="L5623" s="8" t="inlineStr">
        <is>
          <t>New Jersey</t>
        </is>
      </c>
      <c r="M5623" s="13" t="n">
        <v>9537.83</v>
      </c>
      <c r="N5623" s="13" t="n"/>
      <c r="O5623" s="8" t="inlineStr">
        <is>
          <t>3 + at-fault claims - 5 yrs</t>
        </is>
      </c>
    </row>
    <row r="5624">
      <c r="A5624" s="8" t="inlineStr">
        <is>
          <t>45e34a5b-5c92-5c10-9881-e7b98f2530b5</t>
        </is>
      </c>
      <c r="B5624" s="9" t="inlineStr">
        <is>
          <t>2026-03</t>
        </is>
      </c>
      <c r="C5624" s="10" t="n"/>
      <c r="D5624" s="9" t="inlineStr">
        <is>
          <t>Declined</t>
        </is>
      </c>
      <c r="E5624" s="8" t="inlineStr">
        <is>
          <t>Ramona Okonkwo</t>
        </is>
      </c>
      <c r="F5624" s="11" t="n">
        <v>2002</v>
      </c>
      <c r="G5624" s="8" t="inlineStr">
        <is>
          <t>McLaren</t>
        </is>
      </c>
      <c r="H5624" s="8" t="inlineStr">
        <is>
          <t>750S</t>
        </is>
      </c>
      <c r="I5624" s="8" t="inlineStr">
        <is>
          <t>WC9B1Y8T5CKVFWCLF</t>
        </is>
      </c>
      <c r="J5624" s="8" t="inlineStr">
        <is>
          <t>03 - Supercar</t>
        </is>
      </c>
      <c r="K5624" s="12" t="n">
        <v>865000</v>
      </c>
      <c r="L5624" s="8" t="inlineStr">
        <is>
          <t>Delaware</t>
        </is>
      </c>
      <c r="M5624" s="13" t="n">
        <v>19380.9</v>
      </c>
      <c r="N5624" s="13" t="n"/>
      <c r="O5624" s="8" t="inlineStr">
        <is>
          <t>3 + at-fault claims - 5 yrs</t>
        </is>
      </c>
    </row>
    <row r="5625">
      <c r="A5625" s="8" t="inlineStr">
        <is>
          <t>46ab1514-9b81-5463-8e55-9f94b6d1cb62</t>
        </is>
      </c>
      <c r="B5625" s="9" t="inlineStr">
        <is>
          <t>2026-03</t>
        </is>
      </c>
      <c r="C5625" s="10" t="n"/>
      <c r="D5625" s="9" t="inlineStr">
        <is>
          <t>Declined</t>
        </is>
      </c>
      <c r="E5625" s="8" t="inlineStr">
        <is>
          <t>Ramona Whitlock</t>
        </is>
      </c>
      <c r="F5625" s="11" t="n">
        <v>2010</v>
      </c>
      <c r="G5625" s="8" t="inlineStr">
        <is>
          <t>Lamborghini</t>
        </is>
      </c>
      <c r="H5625" s="8" t="inlineStr">
        <is>
          <t>Huracan EVO</t>
        </is>
      </c>
      <c r="I5625" s="8" t="inlineStr">
        <is>
          <t>47W6CGA8Y7EM2M511</t>
        </is>
      </c>
      <c r="J5625" s="8" t="inlineStr">
        <is>
          <t>03 - Supercar</t>
        </is>
      </c>
      <c r="K5625" s="12" t="n">
        <v>535000</v>
      </c>
      <c r="L5625" s="8" t="inlineStr">
        <is>
          <t>New York</t>
        </is>
      </c>
      <c r="M5625" s="13" t="n">
        <v>12274.72</v>
      </c>
      <c r="N5625" s="13" t="n"/>
      <c r="O5625" s="8" t="inlineStr">
        <is>
          <t>3 + at-fault claims - 5 yrs</t>
        </is>
      </c>
    </row>
    <row r="5626">
      <c r="A5626" s="8" t="inlineStr">
        <is>
          <t>47d2109c-2f33-5807-a1a9-17fa4266a19f</t>
        </is>
      </c>
      <c r="B5626" s="9" t="inlineStr">
        <is>
          <t>2026-03</t>
        </is>
      </c>
      <c r="C5626" s="10" t="n"/>
      <c r="D5626" s="9" t="inlineStr">
        <is>
          <t>Declined</t>
        </is>
      </c>
      <c r="E5626" s="8" t="inlineStr">
        <is>
          <t>Emiliano Chattopadhyay</t>
        </is>
      </c>
      <c r="F5626" s="11" t="n">
        <v>2004</v>
      </c>
      <c r="G5626" s="8" t="inlineStr">
        <is>
          <t>Maserati</t>
        </is>
      </c>
      <c r="H5626" s="8" t="inlineStr">
        <is>
          <t>GranTurismo</t>
        </is>
      </c>
      <c r="I5626" s="8" t="inlineStr">
        <is>
          <t>S3VEP9B1TSG3S00L7</t>
        </is>
      </c>
      <c r="J5626" s="8" t="inlineStr">
        <is>
          <t>02 - Sports / GT</t>
        </is>
      </c>
      <c r="K5626" s="12" t="n">
        <v>1005000</v>
      </c>
      <c r="L5626" s="8" t="inlineStr">
        <is>
          <t>Texas</t>
        </is>
      </c>
      <c r="M5626" s="13" t="n">
        <v>11993.63</v>
      </c>
      <c r="N5626" s="13" t="n"/>
      <c r="O5626" s="8" t="inlineStr">
        <is>
          <t>3 + at-fault claims - 5 yrs</t>
        </is>
      </c>
    </row>
    <row r="5627">
      <c r="A5627" s="8" t="inlineStr">
        <is>
          <t>482010d4-c71d-53d9-9f8e-4b664c61fa94</t>
        </is>
      </c>
      <c r="B5627" s="9" t="inlineStr">
        <is>
          <t>2026-03</t>
        </is>
      </c>
      <c r="C5627" s="10" t="n"/>
      <c r="D5627" s="9" t="inlineStr">
        <is>
          <t>Referred</t>
        </is>
      </c>
      <c r="E5627" s="8" t="inlineStr">
        <is>
          <t>Emiliano Castellanos</t>
        </is>
      </c>
      <c r="F5627" s="11" t="n">
        <v>2016</v>
      </c>
      <c r="G5627" s="8" t="inlineStr">
        <is>
          <t>Bentley</t>
        </is>
      </c>
      <c r="H5627" s="8" t="inlineStr">
        <is>
          <t>Continental GT</t>
        </is>
      </c>
      <c r="I5627" s="8" t="inlineStr">
        <is>
          <t>VMKNT2LK1PLLC4CAT</t>
        </is>
      </c>
      <c r="J5627" s="8" t="inlineStr">
        <is>
          <t>02 - Sports / GT</t>
        </is>
      </c>
      <c r="K5627" s="12" t="n">
        <v>1625000</v>
      </c>
      <c r="L5627" s="8" t="inlineStr">
        <is>
          <t>Kansas</t>
        </is>
      </c>
      <c r="M5627" s="13" t="n">
        <v>16357.31</v>
      </c>
      <c r="N5627" s="13" t="n"/>
      <c r="O5627" s="8" t="inlineStr">
        <is>
          <t>2 at-fault claims - 5 yrs</t>
        </is>
      </c>
    </row>
    <row r="5628">
      <c r="A5628" s="8" t="inlineStr">
        <is>
          <t>48b682bd-8fb3-530f-878a-a04449923cc5</t>
        </is>
      </c>
      <c r="B5628" s="9" t="inlineStr">
        <is>
          <t>2026-03</t>
        </is>
      </c>
      <c r="C5628" s="10" t="n"/>
      <c r="D5628" s="9" t="inlineStr">
        <is>
          <t>Declined</t>
        </is>
      </c>
      <c r="E5628" s="8" t="inlineStr">
        <is>
          <t>Anouk Kingsford</t>
        </is>
      </c>
      <c r="F5628" s="11" t="n">
        <v>1972</v>
      </c>
      <c r="G5628" s="8" t="inlineStr">
        <is>
          <t>Ferrari</t>
        </is>
      </c>
      <c r="H5628" s="8" t="inlineStr">
        <is>
          <t>296 GTB</t>
        </is>
      </c>
      <c r="I5628" s="8" t="inlineStr">
        <is>
          <t>4RE7U7SCVE81509LA</t>
        </is>
      </c>
      <c r="J5628" s="8" t="inlineStr">
        <is>
          <t>03 - Supercar</t>
        </is>
      </c>
      <c r="K5628" s="12" t="n">
        <v>875000</v>
      </c>
      <c r="L5628" s="8" t="inlineStr">
        <is>
          <t>Massachusetts</t>
        </is>
      </c>
      <c r="M5628" s="13" t="n">
        <v>19604.95</v>
      </c>
      <c r="N5628" s="13" t="n"/>
      <c r="O5628" s="8" t="inlineStr">
        <is>
          <t>3 + at-fault claims - 5 yrs</t>
        </is>
      </c>
    </row>
    <row r="5629">
      <c r="A5629" s="8" t="inlineStr">
        <is>
          <t>49b0fa31-ed83-59ec-8597-9e0727f0ebe9</t>
        </is>
      </c>
      <c r="B5629" s="9" t="inlineStr">
        <is>
          <t>2026-03</t>
        </is>
      </c>
      <c r="C5629" s="10" t="n"/>
      <c r="D5629" s="9" t="inlineStr">
        <is>
          <t>Declined</t>
        </is>
      </c>
      <c r="E5629" s="8" t="inlineStr">
        <is>
          <t>Sunniva Vasquez</t>
        </is>
      </c>
      <c r="F5629" s="11" t="n">
        <v>1991</v>
      </c>
      <c r="G5629" s="8" t="inlineStr">
        <is>
          <t>Lamborghini</t>
        </is>
      </c>
      <c r="H5629" s="8" t="inlineStr">
        <is>
          <t>Huracan EVO</t>
        </is>
      </c>
      <c r="I5629" s="8" t="inlineStr">
        <is>
          <t>402W887WP4DJ1GKYX</t>
        </is>
      </c>
      <c r="J5629" s="8" t="inlineStr">
        <is>
          <t>03 - Supercar</t>
        </is>
      </c>
      <c r="K5629" s="12" t="n">
        <v>505000</v>
      </c>
      <c r="L5629" s="8" t="inlineStr">
        <is>
          <t>Wisconsin</t>
        </is>
      </c>
      <c r="M5629" s="13" t="n">
        <v>10862.26</v>
      </c>
      <c r="N5629" s="13" t="n"/>
      <c r="O5629" s="8" t="inlineStr">
        <is>
          <t>3 + at-fault claims - 5 yrs</t>
        </is>
      </c>
    </row>
    <row r="5630">
      <c r="A5630" s="8" t="inlineStr">
        <is>
          <t>49b34401-484f-5049-962b-a458f20c5414</t>
        </is>
      </c>
      <c r="B5630" s="9" t="inlineStr">
        <is>
          <t>2026-03</t>
        </is>
      </c>
      <c r="C5630" s="10" t="n"/>
      <c r="D5630" s="9" t="inlineStr">
        <is>
          <t>Declined</t>
        </is>
      </c>
      <c r="E5630" s="8" t="inlineStr">
        <is>
          <t>Saoirse Fairweather</t>
        </is>
      </c>
      <c r="F5630" s="11" t="n">
        <v>2016</v>
      </c>
      <c r="G5630" s="8" t="inlineStr">
        <is>
          <t>Maserati</t>
        </is>
      </c>
      <c r="H5630" s="8" t="inlineStr">
        <is>
          <t>GranTurismo</t>
        </is>
      </c>
      <c r="I5630" s="8" t="inlineStr">
        <is>
          <t>0CKFELNT9LN1V1T7C</t>
        </is>
      </c>
      <c r="J5630" s="8" t="inlineStr">
        <is>
          <t>02 - Sports / GT</t>
        </is>
      </c>
      <c r="K5630" s="12" t="n">
        <v>450000</v>
      </c>
      <c r="L5630" s="8" t="inlineStr">
        <is>
          <t>Kentucky</t>
        </is>
      </c>
      <c r="M5630" s="13" t="n">
        <v>8533.02</v>
      </c>
      <c r="N5630" s="13" t="n"/>
      <c r="O5630" s="8" t="inlineStr">
        <is>
          <t>3 + at-fault claims - 5 yrs</t>
        </is>
      </c>
    </row>
    <row r="5631">
      <c r="A5631" s="8" t="inlineStr">
        <is>
          <t>4a79bec3-390f-50da-b717-585492357175</t>
        </is>
      </c>
      <c r="B5631" s="9" t="inlineStr">
        <is>
          <t>2026-03</t>
        </is>
      </c>
      <c r="C5631" s="10" t="n"/>
      <c r="D5631" s="9" t="inlineStr">
        <is>
          <t>Referred</t>
        </is>
      </c>
      <c r="E5631" s="8" t="inlineStr">
        <is>
          <t>Ramona Okonkwo</t>
        </is>
      </c>
      <c r="F5631" s="11" t="n">
        <v>1999</v>
      </c>
      <c r="G5631" s="8" t="inlineStr">
        <is>
          <t>Bentley</t>
        </is>
      </c>
      <c r="H5631" s="8" t="inlineStr">
        <is>
          <t>Continental GT</t>
        </is>
      </c>
      <c r="I5631" s="8" t="inlineStr">
        <is>
          <t>LA1A7NR5F34HJLSHX</t>
        </is>
      </c>
      <c r="J5631" s="8" t="inlineStr">
        <is>
          <t>02 - Sports / GT</t>
        </is>
      </c>
      <c r="K5631" s="12" t="n">
        <v>475000</v>
      </c>
      <c r="L5631" s="8" t="inlineStr">
        <is>
          <t>West Virginia</t>
        </is>
      </c>
      <c r="M5631" s="13" t="n">
        <v>8939.860000000001</v>
      </c>
      <c r="N5631" s="13" t="n"/>
      <c r="O5631" s="8" t="inlineStr">
        <is>
          <t>Prior carrier non-renewal / cancellation</t>
        </is>
      </c>
    </row>
    <row r="5632">
      <c r="A5632" s="8" t="inlineStr">
        <is>
          <t>4b525bc4-3432-5973-8758-263c65cd7aa0</t>
        </is>
      </c>
      <c r="B5632" s="9" t="inlineStr">
        <is>
          <t>2026-03</t>
        </is>
      </c>
      <c r="C5632" s="10" t="n"/>
      <c r="D5632" s="9" t="inlineStr">
        <is>
          <t>Declined</t>
        </is>
      </c>
      <c r="E5632" s="8" t="inlineStr">
        <is>
          <t>Priya Vandermeer</t>
        </is>
      </c>
      <c r="F5632" s="11" t="n">
        <v>1986</v>
      </c>
      <c r="G5632" s="8" t="inlineStr">
        <is>
          <t>Porsche</t>
        </is>
      </c>
      <c r="H5632" s="8" t="inlineStr">
        <is>
          <t>911 Turbo S</t>
        </is>
      </c>
      <c r="I5632" s="8" t="inlineStr">
        <is>
          <t>LE2LSMZNET6XUDTDW</t>
        </is>
      </c>
      <c r="J5632" s="8" t="inlineStr">
        <is>
          <t>02 - Sports / GT</t>
        </is>
      </c>
      <c r="K5632" s="12" t="n">
        <v>215000</v>
      </c>
      <c r="L5632" s="8" t="inlineStr">
        <is>
          <t>Oklahoma</t>
        </is>
      </c>
      <c r="M5632" s="13" t="n">
        <v>4702.42</v>
      </c>
      <c r="N5632" s="13" t="n"/>
      <c r="O5632" s="8" t="inlineStr">
        <is>
          <t>3 + at-fault claims - 5 yrs</t>
        </is>
      </c>
    </row>
    <row r="5633">
      <c r="A5633" s="8" t="inlineStr">
        <is>
          <t>4de601f7-93bb-55e4-8266-c16809c483fb</t>
        </is>
      </c>
      <c r="B5633" s="9" t="inlineStr">
        <is>
          <t>2026-03</t>
        </is>
      </c>
      <c r="C5633" s="10" t="n"/>
      <c r="D5633" s="9" t="inlineStr">
        <is>
          <t>Declined</t>
        </is>
      </c>
      <c r="E5633" s="8" t="inlineStr">
        <is>
          <t>Mireille Whitlock</t>
        </is>
      </c>
      <c r="F5633" s="11" t="n">
        <v>2007</v>
      </c>
      <c r="G5633" s="8" t="inlineStr">
        <is>
          <t>BMW</t>
        </is>
      </c>
      <c r="H5633" s="8" t="inlineStr">
        <is>
          <t>M8 Competition</t>
        </is>
      </c>
      <c r="I5633" s="8" t="inlineStr">
        <is>
          <t>8J3XKLVYSBKGHFR4W</t>
        </is>
      </c>
      <c r="J5633" s="8" t="inlineStr">
        <is>
          <t>02 - Sports / GT</t>
        </is>
      </c>
      <c r="K5633" s="12" t="n">
        <v>285000</v>
      </c>
      <c r="L5633" s="8" t="inlineStr">
        <is>
          <t>North Dakota</t>
        </is>
      </c>
      <c r="M5633" s="13" t="n">
        <v>4113.68</v>
      </c>
      <c r="N5633" s="13" t="n"/>
      <c r="O5633" s="8" t="inlineStr">
        <is>
          <t>3 + at-fault claims - 5 yrs</t>
        </is>
      </c>
    </row>
    <row r="5634">
      <c r="A5634" s="8" t="inlineStr">
        <is>
          <t>4e4265d6-e121-5615-bcd3-fc7f0fdded47</t>
        </is>
      </c>
      <c r="B5634" s="9" t="inlineStr">
        <is>
          <t>2026-03</t>
        </is>
      </c>
      <c r="C5634" s="10" t="n"/>
      <c r="D5634" s="9" t="inlineStr">
        <is>
          <t>Declined</t>
        </is>
      </c>
      <c r="E5634" s="8" t="inlineStr">
        <is>
          <t>Emiliano Bellandi</t>
        </is>
      </c>
      <c r="F5634" s="11" t="n">
        <v>1976</v>
      </c>
      <c r="G5634" s="8" t="inlineStr">
        <is>
          <t>Porsche</t>
        </is>
      </c>
      <c r="H5634" s="8" t="inlineStr">
        <is>
          <t>911 Turbo S</t>
        </is>
      </c>
      <c r="I5634" s="8" t="inlineStr">
        <is>
          <t>EAAYM8YPBJ1ZYX6JL</t>
        </is>
      </c>
      <c r="J5634" s="8" t="inlineStr">
        <is>
          <t>02 - Sports / GT</t>
        </is>
      </c>
      <c r="K5634" s="12" t="n">
        <v>1460000</v>
      </c>
      <c r="L5634" s="8" t="inlineStr">
        <is>
          <t>Florida</t>
        </is>
      </c>
      <c r="M5634" s="13" t="n">
        <v>21514.34</v>
      </c>
      <c r="N5634" s="13" t="n"/>
      <c r="O5634" s="8" t="inlineStr">
        <is>
          <t>3 + at-fault claims - 5 yrs</t>
        </is>
      </c>
    </row>
    <row r="5635">
      <c r="A5635" s="8" t="inlineStr">
        <is>
          <t>510d785b-a69b-5406-8caa-b6e73967096f</t>
        </is>
      </c>
      <c r="B5635" s="9" t="inlineStr">
        <is>
          <t>2026-03</t>
        </is>
      </c>
      <c r="C5635" s="10" t="n"/>
      <c r="D5635" s="9" t="inlineStr">
        <is>
          <t>Declined</t>
        </is>
      </c>
      <c r="E5635" s="8" t="inlineStr">
        <is>
          <t>Lorenzo Castellanos</t>
        </is>
      </c>
      <c r="F5635" s="11" t="n">
        <v>1958</v>
      </c>
      <c r="G5635" s="8" t="inlineStr">
        <is>
          <t>Aston Martin</t>
        </is>
      </c>
      <c r="H5635" s="8" t="inlineStr">
        <is>
          <t>DB12</t>
        </is>
      </c>
      <c r="I5635" s="8" t="inlineStr">
        <is>
          <t>VAK1LP0V0BNFLXMKR</t>
        </is>
      </c>
      <c r="J5635" s="8" t="inlineStr">
        <is>
          <t>02 - Sports / GT</t>
        </is>
      </c>
      <c r="K5635" s="12" t="n">
        <v>390000</v>
      </c>
      <c r="L5635" s="8" t="inlineStr">
        <is>
          <t>Nevada</t>
        </is>
      </c>
      <c r="M5635" s="13" t="n">
        <v>6457.08</v>
      </c>
      <c r="N5635" s="13" t="n"/>
      <c r="O5635" s="8" t="inlineStr">
        <is>
          <t>3 + at-fault claims - 5 yrs</t>
        </is>
      </c>
    </row>
    <row r="5636">
      <c r="A5636" s="8" t="inlineStr">
        <is>
          <t>510ee450-5db3-5478-b186-083dd9f9b5b0</t>
        </is>
      </c>
      <c r="B5636" s="9" t="inlineStr">
        <is>
          <t>2026-03</t>
        </is>
      </c>
      <c r="C5636" s="10" t="n"/>
      <c r="D5636" s="9" t="inlineStr">
        <is>
          <t>Declined</t>
        </is>
      </c>
      <c r="E5636" s="8" t="inlineStr">
        <is>
          <t>Callum Chattopadhyay</t>
        </is>
      </c>
      <c r="F5636" s="11" t="n">
        <v>1967</v>
      </c>
      <c r="G5636" s="8" t="inlineStr">
        <is>
          <t>Ferrari</t>
        </is>
      </c>
      <c r="H5636" s="8" t="inlineStr">
        <is>
          <t>275 GTB/4</t>
        </is>
      </c>
      <c r="I5636" s="8" t="inlineStr">
        <is>
          <t>AJFSC69RKK6WL0N0K</t>
        </is>
      </c>
      <c r="J5636" s="8" t="inlineStr">
        <is>
          <t>07 - Post-War Classic (1946-1972)</t>
        </is>
      </c>
      <c r="K5636" s="12" t="n">
        <v>985000</v>
      </c>
      <c r="L5636" s="8" t="inlineStr">
        <is>
          <t>Missouri</t>
        </is>
      </c>
      <c r="M5636" s="13" t="n">
        <v>8471</v>
      </c>
      <c r="N5636" s="13" t="n"/>
      <c r="O5636" s="8" t="inlineStr">
        <is>
          <t>3 + at-fault claims - 5 yrs</t>
        </is>
      </c>
    </row>
    <row r="5637">
      <c r="A5637" s="8" t="inlineStr">
        <is>
          <t>5116a75d-2bfd-5ccc-a687-e6644e25cbdd</t>
        </is>
      </c>
      <c r="B5637" s="9" t="inlineStr">
        <is>
          <t>2026-03</t>
        </is>
      </c>
      <c r="C5637" s="10" t="n"/>
      <c r="D5637" s="9" t="inlineStr">
        <is>
          <t>Declined</t>
        </is>
      </c>
      <c r="E5637" s="8" t="inlineStr">
        <is>
          <t>Ottilie Merriweather</t>
        </is>
      </c>
      <c r="F5637" s="11" t="n">
        <v>2019</v>
      </c>
      <c r="G5637" s="8" t="inlineStr">
        <is>
          <t>Ferrari</t>
        </is>
      </c>
      <c r="H5637" s="8" t="inlineStr">
        <is>
          <t>296 GTB</t>
        </is>
      </c>
      <c r="I5637" s="8" t="inlineStr">
        <is>
          <t>MPU90JD58HXJS15ME</t>
        </is>
      </c>
      <c r="J5637" s="8" t="inlineStr">
        <is>
          <t>03 - Supercar</t>
        </is>
      </c>
      <c r="K5637" s="12" t="n">
        <v>1050000</v>
      </c>
      <c r="L5637" s="8" t="inlineStr">
        <is>
          <t>Georgia</t>
        </is>
      </c>
      <c r="M5637" s="13" t="n">
        <v>17750.94</v>
      </c>
      <c r="N5637" s="13" t="n"/>
      <c r="O5637" s="8" t="inlineStr">
        <is>
          <t>3 + at-fault claims - 5 yrs</t>
        </is>
      </c>
    </row>
    <row r="5638">
      <c r="A5638" s="8" t="inlineStr">
        <is>
          <t>51f4af51-3f42-52ee-aa3c-defd778c607d</t>
        </is>
      </c>
      <c r="B5638" s="9" t="inlineStr">
        <is>
          <t>2026-03</t>
        </is>
      </c>
      <c r="C5638" s="10" t="n"/>
      <c r="D5638" s="9" t="inlineStr">
        <is>
          <t>Declined</t>
        </is>
      </c>
      <c r="E5638" s="8" t="inlineStr">
        <is>
          <t>Emiliano Okonkwo</t>
        </is>
      </c>
      <c r="F5638" s="11" t="n">
        <v>1980</v>
      </c>
      <c r="G5638" s="8" t="inlineStr">
        <is>
          <t>Icon</t>
        </is>
      </c>
      <c r="H5638" s="8" t="inlineStr">
        <is>
          <t>Derelict</t>
        </is>
      </c>
      <c r="I5638" s="8" t="inlineStr">
        <is>
          <t>LVWN78745LGW8DUUM</t>
        </is>
      </c>
      <c r="J5638" s="8" t="inlineStr">
        <is>
          <t>11 - Restomod / Coachbuilt / Bespoke</t>
        </is>
      </c>
      <c r="K5638" s="12" t="n">
        <v>915000</v>
      </c>
      <c r="L5638" s="8" t="inlineStr">
        <is>
          <t>Kansas</t>
        </is>
      </c>
      <c r="M5638" s="13" t="n">
        <v>13062.06</v>
      </c>
      <c r="N5638" s="13" t="n"/>
      <c r="O5638" s="8" t="inlineStr">
        <is>
          <t>3 + at-fault claims - 5 yrs</t>
        </is>
      </c>
    </row>
    <row r="5639">
      <c r="A5639" s="8" t="inlineStr">
        <is>
          <t>523381e0-f3d1-51ef-bf5f-c639934ebd84</t>
        </is>
      </c>
      <c r="B5639" s="9" t="inlineStr">
        <is>
          <t>2026-03</t>
        </is>
      </c>
      <c r="C5639" s="10" t="n"/>
      <c r="D5639" s="9" t="inlineStr">
        <is>
          <t>Referred</t>
        </is>
      </c>
      <c r="E5639" s="8" t="inlineStr">
        <is>
          <t>Emiliano Pennington</t>
        </is>
      </c>
      <c r="F5639" s="11" t="n">
        <v>1966</v>
      </c>
      <c r="G5639" s="8" t="inlineStr">
        <is>
          <t>Mercedes-Benz</t>
        </is>
      </c>
      <c r="H5639" s="8" t="inlineStr">
        <is>
          <t>AMG GT</t>
        </is>
      </c>
      <c r="I5639" s="8" t="inlineStr">
        <is>
          <t>DC2SHVX31JF70XKXD</t>
        </is>
      </c>
      <c r="J5639" s="8" t="inlineStr">
        <is>
          <t>02 - Sports / GT</t>
        </is>
      </c>
      <c r="K5639" s="12" t="n">
        <v>500000</v>
      </c>
      <c r="L5639" s="8" t="inlineStr">
        <is>
          <t>Pennsylvania</t>
        </is>
      </c>
      <c r="M5639" s="13" t="n">
        <v>6132.08</v>
      </c>
      <c r="N5639" s="13" t="n"/>
      <c r="O5639" s="8" t="inlineStr">
        <is>
          <t>2 at-fault claims - 5 yrs</t>
        </is>
      </c>
    </row>
    <row r="5640">
      <c r="A5640" s="8" t="inlineStr">
        <is>
          <t>5280c352-231d-5971-9fce-6e3bab6afc43</t>
        </is>
      </c>
      <c r="B5640" s="9" t="inlineStr">
        <is>
          <t>2026-03</t>
        </is>
      </c>
      <c r="C5640" s="10" t="n"/>
      <c r="D5640" s="9" t="inlineStr">
        <is>
          <t>Declined</t>
        </is>
      </c>
      <c r="E5640" s="8" t="inlineStr">
        <is>
          <t>Beatrix Farkas</t>
        </is>
      </c>
      <c r="F5640" s="11" t="n">
        <v>2020</v>
      </c>
      <c r="G5640" s="8" t="inlineStr">
        <is>
          <t>Ferrari</t>
        </is>
      </c>
      <c r="H5640" s="8" t="inlineStr">
        <is>
          <t>SF90 Stradale</t>
        </is>
      </c>
      <c r="I5640" s="8" t="inlineStr">
        <is>
          <t>DFCUPE6XK50U98VRK</t>
        </is>
      </c>
      <c r="J5640" s="8" t="inlineStr">
        <is>
          <t>03 - Supercar</t>
        </is>
      </c>
      <c r="K5640" s="12" t="n">
        <v>1125000</v>
      </c>
      <c r="L5640" s="8" t="inlineStr">
        <is>
          <t>Colorado</t>
        </is>
      </c>
      <c r="M5640" s="13" t="n">
        <v>18679.25</v>
      </c>
      <c r="N5640" s="13" t="n"/>
      <c r="O5640" s="8" t="inlineStr">
        <is>
          <t>3 + at-fault claims - 5 yrs</t>
        </is>
      </c>
    </row>
    <row r="5641">
      <c r="A5641" s="8" t="inlineStr">
        <is>
          <t>52e197a3-bb9e-55dc-ba05-8ee788cf7d90</t>
        </is>
      </c>
      <c r="B5641" s="9" t="inlineStr">
        <is>
          <t>2026-03</t>
        </is>
      </c>
      <c r="C5641" s="10" t="n"/>
      <c r="D5641" s="9" t="inlineStr">
        <is>
          <t>Referred</t>
        </is>
      </c>
      <c r="E5641" s="8" t="inlineStr">
        <is>
          <t>Cassius Merriweather</t>
        </is>
      </c>
      <c r="F5641" s="11" t="n">
        <v>1968</v>
      </c>
      <c r="G5641" s="8" t="inlineStr">
        <is>
          <t>Porsche</t>
        </is>
      </c>
      <c r="H5641" s="8" t="inlineStr">
        <is>
          <t>911 Turbo S</t>
        </is>
      </c>
      <c r="I5641" s="8" t="inlineStr">
        <is>
          <t>BJCDGTD7LY4RK43JV</t>
        </is>
      </c>
      <c r="J5641" s="8" t="inlineStr">
        <is>
          <t>02 - Sports / GT</t>
        </is>
      </c>
      <c r="K5641" s="12" t="n">
        <v>490000</v>
      </c>
      <c r="L5641" s="8" t="inlineStr">
        <is>
          <t>Maryland</t>
        </is>
      </c>
      <c r="M5641" s="13" t="n">
        <v>6587.26</v>
      </c>
      <c r="N5641" s="13" t="n"/>
      <c r="O5641" s="8" t="inlineStr">
        <is>
          <t>1 theft / total loss claim</t>
        </is>
      </c>
    </row>
    <row r="5642">
      <c r="A5642" s="8" t="inlineStr">
        <is>
          <t>54c8887b-2c21-5dc6-aecb-8cd25d69b216</t>
        </is>
      </c>
      <c r="B5642" s="9" t="inlineStr">
        <is>
          <t>2026-03</t>
        </is>
      </c>
      <c r="C5642" s="10" t="n"/>
      <c r="D5642" s="9" t="inlineStr">
        <is>
          <t>Referred</t>
        </is>
      </c>
      <c r="E5642" s="8" t="inlineStr">
        <is>
          <t>Aurelio Larsson</t>
        </is>
      </c>
      <c r="F5642" s="11" t="n">
        <v>2020</v>
      </c>
      <c r="G5642" s="8" t="inlineStr">
        <is>
          <t>Aston Martin</t>
        </is>
      </c>
      <c r="H5642" s="8" t="inlineStr">
        <is>
          <t>DB12</t>
        </is>
      </c>
      <c r="I5642" s="8" t="inlineStr">
        <is>
          <t>D8RE8RS92L6DYN6M1</t>
        </is>
      </c>
      <c r="J5642" s="8" t="inlineStr">
        <is>
          <t>02 - Sports / GT</t>
        </is>
      </c>
      <c r="K5642" s="12" t="n">
        <v>570000</v>
      </c>
      <c r="L5642" s="8" t="inlineStr">
        <is>
          <t>Illinois</t>
        </is>
      </c>
      <c r="M5642" s="13" t="n">
        <v>9507.17</v>
      </c>
      <c r="N5642" s="13" t="n"/>
      <c r="O5642" s="8" t="inlineStr">
        <is>
          <t>2 at-fault claims - 5 yrs</t>
        </is>
      </c>
    </row>
    <row r="5643">
      <c r="A5643" s="8" t="inlineStr">
        <is>
          <t>5581fd02-e989-55b4-9185-200e080a74a8</t>
        </is>
      </c>
      <c r="B5643" s="9" t="inlineStr">
        <is>
          <t>2026-03</t>
        </is>
      </c>
      <c r="C5643" s="10" t="n"/>
      <c r="D5643" s="9" t="inlineStr">
        <is>
          <t>Declined</t>
        </is>
      </c>
      <c r="E5643" s="8" t="inlineStr">
        <is>
          <t>Wilhelmina Blackwood</t>
        </is>
      </c>
      <c r="F5643" s="11" t="n">
        <v>1958</v>
      </c>
      <c r="G5643" s="8" t="inlineStr">
        <is>
          <t>Bentley</t>
        </is>
      </c>
      <c r="H5643" s="8" t="inlineStr">
        <is>
          <t>Continental GT</t>
        </is>
      </c>
      <c r="I5643" s="8" t="inlineStr">
        <is>
          <t>NHFJ7SYM5YH084D9Y</t>
        </is>
      </c>
      <c r="J5643" s="8" t="inlineStr">
        <is>
          <t>02 - Sports / GT</t>
        </is>
      </c>
      <c r="K5643" s="12" t="n">
        <v>815000</v>
      </c>
      <c r="L5643" s="8" t="inlineStr">
        <is>
          <t>Arizona</t>
        </is>
      </c>
      <c r="M5643" s="13" t="n">
        <v>10095.24</v>
      </c>
      <c r="N5643" s="13" t="n"/>
      <c r="O5643" s="8" t="inlineStr">
        <is>
          <t>3 + at-fault claims - 5 yrs</t>
        </is>
      </c>
    </row>
    <row r="5644">
      <c r="A5644" s="8" t="inlineStr">
        <is>
          <t>56820207-fee1-5b41-97a9-26841388de8a</t>
        </is>
      </c>
      <c r="B5644" s="9" t="inlineStr">
        <is>
          <t>2026-03</t>
        </is>
      </c>
      <c r="C5644" s="10" t="n"/>
      <c r="D5644" s="9" t="inlineStr">
        <is>
          <t>Referred</t>
        </is>
      </c>
      <c r="E5644" s="8" t="inlineStr">
        <is>
          <t>Emiliano Whitlock</t>
        </is>
      </c>
      <c r="F5644" s="11" t="n">
        <v>1973</v>
      </c>
      <c r="G5644" s="8" t="inlineStr">
        <is>
          <t>Mercedes-Benz</t>
        </is>
      </c>
      <c r="H5644" s="8" t="inlineStr">
        <is>
          <t>AMG GT</t>
        </is>
      </c>
      <c r="I5644" s="8" t="inlineStr">
        <is>
          <t>5MMPXX91ZJRLVL8WP</t>
        </is>
      </c>
      <c r="J5644" s="8" t="inlineStr">
        <is>
          <t>02 - Sports / GT</t>
        </is>
      </c>
      <c r="K5644" s="12" t="n">
        <v>930000</v>
      </c>
      <c r="L5644" s="8" t="inlineStr">
        <is>
          <t>Florida</t>
        </is>
      </c>
      <c r="M5644" s="13" t="n">
        <v>16196.04</v>
      </c>
      <c r="N5644" s="13" t="n"/>
      <c r="O5644" s="8" t="inlineStr">
        <is>
          <t>Prior carrier non-renewal / cancellation</t>
        </is>
      </c>
    </row>
    <row r="5645">
      <c r="A5645" s="8" t="inlineStr">
        <is>
          <t>573ef250-5ca9-589e-974f-e6618c728d8b</t>
        </is>
      </c>
      <c r="B5645" s="9" t="inlineStr">
        <is>
          <t>2026-03</t>
        </is>
      </c>
      <c r="C5645" s="10" t="n"/>
      <c r="D5645" s="9" t="inlineStr">
        <is>
          <t>Referred</t>
        </is>
      </c>
      <c r="E5645" s="8" t="inlineStr">
        <is>
          <t>Sunniva Fairweather</t>
        </is>
      </c>
      <c r="F5645" s="11" t="n">
        <v>1982</v>
      </c>
      <c r="G5645" s="8" t="inlineStr">
        <is>
          <t>Mercedes-Benz</t>
        </is>
      </c>
      <c r="H5645" s="8" t="inlineStr">
        <is>
          <t>AMG GT</t>
        </is>
      </c>
      <c r="I5645" s="8" t="inlineStr">
        <is>
          <t>XRMMHYBSTY024V0W5</t>
        </is>
      </c>
      <c r="J5645" s="8" t="inlineStr">
        <is>
          <t>02 - Sports / GT</t>
        </is>
      </c>
      <c r="K5645" s="12" t="n">
        <v>230000</v>
      </c>
      <c r="L5645" s="8" t="inlineStr">
        <is>
          <t>Idaho</t>
        </is>
      </c>
      <c r="M5645" s="13" t="n">
        <v>3952.53</v>
      </c>
      <c r="N5645" s="13" t="n"/>
      <c r="O5645" s="8" t="inlineStr">
        <is>
          <t>2 at-fault claims - 5 yrs</t>
        </is>
      </c>
    </row>
    <row r="5646">
      <c r="A5646" s="8" t="inlineStr">
        <is>
          <t>58c44942-97c5-5d17-be57-e4ddcb0aa5b2</t>
        </is>
      </c>
      <c r="B5646" s="9" t="inlineStr">
        <is>
          <t>2026-03</t>
        </is>
      </c>
      <c r="C5646" s="10" t="n"/>
      <c r="D5646" s="9" t="inlineStr">
        <is>
          <t>Declined</t>
        </is>
      </c>
      <c r="E5646" s="8" t="inlineStr">
        <is>
          <t>Fitzgerald Delacroix</t>
        </is>
      </c>
      <c r="F5646" s="11" t="n">
        <v>2022</v>
      </c>
      <c r="G5646" s="8" t="inlineStr">
        <is>
          <t>Maserati</t>
        </is>
      </c>
      <c r="H5646" s="8" t="inlineStr">
        <is>
          <t>GranTurismo</t>
        </is>
      </c>
      <c r="I5646" s="8" t="inlineStr">
        <is>
          <t>1A2NMBRT8V56RYUXF</t>
        </is>
      </c>
      <c r="J5646" s="8" t="inlineStr">
        <is>
          <t>02 - Sports / GT</t>
        </is>
      </c>
      <c r="K5646" s="12" t="n">
        <v>960000</v>
      </c>
      <c r="L5646" s="8" t="inlineStr">
        <is>
          <t>West Virginia</t>
        </is>
      </c>
      <c r="M5646" s="13" t="n">
        <v>15658.87</v>
      </c>
      <c r="N5646" s="13" t="n"/>
      <c r="O5646" s="8" t="inlineStr">
        <is>
          <t>3 + at-fault claims - 5 yrs</t>
        </is>
      </c>
    </row>
    <row r="5647">
      <c r="A5647" s="8" t="inlineStr">
        <is>
          <t>5ad8d117-03fb-5805-ac30-d949849a41b2</t>
        </is>
      </c>
      <c r="B5647" s="9" t="inlineStr">
        <is>
          <t>2026-03</t>
        </is>
      </c>
      <c r="C5647" s="10" t="n"/>
      <c r="D5647" s="9" t="inlineStr">
        <is>
          <t>Declined</t>
        </is>
      </c>
      <c r="E5647" s="8" t="inlineStr">
        <is>
          <t>Thaddeus Rourke</t>
        </is>
      </c>
      <c r="F5647" s="11" t="n">
        <v>2022</v>
      </c>
      <c r="G5647" s="8" t="inlineStr">
        <is>
          <t>BMW</t>
        </is>
      </c>
      <c r="H5647" s="8" t="inlineStr">
        <is>
          <t>M8 Competition</t>
        </is>
      </c>
      <c r="I5647" s="8" t="inlineStr">
        <is>
          <t>J9WYZM1V2C0V2S6Z4</t>
        </is>
      </c>
      <c r="J5647" s="8" t="inlineStr">
        <is>
          <t>02 - Sports / GT</t>
        </is>
      </c>
      <c r="K5647" s="12" t="n">
        <v>375000</v>
      </c>
      <c r="L5647" s="8" t="inlineStr">
        <is>
          <t>Georgia</t>
        </is>
      </c>
      <c r="M5647" s="13" t="n">
        <v>5943.4</v>
      </c>
      <c r="N5647" s="13" t="n"/>
      <c r="O5647" s="8" t="inlineStr">
        <is>
          <t>3 + at-fault claims - 5 yrs</t>
        </is>
      </c>
    </row>
    <row r="5648">
      <c r="A5648" s="8" t="inlineStr">
        <is>
          <t>5c0d0275-c7ae-56c7-8ab9-9cdc17ecbf38</t>
        </is>
      </c>
      <c r="B5648" s="9" t="inlineStr">
        <is>
          <t>2026-03</t>
        </is>
      </c>
      <c r="C5648" s="10" t="n"/>
      <c r="D5648" s="9" t="inlineStr">
        <is>
          <t>Declined</t>
        </is>
      </c>
      <c r="E5648" s="8" t="inlineStr">
        <is>
          <t>Callum Delacroix</t>
        </is>
      </c>
      <c r="F5648" s="11" t="n">
        <v>1980</v>
      </c>
      <c r="G5648" s="8" t="inlineStr">
        <is>
          <t>Porsche</t>
        </is>
      </c>
      <c r="H5648" s="8" t="inlineStr">
        <is>
          <t>911 Turbo S</t>
        </is>
      </c>
      <c r="I5648" s="8" t="inlineStr">
        <is>
          <t>57M58WGVLDPXWENF4</t>
        </is>
      </c>
      <c r="J5648" s="8" t="inlineStr">
        <is>
          <t>02 - Sports / GT</t>
        </is>
      </c>
      <c r="K5648" s="12" t="n">
        <v>985000</v>
      </c>
      <c r="L5648" s="8" t="inlineStr">
        <is>
          <t>California</t>
        </is>
      </c>
      <c r="M5648" s="13" t="n">
        <v>16308.25</v>
      </c>
      <c r="N5648" s="13" t="n"/>
      <c r="O5648" s="8" t="inlineStr">
        <is>
          <t>3 + at-fault claims - 5 yrs</t>
        </is>
      </c>
    </row>
    <row r="5649">
      <c r="A5649" s="8" t="inlineStr">
        <is>
          <t>5e10b277-1976-57ec-adfe-a2486501ca2b</t>
        </is>
      </c>
      <c r="B5649" s="9" t="inlineStr">
        <is>
          <t>2026-03</t>
        </is>
      </c>
      <c r="C5649" s="10" t="n"/>
      <c r="D5649" s="9" t="inlineStr">
        <is>
          <t>Declined</t>
        </is>
      </c>
      <c r="E5649" s="8" t="inlineStr">
        <is>
          <t>Everett Underwood</t>
        </is>
      </c>
      <c r="F5649" s="11" t="n">
        <v>2006</v>
      </c>
      <c r="G5649" s="8" t="inlineStr">
        <is>
          <t>Maserati</t>
        </is>
      </c>
      <c r="H5649" s="8" t="inlineStr">
        <is>
          <t>GranTurismo</t>
        </is>
      </c>
      <c r="I5649" s="8" t="inlineStr">
        <is>
          <t>T1AEABU8NLG2PWDNE</t>
        </is>
      </c>
      <c r="J5649" s="8" t="inlineStr">
        <is>
          <t>02 - Sports / GT</t>
        </is>
      </c>
      <c r="K5649" s="12" t="n">
        <v>410000</v>
      </c>
      <c r="L5649" s="8" t="inlineStr">
        <is>
          <t>Minnesota</t>
        </is>
      </c>
      <c r="M5649" s="13" t="n">
        <v>7658.49</v>
      </c>
      <c r="N5649" s="13" t="n"/>
      <c r="O5649" s="8" t="inlineStr">
        <is>
          <t>3 + at-fault claims - 5 yrs</t>
        </is>
      </c>
    </row>
    <row r="5650">
      <c r="A5650" s="8" t="inlineStr">
        <is>
          <t>5ecdf39a-a875-5bf5-b643-96146458caab</t>
        </is>
      </c>
      <c r="B5650" s="9" t="inlineStr">
        <is>
          <t>2026-03</t>
        </is>
      </c>
      <c r="C5650" s="10" t="n"/>
      <c r="D5650" s="9" t="inlineStr">
        <is>
          <t>Declined</t>
        </is>
      </c>
      <c r="E5650" s="8" t="inlineStr">
        <is>
          <t>Ingrid Merriweather</t>
        </is>
      </c>
      <c r="F5650" s="11" t="n">
        <v>1982</v>
      </c>
      <c r="G5650" s="8" t="inlineStr">
        <is>
          <t>Jaguar</t>
        </is>
      </c>
      <c r="H5650" s="8" t="inlineStr">
        <is>
          <t>E-Type Series 1</t>
        </is>
      </c>
      <c r="I5650" s="8" t="inlineStr">
        <is>
          <t>YCT8SJ38VJELPTYZ4</t>
        </is>
      </c>
      <c r="J5650" s="8" t="inlineStr">
        <is>
          <t>07 - Post-War Classic (1946-1972)</t>
        </is>
      </c>
      <c r="K5650" s="12" t="n">
        <v>635000</v>
      </c>
      <c r="L5650" s="8" t="inlineStr">
        <is>
          <t>West Virginia</t>
        </is>
      </c>
      <c r="M5650" s="13" t="n">
        <v>6852.01</v>
      </c>
      <c r="N5650" s="13" t="n"/>
      <c r="O5650" s="8" t="inlineStr">
        <is>
          <t>3 + at-fault claims - 5 yrs</t>
        </is>
      </c>
    </row>
    <row r="5651">
      <c r="A5651" s="8" t="inlineStr">
        <is>
          <t>5f5ce3ed-f1e9-51f7-bb5b-6ff5b2ef4c4e</t>
        </is>
      </c>
      <c r="B5651" s="9" t="inlineStr">
        <is>
          <t>2026-03</t>
        </is>
      </c>
      <c r="C5651" s="10" t="n"/>
      <c r="D5651" s="9" t="inlineStr">
        <is>
          <t>Referred</t>
        </is>
      </c>
      <c r="E5651" s="8" t="inlineStr">
        <is>
          <t>Noor Vandermeer</t>
        </is>
      </c>
      <c r="F5651" s="11" t="n">
        <v>2014</v>
      </c>
      <c r="G5651" s="8" t="inlineStr">
        <is>
          <t>BMW</t>
        </is>
      </c>
      <c r="H5651" s="8" t="inlineStr">
        <is>
          <t>M8 Competition</t>
        </is>
      </c>
      <c r="I5651" s="8" t="inlineStr">
        <is>
          <t>TL95Y32BKHUKACNEY</t>
        </is>
      </c>
      <c r="J5651" s="8" t="inlineStr">
        <is>
          <t>02 - Sports / GT</t>
        </is>
      </c>
      <c r="K5651" s="12" t="n">
        <v>340000</v>
      </c>
      <c r="L5651" s="8" t="inlineStr">
        <is>
          <t>Louisiana</t>
        </is>
      </c>
      <c r="M5651" s="13" t="n">
        <v>5821.7</v>
      </c>
      <c r="N5651" s="13" t="n"/>
      <c r="O5651" s="8" t="inlineStr">
        <is>
          <t>1 theft / total loss claim</t>
        </is>
      </c>
    </row>
    <row r="5652">
      <c r="A5652" s="8" t="inlineStr">
        <is>
          <t>5f884db5-527c-5fc5-919c-0913c15a4b1d</t>
        </is>
      </c>
      <c r="B5652" s="9" t="inlineStr">
        <is>
          <t>2026-03</t>
        </is>
      </c>
      <c r="C5652" s="10" t="n"/>
      <c r="D5652" s="9" t="inlineStr">
        <is>
          <t>Declined</t>
        </is>
      </c>
      <c r="E5652" s="8" t="inlineStr">
        <is>
          <t>Noor Whitlock</t>
        </is>
      </c>
      <c r="F5652" s="11" t="n">
        <v>2010</v>
      </c>
      <c r="G5652" s="8" t="inlineStr">
        <is>
          <t>Aston Martin</t>
        </is>
      </c>
      <c r="H5652" s="8" t="inlineStr">
        <is>
          <t>DB12</t>
        </is>
      </c>
      <c r="I5652" s="8" t="inlineStr">
        <is>
          <t>ED8VVZN487MCJF0FZ</t>
        </is>
      </c>
      <c r="J5652" s="8" t="inlineStr">
        <is>
          <t>02 - Sports / GT</t>
        </is>
      </c>
      <c r="K5652" s="12" t="n">
        <v>980000</v>
      </c>
      <c r="L5652" s="8" t="inlineStr">
        <is>
          <t>South Carolina</t>
        </is>
      </c>
      <c r="M5652" s="13" t="n">
        <v>14903.4</v>
      </c>
      <c r="N5652" s="13" t="n"/>
      <c r="O5652" s="8" t="inlineStr">
        <is>
          <t>3 + at-fault claims - 5 yrs</t>
        </is>
      </c>
    </row>
    <row r="5653">
      <c r="A5653" s="8" t="inlineStr">
        <is>
          <t>60777632-0d09-581d-8ed1-a1864fc4eb37</t>
        </is>
      </c>
      <c r="B5653" s="9" t="inlineStr">
        <is>
          <t>2026-03</t>
        </is>
      </c>
      <c r="C5653" s="10" t="n"/>
      <c r="D5653" s="9" t="inlineStr">
        <is>
          <t>Declined</t>
        </is>
      </c>
      <c r="E5653" s="8" t="inlineStr">
        <is>
          <t>Aurelio Chattopadhyay</t>
        </is>
      </c>
      <c r="F5653" s="11" t="n">
        <v>1976</v>
      </c>
      <c r="G5653" s="8" t="inlineStr">
        <is>
          <t>Ferrari</t>
        </is>
      </c>
      <c r="H5653" s="8" t="inlineStr">
        <is>
          <t>296 GTB</t>
        </is>
      </c>
      <c r="I5653" s="8" t="inlineStr">
        <is>
          <t>41YF37SRK1DC2MFC6</t>
        </is>
      </c>
      <c r="J5653" s="8" t="inlineStr">
        <is>
          <t>03 - Supercar</t>
        </is>
      </c>
      <c r="K5653" s="12" t="n">
        <v>195000</v>
      </c>
      <c r="L5653" s="8" t="inlineStr">
        <is>
          <t>Arkansas</t>
        </is>
      </c>
      <c r="M5653" s="13" t="n">
        <v>7209.85</v>
      </c>
      <c r="N5653" s="13" t="n"/>
      <c r="O5653" s="8" t="inlineStr">
        <is>
          <t>3 + at-fault claims - 5 yrs</t>
        </is>
      </c>
    </row>
    <row r="5654">
      <c r="A5654" s="8" t="inlineStr">
        <is>
          <t>6080dd64-2d2c-5527-8064-8e329e3231ba</t>
        </is>
      </c>
      <c r="B5654" s="9" t="inlineStr">
        <is>
          <t>2026-03</t>
        </is>
      </c>
      <c r="C5654" s="10" t="n"/>
      <c r="D5654" s="9" t="inlineStr">
        <is>
          <t>Declined</t>
        </is>
      </c>
      <c r="E5654" s="8" t="inlineStr">
        <is>
          <t>Priya Kingsford</t>
        </is>
      </c>
      <c r="F5654" s="11" t="n">
        <v>1984</v>
      </c>
      <c r="G5654" s="8" t="inlineStr">
        <is>
          <t>Jaguar</t>
        </is>
      </c>
      <c r="H5654" s="8" t="inlineStr">
        <is>
          <t>E-Type Series 1</t>
        </is>
      </c>
      <c r="I5654" s="8" t="inlineStr">
        <is>
          <t>P4JC3E13GZEKEJ5RR</t>
        </is>
      </c>
      <c r="J5654" s="8" t="inlineStr">
        <is>
          <t>07 - Post-War Classic (1946-1972)</t>
        </is>
      </c>
      <c r="K5654" s="12" t="n">
        <v>1265000</v>
      </c>
      <c r="L5654" s="8" t="inlineStr">
        <is>
          <t>Virginia</t>
        </is>
      </c>
      <c r="M5654" s="13" t="n">
        <v>9886.09</v>
      </c>
      <c r="N5654" s="13" t="n"/>
      <c r="O5654" s="8" t="inlineStr">
        <is>
          <t>3 + at-fault claims - 5 yrs</t>
        </is>
      </c>
    </row>
    <row r="5655">
      <c r="A5655" s="8" t="inlineStr">
        <is>
          <t>60b39bea-40a9-50ba-92e1-912f010a7012</t>
        </is>
      </c>
      <c r="B5655" s="9" t="inlineStr">
        <is>
          <t>2026-03</t>
        </is>
      </c>
      <c r="C5655" s="10" t="n"/>
      <c r="D5655" s="9" t="inlineStr">
        <is>
          <t>Declined</t>
        </is>
      </c>
      <c r="E5655" s="8" t="inlineStr">
        <is>
          <t>Horace Rourke</t>
        </is>
      </c>
      <c r="F5655" s="11" t="n">
        <v>1994</v>
      </c>
      <c r="G5655" s="8" t="inlineStr">
        <is>
          <t>Porsche</t>
        </is>
      </c>
      <c r="H5655" s="8" t="inlineStr">
        <is>
          <t>911 Turbo S</t>
        </is>
      </c>
      <c r="I5655" s="8" t="inlineStr">
        <is>
          <t>Y40C9LBWPX2RSKXZS</t>
        </is>
      </c>
      <c r="J5655" s="8" t="inlineStr">
        <is>
          <t>02 - Sports / GT</t>
        </is>
      </c>
      <c r="K5655" s="12" t="n">
        <v>390000</v>
      </c>
      <c r="L5655" s="8" t="inlineStr">
        <is>
          <t>Virginia</t>
        </is>
      </c>
      <c r="M5655" s="13" t="n">
        <v>6015.57</v>
      </c>
      <c r="N5655" s="13" t="n"/>
      <c r="O5655" s="8" t="inlineStr">
        <is>
          <t>3 + at-fault claims - 5 yrs</t>
        </is>
      </c>
    </row>
    <row r="5656">
      <c r="A5656" s="8" t="inlineStr">
        <is>
          <t>62554e19-039a-5082-981a-9a09e55d4e8b</t>
        </is>
      </c>
      <c r="B5656" s="9" t="inlineStr">
        <is>
          <t>2026-03</t>
        </is>
      </c>
      <c r="C5656" s="10" t="n"/>
      <c r="D5656" s="9" t="inlineStr">
        <is>
          <t>Referred</t>
        </is>
      </c>
      <c r="E5656" s="8" t="inlineStr">
        <is>
          <t>Horace Merriweather</t>
        </is>
      </c>
      <c r="F5656" s="11" t="n">
        <v>1979</v>
      </c>
      <c r="G5656" s="8" t="inlineStr">
        <is>
          <t>Bentley</t>
        </is>
      </c>
      <c r="H5656" s="8" t="inlineStr">
        <is>
          <t>Continental GT</t>
        </is>
      </c>
      <c r="I5656" s="8" t="inlineStr">
        <is>
          <t>LYJHWGBDS1EHHJA0A</t>
        </is>
      </c>
      <c r="J5656" s="8" t="inlineStr">
        <is>
          <t>02 - Sports / GT</t>
        </is>
      </c>
      <c r="K5656" s="12" t="n">
        <v>385000</v>
      </c>
      <c r="L5656" s="8" t="inlineStr">
        <is>
          <t>Colorado</t>
        </is>
      </c>
      <c r="M5656" s="13" t="n">
        <v>5992.92</v>
      </c>
      <c r="N5656" s="13" t="n"/>
      <c r="O5656" s="8" t="inlineStr">
        <is>
          <t>2 at-fault claims - 5 yrs</t>
        </is>
      </c>
    </row>
    <row r="5657">
      <c r="A5657" s="8" t="inlineStr">
        <is>
          <t>62fe79d6-751d-5d9a-894e-c4aa2fe60c3c</t>
        </is>
      </c>
      <c r="B5657" s="9" t="inlineStr">
        <is>
          <t>2026-03</t>
        </is>
      </c>
      <c r="C5657" s="10" t="n"/>
      <c r="D5657" s="9" t="inlineStr">
        <is>
          <t>Declined</t>
        </is>
      </c>
      <c r="E5657" s="8" t="inlineStr">
        <is>
          <t>Beatrix Fairweather</t>
        </is>
      </c>
      <c r="F5657" s="11" t="n">
        <v>2014</v>
      </c>
      <c r="G5657" s="8" t="inlineStr">
        <is>
          <t>Ferrari</t>
        </is>
      </c>
      <c r="H5657" s="8" t="inlineStr">
        <is>
          <t>296 GTB</t>
        </is>
      </c>
      <c r="I5657" s="8" t="inlineStr">
        <is>
          <t>644GC81S10U849G9M</t>
        </is>
      </c>
      <c r="J5657" s="8" t="inlineStr">
        <is>
          <t>03 - Supercar</t>
        </is>
      </c>
      <c r="K5657" s="12" t="n">
        <v>1370000</v>
      </c>
      <c r="L5657" s="8" t="inlineStr">
        <is>
          <t>West Virginia</t>
        </is>
      </c>
      <c r="M5657" s="13" t="n">
        <v>27503.4</v>
      </c>
      <c r="N5657" s="13" t="n"/>
      <c r="O5657" s="8" t="inlineStr">
        <is>
          <t>3 + at-fault claims - 5 yrs</t>
        </is>
      </c>
    </row>
    <row r="5658">
      <c r="A5658" s="8" t="inlineStr">
        <is>
          <t>631e56ee-822f-530d-82c5-798ccd802a76</t>
        </is>
      </c>
      <c r="B5658" s="9" t="inlineStr">
        <is>
          <t>2026-03</t>
        </is>
      </c>
      <c r="C5658" s="10" t="n"/>
      <c r="D5658" s="9" t="inlineStr">
        <is>
          <t>Declined</t>
        </is>
      </c>
      <c r="E5658" s="8" t="inlineStr">
        <is>
          <t>Mireille Bellandi</t>
        </is>
      </c>
      <c r="F5658" s="11" t="n">
        <v>1996</v>
      </c>
      <c r="G5658" s="8" t="inlineStr">
        <is>
          <t>Mercedes-Benz</t>
        </is>
      </c>
      <c r="H5658" s="8" t="inlineStr">
        <is>
          <t>280SL Pagoda</t>
        </is>
      </c>
      <c r="I5658" s="8" t="inlineStr">
        <is>
          <t>D5MK785KV7LRZTYVL</t>
        </is>
      </c>
      <c r="J5658" s="8" t="inlineStr">
        <is>
          <t>07 - Post-War Classic (1946-1972)</t>
        </is>
      </c>
      <c r="K5658" s="12" t="n">
        <v>380000</v>
      </c>
      <c r="L5658" s="8" t="inlineStr">
        <is>
          <t>Massachusetts</t>
        </is>
      </c>
      <c r="M5658" s="13" t="n">
        <v>4301.89</v>
      </c>
      <c r="N5658" s="13" t="n"/>
      <c r="O5658" s="8" t="inlineStr">
        <is>
          <t>3 + at-fault claims - 5 yrs</t>
        </is>
      </c>
    </row>
    <row r="5659">
      <c r="A5659" s="8" t="inlineStr">
        <is>
          <t>65f2a25c-386f-5fd6-a965-0be3c16087e8</t>
        </is>
      </c>
      <c r="B5659" s="9" t="inlineStr">
        <is>
          <t>2026-03</t>
        </is>
      </c>
      <c r="C5659" s="10" t="n"/>
      <c r="D5659" s="9" t="inlineStr">
        <is>
          <t>Declined</t>
        </is>
      </c>
      <c r="E5659" s="8" t="inlineStr">
        <is>
          <t>Beatrix Ashcombe</t>
        </is>
      </c>
      <c r="F5659" s="11" t="n">
        <v>1988</v>
      </c>
      <c r="G5659" s="8" t="inlineStr">
        <is>
          <t>Ferrari</t>
        </is>
      </c>
      <c r="H5659" s="8" t="inlineStr">
        <is>
          <t>296 GTB</t>
        </is>
      </c>
      <c r="I5659" s="8" t="inlineStr">
        <is>
          <t>4RBAB39GZ9CAZ1Y9Y</t>
        </is>
      </c>
      <c r="J5659" s="8" t="inlineStr">
        <is>
          <t>03 - Supercar</t>
        </is>
      </c>
      <c r="K5659" s="12" t="n">
        <v>540000</v>
      </c>
      <c r="L5659" s="8" t="inlineStr">
        <is>
          <t>Michigan</t>
        </is>
      </c>
      <c r="M5659" s="13" t="n">
        <v>15002.83</v>
      </c>
      <c r="N5659" s="13" t="n"/>
      <c r="O5659" s="8" t="inlineStr">
        <is>
          <t>3 + at-fault claims - 5 yrs</t>
        </is>
      </c>
    </row>
    <row r="5660">
      <c r="A5660" s="8" t="inlineStr">
        <is>
          <t>6643d0a1-e8da-522f-8e6a-1a6ca971f5eb</t>
        </is>
      </c>
      <c r="B5660" s="9" t="inlineStr">
        <is>
          <t>2026-03</t>
        </is>
      </c>
      <c r="C5660" s="10" t="n"/>
      <c r="D5660" s="9" t="inlineStr">
        <is>
          <t>Referred</t>
        </is>
      </c>
      <c r="E5660" s="8" t="inlineStr">
        <is>
          <t>Callum Harrington</t>
        </is>
      </c>
      <c r="F5660" s="11" t="n">
        <v>2007</v>
      </c>
      <c r="G5660" s="8" t="inlineStr">
        <is>
          <t>Alfa Romeo</t>
        </is>
      </c>
      <c r="H5660" s="8" t="inlineStr">
        <is>
          <t>8C 2900</t>
        </is>
      </c>
      <c r="I5660" s="8" t="inlineStr">
        <is>
          <t>6CKKFUXVT2BEAMNFG</t>
        </is>
      </c>
      <c r="J5660" s="8" t="inlineStr">
        <is>
          <t>06 - Vintage Pre-War (pre-1946)</t>
        </is>
      </c>
      <c r="K5660" s="12" t="n">
        <v>1035000</v>
      </c>
      <c r="L5660" s="8" t="inlineStr">
        <is>
          <t>New Hampshire</t>
        </is>
      </c>
      <c r="M5660" s="13" t="n">
        <v>6905.21</v>
      </c>
      <c r="N5660" s="13" t="n"/>
      <c r="O5660" s="8" t="inlineStr">
        <is>
          <t>Prior carrier non-renewal / cancellation</t>
        </is>
      </c>
    </row>
    <row r="5661">
      <c r="A5661" s="8" t="inlineStr">
        <is>
          <t>66814703-28cf-5f6c-949a-a30e1219b195</t>
        </is>
      </c>
      <c r="B5661" s="9" t="inlineStr">
        <is>
          <t>2026-03</t>
        </is>
      </c>
      <c r="C5661" s="10" t="n"/>
      <c r="D5661" s="9" t="inlineStr">
        <is>
          <t>Referred</t>
        </is>
      </c>
      <c r="E5661" s="8" t="inlineStr">
        <is>
          <t>Everett Nakashima</t>
        </is>
      </c>
      <c r="F5661" s="11" t="n">
        <v>1998</v>
      </c>
      <c r="G5661" s="8" t="inlineStr">
        <is>
          <t>Maserati</t>
        </is>
      </c>
      <c r="H5661" s="8" t="inlineStr">
        <is>
          <t>GranTurismo</t>
        </is>
      </c>
      <c r="I5661" s="8" t="inlineStr">
        <is>
          <t>ECLUHK48A8D27RH62</t>
        </is>
      </c>
      <c r="J5661" s="8" t="inlineStr">
        <is>
          <t>02 - Sports / GT</t>
        </is>
      </c>
      <c r="K5661" s="12" t="n">
        <v>790000</v>
      </c>
      <c r="L5661" s="8" t="inlineStr">
        <is>
          <t>Hawaii</t>
        </is>
      </c>
      <c r="M5661" s="13" t="n">
        <v>12595.28</v>
      </c>
      <c r="N5661" s="13" t="n"/>
      <c r="O5661" s="8" t="inlineStr">
        <is>
          <t>1 at-fault claim over $100k</t>
        </is>
      </c>
    </row>
    <row r="5662">
      <c r="A5662" s="8" t="inlineStr">
        <is>
          <t>67a242c8-3522-5162-b1dc-61f6f213bb7e</t>
        </is>
      </c>
      <c r="B5662" s="9" t="inlineStr">
        <is>
          <t>2026-03</t>
        </is>
      </c>
      <c r="C5662" s="10" t="n"/>
      <c r="D5662" s="9" t="inlineStr">
        <is>
          <t>Declined</t>
        </is>
      </c>
      <c r="E5662" s="8" t="inlineStr">
        <is>
          <t>Leopold Castellanos</t>
        </is>
      </c>
      <c r="F5662" s="11" t="n">
        <v>2022</v>
      </c>
      <c r="G5662" s="8" t="inlineStr">
        <is>
          <t>Bentley</t>
        </is>
      </c>
      <c r="H5662" s="8" t="inlineStr">
        <is>
          <t>Continental GT</t>
        </is>
      </c>
      <c r="I5662" s="8" t="inlineStr">
        <is>
          <t>KEGMGTCBW107UEB6J</t>
        </is>
      </c>
      <c r="J5662" s="8" t="inlineStr">
        <is>
          <t>02 - Sports / GT</t>
        </is>
      </c>
      <c r="K5662" s="12" t="n">
        <v>955000</v>
      </c>
      <c r="L5662" s="8" t="inlineStr">
        <is>
          <t>Illinois</t>
        </is>
      </c>
      <c r="M5662" s="13" t="n">
        <v>15928.68</v>
      </c>
      <c r="N5662" s="13" t="n"/>
      <c r="O5662" s="8" t="inlineStr">
        <is>
          <t>3 + at-fault claims - 5 yrs</t>
        </is>
      </c>
    </row>
    <row r="5663">
      <c r="A5663" s="8" t="inlineStr">
        <is>
          <t>687d32af-4ea2-5a57-b3c2-ca036955f20c</t>
        </is>
      </c>
      <c r="B5663" s="9" t="inlineStr">
        <is>
          <t>2026-03</t>
        </is>
      </c>
      <c r="C5663" s="10" t="n"/>
      <c r="D5663" s="9" t="inlineStr">
        <is>
          <t>Declined</t>
        </is>
      </c>
      <c r="E5663" s="8" t="inlineStr">
        <is>
          <t>Mireille Bellandi</t>
        </is>
      </c>
      <c r="F5663" s="11" t="n">
        <v>1982</v>
      </c>
      <c r="G5663" s="8" t="inlineStr">
        <is>
          <t>BMW</t>
        </is>
      </c>
      <c r="H5663" s="8" t="inlineStr">
        <is>
          <t>M8 Competition</t>
        </is>
      </c>
      <c r="I5663" s="8" t="inlineStr">
        <is>
          <t>3SVJUWDNM3C1PYD7K</t>
        </is>
      </c>
      <c r="J5663" s="8" t="inlineStr">
        <is>
          <t>02 - Sports / GT</t>
        </is>
      </c>
      <c r="K5663" s="12" t="n">
        <v>380000</v>
      </c>
      <c r="L5663" s="8" t="inlineStr">
        <is>
          <t>Georgia</t>
        </is>
      </c>
      <c r="M5663" s="13" t="n">
        <v>6022.64</v>
      </c>
      <c r="N5663" s="13" t="n"/>
      <c r="O5663" s="8" t="inlineStr">
        <is>
          <t>3 + at-fault claims - 5 yrs</t>
        </is>
      </c>
    </row>
    <row r="5664">
      <c r="A5664" s="8" t="inlineStr">
        <is>
          <t>689c5fa2-b024-5cb9-b080-942799afdb57</t>
        </is>
      </c>
      <c r="B5664" s="9" t="inlineStr">
        <is>
          <t>2026-03</t>
        </is>
      </c>
      <c r="C5664" s="10" t="n"/>
      <c r="D5664" s="9" t="inlineStr">
        <is>
          <t>Declined</t>
        </is>
      </c>
      <c r="E5664" s="8" t="inlineStr">
        <is>
          <t>Leopold Delacroix</t>
        </is>
      </c>
      <c r="F5664" s="11" t="n">
        <v>1986</v>
      </c>
      <c r="G5664" s="8" t="inlineStr">
        <is>
          <t>BMW</t>
        </is>
      </c>
      <c r="H5664" s="8" t="inlineStr">
        <is>
          <t>M8 Competition</t>
        </is>
      </c>
      <c r="I5664" s="8" t="inlineStr">
        <is>
          <t>S4B4N0FJZC6P2YFLT</t>
        </is>
      </c>
      <c r="J5664" s="8" t="inlineStr">
        <is>
          <t>02 - Sports / GT</t>
        </is>
      </c>
      <c r="K5664" s="12" t="n">
        <v>1760000</v>
      </c>
      <c r="L5664" s="8" t="inlineStr">
        <is>
          <t>Nebraska</t>
        </is>
      </c>
      <c r="M5664" s="13" t="n">
        <v>23743.4</v>
      </c>
      <c r="N5664" s="13" t="n"/>
      <c r="O5664" s="8" t="inlineStr">
        <is>
          <t>3 + at-fault claims - 5 yrs</t>
        </is>
      </c>
    </row>
    <row r="5665">
      <c r="A5665" s="8" t="inlineStr">
        <is>
          <t>6933188a-71aa-53d9-8026-6b3e3906a2a0</t>
        </is>
      </c>
      <c r="B5665" s="9" t="inlineStr">
        <is>
          <t>2026-03</t>
        </is>
      </c>
      <c r="C5665" s="10" t="n"/>
      <c r="D5665" s="9" t="inlineStr">
        <is>
          <t>Referred</t>
        </is>
      </c>
      <c r="E5665" s="8" t="inlineStr">
        <is>
          <t>Delphine Bellandi</t>
        </is>
      </c>
      <c r="F5665" s="11" t="n">
        <v>1994</v>
      </c>
      <c r="G5665" s="8" t="inlineStr">
        <is>
          <t>Mercedes-Benz</t>
        </is>
      </c>
      <c r="H5665" s="8" t="inlineStr">
        <is>
          <t>AMG GT</t>
        </is>
      </c>
      <c r="I5665" s="8" t="inlineStr">
        <is>
          <t>2GCW1ULH7JAGRSG6H</t>
        </is>
      </c>
      <c r="J5665" s="8" t="inlineStr">
        <is>
          <t>02 - Sports / GT</t>
        </is>
      </c>
      <c r="K5665" s="12" t="n">
        <v>840000</v>
      </c>
      <c r="L5665" s="8" t="inlineStr">
        <is>
          <t>California</t>
        </is>
      </c>
      <c r="M5665" s="13" t="n">
        <v>13907.55</v>
      </c>
      <c r="N5665" s="13" t="n"/>
      <c r="O5665" s="8" t="inlineStr">
        <is>
          <t>1 theft / total loss claim</t>
        </is>
      </c>
    </row>
    <row r="5666">
      <c r="A5666" s="8" t="inlineStr">
        <is>
          <t>6b4f82ec-708a-5df2-b2c8-2a1108b1fa6d</t>
        </is>
      </c>
      <c r="B5666" s="9" t="inlineStr">
        <is>
          <t>2026-03</t>
        </is>
      </c>
      <c r="C5666" s="10" t="n"/>
      <c r="D5666" s="9" t="inlineStr">
        <is>
          <t>Declined</t>
        </is>
      </c>
      <c r="E5666" s="8" t="inlineStr">
        <is>
          <t>Saoirse Merriweather</t>
        </is>
      </c>
      <c r="F5666" s="11" t="n">
        <v>1967</v>
      </c>
      <c r="G5666" s="8" t="inlineStr">
        <is>
          <t>Ringbrothers</t>
        </is>
      </c>
      <c r="H5666" s="8" t="inlineStr">
        <is>
          <t>Mustang</t>
        </is>
      </c>
      <c r="I5666" s="8" t="inlineStr">
        <is>
          <t>M1DCU5LNUY28DKD0C</t>
        </is>
      </c>
      <c r="J5666" s="8" t="inlineStr">
        <is>
          <t>11 - Restomod / Coachbuilt / Bespoke</t>
        </is>
      </c>
      <c r="K5666" s="12" t="n">
        <v>1795000</v>
      </c>
      <c r="L5666" s="8" t="inlineStr">
        <is>
          <t>Tennessee</t>
        </is>
      </c>
      <c r="M5666" s="13" t="n">
        <v>22569.58</v>
      </c>
      <c r="N5666" s="13" t="n"/>
      <c r="O5666" s="8" t="inlineStr">
        <is>
          <t>3 + at-fault claims - 5 yrs</t>
        </is>
      </c>
    </row>
    <row r="5667">
      <c r="A5667" s="8" t="inlineStr">
        <is>
          <t>6bc4083c-27ef-5ac5-957e-91f265e0dba2</t>
        </is>
      </c>
      <c r="B5667" s="9" t="inlineStr">
        <is>
          <t>2026-03</t>
        </is>
      </c>
      <c r="C5667" s="10" t="n"/>
      <c r="D5667" s="9" t="inlineStr">
        <is>
          <t>Declined</t>
        </is>
      </c>
      <c r="E5667" s="8" t="inlineStr">
        <is>
          <t>Fenwick Underwood</t>
        </is>
      </c>
      <c r="F5667" s="11" t="n">
        <v>1969</v>
      </c>
      <c r="G5667" s="8" t="inlineStr">
        <is>
          <t>Maserati</t>
        </is>
      </c>
      <c r="H5667" s="8" t="inlineStr">
        <is>
          <t>GranTurismo</t>
        </is>
      </c>
      <c r="I5667" s="8" t="inlineStr">
        <is>
          <t>L14YDFYXKAU2ULHWA</t>
        </is>
      </c>
      <c r="J5667" s="8" t="inlineStr">
        <is>
          <t>02 - Sports / GT</t>
        </is>
      </c>
      <c r="K5667" s="12" t="n">
        <v>1565000</v>
      </c>
      <c r="L5667" s="8" t="inlineStr">
        <is>
          <t>New York</t>
        </is>
      </c>
      <c r="M5667" s="13" t="n">
        <v>20787.92</v>
      </c>
      <c r="N5667" s="13" t="n"/>
      <c r="O5667" s="8" t="inlineStr">
        <is>
          <t>3 + at-fault claims - 5 yrs</t>
        </is>
      </c>
    </row>
    <row r="5668">
      <c r="A5668" s="8" t="inlineStr">
        <is>
          <t>6cf9f15b-1747-5258-bc2e-0f6df26889d5</t>
        </is>
      </c>
      <c r="B5668" s="9" t="inlineStr">
        <is>
          <t>2026-03</t>
        </is>
      </c>
      <c r="C5668" s="10" t="n"/>
      <c r="D5668" s="9" t="inlineStr">
        <is>
          <t>Referred</t>
        </is>
      </c>
      <c r="E5668" s="8" t="inlineStr">
        <is>
          <t>Beatrix Whitlock</t>
        </is>
      </c>
      <c r="F5668" s="11" t="n">
        <v>1996</v>
      </c>
      <c r="G5668" s="8" t="inlineStr">
        <is>
          <t>Bentley</t>
        </is>
      </c>
      <c r="H5668" s="8" t="inlineStr">
        <is>
          <t>Continental GT</t>
        </is>
      </c>
      <c r="I5668" s="8" t="inlineStr">
        <is>
          <t>C5951BU4ACMEYGF6H</t>
        </is>
      </c>
      <c r="J5668" s="8" t="inlineStr">
        <is>
          <t>02 - Sports / GT</t>
        </is>
      </c>
      <c r="K5668" s="12" t="n">
        <v>670000</v>
      </c>
      <c r="L5668" s="8" t="inlineStr">
        <is>
          <t>Maryland</t>
        </is>
      </c>
      <c r="M5668" s="13" t="n">
        <v>7806.13</v>
      </c>
      <c r="N5668" s="13" t="n"/>
      <c r="O5668" s="8" t="inlineStr">
        <is>
          <t>1 theft / total loss claim</t>
        </is>
      </c>
    </row>
    <row r="5669">
      <c r="A5669" s="8" t="inlineStr">
        <is>
          <t>6e1d9722-fd5a-5526-ba1f-190f599ed93d</t>
        </is>
      </c>
      <c r="B5669" s="9" t="inlineStr">
        <is>
          <t>2026-03</t>
        </is>
      </c>
      <c r="C5669" s="10" t="n"/>
      <c r="D5669" s="9" t="inlineStr">
        <is>
          <t>Declined</t>
        </is>
      </c>
      <c r="E5669" s="8" t="inlineStr">
        <is>
          <t>Callum Whitlock</t>
        </is>
      </c>
      <c r="F5669" s="11" t="n">
        <v>1972</v>
      </c>
      <c r="G5669" s="8" t="inlineStr">
        <is>
          <t>Bentley</t>
        </is>
      </c>
      <c r="H5669" s="8" t="inlineStr">
        <is>
          <t>Continental GT</t>
        </is>
      </c>
      <c r="I5669" s="8" t="inlineStr">
        <is>
          <t>794LM4A2S0MTAKKYU</t>
        </is>
      </c>
      <c r="J5669" s="8" t="inlineStr">
        <is>
          <t>02 - Sports / GT</t>
        </is>
      </c>
      <c r="K5669" s="12" t="n">
        <v>1950000</v>
      </c>
      <c r="L5669" s="8" t="inlineStr">
        <is>
          <t>New York</t>
        </is>
      </c>
      <c r="M5669" s="13" t="n">
        <v>25901.89</v>
      </c>
      <c r="N5669" s="13" t="n"/>
      <c r="O5669" s="8" t="inlineStr">
        <is>
          <t>3 + at-fault claims - 5 yrs</t>
        </is>
      </c>
    </row>
    <row r="5670">
      <c r="A5670" s="8" t="inlineStr">
        <is>
          <t>6f7205e2-b063-5c55-b73e-a57da3cddbfd</t>
        </is>
      </c>
      <c r="B5670" s="9" t="inlineStr">
        <is>
          <t>2026-03</t>
        </is>
      </c>
      <c r="C5670" s="10" t="n"/>
      <c r="D5670" s="9" t="inlineStr">
        <is>
          <t>Declined</t>
        </is>
      </c>
      <c r="E5670" s="8" t="inlineStr">
        <is>
          <t>Ramona Whitlock</t>
        </is>
      </c>
      <c r="F5670" s="11" t="n">
        <v>1962</v>
      </c>
      <c r="G5670" s="8" t="inlineStr">
        <is>
          <t>Maserati</t>
        </is>
      </c>
      <c r="H5670" s="8" t="inlineStr">
        <is>
          <t>GranTurismo</t>
        </is>
      </c>
      <c r="I5670" s="8" t="inlineStr">
        <is>
          <t>WRKVBBHGVM2F31STV</t>
        </is>
      </c>
      <c r="J5670" s="8" t="inlineStr">
        <is>
          <t>02 - Sports / GT</t>
        </is>
      </c>
      <c r="K5670" s="12" t="n">
        <v>1135000</v>
      </c>
      <c r="L5670" s="8" t="inlineStr">
        <is>
          <t>Michigan</t>
        </is>
      </c>
      <c r="M5670" s="13" t="n">
        <v>18256.37</v>
      </c>
      <c r="N5670" s="13" t="n"/>
      <c r="O5670" s="8" t="inlineStr">
        <is>
          <t>3 + at-fault claims - 5 yrs</t>
        </is>
      </c>
    </row>
    <row r="5671">
      <c r="A5671" s="8" t="inlineStr">
        <is>
          <t>70b8bc99-315f-59af-ad4a-3b8d2f604c1b</t>
        </is>
      </c>
      <c r="B5671" s="9" t="inlineStr">
        <is>
          <t>2026-03</t>
        </is>
      </c>
      <c r="C5671" s="10" t="n"/>
      <c r="D5671" s="9" t="inlineStr">
        <is>
          <t>Declined</t>
        </is>
      </c>
      <c r="E5671" s="8" t="inlineStr">
        <is>
          <t>Emiliano Thistlewood</t>
        </is>
      </c>
      <c r="F5671" s="11" t="n">
        <v>1979</v>
      </c>
      <c r="G5671" s="8" t="inlineStr">
        <is>
          <t>Ferrari</t>
        </is>
      </c>
      <c r="H5671" s="8" t="inlineStr">
        <is>
          <t>SF90 Stradale</t>
        </is>
      </c>
      <c r="I5671" s="8" t="inlineStr">
        <is>
          <t>M504K8D169JNZ3ASD</t>
        </is>
      </c>
      <c r="J5671" s="8" t="inlineStr">
        <is>
          <t>03 - Supercar</t>
        </is>
      </c>
      <c r="K5671" s="12" t="n">
        <v>380000</v>
      </c>
      <c r="L5671" s="8" t="inlineStr">
        <is>
          <t>Florida</t>
        </is>
      </c>
      <c r="M5671" s="13" t="n">
        <v>11708.3</v>
      </c>
      <c r="N5671" s="13" t="n"/>
      <c r="O5671" s="8" t="inlineStr">
        <is>
          <t>3 + at-fault claims - 5 yrs</t>
        </is>
      </c>
    </row>
    <row r="5672">
      <c r="A5672" s="8" t="inlineStr">
        <is>
          <t>70f6923a-8cd3-5e15-9a54-a033636fde88</t>
        </is>
      </c>
      <c r="B5672" s="9" t="inlineStr">
        <is>
          <t>2026-03</t>
        </is>
      </c>
      <c r="C5672" s="10" t="n"/>
      <c r="D5672" s="9" t="inlineStr">
        <is>
          <t>Referred</t>
        </is>
      </c>
      <c r="E5672" s="8" t="inlineStr">
        <is>
          <t>Saoirse Pennington</t>
        </is>
      </c>
      <c r="F5672" s="11" t="n">
        <v>1968</v>
      </c>
      <c r="G5672" s="8" t="inlineStr">
        <is>
          <t>BMW</t>
        </is>
      </c>
      <c r="H5672" s="8" t="inlineStr">
        <is>
          <t>M8 Competition</t>
        </is>
      </c>
      <c r="I5672" s="8" t="inlineStr">
        <is>
          <t>70H8S73E180SZB5T2</t>
        </is>
      </c>
      <c r="J5672" s="8" t="inlineStr">
        <is>
          <t>02 - Sports / GT</t>
        </is>
      </c>
      <c r="K5672" s="12" t="n">
        <v>1015000</v>
      </c>
      <c r="L5672" s="8" t="inlineStr">
        <is>
          <t>Minnesota</t>
        </is>
      </c>
      <c r="M5672" s="13" t="n">
        <v>13903.58</v>
      </c>
      <c r="N5672" s="13" t="n"/>
      <c r="O5672" s="8" t="inlineStr">
        <is>
          <t>Prior carrier non-renewal / cancellation</t>
        </is>
      </c>
    </row>
    <row r="5673">
      <c r="A5673" s="8" t="inlineStr">
        <is>
          <t>7117e63d-af8c-5571-a0b2-3358ca1e4de6</t>
        </is>
      </c>
      <c r="B5673" s="9" t="inlineStr">
        <is>
          <t>2026-03</t>
        </is>
      </c>
      <c r="C5673" s="10" t="n"/>
      <c r="D5673" s="9" t="inlineStr">
        <is>
          <t>Declined</t>
        </is>
      </c>
      <c r="E5673" s="8" t="inlineStr">
        <is>
          <t>Horace Rourke</t>
        </is>
      </c>
      <c r="F5673" s="11" t="n">
        <v>1984</v>
      </c>
      <c r="G5673" s="8" t="inlineStr">
        <is>
          <t>Ferrari</t>
        </is>
      </c>
      <c r="H5673" s="8" t="inlineStr">
        <is>
          <t>275 GTB/4</t>
        </is>
      </c>
      <c r="I5673" s="8" t="inlineStr">
        <is>
          <t>WRYZXVB1GGVYKCYVW</t>
        </is>
      </c>
      <c r="J5673" s="8" t="inlineStr">
        <is>
          <t>07 - Post-War Classic (1946-1972)</t>
        </is>
      </c>
      <c r="K5673" s="12" t="n">
        <v>380000</v>
      </c>
      <c r="L5673" s="8" t="inlineStr">
        <is>
          <t>Wisconsin</t>
        </is>
      </c>
      <c r="M5673" s="13" t="n">
        <v>4129.81</v>
      </c>
      <c r="N5673" s="13" t="n"/>
      <c r="O5673" s="8" t="inlineStr">
        <is>
          <t>3 + at-fault claims - 5 yrs</t>
        </is>
      </c>
    </row>
    <row r="5674">
      <c r="A5674" s="8" t="inlineStr">
        <is>
          <t>721929c0-333c-5722-8f9c-87e52c94f060</t>
        </is>
      </c>
      <c r="B5674" s="9" t="inlineStr">
        <is>
          <t>2026-03</t>
        </is>
      </c>
      <c r="C5674" s="10" t="n"/>
      <c r="D5674" s="9" t="inlineStr">
        <is>
          <t>Referred</t>
        </is>
      </c>
      <c r="E5674" s="8" t="inlineStr">
        <is>
          <t>Thaddeus Montoya</t>
        </is>
      </c>
      <c r="F5674" s="11" t="n">
        <v>1959</v>
      </c>
      <c r="G5674" s="8" t="inlineStr">
        <is>
          <t>Ferrari</t>
        </is>
      </c>
      <c r="H5674" s="8" t="inlineStr">
        <is>
          <t>296 GTB</t>
        </is>
      </c>
      <c r="I5674" s="8" t="inlineStr">
        <is>
          <t>KCG4TMR7PX245TGJN</t>
        </is>
      </c>
      <c r="J5674" s="8" t="inlineStr">
        <is>
          <t>03 - Supercar</t>
        </is>
      </c>
      <c r="K5674" s="12" t="n">
        <v>690000</v>
      </c>
      <c r="L5674" s="8" t="inlineStr">
        <is>
          <t>California</t>
        </is>
      </c>
      <c r="M5674" s="13" t="n">
        <v>16696.7</v>
      </c>
      <c r="N5674" s="13" t="n"/>
      <c r="O5674" s="8" t="inlineStr">
        <is>
          <t>Prior carrier non-renewal / cancellation</t>
        </is>
      </c>
    </row>
    <row r="5675">
      <c r="A5675" s="8" t="inlineStr">
        <is>
          <t>72e21fcc-82fe-51ba-a30d-200c5729a621</t>
        </is>
      </c>
      <c r="B5675" s="9" t="inlineStr">
        <is>
          <t>2026-03</t>
        </is>
      </c>
      <c r="C5675" s="10" t="n"/>
      <c r="D5675" s="9" t="inlineStr">
        <is>
          <t>Referred</t>
        </is>
      </c>
      <c r="E5675" s="8" t="inlineStr">
        <is>
          <t>Fitzgerald Bellandi</t>
        </is>
      </c>
      <c r="F5675" s="11" t="n">
        <v>1975</v>
      </c>
      <c r="G5675" s="8" t="inlineStr">
        <is>
          <t>Bentley</t>
        </is>
      </c>
      <c r="H5675" s="8" t="inlineStr">
        <is>
          <t>Continental GT</t>
        </is>
      </c>
      <c r="I5675" s="8" t="inlineStr">
        <is>
          <t>T1AWD8VHEHK5X3M37</t>
        </is>
      </c>
      <c r="J5675" s="8" t="inlineStr">
        <is>
          <t>02 - Sports / GT</t>
        </is>
      </c>
      <c r="K5675" s="12" t="n">
        <v>285000</v>
      </c>
      <c r="L5675" s="8" t="inlineStr">
        <is>
          <t>Virginia</t>
        </is>
      </c>
      <c r="M5675" s="13" t="n">
        <v>4395.99</v>
      </c>
      <c r="N5675" s="13" t="n"/>
      <c r="O5675" s="8" t="inlineStr">
        <is>
          <t>2 at-fault claims - 5 yrs</t>
        </is>
      </c>
    </row>
    <row r="5676">
      <c r="A5676" s="8" t="inlineStr">
        <is>
          <t>73a2a525-999f-5c67-a2b5-7e845fff21a1</t>
        </is>
      </c>
      <c r="B5676" s="9" t="inlineStr">
        <is>
          <t>2026-03</t>
        </is>
      </c>
      <c r="C5676" s="10" t="n"/>
      <c r="D5676" s="9" t="inlineStr">
        <is>
          <t>Referred</t>
        </is>
      </c>
      <c r="E5676" s="8" t="inlineStr">
        <is>
          <t>Aurelio Harrington</t>
        </is>
      </c>
      <c r="F5676" s="11" t="n">
        <v>2018</v>
      </c>
      <c r="G5676" s="8" t="inlineStr">
        <is>
          <t>Bentley</t>
        </is>
      </c>
      <c r="H5676" s="8" t="inlineStr">
        <is>
          <t>Continental GT</t>
        </is>
      </c>
      <c r="I5676" s="8" t="inlineStr">
        <is>
          <t>69N64GHZS0C6S5W9X</t>
        </is>
      </c>
      <c r="J5676" s="8" t="inlineStr">
        <is>
          <t>02 - Sports / GT</t>
        </is>
      </c>
      <c r="K5676" s="12" t="n">
        <v>510000</v>
      </c>
      <c r="L5676" s="8" t="inlineStr">
        <is>
          <t>South Dakota</t>
        </is>
      </c>
      <c r="M5676" s="13" t="n">
        <v>6942.74</v>
      </c>
      <c r="N5676" s="13" t="n"/>
      <c r="O5676" s="8" t="inlineStr">
        <is>
          <t>1 at-fault claim over $100k</t>
        </is>
      </c>
    </row>
    <row r="5677">
      <c r="A5677" s="8" t="inlineStr">
        <is>
          <t>74cfde04-6d42-5c73-a089-17f464300054</t>
        </is>
      </c>
      <c r="B5677" s="9" t="inlineStr">
        <is>
          <t>2026-03</t>
        </is>
      </c>
      <c r="C5677" s="10" t="n"/>
      <c r="D5677" s="9" t="inlineStr">
        <is>
          <t>Declined</t>
        </is>
      </c>
      <c r="E5677" s="8" t="inlineStr">
        <is>
          <t>Aurelio Vasquez</t>
        </is>
      </c>
      <c r="F5677" s="11" t="n">
        <v>2003</v>
      </c>
      <c r="G5677" s="8" t="inlineStr">
        <is>
          <t>Porsche</t>
        </is>
      </c>
      <c r="H5677" s="8" t="inlineStr">
        <is>
          <t>911 Turbo S</t>
        </is>
      </c>
      <c r="I5677" s="8" t="inlineStr">
        <is>
          <t>HX4VUDPRE9MJLSK2J</t>
        </is>
      </c>
      <c r="J5677" s="8" t="inlineStr">
        <is>
          <t>02 - Sports / GT</t>
        </is>
      </c>
      <c r="K5677" s="12" t="n">
        <v>185000</v>
      </c>
      <c r="L5677" s="8" t="inlineStr">
        <is>
          <t>Oklahoma</t>
        </is>
      </c>
      <c r="M5677" s="13" t="n">
        <v>4046.26</v>
      </c>
      <c r="N5677" s="13" t="n"/>
      <c r="O5677" s="8" t="inlineStr">
        <is>
          <t>3 + at-fault claims - 5 yrs</t>
        </is>
      </c>
    </row>
    <row r="5678">
      <c r="A5678" s="8" t="inlineStr">
        <is>
          <t>74da0047-7b98-5420-80fd-61ecbc85d8e5</t>
        </is>
      </c>
      <c r="B5678" s="9" t="inlineStr">
        <is>
          <t>2026-03</t>
        </is>
      </c>
      <c r="C5678" s="10" t="n"/>
      <c r="D5678" s="9" t="inlineStr">
        <is>
          <t>Declined</t>
        </is>
      </c>
      <c r="E5678" s="8" t="inlineStr">
        <is>
          <t>Lorenzo Okonkwo</t>
        </is>
      </c>
      <c r="F5678" s="11" t="n">
        <v>1971</v>
      </c>
      <c r="G5678" s="8" t="inlineStr">
        <is>
          <t>Maserati</t>
        </is>
      </c>
      <c r="H5678" s="8" t="inlineStr">
        <is>
          <t>GranTurismo</t>
        </is>
      </c>
      <c r="I5678" s="8" t="inlineStr">
        <is>
          <t>3HXLB7G7H8EZEVU67</t>
        </is>
      </c>
      <c r="J5678" s="8" t="inlineStr">
        <is>
          <t>02 - Sports / GT</t>
        </is>
      </c>
      <c r="K5678" s="12" t="n">
        <v>580000</v>
      </c>
      <c r="L5678" s="8" t="inlineStr">
        <is>
          <t>California</t>
        </is>
      </c>
      <c r="M5678" s="13" t="n">
        <v>9602.83</v>
      </c>
      <c r="N5678" s="13" t="n"/>
      <c r="O5678" s="8" t="inlineStr">
        <is>
          <t>3 + at-fault claims - 5 yrs</t>
        </is>
      </c>
    </row>
    <row r="5679">
      <c r="A5679" s="8" t="inlineStr">
        <is>
          <t>75cce800-1b07-5663-a083-1244d44aa8fb</t>
        </is>
      </c>
      <c r="B5679" s="9" t="inlineStr">
        <is>
          <t>2026-03</t>
        </is>
      </c>
      <c r="C5679" s="10" t="n"/>
      <c r="D5679" s="9" t="inlineStr">
        <is>
          <t>Declined</t>
        </is>
      </c>
      <c r="E5679" s="8" t="inlineStr">
        <is>
          <t>Mireille Whitlock</t>
        </is>
      </c>
      <c r="F5679" s="11" t="n">
        <v>1957</v>
      </c>
      <c r="G5679" s="8" t="inlineStr">
        <is>
          <t>Maserati</t>
        </is>
      </c>
      <c r="H5679" s="8" t="inlineStr">
        <is>
          <t>GranTurismo</t>
        </is>
      </c>
      <c r="I5679" s="8" t="inlineStr">
        <is>
          <t>BYHN4D8N0PEL5JMLL</t>
        </is>
      </c>
      <c r="J5679" s="8" t="inlineStr">
        <is>
          <t>02 - Sports / GT</t>
        </is>
      </c>
      <c r="K5679" s="12" t="n">
        <v>660000</v>
      </c>
      <c r="L5679" s="8" t="inlineStr">
        <is>
          <t>Alaska</t>
        </is>
      </c>
      <c r="M5679" s="13" t="n">
        <v>9227.549999999999</v>
      </c>
      <c r="N5679" s="13" t="n"/>
      <c r="O5679" s="8" t="inlineStr">
        <is>
          <t>3 + at-fault claims - 5 yrs</t>
        </is>
      </c>
    </row>
    <row r="5680">
      <c r="A5680" s="8" t="inlineStr">
        <is>
          <t>76630156-2138-5e5d-95b3-2d5964e76022</t>
        </is>
      </c>
      <c r="B5680" s="9" t="inlineStr">
        <is>
          <t>2026-03</t>
        </is>
      </c>
      <c r="C5680" s="10" t="n"/>
      <c r="D5680" s="9" t="inlineStr">
        <is>
          <t>Declined</t>
        </is>
      </c>
      <c r="E5680" s="8" t="inlineStr">
        <is>
          <t>Ramona Kingsford</t>
        </is>
      </c>
      <c r="F5680" s="11" t="n">
        <v>2021</v>
      </c>
      <c r="G5680" s="8" t="inlineStr">
        <is>
          <t>Mercedes-Benz</t>
        </is>
      </c>
      <c r="H5680" s="8" t="inlineStr">
        <is>
          <t>AMG GT</t>
        </is>
      </c>
      <c r="I5680" s="8" t="inlineStr">
        <is>
          <t>CW5HCJTHMZ3W9YH6U</t>
        </is>
      </c>
      <c r="J5680" s="8" t="inlineStr">
        <is>
          <t>02 - Sports / GT</t>
        </is>
      </c>
      <c r="K5680" s="12" t="n">
        <v>1950000</v>
      </c>
      <c r="L5680" s="8" t="inlineStr">
        <is>
          <t>Utah</t>
        </is>
      </c>
      <c r="M5680" s="13" t="n">
        <v>27318.4</v>
      </c>
      <c r="N5680" s="13" t="n"/>
      <c r="O5680" s="8" t="inlineStr">
        <is>
          <t>3 + at-fault claims - 5 yrs</t>
        </is>
      </c>
    </row>
    <row r="5681">
      <c r="A5681" s="8" t="inlineStr">
        <is>
          <t>77185561-4ee2-5fa7-b82d-1bcab6b7e0c0</t>
        </is>
      </c>
      <c r="B5681" s="9" t="inlineStr">
        <is>
          <t>2026-03</t>
        </is>
      </c>
      <c r="C5681" s="10" t="n"/>
      <c r="D5681" s="9" t="inlineStr">
        <is>
          <t>Referred</t>
        </is>
      </c>
      <c r="E5681" s="8" t="inlineStr">
        <is>
          <t>Delphine Pennington</t>
        </is>
      </c>
      <c r="F5681" s="11" t="n">
        <v>2013</v>
      </c>
      <c r="G5681" s="8" t="inlineStr">
        <is>
          <t>Lamborghini</t>
        </is>
      </c>
      <c r="H5681" s="8" t="inlineStr">
        <is>
          <t>Huracan EVO</t>
        </is>
      </c>
      <c r="I5681" s="8" t="inlineStr">
        <is>
          <t>RH4G67FLW89VSYZZ8</t>
        </is>
      </c>
      <c r="J5681" s="8" t="inlineStr">
        <is>
          <t>03 - Supercar</t>
        </is>
      </c>
      <c r="K5681" s="12" t="n">
        <v>675000</v>
      </c>
      <c r="L5681" s="8" t="inlineStr">
        <is>
          <t>Vermont</t>
        </is>
      </c>
      <c r="M5681" s="13" t="n">
        <v>14760.85</v>
      </c>
      <c r="N5681" s="13" t="n"/>
      <c r="O5681" s="8" t="inlineStr">
        <is>
          <t>1 theft / total loss claim</t>
        </is>
      </c>
    </row>
    <row r="5682">
      <c r="A5682" s="8" t="inlineStr">
        <is>
          <t>77ec7361-fcb3-5d4b-a9e8-550d5687580c</t>
        </is>
      </c>
      <c r="B5682" s="9" t="inlineStr">
        <is>
          <t>2026-03</t>
        </is>
      </c>
      <c r="C5682" s="10" t="n"/>
      <c r="D5682" s="9" t="inlineStr">
        <is>
          <t>Declined</t>
        </is>
      </c>
      <c r="E5682" s="8" t="inlineStr">
        <is>
          <t>Saoirse Okonkwo</t>
        </is>
      </c>
      <c r="F5682" s="11" t="n">
        <v>1995</v>
      </c>
      <c r="G5682" s="8" t="inlineStr">
        <is>
          <t>Bentley</t>
        </is>
      </c>
      <c r="H5682" s="8" t="inlineStr">
        <is>
          <t>Continental GT</t>
        </is>
      </c>
      <c r="I5682" s="8" t="inlineStr">
        <is>
          <t>CD2BMZT5780LXGU9L</t>
        </is>
      </c>
      <c r="J5682" s="8" t="inlineStr">
        <is>
          <t>02 - Sports / GT</t>
        </is>
      </c>
      <c r="K5682" s="12" t="n">
        <v>710000</v>
      </c>
      <c r="L5682" s="8" t="inlineStr">
        <is>
          <t>Oregon</t>
        </is>
      </c>
      <c r="M5682" s="13" t="n">
        <v>9839.530000000001</v>
      </c>
      <c r="N5682" s="13" t="n"/>
      <c r="O5682" s="8" t="inlineStr">
        <is>
          <t>3 + at-fault claims - 5 yrs</t>
        </is>
      </c>
    </row>
    <row r="5683">
      <c r="A5683" s="8" t="inlineStr">
        <is>
          <t>7833b243-160d-5a60-98c9-2085a8e2753c</t>
        </is>
      </c>
      <c r="B5683" s="9" t="inlineStr">
        <is>
          <t>2026-03</t>
        </is>
      </c>
      <c r="C5683" s="10" t="n"/>
      <c r="D5683" s="9" t="inlineStr">
        <is>
          <t>Declined</t>
        </is>
      </c>
      <c r="E5683" s="8" t="inlineStr">
        <is>
          <t>Anouk Nakashima</t>
        </is>
      </c>
      <c r="F5683" s="11" t="n">
        <v>2011</v>
      </c>
      <c r="G5683" s="8" t="inlineStr">
        <is>
          <t>Porsche</t>
        </is>
      </c>
      <c r="H5683" s="8" t="inlineStr">
        <is>
          <t>911 Turbo S</t>
        </is>
      </c>
      <c r="I5683" s="8" t="inlineStr">
        <is>
          <t>NGL0BT1A0DDY94JVN</t>
        </is>
      </c>
      <c r="J5683" s="8" t="inlineStr">
        <is>
          <t>02 - Sports / GT</t>
        </is>
      </c>
      <c r="K5683" s="12" t="n">
        <v>925000</v>
      </c>
      <c r="L5683" s="8" t="inlineStr">
        <is>
          <t>California</t>
        </is>
      </c>
      <c r="M5683" s="13" t="n">
        <v>15314.86</v>
      </c>
      <c r="N5683" s="13" t="n"/>
      <c r="O5683" s="8" t="inlineStr">
        <is>
          <t>3 + at-fault claims - 5 yrs</t>
        </is>
      </c>
    </row>
    <row r="5684">
      <c r="A5684" s="8" t="inlineStr">
        <is>
          <t>7a886016-e6ed-55f7-8949-9bc1ac9135d0</t>
        </is>
      </c>
      <c r="B5684" s="9" t="inlineStr">
        <is>
          <t>2026-03</t>
        </is>
      </c>
      <c r="C5684" s="10" t="n"/>
      <c r="D5684" s="9" t="inlineStr">
        <is>
          <t>Declined</t>
        </is>
      </c>
      <c r="E5684" s="8" t="inlineStr">
        <is>
          <t>Anouk Bellandi</t>
        </is>
      </c>
      <c r="F5684" s="11" t="n">
        <v>1972</v>
      </c>
      <c r="G5684" s="8" t="inlineStr">
        <is>
          <t>Mercedes-Benz</t>
        </is>
      </c>
      <c r="H5684" s="8" t="inlineStr">
        <is>
          <t>280SL Pagoda</t>
        </is>
      </c>
      <c r="I5684" s="8" t="inlineStr">
        <is>
          <t>H45WUAGA7PLX2FWUC</t>
        </is>
      </c>
      <c r="J5684" s="8" t="inlineStr">
        <is>
          <t>07 - Post-War Classic (1946-1972)</t>
        </is>
      </c>
      <c r="K5684" s="12" t="n">
        <v>590000</v>
      </c>
      <c r="L5684" s="8" t="inlineStr">
        <is>
          <t>Florida</t>
        </is>
      </c>
      <c r="M5684" s="13" t="n">
        <v>6797.25</v>
      </c>
      <c r="N5684" s="13" t="n"/>
      <c r="O5684" s="8" t="inlineStr">
        <is>
          <t>3 + at-fault claims - 5 yrs</t>
        </is>
      </c>
    </row>
    <row r="5685">
      <c r="A5685" s="8" t="inlineStr">
        <is>
          <t>7b5ea8c4-b239-5479-9424-9f15693716ec</t>
        </is>
      </c>
      <c r="B5685" s="9" t="inlineStr">
        <is>
          <t>2026-03</t>
        </is>
      </c>
      <c r="C5685" s="10" t="n"/>
      <c r="D5685" s="9" t="inlineStr">
        <is>
          <t>Referred</t>
        </is>
      </c>
      <c r="E5685" s="8" t="inlineStr">
        <is>
          <t>Fitzgerald Harrington</t>
        </is>
      </c>
      <c r="F5685" s="11" t="n">
        <v>1971</v>
      </c>
      <c r="G5685" s="8" t="inlineStr">
        <is>
          <t>BMW</t>
        </is>
      </c>
      <c r="H5685" s="8" t="inlineStr">
        <is>
          <t>M8 Competition</t>
        </is>
      </c>
      <c r="I5685" s="8" t="inlineStr">
        <is>
          <t>S16DRG2KZ5X1X5XNE</t>
        </is>
      </c>
      <c r="J5685" s="8" t="inlineStr">
        <is>
          <t>02 - Sports / GT</t>
        </is>
      </c>
      <c r="K5685" s="12" t="n">
        <v>490000</v>
      </c>
      <c r="L5685" s="8" t="inlineStr">
        <is>
          <t>Alaska</t>
        </is>
      </c>
      <c r="M5685" s="13" t="n">
        <v>7904.72</v>
      </c>
      <c r="N5685" s="13" t="n"/>
      <c r="O5685" s="8" t="inlineStr">
        <is>
          <t>1 at-fault claim over $100k</t>
        </is>
      </c>
    </row>
    <row r="5686">
      <c r="A5686" s="8" t="inlineStr">
        <is>
          <t>7d76f5c2-d5fe-5938-95b2-9981b2057ff6</t>
        </is>
      </c>
      <c r="B5686" s="9" t="inlineStr">
        <is>
          <t>2026-03</t>
        </is>
      </c>
      <c r="C5686" s="10" t="n"/>
      <c r="D5686" s="9" t="inlineStr">
        <is>
          <t>Declined</t>
        </is>
      </c>
      <c r="E5686" s="8" t="inlineStr">
        <is>
          <t>Mireille Larsson</t>
        </is>
      </c>
      <c r="F5686" s="11" t="n">
        <v>1998</v>
      </c>
      <c r="G5686" s="8" t="inlineStr">
        <is>
          <t>Lamborghini</t>
        </is>
      </c>
      <c r="H5686" s="8" t="inlineStr">
        <is>
          <t>Huracan EVO</t>
        </is>
      </c>
      <c r="I5686" s="8" t="inlineStr">
        <is>
          <t>X3DTJXNC2G9H64PXL</t>
        </is>
      </c>
      <c r="J5686" s="8" t="inlineStr">
        <is>
          <t>03 - Supercar</t>
        </is>
      </c>
      <c r="K5686" s="12" t="n">
        <v>625000</v>
      </c>
      <c r="L5686" s="8" t="inlineStr">
        <is>
          <t>Rhode Island</t>
        </is>
      </c>
      <c r="M5686" s="13" t="n">
        <v>15347.88</v>
      </c>
      <c r="N5686" s="13" t="n"/>
      <c r="O5686" s="8" t="inlineStr">
        <is>
          <t>3 + at-fault claims - 5 yrs</t>
        </is>
      </c>
    </row>
    <row r="5687">
      <c r="A5687" s="8" t="inlineStr">
        <is>
          <t>7d8ea3b0-0218-5720-a44d-54e63f70684b</t>
        </is>
      </c>
      <c r="B5687" s="9" t="inlineStr">
        <is>
          <t>2026-03</t>
        </is>
      </c>
      <c r="C5687" s="10" t="n"/>
      <c r="D5687" s="9" t="inlineStr">
        <is>
          <t>Declined</t>
        </is>
      </c>
      <c r="E5687" s="8" t="inlineStr">
        <is>
          <t>Leopold Thistlewood</t>
        </is>
      </c>
      <c r="F5687" s="11" t="n">
        <v>1993</v>
      </c>
      <c r="G5687" s="8" t="inlineStr">
        <is>
          <t>Bentley</t>
        </is>
      </c>
      <c r="H5687" s="8" t="inlineStr">
        <is>
          <t>Continental GT</t>
        </is>
      </c>
      <c r="I5687" s="8" t="inlineStr">
        <is>
          <t>PGF41E3P1RPYN1R2S</t>
        </is>
      </c>
      <c r="J5687" s="8" t="inlineStr">
        <is>
          <t>02 - Sports / GT</t>
        </is>
      </c>
      <c r="K5687" s="12" t="n">
        <v>335000</v>
      </c>
      <c r="L5687" s="8" t="inlineStr">
        <is>
          <t>North Dakota</t>
        </is>
      </c>
      <c r="M5687" s="13" t="n">
        <v>4835.38</v>
      </c>
      <c r="N5687" s="13" t="n"/>
      <c r="O5687" s="8" t="inlineStr">
        <is>
          <t>3 + at-fault claims - 5 yrs</t>
        </is>
      </c>
    </row>
    <row r="5688">
      <c r="A5688" s="8" t="inlineStr">
        <is>
          <t>7db7dab2-4481-5db6-a20b-e7ef609d12f0</t>
        </is>
      </c>
      <c r="B5688" s="9" t="inlineStr">
        <is>
          <t>2026-03</t>
        </is>
      </c>
      <c r="C5688" s="10" t="n"/>
      <c r="D5688" s="9" t="inlineStr">
        <is>
          <t>Declined</t>
        </is>
      </c>
      <c r="E5688" s="8" t="inlineStr">
        <is>
          <t>Mireille Thistlewood</t>
        </is>
      </c>
      <c r="F5688" s="11" t="n">
        <v>1978</v>
      </c>
      <c r="G5688" s="8" t="inlineStr">
        <is>
          <t>Ferrari</t>
        </is>
      </c>
      <c r="H5688" s="8" t="inlineStr">
        <is>
          <t>296 GTB</t>
        </is>
      </c>
      <c r="I5688" s="8" t="inlineStr">
        <is>
          <t>SH2KXC68PMRWJTJNL</t>
        </is>
      </c>
      <c r="J5688" s="8" t="inlineStr">
        <is>
          <t>03 - Supercar</t>
        </is>
      </c>
      <c r="K5688" s="12" t="n">
        <v>260000</v>
      </c>
      <c r="L5688" s="8" t="inlineStr">
        <is>
          <t>Arkansas</t>
        </is>
      </c>
      <c r="M5688" s="13" t="n">
        <v>7785.28</v>
      </c>
      <c r="N5688" s="13" t="n"/>
      <c r="O5688" s="8" t="inlineStr">
        <is>
          <t>3 + at-fault claims - 5 yrs</t>
        </is>
      </c>
    </row>
    <row r="5689">
      <c r="A5689" s="8" t="inlineStr">
        <is>
          <t>7dc6f0e6-e828-548d-a3cd-0c9703f54df4</t>
        </is>
      </c>
      <c r="B5689" s="9" t="inlineStr">
        <is>
          <t>2026-03</t>
        </is>
      </c>
      <c r="C5689" s="10" t="n"/>
      <c r="D5689" s="9" t="inlineStr">
        <is>
          <t>Declined</t>
        </is>
      </c>
      <c r="E5689" s="8" t="inlineStr">
        <is>
          <t>Mireille Thistlewood</t>
        </is>
      </c>
      <c r="F5689" s="11" t="n">
        <v>1986</v>
      </c>
      <c r="G5689" s="8" t="inlineStr">
        <is>
          <t>Bentley</t>
        </is>
      </c>
      <c r="H5689" s="8" t="inlineStr">
        <is>
          <t>Continental GT</t>
        </is>
      </c>
      <c r="I5689" s="8" t="inlineStr">
        <is>
          <t>C70VSXCAVGGTPA4N9</t>
        </is>
      </c>
      <c r="J5689" s="8" t="inlineStr">
        <is>
          <t>02 - Sports / GT</t>
        </is>
      </c>
      <c r="K5689" s="12" t="n">
        <v>1110000</v>
      </c>
      <c r="L5689" s="8" t="inlineStr">
        <is>
          <t>California</t>
        </is>
      </c>
      <c r="M5689" s="13" t="n">
        <v>15550.47</v>
      </c>
      <c r="N5689" s="13" t="n"/>
      <c r="O5689" s="8" t="inlineStr">
        <is>
          <t>3 + at-fault claims - 5 yrs</t>
        </is>
      </c>
    </row>
    <row r="5690">
      <c r="A5690" s="8" t="inlineStr">
        <is>
          <t>7fc2db3e-d6c3-51ca-b335-be841ebabb9a</t>
        </is>
      </c>
      <c r="B5690" s="9" t="inlineStr">
        <is>
          <t>2026-03</t>
        </is>
      </c>
      <c r="C5690" s="10" t="n"/>
      <c r="D5690" s="9" t="inlineStr">
        <is>
          <t>Declined</t>
        </is>
      </c>
      <c r="E5690" s="8" t="inlineStr">
        <is>
          <t>Ingrid Delacroix</t>
        </is>
      </c>
      <c r="F5690" s="11" t="n">
        <v>1986</v>
      </c>
      <c r="G5690" s="8" t="inlineStr">
        <is>
          <t>Porsche</t>
        </is>
      </c>
      <c r="H5690" s="8" t="inlineStr">
        <is>
          <t>911 Turbo S</t>
        </is>
      </c>
      <c r="I5690" s="8" t="inlineStr">
        <is>
          <t>CH1AUGMYLCREA56SE</t>
        </is>
      </c>
      <c r="J5690" s="8" t="inlineStr">
        <is>
          <t>02 - Sports / GT</t>
        </is>
      </c>
      <c r="K5690" s="12" t="n">
        <v>735000</v>
      </c>
      <c r="L5690" s="8" t="inlineStr">
        <is>
          <t>Nebraska</t>
        </is>
      </c>
      <c r="M5690" s="13" t="n">
        <v>11718.4</v>
      </c>
      <c r="N5690" s="13" t="n"/>
      <c r="O5690" s="8" t="inlineStr">
        <is>
          <t>3 + at-fault claims - 5 yrs</t>
        </is>
      </c>
    </row>
    <row r="5691">
      <c r="A5691" s="8" t="inlineStr">
        <is>
          <t>80fccc9f-e2fe-5519-8437-abcc82a2186e</t>
        </is>
      </c>
      <c r="B5691" s="9" t="inlineStr">
        <is>
          <t>2026-03</t>
        </is>
      </c>
      <c r="C5691" s="10" t="n"/>
      <c r="D5691" s="9" t="inlineStr">
        <is>
          <t>Referred</t>
        </is>
      </c>
      <c r="E5691" s="8" t="inlineStr">
        <is>
          <t>Callum Ashcombe</t>
        </is>
      </c>
      <c r="F5691" s="11" t="n">
        <v>2020</v>
      </c>
      <c r="G5691" s="8" t="inlineStr">
        <is>
          <t>BMW</t>
        </is>
      </c>
      <c r="H5691" s="8" t="inlineStr">
        <is>
          <t>M8 Competition</t>
        </is>
      </c>
      <c r="I5691" s="8" t="inlineStr">
        <is>
          <t>NRSRX6TFXW6D41EM8</t>
        </is>
      </c>
      <c r="J5691" s="8" t="inlineStr">
        <is>
          <t>02 - Sports / GT</t>
        </is>
      </c>
      <c r="K5691" s="12" t="n">
        <v>785000</v>
      </c>
      <c r="L5691" s="8" t="inlineStr">
        <is>
          <t>Florida</t>
        </is>
      </c>
      <c r="M5691" s="13" t="n">
        <v>13670.85</v>
      </c>
      <c r="N5691" s="13" t="n"/>
      <c r="O5691" s="8" t="inlineStr">
        <is>
          <t>Prior carrier non-renewal / cancellation</t>
        </is>
      </c>
    </row>
    <row r="5692">
      <c r="A5692" s="8" t="inlineStr">
        <is>
          <t>8166697a-a4cb-5058-882b-b7a4c4abeccb</t>
        </is>
      </c>
      <c r="B5692" s="9" t="inlineStr">
        <is>
          <t>2026-03</t>
        </is>
      </c>
      <c r="C5692" s="10" t="n"/>
      <c r="D5692" s="9" t="inlineStr">
        <is>
          <t>Referred</t>
        </is>
      </c>
      <c r="E5692" s="8" t="inlineStr">
        <is>
          <t>Wilhelmina Farkas</t>
        </is>
      </c>
      <c r="F5692" s="11" t="n">
        <v>2010</v>
      </c>
      <c r="G5692" s="8" t="inlineStr">
        <is>
          <t>Ferrari</t>
        </is>
      </c>
      <c r="H5692" s="8" t="inlineStr">
        <is>
          <t>296 GTB</t>
        </is>
      </c>
      <c r="I5692" s="8" t="inlineStr">
        <is>
          <t>5YB31D88W3WHYG1B1</t>
        </is>
      </c>
      <c r="J5692" s="8" t="inlineStr">
        <is>
          <t>03 - Supercar</t>
        </is>
      </c>
      <c r="K5692" s="12" t="n">
        <v>985000</v>
      </c>
      <c r="L5692" s="8" t="inlineStr">
        <is>
          <t>North Carolina</t>
        </is>
      </c>
      <c r="M5692" s="13" t="n">
        <v>20304.01</v>
      </c>
      <c r="N5692" s="13" t="n"/>
      <c r="O5692" s="8" t="inlineStr">
        <is>
          <t>Prior carrier non-renewal / cancellation</t>
        </is>
      </c>
    </row>
    <row r="5693">
      <c r="A5693" s="8" t="inlineStr">
        <is>
          <t>825ab9db-d950-59b3-a79f-75dd9870f6e3</t>
        </is>
      </c>
      <c r="B5693" s="9" t="inlineStr">
        <is>
          <t>2026-03</t>
        </is>
      </c>
      <c r="C5693" s="10" t="n"/>
      <c r="D5693" s="9" t="inlineStr">
        <is>
          <t>Declined</t>
        </is>
      </c>
      <c r="E5693" s="8" t="inlineStr">
        <is>
          <t>Sunniva Ashcombe</t>
        </is>
      </c>
      <c r="F5693" s="11" t="n">
        <v>1984</v>
      </c>
      <c r="G5693" s="8" t="inlineStr">
        <is>
          <t>Ferrari</t>
        </is>
      </c>
      <c r="H5693" s="8" t="inlineStr">
        <is>
          <t>275 GTB/4</t>
        </is>
      </c>
      <c r="I5693" s="8" t="inlineStr">
        <is>
          <t>597W8B2TTHCWE3TV3</t>
        </is>
      </c>
      <c r="J5693" s="8" t="inlineStr">
        <is>
          <t>07 - Post-War Classic (1946-1972)</t>
        </is>
      </c>
      <c r="K5693" s="12" t="n">
        <v>1350000</v>
      </c>
      <c r="L5693" s="8" t="inlineStr">
        <is>
          <t>Utah</t>
        </is>
      </c>
      <c r="M5693" s="13" t="n">
        <v>13066.98</v>
      </c>
      <c r="N5693" s="13" t="n"/>
      <c r="O5693" s="8" t="inlineStr">
        <is>
          <t>3 + at-fault claims - 5 yrs</t>
        </is>
      </c>
    </row>
    <row r="5694">
      <c r="A5694" s="8" t="inlineStr">
        <is>
          <t>860984a7-ad04-55c9-bb56-8bfaf609dd63</t>
        </is>
      </c>
      <c r="B5694" s="9" t="inlineStr">
        <is>
          <t>2026-03</t>
        </is>
      </c>
      <c r="C5694" s="10" t="n"/>
      <c r="D5694" s="9" t="inlineStr">
        <is>
          <t>Declined</t>
        </is>
      </c>
      <c r="E5694" s="8" t="inlineStr">
        <is>
          <t>Lorenzo Delacroix</t>
        </is>
      </c>
      <c r="F5694" s="11" t="n">
        <v>1978</v>
      </c>
      <c r="G5694" s="8" t="inlineStr">
        <is>
          <t>Porsche</t>
        </is>
      </c>
      <c r="H5694" s="8" t="inlineStr">
        <is>
          <t>911 Turbo S</t>
        </is>
      </c>
      <c r="I5694" s="8" t="inlineStr">
        <is>
          <t>Z4XPJE9CZY31HSF8W</t>
        </is>
      </c>
      <c r="J5694" s="8" t="inlineStr">
        <is>
          <t>02 - Sports / GT</t>
        </is>
      </c>
      <c r="K5694" s="12" t="n">
        <v>525000</v>
      </c>
      <c r="L5694" s="8" t="inlineStr">
        <is>
          <t>California</t>
        </is>
      </c>
      <c r="M5694" s="13" t="n">
        <v>8692.219999999999</v>
      </c>
      <c r="N5694" s="13" t="n"/>
      <c r="O5694" s="8" t="inlineStr">
        <is>
          <t>3 + at-fault claims - 5 yrs</t>
        </is>
      </c>
    </row>
    <row r="5695">
      <c r="A5695" s="8" t="inlineStr">
        <is>
          <t>86126ff3-b403-5be3-95aa-8290f1adda4e</t>
        </is>
      </c>
      <c r="B5695" s="9" t="inlineStr">
        <is>
          <t>2026-03</t>
        </is>
      </c>
      <c r="C5695" s="10" t="n"/>
      <c r="D5695" s="9" t="inlineStr">
        <is>
          <t>Declined</t>
        </is>
      </c>
      <c r="E5695" s="8" t="inlineStr">
        <is>
          <t>Anouk Larsson</t>
        </is>
      </c>
      <c r="F5695" s="11" t="n">
        <v>1971</v>
      </c>
      <c r="G5695" s="8" t="inlineStr">
        <is>
          <t>Alfa Romeo</t>
        </is>
      </c>
      <c r="H5695" s="8" t="inlineStr">
        <is>
          <t>8C 2900</t>
        </is>
      </c>
      <c r="I5695" s="8" t="inlineStr">
        <is>
          <t>XFLBWBL2AKV9K8TDS</t>
        </is>
      </c>
      <c r="J5695" s="8" t="inlineStr">
        <is>
          <t>06 - Vintage Pre-War (pre-1946)</t>
        </is>
      </c>
      <c r="K5695" s="12" t="n">
        <v>470000</v>
      </c>
      <c r="L5695" s="8" t="inlineStr">
        <is>
          <t>Texas</t>
        </is>
      </c>
      <c r="M5695" s="13" t="n">
        <v>4283.21</v>
      </c>
      <c r="N5695" s="13" t="n"/>
      <c r="O5695" s="8" t="inlineStr">
        <is>
          <t>3 + at-fault claims - 5 yrs</t>
        </is>
      </c>
    </row>
    <row r="5696">
      <c r="A5696" s="8" t="inlineStr">
        <is>
          <t>8706fa57-e92f-54d0-a1bd-70c6c6c0582b</t>
        </is>
      </c>
      <c r="B5696" s="9" t="inlineStr">
        <is>
          <t>2026-03</t>
        </is>
      </c>
      <c r="C5696" s="10" t="n"/>
      <c r="D5696" s="9" t="inlineStr">
        <is>
          <t>Declined</t>
        </is>
      </c>
      <c r="E5696" s="8" t="inlineStr">
        <is>
          <t>Priya Rourke</t>
        </is>
      </c>
      <c r="F5696" s="11" t="n">
        <v>1983</v>
      </c>
      <c r="G5696" s="8" t="inlineStr">
        <is>
          <t>McLaren</t>
        </is>
      </c>
      <c r="H5696" s="8" t="inlineStr">
        <is>
          <t>750S</t>
        </is>
      </c>
      <c r="I5696" s="8" t="inlineStr">
        <is>
          <t>90JTN0F82C4V88389</t>
        </is>
      </c>
      <c r="J5696" s="8" t="inlineStr">
        <is>
          <t>03 - Supercar</t>
        </is>
      </c>
      <c r="K5696" s="12" t="n">
        <v>355000</v>
      </c>
      <c r="L5696" s="8" t="inlineStr">
        <is>
          <t>New Mexico</t>
        </is>
      </c>
      <c r="M5696" s="13" t="n">
        <v>9859.620000000001</v>
      </c>
      <c r="N5696" s="13" t="n"/>
      <c r="O5696" s="8" t="inlineStr">
        <is>
          <t>3 + at-fault claims - 5 yrs</t>
        </is>
      </c>
    </row>
    <row r="5697">
      <c r="A5697" s="8" t="inlineStr">
        <is>
          <t>875b3f88-268f-581b-8f6d-e3ad20cd0041</t>
        </is>
      </c>
      <c r="B5697" s="9" t="inlineStr">
        <is>
          <t>2026-03</t>
        </is>
      </c>
      <c r="C5697" s="10" t="n"/>
      <c r="D5697" s="9" t="inlineStr">
        <is>
          <t>Referred</t>
        </is>
      </c>
      <c r="E5697" s="8" t="inlineStr">
        <is>
          <t>Thaddeus Rourke</t>
        </is>
      </c>
      <c r="F5697" s="11" t="n">
        <v>2008</v>
      </c>
      <c r="G5697" s="8" t="inlineStr">
        <is>
          <t>Ferrari</t>
        </is>
      </c>
      <c r="H5697" s="8" t="inlineStr">
        <is>
          <t>296 GTB</t>
        </is>
      </c>
      <c r="I5697" s="8" t="inlineStr">
        <is>
          <t>BSU4BZFZENSYYKX1D</t>
        </is>
      </c>
      <c r="J5697" s="8" t="inlineStr">
        <is>
          <t>03 - Supercar</t>
        </is>
      </c>
      <c r="K5697" s="12" t="n">
        <v>1900000</v>
      </c>
      <c r="L5697" s="8" t="inlineStr">
        <is>
          <t>New Hampshire</t>
        </is>
      </c>
      <c r="M5697" s="13" t="n">
        <v>29826.42</v>
      </c>
      <c r="N5697" s="13" t="n"/>
      <c r="O5697" s="8" t="inlineStr">
        <is>
          <t>Prior carrier non-renewal / cancellation</t>
        </is>
      </c>
    </row>
    <row r="5698">
      <c r="A5698" s="8" t="inlineStr">
        <is>
          <t>87a45d95-e6cb-5dcd-898e-65876d15459b</t>
        </is>
      </c>
      <c r="B5698" s="9" t="inlineStr">
        <is>
          <t>2026-03</t>
        </is>
      </c>
      <c r="C5698" s="10" t="n"/>
      <c r="D5698" s="9" t="inlineStr">
        <is>
          <t>Declined</t>
        </is>
      </c>
      <c r="E5698" s="8" t="inlineStr">
        <is>
          <t>Saoirse Vandermeer</t>
        </is>
      </c>
      <c r="F5698" s="11" t="n">
        <v>1989</v>
      </c>
      <c r="G5698" s="8" t="inlineStr">
        <is>
          <t>BMW</t>
        </is>
      </c>
      <c r="H5698" s="8" t="inlineStr">
        <is>
          <t>M8 Competition</t>
        </is>
      </c>
      <c r="I5698" s="8" t="inlineStr">
        <is>
          <t>FVXKXYK14A2ZUADWF</t>
        </is>
      </c>
      <c r="J5698" s="8" t="inlineStr">
        <is>
          <t>02 - Sports / GT</t>
        </is>
      </c>
      <c r="K5698" s="12" t="n">
        <v>555000</v>
      </c>
      <c r="L5698" s="8" t="inlineStr">
        <is>
          <t>Montana</t>
        </is>
      </c>
      <c r="M5698" s="13" t="n">
        <v>6330.14</v>
      </c>
      <c r="N5698" s="13" t="n"/>
      <c r="O5698" s="8" t="inlineStr">
        <is>
          <t>3 + at-fault claims - 5 yrs</t>
        </is>
      </c>
    </row>
    <row r="5699">
      <c r="A5699" s="8" t="inlineStr">
        <is>
          <t>87eecd10-649c-59df-8424-b0873e6e7d67</t>
        </is>
      </c>
      <c r="B5699" s="9" t="inlineStr">
        <is>
          <t>2026-03</t>
        </is>
      </c>
      <c r="C5699" s="10" t="n"/>
      <c r="D5699" s="9" t="inlineStr">
        <is>
          <t>Declined</t>
        </is>
      </c>
      <c r="E5699" s="8" t="inlineStr">
        <is>
          <t>Everett Castellanos</t>
        </is>
      </c>
      <c r="F5699" s="11" t="n">
        <v>1995</v>
      </c>
      <c r="G5699" s="8" t="inlineStr">
        <is>
          <t>BMW</t>
        </is>
      </c>
      <c r="H5699" s="8" t="inlineStr">
        <is>
          <t>M8 Competition</t>
        </is>
      </c>
      <c r="I5699" s="8" t="inlineStr">
        <is>
          <t>GRT42U08S4DHJXSR6</t>
        </is>
      </c>
      <c r="J5699" s="8" t="inlineStr">
        <is>
          <t>02 - Sports / GT</t>
        </is>
      </c>
      <c r="K5699" s="12" t="n">
        <v>535000</v>
      </c>
      <c r="L5699" s="8" t="inlineStr">
        <is>
          <t>Nebraska</t>
        </is>
      </c>
      <c r="M5699" s="13" t="n">
        <v>8529.719999999999</v>
      </c>
      <c r="N5699" s="13" t="n"/>
      <c r="O5699" s="8" t="inlineStr">
        <is>
          <t>3 + at-fault claims - 5 yrs</t>
        </is>
      </c>
    </row>
    <row r="5700">
      <c r="A5700" s="8" t="inlineStr">
        <is>
          <t>88ae3472-e651-5d17-8f67-3f85a35708f4</t>
        </is>
      </c>
      <c r="B5700" s="9" t="inlineStr">
        <is>
          <t>2026-03</t>
        </is>
      </c>
      <c r="C5700" s="10" t="n"/>
      <c r="D5700" s="9" t="inlineStr">
        <is>
          <t>Declined</t>
        </is>
      </c>
      <c r="E5700" s="8" t="inlineStr">
        <is>
          <t>Fenwick Kingsford</t>
        </is>
      </c>
      <c r="F5700" s="11" t="n">
        <v>2015</v>
      </c>
      <c r="G5700" s="8" t="inlineStr">
        <is>
          <t>BMW</t>
        </is>
      </c>
      <c r="H5700" s="8" t="inlineStr">
        <is>
          <t>M8 Competition</t>
        </is>
      </c>
      <c r="I5700" s="8" t="inlineStr">
        <is>
          <t>78JAE8SFVGPTNJPN4</t>
        </is>
      </c>
      <c r="J5700" s="8" t="inlineStr">
        <is>
          <t>02 - Sports / GT</t>
        </is>
      </c>
      <c r="K5700" s="12" t="n">
        <v>445000</v>
      </c>
      <c r="L5700" s="8" t="inlineStr">
        <is>
          <t>Pennsylvania</t>
        </is>
      </c>
      <c r="M5700" s="13" t="n">
        <v>6297.17</v>
      </c>
      <c r="N5700" s="13" t="n"/>
      <c r="O5700" s="8" t="inlineStr">
        <is>
          <t>3 + at-fault claims - 5 yrs</t>
        </is>
      </c>
    </row>
    <row r="5701">
      <c r="A5701" s="8" t="inlineStr">
        <is>
          <t>896c78fe-026f-50e6-bc1f-214a624c9919</t>
        </is>
      </c>
      <c r="B5701" s="9" t="inlineStr">
        <is>
          <t>2026-03</t>
        </is>
      </c>
      <c r="C5701" s="10" t="n"/>
      <c r="D5701" s="9" t="inlineStr">
        <is>
          <t>Declined</t>
        </is>
      </c>
      <c r="E5701" s="8" t="inlineStr">
        <is>
          <t>Marisol Harrington</t>
        </is>
      </c>
      <c r="F5701" s="11" t="n">
        <v>2007</v>
      </c>
      <c r="G5701" s="8" t="inlineStr">
        <is>
          <t>Bentley</t>
        </is>
      </c>
      <c r="H5701" s="8" t="inlineStr">
        <is>
          <t>Continental GT</t>
        </is>
      </c>
      <c r="I5701" s="8" t="inlineStr">
        <is>
          <t>CLG0LBDA006K2PK71</t>
        </is>
      </c>
      <c r="J5701" s="8" t="inlineStr">
        <is>
          <t>02 - Sports / GT</t>
        </is>
      </c>
      <c r="K5701" s="12" t="n">
        <v>340000</v>
      </c>
      <c r="L5701" s="8" t="inlineStr">
        <is>
          <t>New York</t>
        </is>
      </c>
      <c r="M5701" s="13" t="n">
        <v>6158.49</v>
      </c>
      <c r="N5701" s="13" t="n"/>
      <c r="O5701" s="8" t="inlineStr">
        <is>
          <t>3 + at-fault claims - 5 yrs</t>
        </is>
      </c>
    </row>
    <row r="5702">
      <c r="A5702" s="8" t="inlineStr">
        <is>
          <t>897a9208-0de4-5d6b-9e59-f8558f78067a</t>
        </is>
      </c>
      <c r="B5702" s="9" t="inlineStr">
        <is>
          <t>2026-03</t>
        </is>
      </c>
      <c r="C5702" s="10" t="n"/>
      <c r="D5702" s="9" t="inlineStr">
        <is>
          <t>Referred</t>
        </is>
      </c>
      <c r="E5702" s="8" t="inlineStr">
        <is>
          <t>Anouk Bellandi</t>
        </is>
      </c>
      <c r="F5702" s="11" t="n">
        <v>1960</v>
      </c>
      <c r="G5702" s="8" t="inlineStr">
        <is>
          <t>Ferrari</t>
        </is>
      </c>
      <c r="H5702" s="8" t="inlineStr">
        <is>
          <t>296 GTB</t>
        </is>
      </c>
      <c r="I5702" s="8" t="inlineStr">
        <is>
          <t>BYH0ZKBT501V0FT8J</t>
        </is>
      </c>
      <c r="J5702" s="8" t="inlineStr">
        <is>
          <t>03 - Supercar</t>
        </is>
      </c>
      <c r="K5702" s="12" t="n">
        <v>985000</v>
      </c>
      <c r="L5702" s="8" t="inlineStr">
        <is>
          <t>Vermont</t>
        </is>
      </c>
      <c r="M5702" s="13" t="n">
        <v>21539.91</v>
      </c>
      <c r="N5702" s="13" t="n"/>
      <c r="O5702" s="8" t="inlineStr">
        <is>
          <t>Prior carrier non-renewal / cancellation</t>
        </is>
      </c>
    </row>
    <row r="5703">
      <c r="A5703" s="8" t="inlineStr">
        <is>
          <t>8b5d6540-a7d0-56ea-b21f-5b96ad456663</t>
        </is>
      </c>
      <c r="B5703" s="9" t="inlineStr">
        <is>
          <t>2026-03</t>
        </is>
      </c>
      <c r="C5703" s="10" t="n"/>
      <c r="D5703" s="9" t="inlineStr">
        <is>
          <t>Declined</t>
        </is>
      </c>
      <c r="E5703" s="8" t="inlineStr">
        <is>
          <t>Ottilie Merriweather</t>
        </is>
      </c>
      <c r="F5703" s="11" t="n">
        <v>1962</v>
      </c>
      <c r="G5703" s="8" t="inlineStr">
        <is>
          <t>Maserati</t>
        </is>
      </c>
      <c r="H5703" s="8" t="inlineStr">
        <is>
          <t>GranTurismo</t>
        </is>
      </c>
      <c r="I5703" s="8" t="inlineStr">
        <is>
          <t>F6KXF8R091RDSMKVE</t>
        </is>
      </c>
      <c r="J5703" s="8" t="inlineStr">
        <is>
          <t>02 - Sports / GT</t>
        </is>
      </c>
      <c r="K5703" s="12" t="n">
        <v>795000</v>
      </c>
      <c r="L5703" s="8" t="inlineStr">
        <is>
          <t>Mississippi</t>
        </is>
      </c>
      <c r="M5703" s="13" t="n">
        <v>11602.5</v>
      </c>
      <c r="N5703" s="13" t="n"/>
      <c r="O5703" s="8" t="inlineStr">
        <is>
          <t>3 + at-fault claims - 5 yrs</t>
        </is>
      </c>
    </row>
    <row r="5704">
      <c r="A5704" s="8" t="inlineStr">
        <is>
          <t>8bd2decc-a8d1-5805-8636-4841b46da43c</t>
        </is>
      </c>
      <c r="B5704" s="9" t="inlineStr">
        <is>
          <t>2026-03</t>
        </is>
      </c>
      <c r="C5704" s="10" t="n"/>
      <c r="D5704" s="9" t="inlineStr">
        <is>
          <t>Declined</t>
        </is>
      </c>
      <c r="E5704" s="8" t="inlineStr">
        <is>
          <t>Fitzgerald Castellanos</t>
        </is>
      </c>
      <c r="F5704" s="11" t="n">
        <v>1956</v>
      </c>
      <c r="G5704" s="8" t="inlineStr">
        <is>
          <t>Aston Martin</t>
        </is>
      </c>
      <c r="H5704" s="8" t="inlineStr">
        <is>
          <t>DB12</t>
        </is>
      </c>
      <c r="I5704" s="8" t="inlineStr">
        <is>
          <t>NAD216JR4XJLUJ2ZF</t>
        </is>
      </c>
      <c r="J5704" s="8" t="inlineStr">
        <is>
          <t>02 - Sports / GT</t>
        </is>
      </c>
      <c r="K5704" s="12" t="n">
        <v>405000</v>
      </c>
      <c r="L5704" s="8" t="inlineStr">
        <is>
          <t>Texas</t>
        </is>
      </c>
      <c r="M5704" s="13" t="n">
        <v>6590.8</v>
      </c>
      <c r="N5704" s="13" t="n"/>
      <c r="O5704" s="8" t="inlineStr">
        <is>
          <t>3 + at-fault claims - 5 yrs</t>
        </is>
      </c>
    </row>
    <row r="5705">
      <c r="A5705" s="8" t="inlineStr">
        <is>
          <t>8bdb456c-9079-50e9-bd07-a4d3f7c6e757</t>
        </is>
      </c>
      <c r="B5705" s="9" t="inlineStr">
        <is>
          <t>2026-03</t>
        </is>
      </c>
      <c r="C5705" s="10" t="n"/>
      <c r="D5705" s="9" t="inlineStr">
        <is>
          <t>Declined</t>
        </is>
      </c>
      <c r="E5705" s="8" t="inlineStr">
        <is>
          <t>Ottilie Farkas</t>
        </is>
      </c>
      <c r="F5705" s="11" t="n">
        <v>1965</v>
      </c>
      <c r="G5705" s="8" t="inlineStr">
        <is>
          <t>McLaren</t>
        </is>
      </c>
      <c r="H5705" s="8" t="inlineStr">
        <is>
          <t>750S</t>
        </is>
      </c>
      <c r="I5705" s="8" t="inlineStr">
        <is>
          <t>5ATUSGD79P77AVH1T</t>
        </is>
      </c>
      <c r="J5705" s="8" t="inlineStr">
        <is>
          <t>03 - Supercar</t>
        </is>
      </c>
      <c r="K5705" s="12" t="n">
        <v>885000</v>
      </c>
      <c r="L5705" s="8" t="inlineStr">
        <is>
          <t>Montana</t>
        </is>
      </c>
      <c r="M5705" s="13" t="n">
        <v>14752.78</v>
      </c>
      <c r="N5705" s="13" t="n"/>
      <c r="O5705" s="8" t="inlineStr">
        <is>
          <t>3 + at-fault claims - 5 yrs</t>
        </is>
      </c>
    </row>
    <row r="5706">
      <c r="A5706" s="8" t="inlineStr">
        <is>
          <t>8dcbfef2-bd89-5e5d-839f-2894b77fb383</t>
        </is>
      </c>
      <c r="B5706" s="9" t="inlineStr">
        <is>
          <t>2026-03</t>
        </is>
      </c>
      <c r="C5706" s="10" t="n"/>
      <c r="D5706" s="9" t="inlineStr">
        <is>
          <t>Declined</t>
        </is>
      </c>
      <c r="E5706" s="8" t="inlineStr">
        <is>
          <t>Leopold Chattopadhyay</t>
        </is>
      </c>
      <c r="F5706" s="11" t="n">
        <v>1972</v>
      </c>
      <c r="G5706" s="8" t="inlineStr">
        <is>
          <t>Ferrari</t>
        </is>
      </c>
      <c r="H5706" s="8" t="inlineStr">
        <is>
          <t>275 GTB/4</t>
        </is>
      </c>
      <c r="I5706" s="8" t="inlineStr">
        <is>
          <t>JZW7E5YK1KSCKYN0X</t>
        </is>
      </c>
      <c r="J5706" s="8" t="inlineStr">
        <is>
          <t>07 - Post-War Classic (1946-1972)</t>
        </is>
      </c>
      <c r="K5706" s="12" t="n">
        <v>565000</v>
      </c>
      <c r="L5706" s="8" t="inlineStr">
        <is>
          <t>Washington</t>
        </is>
      </c>
      <c r="M5706" s="13" t="n">
        <v>4400.6</v>
      </c>
      <c r="N5706" s="13" t="n"/>
      <c r="O5706" s="8" t="inlineStr">
        <is>
          <t>3 + at-fault claims - 5 yrs</t>
        </is>
      </c>
    </row>
    <row r="5707">
      <c r="A5707" s="8" t="inlineStr">
        <is>
          <t>8f50daa9-5af1-5bd4-8ce3-7eac0cf9c398</t>
        </is>
      </c>
      <c r="B5707" s="9" t="inlineStr">
        <is>
          <t>2026-03</t>
        </is>
      </c>
      <c r="C5707" s="10" t="n"/>
      <c r="D5707" s="9" t="inlineStr">
        <is>
          <t>Declined</t>
        </is>
      </c>
      <c r="E5707" s="8" t="inlineStr">
        <is>
          <t>Thaddeus Vasquez</t>
        </is>
      </c>
      <c r="F5707" s="11" t="n">
        <v>1992</v>
      </c>
      <c r="G5707" s="8" t="inlineStr">
        <is>
          <t>BMW</t>
        </is>
      </c>
      <c r="H5707" s="8" t="inlineStr">
        <is>
          <t>M8 Competition</t>
        </is>
      </c>
      <c r="I5707" s="8" t="inlineStr">
        <is>
          <t>A433K5GNPMKG373UC</t>
        </is>
      </c>
      <c r="J5707" s="8" t="inlineStr">
        <is>
          <t>02 - Sports / GT</t>
        </is>
      </c>
      <c r="K5707" s="12" t="n">
        <v>970000</v>
      </c>
      <c r="L5707" s="8" t="inlineStr">
        <is>
          <t>Arizona</t>
        </is>
      </c>
      <c r="M5707" s="13" t="n">
        <v>12015.19</v>
      </c>
      <c r="N5707" s="13" t="n"/>
      <c r="O5707" s="8" t="inlineStr">
        <is>
          <t>3 + at-fault claims - 5 yrs</t>
        </is>
      </c>
    </row>
    <row r="5708">
      <c r="A5708" s="8" t="inlineStr">
        <is>
          <t>9040f669-6112-5f13-85f7-2c2b42985408</t>
        </is>
      </c>
      <c r="B5708" s="9" t="inlineStr">
        <is>
          <t>2026-03</t>
        </is>
      </c>
      <c r="C5708" s="10" t="n"/>
      <c r="D5708" s="9" t="inlineStr">
        <is>
          <t>Declined</t>
        </is>
      </c>
      <c r="E5708" s="8" t="inlineStr">
        <is>
          <t>Aurelio Ashcombe</t>
        </is>
      </c>
      <c r="F5708" s="11" t="n">
        <v>1980</v>
      </c>
      <c r="G5708" s="8" t="inlineStr">
        <is>
          <t>Lamborghini</t>
        </is>
      </c>
      <c r="H5708" s="8" t="inlineStr">
        <is>
          <t>Huracan EVO</t>
        </is>
      </c>
      <c r="I5708" s="8" t="inlineStr">
        <is>
          <t>2EGUGG6B3PE5WE3MR</t>
        </is>
      </c>
      <c r="J5708" s="8" t="inlineStr">
        <is>
          <t>03 - Supercar</t>
        </is>
      </c>
      <c r="K5708" s="12" t="n">
        <v>895000</v>
      </c>
      <c r="L5708" s="8" t="inlineStr">
        <is>
          <t>Colorado</t>
        </is>
      </c>
      <c r="M5708" s="13" t="n">
        <v>17646.7</v>
      </c>
      <c r="N5708" s="13" t="n"/>
      <c r="O5708" s="8" t="inlineStr">
        <is>
          <t>3 + at-fault claims - 5 yrs</t>
        </is>
      </c>
    </row>
    <row r="5709">
      <c r="A5709" s="8" t="inlineStr">
        <is>
          <t>9074d92c-7a2c-53ff-9210-13c588f6ff23</t>
        </is>
      </c>
      <c r="B5709" s="9" t="inlineStr">
        <is>
          <t>2026-03</t>
        </is>
      </c>
      <c r="C5709" s="10" t="n"/>
      <c r="D5709" s="9" t="inlineStr">
        <is>
          <t>Declined</t>
        </is>
      </c>
      <c r="E5709" s="8" t="inlineStr">
        <is>
          <t>Ingrid Ashcombe</t>
        </is>
      </c>
      <c r="F5709" s="11" t="n">
        <v>1964</v>
      </c>
      <c r="G5709" s="8" t="inlineStr">
        <is>
          <t>Jaguar</t>
        </is>
      </c>
      <c r="H5709" s="8" t="inlineStr">
        <is>
          <t>E-Type Series 1</t>
        </is>
      </c>
      <c r="I5709" s="8" t="inlineStr">
        <is>
          <t>RNRSP7UJXSDZS1HZF</t>
        </is>
      </c>
      <c r="J5709" s="8" t="inlineStr">
        <is>
          <t>07 - Post-War Classic (1946-1972)</t>
        </is>
      </c>
      <c r="K5709" s="12" t="n">
        <v>665000</v>
      </c>
      <c r="L5709" s="8" t="inlineStr">
        <is>
          <t>Arkansas</t>
        </is>
      </c>
      <c r="M5709" s="13" t="n">
        <v>7445.49</v>
      </c>
      <c r="N5709" s="13" t="n"/>
      <c r="O5709" s="8" t="inlineStr">
        <is>
          <t>3 + at-fault claims - 5 yrs</t>
        </is>
      </c>
    </row>
    <row r="5710">
      <c r="A5710" s="8" t="inlineStr">
        <is>
          <t>93b8d189-f195-5d57-9121-eb7134a3ed75</t>
        </is>
      </c>
      <c r="B5710" s="9" t="inlineStr">
        <is>
          <t>2026-03</t>
        </is>
      </c>
      <c r="C5710" s="10" t="n"/>
      <c r="D5710" s="9" t="inlineStr">
        <is>
          <t>Referred</t>
        </is>
      </c>
      <c r="E5710" s="8" t="inlineStr">
        <is>
          <t>Ingrid Vasquez</t>
        </is>
      </c>
      <c r="F5710" s="11" t="n">
        <v>2000</v>
      </c>
      <c r="G5710" s="8" t="inlineStr">
        <is>
          <t>Maserati</t>
        </is>
      </c>
      <c r="H5710" s="8" t="inlineStr">
        <is>
          <t>GranTurismo</t>
        </is>
      </c>
      <c r="I5710" s="8" t="inlineStr">
        <is>
          <t>8L8NLCFF80YSH82HT</t>
        </is>
      </c>
      <c r="J5710" s="8" t="inlineStr">
        <is>
          <t>02 - Sports / GT</t>
        </is>
      </c>
      <c r="K5710" s="12" t="n">
        <v>415000</v>
      </c>
      <c r="L5710" s="8" t="inlineStr">
        <is>
          <t>Illinois</t>
        </is>
      </c>
      <c r="M5710" s="13" t="n">
        <v>7986.79</v>
      </c>
      <c r="N5710" s="13" t="n"/>
      <c r="O5710" s="8" t="inlineStr">
        <is>
          <t>1 theft / total loss claim</t>
        </is>
      </c>
    </row>
    <row r="5711">
      <c r="A5711" s="8" t="inlineStr">
        <is>
          <t>95ddab09-cfe2-53a4-b119-7d3169d2b02d</t>
        </is>
      </c>
      <c r="B5711" s="9" t="inlineStr">
        <is>
          <t>2026-03</t>
        </is>
      </c>
      <c r="C5711" s="10" t="n"/>
      <c r="D5711" s="9" t="inlineStr">
        <is>
          <t>Referred</t>
        </is>
      </c>
      <c r="E5711" s="8" t="inlineStr">
        <is>
          <t>Wilhelmina Farkas</t>
        </is>
      </c>
      <c r="F5711" s="11" t="n">
        <v>2005</v>
      </c>
      <c r="G5711" s="8" t="inlineStr">
        <is>
          <t>BMW</t>
        </is>
      </c>
      <c r="H5711" s="8" t="inlineStr">
        <is>
          <t>M8 Competition</t>
        </is>
      </c>
      <c r="I5711" s="8" t="inlineStr">
        <is>
          <t>EMPY95PC57T0967DF</t>
        </is>
      </c>
      <c r="J5711" s="8" t="inlineStr">
        <is>
          <t>02 - Sports / GT</t>
        </is>
      </c>
      <c r="K5711" s="12" t="n">
        <v>1490000</v>
      </c>
      <c r="L5711" s="8" t="inlineStr">
        <is>
          <t>Texas</t>
        </is>
      </c>
      <c r="M5711" s="13" t="n">
        <v>17781.6</v>
      </c>
      <c r="N5711" s="13" t="n"/>
      <c r="O5711" s="8" t="inlineStr">
        <is>
          <t>2 at-fault claims - 5 yrs</t>
        </is>
      </c>
    </row>
    <row r="5712">
      <c r="A5712" s="8" t="inlineStr">
        <is>
          <t>96e0b1e6-6119-5a8a-a735-60aec67b8635</t>
        </is>
      </c>
      <c r="B5712" s="9" t="inlineStr">
        <is>
          <t>2026-03</t>
        </is>
      </c>
      <c r="C5712" s="10" t="n"/>
      <c r="D5712" s="9" t="inlineStr">
        <is>
          <t>Declined</t>
        </is>
      </c>
      <c r="E5712" s="8" t="inlineStr">
        <is>
          <t>Beatrix Larsson</t>
        </is>
      </c>
      <c r="F5712" s="11" t="n">
        <v>2022</v>
      </c>
      <c r="G5712" s="8" t="inlineStr">
        <is>
          <t>Bugatti</t>
        </is>
      </c>
      <c r="H5712" s="8" t="inlineStr">
        <is>
          <t>Type 57</t>
        </is>
      </c>
      <c r="I5712" s="8" t="inlineStr">
        <is>
          <t>07C9TFY8MF3JPE3BC</t>
        </is>
      </c>
      <c r="J5712" s="8" t="inlineStr">
        <is>
          <t>06 - Vintage Pre-War (pre-1946)</t>
        </is>
      </c>
      <c r="K5712" s="12" t="n">
        <v>515000</v>
      </c>
      <c r="L5712" s="8" t="inlineStr">
        <is>
          <t>Utah</t>
        </is>
      </c>
      <c r="M5712" s="13" t="n">
        <v>4984.81</v>
      </c>
      <c r="N5712" s="13" t="n"/>
      <c r="O5712" s="8" t="inlineStr">
        <is>
          <t>3 + at-fault claims - 5 yrs</t>
        </is>
      </c>
    </row>
    <row r="5713">
      <c r="A5713" s="8" t="inlineStr">
        <is>
          <t>980b0bff-0bc5-504c-89d6-d09a8bb17b5d</t>
        </is>
      </c>
      <c r="B5713" s="9" t="inlineStr">
        <is>
          <t>2026-03</t>
        </is>
      </c>
      <c r="C5713" s="10" t="n"/>
      <c r="D5713" s="9" t="inlineStr">
        <is>
          <t>Declined</t>
        </is>
      </c>
      <c r="E5713" s="8" t="inlineStr">
        <is>
          <t>Priya Fairweather</t>
        </is>
      </c>
      <c r="F5713" s="11" t="n">
        <v>1968</v>
      </c>
      <c r="G5713" s="8" t="inlineStr">
        <is>
          <t>Porsche</t>
        </is>
      </c>
      <c r="H5713" s="8" t="inlineStr">
        <is>
          <t>911 Turbo S</t>
        </is>
      </c>
      <c r="I5713" s="8" t="inlineStr">
        <is>
          <t>XDM3J9HM8UV1NWLB7</t>
        </is>
      </c>
      <c r="J5713" s="8" t="inlineStr">
        <is>
          <t>02 - Sports / GT</t>
        </is>
      </c>
      <c r="K5713" s="12" t="n">
        <v>1040000</v>
      </c>
      <c r="L5713" s="8" t="inlineStr">
        <is>
          <t>Washington</t>
        </is>
      </c>
      <c r="M5713" s="13" t="n">
        <v>10360.75</v>
      </c>
      <c r="N5713" s="13" t="n"/>
      <c r="O5713" s="8" t="inlineStr">
        <is>
          <t>3 + at-fault claims - 5 yrs</t>
        </is>
      </c>
    </row>
    <row r="5714">
      <c r="A5714" s="8" t="inlineStr">
        <is>
          <t>9839c6f3-ea04-5a8f-bce6-14966e5a2876</t>
        </is>
      </c>
      <c r="B5714" s="9" t="inlineStr">
        <is>
          <t>2026-03</t>
        </is>
      </c>
      <c r="C5714" s="10" t="n"/>
      <c r="D5714" s="9" t="inlineStr">
        <is>
          <t>Declined</t>
        </is>
      </c>
      <c r="E5714" s="8" t="inlineStr">
        <is>
          <t>Callum Montoya</t>
        </is>
      </c>
      <c r="F5714" s="11" t="n">
        <v>2000</v>
      </c>
      <c r="G5714" s="8" t="inlineStr">
        <is>
          <t>Maserati</t>
        </is>
      </c>
      <c r="H5714" s="8" t="inlineStr">
        <is>
          <t>GranTurismo</t>
        </is>
      </c>
      <c r="I5714" s="8" t="inlineStr">
        <is>
          <t>NNW6T1M0SUDG6PLTP</t>
        </is>
      </c>
      <c r="J5714" s="8" t="inlineStr">
        <is>
          <t>02 - Sports / GT</t>
        </is>
      </c>
      <c r="K5714" s="12" t="n">
        <v>815000</v>
      </c>
      <c r="L5714" s="8" t="inlineStr">
        <is>
          <t>Iowa</t>
        </is>
      </c>
      <c r="M5714" s="13" t="n">
        <v>10994.81</v>
      </c>
      <c r="N5714" s="13" t="n"/>
      <c r="O5714" s="8" t="inlineStr">
        <is>
          <t>3 + at-fault claims - 5 yrs</t>
        </is>
      </c>
    </row>
    <row r="5715">
      <c r="A5715" s="8" t="inlineStr">
        <is>
          <t>9bc760f7-d95f-5f51-a31f-7a14d1736dbe</t>
        </is>
      </c>
      <c r="B5715" s="9" t="inlineStr">
        <is>
          <t>2026-03</t>
        </is>
      </c>
      <c r="C5715" s="10" t="n"/>
      <c r="D5715" s="9" t="inlineStr">
        <is>
          <t>Declined</t>
        </is>
      </c>
      <c r="E5715" s="8" t="inlineStr">
        <is>
          <t>Cassius Montoya</t>
        </is>
      </c>
      <c r="F5715" s="11" t="n">
        <v>1958</v>
      </c>
      <c r="G5715" s="8" t="inlineStr">
        <is>
          <t>Aston Martin</t>
        </is>
      </c>
      <c r="H5715" s="8" t="inlineStr">
        <is>
          <t>DB5</t>
        </is>
      </c>
      <c r="I5715" s="8" t="inlineStr">
        <is>
          <t>5U1W1419E2HEHWHUM</t>
        </is>
      </c>
      <c r="J5715" s="8" t="inlineStr">
        <is>
          <t>07 - Post-War Classic (1946-1972)</t>
        </is>
      </c>
      <c r="K5715" s="12" t="n">
        <v>370000</v>
      </c>
      <c r="L5715" s="8" t="inlineStr">
        <is>
          <t>Ohio</t>
        </is>
      </c>
      <c r="M5715" s="13" t="n">
        <v>4657.81</v>
      </c>
      <c r="N5715" s="13" t="n"/>
      <c r="O5715" s="8" t="inlineStr">
        <is>
          <t>3 + at-fault claims - 5 yrs</t>
        </is>
      </c>
    </row>
    <row r="5716">
      <c r="A5716" s="8" t="inlineStr">
        <is>
          <t>9d1145f0-edd2-5b99-be7a-871ac7536567</t>
        </is>
      </c>
      <c r="B5716" s="9" t="inlineStr">
        <is>
          <t>2026-03</t>
        </is>
      </c>
      <c r="C5716" s="10" t="n"/>
      <c r="D5716" s="9" t="inlineStr">
        <is>
          <t>Declined</t>
        </is>
      </c>
      <c r="E5716" s="8" t="inlineStr">
        <is>
          <t>Marisol Thistlewood</t>
        </is>
      </c>
      <c r="F5716" s="11" t="n">
        <v>2004</v>
      </c>
      <c r="G5716" s="8" t="inlineStr">
        <is>
          <t>Jaguar</t>
        </is>
      </c>
      <c r="H5716" s="8" t="inlineStr">
        <is>
          <t>E-Type Series 1</t>
        </is>
      </c>
      <c r="I5716" s="8" t="inlineStr">
        <is>
          <t>NGB7ZGJLS3WEYZXLK</t>
        </is>
      </c>
      <c r="J5716" s="8" t="inlineStr">
        <is>
          <t>07 - Post-War Classic (1946-1972)</t>
        </is>
      </c>
      <c r="K5716" s="12" t="n">
        <v>550000</v>
      </c>
      <c r="L5716" s="8" t="inlineStr">
        <is>
          <t>Alabama</t>
        </is>
      </c>
      <c r="M5716" s="13" t="n">
        <v>5667.08</v>
      </c>
      <c r="N5716" s="13" t="n"/>
      <c r="O5716" s="8" t="inlineStr">
        <is>
          <t>3 + at-fault claims - 5 yrs</t>
        </is>
      </c>
    </row>
    <row r="5717">
      <c r="A5717" s="8" t="inlineStr">
        <is>
          <t>9d1e9b52-d82c-59b5-b52a-c40173c56812</t>
        </is>
      </c>
      <c r="B5717" s="9" t="inlineStr">
        <is>
          <t>2026-03</t>
        </is>
      </c>
      <c r="C5717" s="10" t="n"/>
      <c r="D5717" s="9" t="inlineStr">
        <is>
          <t>Referred</t>
        </is>
      </c>
      <c r="E5717" s="8" t="inlineStr">
        <is>
          <t>Ottilie Castellanos</t>
        </is>
      </c>
      <c r="F5717" s="11" t="n">
        <v>1963</v>
      </c>
      <c r="G5717" s="8" t="inlineStr">
        <is>
          <t>McLaren</t>
        </is>
      </c>
      <c r="H5717" s="8" t="inlineStr">
        <is>
          <t>750S</t>
        </is>
      </c>
      <c r="I5717" s="8" t="inlineStr">
        <is>
          <t>YAKVJY6SEHZUJ371P</t>
        </is>
      </c>
      <c r="J5717" s="8" t="inlineStr">
        <is>
          <t>03 - Supercar</t>
        </is>
      </c>
      <c r="K5717" s="12" t="n">
        <v>425000</v>
      </c>
      <c r="L5717" s="8" t="inlineStr">
        <is>
          <t>Massachusetts</t>
        </is>
      </c>
      <c r="M5717" s="13" t="n">
        <v>11527.12</v>
      </c>
      <c r="N5717" s="13" t="n"/>
      <c r="O5717" s="8" t="inlineStr">
        <is>
          <t>1 at-fault claim over $100k</t>
        </is>
      </c>
    </row>
    <row r="5718">
      <c r="A5718" s="8" t="inlineStr">
        <is>
          <t>9e12cdd1-1161-5f65-9497-f97c8b637df5</t>
        </is>
      </c>
      <c r="B5718" s="9" t="inlineStr">
        <is>
          <t>2026-03</t>
        </is>
      </c>
      <c r="C5718" s="10" t="n"/>
      <c r="D5718" s="9" t="inlineStr">
        <is>
          <t>Referred</t>
        </is>
      </c>
      <c r="E5718" s="8" t="inlineStr">
        <is>
          <t>Cassius Underwood</t>
        </is>
      </c>
      <c r="F5718" s="11" t="n">
        <v>1961</v>
      </c>
      <c r="G5718" s="8" t="inlineStr">
        <is>
          <t>Bentley</t>
        </is>
      </c>
      <c r="H5718" s="8" t="inlineStr">
        <is>
          <t>Continental GT</t>
        </is>
      </c>
      <c r="I5718" s="8" t="inlineStr">
        <is>
          <t>0ULSSY38RTC41WXHJ</t>
        </is>
      </c>
      <c r="J5718" s="8" t="inlineStr">
        <is>
          <t>02 - Sports / GT</t>
        </is>
      </c>
      <c r="K5718" s="12" t="n">
        <v>1295000</v>
      </c>
      <c r="L5718" s="8" t="inlineStr">
        <is>
          <t>Michigan</t>
        </is>
      </c>
      <c r="M5718" s="13" t="n">
        <v>20829.95</v>
      </c>
      <c r="N5718" s="13" t="n"/>
      <c r="O5718" s="8" t="inlineStr">
        <is>
          <t>1 at-fault claim over $100k</t>
        </is>
      </c>
    </row>
    <row r="5719">
      <c r="A5719" s="8" t="inlineStr">
        <is>
          <t>9e1e2087-47fb-5240-a6da-36b8afd11295</t>
        </is>
      </c>
      <c r="B5719" s="9" t="inlineStr">
        <is>
          <t>2026-03</t>
        </is>
      </c>
      <c r="C5719" s="10" t="n"/>
      <c r="D5719" s="9" t="inlineStr">
        <is>
          <t>Declined</t>
        </is>
      </c>
      <c r="E5719" s="8" t="inlineStr">
        <is>
          <t>Desmond Larsson</t>
        </is>
      </c>
      <c r="F5719" s="11" t="n">
        <v>1990</v>
      </c>
      <c r="G5719" s="8" t="inlineStr">
        <is>
          <t>Ringbrothers</t>
        </is>
      </c>
      <c r="H5719" s="8" t="inlineStr">
        <is>
          <t>Mustang</t>
        </is>
      </c>
      <c r="I5719" s="8" t="inlineStr">
        <is>
          <t>D58PRGSBD69W81ZCW</t>
        </is>
      </c>
      <c r="J5719" s="8" t="inlineStr">
        <is>
          <t>11 - Restomod / Coachbuilt / Bespoke</t>
        </is>
      </c>
      <c r="K5719" s="12" t="n">
        <v>295000</v>
      </c>
      <c r="L5719" s="8" t="inlineStr">
        <is>
          <t>California</t>
        </is>
      </c>
      <c r="M5719" s="13" t="n">
        <v>6612.45</v>
      </c>
      <c r="N5719" s="13" t="n"/>
      <c r="O5719" s="8" t="inlineStr">
        <is>
          <t>3 + at-fault claims - 5 yrs</t>
        </is>
      </c>
    </row>
    <row r="5720">
      <c r="A5720" s="8" t="inlineStr">
        <is>
          <t>9fa24bc1-0658-55ce-ad0c-74b0a0d7c3f8</t>
        </is>
      </c>
      <c r="B5720" s="9" t="inlineStr">
        <is>
          <t>2026-03</t>
        </is>
      </c>
      <c r="C5720" s="10" t="n"/>
      <c r="D5720" s="9" t="inlineStr">
        <is>
          <t>Declined</t>
        </is>
      </c>
      <c r="E5720" s="8" t="inlineStr">
        <is>
          <t>Delphine Chattopadhyay</t>
        </is>
      </c>
      <c r="F5720" s="11" t="n">
        <v>1983</v>
      </c>
      <c r="G5720" s="8" t="inlineStr">
        <is>
          <t>Bentley</t>
        </is>
      </c>
      <c r="H5720" s="8" t="inlineStr">
        <is>
          <t>Continental GT</t>
        </is>
      </c>
      <c r="I5720" s="8" t="inlineStr">
        <is>
          <t>H1ET1M18VTV0YPL08</t>
        </is>
      </c>
      <c r="J5720" s="8" t="inlineStr">
        <is>
          <t>02 - Sports / GT</t>
        </is>
      </c>
      <c r="K5720" s="12" t="n">
        <v>830000</v>
      </c>
      <c r="L5720" s="8" t="inlineStr">
        <is>
          <t>Indiana</t>
        </is>
      </c>
      <c r="M5720" s="13" t="n">
        <v>12520.47</v>
      </c>
      <c r="N5720" s="13" t="n"/>
      <c r="O5720" s="8" t="inlineStr">
        <is>
          <t>3 + at-fault claims - 5 yrs</t>
        </is>
      </c>
    </row>
    <row r="5721">
      <c r="A5721" s="8" t="inlineStr">
        <is>
          <t>9fa87d3f-c960-5859-aaea-a5d14f718b30</t>
        </is>
      </c>
      <c r="B5721" s="9" t="inlineStr">
        <is>
          <t>2026-03</t>
        </is>
      </c>
      <c r="C5721" s="10" t="n"/>
      <c r="D5721" s="9" t="inlineStr">
        <is>
          <t>Referred</t>
        </is>
      </c>
      <c r="E5721" s="8" t="inlineStr">
        <is>
          <t>Wilhelmina Farkas</t>
        </is>
      </c>
      <c r="F5721" s="11" t="n">
        <v>1998</v>
      </c>
      <c r="G5721" s="8" t="inlineStr">
        <is>
          <t>Ferrari</t>
        </is>
      </c>
      <c r="H5721" s="8" t="inlineStr">
        <is>
          <t>296 GTB</t>
        </is>
      </c>
      <c r="I5721" s="8" t="inlineStr">
        <is>
          <t>WPHMCS960TL77CUEE</t>
        </is>
      </c>
      <c r="J5721" s="8" t="inlineStr">
        <is>
          <t>03 - Supercar</t>
        </is>
      </c>
      <c r="K5721" s="12" t="n">
        <v>300000</v>
      </c>
      <c r="L5721" s="8" t="inlineStr">
        <is>
          <t>Wyoming</t>
        </is>
      </c>
      <c r="M5721" s="13" t="n">
        <v>6965.09</v>
      </c>
      <c r="N5721" s="13" t="n"/>
      <c r="O5721" s="8" t="inlineStr">
        <is>
          <t>1 at-fault claim over $100k</t>
        </is>
      </c>
    </row>
    <row r="5722">
      <c r="A5722" s="8" t="inlineStr">
        <is>
          <t>9fb96b9b-bd34-5160-bf59-e2d71aa2a030</t>
        </is>
      </c>
      <c r="B5722" s="9" t="inlineStr">
        <is>
          <t>2026-03</t>
        </is>
      </c>
      <c r="C5722" s="10" t="n"/>
      <c r="D5722" s="9" t="inlineStr">
        <is>
          <t>Declined</t>
        </is>
      </c>
      <c r="E5722" s="8" t="inlineStr">
        <is>
          <t>Noor Castellanos</t>
        </is>
      </c>
      <c r="F5722" s="11" t="n">
        <v>1978</v>
      </c>
      <c r="G5722" s="8" t="inlineStr">
        <is>
          <t>Bentley</t>
        </is>
      </c>
      <c r="H5722" s="8" t="inlineStr">
        <is>
          <t>Continental GT</t>
        </is>
      </c>
      <c r="I5722" s="8" t="inlineStr">
        <is>
          <t>VKSTP5NLK2RWPMSGC</t>
        </is>
      </c>
      <c r="J5722" s="8" t="inlineStr">
        <is>
          <t>02 - Sports / GT</t>
        </is>
      </c>
      <c r="K5722" s="12" t="n">
        <v>260000</v>
      </c>
      <c r="L5722" s="8" t="inlineStr">
        <is>
          <t>Rhode Island</t>
        </is>
      </c>
      <c r="M5722" s="13" t="n">
        <v>5040.57</v>
      </c>
      <c r="N5722" s="13" t="n"/>
      <c r="O5722" s="8" t="inlineStr">
        <is>
          <t>3 + at-fault claims - 5 yrs</t>
        </is>
      </c>
    </row>
    <row r="5723">
      <c r="A5723" s="8" t="inlineStr">
        <is>
          <t>CANON-202603-005559</t>
        </is>
      </c>
      <c r="B5723" s="9" t="inlineStr">
        <is>
          <t>2026-03</t>
        </is>
      </c>
      <c r="C5723" s="10" t="n">
        <v>46106</v>
      </c>
      <c r="D5723" s="9" t="inlineStr">
        <is>
          <t>Bound</t>
        </is>
      </c>
      <c r="E5723" s="8" t="inlineStr">
        <is>
          <t>Horace Merriweather</t>
        </is>
      </c>
      <c r="F5723" s="11" t="n">
        <v>1999</v>
      </c>
      <c r="G5723" s="8" t="inlineStr">
        <is>
          <t>BMW</t>
        </is>
      </c>
      <c r="H5723" s="8" t="inlineStr">
        <is>
          <t>M8 Competition</t>
        </is>
      </c>
      <c r="I5723" s="8" t="inlineStr">
        <is>
          <t>9ZD94Y1Y36TX20LNH</t>
        </is>
      </c>
      <c r="J5723" s="8" t="inlineStr">
        <is>
          <t>02 - Sports / GT</t>
        </is>
      </c>
      <c r="K5723" s="12" t="n">
        <v>465000</v>
      </c>
      <c r="L5723" s="8" t="inlineStr">
        <is>
          <t>New York</t>
        </is>
      </c>
      <c r="M5723" s="13" t="n">
        <v>8422.639999999999</v>
      </c>
      <c r="N5723" s="13" t="n">
        <v>7131.45</v>
      </c>
      <c r="O5723" s="8" t="n"/>
    </row>
    <row r="5724">
      <c r="A5724" s="8" t="inlineStr">
        <is>
          <t>CANON-202603-005560</t>
        </is>
      </c>
      <c r="B5724" s="9" t="inlineStr">
        <is>
          <t>2026-03</t>
        </is>
      </c>
      <c r="C5724" s="10" t="n">
        <v>46109</v>
      </c>
      <c r="D5724" s="9" t="inlineStr">
        <is>
          <t>Bound</t>
        </is>
      </c>
      <c r="E5724" s="8" t="inlineStr">
        <is>
          <t>Sunniva Nakashima</t>
        </is>
      </c>
      <c r="F5724" s="11" t="n">
        <v>1956</v>
      </c>
      <c r="G5724" s="8" t="inlineStr">
        <is>
          <t>McLaren</t>
        </is>
      </c>
      <c r="H5724" s="8" t="inlineStr">
        <is>
          <t>750S</t>
        </is>
      </c>
      <c r="I5724" s="8" t="inlineStr">
        <is>
          <t>RCD6MM8M0BK96A303</t>
        </is>
      </c>
      <c r="J5724" s="8" t="inlineStr">
        <is>
          <t>03 - Supercar</t>
        </is>
      </c>
      <c r="K5724" s="12" t="n">
        <v>400000</v>
      </c>
      <c r="L5724" s="8" t="inlineStr">
        <is>
          <t>Michigan</t>
        </is>
      </c>
      <c r="M5724" s="13" t="n">
        <v>13452.83</v>
      </c>
      <c r="N5724" s="13" t="n">
        <v>11390.51</v>
      </c>
      <c r="O5724" s="8" t="n"/>
    </row>
    <row r="5725">
      <c r="A5725" s="8" t="inlineStr">
        <is>
          <t>CANON-202603-005562</t>
        </is>
      </c>
      <c r="B5725" s="9" t="inlineStr">
        <is>
          <t>2026-03</t>
        </is>
      </c>
      <c r="C5725" s="10" t="n">
        <v>46089</v>
      </c>
      <c r="D5725" s="9" t="inlineStr">
        <is>
          <t>Bound</t>
        </is>
      </c>
      <c r="E5725" s="8" t="inlineStr">
        <is>
          <t>Ramona Underwood</t>
        </is>
      </c>
      <c r="F5725" s="11" t="n">
        <v>1969</v>
      </c>
      <c r="G5725" s="8" t="inlineStr">
        <is>
          <t>Aston Martin</t>
        </is>
      </c>
      <c r="H5725" s="8" t="inlineStr">
        <is>
          <t>DB12</t>
        </is>
      </c>
      <c r="I5725" s="8" t="inlineStr">
        <is>
          <t>HEMRC0V1USUTCU6J0</t>
        </is>
      </c>
      <c r="J5725" s="8" t="inlineStr">
        <is>
          <t>02 - Sports / GT</t>
        </is>
      </c>
      <c r="K5725" s="12" t="n">
        <v>415000</v>
      </c>
      <c r="L5725" s="8" t="inlineStr">
        <is>
          <t>Arkansas</t>
        </is>
      </c>
      <c r="M5725" s="13" t="n">
        <v>8104.25</v>
      </c>
      <c r="N5725" s="13" t="n">
        <v>6861.87</v>
      </c>
      <c r="O5725" s="8" t="n"/>
    </row>
    <row r="5726">
      <c r="A5726" s="8" t="inlineStr">
        <is>
          <t>CANON-202603-005563</t>
        </is>
      </c>
      <c r="B5726" s="9" t="inlineStr">
        <is>
          <t>2026-03</t>
        </is>
      </c>
      <c r="C5726" s="10" t="n">
        <v>46109</v>
      </c>
      <c r="D5726" s="9" t="inlineStr">
        <is>
          <t>Bound</t>
        </is>
      </c>
      <c r="E5726" s="8" t="inlineStr">
        <is>
          <t>Lorenzo Underwood</t>
        </is>
      </c>
      <c r="F5726" s="11" t="n">
        <v>1957</v>
      </c>
      <c r="G5726" s="8" t="inlineStr">
        <is>
          <t>Maserati</t>
        </is>
      </c>
      <c r="H5726" s="8" t="inlineStr">
        <is>
          <t>GranTurismo</t>
        </is>
      </c>
      <c r="I5726" s="8" t="inlineStr">
        <is>
          <t>R6RTCF5T4TU13XEEG</t>
        </is>
      </c>
      <c r="J5726" s="8" t="inlineStr">
        <is>
          <t>02 - Sports / GT</t>
        </is>
      </c>
      <c r="K5726" s="12" t="n">
        <v>725000</v>
      </c>
      <c r="L5726" s="8" t="inlineStr">
        <is>
          <t>California</t>
        </is>
      </c>
      <c r="M5726" s="13" t="n">
        <v>12003.54</v>
      </c>
      <c r="N5726" s="13" t="n">
        <v>10163.4</v>
      </c>
      <c r="O5726" s="8" t="n"/>
    </row>
    <row r="5727">
      <c r="A5727" s="8" t="inlineStr">
        <is>
          <t>CANON-202603-005565</t>
        </is>
      </c>
      <c r="B5727" s="9" t="inlineStr">
        <is>
          <t>2026-03</t>
        </is>
      </c>
      <c r="C5727" s="10" t="n">
        <v>46106</v>
      </c>
      <c r="D5727" s="9" t="inlineStr">
        <is>
          <t>Bound</t>
        </is>
      </c>
      <c r="E5727" s="8" t="inlineStr">
        <is>
          <t>Ottilie Thistlewood</t>
        </is>
      </c>
      <c r="F5727" s="11" t="n">
        <v>2010</v>
      </c>
      <c r="G5727" s="8" t="inlineStr">
        <is>
          <t>Ferrari</t>
        </is>
      </c>
      <c r="H5727" s="8" t="inlineStr">
        <is>
          <t>296 GTB</t>
        </is>
      </c>
      <c r="I5727" s="8" t="inlineStr">
        <is>
          <t>PV7UD517WCX4ZA7XU</t>
        </is>
      </c>
      <c r="J5727" s="8" t="inlineStr">
        <is>
          <t>03 - Supercar</t>
        </is>
      </c>
      <c r="K5727" s="12" t="n">
        <v>690000</v>
      </c>
      <c r="L5727" s="8" t="inlineStr">
        <is>
          <t>California</t>
        </is>
      </c>
      <c r="M5727" s="13" t="n">
        <v>16696.7</v>
      </c>
      <c r="N5727" s="13" t="n">
        <v>14137.1</v>
      </c>
      <c r="O5727" s="8" t="n"/>
    </row>
    <row r="5728">
      <c r="A5728" s="8" t="inlineStr">
        <is>
          <t>CANON-202603-005566</t>
        </is>
      </c>
      <c r="B5728" s="9" t="inlineStr">
        <is>
          <t>2026-03</t>
        </is>
      </c>
      <c r="C5728" s="10" t="n">
        <v>46086</v>
      </c>
      <c r="D5728" s="9" t="inlineStr">
        <is>
          <t>Bound</t>
        </is>
      </c>
      <c r="E5728" s="8" t="inlineStr">
        <is>
          <t>Desmond Underwood</t>
        </is>
      </c>
      <c r="F5728" s="11" t="n">
        <v>1971</v>
      </c>
      <c r="G5728" s="8" t="inlineStr">
        <is>
          <t>Aston Martin</t>
        </is>
      </c>
      <c r="H5728" s="8" t="inlineStr">
        <is>
          <t>DB5</t>
        </is>
      </c>
      <c r="I5728" s="8" t="inlineStr">
        <is>
          <t>TZ0KS1YV549EK8T4U</t>
        </is>
      </c>
      <c r="J5728" s="8" t="inlineStr">
        <is>
          <t>07 - Post-War Classic (1946-1972)</t>
        </is>
      </c>
      <c r="K5728" s="12" t="n">
        <v>1950000</v>
      </c>
      <c r="L5728" s="8" t="inlineStr">
        <is>
          <t>New York</t>
        </is>
      </c>
      <c r="M5728" s="13" t="n">
        <v>17895.85</v>
      </c>
      <c r="N5728" s="13" t="n">
        <v>15152.42</v>
      </c>
      <c r="O5728" s="8" t="n"/>
    </row>
    <row r="5729">
      <c r="A5729" s="8" t="inlineStr">
        <is>
          <t>CANON-202603-005567</t>
        </is>
      </c>
      <c r="B5729" s="9" t="inlineStr">
        <is>
          <t>2026-03</t>
        </is>
      </c>
      <c r="C5729" s="10" t="n">
        <v>46098</v>
      </c>
      <c r="D5729" s="9" t="inlineStr">
        <is>
          <t>Bound</t>
        </is>
      </c>
      <c r="E5729" s="8" t="inlineStr">
        <is>
          <t>Everett Whitlock</t>
        </is>
      </c>
      <c r="F5729" s="11" t="n">
        <v>1991</v>
      </c>
      <c r="G5729" s="8" t="inlineStr">
        <is>
          <t>Bentley</t>
        </is>
      </c>
      <c r="H5729" s="8" t="inlineStr">
        <is>
          <t>Continental GT</t>
        </is>
      </c>
      <c r="I5729" s="8" t="inlineStr">
        <is>
          <t>2XNZTPTM9BP9MXNRM</t>
        </is>
      </c>
      <c r="J5729" s="8" t="inlineStr">
        <is>
          <t>02 - Sports / GT</t>
        </is>
      </c>
      <c r="K5729" s="12" t="n">
        <v>620000</v>
      </c>
      <c r="L5729" s="8" t="inlineStr">
        <is>
          <t>Alaska</t>
        </is>
      </c>
      <c r="M5729" s="13" t="n">
        <v>8668.299999999999</v>
      </c>
      <c r="N5729" s="13" t="n">
        <v>7339.45</v>
      </c>
      <c r="O5729" s="8" t="n"/>
    </row>
    <row r="5730">
      <c r="A5730" s="8" t="inlineStr">
        <is>
          <t>CANON-202603-005569</t>
        </is>
      </c>
      <c r="B5730" s="9" t="inlineStr">
        <is>
          <t>2026-03</t>
        </is>
      </c>
      <c r="C5730" s="10" t="n">
        <v>46091</v>
      </c>
      <c r="D5730" s="9" t="inlineStr">
        <is>
          <t>Bound</t>
        </is>
      </c>
      <c r="E5730" s="8" t="inlineStr">
        <is>
          <t>Ingrid Farkas</t>
        </is>
      </c>
      <c r="F5730" s="11" t="n">
        <v>1971</v>
      </c>
      <c r="G5730" s="8" t="inlineStr">
        <is>
          <t>Bentley</t>
        </is>
      </c>
      <c r="H5730" s="8" t="inlineStr">
        <is>
          <t>Continental GT</t>
        </is>
      </c>
      <c r="I5730" s="8" t="inlineStr">
        <is>
          <t>ULPKVFHXSNWYB6ZK1</t>
        </is>
      </c>
      <c r="J5730" s="8" t="inlineStr">
        <is>
          <t>02 - Sports / GT</t>
        </is>
      </c>
      <c r="K5730" s="12" t="n">
        <v>440000</v>
      </c>
      <c r="L5730" s="8" t="inlineStr">
        <is>
          <t>Wyoming</t>
        </is>
      </c>
      <c r="M5730" s="13" t="n">
        <v>6662.26</v>
      </c>
      <c r="N5730" s="13" t="n">
        <v>5640.94</v>
      </c>
      <c r="O5730" s="8" t="n"/>
    </row>
    <row r="5731">
      <c r="A5731" s="8" t="inlineStr">
        <is>
          <t>CANON-202603-005570</t>
        </is>
      </c>
      <c r="B5731" s="9" t="inlineStr">
        <is>
          <t>2026-03</t>
        </is>
      </c>
      <c r="C5731" s="10" t="n">
        <v>46095</v>
      </c>
      <c r="D5731" s="9" t="inlineStr">
        <is>
          <t>Bound</t>
        </is>
      </c>
      <c r="E5731" s="8" t="inlineStr">
        <is>
          <t>Beatrix Vandermeer</t>
        </is>
      </c>
      <c r="F5731" s="11" t="n">
        <v>2014</v>
      </c>
      <c r="G5731" s="8" t="inlineStr">
        <is>
          <t>Porsche</t>
        </is>
      </c>
      <c r="H5731" s="8" t="inlineStr">
        <is>
          <t>911 Turbo S</t>
        </is>
      </c>
      <c r="I5731" s="8" t="inlineStr">
        <is>
          <t>N4HXN1H1L2SAPHE62</t>
        </is>
      </c>
      <c r="J5731" s="8" t="inlineStr">
        <is>
          <t>02 - Sports / GT</t>
        </is>
      </c>
      <c r="K5731" s="12" t="n">
        <v>575000</v>
      </c>
      <c r="L5731" s="8" t="inlineStr">
        <is>
          <t>Delaware</t>
        </is>
      </c>
      <c r="M5731" s="13" t="n">
        <v>8814.860000000001</v>
      </c>
      <c r="N5731" s="13" t="n">
        <v>7463.54</v>
      </c>
      <c r="O5731" s="8" t="n"/>
    </row>
    <row r="5732">
      <c r="A5732" s="8" t="inlineStr">
        <is>
          <t>CANON-202603-005571</t>
        </is>
      </c>
      <c r="B5732" s="9" t="inlineStr">
        <is>
          <t>2026-03</t>
        </is>
      </c>
      <c r="C5732" s="10" t="n">
        <v>46093</v>
      </c>
      <c r="D5732" s="9" t="inlineStr">
        <is>
          <t>Bound</t>
        </is>
      </c>
      <c r="E5732" s="8" t="inlineStr">
        <is>
          <t>Beatrix Farkas</t>
        </is>
      </c>
      <c r="F5732" s="11" t="n">
        <v>2023</v>
      </c>
      <c r="G5732" s="8" t="inlineStr">
        <is>
          <t>Maserati</t>
        </is>
      </c>
      <c r="H5732" s="8" t="inlineStr">
        <is>
          <t>GranTurismo</t>
        </is>
      </c>
      <c r="I5732" s="8" t="inlineStr">
        <is>
          <t>S75E9DGYJMHF00HXK</t>
        </is>
      </c>
      <c r="J5732" s="8" t="inlineStr">
        <is>
          <t>02 - Sports / GT</t>
        </is>
      </c>
      <c r="K5732" s="12" t="n">
        <v>560000</v>
      </c>
      <c r="L5732" s="8" t="inlineStr">
        <is>
          <t>Massachusetts</t>
        </is>
      </c>
      <c r="M5732" s="13" t="n">
        <v>8584.91</v>
      </c>
      <c r="N5732" s="13" t="n">
        <v>7268.84</v>
      </c>
      <c r="O5732" s="8" t="n"/>
    </row>
    <row r="5733">
      <c r="A5733" s="8" t="inlineStr">
        <is>
          <t>CANON-202603-005572</t>
        </is>
      </c>
      <c r="B5733" s="9" t="inlineStr">
        <is>
          <t>2026-03</t>
        </is>
      </c>
      <c r="C5733" s="10" t="n">
        <v>46103</v>
      </c>
      <c r="D5733" s="9" t="inlineStr">
        <is>
          <t>Bound</t>
        </is>
      </c>
      <c r="E5733" s="8" t="inlineStr">
        <is>
          <t>Saoirse Rourke</t>
        </is>
      </c>
      <c r="F5733" s="11" t="n">
        <v>1989</v>
      </c>
      <c r="G5733" s="8" t="inlineStr">
        <is>
          <t>Mercedes-Benz</t>
        </is>
      </c>
      <c r="H5733" s="8" t="inlineStr">
        <is>
          <t>AMG GT</t>
        </is>
      </c>
      <c r="I5733" s="8" t="inlineStr">
        <is>
          <t>MYW0D12P56FP9LXAS</t>
        </is>
      </c>
      <c r="J5733" s="8" t="inlineStr">
        <is>
          <t>02 - Sports / GT</t>
        </is>
      </c>
      <c r="K5733" s="12" t="n">
        <v>330000</v>
      </c>
      <c r="L5733" s="8" t="inlineStr">
        <is>
          <t>South Dakota</t>
        </is>
      </c>
      <c r="M5733" s="13" t="n">
        <v>5183.49</v>
      </c>
      <c r="N5733" s="13" t="n">
        <v>4388.86</v>
      </c>
      <c r="O5733" s="8" t="n"/>
    </row>
    <row r="5734">
      <c r="A5734" s="8" t="inlineStr">
        <is>
          <t>CANON-202603-005573</t>
        </is>
      </c>
      <c r="B5734" s="9" t="inlineStr">
        <is>
          <t>2026-03</t>
        </is>
      </c>
      <c r="C5734" s="10" t="n">
        <v>46089</v>
      </c>
      <c r="D5734" s="9" t="inlineStr">
        <is>
          <t>Bound</t>
        </is>
      </c>
      <c r="E5734" s="8" t="inlineStr">
        <is>
          <t>Priya Bellandi</t>
        </is>
      </c>
      <c r="F5734" s="11" t="n">
        <v>2008</v>
      </c>
      <c r="G5734" s="8" t="inlineStr">
        <is>
          <t>BMW</t>
        </is>
      </c>
      <c r="H5734" s="8" t="inlineStr">
        <is>
          <t>M8 Competition</t>
        </is>
      </c>
      <c r="I5734" s="8" t="inlineStr">
        <is>
          <t>XMACH7YFH1987A9YM</t>
        </is>
      </c>
      <c r="J5734" s="8" t="inlineStr">
        <is>
          <t>02 - Sports / GT</t>
        </is>
      </c>
      <c r="K5734" s="12" t="n">
        <v>480000</v>
      </c>
      <c r="L5734" s="8" t="inlineStr">
        <is>
          <t>Oklahoma</t>
        </is>
      </c>
      <c r="M5734" s="13" t="n">
        <v>8558.49</v>
      </c>
      <c r="N5734" s="13" t="n">
        <v>7246.47</v>
      </c>
      <c r="O5734" s="8" t="n"/>
    </row>
    <row r="5735">
      <c r="A5735" s="8" t="inlineStr">
        <is>
          <t>CANON-202603-005582</t>
        </is>
      </c>
      <c r="B5735" s="9" t="inlineStr">
        <is>
          <t>2026-03</t>
        </is>
      </c>
      <c r="C5735" s="10" t="n">
        <v>46111</v>
      </c>
      <c r="D5735" s="9" t="inlineStr">
        <is>
          <t>Bound</t>
        </is>
      </c>
      <c r="E5735" s="8" t="inlineStr">
        <is>
          <t>Wilhelmina Bellandi</t>
        </is>
      </c>
      <c r="F5735" s="11" t="n">
        <v>2013</v>
      </c>
      <c r="G5735" s="8" t="inlineStr">
        <is>
          <t>Bentley</t>
        </is>
      </c>
      <c r="H5735" s="8" t="inlineStr">
        <is>
          <t>Continental GT</t>
        </is>
      </c>
      <c r="I5735" s="8" t="inlineStr">
        <is>
          <t>5EAYZL3XR4UGHZ25A</t>
        </is>
      </c>
      <c r="J5735" s="8" t="inlineStr">
        <is>
          <t>02 - Sports / GT</t>
        </is>
      </c>
      <c r="K5735" s="12" t="n">
        <v>1200000</v>
      </c>
      <c r="L5735" s="8" t="inlineStr">
        <is>
          <t>Nebraska</t>
        </is>
      </c>
      <c r="M5735" s="13" t="n">
        <v>16188.68</v>
      </c>
      <c r="N5735" s="13" t="n">
        <v>13706.96</v>
      </c>
      <c r="O5735" s="8" t="n"/>
    </row>
    <row r="5736">
      <c r="A5736" s="8" t="inlineStr">
        <is>
          <t>CANON-202603-005583</t>
        </is>
      </c>
      <c r="B5736" s="9" t="inlineStr">
        <is>
          <t>2026-03</t>
        </is>
      </c>
      <c r="C5736" s="10" t="n">
        <v>46099</v>
      </c>
      <c r="D5736" s="9" t="inlineStr">
        <is>
          <t>Bound</t>
        </is>
      </c>
      <c r="E5736" s="8" t="inlineStr">
        <is>
          <t>Emiliano Castellanos</t>
        </is>
      </c>
      <c r="F5736" s="11" t="n">
        <v>2018</v>
      </c>
      <c r="G5736" s="8" t="inlineStr">
        <is>
          <t>Lamborghini</t>
        </is>
      </c>
      <c r="H5736" s="8" t="inlineStr">
        <is>
          <t>Huracan EVO</t>
        </is>
      </c>
      <c r="I5736" s="8" t="inlineStr">
        <is>
          <t>P81BV4TF55LRH03RN</t>
        </is>
      </c>
      <c r="J5736" s="8" t="inlineStr">
        <is>
          <t>03 - Supercar</t>
        </is>
      </c>
      <c r="K5736" s="12" t="n">
        <v>870000</v>
      </c>
      <c r="L5736" s="8" t="inlineStr">
        <is>
          <t>Wyoming</t>
        </is>
      </c>
      <c r="M5736" s="13" t="n">
        <v>16685.94</v>
      </c>
      <c r="N5736" s="13" t="n">
        <v>14127.99</v>
      </c>
      <c r="O5736" s="8" t="n"/>
    </row>
    <row r="5737">
      <c r="A5737" s="8" t="inlineStr">
        <is>
          <t>CANON-202603-005584</t>
        </is>
      </c>
      <c r="B5737" s="9" t="inlineStr">
        <is>
          <t>2026-03</t>
        </is>
      </c>
      <c r="C5737" s="10" t="n">
        <v>46104</v>
      </c>
      <c r="D5737" s="9" t="inlineStr">
        <is>
          <t>Bound</t>
        </is>
      </c>
      <c r="E5737" s="8" t="inlineStr">
        <is>
          <t>Saoirse Farkas</t>
        </is>
      </c>
      <c r="F5737" s="11" t="n">
        <v>1965</v>
      </c>
      <c r="G5737" s="8" t="inlineStr">
        <is>
          <t>Ferrari</t>
        </is>
      </c>
      <c r="H5737" s="8" t="inlineStr">
        <is>
          <t>296 GTB</t>
        </is>
      </c>
      <c r="I5737" s="8" t="inlineStr">
        <is>
          <t>04JUP3KUKZY6682Z5</t>
        </is>
      </c>
      <c r="J5737" s="8" t="inlineStr">
        <is>
          <t>03 - Supercar</t>
        </is>
      </c>
      <c r="K5737" s="12" t="n">
        <v>665000</v>
      </c>
      <c r="L5737" s="8" t="inlineStr">
        <is>
          <t>New York</t>
        </is>
      </c>
      <c r="M5737" s="13" t="n">
        <v>15257.36</v>
      </c>
      <c r="N5737" s="13" t="n">
        <v>12918.41</v>
      </c>
      <c r="O5737" s="8" t="n"/>
    </row>
    <row r="5738">
      <c r="A5738" s="8" t="inlineStr">
        <is>
          <t>CANON-202603-005586</t>
        </is>
      </c>
      <c r="B5738" s="9" t="inlineStr">
        <is>
          <t>2026-03</t>
        </is>
      </c>
      <c r="C5738" s="10" t="n">
        <v>46099</v>
      </c>
      <c r="D5738" s="9" t="inlineStr">
        <is>
          <t>Bound</t>
        </is>
      </c>
      <c r="E5738" s="8" t="inlineStr">
        <is>
          <t>Aurelio Kingsford</t>
        </is>
      </c>
      <c r="F5738" s="11" t="n">
        <v>1965</v>
      </c>
      <c r="G5738" s="8" t="inlineStr">
        <is>
          <t>Mercedes-Benz</t>
        </is>
      </c>
      <c r="H5738" s="8" t="inlineStr">
        <is>
          <t>AMG GT</t>
        </is>
      </c>
      <c r="I5738" s="8" t="inlineStr">
        <is>
          <t>PPXB57K72Z8ELYYRX</t>
        </is>
      </c>
      <c r="J5738" s="8" t="inlineStr">
        <is>
          <t>02 - Sports / GT</t>
        </is>
      </c>
      <c r="K5738" s="12" t="n">
        <v>1140000</v>
      </c>
      <c r="L5738" s="8" t="inlineStr">
        <is>
          <t>Alabama</t>
        </is>
      </c>
      <c r="M5738" s="13" t="n">
        <v>15024.34</v>
      </c>
      <c r="N5738" s="13" t="n">
        <v>12721.11</v>
      </c>
      <c r="O5738" s="8" t="n"/>
    </row>
    <row r="5739">
      <c r="A5739" s="8" t="inlineStr">
        <is>
          <t>CANON-202603-005587</t>
        </is>
      </c>
      <c r="B5739" s="9" t="inlineStr">
        <is>
          <t>2026-03</t>
        </is>
      </c>
      <c r="C5739" s="10" t="n">
        <v>46104</v>
      </c>
      <c r="D5739" s="9" t="inlineStr">
        <is>
          <t>Bound</t>
        </is>
      </c>
      <c r="E5739" s="8" t="inlineStr">
        <is>
          <t>Desmond Underwood</t>
        </is>
      </c>
      <c r="F5739" s="11" t="n">
        <v>2007</v>
      </c>
      <c r="G5739" s="8" t="inlineStr">
        <is>
          <t>Jaguar</t>
        </is>
      </c>
      <c r="H5739" s="8" t="inlineStr">
        <is>
          <t>E-Type Series 1</t>
        </is>
      </c>
      <c r="I5739" s="8" t="inlineStr">
        <is>
          <t>VZEVK9JU02G6LLSPE</t>
        </is>
      </c>
      <c r="J5739" s="8" t="inlineStr">
        <is>
          <t>07 - Post-War Classic (1946-1972)</t>
        </is>
      </c>
      <c r="K5739" s="12" t="n">
        <v>510000</v>
      </c>
      <c r="L5739" s="8" t="inlineStr">
        <is>
          <t>Maine</t>
        </is>
      </c>
      <c r="M5739" s="13" t="n">
        <v>4468.75</v>
      </c>
      <c r="N5739" s="13" t="n">
        <v>3783.69</v>
      </c>
      <c r="O5739" s="8" t="n"/>
    </row>
    <row r="5740">
      <c r="A5740" s="8" t="inlineStr">
        <is>
          <t>CANON-202603-005588</t>
        </is>
      </c>
      <c r="B5740" s="9" t="inlineStr">
        <is>
          <t>2026-03</t>
        </is>
      </c>
      <c r="C5740" s="10" t="n">
        <v>46086</v>
      </c>
      <c r="D5740" s="9" t="inlineStr">
        <is>
          <t>Bound</t>
        </is>
      </c>
      <c r="E5740" s="8" t="inlineStr">
        <is>
          <t>Horace Pennington</t>
        </is>
      </c>
      <c r="F5740" s="11" t="n">
        <v>1982</v>
      </c>
      <c r="G5740" s="8" t="inlineStr">
        <is>
          <t>Aston Martin</t>
        </is>
      </c>
      <c r="H5740" s="8" t="inlineStr">
        <is>
          <t>DB12</t>
        </is>
      </c>
      <c r="I5740" s="8" t="inlineStr">
        <is>
          <t>LA1U0WAZZ49BCPZAL</t>
        </is>
      </c>
      <c r="J5740" s="8" t="inlineStr">
        <is>
          <t>02 - Sports / GT</t>
        </is>
      </c>
      <c r="K5740" s="12" t="n">
        <v>605000</v>
      </c>
      <c r="L5740" s="8" t="inlineStr">
        <is>
          <t>Idaho</t>
        </is>
      </c>
      <c r="M5740" s="13" t="n">
        <v>7345.61</v>
      </c>
      <c r="N5740" s="13" t="n">
        <v>6219.53</v>
      </c>
      <c r="O5740" s="8" t="n"/>
    </row>
    <row r="5741">
      <c r="A5741" s="8" t="inlineStr">
        <is>
          <t>CANON-202603-005589</t>
        </is>
      </c>
      <c r="B5741" s="9" t="inlineStr">
        <is>
          <t>2026-03</t>
        </is>
      </c>
      <c r="C5741" s="10" t="n">
        <v>46106</v>
      </c>
      <c r="D5741" s="9" t="inlineStr">
        <is>
          <t>Bound</t>
        </is>
      </c>
      <c r="E5741" s="8" t="inlineStr">
        <is>
          <t>Priya Merriweather</t>
        </is>
      </c>
      <c r="F5741" s="11" t="n">
        <v>1970</v>
      </c>
      <c r="G5741" s="8" t="inlineStr">
        <is>
          <t>Aston Martin</t>
        </is>
      </c>
      <c r="H5741" s="8" t="inlineStr">
        <is>
          <t>DB12</t>
        </is>
      </c>
      <c r="I5741" s="8" t="inlineStr">
        <is>
          <t>DRDB68J5X7M4P15GF</t>
        </is>
      </c>
      <c r="J5741" s="8" t="inlineStr">
        <is>
          <t>02 - Sports / GT</t>
        </is>
      </c>
      <c r="K5741" s="12" t="n">
        <v>1440000</v>
      </c>
      <c r="L5741" s="8" t="inlineStr">
        <is>
          <t>Delaware</t>
        </is>
      </c>
      <c r="M5741" s="13" t="n">
        <v>18679.25</v>
      </c>
      <c r="N5741" s="13" t="n">
        <v>15815.72</v>
      </c>
      <c r="O5741" s="8" t="n"/>
    </row>
    <row r="5742">
      <c r="A5742" s="8" t="inlineStr">
        <is>
          <t>CANON-202603-005590</t>
        </is>
      </c>
      <c r="B5742" s="9" t="inlineStr">
        <is>
          <t>2026-03</t>
        </is>
      </c>
      <c r="C5742" s="10" t="n">
        <v>46111</v>
      </c>
      <c r="D5742" s="9" t="inlineStr">
        <is>
          <t>Bound</t>
        </is>
      </c>
      <c r="E5742" s="8" t="inlineStr">
        <is>
          <t>Priya Fairweather</t>
        </is>
      </c>
      <c r="F5742" s="11" t="n">
        <v>1994</v>
      </c>
      <c r="G5742" s="8" t="inlineStr">
        <is>
          <t>Icon</t>
        </is>
      </c>
      <c r="H5742" s="8" t="inlineStr">
        <is>
          <t>Derelict</t>
        </is>
      </c>
      <c r="I5742" s="8" t="inlineStr">
        <is>
          <t>8AT0NAAN1PPKJ9YXT</t>
        </is>
      </c>
      <c r="J5742" s="8" t="inlineStr">
        <is>
          <t>11 - Restomod / Coachbuilt / Bespoke</t>
        </is>
      </c>
      <c r="K5742" s="12" t="n">
        <v>295000</v>
      </c>
      <c r="L5742" s="8" t="inlineStr">
        <is>
          <t>Texas</t>
        </is>
      </c>
      <c r="M5742" s="13" t="n">
        <v>5632.83</v>
      </c>
      <c r="N5742" s="13" t="n">
        <v>4769.32</v>
      </c>
      <c r="O5742" s="8" t="n"/>
    </row>
    <row r="5743">
      <c r="A5743" s="8" t="inlineStr">
        <is>
          <t>CANON-202603-005591</t>
        </is>
      </c>
      <c r="B5743" s="9" t="inlineStr">
        <is>
          <t>2026-03</t>
        </is>
      </c>
      <c r="C5743" s="10" t="n">
        <v>46089</v>
      </c>
      <c r="D5743" s="9" t="inlineStr">
        <is>
          <t>Bound</t>
        </is>
      </c>
      <c r="E5743" s="8" t="inlineStr">
        <is>
          <t>Noor Blackwood</t>
        </is>
      </c>
      <c r="F5743" s="11" t="n">
        <v>2016</v>
      </c>
      <c r="G5743" s="8" t="inlineStr">
        <is>
          <t>BMW</t>
        </is>
      </c>
      <c r="H5743" s="8" t="inlineStr">
        <is>
          <t>M8 Competition</t>
        </is>
      </c>
      <c r="I5743" s="8" t="inlineStr">
        <is>
          <t>J0T4KKA4AGSLDASFG</t>
        </is>
      </c>
      <c r="J5743" s="8" t="inlineStr">
        <is>
          <t>02 - Sports / GT</t>
        </is>
      </c>
      <c r="K5743" s="12" t="n">
        <v>450000</v>
      </c>
      <c r="L5743" s="8" t="inlineStr">
        <is>
          <t>New York</t>
        </is>
      </c>
      <c r="M5743" s="13" t="n">
        <v>8150.94</v>
      </c>
      <c r="N5743" s="13" t="n">
        <v>6901.4</v>
      </c>
      <c r="O5743" s="8" t="n"/>
    </row>
    <row r="5744">
      <c r="A5744" s="8" t="inlineStr">
        <is>
          <t>CANON-202603-005593</t>
        </is>
      </c>
      <c r="B5744" s="9" t="inlineStr">
        <is>
          <t>2026-03</t>
        </is>
      </c>
      <c r="C5744" s="10" t="n">
        <v>46102</v>
      </c>
      <c r="D5744" s="9" t="inlineStr">
        <is>
          <t>Bound</t>
        </is>
      </c>
      <c r="E5744" s="8" t="inlineStr">
        <is>
          <t>Sunniva Montoya</t>
        </is>
      </c>
      <c r="F5744" s="11" t="n">
        <v>1999</v>
      </c>
      <c r="G5744" s="8" t="inlineStr">
        <is>
          <t>Aston Martin</t>
        </is>
      </c>
      <c r="H5744" s="8" t="inlineStr">
        <is>
          <t>DB12</t>
        </is>
      </c>
      <c r="I5744" s="8" t="inlineStr">
        <is>
          <t>47MJAED0REPEFLHCP</t>
        </is>
      </c>
      <c r="J5744" s="8" t="inlineStr">
        <is>
          <t>02 - Sports / GT</t>
        </is>
      </c>
      <c r="K5744" s="12" t="n">
        <v>280000</v>
      </c>
      <c r="L5744" s="8" t="inlineStr">
        <is>
          <t>Illinois</t>
        </is>
      </c>
      <c r="M5744" s="13" t="n">
        <v>5388.68</v>
      </c>
      <c r="N5744" s="13" t="n">
        <v>4562.6</v>
      </c>
      <c r="O5744" s="8" t="n"/>
    </row>
    <row r="5745">
      <c r="A5745" s="8" t="inlineStr">
        <is>
          <t>CANON-202603-005597</t>
        </is>
      </c>
      <c r="B5745" s="9" t="inlineStr">
        <is>
          <t>2026-03</t>
        </is>
      </c>
      <c r="C5745" s="10" t="n">
        <v>46109</v>
      </c>
      <c r="D5745" s="9" t="inlineStr">
        <is>
          <t>Bound</t>
        </is>
      </c>
      <c r="E5745" s="8" t="inlineStr">
        <is>
          <t>Wilhelmina Vandermeer</t>
        </is>
      </c>
      <c r="F5745" s="11" t="n">
        <v>2012</v>
      </c>
      <c r="G5745" s="8" t="inlineStr">
        <is>
          <t>Ferrari</t>
        </is>
      </c>
      <c r="H5745" s="8" t="inlineStr">
        <is>
          <t>275 GTB/4</t>
        </is>
      </c>
      <c r="I5745" s="8" t="inlineStr">
        <is>
          <t>0BEBETJAKL6Y3J44M</t>
        </is>
      </c>
      <c r="J5745" s="8" t="inlineStr">
        <is>
          <t>07 - Post-War Classic (1946-1972)</t>
        </is>
      </c>
      <c r="K5745" s="12" t="n">
        <v>550000</v>
      </c>
      <c r="L5745" s="8" t="inlineStr">
        <is>
          <t>Montana</t>
        </is>
      </c>
      <c r="M5745" s="13" t="n">
        <v>4149.91</v>
      </c>
      <c r="N5745" s="13" t="n">
        <v>3513.73</v>
      </c>
      <c r="O5745" s="8" t="n"/>
    </row>
    <row r="5746">
      <c r="A5746" s="8" t="inlineStr">
        <is>
          <t>CANON-202603-005599</t>
        </is>
      </c>
      <c r="B5746" s="9" t="inlineStr">
        <is>
          <t>2026-03</t>
        </is>
      </c>
      <c r="C5746" s="10" t="n">
        <v>46106</v>
      </c>
      <c r="D5746" s="9" t="inlineStr">
        <is>
          <t>Bound</t>
        </is>
      </c>
      <c r="E5746" s="8" t="inlineStr">
        <is>
          <t>Fitzgerald Underwood</t>
        </is>
      </c>
      <c r="F5746" s="11" t="n">
        <v>2004</v>
      </c>
      <c r="G5746" s="8" t="inlineStr">
        <is>
          <t>Maserati</t>
        </is>
      </c>
      <c r="H5746" s="8" t="inlineStr">
        <is>
          <t>GranTurismo</t>
        </is>
      </c>
      <c r="I5746" s="8" t="inlineStr">
        <is>
          <t>BM9VAMHBY0M5TAT4T</t>
        </is>
      </c>
      <c r="J5746" s="8" t="inlineStr">
        <is>
          <t>02 - Sports / GT</t>
        </is>
      </c>
      <c r="K5746" s="12" t="n">
        <v>510000</v>
      </c>
      <c r="L5746" s="8" t="inlineStr">
        <is>
          <t>Missouri</t>
        </is>
      </c>
      <c r="M5746" s="13" t="n">
        <v>6630</v>
      </c>
      <c r="N5746" s="13" t="n">
        <v>5613.62</v>
      </c>
      <c r="O5746" s="8" t="n"/>
    </row>
    <row r="5747">
      <c r="A5747" s="8" t="inlineStr">
        <is>
          <t>CANON-202603-005600</t>
        </is>
      </c>
      <c r="B5747" s="9" t="inlineStr">
        <is>
          <t>2026-03</t>
        </is>
      </c>
      <c r="C5747" s="10" t="n">
        <v>46082</v>
      </c>
      <c r="D5747" s="9" t="inlineStr">
        <is>
          <t>Bound</t>
        </is>
      </c>
      <c r="E5747" s="8" t="inlineStr">
        <is>
          <t>Fitzgerald Nakashima</t>
        </is>
      </c>
      <c r="F5747" s="11" t="n">
        <v>1997</v>
      </c>
      <c r="G5747" s="8" t="inlineStr">
        <is>
          <t>Maserati</t>
        </is>
      </c>
      <c r="H5747" s="8" t="inlineStr">
        <is>
          <t>GranTurismo</t>
        </is>
      </c>
      <c r="I5747" s="8" t="inlineStr">
        <is>
          <t>X62057HDP3MH2J7FZ</t>
        </is>
      </c>
      <c r="J5747" s="8" t="inlineStr">
        <is>
          <t>02 - Sports / GT</t>
        </is>
      </c>
      <c r="K5747" s="12" t="n">
        <v>220000</v>
      </c>
      <c r="L5747" s="8" t="inlineStr">
        <is>
          <t>New Jersey</t>
        </is>
      </c>
      <c r="M5747" s="13" t="n">
        <v>3475.17</v>
      </c>
      <c r="N5747" s="13" t="n">
        <v>2942.43</v>
      </c>
      <c r="O5747" s="8" t="n"/>
    </row>
    <row r="5748">
      <c r="A5748" s="8" t="inlineStr">
        <is>
          <t>CANON-202603-005601</t>
        </is>
      </c>
      <c r="B5748" s="9" t="inlineStr">
        <is>
          <t>2026-03</t>
        </is>
      </c>
      <c r="C5748" s="10" t="n">
        <v>46109</v>
      </c>
      <c r="D5748" s="9" t="inlineStr">
        <is>
          <t>Bound</t>
        </is>
      </c>
      <c r="E5748" s="8" t="inlineStr">
        <is>
          <t>Ottilie Montoya</t>
        </is>
      </c>
      <c r="F5748" s="11" t="n">
        <v>1969</v>
      </c>
      <c r="G5748" s="8" t="inlineStr">
        <is>
          <t>Aston Martin</t>
        </is>
      </c>
      <c r="H5748" s="8" t="inlineStr">
        <is>
          <t>DB12</t>
        </is>
      </c>
      <c r="I5748" s="8" t="inlineStr">
        <is>
          <t>H0S4YRCTJHA85NJF6</t>
        </is>
      </c>
      <c r="J5748" s="8" t="inlineStr">
        <is>
          <t>02 - Sports / GT</t>
        </is>
      </c>
      <c r="K5748" s="12" t="n">
        <v>780000</v>
      </c>
      <c r="L5748" s="8" t="inlineStr">
        <is>
          <t>Wisconsin</t>
        </is>
      </c>
      <c r="M5748" s="13" t="n">
        <v>11479.25</v>
      </c>
      <c r="N5748" s="13" t="n">
        <v>9719.48</v>
      </c>
      <c r="O5748" s="8" t="n"/>
    </row>
    <row r="5749">
      <c r="A5749" s="8" t="inlineStr">
        <is>
          <t>CANON-202603-005602</t>
        </is>
      </c>
      <c r="B5749" s="9" t="inlineStr">
        <is>
          <t>2026-03</t>
        </is>
      </c>
      <c r="C5749" s="10" t="n">
        <v>46098</v>
      </c>
      <c r="D5749" s="9" t="inlineStr">
        <is>
          <t>Bound</t>
        </is>
      </c>
      <c r="E5749" s="8" t="inlineStr">
        <is>
          <t>Saoirse Pennington</t>
        </is>
      </c>
      <c r="F5749" s="11" t="n">
        <v>2011</v>
      </c>
      <c r="G5749" s="8" t="inlineStr">
        <is>
          <t>Mercedes-Benz</t>
        </is>
      </c>
      <c r="H5749" s="8" t="inlineStr">
        <is>
          <t>AMG GT</t>
        </is>
      </c>
      <c r="I5749" s="8" t="inlineStr">
        <is>
          <t>YRWJL8F604DDW4U2T</t>
        </is>
      </c>
      <c r="J5749" s="8" t="inlineStr">
        <is>
          <t>02 - Sports / GT</t>
        </is>
      </c>
      <c r="K5749" s="12" t="n">
        <v>510000</v>
      </c>
      <c r="L5749" s="8" t="inlineStr">
        <is>
          <t>New Jersey</t>
        </is>
      </c>
      <c r="M5749" s="13" t="n">
        <v>5691.79</v>
      </c>
      <c r="N5749" s="13" t="n">
        <v>4819.24</v>
      </c>
      <c r="O5749" s="8" t="n"/>
    </row>
    <row r="5750">
      <c r="A5750" s="8" t="inlineStr">
        <is>
          <t>CANON-202603-005603</t>
        </is>
      </c>
      <c r="B5750" s="9" t="inlineStr">
        <is>
          <t>2026-03</t>
        </is>
      </c>
      <c r="C5750" s="10" t="n">
        <v>46103</v>
      </c>
      <c r="D5750" s="9" t="inlineStr">
        <is>
          <t>Bound</t>
        </is>
      </c>
      <c r="E5750" s="8" t="inlineStr">
        <is>
          <t>Ingrid Kingsford</t>
        </is>
      </c>
      <c r="F5750" s="11" t="n">
        <v>1956</v>
      </c>
      <c r="G5750" s="8" t="inlineStr">
        <is>
          <t>Ferrari</t>
        </is>
      </c>
      <c r="H5750" s="8" t="inlineStr">
        <is>
          <t>296 GTB</t>
        </is>
      </c>
      <c r="I5750" s="8" t="inlineStr">
        <is>
          <t>U71FY534APGSL1AL6</t>
        </is>
      </c>
      <c r="J5750" s="8" t="inlineStr">
        <is>
          <t>03 - Supercar</t>
        </is>
      </c>
      <c r="K5750" s="12" t="n">
        <v>555000</v>
      </c>
      <c r="L5750" s="8" t="inlineStr">
        <is>
          <t>New Hampshire</t>
        </is>
      </c>
      <c r="M5750" s="13" t="n">
        <v>10346.04</v>
      </c>
      <c r="N5750" s="13" t="n">
        <v>8759.99</v>
      </c>
      <c r="O5750" s="8" t="n"/>
    </row>
    <row r="5751">
      <c r="A5751" s="8" t="inlineStr">
        <is>
          <t>CANON-202603-005604</t>
        </is>
      </c>
      <c r="B5751" s="9" t="inlineStr">
        <is>
          <t>2026-03</t>
        </is>
      </c>
      <c r="C5751" s="10" t="n">
        <v>46112</v>
      </c>
      <c r="D5751" s="9" t="inlineStr">
        <is>
          <t>Bound</t>
        </is>
      </c>
      <c r="E5751" s="8" t="inlineStr">
        <is>
          <t>Mireille Harrington</t>
        </is>
      </c>
      <c r="F5751" s="11" t="n">
        <v>2012</v>
      </c>
      <c r="G5751" s="8" t="inlineStr">
        <is>
          <t>Porsche</t>
        </is>
      </c>
      <c r="H5751" s="8" t="inlineStr">
        <is>
          <t>911 Turbo S</t>
        </is>
      </c>
      <c r="I5751" s="8" t="inlineStr">
        <is>
          <t>A0VFKBEJ6L7PT4U4T</t>
        </is>
      </c>
      <c r="J5751" s="8" t="inlineStr">
        <is>
          <t>02 - Sports / GT</t>
        </is>
      </c>
      <c r="K5751" s="12" t="n">
        <v>905000</v>
      </c>
      <c r="L5751" s="8" t="inlineStr">
        <is>
          <t>Utah</t>
        </is>
      </c>
      <c r="M5751" s="13" t="n">
        <v>14983.73</v>
      </c>
      <c r="N5751" s="13" t="n">
        <v>12686.72</v>
      </c>
      <c r="O5751" s="8" t="n"/>
    </row>
    <row r="5752">
      <c r="A5752" s="8" t="inlineStr">
        <is>
          <t>CANON-202603-005605</t>
        </is>
      </c>
      <c r="B5752" s="9" t="inlineStr">
        <is>
          <t>2026-03</t>
        </is>
      </c>
      <c r="C5752" s="10" t="n">
        <v>46109</v>
      </c>
      <c r="D5752" s="9" t="inlineStr">
        <is>
          <t>Bound</t>
        </is>
      </c>
      <c r="E5752" s="8" t="inlineStr">
        <is>
          <t>Aurelio Chattopadhyay</t>
        </is>
      </c>
      <c r="F5752" s="11" t="n">
        <v>2012</v>
      </c>
      <c r="G5752" s="8" t="inlineStr">
        <is>
          <t>Lamborghini</t>
        </is>
      </c>
      <c r="H5752" s="8" t="inlineStr">
        <is>
          <t>Huracan EVO</t>
        </is>
      </c>
      <c r="I5752" s="8" t="inlineStr">
        <is>
          <t>DH6TLCUVHCYV63VBY</t>
        </is>
      </c>
      <c r="J5752" s="8" t="inlineStr">
        <is>
          <t>03 - Supercar</t>
        </is>
      </c>
      <c r="K5752" s="12" t="n">
        <v>1165000</v>
      </c>
      <c r="L5752" s="8" t="inlineStr">
        <is>
          <t>North Dakota</t>
        </is>
      </c>
      <c r="M5752" s="13" t="n">
        <v>17936.6</v>
      </c>
      <c r="N5752" s="13" t="n">
        <v>15186.92</v>
      </c>
      <c r="O5752" s="8" t="n"/>
    </row>
    <row r="5753">
      <c r="A5753" s="8" t="inlineStr">
        <is>
          <t>CANON-202603-005606</t>
        </is>
      </c>
      <c r="B5753" s="9" t="inlineStr">
        <is>
          <t>2026-03</t>
        </is>
      </c>
      <c r="C5753" s="10" t="n">
        <v>46082</v>
      </c>
      <c r="D5753" s="9" t="inlineStr">
        <is>
          <t>Bound</t>
        </is>
      </c>
      <c r="E5753" s="8" t="inlineStr">
        <is>
          <t>Fenwick Underwood</t>
        </is>
      </c>
      <c r="F5753" s="11" t="n">
        <v>1996</v>
      </c>
      <c r="G5753" s="8" t="inlineStr">
        <is>
          <t>Lamborghini</t>
        </is>
      </c>
      <c r="H5753" s="8" t="inlineStr">
        <is>
          <t>Huracan EVO</t>
        </is>
      </c>
      <c r="I5753" s="8" t="inlineStr">
        <is>
          <t>KGUX5CF6B0673YLF9</t>
        </is>
      </c>
      <c r="J5753" s="8" t="inlineStr">
        <is>
          <t>03 - Supercar</t>
        </is>
      </c>
      <c r="K5753" s="12" t="n">
        <v>360000</v>
      </c>
      <c r="L5753" s="8" t="inlineStr">
        <is>
          <t>Nebraska</t>
        </is>
      </c>
      <c r="M5753" s="13" t="n">
        <v>10154.72</v>
      </c>
      <c r="N5753" s="13" t="n">
        <v>8598</v>
      </c>
      <c r="O5753" s="8" t="n"/>
    </row>
    <row r="5754">
      <c r="A5754" s="8" t="inlineStr">
        <is>
          <t>CANON-202603-005608</t>
        </is>
      </c>
      <c r="B5754" s="9" t="inlineStr">
        <is>
          <t>2026-03</t>
        </is>
      </c>
      <c r="C5754" s="10" t="n">
        <v>46087</v>
      </c>
      <c r="D5754" s="9" t="inlineStr">
        <is>
          <t>Bound</t>
        </is>
      </c>
      <c r="E5754" s="8" t="inlineStr">
        <is>
          <t>Anouk Larsson</t>
        </is>
      </c>
      <c r="F5754" s="11" t="n">
        <v>2021</v>
      </c>
      <c r="G5754" s="8" t="inlineStr">
        <is>
          <t>BMW</t>
        </is>
      </c>
      <c r="H5754" s="8" t="inlineStr">
        <is>
          <t>M8 Competition</t>
        </is>
      </c>
      <c r="I5754" s="8" t="inlineStr">
        <is>
          <t>EYAKW3YEXJ5WA7SNZ</t>
        </is>
      </c>
      <c r="J5754" s="8" t="inlineStr">
        <is>
          <t>02 - Sports / GT</t>
        </is>
      </c>
      <c r="K5754" s="12" t="n">
        <v>395000</v>
      </c>
      <c r="L5754" s="8" t="inlineStr">
        <is>
          <t>Iowa</t>
        </is>
      </c>
      <c r="M5754" s="13" t="n">
        <v>6148.58</v>
      </c>
      <c r="N5754" s="13" t="n">
        <v>5206</v>
      </c>
      <c r="O5754" s="8" t="n"/>
    </row>
    <row r="5755">
      <c r="A5755" s="8" t="inlineStr">
        <is>
          <t>CANON-202603-005610</t>
        </is>
      </c>
      <c r="B5755" s="9" t="inlineStr">
        <is>
          <t>2026-03</t>
        </is>
      </c>
      <c r="C5755" s="10" t="n">
        <v>46099</v>
      </c>
      <c r="D5755" s="9" t="inlineStr">
        <is>
          <t>Bound</t>
        </is>
      </c>
      <c r="E5755" s="8" t="inlineStr">
        <is>
          <t>Everett Vasquez</t>
        </is>
      </c>
      <c r="F5755" s="11" t="n">
        <v>1975</v>
      </c>
      <c r="G5755" s="8" t="inlineStr">
        <is>
          <t>Aston Martin</t>
        </is>
      </c>
      <c r="H5755" s="8" t="inlineStr">
        <is>
          <t>DB12</t>
        </is>
      </c>
      <c r="I5755" s="8" t="inlineStr">
        <is>
          <t>GCFFH3D21CKFEXNXA</t>
        </is>
      </c>
      <c r="J5755" s="8" t="inlineStr">
        <is>
          <t>02 - Sports / GT</t>
        </is>
      </c>
      <c r="K5755" s="12" t="n">
        <v>605000</v>
      </c>
      <c r="L5755" s="8" t="inlineStr">
        <is>
          <t>Virginia</t>
        </is>
      </c>
      <c r="M5755" s="13" t="n">
        <v>8087.59</v>
      </c>
      <c r="N5755" s="13" t="n">
        <v>6847.76</v>
      </c>
      <c r="O5755" s="8" t="n"/>
    </row>
    <row r="5756">
      <c r="A5756" s="8" t="inlineStr">
        <is>
          <t>CANON-202603-005611</t>
        </is>
      </c>
      <c r="B5756" s="9" t="inlineStr">
        <is>
          <t>2026-03</t>
        </is>
      </c>
      <c r="C5756" s="10" t="n">
        <v>46082</v>
      </c>
      <c r="D5756" s="9" t="inlineStr">
        <is>
          <t>Bound</t>
        </is>
      </c>
      <c r="E5756" s="8" t="inlineStr">
        <is>
          <t>Ottilie Nakashima</t>
        </is>
      </c>
      <c r="F5756" s="11" t="n">
        <v>1981</v>
      </c>
      <c r="G5756" s="8" t="inlineStr">
        <is>
          <t>Lamborghini</t>
        </is>
      </c>
      <c r="H5756" s="8" t="inlineStr">
        <is>
          <t>Huracan EVO</t>
        </is>
      </c>
      <c r="I5756" s="8" t="inlineStr">
        <is>
          <t>7XHAJXZCGC73LNG06</t>
        </is>
      </c>
      <c r="J5756" s="8" t="inlineStr">
        <is>
          <t>03 - Supercar</t>
        </is>
      </c>
      <c r="K5756" s="12" t="n">
        <v>445000</v>
      </c>
      <c r="L5756" s="8" t="inlineStr">
        <is>
          <t>California</t>
        </is>
      </c>
      <c r="M5756" s="13" t="n">
        <v>13035.14</v>
      </c>
      <c r="N5756" s="13" t="n">
        <v>11036.85</v>
      </c>
      <c r="O5756" s="8" t="n"/>
    </row>
    <row r="5757">
      <c r="A5757" s="8" t="inlineStr">
        <is>
          <t>CANON-202603-005612</t>
        </is>
      </c>
      <c r="B5757" s="9" t="inlineStr">
        <is>
          <t>2026-03</t>
        </is>
      </c>
      <c r="C5757" s="10" t="n">
        <v>46088</v>
      </c>
      <c r="D5757" s="9" t="inlineStr">
        <is>
          <t>Bound</t>
        </is>
      </c>
      <c r="E5757" s="8" t="inlineStr">
        <is>
          <t>Saoirse Castellanos</t>
        </is>
      </c>
      <c r="F5757" s="11" t="n">
        <v>1997</v>
      </c>
      <c r="G5757" s="8" t="inlineStr">
        <is>
          <t>BMW</t>
        </is>
      </c>
      <c r="H5757" s="8" t="inlineStr">
        <is>
          <t>M8 Competition</t>
        </is>
      </c>
      <c r="I5757" s="8" t="inlineStr">
        <is>
          <t>4FHW06NWLSZVUCSHW</t>
        </is>
      </c>
      <c r="J5757" s="8" t="inlineStr">
        <is>
          <t>02 - Sports / GT</t>
        </is>
      </c>
      <c r="K5757" s="12" t="n">
        <v>620000</v>
      </c>
      <c r="L5757" s="8" t="inlineStr">
        <is>
          <t>Tennessee</t>
        </is>
      </c>
      <c r="M5757" s="13" t="n">
        <v>7451.7</v>
      </c>
      <c r="N5757" s="13" t="n">
        <v>6309.35</v>
      </c>
      <c r="O5757" s="8" t="n"/>
    </row>
    <row r="5758">
      <c r="A5758" s="8" t="inlineStr">
        <is>
          <t>CANON-202603-005613</t>
        </is>
      </c>
      <c r="B5758" s="9" t="inlineStr">
        <is>
          <t>2026-03</t>
        </is>
      </c>
      <c r="C5758" s="10" t="n">
        <v>46083</v>
      </c>
      <c r="D5758" s="9" t="inlineStr">
        <is>
          <t>Bound</t>
        </is>
      </c>
      <c r="E5758" s="8" t="inlineStr">
        <is>
          <t>Horace Larsson</t>
        </is>
      </c>
      <c r="F5758" s="11" t="n">
        <v>2017</v>
      </c>
      <c r="G5758" s="8" t="inlineStr">
        <is>
          <t>Aston Martin</t>
        </is>
      </c>
      <c r="H5758" s="8" t="inlineStr">
        <is>
          <t>DB12</t>
        </is>
      </c>
      <c r="I5758" s="8" t="inlineStr">
        <is>
          <t>W0GEYEG95YGYY7NGS</t>
        </is>
      </c>
      <c r="J5758" s="8" t="inlineStr">
        <is>
          <t>02 - Sports / GT</t>
        </is>
      </c>
      <c r="K5758" s="12" t="n">
        <v>295000</v>
      </c>
      <c r="L5758" s="8" t="inlineStr">
        <is>
          <t>Oregon</t>
        </is>
      </c>
      <c r="M5758" s="13" t="n">
        <v>4717.22</v>
      </c>
      <c r="N5758" s="13" t="n">
        <v>3994.07</v>
      </c>
      <c r="O5758" s="8" t="n"/>
    </row>
    <row r="5759">
      <c r="A5759" s="8" t="inlineStr">
        <is>
          <t>CANON-202603-005614</t>
        </is>
      </c>
      <c r="B5759" s="9" t="inlineStr">
        <is>
          <t>2026-03</t>
        </is>
      </c>
      <c r="C5759" s="10" t="n">
        <v>46089</v>
      </c>
      <c r="D5759" s="9" t="inlineStr">
        <is>
          <t>Bound</t>
        </is>
      </c>
      <c r="E5759" s="8" t="inlineStr">
        <is>
          <t>Ingrid Underwood</t>
        </is>
      </c>
      <c r="F5759" s="11" t="n">
        <v>1991</v>
      </c>
      <c r="G5759" s="8" t="inlineStr">
        <is>
          <t>Mercedes-Benz</t>
        </is>
      </c>
      <c r="H5759" s="8" t="inlineStr">
        <is>
          <t>AMG GT</t>
        </is>
      </c>
      <c r="I5759" s="8" t="inlineStr">
        <is>
          <t>2C6E3XDHYET8U2341</t>
        </is>
      </c>
      <c r="J5759" s="8" t="inlineStr">
        <is>
          <t>02 - Sports / GT</t>
        </is>
      </c>
      <c r="K5759" s="12" t="n">
        <v>190000</v>
      </c>
      <c r="L5759" s="8" t="inlineStr">
        <is>
          <t>Colorado</t>
        </is>
      </c>
      <c r="M5759" s="13" t="n">
        <v>3627.92</v>
      </c>
      <c r="N5759" s="13" t="n">
        <v>3071.76</v>
      </c>
      <c r="O5759" s="8" t="n"/>
    </row>
    <row r="5760">
      <c r="A5760" s="8" t="inlineStr">
        <is>
          <t>CANON-202603-005616</t>
        </is>
      </c>
      <c r="B5760" s="9" t="inlineStr">
        <is>
          <t>2026-03</t>
        </is>
      </c>
      <c r="C5760" s="10" t="n">
        <v>46091</v>
      </c>
      <c r="D5760" s="9" t="inlineStr">
        <is>
          <t>Bound</t>
        </is>
      </c>
      <c r="E5760" s="8" t="inlineStr">
        <is>
          <t>Ottilie Pennington</t>
        </is>
      </c>
      <c r="F5760" s="11" t="n">
        <v>1970</v>
      </c>
      <c r="G5760" s="8" t="inlineStr">
        <is>
          <t>Aston Martin</t>
        </is>
      </c>
      <c r="H5760" s="8" t="inlineStr">
        <is>
          <t>DB12</t>
        </is>
      </c>
      <c r="I5760" s="8" t="inlineStr">
        <is>
          <t>1H1KXDJ69BLVJUKGE</t>
        </is>
      </c>
      <c r="J5760" s="8" t="inlineStr">
        <is>
          <t>02 - Sports / GT</t>
        </is>
      </c>
      <c r="K5760" s="12" t="n">
        <v>445000</v>
      </c>
      <c r="L5760" s="8" t="inlineStr">
        <is>
          <t>Pennsylvania</t>
        </is>
      </c>
      <c r="M5760" s="13" t="n">
        <v>6297.17</v>
      </c>
      <c r="N5760" s="13" t="n">
        <v>5331.81</v>
      </c>
      <c r="O5760" s="8" t="n"/>
    </row>
    <row r="5761">
      <c r="A5761" s="8" t="inlineStr">
        <is>
          <t>CANON-202603-005617</t>
        </is>
      </c>
      <c r="B5761" s="9" t="inlineStr">
        <is>
          <t>2026-03</t>
        </is>
      </c>
      <c r="C5761" s="10" t="n">
        <v>46086</v>
      </c>
      <c r="D5761" s="9" t="inlineStr">
        <is>
          <t>Bound</t>
        </is>
      </c>
      <c r="E5761" s="8" t="inlineStr">
        <is>
          <t>Everett Vasquez</t>
        </is>
      </c>
      <c r="F5761" s="11" t="n">
        <v>1974</v>
      </c>
      <c r="G5761" s="8" t="inlineStr">
        <is>
          <t>Ferrari</t>
        </is>
      </c>
      <c r="H5761" s="8" t="inlineStr">
        <is>
          <t>SF90 Stradale</t>
        </is>
      </c>
      <c r="I5761" s="8" t="inlineStr">
        <is>
          <t>YLEGFWWBLCCSTVXGU</t>
        </is>
      </c>
      <c r="J5761" s="8" t="inlineStr">
        <is>
          <t>03 - Supercar</t>
        </is>
      </c>
      <c r="K5761" s="12" t="n">
        <v>600000</v>
      </c>
      <c r="L5761" s="8" t="inlineStr">
        <is>
          <t>Illinois</t>
        </is>
      </c>
      <c r="M5761" s="13" t="n">
        <v>14626.42</v>
      </c>
      <c r="N5761" s="13" t="n">
        <v>12384.19</v>
      </c>
      <c r="O5761" s="8" t="n"/>
    </row>
    <row r="5762">
      <c r="A5762" s="8" t="inlineStr">
        <is>
          <t>CANON-202603-005618</t>
        </is>
      </c>
      <c r="B5762" s="9" t="inlineStr">
        <is>
          <t>2026-03</t>
        </is>
      </c>
      <c r="C5762" s="10" t="n">
        <v>46091</v>
      </c>
      <c r="D5762" s="9" t="inlineStr">
        <is>
          <t>Bound</t>
        </is>
      </c>
      <c r="E5762" s="8" t="inlineStr">
        <is>
          <t>Ingrid Rourke</t>
        </is>
      </c>
      <c r="F5762" s="11" t="n">
        <v>1967</v>
      </c>
      <c r="G5762" s="8" t="inlineStr">
        <is>
          <t>Ferrari</t>
        </is>
      </c>
      <c r="H5762" s="8" t="inlineStr">
        <is>
          <t>SF90 Stradale</t>
        </is>
      </c>
      <c r="I5762" s="8" t="inlineStr">
        <is>
          <t>SJY36HE38NB6C4BJG</t>
        </is>
      </c>
      <c r="J5762" s="8" t="inlineStr">
        <is>
          <t>03 - Supercar</t>
        </is>
      </c>
      <c r="K5762" s="12" t="n">
        <v>285000</v>
      </c>
      <c r="L5762" s="8" t="inlineStr">
        <is>
          <t>Washington</t>
        </is>
      </c>
      <c r="M5762" s="13" t="n">
        <v>5936.6</v>
      </c>
      <c r="N5762" s="13" t="n">
        <v>5026.52</v>
      </c>
      <c r="O5762" s="8" t="n"/>
    </row>
    <row r="5763">
      <c r="A5763" s="8" t="inlineStr">
        <is>
          <t>CANON-202603-005619</t>
        </is>
      </c>
      <c r="B5763" s="9" t="inlineStr">
        <is>
          <t>2026-03</t>
        </is>
      </c>
      <c r="C5763" s="10" t="n">
        <v>46090</v>
      </c>
      <c r="D5763" s="9" t="inlineStr">
        <is>
          <t>Bound</t>
        </is>
      </c>
      <c r="E5763" s="8" t="inlineStr">
        <is>
          <t>Delphine Fairweather</t>
        </is>
      </c>
      <c r="F5763" s="11" t="n">
        <v>1968</v>
      </c>
      <c r="G5763" s="8" t="inlineStr">
        <is>
          <t>McLaren</t>
        </is>
      </c>
      <c r="H5763" s="8" t="inlineStr">
        <is>
          <t>750S</t>
        </is>
      </c>
      <c r="I5763" s="8" t="inlineStr">
        <is>
          <t>CUMG04CLJ5LRTFS9P</t>
        </is>
      </c>
      <c r="J5763" s="8" t="inlineStr">
        <is>
          <t>03 - Supercar</t>
        </is>
      </c>
      <c r="K5763" s="12" t="n">
        <v>520000</v>
      </c>
      <c r="L5763" s="8" t="inlineStr">
        <is>
          <t>Nevada</t>
        </is>
      </c>
      <c r="M5763" s="13" t="n">
        <v>10905.28</v>
      </c>
      <c r="N5763" s="13" t="n">
        <v>9233.5</v>
      </c>
      <c r="O5763" s="8" t="n"/>
    </row>
    <row r="5764">
      <c r="A5764" s="8" t="inlineStr">
        <is>
          <t>CANON-202603-005620</t>
        </is>
      </c>
      <c r="B5764" s="9" t="inlineStr">
        <is>
          <t>2026-03</t>
        </is>
      </c>
      <c r="C5764" s="10" t="n">
        <v>46083</v>
      </c>
      <c r="D5764" s="9" t="inlineStr">
        <is>
          <t>Bound</t>
        </is>
      </c>
      <c r="E5764" s="8" t="inlineStr">
        <is>
          <t>Desmond Nakashima</t>
        </is>
      </c>
      <c r="F5764" s="11" t="n">
        <v>1999</v>
      </c>
      <c r="G5764" s="8" t="inlineStr">
        <is>
          <t>BMW</t>
        </is>
      </c>
      <c r="H5764" s="8" t="inlineStr">
        <is>
          <t>M8 Competition</t>
        </is>
      </c>
      <c r="I5764" s="8" t="inlineStr">
        <is>
          <t>C0D919JGYPH6SUU5Z</t>
        </is>
      </c>
      <c r="J5764" s="8" t="inlineStr">
        <is>
          <t>02 - Sports / GT</t>
        </is>
      </c>
      <c r="K5764" s="12" t="n">
        <v>975000</v>
      </c>
      <c r="L5764" s="8" t="inlineStr">
        <is>
          <t>Texas</t>
        </is>
      </c>
      <c r="M5764" s="13" t="n">
        <v>13751.18</v>
      </c>
      <c r="N5764" s="13" t="n">
        <v>11643.12</v>
      </c>
      <c r="O5764" s="8" t="n"/>
    </row>
    <row r="5765">
      <c r="A5765" s="8" t="inlineStr">
        <is>
          <t>CANON-202603-005621</t>
        </is>
      </c>
      <c r="B5765" s="9" t="inlineStr">
        <is>
          <t>2026-03</t>
        </is>
      </c>
      <c r="C5765" s="10" t="n">
        <v>46110</v>
      </c>
      <c r="D5765" s="9" t="inlineStr">
        <is>
          <t>Bound</t>
        </is>
      </c>
      <c r="E5765" s="8" t="inlineStr">
        <is>
          <t>Lorenzo Pennington</t>
        </is>
      </c>
      <c r="F5765" s="11" t="n">
        <v>2012</v>
      </c>
      <c r="G5765" s="8" t="inlineStr">
        <is>
          <t>Ferrari</t>
        </is>
      </c>
      <c r="H5765" s="8" t="inlineStr">
        <is>
          <t>296 GTB</t>
        </is>
      </c>
      <c r="I5765" s="8" t="inlineStr">
        <is>
          <t>U5073F6B0C4JDUGZL</t>
        </is>
      </c>
      <c r="J5765" s="8" t="inlineStr">
        <is>
          <t>03 - Supercar</t>
        </is>
      </c>
      <c r="K5765" s="12" t="n">
        <v>510000</v>
      </c>
      <c r="L5765" s="8" t="inlineStr">
        <is>
          <t>Wisconsin</t>
        </is>
      </c>
      <c r="M5765" s="13" t="n">
        <v>10969.81</v>
      </c>
      <c r="N5765" s="13" t="n">
        <v>9288.139999999999</v>
      </c>
      <c r="O5765" s="8" t="n"/>
    </row>
    <row r="5766">
      <c r="A5766" s="8" t="inlineStr">
        <is>
          <t>CANON-202603-005622</t>
        </is>
      </c>
      <c r="B5766" s="9" t="inlineStr">
        <is>
          <t>2026-03</t>
        </is>
      </c>
      <c r="C5766" s="10" t="n">
        <v>46091</v>
      </c>
      <c r="D5766" s="9" t="inlineStr">
        <is>
          <t>Bound</t>
        </is>
      </c>
      <c r="E5766" s="8" t="inlineStr">
        <is>
          <t>Beatrix Merriweather</t>
        </is>
      </c>
      <c r="F5766" s="11" t="n">
        <v>2005</v>
      </c>
      <c r="G5766" s="8" t="inlineStr">
        <is>
          <t>Ferrari</t>
        </is>
      </c>
      <c r="H5766" s="8" t="inlineStr">
        <is>
          <t>SF90 Stradale</t>
        </is>
      </c>
      <c r="I5766" s="8" t="inlineStr">
        <is>
          <t>GHXUCWRGA3YNGUVSN</t>
        </is>
      </c>
      <c r="J5766" s="8" t="inlineStr">
        <is>
          <t>03 - Supercar</t>
        </is>
      </c>
      <c r="K5766" s="12" t="n">
        <v>945000</v>
      </c>
      <c r="L5766" s="8" t="inlineStr">
        <is>
          <t>Texas</t>
        </is>
      </c>
      <c r="M5766" s="13" t="n">
        <v>19479.48</v>
      </c>
      <c r="N5766" s="13" t="n">
        <v>16493.28</v>
      </c>
      <c r="O5766" s="8" t="n"/>
    </row>
    <row r="5767">
      <c r="A5767" s="8" t="inlineStr">
        <is>
          <t>CANON-202603-005623</t>
        </is>
      </c>
      <c r="B5767" s="9" t="inlineStr">
        <is>
          <t>2026-03</t>
        </is>
      </c>
      <c r="C5767" s="10" t="n">
        <v>46099</v>
      </c>
      <c r="D5767" s="9" t="inlineStr">
        <is>
          <t>Bound</t>
        </is>
      </c>
      <c r="E5767" s="8" t="inlineStr">
        <is>
          <t>Marisol Merriweather</t>
        </is>
      </c>
      <c r="F5767" s="11" t="n">
        <v>2019</v>
      </c>
      <c r="G5767" s="8" t="inlineStr">
        <is>
          <t>Porsche</t>
        </is>
      </c>
      <c r="H5767" s="8" t="inlineStr">
        <is>
          <t>911 Turbo S</t>
        </is>
      </c>
      <c r="I5767" s="8" t="inlineStr">
        <is>
          <t>2TZ4DS4CD6N7S3Y9S</t>
        </is>
      </c>
      <c r="J5767" s="8" t="inlineStr">
        <is>
          <t>02 - Sports / GT</t>
        </is>
      </c>
      <c r="K5767" s="12" t="n">
        <v>775000</v>
      </c>
      <c r="L5767" s="8" t="inlineStr">
        <is>
          <t>Indiana</t>
        </is>
      </c>
      <c r="M5767" s="13" t="n">
        <v>11690.8</v>
      </c>
      <c r="N5767" s="13" t="n">
        <v>9898.6</v>
      </c>
      <c r="O5767" s="8" t="n"/>
    </row>
    <row r="5768">
      <c r="A5768" s="8" t="inlineStr">
        <is>
          <t>CANON-202603-005624</t>
        </is>
      </c>
      <c r="B5768" s="9" t="inlineStr">
        <is>
          <t>2026-03</t>
        </is>
      </c>
      <c r="C5768" s="10" t="n">
        <v>46102</v>
      </c>
      <c r="D5768" s="9" t="inlineStr">
        <is>
          <t>Bound</t>
        </is>
      </c>
      <c r="E5768" s="8" t="inlineStr">
        <is>
          <t>Cassius Okonkwo</t>
        </is>
      </c>
      <c r="F5768" s="11" t="n">
        <v>1955</v>
      </c>
      <c r="G5768" s="8" t="inlineStr">
        <is>
          <t>Ringbrothers</t>
        </is>
      </c>
      <c r="H5768" s="8" t="inlineStr">
        <is>
          <t>Mustang</t>
        </is>
      </c>
      <c r="I5768" s="8" t="inlineStr">
        <is>
          <t>PZUEJZAK01RX30EBD</t>
        </is>
      </c>
      <c r="J5768" s="8" t="inlineStr">
        <is>
          <t>11 - Restomod / Coachbuilt / Bespoke</t>
        </is>
      </c>
      <c r="K5768" s="12" t="n">
        <v>1180000</v>
      </c>
      <c r="L5768" s="8" t="inlineStr">
        <is>
          <t>Massachusetts</t>
        </is>
      </c>
      <c r="M5768" s="13" t="n">
        <v>18924.53</v>
      </c>
      <c r="N5768" s="13" t="n">
        <v>16023.4</v>
      </c>
      <c r="O5768" s="8" t="n"/>
    </row>
    <row r="5769">
      <c r="A5769" s="8" t="inlineStr">
        <is>
          <t>CANON-202603-005625</t>
        </is>
      </c>
      <c r="B5769" s="9" t="inlineStr">
        <is>
          <t>2026-03</t>
        </is>
      </c>
      <c r="C5769" s="10" t="n">
        <v>46109</v>
      </c>
      <c r="D5769" s="9" t="inlineStr">
        <is>
          <t>Bound</t>
        </is>
      </c>
      <c r="E5769" s="8" t="inlineStr">
        <is>
          <t>Ingrid Blackwood</t>
        </is>
      </c>
      <c r="F5769" s="11" t="n">
        <v>1972</v>
      </c>
      <c r="G5769" s="8" t="inlineStr">
        <is>
          <t>Porsche</t>
        </is>
      </c>
      <c r="H5769" s="8" t="inlineStr">
        <is>
          <t>911 Turbo S</t>
        </is>
      </c>
      <c r="I5769" s="8" t="inlineStr">
        <is>
          <t>CXP041NTWP58URE8Y</t>
        </is>
      </c>
      <c r="J5769" s="8" t="inlineStr">
        <is>
          <t>02 - Sports / GT</t>
        </is>
      </c>
      <c r="K5769" s="12" t="n">
        <v>530000</v>
      </c>
      <c r="L5769" s="8" t="inlineStr">
        <is>
          <t>New York</t>
        </is>
      </c>
      <c r="M5769" s="13" t="n">
        <v>8320</v>
      </c>
      <c r="N5769" s="13" t="n">
        <v>7044.54</v>
      </c>
      <c r="O5769" s="8" t="n"/>
    </row>
    <row r="5770">
      <c r="A5770" s="8" t="inlineStr">
        <is>
          <t>CANON-202603-005626</t>
        </is>
      </c>
      <c r="B5770" s="9" t="inlineStr">
        <is>
          <t>2026-03</t>
        </is>
      </c>
      <c r="C5770" s="10" t="n">
        <v>46085</v>
      </c>
      <c r="D5770" s="9" t="inlineStr">
        <is>
          <t>Bound</t>
        </is>
      </c>
      <c r="E5770" s="8" t="inlineStr">
        <is>
          <t>Priya Rourke</t>
        </is>
      </c>
      <c r="F5770" s="11" t="n">
        <v>1978</v>
      </c>
      <c r="G5770" s="8" t="inlineStr">
        <is>
          <t>Maserati</t>
        </is>
      </c>
      <c r="H5770" s="8" t="inlineStr">
        <is>
          <t>GranTurismo</t>
        </is>
      </c>
      <c r="I5770" s="8" t="inlineStr">
        <is>
          <t>A7YDVKMMAHNLM9BWG</t>
        </is>
      </c>
      <c r="J5770" s="8" t="inlineStr">
        <is>
          <t>02 - Sports / GT</t>
        </is>
      </c>
      <c r="K5770" s="12" t="n">
        <v>700000</v>
      </c>
      <c r="L5770" s="8" t="inlineStr">
        <is>
          <t>Louisiana</t>
        </is>
      </c>
      <c r="M5770" s="13" t="n">
        <v>10387.74</v>
      </c>
      <c r="N5770" s="13" t="n">
        <v>8795.299999999999</v>
      </c>
      <c r="O5770" s="8" t="n"/>
    </row>
    <row r="5771">
      <c r="A5771" s="8" t="inlineStr">
        <is>
          <t>CANON-202603-005628</t>
        </is>
      </c>
      <c r="B5771" s="9" t="inlineStr">
        <is>
          <t>2026-03</t>
        </is>
      </c>
      <c r="C5771" s="10" t="n">
        <v>46087</v>
      </c>
      <c r="D5771" s="9" t="inlineStr">
        <is>
          <t>Bound</t>
        </is>
      </c>
      <c r="E5771" s="8" t="inlineStr">
        <is>
          <t>Thaddeus Pennington</t>
        </is>
      </c>
      <c r="F5771" s="11" t="n">
        <v>2020</v>
      </c>
      <c r="G5771" s="8" t="inlineStr">
        <is>
          <t>Ferrari</t>
        </is>
      </c>
      <c r="H5771" s="8" t="inlineStr">
        <is>
          <t>275 GTB/4</t>
        </is>
      </c>
      <c r="I5771" s="8" t="inlineStr">
        <is>
          <t>FSJPMF8US7HC3CZZK</t>
        </is>
      </c>
      <c r="J5771" s="8" t="inlineStr">
        <is>
          <t>07 - Post-War Classic (1946-1972)</t>
        </is>
      </c>
      <c r="K5771" s="12" t="n">
        <v>1950000</v>
      </c>
      <c r="L5771" s="8" t="inlineStr">
        <is>
          <t>Texas</t>
        </is>
      </c>
      <c r="M5771" s="13" t="n">
        <v>16078.3</v>
      </c>
      <c r="N5771" s="13" t="n">
        <v>13613.5</v>
      </c>
      <c r="O5771" s="8" t="n"/>
    </row>
    <row r="5772">
      <c r="A5772" s="8" t="inlineStr">
        <is>
          <t>CANON-202603-005629</t>
        </is>
      </c>
      <c r="B5772" s="9" t="inlineStr">
        <is>
          <t>2026-03</t>
        </is>
      </c>
      <c r="C5772" s="10" t="n">
        <v>46087</v>
      </c>
      <c r="D5772" s="9" t="inlineStr">
        <is>
          <t>Bound</t>
        </is>
      </c>
      <c r="E5772" s="8" t="inlineStr">
        <is>
          <t>Anouk Merriweather</t>
        </is>
      </c>
      <c r="F5772" s="11" t="n">
        <v>1987</v>
      </c>
      <c r="G5772" s="8" t="inlineStr">
        <is>
          <t>BMW</t>
        </is>
      </c>
      <c r="H5772" s="8" t="inlineStr">
        <is>
          <t>M8 Competition</t>
        </is>
      </c>
      <c r="I5772" s="8" t="inlineStr">
        <is>
          <t>DX2CVUPJP1FCKGFPL</t>
        </is>
      </c>
      <c r="J5772" s="8" t="inlineStr">
        <is>
          <t>02 - Sports / GT</t>
        </is>
      </c>
      <c r="K5772" s="12" t="n">
        <v>605000</v>
      </c>
      <c r="L5772" s="8" t="inlineStr">
        <is>
          <t>Arizona</t>
        </is>
      </c>
      <c r="M5772" s="13" t="n">
        <v>7494.01</v>
      </c>
      <c r="N5772" s="13" t="n">
        <v>6345.18</v>
      </c>
      <c r="O5772" s="8" t="n"/>
    </row>
    <row r="5773">
      <c r="A5773" s="8" t="inlineStr">
        <is>
          <t>CANON-202603-005630</t>
        </is>
      </c>
      <c r="B5773" s="9" t="inlineStr">
        <is>
          <t>2026-03</t>
        </is>
      </c>
      <c r="C5773" s="10" t="n">
        <v>46094</v>
      </c>
      <c r="D5773" s="9" t="inlineStr">
        <is>
          <t>Bound</t>
        </is>
      </c>
      <c r="E5773" s="8" t="inlineStr">
        <is>
          <t>Leopold Montoya</t>
        </is>
      </c>
      <c r="F5773" s="11" t="n">
        <v>1968</v>
      </c>
      <c r="G5773" s="8" t="inlineStr">
        <is>
          <t>Singer</t>
        </is>
      </c>
      <c r="H5773" s="8" t="inlineStr">
        <is>
          <t>911 Reimagined</t>
        </is>
      </c>
      <c r="I5773" s="8" t="inlineStr">
        <is>
          <t>TLP51ME4SAXKVWT9C</t>
        </is>
      </c>
      <c r="J5773" s="8" t="inlineStr">
        <is>
          <t>11 - Restomod / Coachbuilt / Bespoke</t>
        </is>
      </c>
      <c r="K5773" s="12" t="n">
        <v>520000</v>
      </c>
      <c r="L5773" s="8" t="inlineStr">
        <is>
          <t>Nevada</t>
        </is>
      </c>
      <c r="M5773" s="13" t="n">
        <v>8953.809999999999</v>
      </c>
      <c r="N5773" s="13" t="n">
        <v>7581.19</v>
      </c>
      <c r="O5773" s="8" t="n"/>
    </row>
    <row r="5774">
      <c r="A5774" s="8" t="inlineStr">
        <is>
          <t>CANON-202603-005632</t>
        </is>
      </c>
      <c r="B5774" s="9" t="inlineStr">
        <is>
          <t>2026-03</t>
        </is>
      </c>
      <c r="C5774" s="10" t="n">
        <v>46099</v>
      </c>
      <c r="D5774" s="9" t="inlineStr">
        <is>
          <t>Bound</t>
        </is>
      </c>
      <c r="E5774" s="8" t="inlineStr">
        <is>
          <t>Thaddeus Kingsford</t>
        </is>
      </c>
      <c r="F5774" s="11" t="n">
        <v>2020</v>
      </c>
      <c r="G5774" s="8" t="inlineStr">
        <is>
          <t>Porsche</t>
        </is>
      </c>
      <c r="H5774" s="8" t="inlineStr">
        <is>
          <t>911 Turbo S</t>
        </is>
      </c>
      <c r="I5774" s="8" t="inlineStr">
        <is>
          <t>B3YWP6T5S4B2PTF3R</t>
        </is>
      </c>
      <c r="J5774" s="8" t="inlineStr">
        <is>
          <t>02 - Sports / GT</t>
        </is>
      </c>
      <c r="K5774" s="12" t="n">
        <v>390000</v>
      </c>
      <c r="L5774" s="8" t="inlineStr">
        <is>
          <t>New York</t>
        </is>
      </c>
      <c r="M5774" s="13" t="n">
        <v>7064.15</v>
      </c>
      <c r="N5774" s="13" t="n">
        <v>5981.22</v>
      </c>
      <c r="O5774" s="8" t="n"/>
    </row>
    <row r="5775">
      <c r="A5775" s="8" t="inlineStr">
        <is>
          <t>CANON-202603-005634</t>
        </is>
      </c>
      <c r="B5775" s="9" t="inlineStr">
        <is>
          <t>2026-03</t>
        </is>
      </c>
      <c r="C5775" s="10" t="n">
        <v>46093</v>
      </c>
      <c r="D5775" s="9" t="inlineStr">
        <is>
          <t>Bound</t>
        </is>
      </c>
      <c r="E5775" s="8" t="inlineStr">
        <is>
          <t>Anouk Farkas</t>
        </is>
      </c>
      <c r="F5775" s="11" t="n">
        <v>1955</v>
      </c>
      <c r="G5775" s="8" t="inlineStr">
        <is>
          <t>Ferrari</t>
        </is>
      </c>
      <c r="H5775" s="8" t="inlineStr">
        <is>
          <t>296 GTB</t>
        </is>
      </c>
      <c r="I5775" s="8" t="inlineStr">
        <is>
          <t>1BD7SSKMZEW77FXUA</t>
        </is>
      </c>
      <c r="J5775" s="8" t="inlineStr">
        <is>
          <t>03 - Supercar</t>
        </is>
      </c>
      <c r="K5775" s="12" t="n">
        <v>1550000</v>
      </c>
      <c r="L5775" s="8" t="inlineStr">
        <is>
          <t>Alabama</t>
        </is>
      </c>
      <c r="M5775" s="13" t="n">
        <v>29713.21</v>
      </c>
      <c r="N5775" s="13" t="n">
        <v>25158.17</v>
      </c>
      <c r="O5775" s="8" t="n"/>
    </row>
    <row r="5776">
      <c r="A5776" s="8" t="inlineStr">
        <is>
          <t>CANON-202603-005635</t>
        </is>
      </c>
      <c r="B5776" s="9" t="inlineStr">
        <is>
          <t>2026-03</t>
        </is>
      </c>
      <c r="C5776" s="10" t="n">
        <v>46086</v>
      </c>
      <c r="D5776" s="9" t="inlineStr">
        <is>
          <t>Bound</t>
        </is>
      </c>
      <c r="E5776" s="8" t="inlineStr">
        <is>
          <t>Sunniva Blackwood</t>
        </is>
      </c>
      <c r="F5776" s="11" t="n">
        <v>1968</v>
      </c>
      <c r="G5776" s="8" t="inlineStr">
        <is>
          <t>Aston Martin</t>
        </is>
      </c>
      <c r="H5776" s="8" t="inlineStr">
        <is>
          <t>DB5</t>
        </is>
      </c>
      <c r="I5776" s="8" t="inlineStr">
        <is>
          <t>R4DLVH3TSTRU95MV3</t>
        </is>
      </c>
      <c r="J5776" s="8" t="inlineStr">
        <is>
          <t>07 - Post-War Classic (1946-1972)</t>
        </is>
      </c>
      <c r="K5776" s="12" t="n">
        <v>350000</v>
      </c>
      <c r="L5776" s="8" t="inlineStr">
        <is>
          <t>Wisconsin</t>
        </is>
      </c>
      <c r="M5776" s="13" t="n">
        <v>3803.77</v>
      </c>
      <c r="N5776" s="13" t="n">
        <v>3220.65</v>
      </c>
      <c r="O5776" s="8" t="n"/>
    </row>
    <row r="5777">
      <c r="A5777" s="8" t="inlineStr">
        <is>
          <t>CANON-202603-005637</t>
        </is>
      </c>
      <c r="B5777" s="9" t="inlineStr">
        <is>
          <t>2026-03</t>
        </is>
      </c>
      <c r="C5777" s="10" t="n">
        <v>46094</v>
      </c>
      <c r="D5777" s="9" t="inlineStr">
        <is>
          <t>Bound</t>
        </is>
      </c>
      <c r="E5777" s="8" t="inlineStr">
        <is>
          <t>Anouk Whitlock</t>
        </is>
      </c>
      <c r="F5777" s="11" t="n">
        <v>1978</v>
      </c>
      <c r="G5777" s="8" t="inlineStr">
        <is>
          <t>Aston Martin</t>
        </is>
      </c>
      <c r="H5777" s="8" t="inlineStr">
        <is>
          <t>DB12</t>
        </is>
      </c>
      <c r="I5777" s="8" t="inlineStr">
        <is>
          <t>9BHLCSL93GT6ADVTN</t>
        </is>
      </c>
      <c r="J5777" s="8" t="inlineStr">
        <is>
          <t>02 - Sports / GT</t>
        </is>
      </c>
      <c r="K5777" s="12" t="n">
        <v>315000</v>
      </c>
      <c r="L5777" s="8" t="inlineStr">
        <is>
          <t>Missouri</t>
        </is>
      </c>
      <c r="M5777" s="13" t="n">
        <v>4725</v>
      </c>
      <c r="N5777" s="13" t="n">
        <v>4000.66</v>
      </c>
      <c r="O5777" s="8" t="n"/>
    </row>
    <row r="5778">
      <c r="A5778" s="8" t="inlineStr">
        <is>
          <t>CANON-202603-005638</t>
        </is>
      </c>
      <c r="B5778" s="9" t="inlineStr">
        <is>
          <t>2026-03</t>
        </is>
      </c>
      <c r="C5778" s="10" t="n">
        <v>46111</v>
      </c>
      <c r="D5778" s="9" t="inlineStr">
        <is>
          <t>Bound</t>
        </is>
      </c>
      <c r="E5778" s="8" t="inlineStr">
        <is>
          <t>Lorenzo Blackwood</t>
        </is>
      </c>
      <c r="F5778" s="11" t="n">
        <v>1998</v>
      </c>
      <c r="G5778" s="8" t="inlineStr">
        <is>
          <t>Lamborghini</t>
        </is>
      </c>
      <c r="H5778" s="8" t="inlineStr">
        <is>
          <t>Huracan EVO</t>
        </is>
      </c>
      <c r="I5778" s="8" t="inlineStr">
        <is>
          <t>USRDKYETMJVRMCBNU</t>
        </is>
      </c>
      <c r="J5778" s="8" t="inlineStr">
        <is>
          <t>03 - Supercar</t>
        </is>
      </c>
      <c r="K5778" s="12" t="n">
        <v>1070000</v>
      </c>
      <c r="L5778" s="8" t="inlineStr">
        <is>
          <t>Texas</t>
        </is>
      </c>
      <c r="M5778" s="13" t="n">
        <v>18573.58</v>
      </c>
      <c r="N5778" s="13" t="n">
        <v>15726.25</v>
      </c>
      <c r="O5778" s="8" t="n"/>
    </row>
    <row r="5779">
      <c r="A5779" s="8" t="inlineStr">
        <is>
          <t>CANON-202603-005639</t>
        </is>
      </c>
      <c r="B5779" s="9" t="inlineStr">
        <is>
          <t>2026-03</t>
        </is>
      </c>
      <c r="C5779" s="10" t="n">
        <v>46110</v>
      </c>
      <c r="D5779" s="9" t="inlineStr">
        <is>
          <t>Bound</t>
        </is>
      </c>
      <c r="E5779" s="8" t="inlineStr">
        <is>
          <t>Ramona Fairweather</t>
        </is>
      </c>
      <c r="F5779" s="11" t="n">
        <v>2001</v>
      </c>
      <c r="G5779" s="8" t="inlineStr">
        <is>
          <t>Bentley</t>
        </is>
      </c>
      <c r="H5779" s="8" t="inlineStr">
        <is>
          <t>Continental GT</t>
        </is>
      </c>
      <c r="I5779" s="8" t="inlineStr">
        <is>
          <t>NKETB8HVB00ULNZK0</t>
        </is>
      </c>
      <c r="J5779" s="8" t="inlineStr">
        <is>
          <t>02 - Sports / GT</t>
        </is>
      </c>
      <c r="K5779" s="12" t="n">
        <v>590000</v>
      </c>
      <c r="L5779" s="8" t="inlineStr">
        <is>
          <t>New Hampshire</t>
        </is>
      </c>
      <c r="M5779" s="13" t="n">
        <v>7525.28</v>
      </c>
      <c r="N5779" s="13" t="n">
        <v>6371.65</v>
      </c>
      <c r="O5779" s="8" t="n"/>
    </row>
    <row r="5780">
      <c r="A5780" s="8" t="inlineStr">
        <is>
          <t>CANON-202603-005641</t>
        </is>
      </c>
      <c r="B5780" s="9" t="inlineStr">
        <is>
          <t>2026-03</t>
        </is>
      </c>
      <c r="C5780" s="10" t="n">
        <v>46100</v>
      </c>
      <c r="D5780" s="9" t="inlineStr">
        <is>
          <t>Bound</t>
        </is>
      </c>
      <c r="E5780" s="8" t="inlineStr">
        <is>
          <t>Ramona Merriweather</t>
        </is>
      </c>
      <c r="F5780" s="11" t="n">
        <v>1989</v>
      </c>
      <c r="G5780" s="8" t="inlineStr">
        <is>
          <t>Ferrari</t>
        </is>
      </c>
      <c r="H5780" s="8" t="inlineStr">
        <is>
          <t>SF90 Stradale</t>
        </is>
      </c>
      <c r="I5780" s="8" t="inlineStr">
        <is>
          <t>EB92D186VB83SN82Y</t>
        </is>
      </c>
      <c r="J5780" s="8" t="inlineStr">
        <is>
          <t>03 - Supercar</t>
        </is>
      </c>
      <c r="K5780" s="12" t="n">
        <v>845000</v>
      </c>
      <c r="L5780" s="8" t="inlineStr">
        <is>
          <t>Indiana</t>
        </is>
      </c>
      <c r="M5780" s="13" t="n">
        <v>18629.86</v>
      </c>
      <c r="N5780" s="13" t="n">
        <v>15773.9</v>
      </c>
      <c r="O5780" s="8" t="n"/>
    </row>
    <row r="5781">
      <c r="A5781" s="8" t="inlineStr">
        <is>
          <t>CANON-202603-005642</t>
        </is>
      </c>
      <c r="B5781" s="9" t="inlineStr">
        <is>
          <t>2026-03</t>
        </is>
      </c>
      <c r="C5781" s="10" t="n">
        <v>46110</v>
      </c>
      <c r="D5781" s="9" t="inlineStr">
        <is>
          <t>Bound</t>
        </is>
      </c>
      <c r="E5781" s="8" t="inlineStr">
        <is>
          <t>Horace Castellanos</t>
        </is>
      </c>
      <c r="F5781" s="11" t="n">
        <v>2008</v>
      </c>
      <c r="G5781" s="8" t="inlineStr">
        <is>
          <t>Aston Martin</t>
        </is>
      </c>
      <c r="H5781" s="8" t="inlineStr">
        <is>
          <t>DB12</t>
        </is>
      </c>
      <c r="I5781" s="8" t="inlineStr">
        <is>
          <t>NUS955LACAWYJD103</t>
        </is>
      </c>
      <c r="J5781" s="8" t="inlineStr">
        <is>
          <t>02 - Sports / GT</t>
        </is>
      </c>
      <c r="K5781" s="12" t="n">
        <v>495000</v>
      </c>
      <c r="L5781" s="8" t="inlineStr">
        <is>
          <t>New Jersey</t>
        </is>
      </c>
      <c r="M5781" s="13" t="n">
        <v>6374.29</v>
      </c>
      <c r="N5781" s="13" t="n">
        <v>5397.11</v>
      </c>
      <c r="O5781" s="8" t="n"/>
    </row>
    <row r="5782">
      <c r="A5782" s="8" t="inlineStr">
        <is>
          <t>CANON-202603-005643</t>
        </is>
      </c>
      <c r="B5782" s="9" t="inlineStr">
        <is>
          <t>2026-03</t>
        </is>
      </c>
      <c r="C5782" s="10" t="n">
        <v>46084</v>
      </c>
      <c r="D5782" s="9" t="inlineStr">
        <is>
          <t>Bound</t>
        </is>
      </c>
      <c r="E5782" s="8" t="inlineStr">
        <is>
          <t>Everett Bellandi</t>
        </is>
      </c>
      <c r="F5782" s="11" t="n">
        <v>1968</v>
      </c>
      <c r="G5782" s="8" t="inlineStr">
        <is>
          <t>Maserati</t>
        </is>
      </c>
      <c r="H5782" s="8" t="inlineStr">
        <is>
          <t>GranTurismo</t>
        </is>
      </c>
      <c r="I5782" s="8" t="inlineStr">
        <is>
          <t>43CZR50CDB5RHRW9V</t>
        </is>
      </c>
      <c r="J5782" s="8" t="inlineStr">
        <is>
          <t>02 - Sports / GT</t>
        </is>
      </c>
      <c r="K5782" s="12" t="n">
        <v>675000</v>
      </c>
      <c r="L5782" s="8" t="inlineStr">
        <is>
          <t>Indiana</t>
        </is>
      </c>
      <c r="M5782" s="13" t="n">
        <v>10182.31</v>
      </c>
      <c r="N5782" s="13" t="n">
        <v>8621.360000000001</v>
      </c>
      <c r="O5782" s="8" t="n"/>
    </row>
    <row r="5783">
      <c r="A5783" s="8" t="inlineStr">
        <is>
          <t>CANON-202603-005645</t>
        </is>
      </c>
      <c r="B5783" s="9" t="inlineStr">
        <is>
          <t>2026-03</t>
        </is>
      </c>
      <c r="C5783" s="10" t="n">
        <v>46110</v>
      </c>
      <c r="D5783" s="9" t="inlineStr">
        <is>
          <t>Bound</t>
        </is>
      </c>
      <c r="E5783" s="8" t="inlineStr">
        <is>
          <t>Lorenzo Whitlock</t>
        </is>
      </c>
      <c r="F5783" s="11" t="n">
        <v>2002</v>
      </c>
      <c r="G5783" s="8" t="inlineStr">
        <is>
          <t>Ferrari</t>
        </is>
      </c>
      <c r="H5783" s="8" t="inlineStr">
        <is>
          <t>296 GTB</t>
        </is>
      </c>
      <c r="I5783" s="8" t="inlineStr">
        <is>
          <t>8UHN4D70H9A15J52S</t>
        </is>
      </c>
      <c r="J5783" s="8" t="inlineStr">
        <is>
          <t>03 - Supercar</t>
        </is>
      </c>
      <c r="K5783" s="12" t="n">
        <v>1330000</v>
      </c>
      <c r="L5783" s="8" t="inlineStr">
        <is>
          <t>Louisiana</t>
        </is>
      </c>
      <c r="M5783" s="13" t="n">
        <v>24291.32</v>
      </c>
      <c r="N5783" s="13" t="n">
        <v>20567.46</v>
      </c>
      <c r="O5783" s="8" t="n"/>
    </row>
    <row r="5784">
      <c r="A5784" s="8" t="inlineStr">
        <is>
          <t>CANON-202603-005647</t>
        </is>
      </c>
      <c r="B5784" s="9" t="inlineStr">
        <is>
          <t>2026-03</t>
        </is>
      </c>
      <c r="C5784" s="10" t="n">
        <v>46097</v>
      </c>
      <c r="D5784" s="9" t="inlineStr">
        <is>
          <t>Bound</t>
        </is>
      </c>
      <c r="E5784" s="8" t="inlineStr">
        <is>
          <t>Delphine Fairweather</t>
        </is>
      </c>
      <c r="F5784" s="11" t="n">
        <v>2010</v>
      </c>
      <c r="G5784" s="8" t="inlineStr">
        <is>
          <t>Aston Martin</t>
        </is>
      </c>
      <c r="H5784" s="8" t="inlineStr">
        <is>
          <t>DB12</t>
        </is>
      </c>
      <c r="I5784" s="8" t="inlineStr">
        <is>
          <t>K1ESC48GU6JGDC4VP</t>
        </is>
      </c>
      <c r="J5784" s="8" t="inlineStr">
        <is>
          <t>02 - Sports / GT</t>
        </is>
      </c>
      <c r="K5784" s="12" t="n">
        <v>795000</v>
      </c>
      <c r="L5784" s="8" t="inlineStr">
        <is>
          <t>California</t>
        </is>
      </c>
      <c r="M5784" s="13" t="n">
        <v>13162.5</v>
      </c>
      <c r="N5784" s="13" t="n">
        <v>11144.69</v>
      </c>
      <c r="O5784" s="8" t="n"/>
    </row>
    <row r="5785">
      <c r="A5785" s="8" t="inlineStr">
        <is>
          <t>CANON-202603-005648</t>
        </is>
      </c>
      <c r="B5785" s="9" t="inlineStr">
        <is>
          <t>2026-03</t>
        </is>
      </c>
      <c r="C5785" s="10" t="n">
        <v>46085</v>
      </c>
      <c r="D5785" s="9" t="inlineStr">
        <is>
          <t>Bound</t>
        </is>
      </c>
      <c r="E5785" s="8" t="inlineStr">
        <is>
          <t>Beatrix Whitlock</t>
        </is>
      </c>
      <c r="F5785" s="11" t="n">
        <v>2024</v>
      </c>
      <c r="G5785" s="8" t="inlineStr">
        <is>
          <t>McLaren</t>
        </is>
      </c>
      <c r="H5785" s="8" t="inlineStr">
        <is>
          <t>750S</t>
        </is>
      </c>
      <c r="I5785" s="8" t="inlineStr">
        <is>
          <t>Y9SB41GN7CRY6DLGV</t>
        </is>
      </c>
      <c r="J5785" s="8" t="inlineStr">
        <is>
          <t>03 - Supercar</t>
        </is>
      </c>
      <c r="K5785" s="12" t="n">
        <v>740000</v>
      </c>
      <c r="L5785" s="8" t="inlineStr">
        <is>
          <t>Tennessee</t>
        </is>
      </c>
      <c r="M5785" s="13" t="n">
        <v>12998.87</v>
      </c>
      <c r="N5785" s="13" t="n">
        <v>11006.14</v>
      </c>
      <c r="O5785" s="8" t="n"/>
    </row>
    <row r="5786">
      <c r="A5786" s="8" t="inlineStr">
        <is>
          <t>CANON-202603-005649</t>
        </is>
      </c>
      <c r="B5786" s="9" t="inlineStr">
        <is>
          <t>2026-03</t>
        </is>
      </c>
      <c r="C5786" s="10" t="n">
        <v>46091</v>
      </c>
      <c r="D5786" s="9" t="inlineStr">
        <is>
          <t>Bound</t>
        </is>
      </c>
      <c r="E5786" s="8" t="inlineStr">
        <is>
          <t>Beatrix Okonkwo</t>
        </is>
      </c>
      <c r="F5786" s="11" t="n">
        <v>2019</v>
      </c>
      <c r="G5786" s="8" t="inlineStr">
        <is>
          <t>Mercedes-Benz</t>
        </is>
      </c>
      <c r="H5786" s="8" t="inlineStr">
        <is>
          <t>AMG GT</t>
        </is>
      </c>
      <c r="I5786" s="8" t="inlineStr">
        <is>
          <t>8TH1UJBFEJ2G63J9Z</t>
        </is>
      </c>
      <c r="J5786" s="8" t="inlineStr">
        <is>
          <t>02 - Sports / GT</t>
        </is>
      </c>
      <c r="K5786" s="12" t="n">
        <v>515000</v>
      </c>
      <c r="L5786" s="8" t="inlineStr">
        <is>
          <t>Ohio</t>
        </is>
      </c>
      <c r="M5786" s="13" t="n">
        <v>8779.290000000001</v>
      </c>
      <c r="N5786" s="13" t="n">
        <v>7433.42</v>
      </c>
      <c r="O5786" s="8" t="n"/>
    </row>
    <row r="5787">
      <c r="A5787" s="8" t="inlineStr">
        <is>
          <t>CANON-202603-005651</t>
        </is>
      </c>
      <c r="B5787" s="9" t="inlineStr">
        <is>
          <t>2026-03</t>
        </is>
      </c>
      <c r="C5787" s="10" t="n">
        <v>46104</v>
      </c>
      <c r="D5787" s="9" t="inlineStr">
        <is>
          <t>Bound</t>
        </is>
      </c>
      <c r="E5787" s="8" t="inlineStr">
        <is>
          <t>Desmond Farkas</t>
        </is>
      </c>
      <c r="F5787" s="11" t="n">
        <v>1970</v>
      </c>
      <c r="G5787" s="8" t="inlineStr">
        <is>
          <t>Bugatti</t>
        </is>
      </c>
      <c r="H5787" s="8" t="inlineStr">
        <is>
          <t>Type 57</t>
        </is>
      </c>
      <c r="I5787" s="8" t="inlineStr">
        <is>
          <t>TL2DRTFBG2RM3MB30</t>
        </is>
      </c>
      <c r="J5787" s="8" t="inlineStr">
        <is>
          <t>06 - Vintage Pre-War (pre-1946)</t>
        </is>
      </c>
      <c r="K5787" s="12" t="n">
        <v>1950000</v>
      </c>
      <c r="L5787" s="8" t="inlineStr">
        <is>
          <t>South Dakota</t>
        </is>
      </c>
      <c r="M5787" s="13" t="n">
        <v>13885.47</v>
      </c>
      <c r="N5787" s="13" t="n">
        <v>11756.83</v>
      </c>
      <c r="O5787" s="8" t="n"/>
    </row>
    <row r="5788">
      <c r="A5788" s="8" t="inlineStr">
        <is>
          <t>CANON-202603-005652</t>
        </is>
      </c>
      <c r="B5788" s="9" t="inlineStr">
        <is>
          <t>2026-03</t>
        </is>
      </c>
      <c r="C5788" s="10" t="n">
        <v>46111</v>
      </c>
      <c r="D5788" s="9" t="inlineStr">
        <is>
          <t>Bound</t>
        </is>
      </c>
      <c r="E5788" s="8" t="inlineStr">
        <is>
          <t>Saoirse Kingsford</t>
        </is>
      </c>
      <c r="F5788" s="11" t="n">
        <v>1976</v>
      </c>
      <c r="G5788" s="8" t="inlineStr">
        <is>
          <t>Bentley</t>
        </is>
      </c>
      <c r="H5788" s="8" t="inlineStr">
        <is>
          <t>Continental GT</t>
        </is>
      </c>
      <c r="I5788" s="8" t="inlineStr">
        <is>
          <t>1RCXFTZYY4SKX2MZR</t>
        </is>
      </c>
      <c r="J5788" s="8" t="inlineStr">
        <is>
          <t>02 - Sports / GT</t>
        </is>
      </c>
      <c r="K5788" s="12" t="n">
        <v>470000</v>
      </c>
      <c r="L5788" s="8" t="inlineStr">
        <is>
          <t>Colorado</t>
        </is>
      </c>
      <c r="M5788" s="13" t="n">
        <v>7316.04</v>
      </c>
      <c r="N5788" s="13" t="n">
        <v>6194.49</v>
      </c>
      <c r="O5788" s="8" t="n"/>
    </row>
    <row r="5789">
      <c r="A5789" s="8" t="inlineStr">
        <is>
          <t>CANON-202603-005653</t>
        </is>
      </c>
      <c r="B5789" s="9" t="inlineStr">
        <is>
          <t>2026-03</t>
        </is>
      </c>
      <c r="C5789" s="10" t="n">
        <v>46110</v>
      </c>
      <c r="D5789" s="9" t="inlineStr">
        <is>
          <t>Bound</t>
        </is>
      </c>
      <c r="E5789" s="8" t="inlineStr">
        <is>
          <t>Everett Kingsford</t>
        </is>
      </c>
      <c r="F5789" s="11" t="n">
        <v>1965</v>
      </c>
      <c r="G5789" s="8" t="inlineStr">
        <is>
          <t>Singer</t>
        </is>
      </c>
      <c r="H5789" s="8" t="inlineStr">
        <is>
          <t>911 Reimagined</t>
        </is>
      </c>
      <c r="I5789" s="8" t="inlineStr">
        <is>
          <t>8N5N29967TGXDUYT1</t>
        </is>
      </c>
      <c r="J5789" s="8" t="inlineStr">
        <is>
          <t>11 - Restomod / Coachbuilt / Bespoke</t>
        </is>
      </c>
      <c r="K5789" s="12" t="n">
        <v>510000</v>
      </c>
      <c r="L5789" s="8" t="inlineStr">
        <is>
          <t>New Jersey</t>
        </is>
      </c>
      <c r="M5789" s="13" t="n">
        <v>6830.15</v>
      </c>
      <c r="N5789" s="13" t="n">
        <v>5783.09</v>
      </c>
      <c r="O5789" s="8" t="n"/>
    </row>
    <row r="5790">
      <c r="A5790" s="8" t="inlineStr">
        <is>
          <t>CANON-202603-005654</t>
        </is>
      </c>
      <c r="B5790" s="9" t="inlineStr">
        <is>
          <t>2026-03</t>
        </is>
      </c>
      <c r="C5790" s="10" t="n">
        <v>46106</v>
      </c>
      <c r="D5790" s="9" t="inlineStr">
        <is>
          <t>Bound</t>
        </is>
      </c>
      <c r="E5790" s="8" t="inlineStr">
        <is>
          <t>Mireille Thistlewood</t>
        </is>
      </c>
      <c r="F5790" s="11" t="n">
        <v>2019</v>
      </c>
      <c r="G5790" s="8" t="inlineStr">
        <is>
          <t>BMW</t>
        </is>
      </c>
      <c r="H5790" s="8" t="inlineStr">
        <is>
          <t>M8 Competition</t>
        </is>
      </c>
      <c r="I5790" s="8" t="inlineStr">
        <is>
          <t>8UK4TWF571ZWHNAGJ</t>
        </is>
      </c>
      <c r="J5790" s="8" t="inlineStr">
        <is>
          <t>02 - Sports / GT</t>
        </is>
      </c>
      <c r="K5790" s="12" t="n">
        <v>295000</v>
      </c>
      <c r="L5790" s="8" t="inlineStr">
        <is>
          <t>Nevada</t>
        </is>
      </c>
      <c r="M5790" s="13" t="n">
        <v>4884.2</v>
      </c>
      <c r="N5790" s="13" t="n">
        <v>4135.45</v>
      </c>
      <c r="O5790" s="8" t="n"/>
    </row>
    <row r="5791">
      <c r="A5791" s="8" t="inlineStr">
        <is>
          <t>CANON-202603-005655</t>
        </is>
      </c>
      <c r="B5791" s="9" t="inlineStr">
        <is>
          <t>2026-03</t>
        </is>
      </c>
      <c r="C5791" s="10" t="n">
        <v>46104</v>
      </c>
      <c r="D5791" s="9" t="inlineStr">
        <is>
          <t>Bound</t>
        </is>
      </c>
      <c r="E5791" s="8" t="inlineStr">
        <is>
          <t>Desmond Underwood</t>
        </is>
      </c>
      <c r="F5791" s="11" t="n">
        <v>1991</v>
      </c>
      <c r="G5791" s="8" t="inlineStr">
        <is>
          <t>Bugatti</t>
        </is>
      </c>
      <c r="H5791" s="8" t="inlineStr">
        <is>
          <t>Type 57</t>
        </is>
      </c>
      <c r="I5791" s="8" t="inlineStr">
        <is>
          <t>JHKA7U35F3BMNLJRF</t>
        </is>
      </c>
      <c r="J5791" s="8" t="inlineStr">
        <is>
          <t>06 - Vintage Pre-War (pre-1946)</t>
        </is>
      </c>
      <c r="K5791" s="12" t="n">
        <v>575000</v>
      </c>
      <c r="L5791" s="8" t="inlineStr">
        <is>
          <t>Oregon</t>
        </is>
      </c>
      <c r="M5791" s="13" t="n">
        <v>4658.58</v>
      </c>
      <c r="N5791" s="13" t="n">
        <v>3944.42</v>
      </c>
      <c r="O5791" s="8" t="n"/>
    </row>
    <row r="5792">
      <c r="A5792" s="8" t="inlineStr">
        <is>
          <t>CANON-202603-005656</t>
        </is>
      </c>
      <c r="B5792" s="9" t="inlineStr">
        <is>
          <t>2026-03</t>
        </is>
      </c>
      <c r="C5792" s="10" t="n">
        <v>46090</v>
      </c>
      <c r="D5792" s="9" t="inlineStr">
        <is>
          <t>Bound</t>
        </is>
      </c>
      <c r="E5792" s="8" t="inlineStr">
        <is>
          <t>Wilhelmina Vasquez</t>
        </is>
      </c>
      <c r="F5792" s="11" t="n">
        <v>1979</v>
      </c>
      <c r="G5792" s="8" t="inlineStr">
        <is>
          <t>BMW</t>
        </is>
      </c>
      <c r="H5792" s="8" t="inlineStr">
        <is>
          <t>M8 Competition</t>
        </is>
      </c>
      <c r="I5792" s="8" t="inlineStr">
        <is>
          <t>5Y0E5GWR3YTSJ6UBB</t>
        </is>
      </c>
      <c r="J5792" s="8" t="inlineStr">
        <is>
          <t>02 - Sports / GT</t>
        </is>
      </c>
      <c r="K5792" s="12" t="n">
        <v>435000</v>
      </c>
      <c r="L5792" s="8" t="inlineStr">
        <is>
          <t>Florida</t>
        </is>
      </c>
      <c r="M5792" s="13" t="n">
        <v>8741.040000000001</v>
      </c>
      <c r="N5792" s="13" t="n">
        <v>7401.04</v>
      </c>
      <c r="O5792" s="8" t="n"/>
    </row>
    <row r="5793">
      <c r="A5793" s="8" t="inlineStr">
        <is>
          <t>CANON-202603-005660</t>
        </is>
      </c>
      <c r="B5793" s="9" t="inlineStr">
        <is>
          <t>2026-03</t>
        </is>
      </c>
      <c r="C5793" s="10" t="n">
        <v>46082</v>
      </c>
      <c r="D5793" s="9" t="inlineStr">
        <is>
          <t>Bound</t>
        </is>
      </c>
      <c r="E5793" s="8" t="inlineStr">
        <is>
          <t>Emiliano Rourke</t>
        </is>
      </c>
      <c r="F5793" s="11" t="n">
        <v>1964</v>
      </c>
      <c r="G5793" s="8" t="inlineStr">
        <is>
          <t>McLaren</t>
        </is>
      </c>
      <c r="H5793" s="8" t="inlineStr">
        <is>
          <t>750S</t>
        </is>
      </c>
      <c r="I5793" s="8" t="inlineStr">
        <is>
          <t>24150R76WPKUH555X</t>
        </is>
      </c>
      <c r="J5793" s="8" t="inlineStr">
        <is>
          <t>03 - Supercar</t>
        </is>
      </c>
      <c r="K5793" s="12" t="n">
        <v>445000</v>
      </c>
      <c r="L5793" s="8" t="inlineStr">
        <is>
          <t>California</t>
        </is>
      </c>
      <c r="M5793" s="13" t="n">
        <v>13035.14</v>
      </c>
      <c r="N5793" s="13" t="n">
        <v>11036.85</v>
      </c>
      <c r="O5793" s="8" t="n"/>
    </row>
    <row r="5794">
      <c r="A5794" s="8" t="inlineStr">
        <is>
          <t>CANON-202603-005661</t>
        </is>
      </c>
      <c r="B5794" s="9" t="inlineStr">
        <is>
          <t>2026-03</t>
        </is>
      </c>
      <c r="C5794" s="10" t="n">
        <v>46095</v>
      </c>
      <c r="D5794" s="9" t="inlineStr">
        <is>
          <t>Bound</t>
        </is>
      </c>
      <c r="E5794" s="8" t="inlineStr">
        <is>
          <t>Fitzgerald Blackwood</t>
        </is>
      </c>
      <c r="F5794" s="11" t="n">
        <v>1963</v>
      </c>
      <c r="G5794" s="8" t="inlineStr">
        <is>
          <t>Porsche</t>
        </is>
      </c>
      <c r="H5794" s="8" t="inlineStr">
        <is>
          <t>911 Turbo S</t>
        </is>
      </c>
      <c r="I5794" s="8" t="inlineStr">
        <is>
          <t>BDB7LSDSKYBAXE32H</t>
        </is>
      </c>
      <c r="J5794" s="8" t="inlineStr">
        <is>
          <t>02 - Sports / GT</t>
        </is>
      </c>
      <c r="K5794" s="12" t="n">
        <v>660000</v>
      </c>
      <c r="L5794" s="8" t="inlineStr">
        <is>
          <t>California</t>
        </is>
      </c>
      <c r="M5794" s="13" t="n">
        <v>10927.36</v>
      </c>
      <c r="N5794" s="13" t="n">
        <v>9252.200000000001</v>
      </c>
      <c r="O5794" s="8" t="n"/>
    </row>
    <row r="5795">
      <c r="A5795" s="8" t="inlineStr">
        <is>
          <t>CANON-202603-005662</t>
        </is>
      </c>
      <c r="B5795" s="9" t="inlineStr">
        <is>
          <t>2026-03</t>
        </is>
      </c>
      <c r="C5795" s="10" t="n">
        <v>46097</v>
      </c>
      <c r="D5795" s="9" t="inlineStr">
        <is>
          <t>Bound</t>
        </is>
      </c>
      <c r="E5795" s="8" t="inlineStr">
        <is>
          <t>Saoirse Whitlock</t>
        </is>
      </c>
      <c r="F5795" s="11" t="n">
        <v>2006</v>
      </c>
      <c r="G5795" s="8" t="inlineStr">
        <is>
          <t>Porsche</t>
        </is>
      </c>
      <c r="H5795" s="8" t="inlineStr">
        <is>
          <t>911 Turbo S</t>
        </is>
      </c>
      <c r="I5795" s="8" t="inlineStr">
        <is>
          <t>9EA2S4WKV5Z4CYUSS</t>
        </is>
      </c>
      <c r="J5795" s="8" t="inlineStr">
        <is>
          <t>02 - Sports / GT</t>
        </is>
      </c>
      <c r="K5795" s="12" t="n">
        <v>525000</v>
      </c>
      <c r="L5795" s="8" t="inlineStr">
        <is>
          <t>Massachusetts</t>
        </is>
      </c>
      <c r="M5795" s="13" t="n">
        <v>8048.35</v>
      </c>
      <c r="N5795" s="13" t="n">
        <v>6814.54</v>
      </c>
      <c r="O5795" s="8" t="n"/>
    </row>
    <row r="5796">
      <c r="A5796" s="8" t="inlineStr">
        <is>
          <t>CANON-202603-005663</t>
        </is>
      </c>
      <c r="B5796" s="9" t="inlineStr">
        <is>
          <t>2026-03</t>
        </is>
      </c>
      <c r="C5796" s="10" t="n">
        <v>46095</v>
      </c>
      <c r="D5796" s="9" t="inlineStr">
        <is>
          <t>Bound</t>
        </is>
      </c>
      <c r="E5796" s="8" t="inlineStr">
        <is>
          <t>Sunniva Merriweather</t>
        </is>
      </c>
      <c r="F5796" s="11" t="n">
        <v>1968</v>
      </c>
      <c r="G5796" s="8" t="inlineStr">
        <is>
          <t>Mercedes-Benz</t>
        </is>
      </c>
      <c r="H5796" s="8" t="inlineStr">
        <is>
          <t>AMG GT</t>
        </is>
      </c>
      <c r="I5796" s="8" t="inlineStr">
        <is>
          <t>UUW95960591KHT0G0</t>
        </is>
      </c>
      <c r="J5796" s="8" t="inlineStr">
        <is>
          <t>02 - Sports / GT</t>
        </is>
      </c>
      <c r="K5796" s="12" t="n">
        <v>580000</v>
      </c>
      <c r="L5796" s="8" t="inlineStr">
        <is>
          <t>Colorado</t>
        </is>
      </c>
      <c r="M5796" s="13" t="n">
        <v>7824.53</v>
      </c>
      <c r="N5796" s="13" t="n">
        <v>6625.03</v>
      </c>
      <c r="O5796" s="8" t="n"/>
    </row>
    <row r="5797">
      <c r="A5797" s="8" t="inlineStr">
        <is>
          <t>CANON-202603-005664</t>
        </is>
      </c>
      <c r="B5797" s="9" t="inlineStr">
        <is>
          <t>2026-03</t>
        </is>
      </c>
      <c r="C5797" s="10" t="n">
        <v>46109</v>
      </c>
      <c r="D5797" s="9" t="inlineStr">
        <is>
          <t>Bound</t>
        </is>
      </c>
      <c r="E5797" s="8" t="inlineStr">
        <is>
          <t>Sunniva Underwood</t>
        </is>
      </c>
      <c r="F5797" s="11" t="n">
        <v>2014</v>
      </c>
      <c r="G5797" s="8" t="inlineStr">
        <is>
          <t>Bentley</t>
        </is>
      </c>
      <c r="H5797" s="8" t="inlineStr">
        <is>
          <t>Continental GT</t>
        </is>
      </c>
      <c r="I5797" s="8" t="inlineStr">
        <is>
          <t>6W7JE6ZGFA9K2HRD1</t>
        </is>
      </c>
      <c r="J5797" s="8" t="inlineStr">
        <is>
          <t>02 - Sports / GT</t>
        </is>
      </c>
      <c r="K5797" s="12" t="n">
        <v>445000</v>
      </c>
      <c r="L5797" s="8" t="inlineStr">
        <is>
          <t>Washington</t>
        </is>
      </c>
      <c r="M5797" s="13" t="n">
        <v>6045.28</v>
      </c>
      <c r="N5797" s="13" t="n">
        <v>5118.54</v>
      </c>
      <c r="O5797" s="8" t="n"/>
    </row>
    <row r="5798">
      <c r="A5798" s="8" t="inlineStr">
        <is>
          <t>CANON-202603-005665</t>
        </is>
      </c>
      <c r="B5798" s="9" t="inlineStr">
        <is>
          <t>2026-03</t>
        </is>
      </c>
      <c r="C5798" s="10" t="n">
        <v>46108</v>
      </c>
      <c r="D5798" s="9" t="inlineStr">
        <is>
          <t>Bound</t>
        </is>
      </c>
      <c r="E5798" s="8" t="inlineStr">
        <is>
          <t>Leopold Pennington</t>
        </is>
      </c>
      <c r="F5798" s="11" t="n">
        <v>1974</v>
      </c>
      <c r="G5798" s="8" t="inlineStr">
        <is>
          <t>BMW</t>
        </is>
      </c>
      <c r="H5798" s="8" t="inlineStr">
        <is>
          <t>M8 Competition</t>
        </is>
      </c>
      <c r="I5798" s="8" t="inlineStr">
        <is>
          <t>W3JWBEH3KPC7PHCY0</t>
        </is>
      </c>
      <c r="J5798" s="8" t="inlineStr">
        <is>
          <t>02 - Sports / GT</t>
        </is>
      </c>
      <c r="K5798" s="12" t="n">
        <v>1040000</v>
      </c>
      <c r="L5798" s="8" t="inlineStr">
        <is>
          <t>Kentucky</t>
        </is>
      </c>
      <c r="M5798" s="13" t="n">
        <v>14461.89</v>
      </c>
      <c r="N5798" s="13" t="n">
        <v>12244.88</v>
      </c>
      <c r="O5798" s="8" t="n"/>
    </row>
    <row r="5799">
      <c r="A5799" s="8" t="inlineStr">
        <is>
          <t>CANON-202603-005666</t>
        </is>
      </c>
      <c r="B5799" s="9" t="inlineStr">
        <is>
          <t>2026-03</t>
        </is>
      </c>
      <c r="C5799" s="10" t="n">
        <v>46095</v>
      </c>
      <c r="D5799" s="9" t="inlineStr">
        <is>
          <t>Bound</t>
        </is>
      </c>
      <c r="E5799" s="8" t="inlineStr">
        <is>
          <t>Everett Whitlock</t>
        </is>
      </c>
      <c r="F5799" s="11" t="n">
        <v>1999</v>
      </c>
      <c r="G5799" s="8" t="inlineStr">
        <is>
          <t>Ferrari</t>
        </is>
      </c>
      <c r="H5799" s="8" t="inlineStr">
        <is>
          <t>275 GTB/4</t>
        </is>
      </c>
      <c r="I5799" s="8" t="inlineStr">
        <is>
          <t>HYBKYT78NAJDGPS99</t>
        </is>
      </c>
      <c r="J5799" s="8" t="inlineStr">
        <is>
          <t>07 - Post-War Classic (1946-1972)</t>
        </is>
      </c>
      <c r="K5799" s="12" t="n">
        <v>715000</v>
      </c>
      <c r="L5799" s="8" t="inlineStr">
        <is>
          <t>Connecticut</t>
        </is>
      </c>
      <c r="M5799" s="13" t="n">
        <v>6497.06</v>
      </c>
      <c r="N5799" s="13" t="n">
        <v>5501.06</v>
      </c>
      <c r="O5799" s="8" t="n"/>
    </row>
    <row r="5800">
      <c r="A5800" s="8" t="inlineStr">
        <is>
          <t>CANON-202603-005668</t>
        </is>
      </c>
      <c r="B5800" s="9" t="inlineStr">
        <is>
          <t>2026-03</t>
        </is>
      </c>
      <c r="C5800" s="10" t="n">
        <v>46093</v>
      </c>
      <c r="D5800" s="9" t="inlineStr">
        <is>
          <t>Bound</t>
        </is>
      </c>
      <c r="E5800" s="8" t="inlineStr">
        <is>
          <t>Sunniva Harrington</t>
        </is>
      </c>
      <c r="F5800" s="11" t="n">
        <v>1976</v>
      </c>
      <c r="G5800" s="8" t="inlineStr">
        <is>
          <t>Mercedes-Benz</t>
        </is>
      </c>
      <c r="H5800" s="8" t="inlineStr">
        <is>
          <t>AMG GT</t>
        </is>
      </c>
      <c r="I5800" s="8" t="inlineStr">
        <is>
          <t>HEVUYJNX27PTYYGB0</t>
        </is>
      </c>
      <c r="J5800" s="8" t="inlineStr">
        <is>
          <t>02 - Sports / GT</t>
        </is>
      </c>
      <c r="K5800" s="12" t="n">
        <v>1480000</v>
      </c>
      <c r="L5800" s="8" t="inlineStr">
        <is>
          <t>Tennessee</t>
        </is>
      </c>
      <c r="M5800" s="13" t="n">
        <v>15051.32</v>
      </c>
      <c r="N5800" s="13" t="n">
        <v>12743.95</v>
      </c>
      <c r="O5800" s="8" t="n"/>
    </row>
    <row r="5801">
      <c r="A5801" s="8" t="inlineStr">
        <is>
          <t>CANON-202603-005669</t>
        </is>
      </c>
      <c r="B5801" s="9" t="inlineStr">
        <is>
          <t>2026-03</t>
        </is>
      </c>
      <c r="C5801" s="10" t="n">
        <v>46105</v>
      </c>
      <c r="D5801" s="9" t="inlineStr">
        <is>
          <t>Bound</t>
        </is>
      </c>
      <c r="E5801" s="8" t="inlineStr">
        <is>
          <t>Aurelio Vandermeer</t>
        </is>
      </c>
      <c r="F5801" s="11" t="n">
        <v>2019</v>
      </c>
      <c r="G5801" s="8" t="inlineStr">
        <is>
          <t>Jaguar</t>
        </is>
      </c>
      <c r="H5801" s="8" t="inlineStr">
        <is>
          <t>E-Type Series 1</t>
        </is>
      </c>
      <c r="I5801" s="8" t="inlineStr">
        <is>
          <t>VSANEG1K9U5SSALGB</t>
        </is>
      </c>
      <c r="J5801" s="8" t="inlineStr">
        <is>
          <t>07 - Post-War Classic (1946-1972)</t>
        </is>
      </c>
      <c r="K5801" s="12" t="n">
        <v>640000</v>
      </c>
      <c r="L5801" s="8" t="inlineStr">
        <is>
          <t>Florida</t>
        </is>
      </c>
      <c r="M5801" s="13" t="n">
        <v>7373.28</v>
      </c>
      <c r="N5801" s="13" t="n">
        <v>6242.96</v>
      </c>
      <c r="O5801" s="8" t="n"/>
    </row>
    <row r="5802">
      <c r="A5802" s="8" t="inlineStr">
        <is>
          <t>CANON-202603-005671</t>
        </is>
      </c>
      <c r="B5802" s="9" t="inlineStr">
        <is>
          <t>2026-03</t>
        </is>
      </c>
      <c r="C5802" s="10" t="n">
        <v>46102</v>
      </c>
      <c r="D5802" s="9" t="inlineStr">
        <is>
          <t>Bound</t>
        </is>
      </c>
      <c r="E5802" s="8" t="inlineStr">
        <is>
          <t>Anouk Whitlock</t>
        </is>
      </c>
      <c r="F5802" s="11" t="n">
        <v>2022</v>
      </c>
      <c r="G5802" s="8" t="inlineStr">
        <is>
          <t>Ferrari</t>
        </is>
      </c>
      <c r="H5802" s="8" t="inlineStr">
        <is>
          <t>275 GTB/4</t>
        </is>
      </c>
      <c r="I5802" s="8" t="inlineStr">
        <is>
          <t>VJJWF5MTU0N0EFVXX</t>
        </is>
      </c>
      <c r="J5802" s="8" t="inlineStr">
        <is>
          <t>07 - Post-War Classic (1946-1972)</t>
        </is>
      </c>
      <c r="K5802" s="12" t="n">
        <v>250000</v>
      </c>
      <c r="L5802" s="8" t="inlineStr">
        <is>
          <t>Michigan</t>
        </is>
      </c>
      <c r="M5802" s="13" t="n">
        <v>3509.43</v>
      </c>
      <c r="N5802" s="13" t="n">
        <v>2971.43</v>
      </c>
      <c r="O5802" s="8" t="n"/>
    </row>
    <row r="5803">
      <c r="A5803" s="8" t="inlineStr">
        <is>
          <t>CANON-202603-005672</t>
        </is>
      </c>
      <c r="B5803" s="9" t="inlineStr">
        <is>
          <t>2026-03</t>
        </is>
      </c>
      <c r="C5803" s="10" t="n">
        <v>46107</v>
      </c>
      <c r="D5803" s="9" t="inlineStr">
        <is>
          <t>Bound</t>
        </is>
      </c>
      <c r="E5803" s="8" t="inlineStr">
        <is>
          <t>Emiliano Bellandi</t>
        </is>
      </c>
      <c r="F5803" s="11" t="n">
        <v>2005</v>
      </c>
      <c r="G5803" s="8" t="inlineStr">
        <is>
          <t>Ferrari</t>
        </is>
      </c>
      <c r="H5803" s="8" t="inlineStr">
        <is>
          <t>275 GTB/4</t>
        </is>
      </c>
      <c r="I5803" s="8" t="inlineStr">
        <is>
          <t>XXDY3LM7TUVE99SRT</t>
        </is>
      </c>
      <c r="J5803" s="8" t="inlineStr">
        <is>
          <t>07 - Post-War Classic (1946-1972)</t>
        </is>
      </c>
      <c r="K5803" s="12" t="n">
        <v>310000</v>
      </c>
      <c r="L5803" s="8" t="inlineStr">
        <is>
          <t>Nebraska</t>
        </is>
      </c>
      <c r="M5803" s="13" t="n">
        <v>3649.81</v>
      </c>
      <c r="N5803" s="13" t="n">
        <v>3090.29</v>
      </c>
      <c r="O5803" s="8" t="n"/>
    </row>
    <row r="5804">
      <c r="A5804" s="8" t="inlineStr">
        <is>
          <t>CANON-202603-005673</t>
        </is>
      </c>
      <c r="B5804" s="9" t="inlineStr">
        <is>
          <t>2026-03</t>
        </is>
      </c>
      <c r="C5804" s="10" t="n">
        <v>46084</v>
      </c>
      <c r="D5804" s="9" t="inlineStr">
        <is>
          <t>Bound</t>
        </is>
      </c>
      <c r="E5804" s="8" t="inlineStr">
        <is>
          <t>Fitzgerald Blackwood</t>
        </is>
      </c>
      <c r="F5804" s="11" t="n">
        <v>1987</v>
      </c>
      <c r="G5804" s="8" t="inlineStr">
        <is>
          <t>Ferrari</t>
        </is>
      </c>
      <c r="H5804" s="8" t="inlineStr">
        <is>
          <t>296 GTB</t>
        </is>
      </c>
      <c r="I5804" s="8" t="inlineStr">
        <is>
          <t>VEGDY9VPW86XHJ9XN</t>
        </is>
      </c>
      <c r="J5804" s="8" t="inlineStr">
        <is>
          <t>03 - Supercar</t>
        </is>
      </c>
      <c r="K5804" s="12" t="n">
        <v>530000</v>
      </c>
      <c r="L5804" s="8" t="inlineStr">
        <is>
          <t>Vermont</t>
        </is>
      </c>
      <c r="M5804" s="13" t="n">
        <v>11590</v>
      </c>
      <c r="N5804" s="13" t="n">
        <v>9813.25</v>
      </c>
      <c r="O5804" s="8" t="n"/>
    </row>
    <row r="5805">
      <c r="A5805" s="8" t="inlineStr">
        <is>
          <t>CANON-202603-005674</t>
        </is>
      </c>
      <c r="B5805" s="9" t="inlineStr">
        <is>
          <t>2026-03</t>
        </is>
      </c>
      <c r="C5805" s="10" t="n">
        <v>46110</v>
      </c>
      <c r="D5805" s="9" t="inlineStr">
        <is>
          <t>Bound</t>
        </is>
      </c>
      <c r="E5805" s="8" t="inlineStr">
        <is>
          <t>Wilhelmina Delacroix</t>
        </is>
      </c>
      <c r="F5805" s="11" t="n">
        <v>2007</v>
      </c>
      <c r="G5805" s="8" t="inlineStr">
        <is>
          <t>BMW</t>
        </is>
      </c>
      <c r="H5805" s="8" t="inlineStr">
        <is>
          <t>M8 Competition</t>
        </is>
      </c>
      <c r="I5805" s="8" t="inlineStr">
        <is>
          <t>YDBLCKYZFLWFY1J19</t>
        </is>
      </c>
      <c r="J5805" s="8" t="inlineStr">
        <is>
          <t>02 - Sports / GT</t>
        </is>
      </c>
      <c r="K5805" s="12" t="n">
        <v>685000</v>
      </c>
      <c r="L5805" s="8" t="inlineStr">
        <is>
          <t>Oklahoma</t>
        </is>
      </c>
      <c r="M5805" s="13" t="n">
        <v>10585.19</v>
      </c>
      <c r="N5805" s="13" t="n">
        <v>8962.48</v>
      </c>
      <c r="O5805" s="8" t="n"/>
    </row>
    <row r="5806">
      <c r="A5806" s="8" t="inlineStr">
        <is>
          <t>CANON-202603-005675</t>
        </is>
      </c>
      <c r="B5806" s="9" t="inlineStr">
        <is>
          <t>2026-03</t>
        </is>
      </c>
      <c r="C5806" s="10" t="n">
        <v>46110</v>
      </c>
      <c r="D5806" s="9" t="inlineStr">
        <is>
          <t>Bound</t>
        </is>
      </c>
      <c r="E5806" s="8" t="inlineStr">
        <is>
          <t>Everett Harrington</t>
        </is>
      </c>
      <c r="F5806" s="11" t="n">
        <v>1957</v>
      </c>
      <c r="G5806" s="8" t="inlineStr">
        <is>
          <t>Jaguar</t>
        </is>
      </c>
      <c r="H5806" s="8" t="inlineStr">
        <is>
          <t>E-Type Series 1</t>
        </is>
      </c>
      <c r="I5806" s="8" t="inlineStr">
        <is>
          <t>PTS19NUZ6FCZNMU9R</t>
        </is>
      </c>
      <c r="J5806" s="8" t="inlineStr">
        <is>
          <t>07 - Post-War Classic (1946-1972)</t>
        </is>
      </c>
      <c r="K5806" s="12" t="n">
        <v>885000</v>
      </c>
      <c r="L5806" s="8" t="inlineStr">
        <is>
          <t>Texas</t>
        </is>
      </c>
      <c r="M5806" s="13" t="n">
        <v>8257.219999999999</v>
      </c>
      <c r="N5806" s="13" t="n">
        <v>6991.39</v>
      </c>
      <c r="O5806" s="8" t="n"/>
    </row>
    <row r="5807">
      <c r="A5807" s="8" t="inlineStr">
        <is>
          <t>CANON-202603-005676</t>
        </is>
      </c>
      <c r="B5807" s="9" t="inlineStr">
        <is>
          <t>2026-03</t>
        </is>
      </c>
      <c r="C5807" s="10" t="n">
        <v>46105</v>
      </c>
      <c r="D5807" s="9" t="inlineStr">
        <is>
          <t>Bound</t>
        </is>
      </c>
      <c r="E5807" s="8" t="inlineStr">
        <is>
          <t>Callum Ashcombe</t>
        </is>
      </c>
      <c r="F5807" s="11" t="n">
        <v>1976</v>
      </c>
      <c r="G5807" s="8" t="inlineStr">
        <is>
          <t>Aston Martin</t>
        </is>
      </c>
      <c r="H5807" s="8" t="inlineStr">
        <is>
          <t>DB5</t>
        </is>
      </c>
      <c r="I5807" s="8" t="inlineStr">
        <is>
          <t>4JB51WN5FHBGY4CHP</t>
        </is>
      </c>
      <c r="J5807" s="8" t="inlineStr">
        <is>
          <t>07 - Post-War Classic (1946-1972)</t>
        </is>
      </c>
      <c r="K5807" s="12" t="n">
        <v>1185000</v>
      </c>
      <c r="L5807" s="8" t="inlineStr">
        <is>
          <t>California</t>
        </is>
      </c>
      <c r="M5807" s="13" t="n">
        <v>11469.91</v>
      </c>
      <c r="N5807" s="13" t="n">
        <v>9711.57</v>
      </c>
      <c r="O5807" s="8" t="n"/>
    </row>
    <row r="5808">
      <c r="A5808" s="8" t="inlineStr">
        <is>
          <t>CANON-202603-005678</t>
        </is>
      </c>
      <c r="B5808" s="9" t="inlineStr">
        <is>
          <t>2026-03</t>
        </is>
      </c>
      <c r="C5808" s="10" t="n">
        <v>46089</v>
      </c>
      <c r="D5808" s="9" t="inlineStr">
        <is>
          <t>Bound</t>
        </is>
      </c>
      <c r="E5808" s="8" t="inlineStr">
        <is>
          <t>Ramona Rourke</t>
        </is>
      </c>
      <c r="F5808" s="11" t="n">
        <v>1972</v>
      </c>
      <c r="G5808" s="8" t="inlineStr">
        <is>
          <t>Lamborghini</t>
        </is>
      </c>
      <c r="H5808" s="8" t="inlineStr">
        <is>
          <t>Huracan EVO</t>
        </is>
      </c>
      <c r="I5808" s="8" t="inlineStr">
        <is>
          <t>P3SLU2VVSWRM18DU5</t>
        </is>
      </c>
      <c r="J5808" s="8" t="inlineStr">
        <is>
          <t>03 - Supercar</t>
        </is>
      </c>
      <c r="K5808" s="12" t="n">
        <v>1085000</v>
      </c>
      <c r="L5808" s="8" t="inlineStr">
        <is>
          <t>Louisiana</t>
        </is>
      </c>
      <c r="M5808" s="13" t="n">
        <v>19816.6</v>
      </c>
      <c r="N5808" s="13" t="n">
        <v>16778.72</v>
      </c>
      <c r="O5808" s="8" t="n"/>
    </row>
    <row r="5809">
      <c r="A5809" s="8" t="inlineStr">
        <is>
          <t>CANON-202603-005679</t>
        </is>
      </c>
      <c r="B5809" s="9" t="inlineStr">
        <is>
          <t>2026-03</t>
        </is>
      </c>
      <c r="C5809" s="10" t="n">
        <v>46089</v>
      </c>
      <c r="D5809" s="9" t="inlineStr">
        <is>
          <t>Bound</t>
        </is>
      </c>
      <c r="E5809" s="8" t="inlineStr">
        <is>
          <t>Beatrix Bellandi</t>
        </is>
      </c>
      <c r="F5809" s="11" t="n">
        <v>2006</v>
      </c>
      <c r="G5809" s="8" t="inlineStr">
        <is>
          <t>Porsche</t>
        </is>
      </c>
      <c r="H5809" s="8" t="inlineStr">
        <is>
          <t>911 Turbo S</t>
        </is>
      </c>
      <c r="I5809" s="8" t="inlineStr">
        <is>
          <t>JW626BWRJ0B5R3RGJ</t>
        </is>
      </c>
      <c r="J5809" s="8" t="inlineStr">
        <is>
          <t>02 - Sports / GT</t>
        </is>
      </c>
      <c r="K5809" s="12" t="n">
        <v>530000</v>
      </c>
      <c r="L5809" s="8" t="inlineStr">
        <is>
          <t>Georgia</t>
        </is>
      </c>
      <c r="M5809" s="13" t="n">
        <v>7280</v>
      </c>
      <c r="N5809" s="13" t="n">
        <v>6163.98</v>
      </c>
      <c r="O5809" s="8" t="n"/>
    </row>
    <row r="5810">
      <c r="A5810" s="8" t="inlineStr">
        <is>
          <t>CANON-202603-005680</t>
        </is>
      </c>
      <c r="B5810" s="9" t="inlineStr">
        <is>
          <t>2026-03</t>
        </is>
      </c>
      <c r="C5810" s="10" t="n">
        <v>46091</v>
      </c>
      <c r="D5810" s="9" t="inlineStr">
        <is>
          <t>Bound</t>
        </is>
      </c>
      <c r="E5810" s="8" t="inlineStr">
        <is>
          <t>Ingrid Vasquez</t>
        </is>
      </c>
      <c r="F5810" s="11" t="n">
        <v>1991</v>
      </c>
      <c r="G5810" s="8" t="inlineStr">
        <is>
          <t>Jaguar</t>
        </is>
      </c>
      <c r="H5810" s="8" t="inlineStr">
        <is>
          <t>E-Type Series 1</t>
        </is>
      </c>
      <c r="I5810" s="8" t="inlineStr">
        <is>
          <t>ZNDTZVZW1GHB3SHJV</t>
        </is>
      </c>
      <c r="J5810" s="8" t="inlineStr">
        <is>
          <t>07 - Post-War Classic (1946-1972)</t>
        </is>
      </c>
      <c r="K5810" s="12" t="n">
        <v>515000</v>
      </c>
      <c r="L5810" s="8" t="inlineStr">
        <is>
          <t>Illinois</t>
        </is>
      </c>
      <c r="M5810" s="13" t="n">
        <v>5682.49</v>
      </c>
      <c r="N5810" s="13" t="n">
        <v>4811.36</v>
      </c>
      <c r="O5810" s="8" t="n"/>
    </row>
    <row r="5811">
      <c r="A5811" s="8" t="inlineStr">
        <is>
          <t>CANON-202603-005683</t>
        </is>
      </c>
      <c r="B5811" s="9" t="inlineStr">
        <is>
          <t>2026-03</t>
        </is>
      </c>
      <c r="C5811" s="10" t="n">
        <v>46092</v>
      </c>
      <c r="D5811" s="9" t="inlineStr">
        <is>
          <t>Bound</t>
        </is>
      </c>
      <c r="E5811" s="8" t="inlineStr">
        <is>
          <t>Ottilie Delacroix</t>
        </is>
      </c>
      <c r="F5811" s="11" t="n">
        <v>1969</v>
      </c>
      <c r="G5811" s="8" t="inlineStr">
        <is>
          <t>Maserati</t>
        </is>
      </c>
      <c r="H5811" s="8" t="inlineStr">
        <is>
          <t>GranTurismo</t>
        </is>
      </c>
      <c r="I5811" s="8" t="inlineStr">
        <is>
          <t>TAWLRYVV3ARM72T1L</t>
        </is>
      </c>
      <c r="J5811" s="8" t="inlineStr">
        <is>
          <t>02 - Sports / GT</t>
        </is>
      </c>
      <c r="K5811" s="12" t="n">
        <v>450000</v>
      </c>
      <c r="L5811" s="8" t="inlineStr">
        <is>
          <t>Georgia</t>
        </is>
      </c>
      <c r="M5811" s="13" t="n">
        <v>7132.08</v>
      </c>
      <c r="N5811" s="13" t="n">
        <v>6038.73</v>
      </c>
      <c r="O5811" s="8" t="n"/>
    </row>
    <row r="5812">
      <c r="A5812" s="8" t="inlineStr">
        <is>
          <t>CANON-202603-005684</t>
        </is>
      </c>
      <c r="B5812" s="9" t="inlineStr">
        <is>
          <t>2026-03</t>
        </is>
      </c>
      <c r="C5812" s="10" t="n">
        <v>46093</v>
      </c>
      <c r="D5812" s="9" t="inlineStr">
        <is>
          <t>Bound</t>
        </is>
      </c>
      <c r="E5812" s="8" t="inlineStr">
        <is>
          <t>Fenwick Farkas</t>
        </is>
      </c>
      <c r="F5812" s="11" t="n">
        <v>2009</v>
      </c>
      <c r="G5812" s="8" t="inlineStr">
        <is>
          <t>Ferrari</t>
        </is>
      </c>
      <c r="H5812" s="8" t="inlineStr">
        <is>
          <t>296 GTB</t>
        </is>
      </c>
      <c r="I5812" s="8" t="inlineStr">
        <is>
          <t>0B4NU3N7PDS1FCSRK</t>
        </is>
      </c>
      <c r="J5812" s="8" t="inlineStr">
        <is>
          <t>03 - Supercar</t>
        </is>
      </c>
      <c r="K5812" s="12" t="n">
        <v>480000</v>
      </c>
      <c r="L5812" s="8" t="inlineStr">
        <is>
          <t>Florida</t>
        </is>
      </c>
      <c r="M5812" s="13" t="n">
        <v>14789.43</v>
      </c>
      <c r="N5812" s="13" t="n">
        <v>12522.21</v>
      </c>
      <c r="O5812" s="8" t="n"/>
    </row>
    <row r="5813">
      <c r="A5813" s="8" t="inlineStr">
        <is>
          <t>CANON-202603-005685</t>
        </is>
      </c>
      <c r="B5813" s="9" t="inlineStr">
        <is>
          <t>2026-03</t>
        </is>
      </c>
      <c r="C5813" s="10" t="n">
        <v>46092</v>
      </c>
      <c r="D5813" s="9" t="inlineStr">
        <is>
          <t>Bound</t>
        </is>
      </c>
      <c r="E5813" s="8" t="inlineStr">
        <is>
          <t>Lorenzo Pennington</t>
        </is>
      </c>
      <c r="F5813" s="11" t="n">
        <v>1958</v>
      </c>
      <c r="G5813" s="8" t="inlineStr">
        <is>
          <t>Bentley</t>
        </is>
      </c>
      <c r="H5813" s="8" t="inlineStr">
        <is>
          <t>Continental GT</t>
        </is>
      </c>
      <c r="I5813" s="8" t="inlineStr">
        <is>
          <t>1B2X9UMSE35RFU6XK</t>
        </is>
      </c>
      <c r="J5813" s="8" t="inlineStr">
        <is>
          <t>02 - Sports / GT</t>
        </is>
      </c>
      <c r="K5813" s="12" t="n">
        <v>655000</v>
      </c>
      <c r="L5813" s="8" t="inlineStr">
        <is>
          <t>Texas</t>
        </is>
      </c>
      <c r="M5813" s="13" t="n">
        <v>9237.969999999999</v>
      </c>
      <c r="N5813" s="13" t="n">
        <v>7821.79</v>
      </c>
      <c r="O5813" s="8" t="n"/>
    </row>
    <row r="5814">
      <c r="A5814" s="8" t="inlineStr">
        <is>
          <t>CANON-202603-005686</t>
        </is>
      </c>
      <c r="B5814" s="9" t="inlineStr">
        <is>
          <t>2026-03</t>
        </is>
      </c>
      <c r="C5814" s="10" t="n">
        <v>46111</v>
      </c>
      <c r="D5814" s="9" t="inlineStr">
        <is>
          <t>Bound</t>
        </is>
      </c>
      <c r="E5814" s="8" t="inlineStr">
        <is>
          <t>Anouk Chattopadhyay</t>
        </is>
      </c>
      <c r="F5814" s="11" t="n">
        <v>1986</v>
      </c>
      <c r="G5814" s="8" t="inlineStr">
        <is>
          <t>Mercedes-Benz</t>
        </is>
      </c>
      <c r="H5814" s="8" t="inlineStr">
        <is>
          <t>AMG GT</t>
        </is>
      </c>
      <c r="I5814" s="8" t="inlineStr">
        <is>
          <t>8THDT3DM8NVKFBCLL</t>
        </is>
      </c>
      <c r="J5814" s="8" t="inlineStr">
        <is>
          <t>02 - Sports / GT</t>
        </is>
      </c>
      <c r="K5814" s="12" t="n">
        <v>300000</v>
      </c>
      <c r="L5814" s="8" t="inlineStr">
        <is>
          <t>Wisconsin</t>
        </is>
      </c>
      <c r="M5814" s="13" t="n">
        <v>5094.34</v>
      </c>
      <c r="N5814" s="13" t="n">
        <v>4313.38</v>
      </c>
      <c r="O5814" s="8" t="n"/>
    </row>
    <row r="5815">
      <c r="A5815" s="8" t="inlineStr">
        <is>
          <t>CANON-202603-005687</t>
        </is>
      </c>
      <c r="B5815" s="9" t="inlineStr">
        <is>
          <t>2026-03</t>
        </is>
      </c>
      <c r="C5815" s="10" t="n">
        <v>46101</v>
      </c>
      <c r="D5815" s="9" t="inlineStr">
        <is>
          <t>Bound</t>
        </is>
      </c>
      <c r="E5815" s="8" t="inlineStr">
        <is>
          <t>Callum Rourke</t>
        </is>
      </c>
      <c r="F5815" s="11" t="n">
        <v>1996</v>
      </c>
      <c r="G5815" s="8" t="inlineStr">
        <is>
          <t>Porsche</t>
        </is>
      </c>
      <c r="H5815" s="8" t="inlineStr">
        <is>
          <t>911 Turbo S</t>
        </is>
      </c>
      <c r="I5815" s="8" t="inlineStr">
        <is>
          <t>17D1Y2BWSPTEWU6ZS</t>
        </is>
      </c>
      <c r="J5815" s="8" t="inlineStr">
        <is>
          <t>02 - Sports / GT</t>
        </is>
      </c>
      <c r="K5815" s="12" t="n">
        <v>695000</v>
      </c>
      <c r="L5815" s="8" t="inlineStr">
        <is>
          <t>Maryland</t>
        </is>
      </c>
      <c r="M5815" s="13" t="n">
        <v>8097.41</v>
      </c>
      <c r="N5815" s="13" t="n">
        <v>6856.08</v>
      </c>
      <c r="O5815" s="8" t="n"/>
    </row>
    <row r="5816">
      <c r="A5816" s="8" t="inlineStr">
        <is>
          <t>CANON-202603-005690</t>
        </is>
      </c>
      <c r="B5816" s="9" t="inlineStr">
        <is>
          <t>2026-03</t>
        </is>
      </c>
      <c r="C5816" s="10" t="n">
        <v>46108</v>
      </c>
      <c r="D5816" s="9" t="inlineStr">
        <is>
          <t>Bound</t>
        </is>
      </c>
      <c r="E5816" s="8" t="inlineStr">
        <is>
          <t>Horace Larsson</t>
        </is>
      </c>
      <c r="F5816" s="11" t="n">
        <v>2003</v>
      </c>
      <c r="G5816" s="8" t="inlineStr">
        <is>
          <t>Mercedes-Benz</t>
        </is>
      </c>
      <c r="H5816" s="8" t="inlineStr">
        <is>
          <t>AMG GT</t>
        </is>
      </c>
      <c r="I5816" s="8" t="inlineStr">
        <is>
          <t>VCMWT8P6EYYCPK1MS</t>
        </is>
      </c>
      <c r="J5816" s="8" t="inlineStr">
        <is>
          <t>02 - Sports / GT</t>
        </is>
      </c>
      <c r="K5816" s="12" t="n">
        <v>635000</v>
      </c>
      <c r="L5816" s="8" t="inlineStr">
        <is>
          <t>Pennsylvania</t>
        </is>
      </c>
      <c r="M5816" s="13" t="n">
        <v>7787.74</v>
      </c>
      <c r="N5816" s="13" t="n">
        <v>6593.88</v>
      </c>
      <c r="O5816" s="8" t="n"/>
    </row>
    <row r="5817">
      <c r="A5817" s="8" t="inlineStr">
        <is>
          <t>CANON-202603-005691</t>
        </is>
      </c>
      <c r="B5817" s="9" t="inlineStr">
        <is>
          <t>2026-03</t>
        </is>
      </c>
      <c r="C5817" s="10" t="n">
        <v>46101</v>
      </c>
      <c r="D5817" s="9" t="inlineStr">
        <is>
          <t>Bound</t>
        </is>
      </c>
      <c r="E5817" s="8" t="inlineStr">
        <is>
          <t>Saoirse Whitlock</t>
        </is>
      </c>
      <c r="F5817" s="11" t="n">
        <v>1976</v>
      </c>
      <c r="G5817" s="8" t="inlineStr">
        <is>
          <t>Maserati</t>
        </is>
      </c>
      <c r="H5817" s="8" t="inlineStr">
        <is>
          <t>GranTurismo</t>
        </is>
      </c>
      <c r="I5817" s="8" t="inlineStr">
        <is>
          <t>UKB49ZESPMT8E7UN4</t>
        </is>
      </c>
      <c r="J5817" s="8" t="inlineStr">
        <is>
          <t>02 - Sports / GT</t>
        </is>
      </c>
      <c r="K5817" s="12" t="n">
        <v>315000</v>
      </c>
      <c r="L5817" s="8" t="inlineStr">
        <is>
          <t>Hawaii</t>
        </is>
      </c>
      <c r="M5817" s="13" t="n">
        <v>5794.81</v>
      </c>
      <c r="N5817" s="13" t="n">
        <v>4906.47</v>
      </c>
      <c r="O5817" s="8" t="n"/>
    </row>
    <row r="5818">
      <c r="A5818" s="8" t="inlineStr">
        <is>
          <t>CANON-202603-005693</t>
        </is>
      </c>
      <c r="B5818" s="9" t="inlineStr">
        <is>
          <t>2026-03</t>
        </is>
      </c>
      <c r="C5818" s="10" t="n">
        <v>46110</v>
      </c>
      <c r="D5818" s="9" t="inlineStr">
        <is>
          <t>Bound</t>
        </is>
      </c>
      <c r="E5818" s="8" t="inlineStr">
        <is>
          <t>Priya Kingsford</t>
        </is>
      </c>
      <c r="F5818" s="11" t="n">
        <v>1997</v>
      </c>
      <c r="G5818" s="8" t="inlineStr">
        <is>
          <t>Jaguar</t>
        </is>
      </c>
      <c r="H5818" s="8" t="inlineStr">
        <is>
          <t>E-Type Series 1</t>
        </is>
      </c>
      <c r="I5818" s="8" t="inlineStr">
        <is>
          <t>5DT0SKJT4LZY3MA6J</t>
        </is>
      </c>
      <c r="J5818" s="8" t="inlineStr">
        <is>
          <t>07 - Post-War Classic (1946-1972)</t>
        </is>
      </c>
      <c r="K5818" s="12" t="n">
        <v>855000</v>
      </c>
      <c r="L5818" s="8" t="inlineStr">
        <is>
          <t>Alabama</t>
        </is>
      </c>
      <c r="M5818" s="13" t="n">
        <v>8809.73</v>
      </c>
      <c r="N5818" s="13" t="n">
        <v>7459.2</v>
      </c>
      <c r="O5818" s="8" t="n"/>
    </row>
    <row r="5819">
      <c r="A5819" s="8" t="inlineStr">
        <is>
          <t>CANON-202603-005694</t>
        </is>
      </c>
      <c r="B5819" s="9" t="inlineStr">
        <is>
          <t>2026-03</t>
        </is>
      </c>
      <c r="C5819" s="10" t="n">
        <v>46096</v>
      </c>
      <c r="D5819" s="9" t="inlineStr">
        <is>
          <t>Bound</t>
        </is>
      </c>
      <c r="E5819" s="8" t="inlineStr">
        <is>
          <t>Aurelio Larsson</t>
        </is>
      </c>
      <c r="F5819" s="11" t="n">
        <v>1974</v>
      </c>
      <c r="G5819" s="8" t="inlineStr">
        <is>
          <t>Porsche</t>
        </is>
      </c>
      <c r="H5819" s="8" t="inlineStr">
        <is>
          <t>911 Turbo S</t>
        </is>
      </c>
      <c r="I5819" s="8" t="inlineStr">
        <is>
          <t>NA6EN8VBJN3MM39P4</t>
        </is>
      </c>
      <c r="J5819" s="8" t="inlineStr">
        <is>
          <t>02 - Sports / GT</t>
        </is>
      </c>
      <c r="K5819" s="12" t="n">
        <v>530000</v>
      </c>
      <c r="L5819" s="8" t="inlineStr">
        <is>
          <t>Arizona</t>
        </is>
      </c>
      <c r="M5819" s="13" t="n">
        <v>6565</v>
      </c>
      <c r="N5819" s="13" t="n">
        <v>5558.59</v>
      </c>
      <c r="O5819" s="8" t="n"/>
    </row>
    <row r="5820">
      <c r="A5820" s="8" t="inlineStr">
        <is>
          <t>CANON-202603-005695</t>
        </is>
      </c>
      <c r="B5820" s="9" t="inlineStr">
        <is>
          <t>2026-03</t>
        </is>
      </c>
      <c r="C5820" s="10" t="n">
        <v>46085</v>
      </c>
      <c r="D5820" s="9" t="inlineStr">
        <is>
          <t>Bound</t>
        </is>
      </c>
      <c r="E5820" s="8" t="inlineStr">
        <is>
          <t>Ramona Montoya</t>
        </is>
      </c>
      <c r="F5820" s="11" t="n">
        <v>2019</v>
      </c>
      <c r="G5820" s="8" t="inlineStr">
        <is>
          <t>Aston Martin</t>
        </is>
      </c>
      <c r="H5820" s="8" t="inlineStr">
        <is>
          <t>DB12</t>
        </is>
      </c>
      <c r="I5820" s="8" t="inlineStr">
        <is>
          <t>Z5F1NWH6SVNL8W6FJ</t>
        </is>
      </c>
      <c r="J5820" s="8" t="inlineStr">
        <is>
          <t>02 - Sports / GT</t>
        </is>
      </c>
      <c r="K5820" s="12" t="n">
        <v>275000</v>
      </c>
      <c r="L5820" s="8" t="inlineStr">
        <is>
          <t>Indiana</t>
        </is>
      </c>
      <c r="M5820" s="13" t="n">
        <v>4786.56</v>
      </c>
      <c r="N5820" s="13" t="n">
        <v>4052.78</v>
      </c>
      <c r="O5820" s="8" t="n"/>
    </row>
    <row r="5821">
      <c r="A5821" s="8" t="inlineStr">
        <is>
          <t>CANON-202603-005696</t>
        </is>
      </c>
      <c r="B5821" s="9" t="inlineStr">
        <is>
          <t>2026-03</t>
        </is>
      </c>
      <c r="C5821" s="10" t="n">
        <v>46090</v>
      </c>
      <c r="D5821" s="9" t="inlineStr">
        <is>
          <t>Bound</t>
        </is>
      </c>
      <c r="E5821" s="8" t="inlineStr">
        <is>
          <t>Emiliano Montoya</t>
        </is>
      </c>
      <c r="F5821" s="11" t="n">
        <v>2000</v>
      </c>
      <c r="G5821" s="8" t="inlineStr">
        <is>
          <t>Icon</t>
        </is>
      </c>
      <c r="H5821" s="8" t="inlineStr">
        <is>
          <t>Derelict</t>
        </is>
      </c>
      <c r="I5821" s="8" t="inlineStr">
        <is>
          <t>9P9EJCXMP4TJABBV0</t>
        </is>
      </c>
      <c r="J5821" s="8" t="inlineStr">
        <is>
          <t>11 - Restomod / Coachbuilt / Bespoke</t>
        </is>
      </c>
      <c r="K5821" s="12" t="n">
        <v>1090000</v>
      </c>
      <c r="L5821" s="8" t="inlineStr">
        <is>
          <t>Michigan</t>
        </is>
      </c>
      <c r="M5821" s="13" t="n">
        <v>21676.6</v>
      </c>
      <c r="N5821" s="13" t="n">
        <v>18353.58</v>
      </c>
      <c r="O5821" s="8" t="n"/>
    </row>
    <row r="5822">
      <c r="A5822" s="8" t="inlineStr">
        <is>
          <t>CANON-202603-005698</t>
        </is>
      </c>
      <c r="B5822" s="9" t="inlineStr">
        <is>
          <t>2026-03</t>
        </is>
      </c>
      <c r="C5822" s="10" t="n">
        <v>46103</v>
      </c>
      <c r="D5822" s="9" t="inlineStr">
        <is>
          <t>Bound</t>
        </is>
      </c>
      <c r="E5822" s="8" t="inlineStr">
        <is>
          <t>Marisol Chattopadhyay</t>
        </is>
      </c>
      <c r="F5822" s="11" t="n">
        <v>1996</v>
      </c>
      <c r="G5822" s="8" t="inlineStr">
        <is>
          <t>Maserati</t>
        </is>
      </c>
      <c r="H5822" s="8" t="inlineStr">
        <is>
          <t>GranTurismo</t>
        </is>
      </c>
      <c r="I5822" s="8" t="inlineStr">
        <is>
          <t>WFD9JEHTED3M3PHNK</t>
        </is>
      </c>
      <c r="J5822" s="8" t="inlineStr">
        <is>
          <t>02 - Sports / GT</t>
        </is>
      </c>
      <c r="K5822" s="12" t="n">
        <v>670000</v>
      </c>
      <c r="L5822" s="8" t="inlineStr">
        <is>
          <t>Arkansas</t>
        </is>
      </c>
      <c r="M5822" s="13" t="n">
        <v>11339.43</v>
      </c>
      <c r="N5822" s="13" t="n">
        <v>9601.1</v>
      </c>
      <c r="O5822" s="8" t="n"/>
    </row>
    <row r="5823">
      <c r="A5823" s="8" t="inlineStr">
        <is>
          <t>CANON-202603-005699</t>
        </is>
      </c>
      <c r="B5823" s="9" t="inlineStr">
        <is>
          <t>2026-03</t>
        </is>
      </c>
      <c r="C5823" s="10" t="n">
        <v>46091</v>
      </c>
      <c r="D5823" s="9" t="inlineStr">
        <is>
          <t>Bound</t>
        </is>
      </c>
      <c r="E5823" s="8" t="inlineStr">
        <is>
          <t>Mireille Montoya</t>
        </is>
      </c>
      <c r="F5823" s="11" t="n">
        <v>2017</v>
      </c>
      <c r="G5823" s="8" t="inlineStr">
        <is>
          <t>Bugatti</t>
        </is>
      </c>
      <c r="H5823" s="8" t="inlineStr">
        <is>
          <t>Type 57</t>
        </is>
      </c>
      <c r="I5823" s="8" t="inlineStr">
        <is>
          <t>U27N0K077LGM86445</t>
        </is>
      </c>
      <c r="J5823" s="8" t="inlineStr">
        <is>
          <t>06 - Vintage Pre-War (pre-1946)</t>
        </is>
      </c>
      <c r="K5823" s="12" t="n">
        <v>1340000</v>
      </c>
      <c r="L5823" s="8" t="inlineStr">
        <is>
          <t>Wyoming</t>
        </is>
      </c>
      <c r="M5823" s="13" t="n">
        <v>9197.959999999999</v>
      </c>
      <c r="N5823" s="13" t="n">
        <v>7787.91</v>
      </c>
      <c r="O5823" s="8" t="n"/>
    </row>
    <row r="5824">
      <c r="A5824" s="8" t="inlineStr">
        <is>
          <t>CANON-202603-005700</t>
        </is>
      </c>
      <c r="B5824" s="9" t="inlineStr">
        <is>
          <t>2026-03</t>
        </is>
      </c>
      <c r="C5824" s="10" t="n">
        <v>46107</v>
      </c>
      <c r="D5824" s="9" t="inlineStr">
        <is>
          <t>Bound</t>
        </is>
      </c>
      <c r="E5824" s="8" t="inlineStr">
        <is>
          <t>Callum Bellandi</t>
        </is>
      </c>
      <c r="F5824" s="11" t="n">
        <v>2007</v>
      </c>
      <c r="G5824" s="8" t="inlineStr">
        <is>
          <t>Ferrari</t>
        </is>
      </c>
      <c r="H5824" s="8" t="inlineStr">
        <is>
          <t>275 GTB/4</t>
        </is>
      </c>
      <c r="I5824" s="8" t="inlineStr">
        <is>
          <t>XXAUVVUSMGAY8A866</t>
        </is>
      </c>
      <c r="J5824" s="8" t="inlineStr">
        <is>
          <t>07 - Post-War Classic (1946-1972)</t>
        </is>
      </c>
      <c r="K5824" s="12" t="n">
        <v>905000</v>
      </c>
      <c r="L5824" s="8" t="inlineStr">
        <is>
          <t>Florida</t>
        </is>
      </c>
      <c r="M5824" s="13" t="n">
        <v>10426.28</v>
      </c>
      <c r="N5824" s="13" t="n">
        <v>8827.93</v>
      </c>
      <c r="O5824" s="8" t="n"/>
    </row>
    <row r="5825">
      <c r="A5825" s="8" t="inlineStr">
        <is>
          <t>CANON-202603-005701</t>
        </is>
      </c>
      <c r="B5825" s="9" t="inlineStr">
        <is>
          <t>2026-03</t>
        </is>
      </c>
      <c r="C5825" s="10" t="n">
        <v>46095</v>
      </c>
      <c r="D5825" s="9" t="inlineStr">
        <is>
          <t>Bound</t>
        </is>
      </c>
      <c r="E5825" s="8" t="inlineStr">
        <is>
          <t>Ramona Rourke</t>
        </is>
      </c>
      <c r="F5825" s="11" t="n">
        <v>1960</v>
      </c>
      <c r="G5825" s="8" t="inlineStr">
        <is>
          <t>Icon</t>
        </is>
      </c>
      <c r="H5825" s="8" t="inlineStr">
        <is>
          <t>Derelict</t>
        </is>
      </c>
      <c r="I5825" s="8" t="inlineStr">
        <is>
          <t>8CPL05W7BF8XFW8GG</t>
        </is>
      </c>
      <c r="J5825" s="8" t="inlineStr">
        <is>
          <t>11 - Restomod / Coachbuilt / Bespoke</t>
        </is>
      </c>
      <c r="K5825" s="12" t="n">
        <v>1950000</v>
      </c>
      <c r="L5825" s="8" t="inlineStr">
        <is>
          <t>Louisiana</t>
        </is>
      </c>
      <c r="M5825" s="13" t="n">
        <v>30272.83</v>
      </c>
      <c r="N5825" s="13" t="n">
        <v>25632.01</v>
      </c>
      <c r="O5825" s="8" t="n"/>
    </row>
    <row r="5826">
      <c r="A5826" s="8" t="inlineStr">
        <is>
          <t>CANON-202603-005702</t>
        </is>
      </c>
      <c r="B5826" s="9" t="inlineStr">
        <is>
          <t>2026-03</t>
        </is>
      </c>
      <c r="C5826" s="10" t="n">
        <v>46088</v>
      </c>
      <c r="D5826" s="9" t="inlineStr">
        <is>
          <t>Bound</t>
        </is>
      </c>
      <c r="E5826" s="8" t="inlineStr">
        <is>
          <t>Horace Kingsford</t>
        </is>
      </c>
      <c r="F5826" s="11" t="n">
        <v>1982</v>
      </c>
      <c r="G5826" s="8" t="inlineStr">
        <is>
          <t>Ferrari</t>
        </is>
      </c>
      <c r="H5826" s="8" t="inlineStr">
        <is>
          <t>296 GTB</t>
        </is>
      </c>
      <c r="I5826" s="8" t="inlineStr">
        <is>
          <t>TPA79K6SZRS35JAGD</t>
        </is>
      </c>
      <c r="J5826" s="8" t="inlineStr">
        <is>
          <t>03 - Supercar</t>
        </is>
      </c>
      <c r="K5826" s="12" t="n">
        <v>695000</v>
      </c>
      <c r="L5826" s="8" t="inlineStr">
        <is>
          <t>Nebraska</t>
        </is>
      </c>
      <c r="M5826" s="13" t="n">
        <v>16194.81</v>
      </c>
      <c r="N5826" s="13" t="n">
        <v>13712.15</v>
      </c>
      <c r="O5826" s="8" t="n"/>
    </row>
    <row r="5827">
      <c r="A5827" s="8" t="inlineStr">
        <is>
          <t>CANON-202603-005703</t>
        </is>
      </c>
      <c r="B5827" s="9" t="inlineStr">
        <is>
          <t>2026-03</t>
        </is>
      </c>
      <c r="C5827" s="10" t="n">
        <v>46088</v>
      </c>
      <c r="D5827" s="9" t="inlineStr">
        <is>
          <t>Bound</t>
        </is>
      </c>
      <c r="E5827" s="8" t="inlineStr">
        <is>
          <t>Sunniva Ashcombe</t>
        </is>
      </c>
      <c r="F5827" s="11" t="n">
        <v>2014</v>
      </c>
      <c r="G5827" s="8" t="inlineStr">
        <is>
          <t>Ringbrothers</t>
        </is>
      </c>
      <c r="H5827" s="8" t="inlineStr">
        <is>
          <t>Mustang</t>
        </is>
      </c>
      <c r="I5827" s="8" t="inlineStr">
        <is>
          <t>LGNSMW7BGXWUS5ZTB</t>
        </is>
      </c>
      <c r="J5827" s="8" t="inlineStr">
        <is>
          <t>11 - Restomod / Coachbuilt / Bespoke</t>
        </is>
      </c>
      <c r="K5827" s="12" t="n">
        <v>460000</v>
      </c>
      <c r="L5827" s="8" t="inlineStr">
        <is>
          <t>Nevada</t>
        </is>
      </c>
      <c r="M5827" s="13" t="n">
        <v>8936.15</v>
      </c>
      <c r="N5827" s="13" t="n">
        <v>7566.24</v>
      </c>
      <c r="O5827" s="8" t="n"/>
    </row>
    <row r="5828">
      <c r="A5828" s="8" t="inlineStr">
        <is>
          <t>CANON-202603-005704</t>
        </is>
      </c>
      <c r="B5828" s="9" t="inlineStr">
        <is>
          <t>2026-03</t>
        </is>
      </c>
      <c r="C5828" s="10" t="n">
        <v>46102</v>
      </c>
      <c r="D5828" s="9" t="inlineStr">
        <is>
          <t>Bound</t>
        </is>
      </c>
      <c r="E5828" s="8" t="inlineStr">
        <is>
          <t>Sunniva Delacroix</t>
        </is>
      </c>
      <c r="F5828" s="11" t="n">
        <v>2001</v>
      </c>
      <c r="G5828" s="8" t="inlineStr">
        <is>
          <t>Mercedes-Benz</t>
        </is>
      </c>
      <c r="H5828" s="8" t="inlineStr">
        <is>
          <t>AMG GT</t>
        </is>
      </c>
      <c r="I5828" s="8" t="inlineStr">
        <is>
          <t>L5ZFG7LW3HCJ30YK4</t>
        </is>
      </c>
      <c r="J5828" s="8" t="inlineStr">
        <is>
          <t>02 - Sports / GT</t>
        </is>
      </c>
      <c r="K5828" s="12" t="n">
        <v>1115000</v>
      </c>
      <c r="L5828" s="8" t="inlineStr">
        <is>
          <t>Delaware</t>
        </is>
      </c>
      <c r="M5828" s="13" t="n">
        <v>14463.44</v>
      </c>
      <c r="N5828" s="13" t="n">
        <v>12246.19</v>
      </c>
      <c r="O5828" s="8" t="n"/>
    </row>
    <row r="5829">
      <c r="A5829" s="8" t="inlineStr">
        <is>
          <t>CANON-202603-005705</t>
        </is>
      </c>
      <c r="B5829" s="9" t="inlineStr">
        <is>
          <t>2026-03</t>
        </is>
      </c>
      <c r="C5829" s="10" t="n">
        <v>46091</v>
      </c>
      <c r="D5829" s="9" t="inlineStr">
        <is>
          <t>Bound</t>
        </is>
      </c>
      <c r="E5829" s="8" t="inlineStr">
        <is>
          <t>Saoirse Kingsford</t>
        </is>
      </c>
      <c r="F5829" s="11" t="n">
        <v>1993</v>
      </c>
      <c r="G5829" s="8" t="inlineStr">
        <is>
          <t>Ferrari</t>
        </is>
      </c>
      <c r="H5829" s="8" t="inlineStr">
        <is>
          <t>296 GTB</t>
        </is>
      </c>
      <c r="I5829" s="8" t="inlineStr">
        <is>
          <t>B2M7EHMG2GEKYS22B</t>
        </is>
      </c>
      <c r="J5829" s="8" t="inlineStr">
        <is>
          <t>03 - Supercar</t>
        </is>
      </c>
      <c r="K5829" s="12" t="n">
        <v>1950000</v>
      </c>
      <c r="L5829" s="8" t="inlineStr">
        <is>
          <t>Oregon</t>
        </is>
      </c>
      <c r="M5829" s="13" t="n">
        <v>33260.38</v>
      </c>
      <c r="N5829" s="13" t="n">
        <v>28161.56</v>
      </c>
      <c r="O5829" s="8" t="n"/>
    </row>
    <row r="5830">
      <c r="A5830" s="8" t="inlineStr">
        <is>
          <t>CANON-202603-005707</t>
        </is>
      </c>
      <c r="B5830" s="9" t="inlineStr">
        <is>
          <t>2026-03</t>
        </is>
      </c>
      <c r="C5830" s="10" t="n">
        <v>46088</v>
      </c>
      <c r="D5830" s="9" t="inlineStr">
        <is>
          <t>Bound</t>
        </is>
      </c>
      <c r="E5830" s="8" t="inlineStr">
        <is>
          <t>Priya Larsson</t>
        </is>
      </c>
      <c r="F5830" s="11" t="n">
        <v>2019</v>
      </c>
      <c r="G5830" s="8" t="inlineStr">
        <is>
          <t>Mercedes-Benz</t>
        </is>
      </c>
      <c r="H5830" s="8" t="inlineStr">
        <is>
          <t>AMG GT</t>
        </is>
      </c>
      <c r="I5830" s="8" t="inlineStr">
        <is>
          <t>5EH24M5RUJ1T9CAGH</t>
        </is>
      </c>
      <c r="J5830" s="8" t="inlineStr">
        <is>
          <t>02 - Sports / GT</t>
        </is>
      </c>
      <c r="K5830" s="12" t="n">
        <v>1220000</v>
      </c>
      <c r="L5830" s="8" t="inlineStr">
        <is>
          <t>West Virginia</t>
        </is>
      </c>
      <c r="M5830" s="13" t="n">
        <v>16838.3</v>
      </c>
      <c r="N5830" s="13" t="n">
        <v>14256.99</v>
      </c>
      <c r="O5830" s="8" t="n"/>
    </row>
    <row r="5831">
      <c r="A5831" s="8" t="inlineStr">
        <is>
          <t>CANON-202603-005709</t>
        </is>
      </c>
      <c r="B5831" s="9" t="inlineStr">
        <is>
          <t>2026-03</t>
        </is>
      </c>
      <c r="C5831" s="10" t="n">
        <v>46091</v>
      </c>
      <c r="D5831" s="9" t="inlineStr">
        <is>
          <t>Bound</t>
        </is>
      </c>
      <c r="E5831" s="8" t="inlineStr">
        <is>
          <t>Emiliano Okonkwo</t>
        </is>
      </c>
      <c r="F5831" s="11" t="n">
        <v>2015</v>
      </c>
      <c r="G5831" s="8" t="inlineStr">
        <is>
          <t>Lamborghini</t>
        </is>
      </c>
      <c r="H5831" s="8" t="inlineStr">
        <is>
          <t>Huracan EVO</t>
        </is>
      </c>
      <c r="I5831" s="8" t="inlineStr">
        <is>
          <t>VTAY67PK2TNJFGWZX</t>
        </is>
      </c>
      <c r="J5831" s="8" t="inlineStr">
        <is>
          <t>03 - Supercar</t>
        </is>
      </c>
      <c r="K5831" s="12" t="n">
        <v>395000</v>
      </c>
      <c r="L5831" s="8" t="inlineStr">
        <is>
          <t>Maryland</t>
        </is>
      </c>
      <c r="M5831" s="13" t="n">
        <v>8142.22</v>
      </c>
      <c r="N5831" s="13" t="n">
        <v>6894.02</v>
      </c>
      <c r="O5831" s="8" t="n"/>
    </row>
    <row r="5832">
      <c r="A5832" s="8" t="inlineStr">
        <is>
          <t>CANON-202603-005710</t>
        </is>
      </c>
      <c r="B5832" s="9" t="inlineStr">
        <is>
          <t>2026-03</t>
        </is>
      </c>
      <c r="C5832" s="10" t="n">
        <v>46103</v>
      </c>
      <c r="D5832" s="9" t="inlineStr">
        <is>
          <t>Bound</t>
        </is>
      </c>
      <c r="E5832" s="8" t="inlineStr">
        <is>
          <t>Callum Delacroix</t>
        </is>
      </c>
      <c r="F5832" s="11" t="n">
        <v>2017</v>
      </c>
      <c r="G5832" s="8" t="inlineStr">
        <is>
          <t>Mercedes-Benz</t>
        </is>
      </c>
      <c r="H5832" s="8" t="inlineStr">
        <is>
          <t>AMG GT</t>
        </is>
      </c>
      <c r="I5832" s="8" t="inlineStr">
        <is>
          <t>S5B2U8U1JKC0DA0WL</t>
        </is>
      </c>
      <c r="J5832" s="8" t="inlineStr">
        <is>
          <t>02 - Sports / GT</t>
        </is>
      </c>
      <c r="K5832" s="12" t="n">
        <v>275000</v>
      </c>
      <c r="L5832" s="8" t="inlineStr">
        <is>
          <t>Washington</t>
        </is>
      </c>
      <c r="M5832" s="13" t="n">
        <v>3735.85</v>
      </c>
      <c r="N5832" s="13" t="n">
        <v>3163.14</v>
      </c>
      <c r="O5832" s="8" t="n"/>
    </row>
    <row r="5833">
      <c r="A5833" s="8" t="inlineStr">
        <is>
          <t>CANON-202603-005711</t>
        </is>
      </c>
      <c r="B5833" s="9" t="inlineStr">
        <is>
          <t>2026-03</t>
        </is>
      </c>
      <c r="C5833" s="10" t="n">
        <v>46110</v>
      </c>
      <c r="D5833" s="9" t="inlineStr">
        <is>
          <t>Bound</t>
        </is>
      </c>
      <c r="E5833" s="8" t="inlineStr">
        <is>
          <t>Marisol Farkas</t>
        </is>
      </c>
      <c r="F5833" s="11" t="n">
        <v>1990</v>
      </c>
      <c r="G5833" s="8" t="inlineStr">
        <is>
          <t>Maserati</t>
        </is>
      </c>
      <c r="H5833" s="8" t="inlineStr">
        <is>
          <t>GranTurismo</t>
        </is>
      </c>
      <c r="I5833" s="8" t="inlineStr">
        <is>
          <t>KLB3DHFX2RM64534C</t>
        </is>
      </c>
      <c r="J5833" s="8" t="inlineStr">
        <is>
          <t>02 - Sports / GT</t>
        </is>
      </c>
      <c r="K5833" s="12" t="n">
        <v>175000</v>
      </c>
      <c r="L5833" s="8" t="inlineStr">
        <is>
          <t>Arizona</t>
        </is>
      </c>
      <c r="M5833" s="13" t="n">
        <v>3068.11</v>
      </c>
      <c r="N5833" s="13" t="n">
        <v>2597.77</v>
      </c>
      <c r="O5833" s="8" t="n"/>
    </row>
    <row r="5834">
      <c r="A5834" s="8" t="inlineStr">
        <is>
          <t>CANON-202603-005712</t>
        </is>
      </c>
      <c r="B5834" s="9" t="inlineStr">
        <is>
          <t>2026-03</t>
        </is>
      </c>
      <c r="C5834" s="10" t="n">
        <v>46085</v>
      </c>
      <c r="D5834" s="9" t="inlineStr">
        <is>
          <t>Bound</t>
        </is>
      </c>
      <c r="E5834" s="8" t="inlineStr">
        <is>
          <t>Wilhelmina Vandermeer</t>
        </is>
      </c>
      <c r="F5834" s="11" t="n">
        <v>2002</v>
      </c>
      <c r="G5834" s="8" t="inlineStr">
        <is>
          <t>Maserati</t>
        </is>
      </c>
      <c r="H5834" s="8" t="inlineStr">
        <is>
          <t>GranTurismo</t>
        </is>
      </c>
      <c r="I5834" s="8" t="inlineStr">
        <is>
          <t>TUSBZ94EWJRJCJY0N</t>
        </is>
      </c>
      <c r="J5834" s="8" t="inlineStr">
        <is>
          <t>02 - Sports / GT</t>
        </is>
      </c>
      <c r="K5834" s="12" t="n">
        <v>625000</v>
      </c>
      <c r="L5834" s="8" t="inlineStr">
        <is>
          <t>Kentucky</t>
        </is>
      </c>
      <c r="M5834" s="13" t="n">
        <v>10271.23</v>
      </c>
      <c r="N5834" s="13" t="n">
        <v>8696.65</v>
      </c>
      <c r="O5834" s="8" t="n"/>
    </row>
    <row r="5835">
      <c r="A5835" s="8" t="inlineStr">
        <is>
          <t>CANON-202603-005713</t>
        </is>
      </c>
      <c r="B5835" s="9" t="inlineStr">
        <is>
          <t>2026-03</t>
        </is>
      </c>
      <c r="C5835" s="10" t="n">
        <v>46101</v>
      </c>
      <c r="D5835" s="9" t="inlineStr">
        <is>
          <t>Bound</t>
        </is>
      </c>
      <c r="E5835" s="8" t="inlineStr">
        <is>
          <t>Desmond Underwood</t>
        </is>
      </c>
      <c r="F5835" s="11" t="n">
        <v>1969</v>
      </c>
      <c r="G5835" s="8" t="inlineStr">
        <is>
          <t>Aston Martin</t>
        </is>
      </c>
      <c r="H5835" s="8" t="inlineStr">
        <is>
          <t>DB5</t>
        </is>
      </c>
      <c r="I5835" s="8" t="inlineStr">
        <is>
          <t>X74SZ4MF8F57CZL7C</t>
        </is>
      </c>
      <c r="J5835" s="8" t="inlineStr">
        <is>
          <t>07 - Post-War Classic (1946-1972)</t>
        </is>
      </c>
      <c r="K5835" s="12" t="n">
        <v>150000</v>
      </c>
      <c r="L5835" s="8" t="inlineStr">
        <is>
          <t>Florida</t>
        </is>
      </c>
      <c r="M5835" s="13" t="n">
        <v>2290.75</v>
      </c>
      <c r="N5835" s="13" t="n">
        <v>1939.58</v>
      </c>
      <c r="O5835" s="8" t="n"/>
    </row>
    <row r="5836">
      <c r="A5836" s="8" t="inlineStr">
        <is>
          <t>CANON-202603-005714</t>
        </is>
      </c>
      <c r="B5836" s="9" t="inlineStr">
        <is>
          <t>2026-03</t>
        </is>
      </c>
      <c r="C5836" s="10" t="n">
        <v>46084</v>
      </c>
      <c r="D5836" s="9" t="inlineStr">
        <is>
          <t>Bound</t>
        </is>
      </c>
      <c r="E5836" s="8" t="inlineStr">
        <is>
          <t>Ottilie Underwood</t>
        </is>
      </c>
      <c r="F5836" s="11" t="n">
        <v>1975</v>
      </c>
      <c r="G5836" s="8" t="inlineStr">
        <is>
          <t>Mercedes-Benz</t>
        </is>
      </c>
      <c r="H5836" s="8" t="inlineStr">
        <is>
          <t>AMG GT</t>
        </is>
      </c>
      <c r="I5836" s="8" t="inlineStr">
        <is>
          <t>P6CFK9SGZRK4YVYD2</t>
        </is>
      </c>
      <c r="J5836" s="8" t="inlineStr">
        <is>
          <t>02 - Sports / GT</t>
        </is>
      </c>
      <c r="K5836" s="12" t="n">
        <v>795000</v>
      </c>
      <c r="L5836" s="8" t="inlineStr">
        <is>
          <t>Florida</t>
        </is>
      </c>
      <c r="M5836" s="13" t="n">
        <v>13845</v>
      </c>
      <c r="N5836" s="13" t="n">
        <v>11722.56</v>
      </c>
      <c r="O5836" s="8" t="n"/>
    </row>
    <row r="5837">
      <c r="A5837" s="8" t="inlineStr">
        <is>
          <t>CANON-202603-005715</t>
        </is>
      </c>
      <c r="B5837" s="9" t="inlineStr">
        <is>
          <t>2026-03</t>
        </is>
      </c>
      <c r="C5837" s="10" t="n">
        <v>46093</v>
      </c>
      <c r="D5837" s="9" t="inlineStr">
        <is>
          <t>Bound</t>
        </is>
      </c>
      <c r="E5837" s="8" t="inlineStr">
        <is>
          <t>Priya Bellandi</t>
        </is>
      </c>
      <c r="F5837" s="11" t="n">
        <v>2009</v>
      </c>
      <c r="G5837" s="8" t="inlineStr">
        <is>
          <t>Bentley</t>
        </is>
      </c>
      <c r="H5837" s="8" t="inlineStr">
        <is>
          <t>Continental GT</t>
        </is>
      </c>
      <c r="I5837" s="8" t="inlineStr">
        <is>
          <t>FMKA82MBHNSZZ0G9Z</t>
        </is>
      </c>
      <c r="J5837" s="8" t="inlineStr">
        <is>
          <t>02 - Sports / GT</t>
        </is>
      </c>
      <c r="K5837" s="12" t="n">
        <v>165000</v>
      </c>
      <c r="L5837" s="8" t="inlineStr">
        <is>
          <t>Rhode Island</t>
        </is>
      </c>
      <c r="M5837" s="13" t="n">
        <v>3923.89</v>
      </c>
      <c r="N5837" s="13" t="n">
        <v>3322.36</v>
      </c>
      <c r="O5837" s="8" t="n"/>
    </row>
    <row r="5838">
      <c r="A5838" s="8" t="inlineStr">
        <is>
          <t>CANON-202603-005716</t>
        </is>
      </c>
      <c r="B5838" s="9" t="inlineStr">
        <is>
          <t>2026-03</t>
        </is>
      </c>
      <c r="C5838" s="10" t="n">
        <v>46085</v>
      </c>
      <c r="D5838" s="9" t="inlineStr">
        <is>
          <t>Bound</t>
        </is>
      </c>
      <c r="E5838" s="8" t="inlineStr">
        <is>
          <t>Mireille Kingsford</t>
        </is>
      </c>
      <c r="F5838" s="11" t="n">
        <v>1976</v>
      </c>
      <c r="G5838" s="8" t="inlineStr">
        <is>
          <t>Porsche</t>
        </is>
      </c>
      <c r="H5838" s="8" t="inlineStr">
        <is>
          <t>911 Turbo S</t>
        </is>
      </c>
      <c r="I5838" s="8" t="inlineStr">
        <is>
          <t>2YJ0JJ247SN71002F</t>
        </is>
      </c>
      <c r="J5838" s="8" t="inlineStr">
        <is>
          <t>02 - Sports / GT</t>
        </is>
      </c>
      <c r="K5838" s="12" t="n">
        <v>990000</v>
      </c>
      <c r="L5838" s="8" t="inlineStr">
        <is>
          <t>Oregon</t>
        </is>
      </c>
      <c r="M5838" s="13" t="n">
        <v>13719.91</v>
      </c>
      <c r="N5838" s="13" t="n">
        <v>11616.65</v>
      </c>
      <c r="O5838" s="8" t="n"/>
    </row>
    <row r="5839">
      <c r="A5839" s="8" t="inlineStr">
        <is>
          <t>CANON-202603-005718</t>
        </is>
      </c>
      <c r="B5839" s="9" t="inlineStr">
        <is>
          <t>2026-03</t>
        </is>
      </c>
      <c r="C5839" s="10" t="n">
        <v>46092</v>
      </c>
      <c r="D5839" s="9" t="inlineStr">
        <is>
          <t>Bound</t>
        </is>
      </c>
      <c r="E5839" s="8" t="inlineStr">
        <is>
          <t>Sunniva Underwood</t>
        </is>
      </c>
      <c r="F5839" s="11" t="n">
        <v>1980</v>
      </c>
      <c r="G5839" s="8" t="inlineStr">
        <is>
          <t>Porsche</t>
        </is>
      </c>
      <c r="H5839" s="8" t="inlineStr">
        <is>
          <t>911 Turbo S</t>
        </is>
      </c>
      <c r="I5839" s="8" t="inlineStr">
        <is>
          <t>FGBDU44MKXA8S5YXU</t>
        </is>
      </c>
      <c r="J5839" s="8" t="inlineStr">
        <is>
          <t>02 - Sports / GT</t>
        </is>
      </c>
      <c r="K5839" s="12" t="n">
        <v>585000</v>
      </c>
      <c r="L5839" s="8" t="inlineStr">
        <is>
          <t>Florida</t>
        </is>
      </c>
      <c r="M5839" s="13" t="n">
        <v>10187.83</v>
      </c>
      <c r="N5839" s="13" t="n">
        <v>8626.040000000001</v>
      </c>
      <c r="O5839" s="8" t="n"/>
    </row>
    <row r="5840">
      <c r="A5840" s="8" t="inlineStr">
        <is>
          <t>CANON-202603-005719</t>
        </is>
      </c>
      <c r="B5840" s="9" t="inlineStr">
        <is>
          <t>2026-03</t>
        </is>
      </c>
      <c r="C5840" s="10" t="n">
        <v>46105</v>
      </c>
      <c r="D5840" s="9" t="inlineStr">
        <is>
          <t>Bound</t>
        </is>
      </c>
      <c r="E5840" s="8" t="inlineStr">
        <is>
          <t>Ottilie Vandermeer</t>
        </is>
      </c>
      <c r="F5840" s="11" t="n">
        <v>1962</v>
      </c>
      <c r="G5840" s="8" t="inlineStr">
        <is>
          <t>Aston Martin</t>
        </is>
      </c>
      <c r="H5840" s="8" t="inlineStr">
        <is>
          <t>DB12</t>
        </is>
      </c>
      <c r="I5840" s="8" t="inlineStr">
        <is>
          <t>VHH58V40VTMX2VD5N</t>
        </is>
      </c>
      <c r="J5840" s="8" t="inlineStr">
        <is>
          <t>02 - Sports / GT</t>
        </is>
      </c>
      <c r="K5840" s="12" t="n">
        <v>905000</v>
      </c>
      <c r="L5840" s="8" t="inlineStr">
        <is>
          <t>Delaware</t>
        </is>
      </c>
      <c r="M5840" s="13" t="n">
        <v>13873.82</v>
      </c>
      <c r="N5840" s="13" t="n">
        <v>11746.96</v>
      </c>
      <c r="O5840" s="8" t="n"/>
    </row>
    <row r="5841">
      <c r="A5841" s="8" t="inlineStr">
        <is>
          <t>CANON-202603-005720</t>
        </is>
      </c>
      <c r="B5841" s="9" t="inlineStr">
        <is>
          <t>2026-03</t>
        </is>
      </c>
      <c r="C5841" s="10" t="n">
        <v>46111</v>
      </c>
      <c r="D5841" s="9" t="inlineStr">
        <is>
          <t>Bound</t>
        </is>
      </c>
      <c r="E5841" s="8" t="inlineStr">
        <is>
          <t>Desmond Nakashima</t>
        </is>
      </c>
      <c r="F5841" s="11" t="n">
        <v>1996</v>
      </c>
      <c r="G5841" s="8" t="inlineStr">
        <is>
          <t>Ferrari</t>
        </is>
      </c>
      <c r="H5841" s="8" t="inlineStr">
        <is>
          <t>275 GTB/4</t>
        </is>
      </c>
      <c r="I5841" s="8" t="inlineStr">
        <is>
          <t>67RTT3WE4S1TA1AGB</t>
        </is>
      </c>
      <c r="J5841" s="8" t="inlineStr">
        <is>
          <t>07 - Post-War Classic (1946-1972)</t>
        </is>
      </c>
      <c r="K5841" s="12" t="n">
        <v>710000</v>
      </c>
      <c r="L5841" s="8" t="inlineStr">
        <is>
          <t>Washington</t>
        </is>
      </c>
      <c r="M5841" s="13" t="n">
        <v>5529.96</v>
      </c>
      <c r="N5841" s="13" t="n">
        <v>4682.22</v>
      </c>
      <c r="O5841" s="8" t="n"/>
    </row>
    <row r="5842">
      <c r="A5842" s="8" t="inlineStr">
        <is>
          <t>CANON-202603-005721</t>
        </is>
      </c>
      <c r="B5842" s="9" t="inlineStr">
        <is>
          <t>2026-03</t>
        </is>
      </c>
      <c r="C5842" s="10" t="n">
        <v>46110</v>
      </c>
      <c r="D5842" s="9" t="inlineStr">
        <is>
          <t>Bound</t>
        </is>
      </c>
      <c r="E5842" s="8" t="inlineStr">
        <is>
          <t>Desmond Okonkwo</t>
        </is>
      </c>
      <c r="F5842" s="11" t="n">
        <v>2021</v>
      </c>
      <c r="G5842" s="8" t="inlineStr">
        <is>
          <t>Aston Martin</t>
        </is>
      </c>
      <c r="H5842" s="8" t="inlineStr">
        <is>
          <t>DB12</t>
        </is>
      </c>
      <c r="I5842" s="8" t="inlineStr">
        <is>
          <t>UM56H250VXN4ZDKXV</t>
        </is>
      </c>
      <c r="J5842" s="8" t="inlineStr">
        <is>
          <t>02 - Sports / GT</t>
        </is>
      </c>
      <c r="K5842" s="12" t="n">
        <v>610000</v>
      </c>
      <c r="L5842" s="8" t="inlineStr">
        <is>
          <t>New York</t>
        </is>
      </c>
      <c r="M5842" s="13" t="n">
        <v>9575.85</v>
      </c>
      <c r="N5842" s="13" t="n">
        <v>8107.87</v>
      </c>
      <c r="O5842" s="8" t="n"/>
    </row>
    <row r="5843">
      <c r="A5843" s="8" t="inlineStr">
        <is>
          <t>CANON-202603-005722</t>
        </is>
      </c>
      <c r="B5843" s="9" t="inlineStr">
        <is>
          <t>2026-03</t>
        </is>
      </c>
      <c r="C5843" s="10" t="n">
        <v>46089</v>
      </c>
      <c r="D5843" s="9" t="inlineStr">
        <is>
          <t>Bound</t>
        </is>
      </c>
      <c r="E5843" s="8" t="inlineStr">
        <is>
          <t>Emiliano Pennington</t>
        </is>
      </c>
      <c r="F5843" s="11" t="n">
        <v>2012</v>
      </c>
      <c r="G5843" s="8" t="inlineStr">
        <is>
          <t>BMW</t>
        </is>
      </c>
      <c r="H5843" s="8" t="inlineStr">
        <is>
          <t>M8 Competition</t>
        </is>
      </c>
      <c r="I5843" s="8" t="inlineStr">
        <is>
          <t>RE5RKNSR9TF0BTRGT</t>
        </is>
      </c>
      <c r="J5843" s="8" t="inlineStr">
        <is>
          <t>02 - Sports / GT</t>
        </is>
      </c>
      <c r="K5843" s="12" t="n">
        <v>485000</v>
      </c>
      <c r="L5843" s="8" t="inlineStr">
        <is>
          <t>Alabama</t>
        </is>
      </c>
      <c r="M5843" s="13" t="n">
        <v>8716.27</v>
      </c>
      <c r="N5843" s="13" t="n">
        <v>7380.07</v>
      </c>
      <c r="O5843" s="8" t="n"/>
    </row>
    <row r="5844">
      <c r="A5844" s="8" t="inlineStr">
        <is>
          <t>CANON-202603-005723</t>
        </is>
      </c>
      <c r="B5844" s="9" t="inlineStr">
        <is>
          <t>2026-03</t>
        </is>
      </c>
      <c r="C5844" s="10" t="n">
        <v>46101</v>
      </c>
      <c r="D5844" s="9" t="inlineStr">
        <is>
          <t>Bound</t>
        </is>
      </c>
      <c r="E5844" s="8" t="inlineStr">
        <is>
          <t>Priya Vasquez</t>
        </is>
      </c>
      <c r="F5844" s="11" t="n">
        <v>1979</v>
      </c>
      <c r="G5844" s="8" t="inlineStr">
        <is>
          <t>Maserati</t>
        </is>
      </c>
      <c r="H5844" s="8" t="inlineStr">
        <is>
          <t>GranTurismo</t>
        </is>
      </c>
      <c r="I5844" s="8" t="inlineStr">
        <is>
          <t>ANF4KFE4RUK48P86L</t>
        </is>
      </c>
      <c r="J5844" s="8" t="inlineStr">
        <is>
          <t>02 - Sports / GT</t>
        </is>
      </c>
      <c r="K5844" s="12" t="n">
        <v>575000</v>
      </c>
      <c r="L5844" s="8" t="inlineStr">
        <is>
          <t>South Carolina</t>
        </is>
      </c>
      <c r="M5844" s="13" t="n">
        <v>8744.34</v>
      </c>
      <c r="N5844" s="13" t="n">
        <v>7403.83</v>
      </c>
      <c r="O5844" s="8" t="n"/>
    </row>
    <row r="5845">
      <c r="A5845" s="8" t="inlineStr">
        <is>
          <t>CANON-202603-005724</t>
        </is>
      </c>
      <c r="B5845" s="9" t="inlineStr">
        <is>
          <t>2026-03</t>
        </is>
      </c>
      <c r="C5845" s="10" t="n">
        <v>46097</v>
      </c>
      <c r="D5845" s="9" t="inlineStr">
        <is>
          <t>Bound</t>
        </is>
      </c>
      <c r="E5845" s="8" t="inlineStr">
        <is>
          <t>Fenwick Okonkwo</t>
        </is>
      </c>
      <c r="F5845" s="11" t="n">
        <v>1984</v>
      </c>
      <c r="G5845" s="8" t="inlineStr">
        <is>
          <t>Mercedes-Benz</t>
        </is>
      </c>
      <c r="H5845" s="8" t="inlineStr">
        <is>
          <t>280SL Pagoda</t>
        </is>
      </c>
      <c r="I5845" s="8" t="inlineStr">
        <is>
          <t>CECXVMLEU0B1EPXHC</t>
        </is>
      </c>
      <c r="J5845" s="8" t="inlineStr">
        <is>
          <t>07 - Post-War Classic (1946-1972)</t>
        </is>
      </c>
      <c r="K5845" s="12" t="n">
        <v>1085000</v>
      </c>
      <c r="L5845" s="8" t="inlineStr">
        <is>
          <t>Iowa</t>
        </is>
      </c>
      <c r="M5845" s="13" t="n">
        <v>8557.17</v>
      </c>
      <c r="N5845" s="13" t="n">
        <v>7245.36</v>
      </c>
      <c r="O5845" s="8" t="n"/>
    </row>
    <row r="5846">
      <c r="A5846" s="8" t="inlineStr">
        <is>
          <t>CANON-202603-005725</t>
        </is>
      </c>
      <c r="B5846" s="9" t="inlineStr">
        <is>
          <t>2026-03</t>
        </is>
      </c>
      <c r="C5846" s="10" t="n">
        <v>46109</v>
      </c>
      <c r="D5846" s="9" t="inlineStr">
        <is>
          <t>Bound</t>
        </is>
      </c>
      <c r="E5846" s="8" t="inlineStr">
        <is>
          <t>Sunniva Vandermeer</t>
        </is>
      </c>
      <c r="F5846" s="11" t="n">
        <v>1985</v>
      </c>
      <c r="G5846" s="8" t="inlineStr">
        <is>
          <t>Icon</t>
        </is>
      </c>
      <c r="H5846" s="8" t="inlineStr">
        <is>
          <t>Derelict</t>
        </is>
      </c>
      <c r="I5846" s="8" t="inlineStr">
        <is>
          <t>KTKSP4GX7E5FP79DV</t>
        </is>
      </c>
      <c r="J5846" s="8" t="inlineStr">
        <is>
          <t>11 - Restomod / Coachbuilt / Bespoke</t>
        </is>
      </c>
      <c r="K5846" s="12" t="n">
        <v>745000</v>
      </c>
      <c r="L5846" s="8" t="inlineStr">
        <is>
          <t>California</t>
        </is>
      </c>
      <c r="M5846" s="13" t="n">
        <v>14801.6</v>
      </c>
      <c r="N5846" s="13" t="n">
        <v>12532.51</v>
      </c>
      <c r="O5846" s="8" t="n"/>
    </row>
    <row r="5847">
      <c r="A5847" s="8" t="inlineStr">
        <is>
          <t>CANON-202603-005727</t>
        </is>
      </c>
      <c r="B5847" s="9" t="inlineStr">
        <is>
          <t>2026-03</t>
        </is>
      </c>
      <c r="C5847" s="10" t="n">
        <v>46082</v>
      </c>
      <c r="D5847" s="9" t="inlineStr">
        <is>
          <t>Bound</t>
        </is>
      </c>
      <c r="E5847" s="8" t="inlineStr">
        <is>
          <t>Leopold Blackwood</t>
        </is>
      </c>
      <c r="F5847" s="11" t="n">
        <v>1974</v>
      </c>
      <c r="G5847" s="8" t="inlineStr">
        <is>
          <t>Mercedes-Benz</t>
        </is>
      </c>
      <c r="H5847" s="8" t="inlineStr">
        <is>
          <t>AMG GT</t>
        </is>
      </c>
      <c r="I5847" s="8" t="inlineStr">
        <is>
          <t>BFD0BPJDBGXZE0VKE</t>
        </is>
      </c>
      <c r="J5847" s="8" t="inlineStr">
        <is>
          <t>02 - Sports / GT</t>
        </is>
      </c>
      <c r="K5847" s="12" t="n">
        <v>1155000</v>
      </c>
      <c r="L5847" s="8" t="inlineStr">
        <is>
          <t>Virginia</t>
        </is>
      </c>
      <c r="M5847" s="13" t="n">
        <v>13064.58</v>
      </c>
      <c r="N5847" s="13" t="n">
        <v>11061.78</v>
      </c>
      <c r="O5847" s="8" t="n"/>
    </row>
    <row r="5848">
      <c r="A5848" s="8" t="inlineStr">
        <is>
          <t>CANON-202603-005728</t>
        </is>
      </c>
      <c r="B5848" s="9" t="inlineStr">
        <is>
          <t>2026-03</t>
        </is>
      </c>
      <c r="C5848" s="10" t="n">
        <v>46098</v>
      </c>
      <c r="D5848" s="9" t="inlineStr">
        <is>
          <t>Bound</t>
        </is>
      </c>
      <c r="E5848" s="8" t="inlineStr">
        <is>
          <t>Emiliano Okonkwo</t>
        </is>
      </c>
      <c r="F5848" s="11" t="n">
        <v>1993</v>
      </c>
      <c r="G5848" s="8" t="inlineStr">
        <is>
          <t>Maserati</t>
        </is>
      </c>
      <c r="H5848" s="8" t="inlineStr">
        <is>
          <t>GranTurismo</t>
        </is>
      </c>
      <c r="I5848" s="8" t="inlineStr">
        <is>
          <t>4EF4VZVAYTEECYVYR</t>
        </is>
      </c>
      <c r="J5848" s="8" t="inlineStr">
        <is>
          <t>02 - Sports / GT</t>
        </is>
      </c>
      <c r="K5848" s="12" t="n">
        <v>570000</v>
      </c>
      <c r="L5848" s="8" t="inlineStr">
        <is>
          <t>California</t>
        </is>
      </c>
      <c r="M5848" s="13" t="n">
        <v>9437.26</v>
      </c>
      <c r="N5848" s="13" t="n">
        <v>7990.53</v>
      </c>
      <c r="O5848" s="8" t="n"/>
    </row>
    <row r="5849">
      <c r="A5849" s="8" t="inlineStr">
        <is>
          <t>CANON-202603-005729</t>
        </is>
      </c>
      <c r="B5849" s="9" t="inlineStr">
        <is>
          <t>2026-03</t>
        </is>
      </c>
      <c r="C5849" s="10" t="n">
        <v>46107</v>
      </c>
      <c r="D5849" s="9" t="inlineStr">
        <is>
          <t>Bound</t>
        </is>
      </c>
      <c r="E5849" s="8" t="inlineStr">
        <is>
          <t>Fitzgerald Blackwood</t>
        </is>
      </c>
      <c r="F5849" s="11" t="n">
        <v>1985</v>
      </c>
      <c r="G5849" s="8" t="inlineStr">
        <is>
          <t>Porsche</t>
        </is>
      </c>
      <c r="H5849" s="8" t="inlineStr">
        <is>
          <t>911 Turbo S</t>
        </is>
      </c>
      <c r="I5849" s="8" t="inlineStr">
        <is>
          <t>PS8CWM96KR2A9JHDL</t>
        </is>
      </c>
      <c r="J5849" s="8" t="inlineStr">
        <is>
          <t>02 - Sports / GT</t>
        </is>
      </c>
      <c r="K5849" s="12" t="n">
        <v>715000</v>
      </c>
      <c r="L5849" s="8" t="inlineStr">
        <is>
          <t>New Mexico</t>
        </is>
      </c>
      <c r="M5849" s="13" t="n">
        <v>11224.15</v>
      </c>
      <c r="N5849" s="13" t="n">
        <v>9503.49</v>
      </c>
      <c r="O5849" s="8" t="n"/>
    </row>
    <row r="5850">
      <c r="A5850" s="8" t="inlineStr">
        <is>
          <t>CANON-202603-005730</t>
        </is>
      </c>
      <c r="B5850" s="9" t="inlineStr">
        <is>
          <t>2026-03</t>
        </is>
      </c>
      <c r="C5850" s="10" t="n">
        <v>46094</v>
      </c>
      <c r="D5850" s="9" t="inlineStr">
        <is>
          <t>Bound</t>
        </is>
      </c>
      <c r="E5850" s="8" t="inlineStr">
        <is>
          <t>Delphine Vasquez</t>
        </is>
      </c>
      <c r="F5850" s="11" t="n">
        <v>2001</v>
      </c>
      <c r="G5850" s="8" t="inlineStr">
        <is>
          <t>Ferrari</t>
        </is>
      </c>
      <c r="H5850" s="8" t="inlineStr">
        <is>
          <t>296 GTB</t>
        </is>
      </c>
      <c r="I5850" s="8" t="inlineStr">
        <is>
          <t>PU6UMCEJMRGD3Y1YK</t>
        </is>
      </c>
      <c r="J5850" s="8" t="inlineStr">
        <is>
          <t>03 - Supercar</t>
        </is>
      </c>
      <c r="K5850" s="12" t="n">
        <v>345000</v>
      </c>
      <c r="L5850" s="8" t="inlineStr">
        <is>
          <t>Tennessee</t>
        </is>
      </c>
      <c r="M5850" s="13" t="n">
        <v>7336.13</v>
      </c>
      <c r="N5850" s="13" t="n">
        <v>6211.5</v>
      </c>
      <c r="O5850" s="8" t="n"/>
    </row>
    <row r="5851">
      <c r="A5851" s="8" t="inlineStr">
        <is>
          <t>CANON-202603-005731</t>
        </is>
      </c>
      <c r="B5851" s="9" t="inlineStr">
        <is>
          <t>2026-03</t>
        </is>
      </c>
      <c r="C5851" s="10" t="n">
        <v>46087</v>
      </c>
      <c r="D5851" s="9" t="inlineStr">
        <is>
          <t>Bound</t>
        </is>
      </c>
      <c r="E5851" s="8" t="inlineStr">
        <is>
          <t>Everett Pennington</t>
        </is>
      </c>
      <c r="F5851" s="11" t="n">
        <v>1969</v>
      </c>
      <c r="G5851" s="8" t="inlineStr">
        <is>
          <t>Aston Martin</t>
        </is>
      </c>
      <c r="H5851" s="8" t="inlineStr">
        <is>
          <t>DB5</t>
        </is>
      </c>
      <c r="I5851" s="8" t="inlineStr">
        <is>
          <t>JTFXV9RLNET0M1RRJ</t>
        </is>
      </c>
      <c r="J5851" s="8" t="inlineStr">
        <is>
          <t>07 - Post-War Classic (1946-1972)</t>
        </is>
      </c>
      <c r="K5851" s="12" t="n">
        <v>1830000</v>
      </c>
      <c r="L5851" s="8" t="inlineStr">
        <is>
          <t>Virginia</t>
        </is>
      </c>
      <c r="M5851" s="13" t="n">
        <v>14301.62</v>
      </c>
      <c r="N5851" s="13" t="n">
        <v>12109.18</v>
      </c>
      <c r="O5851" s="8" t="n"/>
    </row>
    <row r="5852">
      <c r="A5852" s="8" t="inlineStr">
        <is>
          <t>CANON-202603-005732</t>
        </is>
      </c>
      <c r="B5852" s="9" t="inlineStr">
        <is>
          <t>2026-03</t>
        </is>
      </c>
      <c r="C5852" s="10" t="n">
        <v>46085</v>
      </c>
      <c r="D5852" s="9" t="inlineStr">
        <is>
          <t>Bound</t>
        </is>
      </c>
      <c r="E5852" s="8" t="inlineStr">
        <is>
          <t>Sunniva Nakashima</t>
        </is>
      </c>
      <c r="F5852" s="11" t="n">
        <v>1972</v>
      </c>
      <c r="G5852" s="8" t="inlineStr">
        <is>
          <t>Aston Martin</t>
        </is>
      </c>
      <c r="H5852" s="8" t="inlineStr">
        <is>
          <t>DB12</t>
        </is>
      </c>
      <c r="I5852" s="8" t="inlineStr">
        <is>
          <t>6ZUCT41E4ZHRKAGF5</t>
        </is>
      </c>
      <c r="J5852" s="8" t="inlineStr">
        <is>
          <t>02 - Sports / GT</t>
        </is>
      </c>
      <c r="K5852" s="12" t="n">
        <v>660000</v>
      </c>
      <c r="L5852" s="8" t="inlineStr">
        <is>
          <t>Rhode Island</t>
        </is>
      </c>
      <c r="M5852" s="13" t="n">
        <v>11089.25</v>
      </c>
      <c r="N5852" s="13" t="n">
        <v>9389.27</v>
      </c>
      <c r="O5852" s="8" t="n"/>
    </row>
    <row r="5853">
      <c r="A5853" s="8" t="inlineStr">
        <is>
          <t>CANON-202603-005733</t>
        </is>
      </c>
      <c r="B5853" s="9" t="inlineStr">
        <is>
          <t>2026-03</t>
        </is>
      </c>
      <c r="C5853" s="10" t="n">
        <v>46100</v>
      </c>
      <c r="D5853" s="9" t="inlineStr">
        <is>
          <t>Bound</t>
        </is>
      </c>
      <c r="E5853" s="8" t="inlineStr">
        <is>
          <t>Saoirse Fairweather</t>
        </is>
      </c>
      <c r="F5853" s="11" t="n">
        <v>1980</v>
      </c>
      <c r="G5853" s="8" t="inlineStr">
        <is>
          <t>Ferrari</t>
        </is>
      </c>
      <c r="H5853" s="8" t="inlineStr">
        <is>
          <t>SF90 Stradale</t>
        </is>
      </c>
      <c r="I5853" s="8" t="inlineStr">
        <is>
          <t>TARU4F6MA2KA30XWH</t>
        </is>
      </c>
      <c r="J5853" s="8" t="inlineStr">
        <is>
          <t>03 - Supercar</t>
        </is>
      </c>
      <c r="K5853" s="12" t="n">
        <v>1950000</v>
      </c>
      <c r="L5853" s="8" t="inlineStr">
        <is>
          <t>New York</t>
        </is>
      </c>
      <c r="M5853" s="13" t="n">
        <v>37675.47</v>
      </c>
      <c r="N5853" s="13" t="n">
        <v>31899.82</v>
      </c>
      <c r="O5853" s="8" t="n"/>
    </row>
    <row r="5854">
      <c r="A5854" s="8" t="inlineStr">
        <is>
          <t>CANON-202603-005734</t>
        </is>
      </c>
      <c r="B5854" s="9" t="inlineStr">
        <is>
          <t>2026-03</t>
        </is>
      </c>
      <c r="C5854" s="10" t="n">
        <v>46087</v>
      </c>
      <c r="D5854" s="9" t="inlineStr">
        <is>
          <t>Bound</t>
        </is>
      </c>
      <c r="E5854" s="8" t="inlineStr">
        <is>
          <t>Wilhelmina Thistlewood</t>
        </is>
      </c>
      <c r="F5854" s="11" t="n">
        <v>2006</v>
      </c>
      <c r="G5854" s="8" t="inlineStr">
        <is>
          <t>Bentley</t>
        </is>
      </c>
      <c r="H5854" s="8" t="inlineStr">
        <is>
          <t>Continental GT</t>
        </is>
      </c>
      <c r="I5854" s="8" t="inlineStr">
        <is>
          <t>Z7M045HM8UBAV0LJ0</t>
        </is>
      </c>
      <c r="J5854" s="8" t="inlineStr">
        <is>
          <t>02 - Sports / GT</t>
        </is>
      </c>
      <c r="K5854" s="12" t="n">
        <v>600000</v>
      </c>
      <c r="L5854" s="8" t="inlineStr">
        <is>
          <t>Utah</t>
        </is>
      </c>
      <c r="M5854" s="13" t="n">
        <v>9933.959999999999</v>
      </c>
      <c r="N5854" s="13" t="n">
        <v>8411.08</v>
      </c>
      <c r="O5854" s="8" t="n"/>
    </row>
    <row r="5855">
      <c r="A5855" s="8" t="inlineStr">
        <is>
          <t>CANON-202603-005737</t>
        </is>
      </c>
      <c r="B5855" s="9" t="inlineStr">
        <is>
          <t>2026-03</t>
        </is>
      </c>
      <c r="C5855" s="10" t="n">
        <v>46107</v>
      </c>
      <c r="D5855" s="9" t="inlineStr">
        <is>
          <t>Bound</t>
        </is>
      </c>
      <c r="E5855" s="8" t="inlineStr">
        <is>
          <t>Ingrid Whitlock</t>
        </is>
      </c>
      <c r="F5855" s="11" t="n">
        <v>1977</v>
      </c>
      <c r="G5855" s="8" t="inlineStr">
        <is>
          <t>BMW</t>
        </is>
      </c>
      <c r="H5855" s="8" t="inlineStr">
        <is>
          <t>M8 Competition</t>
        </is>
      </c>
      <c r="I5855" s="8" t="inlineStr">
        <is>
          <t>JMDZE4P1SA9YKZE0F</t>
        </is>
      </c>
      <c r="J5855" s="8" t="inlineStr">
        <is>
          <t>02 - Sports / GT</t>
        </is>
      </c>
      <c r="K5855" s="12" t="n">
        <v>625000</v>
      </c>
      <c r="L5855" s="8" t="inlineStr">
        <is>
          <t>Florida</t>
        </is>
      </c>
      <c r="M5855" s="13" t="n">
        <v>10884.43</v>
      </c>
      <c r="N5855" s="13" t="n">
        <v>9215.85</v>
      </c>
      <c r="O5855" s="8" t="n"/>
    </row>
    <row r="5856">
      <c r="A5856" s="8" t="inlineStr">
        <is>
          <t>CANON-202603-005742</t>
        </is>
      </c>
      <c r="B5856" s="9" t="inlineStr">
        <is>
          <t>2026-03</t>
        </is>
      </c>
      <c r="C5856" s="10" t="n">
        <v>46103</v>
      </c>
      <c r="D5856" s="9" t="inlineStr">
        <is>
          <t>Bound</t>
        </is>
      </c>
      <c r="E5856" s="8" t="inlineStr">
        <is>
          <t>Marisol Rourke</t>
        </is>
      </c>
      <c r="F5856" s="11" t="n">
        <v>1987</v>
      </c>
      <c r="G5856" s="8" t="inlineStr">
        <is>
          <t>McLaren</t>
        </is>
      </c>
      <c r="H5856" s="8" t="inlineStr">
        <is>
          <t>750S</t>
        </is>
      </c>
      <c r="I5856" s="8" t="inlineStr">
        <is>
          <t>DWKG4RP2UAPFT7VHL</t>
        </is>
      </c>
      <c r="J5856" s="8" t="inlineStr">
        <is>
          <t>03 - Supercar</t>
        </is>
      </c>
      <c r="K5856" s="12" t="n">
        <v>1740000</v>
      </c>
      <c r="L5856" s="8" t="inlineStr">
        <is>
          <t>Missouri</t>
        </is>
      </c>
      <c r="M5856" s="13" t="n">
        <v>27840</v>
      </c>
      <c r="N5856" s="13" t="n">
        <v>23572.13</v>
      </c>
      <c r="O5856" s="8" t="n"/>
    </row>
    <row r="5857">
      <c r="A5857" s="8" t="inlineStr">
        <is>
          <t>CANON-202603-005743</t>
        </is>
      </c>
      <c r="B5857" s="9" t="inlineStr">
        <is>
          <t>2026-03</t>
        </is>
      </c>
      <c r="C5857" s="10" t="n">
        <v>46104</v>
      </c>
      <c r="D5857" s="9" t="inlineStr">
        <is>
          <t>Bound</t>
        </is>
      </c>
      <c r="E5857" s="8" t="inlineStr">
        <is>
          <t>Ottilie Kingsford</t>
        </is>
      </c>
      <c r="F5857" s="11" t="n">
        <v>2012</v>
      </c>
      <c r="G5857" s="8" t="inlineStr">
        <is>
          <t>Bentley</t>
        </is>
      </c>
      <c r="H5857" s="8" t="inlineStr">
        <is>
          <t>Continental GT</t>
        </is>
      </c>
      <c r="I5857" s="8" t="inlineStr">
        <is>
          <t>PRCZNJU1E0SDSMFTB</t>
        </is>
      </c>
      <c r="J5857" s="8" t="inlineStr">
        <is>
          <t>02 - Sports / GT</t>
        </is>
      </c>
      <c r="K5857" s="12" t="n">
        <v>105000</v>
      </c>
      <c r="L5857" s="8" t="inlineStr">
        <is>
          <t>North Carolina</t>
        </is>
      </c>
      <c r="M5857" s="13" t="n">
        <v>2096.04</v>
      </c>
      <c r="N5857" s="13" t="n">
        <v>1774.72</v>
      </c>
      <c r="O5857" s="8" t="n"/>
    </row>
    <row r="5858">
      <c r="A5858" s="8" t="inlineStr">
        <is>
          <t>CANON-202603-005746</t>
        </is>
      </c>
      <c r="B5858" s="9" t="inlineStr">
        <is>
          <t>2026-03</t>
        </is>
      </c>
      <c r="C5858" s="10" t="n">
        <v>46093</v>
      </c>
      <c r="D5858" s="9" t="inlineStr">
        <is>
          <t>Bound</t>
        </is>
      </c>
      <c r="E5858" s="8" t="inlineStr">
        <is>
          <t>Ramona Merriweather</t>
        </is>
      </c>
      <c r="F5858" s="11" t="n">
        <v>1958</v>
      </c>
      <c r="G5858" s="8" t="inlineStr">
        <is>
          <t>Lamborghini</t>
        </is>
      </c>
      <c r="H5858" s="8" t="inlineStr">
        <is>
          <t>Huracan EVO</t>
        </is>
      </c>
      <c r="I5858" s="8" t="inlineStr">
        <is>
          <t>UP457HVDX1X8BET88</t>
        </is>
      </c>
      <c r="J5858" s="8" t="inlineStr">
        <is>
          <t>03 - Supercar</t>
        </is>
      </c>
      <c r="K5858" s="12" t="n">
        <v>360000</v>
      </c>
      <c r="L5858" s="8" t="inlineStr">
        <is>
          <t>Utah</t>
        </is>
      </c>
      <c r="M5858" s="13" t="n">
        <v>10545.28</v>
      </c>
      <c r="N5858" s="13" t="n">
        <v>8928.690000000001</v>
      </c>
      <c r="O5858" s="8" t="n"/>
    </row>
    <row r="5859">
      <c r="A5859" s="8" t="inlineStr">
        <is>
          <t>CANON-202603-005747</t>
        </is>
      </c>
      <c r="B5859" s="9" t="inlineStr">
        <is>
          <t>2026-03</t>
        </is>
      </c>
      <c r="C5859" s="10" t="n">
        <v>46094</v>
      </c>
      <c r="D5859" s="9" t="inlineStr">
        <is>
          <t>Bound</t>
        </is>
      </c>
      <c r="E5859" s="8" t="inlineStr">
        <is>
          <t>Saoirse Underwood</t>
        </is>
      </c>
      <c r="F5859" s="11" t="n">
        <v>1968</v>
      </c>
      <c r="G5859" s="8" t="inlineStr">
        <is>
          <t>McLaren</t>
        </is>
      </c>
      <c r="H5859" s="8" t="inlineStr">
        <is>
          <t>750S</t>
        </is>
      </c>
      <c r="I5859" s="8" t="inlineStr">
        <is>
          <t>2VDGXEEYC2VV9CXV4</t>
        </is>
      </c>
      <c r="J5859" s="8" t="inlineStr">
        <is>
          <t>03 - Supercar</t>
        </is>
      </c>
      <c r="K5859" s="12" t="n">
        <v>1020000</v>
      </c>
      <c r="L5859" s="8" t="inlineStr">
        <is>
          <t>Texas</t>
        </is>
      </c>
      <c r="M5859" s="13" t="n">
        <v>17705.66</v>
      </c>
      <c r="N5859" s="13" t="n">
        <v>14991.38</v>
      </c>
      <c r="O5859" s="8" t="n"/>
    </row>
    <row r="5860">
      <c r="A5860" s="8" t="inlineStr">
        <is>
          <t>CANON-202603-005748</t>
        </is>
      </c>
      <c r="B5860" s="9" t="inlineStr">
        <is>
          <t>2026-03</t>
        </is>
      </c>
      <c r="C5860" s="10" t="n">
        <v>46108</v>
      </c>
      <c r="D5860" s="9" t="inlineStr">
        <is>
          <t>Bound</t>
        </is>
      </c>
      <c r="E5860" s="8" t="inlineStr">
        <is>
          <t>Horace Pennington</t>
        </is>
      </c>
      <c r="F5860" s="11" t="n">
        <v>1984</v>
      </c>
      <c r="G5860" s="8" t="inlineStr">
        <is>
          <t>Maserati</t>
        </is>
      </c>
      <c r="H5860" s="8" t="inlineStr">
        <is>
          <t>GranTurismo</t>
        </is>
      </c>
      <c r="I5860" s="8" t="inlineStr">
        <is>
          <t>G75CSKNSJBY438DT3</t>
        </is>
      </c>
      <c r="J5860" s="8" t="inlineStr">
        <is>
          <t>02 - Sports / GT</t>
        </is>
      </c>
      <c r="K5860" s="12" t="n">
        <v>510000</v>
      </c>
      <c r="L5860" s="8" t="inlineStr">
        <is>
          <t>Louisiana</t>
        </is>
      </c>
      <c r="M5860" s="13" t="n">
        <v>7568.21</v>
      </c>
      <c r="N5860" s="13" t="n">
        <v>6408</v>
      </c>
      <c r="O5860" s="8" t="n"/>
    </row>
    <row r="5861">
      <c r="A5861" s="8" t="inlineStr">
        <is>
          <t>CANON-202603-005749</t>
        </is>
      </c>
      <c r="B5861" s="9" t="inlineStr">
        <is>
          <t>2026-03</t>
        </is>
      </c>
      <c r="C5861" s="10" t="n">
        <v>46087</v>
      </c>
      <c r="D5861" s="9" t="inlineStr">
        <is>
          <t>Bound</t>
        </is>
      </c>
      <c r="E5861" s="8" t="inlineStr">
        <is>
          <t>Fenwick Larsson</t>
        </is>
      </c>
      <c r="F5861" s="11" t="n">
        <v>1981</v>
      </c>
      <c r="G5861" s="8" t="inlineStr">
        <is>
          <t>Mercedes-Benz</t>
        </is>
      </c>
      <c r="H5861" s="8" t="inlineStr">
        <is>
          <t>AMG GT</t>
        </is>
      </c>
      <c r="I5861" s="8" t="inlineStr">
        <is>
          <t>1A36DG01EJ0JHL32X</t>
        </is>
      </c>
      <c r="J5861" s="8" t="inlineStr">
        <is>
          <t>02 - Sports / GT</t>
        </is>
      </c>
      <c r="K5861" s="12" t="n">
        <v>380000</v>
      </c>
      <c r="L5861" s="8" t="inlineStr">
        <is>
          <t>Utah</t>
        </is>
      </c>
      <c r="M5861" s="13" t="n">
        <v>7259.43</v>
      </c>
      <c r="N5861" s="13" t="n">
        <v>6146.56</v>
      </c>
      <c r="O5861" s="8" t="n"/>
    </row>
    <row r="5862">
      <c r="A5862" s="8" t="inlineStr">
        <is>
          <t>CANON-202603-005750</t>
        </is>
      </c>
      <c r="B5862" s="9" t="inlineStr">
        <is>
          <t>2026-03</t>
        </is>
      </c>
      <c r="C5862" s="10" t="n">
        <v>46090</v>
      </c>
      <c r="D5862" s="9" t="inlineStr">
        <is>
          <t>Bound</t>
        </is>
      </c>
      <c r="E5862" s="8" t="inlineStr">
        <is>
          <t>Everett Fairweather</t>
        </is>
      </c>
      <c r="F5862" s="11" t="n">
        <v>2014</v>
      </c>
      <c r="G5862" s="8" t="inlineStr">
        <is>
          <t>Jaguar</t>
        </is>
      </c>
      <c r="H5862" s="8" t="inlineStr">
        <is>
          <t>E-Type Series 1</t>
        </is>
      </c>
      <c r="I5862" s="8" t="inlineStr">
        <is>
          <t>P5AC9D9DKJYL8YBX3</t>
        </is>
      </c>
      <c r="J5862" s="8" t="inlineStr">
        <is>
          <t>07 - Post-War Classic (1946-1972)</t>
        </is>
      </c>
      <c r="K5862" s="12" t="n">
        <v>1310000</v>
      </c>
      <c r="L5862" s="8" t="inlineStr">
        <is>
          <t>Florida</t>
        </is>
      </c>
      <c r="M5862" s="13" t="n">
        <v>13337.28</v>
      </c>
      <c r="N5862" s="13" t="n">
        <v>11292.67</v>
      </c>
      <c r="O5862" s="8" t="n"/>
    </row>
    <row r="5863">
      <c r="A5863" s="8" t="inlineStr">
        <is>
          <t>CANON-202603-005751</t>
        </is>
      </c>
      <c r="B5863" s="9" t="inlineStr">
        <is>
          <t>2026-03</t>
        </is>
      </c>
      <c r="C5863" s="10" t="n">
        <v>46105</v>
      </c>
      <c r="D5863" s="9" t="inlineStr">
        <is>
          <t>Bound</t>
        </is>
      </c>
      <c r="E5863" s="8" t="inlineStr">
        <is>
          <t>Marisol Ashcombe</t>
        </is>
      </c>
      <c r="F5863" s="11" t="n">
        <v>1969</v>
      </c>
      <c r="G5863" s="8" t="inlineStr">
        <is>
          <t>Ferrari</t>
        </is>
      </c>
      <c r="H5863" s="8" t="inlineStr">
        <is>
          <t>275 GTB/4</t>
        </is>
      </c>
      <c r="I5863" s="8" t="inlineStr">
        <is>
          <t>YE4EUHA2W61PS9F9E</t>
        </is>
      </c>
      <c r="J5863" s="8" t="inlineStr">
        <is>
          <t>07 - Post-War Classic (1946-1972)</t>
        </is>
      </c>
      <c r="K5863" s="12" t="n">
        <v>165000</v>
      </c>
      <c r="L5863" s="8" t="inlineStr">
        <is>
          <t>New York</t>
        </is>
      </c>
      <c r="M5863" s="13" t="n">
        <v>2271.4</v>
      </c>
      <c r="N5863" s="13" t="n">
        <v>1923.19</v>
      </c>
      <c r="O5863" s="8" t="n"/>
    </row>
    <row r="5864">
      <c r="A5864" s="8" t="inlineStr">
        <is>
          <t>CANON-202603-005752</t>
        </is>
      </c>
      <c r="B5864" s="9" t="inlineStr">
        <is>
          <t>2026-03</t>
        </is>
      </c>
      <c r="C5864" s="10" t="n">
        <v>46112</v>
      </c>
      <c r="D5864" s="9" t="inlineStr">
        <is>
          <t>Bound</t>
        </is>
      </c>
      <c r="E5864" s="8" t="inlineStr">
        <is>
          <t>Ingrid Larsson</t>
        </is>
      </c>
      <c r="F5864" s="11" t="n">
        <v>1973</v>
      </c>
      <c r="G5864" s="8" t="inlineStr">
        <is>
          <t>Ferrari</t>
        </is>
      </c>
      <c r="H5864" s="8" t="inlineStr">
        <is>
          <t>SF90 Stradale</t>
        </is>
      </c>
      <c r="I5864" s="8" t="inlineStr">
        <is>
          <t>U28JU8T6Z0YSYNHDW</t>
        </is>
      </c>
      <c r="J5864" s="8" t="inlineStr">
        <is>
          <t>03 - Supercar</t>
        </is>
      </c>
      <c r="K5864" s="12" t="n">
        <v>1150000</v>
      </c>
      <c r="L5864" s="8" t="inlineStr">
        <is>
          <t>Kansas</t>
        </is>
      </c>
      <c r="M5864" s="13" t="n">
        <v>16837.74</v>
      </c>
      <c r="N5864" s="13" t="n">
        <v>14256.51</v>
      </c>
      <c r="O5864" s="8" t="n"/>
    </row>
    <row r="5865">
      <c r="A5865" s="8" t="inlineStr">
        <is>
          <t>CANON-202603-005754</t>
        </is>
      </c>
      <c r="B5865" s="9" t="inlineStr">
        <is>
          <t>2026-03</t>
        </is>
      </c>
      <c r="C5865" s="10" t="n">
        <v>46110</v>
      </c>
      <c r="D5865" s="9" t="inlineStr">
        <is>
          <t>Bound</t>
        </is>
      </c>
      <c r="E5865" s="8" t="inlineStr">
        <is>
          <t>Cassius Farkas</t>
        </is>
      </c>
      <c r="F5865" s="11" t="n">
        <v>2013</v>
      </c>
      <c r="G5865" s="8" t="inlineStr">
        <is>
          <t>Bentley</t>
        </is>
      </c>
      <c r="H5865" s="8" t="inlineStr">
        <is>
          <t>Continental GT</t>
        </is>
      </c>
      <c r="I5865" s="8" t="inlineStr">
        <is>
          <t>DWD3E7LRC1AKF4YTZ</t>
        </is>
      </c>
      <c r="J5865" s="8" t="inlineStr">
        <is>
          <t>02 - Sports / GT</t>
        </is>
      </c>
      <c r="K5865" s="12" t="n">
        <v>260000</v>
      </c>
      <c r="L5865" s="8" t="inlineStr">
        <is>
          <t>Arizona</t>
        </is>
      </c>
      <c r="M5865" s="13" t="n">
        <v>3716.04</v>
      </c>
      <c r="N5865" s="13" t="n">
        <v>3146.37</v>
      </c>
      <c r="O5865" s="8" t="n"/>
    </row>
    <row r="5866">
      <c r="A5866" s="8" t="inlineStr">
        <is>
          <t>CANON-202603-005755</t>
        </is>
      </c>
      <c r="B5866" s="9" t="inlineStr">
        <is>
          <t>2026-03</t>
        </is>
      </c>
      <c r="C5866" s="10" t="n">
        <v>46087</v>
      </c>
      <c r="D5866" s="9" t="inlineStr">
        <is>
          <t>Bound</t>
        </is>
      </c>
      <c r="E5866" s="8" t="inlineStr">
        <is>
          <t>Leopold Farkas</t>
        </is>
      </c>
      <c r="F5866" s="11" t="n">
        <v>1971</v>
      </c>
      <c r="G5866" s="8" t="inlineStr">
        <is>
          <t>Ferrari</t>
        </is>
      </c>
      <c r="H5866" s="8" t="inlineStr">
        <is>
          <t>SF90 Stradale</t>
        </is>
      </c>
      <c r="I5866" s="8" t="inlineStr">
        <is>
          <t>7GMYVRLC70UU4S9JX</t>
        </is>
      </c>
      <c r="J5866" s="8" t="inlineStr">
        <is>
          <t>03 - Supercar</t>
        </is>
      </c>
      <c r="K5866" s="12" t="n">
        <v>310000</v>
      </c>
      <c r="L5866" s="8" t="inlineStr">
        <is>
          <t>Washington</t>
        </is>
      </c>
      <c r="M5866" s="13" t="n">
        <v>6457.36</v>
      </c>
      <c r="N5866" s="13" t="n">
        <v>5467.45</v>
      </c>
      <c r="O5866" s="8" t="n"/>
    </row>
    <row r="5867">
      <c r="A5867" s="8" t="inlineStr">
        <is>
          <t>CANON-202603-005758</t>
        </is>
      </c>
      <c r="B5867" s="9" t="inlineStr">
        <is>
          <t>2026-03</t>
        </is>
      </c>
      <c r="C5867" s="10" t="n">
        <v>46102</v>
      </c>
      <c r="D5867" s="9" t="inlineStr">
        <is>
          <t>Bound</t>
        </is>
      </c>
      <c r="E5867" s="8" t="inlineStr">
        <is>
          <t>Ramona Farkas</t>
        </is>
      </c>
      <c r="F5867" s="11" t="n">
        <v>2014</v>
      </c>
      <c r="G5867" s="8" t="inlineStr">
        <is>
          <t>Mercedes-Benz</t>
        </is>
      </c>
      <c r="H5867" s="8" t="inlineStr">
        <is>
          <t>AMG GT</t>
        </is>
      </c>
      <c r="I5867" s="8" t="inlineStr">
        <is>
          <t>FRPETJJGAUDED17S7</t>
        </is>
      </c>
      <c r="J5867" s="8" t="inlineStr">
        <is>
          <t>02 - Sports / GT</t>
        </is>
      </c>
      <c r="K5867" s="12" t="n">
        <v>375000</v>
      </c>
      <c r="L5867" s="8" t="inlineStr">
        <is>
          <t>California</t>
        </is>
      </c>
      <c r="M5867" s="13" t="n">
        <v>7163.92</v>
      </c>
      <c r="N5867" s="13" t="n">
        <v>6065.69</v>
      </c>
      <c r="O5867" s="8" t="n"/>
    </row>
    <row r="5868">
      <c r="A5868" s="8" t="inlineStr">
        <is>
          <t>CANON-202603-005761</t>
        </is>
      </c>
      <c r="B5868" s="9" t="inlineStr">
        <is>
          <t>2026-03</t>
        </is>
      </c>
      <c r="C5868" s="10" t="n">
        <v>46089</v>
      </c>
      <c r="D5868" s="9" t="inlineStr">
        <is>
          <t>Bound</t>
        </is>
      </c>
      <c r="E5868" s="8" t="inlineStr">
        <is>
          <t>Wilhelmina Okonkwo</t>
        </is>
      </c>
      <c r="F5868" s="11" t="n">
        <v>1958</v>
      </c>
      <c r="G5868" s="8" t="inlineStr">
        <is>
          <t>BMW</t>
        </is>
      </c>
      <c r="H5868" s="8" t="inlineStr">
        <is>
          <t>M8 Competition</t>
        </is>
      </c>
      <c r="I5868" s="8" t="inlineStr">
        <is>
          <t>RK2B9S0LGKAEUGXGU</t>
        </is>
      </c>
      <c r="J5868" s="8" t="inlineStr">
        <is>
          <t>02 - Sports / GT</t>
        </is>
      </c>
      <c r="K5868" s="12" t="n">
        <v>885000</v>
      </c>
      <c r="L5868" s="8" t="inlineStr">
        <is>
          <t>Massachusetts</t>
        </is>
      </c>
      <c r="M5868" s="13" t="n">
        <v>13567.22</v>
      </c>
      <c r="N5868" s="13" t="n">
        <v>11487.37</v>
      </c>
      <c r="O5868" s="8" t="n"/>
    </row>
    <row r="5869">
      <c r="A5869" s="8" t="inlineStr">
        <is>
          <t>CANON-202603-005762</t>
        </is>
      </c>
      <c r="B5869" s="9" t="inlineStr">
        <is>
          <t>2026-03</t>
        </is>
      </c>
      <c r="C5869" s="10" t="n">
        <v>46089</v>
      </c>
      <c r="D5869" s="9" t="inlineStr">
        <is>
          <t>Bound</t>
        </is>
      </c>
      <c r="E5869" s="8" t="inlineStr">
        <is>
          <t>Lorenzo Castellanos</t>
        </is>
      </c>
      <c r="F5869" s="11" t="n">
        <v>1972</v>
      </c>
      <c r="G5869" s="8" t="inlineStr">
        <is>
          <t>Aston Martin</t>
        </is>
      </c>
      <c r="H5869" s="8" t="inlineStr">
        <is>
          <t>DB12</t>
        </is>
      </c>
      <c r="I5869" s="8" t="inlineStr">
        <is>
          <t>YU9VN6Y9LF43ZZGA0</t>
        </is>
      </c>
      <c r="J5869" s="8" t="inlineStr">
        <is>
          <t>02 - Sports / GT</t>
        </is>
      </c>
      <c r="K5869" s="12" t="n">
        <v>370000</v>
      </c>
      <c r="L5869" s="8" t="inlineStr">
        <is>
          <t>Washington</t>
        </is>
      </c>
      <c r="M5869" s="13" t="n">
        <v>5026.42</v>
      </c>
      <c r="N5869" s="13" t="n">
        <v>4255.87</v>
      </c>
      <c r="O5869" s="8" t="n"/>
    </row>
    <row r="5870">
      <c r="A5870" s="8" t="inlineStr">
        <is>
          <t>CANON-202603-005763</t>
        </is>
      </c>
      <c r="B5870" s="9" t="inlineStr">
        <is>
          <t>2026-03</t>
        </is>
      </c>
      <c r="C5870" s="10" t="n">
        <v>46111</v>
      </c>
      <c r="D5870" s="9" t="inlineStr">
        <is>
          <t>Bound</t>
        </is>
      </c>
      <c r="E5870" s="8" t="inlineStr">
        <is>
          <t>Sunniva Rourke</t>
        </is>
      </c>
      <c r="F5870" s="11" t="n">
        <v>1963</v>
      </c>
      <c r="G5870" s="8" t="inlineStr">
        <is>
          <t>Bentley</t>
        </is>
      </c>
      <c r="H5870" s="8" t="inlineStr">
        <is>
          <t>Continental GT</t>
        </is>
      </c>
      <c r="I5870" s="8" t="inlineStr">
        <is>
          <t>PVE4DBSMYSYDDHTPH</t>
        </is>
      </c>
      <c r="J5870" s="8" t="inlineStr">
        <is>
          <t>02 - Sports / GT</t>
        </is>
      </c>
      <c r="K5870" s="12" t="n">
        <v>220000</v>
      </c>
      <c r="L5870" s="8" t="inlineStr">
        <is>
          <t>Idaho</t>
        </is>
      </c>
      <c r="M5870" s="13" t="n">
        <v>3780.68</v>
      </c>
      <c r="N5870" s="13" t="n">
        <v>3201.1</v>
      </c>
      <c r="O5870" s="8" t="n"/>
    </row>
    <row r="5871">
      <c r="A5871" s="8" t="inlineStr">
        <is>
          <t>CANON-202603-005764</t>
        </is>
      </c>
      <c r="B5871" s="9" t="inlineStr">
        <is>
          <t>2026-03</t>
        </is>
      </c>
      <c r="C5871" s="10" t="n">
        <v>46086</v>
      </c>
      <c r="D5871" s="9" t="inlineStr">
        <is>
          <t>Bound</t>
        </is>
      </c>
      <c r="E5871" s="8" t="inlineStr">
        <is>
          <t>Emiliano Vandermeer</t>
        </is>
      </c>
      <c r="F5871" s="11" t="n">
        <v>2002</v>
      </c>
      <c r="G5871" s="8" t="inlineStr">
        <is>
          <t>Ferrari</t>
        </is>
      </c>
      <c r="H5871" s="8" t="inlineStr">
        <is>
          <t>296 GTB</t>
        </is>
      </c>
      <c r="I5871" s="8" t="inlineStr">
        <is>
          <t>G301LLF5942F056JL</t>
        </is>
      </c>
      <c r="J5871" s="8" t="inlineStr">
        <is>
          <t>03 - Supercar</t>
        </is>
      </c>
      <c r="K5871" s="12" t="n">
        <v>1515000</v>
      </c>
      <c r="L5871" s="8" t="inlineStr">
        <is>
          <t>Maryland</t>
        </is>
      </c>
      <c r="M5871" s="13" t="n">
        <v>21724.53</v>
      </c>
      <c r="N5871" s="13" t="n">
        <v>18394.16</v>
      </c>
      <c r="O5871" s="8" t="n"/>
    </row>
    <row r="5872">
      <c r="A5872" s="8" t="inlineStr">
        <is>
          <t>CANON-202603-005765</t>
        </is>
      </c>
      <c r="B5872" s="9" t="inlineStr">
        <is>
          <t>2026-03</t>
        </is>
      </c>
      <c r="C5872" s="10" t="n">
        <v>46095</v>
      </c>
      <c r="D5872" s="9" t="inlineStr">
        <is>
          <t>Bound</t>
        </is>
      </c>
      <c r="E5872" s="8" t="inlineStr">
        <is>
          <t>Delphine Blackwood</t>
        </is>
      </c>
      <c r="F5872" s="11" t="n">
        <v>2023</v>
      </c>
      <c r="G5872" s="8" t="inlineStr">
        <is>
          <t>McLaren</t>
        </is>
      </c>
      <c r="H5872" s="8" t="inlineStr">
        <is>
          <t>750S</t>
        </is>
      </c>
      <c r="I5872" s="8" t="inlineStr">
        <is>
          <t>7CWKE4YHAN4RCGJ8X</t>
        </is>
      </c>
      <c r="J5872" s="8" t="inlineStr">
        <is>
          <t>03 - Supercar</t>
        </is>
      </c>
      <c r="K5872" s="12" t="n">
        <v>230000</v>
      </c>
      <c r="L5872" s="8" t="inlineStr">
        <is>
          <t>New Mexico</t>
        </is>
      </c>
      <c r="M5872" s="13" t="n">
        <v>7887.7</v>
      </c>
      <c r="N5872" s="13" t="n">
        <v>6678.52</v>
      </c>
      <c r="O5872" s="8" t="n"/>
    </row>
    <row r="5873">
      <c r="A5873" s="8" t="inlineStr">
        <is>
          <t>CANON-202603-005766</t>
        </is>
      </c>
      <c r="B5873" s="9" t="inlineStr">
        <is>
          <t>2026-03</t>
        </is>
      </c>
      <c r="C5873" s="10" t="n">
        <v>46111</v>
      </c>
      <c r="D5873" s="9" t="inlineStr">
        <is>
          <t>Bound</t>
        </is>
      </c>
      <c r="E5873" s="8" t="inlineStr">
        <is>
          <t>Fenwick Bellandi</t>
        </is>
      </c>
      <c r="F5873" s="11" t="n">
        <v>1958</v>
      </c>
      <c r="G5873" s="8" t="inlineStr">
        <is>
          <t>Mercedes-Benz</t>
        </is>
      </c>
      <c r="H5873" s="8" t="inlineStr">
        <is>
          <t>AMG GT</t>
        </is>
      </c>
      <c r="I5873" s="8" t="inlineStr">
        <is>
          <t>AWRDKA1MF5VSGVYSP</t>
        </is>
      </c>
      <c r="J5873" s="8" t="inlineStr">
        <is>
          <t>02 - Sports / GT</t>
        </is>
      </c>
      <c r="K5873" s="12" t="n">
        <v>440000</v>
      </c>
      <c r="L5873" s="8" t="inlineStr">
        <is>
          <t>Texas</t>
        </is>
      </c>
      <c r="M5873" s="13" t="n">
        <v>7160.38</v>
      </c>
      <c r="N5873" s="13" t="n">
        <v>6062.69</v>
      </c>
      <c r="O5873" s="8" t="n"/>
    </row>
    <row r="5874">
      <c r="A5874" s="8" t="inlineStr">
        <is>
          <t>CANON-202603-005767</t>
        </is>
      </c>
      <c r="B5874" s="9" t="inlineStr">
        <is>
          <t>2026-03</t>
        </is>
      </c>
      <c r="C5874" s="10" t="n">
        <v>46085</v>
      </c>
      <c r="D5874" s="9" t="inlineStr">
        <is>
          <t>Bound</t>
        </is>
      </c>
      <c r="E5874" s="8" t="inlineStr">
        <is>
          <t>Noor Underwood</t>
        </is>
      </c>
      <c r="F5874" s="11" t="n">
        <v>2001</v>
      </c>
      <c r="G5874" s="8" t="inlineStr">
        <is>
          <t>McLaren</t>
        </is>
      </c>
      <c r="H5874" s="8" t="inlineStr">
        <is>
          <t>750S</t>
        </is>
      </c>
      <c r="I5874" s="8" t="inlineStr">
        <is>
          <t>H5HYXCSEKFD1R5XAJ</t>
        </is>
      </c>
      <c r="J5874" s="8" t="inlineStr">
        <is>
          <t>03 - Supercar</t>
        </is>
      </c>
      <c r="K5874" s="12" t="n">
        <v>515000</v>
      </c>
      <c r="L5874" s="8" t="inlineStr">
        <is>
          <t>Missouri</t>
        </is>
      </c>
      <c r="M5874" s="13" t="n">
        <v>9785</v>
      </c>
      <c r="N5874" s="13" t="n">
        <v>8284.959999999999</v>
      </c>
      <c r="O5874" s="8" t="n"/>
    </row>
    <row r="5875">
      <c r="A5875" s="8" t="inlineStr">
        <is>
          <t>CANON-202603-005769</t>
        </is>
      </c>
      <c r="B5875" s="9" t="inlineStr">
        <is>
          <t>2026-03</t>
        </is>
      </c>
      <c r="C5875" s="10" t="n">
        <v>46091</v>
      </c>
      <c r="D5875" s="9" t="inlineStr">
        <is>
          <t>Bound</t>
        </is>
      </c>
      <c r="E5875" s="8" t="inlineStr">
        <is>
          <t>Mireille Delacroix</t>
        </is>
      </c>
      <c r="F5875" s="11" t="n">
        <v>2006</v>
      </c>
      <c r="G5875" s="8" t="inlineStr">
        <is>
          <t>Ferrari</t>
        </is>
      </c>
      <c r="H5875" s="8" t="inlineStr">
        <is>
          <t>296 GTB</t>
        </is>
      </c>
      <c r="I5875" s="8" t="inlineStr">
        <is>
          <t>LCZP7S4JVPKW3XDZR</t>
        </is>
      </c>
      <c r="J5875" s="8" t="inlineStr">
        <is>
          <t>03 - Supercar</t>
        </is>
      </c>
      <c r="K5875" s="12" t="n">
        <v>895000</v>
      </c>
      <c r="L5875" s="8" t="inlineStr">
        <is>
          <t>Georgia</t>
        </is>
      </c>
      <c r="M5875" s="13" t="n">
        <v>17967.55</v>
      </c>
      <c r="N5875" s="13" t="n">
        <v>15213.12</v>
      </c>
      <c r="O5875" s="8" t="n"/>
    </row>
    <row r="5876">
      <c r="A5876" s="8" t="inlineStr">
        <is>
          <t>CANON-202603-005770</t>
        </is>
      </c>
      <c r="B5876" s="9" t="inlineStr">
        <is>
          <t>2026-03</t>
        </is>
      </c>
      <c r="C5876" s="10" t="n">
        <v>46096</v>
      </c>
      <c r="D5876" s="9" t="inlineStr">
        <is>
          <t>Bound</t>
        </is>
      </c>
      <c r="E5876" s="8" t="inlineStr">
        <is>
          <t>Ottilie Pennington</t>
        </is>
      </c>
      <c r="F5876" s="11" t="n">
        <v>1996</v>
      </c>
      <c r="G5876" s="8" t="inlineStr">
        <is>
          <t>Ferrari</t>
        </is>
      </c>
      <c r="H5876" s="8" t="inlineStr">
        <is>
          <t>296 GTB</t>
        </is>
      </c>
      <c r="I5876" s="8" t="inlineStr">
        <is>
          <t>0Y4P763PT965R6Z1G</t>
        </is>
      </c>
      <c r="J5876" s="8" t="inlineStr">
        <is>
          <t>03 - Supercar</t>
        </is>
      </c>
      <c r="K5876" s="12" t="n">
        <v>475000</v>
      </c>
      <c r="L5876" s="8" t="inlineStr">
        <is>
          <t>Colorado</t>
        </is>
      </c>
      <c r="M5876" s="13" t="n">
        <v>11337.26</v>
      </c>
      <c r="N5876" s="13" t="n">
        <v>9599.26</v>
      </c>
      <c r="O5876" s="8" t="n"/>
    </row>
    <row r="5877">
      <c r="A5877" s="8" t="inlineStr">
        <is>
          <t>CANON-202603-005771</t>
        </is>
      </c>
      <c r="B5877" s="9" t="inlineStr">
        <is>
          <t>2026-03</t>
        </is>
      </c>
      <c r="C5877" s="10" t="n">
        <v>46106</v>
      </c>
      <c r="D5877" s="9" t="inlineStr">
        <is>
          <t>Bound</t>
        </is>
      </c>
      <c r="E5877" s="8" t="inlineStr">
        <is>
          <t>Horace Whitlock</t>
        </is>
      </c>
      <c r="F5877" s="11" t="n">
        <v>1961</v>
      </c>
      <c r="G5877" s="8" t="inlineStr">
        <is>
          <t>BMW</t>
        </is>
      </c>
      <c r="H5877" s="8" t="inlineStr">
        <is>
          <t>M8 Competition</t>
        </is>
      </c>
      <c r="I5877" s="8" t="inlineStr">
        <is>
          <t>9V9S6EFLLUVMEM0KR</t>
        </is>
      </c>
      <c r="J5877" s="8" t="inlineStr">
        <is>
          <t>02 - Sports / GT</t>
        </is>
      </c>
      <c r="K5877" s="12" t="n">
        <v>1950000</v>
      </c>
      <c r="L5877" s="8" t="inlineStr">
        <is>
          <t>Florida</t>
        </is>
      </c>
      <c r="M5877" s="13" t="n">
        <v>28734.91</v>
      </c>
      <c r="N5877" s="13" t="n">
        <v>24329.85</v>
      </c>
      <c r="O5877" s="8" t="n"/>
    </row>
    <row r="5878">
      <c r="A5878" s="8" t="inlineStr">
        <is>
          <t>CANON-202603-005772</t>
        </is>
      </c>
      <c r="B5878" s="9" t="inlineStr">
        <is>
          <t>2026-03</t>
        </is>
      </c>
      <c r="C5878" s="10" t="n">
        <v>46095</v>
      </c>
      <c r="D5878" s="9" t="inlineStr">
        <is>
          <t>Bound</t>
        </is>
      </c>
      <c r="E5878" s="8" t="inlineStr">
        <is>
          <t>Aurelio Chattopadhyay</t>
        </is>
      </c>
      <c r="F5878" s="11" t="n">
        <v>2015</v>
      </c>
      <c r="G5878" s="8" t="inlineStr">
        <is>
          <t>Mercedes-Benz</t>
        </is>
      </c>
      <c r="H5878" s="8" t="inlineStr">
        <is>
          <t>AMG GT</t>
        </is>
      </c>
      <c r="I5878" s="8" t="inlineStr">
        <is>
          <t>P984H98R43REJZG17</t>
        </is>
      </c>
      <c r="J5878" s="8" t="inlineStr">
        <is>
          <t>02 - Sports / GT</t>
        </is>
      </c>
      <c r="K5878" s="12" t="n">
        <v>670000</v>
      </c>
      <c r="L5878" s="8" t="inlineStr">
        <is>
          <t>Delaware</t>
        </is>
      </c>
      <c r="M5878" s="13" t="n">
        <v>10271.23</v>
      </c>
      <c r="N5878" s="13" t="n">
        <v>8696.65</v>
      </c>
      <c r="O5878" s="8" t="n"/>
    </row>
    <row r="5879">
      <c r="A5879" s="8" t="inlineStr">
        <is>
          <t>CANON-202603-005773</t>
        </is>
      </c>
      <c r="B5879" s="9" t="inlineStr">
        <is>
          <t>2026-03</t>
        </is>
      </c>
      <c r="C5879" s="10" t="n">
        <v>46101</v>
      </c>
      <c r="D5879" s="9" t="inlineStr">
        <is>
          <t>Bound</t>
        </is>
      </c>
      <c r="E5879" s="8" t="inlineStr">
        <is>
          <t>Aurelio Pennington</t>
        </is>
      </c>
      <c r="F5879" s="11" t="n">
        <v>1982</v>
      </c>
      <c r="G5879" s="8" t="inlineStr">
        <is>
          <t>Jaguar</t>
        </is>
      </c>
      <c r="H5879" s="8" t="inlineStr">
        <is>
          <t>E-Type Series 1</t>
        </is>
      </c>
      <c r="I5879" s="8" t="inlineStr">
        <is>
          <t>ZTUZEXTYZRNW23HZA</t>
        </is>
      </c>
      <c r="J5879" s="8" t="inlineStr">
        <is>
          <t>07 - Post-War Classic (1946-1972)</t>
        </is>
      </c>
      <c r="K5879" s="12" t="n">
        <v>745000</v>
      </c>
      <c r="L5879" s="8" t="inlineStr">
        <is>
          <t>Mississippi</t>
        </is>
      </c>
      <c r="M5879" s="13" t="n">
        <v>7192.76</v>
      </c>
      <c r="N5879" s="13" t="n">
        <v>6090.11</v>
      </c>
      <c r="O5879" s="8" t="n"/>
    </row>
    <row r="5880">
      <c r="A5880" s="8" t="inlineStr">
        <is>
          <t>CANON-202603-005774</t>
        </is>
      </c>
      <c r="B5880" s="9" t="inlineStr">
        <is>
          <t>2026-03</t>
        </is>
      </c>
      <c r="C5880" s="10" t="n">
        <v>46091</v>
      </c>
      <c r="D5880" s="9" t="inlineStr">
        <is>
          <t>Bound</t>
        </is>
      </c>
      <c r="E5880" s="8" t="inlineStr">
        <is>
          <t>Marisol Castellanos</t>
        </is>
      </c>
      <c r="F5880" s="11" t="n">
        <v>2022</v>
      </c>
      <c r="G5880" s="8" t="inlineStr">
        <is>
          <t>Aston Martin</t>
        </is>
      </c>
      <c r="H5880" s="8" t="inlineStr">
        <is>
          <t>DB12</t>
        </is>
      </c>
      <c r="I5880" s="8" t="inlineStr">
        <is>
          <t>5640R4LFV3FY0ERU3</t>
        </is>
      </c>
      <c r="J5880" s="8" t="inlineStr">
        <is>
          <t>02 - Sports / GT</t>
        </is>
      </c>
      <c r="K5880" s="12" t="n">
        <v>720000</v>
      </c>
      <c r="L5880" s="8" t="inlineStr">
        <is>
          <t>Illinois</t>
        </is>
      </c>
      <c r="M5880" s="13" t="n">
        <v>12009.06</v>
      </c>
      <c r="N5880" s="13" t="n">
        <v>10168.07</v>
      </c>
      <c r="O5880" s="8" t="n"/>
    </row>
    <row r="5881">
      <c r="A5881" s="8" t="inlineStr">
        <is>
          <t>CANON-202603-005775</t>
        </is>
      </c>
      <c r="B5881" s="9" t="inlineStr">
        <is>
          <t>2026-03</t>
        </is>
      </c>
      <c r="C5881" s="10" t="n">
        <v>46105</v>
      </c>
      <c r="D5881" s="9" t="inlineStr">
        <is>
          <t>Bound</t>
        </is>
      </c>
      <c r="E5881" s="8" t="inlineStr">
        <is>
          <t>Callum Fairweather</t>
        </is>
      </c>
      <c r="F5881" s="11" t="n">
        <v>1980</v>
      </c>
      <c r="G5881" s="8" t="inlineStr">
        <is>
          <t>Aston Martin</t>
        </is>
      </c>
      <c r="H5881" s="8" t="inlineStr">
        <is>
          <t>DB12</t>
        </is>
      </c>
      <c r="I5881" s="8" t="inlineStr">
        <is>
          <t>F2UD6X1TGKH5Z3CZ8</t>
        </is>
      </c>
      <c r="J5881" s="8" t="inlineStr">
        <is>
          <t>02 - Sports / GT</t>
        </is>
      </c>
      <c r="K5881" s="12" t="n">
        <v>1230000</v>
      </c>
      <c r="L5881" s="8" t="inlineStr">
        <is>
          <t>Iowa</t>
        </is>
      </c>
      <c r="M5881" s="13" t="n">
        <v>14040.57</v>
      </c>
      <c r="N5881" s="13" t="n">
        <v>11888.15</v>
      </c>
      <c r="O5881" s="8" t="n"/>
    </row>
    <row r="5882">
      <c r="A5882" s="8" t="inlineStr">
        <is>
          <t>CANON-202603-005777</t>
        </is>
      </c>
      <c r="B5882" s="9" t="inlineStr">
        <is>
          <t>2026-03</t>
        </is>
      </c>
      <c r="C5882" s="10" t="n">
        <v>46105</v>
      </c>
      <c r="D5882" s="9" t="inlineStr">
        <is>
          <t>Bound</t>
        </is>
      </c>
      <c r="E5882" s="8" t="inlineStr">
        <is>
          <t>Cassius Farkas</t>
        </is>
      </c>
      <c r="F5882" s="11" t="n">
        <v>2014</v>
      </c>
      <c r="G5882" s="8" t="inlineStr">
        <is>
          <t>Alfa Romeo</t>
        </is>
      </c>
      <c r="H5882" s="8" t="inlineStr">
        <is>
          <t>8C 2900</t>
        </is>
      </c>
      <c r="I5882" s="8" t="inlineStr">
        <is>
          <t>E1PD6K5APEKD4CFZU</t>
        </is>
      </c>
      <c r="J5882" s="8" t="inlineStr">
        <is>
          <t>06 - Vintage Pre-War (pre-1946)</t>
        </is>
      </c>
      <c r="K5882" s="12" t="n">
        <v>1710000</v>
      </c>
      <c r="L5882" s="8" t="inlineStr">
        <is>
          <t>Illinois</t>
        </is>
      </c>
      <c r="M5882" s="13" t="n">
        <v>14918.94</v>
      </c>
      <c r="N5882" s="13" t="n">
        <v>12631.87</v>
      </c>
      <c r="O5882" s="8" t="n"/>
    </row>
    <row r="5883">
      <c r="A5883" s="8" t="inlineStr">
        <is>
          <t>CANON-202603-005779</t>
        </is>
      </c>
      <c r="B5883" s="9" t="inlineStr">
        <is>
          <t>2026-03</t>
        </is>
      </c>
      <c r="C5883" s="10" t="n">
        <v>46084</v>
      </c>
      <c r="D5883" s="9" t="inlineStr">
        <is>
          <t>Bound</t>
        </is>
      </c>
      <c r="E5883" s="8" t="inlineStr">
        <is>
          <t>Everett Harrington</t>
        </is>
      </c>
      <c r="F5883" s="11" t="n">
        <v>1999</v>
      </c>
      <c r="G5883" s="8" t="inlineStr">
        <is>
          <t>Lamborghini</t>
        </is>
      </c>
      <c r="H5883" s="8" t="inlineStr">
        <is>
          <t>Huracan EVO</t>
        </is>
      </c>
      <c r="I5883" s="8" t="inlineStr">
        <is>
          <t>NE5B71CHDRWJJ5XJ0</t>
        </is>
      </c>
      <c r="J5883" s="8" t="inlineStr">
        <is>
          <t>03 - Supercar</t>
        </is>
      </c>
      <c r="K5883" s="12" t="n">
        <v>1400000</v>
      </c>
      <c r="L5883" s="8" t="inlineStr">
        <is>
          <t>Idaho</t>
        </is>
      </c>
      <c r="M5883" s="13" t="n">
        <v>20920.75</v>
      </c>
      <c r="N5883" s="13" t="n">
        <v>17713.6</v>
      </c>
      <c r="O5883" s="8" t="n"/>
    </row>
    <row r="5884">
      <c r="A5884" s="8" t="inlineStr">
        <is>
          <t>CANON-202603-005780</t>
        </is>
      </c>
      <c r="B5884" s="9" t="inlineStr">
        <is>
          <t>2026-03</t>
        </is>
      </c>
      <c r="C5884" s="10" t="n">
        <v>46107</v>
      </c>
      <c r="D5884" s="9" t="inlineStr">
        <is>
          <t>Bound</t>
        </is>
      </c>
      <c r="E5884" s="8" t="inlineStr">
        <is>
          <t>Everett Vandermeer</t>
        </is>
      </c>
      <c r="F5884" s="11" t="n">
        <v>1999</v>
      </c>
      <c r="G5884" s="8" t="inlineStr">
        <is>
          <t>Bentley</t>
        </is>
      </c>
      <c r="H5884" s="8" t="inlineStr">
        <is>
          <t>Continental GT</t>
        </is>
      </c>
      <c r="I5884" s="8" t="inlineStr">
        <is>
          <t>LEVN27G11Y3BKFZBH</t>
        </is>
      </c>
      <c r="J5884" s="8" t="inlineStr">
        <is>
          <t>02 - Sports / GT</t>
        </is>
      </c>
      <c r="K5884" s="12" t="n">
        <v>310000</v>
      </c>
      <c r="L5884" s="8" t="inlineStr">
        <is>
          <t>California</t>
        </is>
      </c>
      <c r="M5884" s="13" t="n">
        <v>5922.17</v>
      </c>
      <c r="N5884" s="13" t="n">
        <v>5014.3</v>
      </c>
      <c r="O5884" s="8" t="n"/>
    </row>
    <row r="5885">
      <c r="A5885" s="8" t="inlineStr">
        <is>
          <t>CANON-202603-005781</t>
        </is>
      </c>
      <c r="B5885" s="9" t="inlineStr">
        <is>
          <t>2026-03</t>
        </is>
      </c>
      <c r="C5885" s="10" t="n">
        <v>46103</v>
      </c>
      <c r="D5885" s="9" t="inlineStr">
        <is>
          <t>Bound</t>
        </is>
      </c>
      <c r="E5885" s="8" t="inlineStr">
        <is>
          <t>Wilhelmina Chattopadhyay</t>
        </is>
      </c>
      <c r="F5885" s="11" t="n">
        <v>2012</v>
      </c>
      <c r="G5885" s="8" t="inlineStr">
        <is>
          <t>Aston Martin</t>
        </is>
      </c>
      <c r="H5885" s="8" t="inlineStr">
        <is>
          <t>DB12</t>
        </is>
      </c>
      <c r="I5885" s="8" t="inlineStr">
        <is>
          <t>VF3MH8CESRZFW1EX9</t>
        </is>
      </c>
      <c r="J5885" s="8" t="inlineStr">
        <is>
          <t>02 - Sports / GT</t>
        </is>
      </c>
      <c r="K5885" s="12" t="n">
        <v>250000</v>
      </c>
      <c r="L5885" s="8" t="inlineStr">
        <is>
          <t>South Carolina</t>
        </is>
      </c>
      <c r="M5885" s="13" t="n">
        <v>4386.79</v>
      </c>
      <c r="N5885" s="13" t="n">
        <v>3714.3</v>
      </c>
      <c r="O5885" s="8" t="n"/>
    </row>
    <row r="5886">
      <c r="A5886" s="8" t="inlineStr">
        <is>
          <t>CANON-202603-005783</t>
        </is>
      </c>
      <c r="B5886" s="9" t="inlineStr">
        <is>
          <t>2026-03</t>
        </is>
      </c>
      <c r="C5886" s="10" t="n">
        <v>46097</v>
      </c>
      <c r="D5886" s="9" t="inlineStr">
        <is>
          <t>Bound</t>
        </is>
      </c>
      <c r="E5886" s="8" t="inlineStr">
        <is>
          <t>Sunniva Larsson</t>
        </is>
      </c>
      <c r="F5886" s="11" t="n">
        <v>1966</v>
      </c>
      <c r="G5886" s="8" t="inlineStr">
        <is>
          <t>Singer</t>
        </is>
      </c>
      <c r="H5886" s="8" t="inlineStr">
        <is>
          <t>911 Reimagined</t>
        </is>
      </c>
      <c r="I5886" s="8" t="inlineStr">
        <is>
          <t>PTLY48J2WRUBK3MVA</t>
        </is>
      </c>
      <c r="J5886" s="8" t="inlineStr">
        <is>
          <t>11 - Restomod / Coachbuilt / Bespoke</t>
        </is>
      </c>
      <c r="K5886" s="12" t="n">
        <v>775000</v>
      </c>
      <c r="L5886" s="8" t="inlineStr">
        <is>
          <t>Oklahoma</t>
        </is>
      </c>
      <c r="M5886" s="13" t="n">
        <v>14371.13</v>
      </c>
      <c r="N5886" s="13" t="n">
        <v>12168.04</v>
      </c>
      <c r="O5886" s="8" t="n"/>
    </row>
    <row r="5887">
      <c r="A5887" s="8" t="inlineStr">
        <is>
          <t>CANON-202603-005784</t>
        </is>
      </c>
      <c r="B5887" s="9" t="inlineStr">
        <is>
          <t>2026-03</t>
        </is>
      </c>
      <c r="C5887" s="10" t="n">
        <v>46099</v>
      </c>
      <c r="D5887" s="9" t="inlineStr">
        <is>
          <t>Bound</t>
        </is>
      </c>
      <c r="E5887" s="8" t="inlineStr">
        <is>
          <t>Fenwick Nakashima</t>
        </is>
      </c>
      <c r="F5887" s="11" t="n">
        <v>1964</v>
      </c>
      <c r="G5887" s="8" t="inlineStr">
        <is>
          <t>Lamborghini</t>
        </is>
      </c>
      <c r="H5887" s="8" t="inlineStr">
        <is>
          <t>Huracan EVO</t>
        </is>
      </c>
      <c r="I5887" s="8" t="inlineStr">
        <is>
          <t>SXJCN4D2SCPRL8WYN</t>
        </is>
      </c>
      <c r="J5887" s="8" t="inlineStr">
        <is>
          <t>03 - Supercar</t>
        </is>
      </c>
      <c r="K5887" s="12" t="n">
        <v>985000</v>
      </c>
      <c r="L5887" s="8" t="inlineStr">
        <is>
          <t>Washington</t>
        </is>
      </c>
      <c r="M5887" s="13" t="n">
        <v>16949.43</v>
      </c>
      <c r="N5887" s="13" t="n">
        <v>14351.08</v>
      </c>
      <c r="O5887" s="8" t="n"/>
    </row>
    <row r="5888">
      <c r="A5888" s="8" t="inlineStr">
        <is>
          <t>CANON-202603-005785</t>
        </is>
      </c>
      <c r="B5888" s="9" t="inlineStr">
        <is>
          <t>2026-03</t>
        </is>
      </c>
      <c r="C5888" s="10" t="n">
        <v>46091</v>
      </c>
      <c r="D5888" s="9" t="inlineStr">
        <is>
          <t>Bound</t>
        </is>
      </c>
      <c r="E5888" s="8" t="inlineStr">
        <is>
          <t>Everett Merriweather</t>
        </is>
      </c>
      <c r="F5888" s="11" t="n">
        <v>2014</v>
      </c>
      <c r="G5888" s="8" t="inlineStr">
        <is>
          <t>Maserati</t>
        </is>
      </c>
      <c r="H5888" s="8" t="inlineStr">
        <is>
          <t>GranTurismo</t>
        </is>
      </c>
      <c r="I5888" s="8" t="inlineStr">
        <is>
          <t>8Z8N8GU11U6495JMR</t>
        </is>
      </c>
      <c r="J5888" s="8" t="inlineStr">
        <is>
          <t>02 - Sports / GT</t>
        </is>
      </c>
      <c r="K5888" s="12" t="n">
        <v>400000</v>
      </c>
      <c r="L5888" s="8" t="inlineStr">
        <is>
          <t>Arkansas</t>
        </is>
      </c>
      <c r="M5888" s="13" t="n">
        <v>7811.32</v>
      </c>
      <c r="N5888" s="13" t="n">
        <v>6613.84</v>
      </c>
      <c r="O5888" s="8" t="n"/>
    </row>
    <row r="5889">
      <c r="A5889" s="8" t="inlineStr">
        <is>
          <t>CANON-202603-005786</t>
        </is>
      </c>
      <c r="B5889" s="9" t="inlineStr">
        <is>
          <t>2026-03</t>
        </is>
      </c>
      <c r="C5889" s="10" t="n">
        <v>46112</v>
      </c>
      <c r="D5889" s="9" t="inlineStr">
        <is>
          <t>Bound</t>
        </is>
      </c>
      <c r="E5889" s="8" t="inlineStr">
        <is>
          <t>Fenwick Pennington</t>
        </is>
      </c>
      <c r="F5889" s="11" t="n">
        <v>2000</v>
      </c>
      <c r="G5889" s="8" t="inlineStr">
        <is>
          <t>Ferrari</t>
        </is>
      </c>
      <c r="H5889" s="8" t="inlineStr">
        <is>
          <t>275 GTB/4</t>
        </is>
      </c>
      <c r="I5889" s="8" t="inlineStr">
        <is>
          <t>X9ZENCKXCYG472M2K</t>
        </is>
      </c>
      <c r="J5889" s="8" t="inlineStr">
        <is>
          <t>07 - Post-War Classic (1946-1972)</t>
        </is>
      </c>
      <c r="K5889" s="12" t="n">
        <v>445000</v>
      </c>
      <c r="L5889" s="8" t="inlineStr">
        <is>
          <t>Georgia</t>
        </is>
      </c>
      <c r="M5889" s="13" t="n">
        <v>4513.81</v>
      </c>
      <c r="N5889" s="13" t="n">
        <v>3821.84</v>
      </c>
      <c r="O5889" s="8" t="n"/>
    </row>
    <row r="5890">
      <c r="A5890" s="8" t="inlineStr">
        <is>
          <t>CANON-202603-005787</t>
        </is>
      </c>
      <c r="B5890" s="9" t="inlineStr">
        <is>
          <t>2026-03</t>
        </is>
      </c>
      <c r="C5890" s="10" t="n">
        <v>46111</v>
      </c>
      <c r="D5890" s="9" t="inlineStr">
        <is>
          <t>Bound</t>
        </is>
      </c>
      <c r="E5890" s="8" t="inlineStr">
        <is>
          <t>Aurelio Kingsford</t>
        </is>
      </c>
      <c r="F5890" s="11" t="n">
        <v>2013</v>
      </c>
      <c r="G5890" s="8" t="inlineStr">
        <is>
          <t>Lamborghini</t>
        </is>
      </c>
      <c r="H5890" s="8" t="inlineStr">
        <is>
          <t>Huracan EVO</t>
        </is>
      </c>
      <c r="I5890" s="8" t="inlineStr">
        <is>
          <t>M2A6DC3DVFJ8MJ4S5</t>
        </is>
      </c>
      <c r="J5890" s="8" t="inlineStr">
        <is>
          <t>03 - Supercar</t>
        </is>
      </c>
      <c r="K5890" s="12" t="n">
        <v>1950000</v>
      </c>
      <c r="L5890" s="8" t="inlineStr">
        <is>
          <t>Maryland</t>
        </is>
      </c>
      <c r="M5890" s="13" t="n">
        <v>27962.26</v>
      </c>
      <c r="N5890" s="13" t="n">
        <v>23675.65</v>
      </c>
      <c r="O5890" s="8" t="n"/>
    </row>
    <row r="5891">
      <c r="A5891" s="8" t="inlineStr">
        <is>
          <t>CANON-202603-005788</t>
        </is>
      </c>
      <c r="B5891" s="9" t="inlineStr">
        <is>
          <t>2026-03</t>
        </is>
      </c>
      <c r="C5891" s="10" t="n">
        <v>46110</v>
      </c>
      <c r="D5891" s="9" t="inlineStr">
        <is>
          <t>Bound</t>
        </is>
      </c>
      <c r="E5891" s="8" t="inlineStr">
        <is>
          <t>Desmond Rourke</t>
        </is>
      </c>
      <c r="F5891" s="11" t="n">
        <v>1988</v>
      </c>
      <c r="G5891" s="8" t="inlineStr">
        <is>
          <t>Porsche</t>
        </is>
      </c>
      <c r="H5891" s="8" t="inlineStr">
        <is>
          <t>911 Turbo S</t>
        </is>
      </c>
      <c r="I5891" s="8" t="inlineStr">
        <is>
          <t>ECLBR39VGAR08FFY8</t>
        </is>
      </c>
      <c r="J5891" s="8" t="inlineStr">
        <is>
          <t>02 - Sports / GT</t>
        </is>
      </c>
      <c r="K5891" s="12" t="n">
        <v>710000</v>
      </c>
      <c r="L5891" s="8" t="inlineStr">
        <is>
          <t>New York</t>
        </is>
      </c>
      <c r="M5891" s="13" t="n">
        <v>11145.66</v>
      </c>
      <c r="N5891" s="13" t="n">
        <v>9437.030000000001</v>
      </c>
      <c r="O5891" s="8" t="n"/>
    </row>
    <row r="5892">
      <c r="A5892" s="8" t="inlineStr">
        <is>
          <t>CANON-202603-005789</t>
        </is>
      </c>
      <c r="B5892" s="9" t="inlineStr">
        <is>
          <t>2026-03</t>
        </is>
      </c>
      <c r="C5892" s="10" t="n">
        <v>46111</v>
      </c>
      <c r="D5892" s="9" t="inlineStr">
        <is>
          <t>Bound</t>
        </is>
      </c>
      <c r="E5892" s="8" t="inlineStr">
        <is>
          <t>Thaddeus Pennington</t>
        </is>
      </c>
      <c r="F5892" s="11" t="n">
        <v>1956</v>
      </c>
      <c r="G5892" s="8" t="inlineStr">
        <is>
          <t>Aston Martin</t>
        </is>
      </c>
      <c r="H5892" s="8" t="inlineStr">
        <is>
          <t>DB12</t>
        </is>
      </c>
      <c r="I5892" s="8" t="inlineStr">
        <is>
          <t>Y2VSU1NEVLDE5CNRY</t>
        </is>
      </c>
      <c r="J5892" s="8" t="inlineStr">
        <is>
          <t>02 - Sports / GT</t>
        </is>
      </c>
      <c r="K5892" s="12" t="n">
        <v>200000</v>
      </c>
      <c r="L5892" s="8" t="inlineStr">
        <is>
          <t>Texas</t>
        </is>
      </c>
      <c r="M5892" s="13" t="n">
        <v>3992.45</v>
      </c>
      <c r="N5892" s="13" t="n">
        <v>3380.41</v>
      </c>
      <c r="O5892" s="8" t="n"/>
    </row>
    <row r="5893">
      <c r="A5893" s="8" t="inlineStr">
        <is>
          <t>CANON-202603-005790</t>
        </is>
      </c>
      <c r="B5893" s="9" t="inlineStr">
        <is>
          <t>2026-03</t>
        </is>
      </c>
      <c r="C5893" s="10" t="n">
        <v>46101</v>
      </c>
      <c r="D5893" s="9" t="inlineStr">
        <is>
          <t>Bound</t>
        </is>
      </c>
      <c r="E5893" s="8" t="inlineStr">
        <is>
          <t>Fitzgerald Chattopadhyay</t>
        </is>
      </c>
      <c r="F5893" s="11" t="n">
        <v>2022</v>
      </c>
      <c r="G5893" s="8" t="inlineStr">
        <is>
          <t>Maserati</t>
        </is>
      </c>
      <c r="H5893" s="8" t="inlineStr">
        <is>
          <t>GranTurismo</t>
        </is>
      </c>
      <c r="I5893" s="8" t="inlineStr">
        <is>
          <t>EXM1K02D0DSB5UF7H</t>
        </is>
      </c>
      <c r="J5893" s="8" t="inlineStr">
        <is>
          <t>02 - Sports / GT</t>
        </is>
      </c>
      <c r="K5893" s="12" t="n">
        <v>550000</v>
      </c>
      <c r="L5893" s="8" t="inlineStr">
        <is>
          <t>California</t>
        </is>
      </c>
      <c r="M5893" s="13" t="n">
        <v>9106.129999999999</v>
      </c>
      <c r="N5893" s="13" t="n">
        <v>7710.16</v>
      </c>
      <c r="O5893" s="8" t="n"/>
    </row>
    <row r="5894">
      <c r="A5894" s="8" t="inlineStr">
        <is>
          <t>CANON-202603-005791</t>
        </is>
      </c>
      <c r="B5894" s="9" t="inlineStr">
        <is>
          <t>2026-03</t>
        </is>
      </c>
      <c r="C5894" s="10" t="n">
        <v>46100</v>
      </c>
      <c r="D5894" s="9" t="inlineStr">
        <is>
          <t>Bound</t>
        </is>
      </c>
      <c r="E5894" s="8" t="inlineStr">
        <is>
          <t>Delphine Montoya</t>
        </is>
      </c>
      <c r="F5894" s="11" t="n">
        <v>2016</v>
      </c>
      <c r="G5894" s="8" t="inlineStr">
        <is>
          <t>Aston Martin</t>
        </is>
      </c>
      <c r="H5894" s="8" t="inlineStr">
        <is>
          <t>DB12</t>
        </is>
      </c>
      <c r="I5894" s="8" t="inlineStr">
        <is>
          <t>3F5X3JPU35N5E4TLK</t>
        </is>
      </c>
      <c r="J5894" s="8" t="inlineStr">
        <is>
          <t>02 - Sports / GT</t>
        </is>
      </c>
      <c r="K5894" s="12" t="n">
        <v>1395000</v>
      </c>
      <c r="L5894" s="8" t="inlineStr">
        <is>
          <t>Nebraska</t>
        </is>
      </c>
      <c r="M5894" s="13" t="n">
        <v>18819.34</v>
      </c>
      <c r="N5894" s="13" t="n">
        <v>15934.34</v>
      </c>
      <c r="O5894" s="8" t="n"/>
    </row>
    <row r="5895">
      <c r="A5895" s="8" t="inlineStr">
        <is>
          <t>CANON-202603-005792</t>
        </is>
      </c>
      <c r="B5895" s="9" t="inlineStr">
        <is>
          <t>2026-03</t>
        </is>
      </c>
      <c r="C5895" s="10" t="n">
        <v>46105</v>
      </c>
      <c r="D5895" s="9" t="inlineStr">
        <is>
          <t>Bound</t>
        </is>
      </c>
      <c r="E5895" s="8" t="inlineStr">
        <is>
          <t>Lorenzo Pennington</t>
        </is>
      </c>
      <c r="F5895" s="11" t="n">
        <v>1958</v>
      </c>
      <c r="G5895" s="8" t="inlineStr">
        <is>
          <t>Bentley</t>
        </is>
      </c>
      <c r="H5895" s="8" t="inlineStr">
        <is>
          <t>Continental GT</t>
        </is>
      </c>
      <c r="I5895" s="8" t="inlineStr">
        <is>
          <t>7JELHLJYZ8UFYTTAS</t>
        </is>
      </c>
      <c r="J5895" s="8" t="inlineStr">
        <is>
          <t>02 - Sports / GT</t>
        </is>
      </c>
      <c r="K5895" s="12" t="n">
        <v>235000</v>
      </c>
      <c r="L5895" s="8" t="inlineStr">
        <is>
          <t>Texas</t>
        </is>
      </c>
      <c r="M5895" s="13" t="n">
        <v>4691.13</v>
      </c>
      <c r="N5895" s="13" t="n">
        <v>3971.98</v>
      </c>
      <c r="O5895" s="8" t="n"/>
    </row>
    <row r="5896">
      <c r="A5896" s="8" t="inlineStr">
        <is>
          <t>CANON-202603-005793</t>
        </is>
      </c>
      <c r="B5896" s="9" t="inlineStr">
        <is>
          <t>2026-03</t>
        </is>
      </c>
      <c r="C5896" s="10" t="n">
        <v>46086</v>
      </c>
      <c r="D5896" s="9" t="inlineStr">
        <is>
          <t>Bound</t>
        </is>
      </c>
      <c r="E5896" s="8" t="inlineStr">
        <is>
          <t>Anouk Bellandi</t>
        </is>
      </c>
      <c r="F5896" s="11" t="n">
        <v>2004</v>
      </c>
      <c r="G5896" s="8" t="inlineStr">
        <is>
          <t>Ferrari</t>
        </is>
      </c>
      <c r="H5896" s="8" t="inlineStr">
        <is>
          <t>296 GTB</t>
        </is>
      </c>
      <c r="I5896" s="8" t="inlineStr">
        <is>
          <t>JGT2XBZ58L1BAVKCV</t>
        </is>
      </c>
      <c r="J5896" s="8" t="inlineStr">
        <is>
          <t>03 - Supercar</t>
        </is>
      </c>
      <c r="K5896" s="12" t="n">
        <v>545000</v>
      </c>
      <c r="L5896" s="8" t="inlineStr">
        <is>
          <t>New Mexico</t>
        </is>
      </c>
      <c r="M5896" s="13" t="n">
        <v>12504.15</v>
      </c>
      <c r="N5896" s="13" t="n">
        <v>10587.26</v>
      </c>
      <c r="O5896" s="8" t="n"/>
    </row>
    <row r="5897">
      <c r="A5897" s="8" t="inlineStr">
        <is>
          <t>CANON-202603-005794</t>
        </is>
      </c>
      <c r="B5897" s="9" t="inlineStr">
        <is>
          <t>2026-03</t>
        </is>
      </c>
      <c r="C5897" s="10" t="n">
        <v>46091</v>
      </c>
      <c r="D5897" s="9" t="inlineStr">
        <is>
          <t>Bound</t>
        </is>
      </c>
      <c r="E5897" s="8" t="inlineStr">
        <is>
          <t>Fitzgerald Chattopadhyay</t>
        </is>
      </c>
      <c r="F5897" s="11" t="n">
        <v>1990</v>
      </c>
      <c r="G5897" s="8" t="inlineStr">
        <is>
          <t>BMW</t>
        </is>
      </c>
      <c r="H5897" s="8" t="inlineStr">
        <is>
          <t>M8 Competition</t>
        </is>
      </c>
      <c r="I5897" s="8" t="inlineStr">
        <is>
          <t>G0HYXUZ56SZ9EBHS7</t>
        </is>
      </c>
      <c r="J5897" s="8" t="inlineStr">
        <is>
          <t>02 - Sports / GT</t>
        </is>
      </c>
      <c r="K5897" s="12" t="n">
        <v>305000</v>
      </c>
      <c r="L5897" s="8" t="inlineStr">
        <is>
          <t>Vermont</t>
        </is>
      </c>
      <c r="M5897" s="13" t="n">
        <v>5265.57</v>
      </c>
      <c r="N5897" s="13" t="n">
        <v>4458.36</v>
      </c>
      <c r="O5897" s="8" t="n"/>
    </row>
    <row r="5898">
      <c r="A5898" s="8" t="inlineStr">
        <is>
          <t>CANON-202603-005795</t>
        </is>
      </c>
      <c r="B5898" s="9" t="inlineStr">
        <is>
          <t>2026-03</t>
        </is>
      </c>
      <c r="C5898" s="10" t="n">
        <v>46102</v>
      </c>
      <c r="D5898" s="9" t="inlineStr">
        <is>
          <t>Bound</t>
        </is>
      </c>
      <c r="E5898" s="8" t="inlineStr">
        <is>
          <t>Ingrid Pennington</t>
        </is>
      </c>
      <c r="F5898" s="11" t="n">
        <v>1957</v>
      </c>
      <c r="G5898" s="8" t="inlineStr">
        <is>
          <t>BMW</t>
        </is>
      </c>
      <c r="H5898" s="8" t="inlineStr">
        <is>
          <t>M8 Competition</t>
        </is>
      </c>
      <c r="I5898" s="8" t="inlineStr">
        <is>
          <t>D3EJJKLAWFMR2H2G5</t>
        </is>
      </c>
      <c r="J5898" s="8" t="inlineStr">
        <is>
          <t>02 - Sports / GT</t>
        </is>
      </c>
      <c r="K5898" s="12" t="n">
        <v>415000</v>
      </c>
      <c r="L5898" s="8" t="inlineStr">
        <is>
          <t>New Mexico</t>
        </is>
      </c>
      <c r="M5898" s="13" t="n">
        <v>7516.98</v>
      </c>
      <c r="N5898" s="13" t="n">
        <v>6364.63</v>
      </c>
      <c r="O5898" s="8" t="n"/>
    </row>
    <row r="5899">
      <c r="A5899" s="8" t="inlineStr">
        <is>
          <t>CANON-202603-005796</t>
        </is>
      </c>
      <c r="B5899" s="9" t="inlineStr">
        <is>
          <t>2026-03</t>
        </is>
      </c>
      <c r="C5899" s="10" t="n">
        <v>46096</v>
      </c>
      <c r="D5899" s="9" t="inlineStr">
        <is>
          <t>Bound</t>
        </is>
      </c>
      <c r="E5899" s="8" t="inlineStr">
        <is>
          <t>Mireille Whitlock</t>
        </is>
      </c>
      <c r="F5899" s="11" t="n">
        <v>1993</v>
      </c>
      <c r="G5899" s="8" t="inlineStr">
        <is>
          <t>BMW</t>
        </is>
      </c>
      <c r="H5899" s="8" t="inlineStr">
        <is>
          <t>M8 Competition</t>
        </is>
      </c>
      <c r="I5899" s="8" t="inlineStr">
        <is>
          <t>E7NB2BXZUNY79MMVX</t>
        </is>
      </c>
      <c r="J5899" s="8" t="inlineStr">
        <is>
          <t>02 - Sports / GT</t>
        </is>
      </c>
      <c r="K5899" s="12" t="n">
        <v>420000</v>
      </c>
      <c r="L5899" s="8" t="inlineStr">
        <is>
          <t>Washington</t>
        </is>
      </c>
      <c r="M5899" s="13" t="n">
        <v>5705.66</v>
      </c>
      <c r="N5899" s="13" t="n">
        <v>4830.98</v>
      </c>
      <c r="O5899" s="8" t="n"/>
    </row>
    <row r="5900">
      <c r="A5900" s="8" t="inlineStr">
        <is>
          <t>CANON-202603-005798</t>
        </is>
      </c>
      <c r="B5900" s="9" t="inlineStr">
        <is>
          <t>2026-03</t>
        </is>
      </c>
      <c r="C5900" s="10" t="n">
        <v>46086</v>
      </c>
      <c r="D5900" s="9" t="inlineStr">
        <is>
          <t>Bound</t>
        </is>
      </c>
      <c r="E5900" s="8" t="inlineStr">
        <is>
          <t>Wilhelmina Vasquez</t>
        </is>
      </c>
      <c r="F5900" s="11" t="n">
        <v>1993</v>
      </c>
      <c r="G5900" s="8" t="inlineStr">
        <is>
          <t>Maserati</t>
        </is>
      </c>
      <c r="H5900" s="8" t="inlineStr">
        <is>
          <t>GranTurismo</t>
        </is>
      </c>
      <c r="I5900" s="8" t="inlineStr">
        <is>
          <t>K5WPVJTEYG0BGLJZC</t>
        </is>
      </c>
      <c r="J5900" s="8" t="inlineStr">
        <is>
          <t>02 - Sports / GT</t>
        </is>
      </c>
      <c r="K5900" s="12" t="n">
        <v>335000</v>
      </c>
      <c r="L5900" s="8" t="inlineStr">
        <is>
          <t>Texas</t>
        </is>
      </c>
      <c r="M5900" s="13" t="n">
        <v>5451.65</v>
      </c>
      <c r="N5900" s="13" t="n">
        <v>4615.91</v>
      </c>
      <c r="O5900" s="8" t="n"/>
    </row>
    <row r="5901">
      <c r="A5901" s="8" t="inlineStr">
        <is>
          <t>CANON-202603-005799</t>
        </is>
      </c>
      <c r="B5901" s="9" t="inlineStr">
        <is>
          <t>2026-03</t>
        </is>
      </c>
      <c r="C5901" s="10" t="n">
        <v>46110</v>
      </c>
      <c r="D5901" s="9" t="inlineStr">
        <is>
          <t>Bound</t>
        </is>
      </c>
      <c r="E5901" s="8" t="inlineStr">
        <is>
          <t>Everett Vasquez</t>
        </is>
      </c>
      <c r="F5901" s="11" t="n">
        <v>1981</v>
      </c>
      <c r="G5901" s="8" t="inlineStr">
        <is>
          <t>Ferrari</t>
        </is>
      </c>
      <c r="H5901" s="8" t="inlineStr">
        <is>
          <t>296 GTB</t>
        </is>
      </c>
      <c r="I5901" s="8" t="inlineStr">
        <is>
          <t>SG32V7A4UPSKSH6VU</t>
        </is>
      </c>
      <c r="J5901" s="8" t="inlineStr">
        <is>
          <t>03 - Supercar</t>
        </is>
      </c>
      <c r="K5901" s="12" t="n">
        <v>770000</v>
      </c>
      <c r="L5901" s="8" t="inlineStr">
        <is>
          <t>Ohio</t>
        </is>
      </c>
      <c r="M5901" s="13" t="n">
        <v>19184.62</v>
      </c>
      <c r="N5901" s="13" t="n">
        <v>16243.62</v>
      </c>
      <c r="O5901" s="8" t="n"/>
    </row>
    <row r="5902">
      <c r="A5902" s="8" t="inlineStr">
        <is>
          <t>CANON-202603-005800</t>
        </is>
      </c>
      <c r="B5902" s="9" t="inlineStr">
        <is>
          <t>2026-03</t>
        </is>
      </c>
      <c r="C5902" s="10" t="n">
        <v>46089</v>
      </c>
      <c r="D5902" s="9" t="inlineStr">
        <is>
          <t>Bound</t>
        </is>
      </c>
      <c r="E5902" s="8" t="inlineStr">
        <is>
          <t>Everett Blackwood</t>
        </is>
      </c>
      <c r="F5902" s="11" t="n">
        <v>1962</v>
      </c>
      <c r="G5902" s="8" t="inlineStr">
        <is>
          <t>Aston Martin</t>
        </is>
      </c>
      <c r="H5902" s="8" t="inlineStr">
        <is>
          <t>DB12</t>
        </is>
      </c>
      <c r="I5902" s="8" t="inlineStr">
        <is>
          <t>VTA289GE5EYDZSY7B</t>
        </is>
      </c>
      <c r="J5902" s="8" t="inlineStr">
        <is>
          <t>02 - Sports / GT</t>
        </is>
      </c>
      <c r="K5902" s="12" t="n">
        <v>715000</v>
      </c>
      <c r="L5902" s="8" t="inlineStr">
        <is>
          <t>Colorado</t>
        </is>
      </c>
      <c r="M5902" s="13" t="n">
        <v>9645.75</v>
      </c>
      <c r="N5902" s="13" t="n">
        <v>8167.06</v>
      </c>
      <c r="O5902" s="8" t="n"/>
    </row>
    <row r="5903">
      <c r="A5903" s="8" t="inlineStr">
        <is>
          <t>CANON-202603-005802</t>
        </is>
      </c>
      <c r="B5903" s="9" t="inlineStr">
        <is>
          <t>2026-03</t>
        </is>
      </c>
      <c r="C5903" s="10" t="n">
        <v>46087</v>
      </c>
      <c r="D5903" s="9" t="inlineStr">
        <is>
          <t>Bound</t>
        </is>
      </c>
      <c r="E5903" s="8" t="inlineStr">
        <is>
          <t>Horace Okonkwo</t>
        </is>
      </c>
      <c r="F5903" s="11" t="n">
        <v>1998</v>
      </c>
      <c r="G5903" s="8" t="inlineStr">
        <is>
          <t>Lamborghini</t>
        </is>
      </c>
      <c r="H5903" s="8" t="inlineStr">
        <is>
          <t>Huracan EVO</t>
        </is>
      </c>
      <c r="I5903" s="8" t="inlineStr">
        <is>
          <t>LJ9RM9DN0DFYE33YP</t>
        </is>
      </c>
      <c r="J5903" s="8" t="inlineStr">
        <is>
          <t>03 - Supercar</t>
        </is>
      </c>
      <c r="K5903" s="12" t="n">
        <v>1220000</v>
      </c>
      <c r="L5903" s="8" t="inlineStr">
        <is>
          <t>Arizona</t>
        </is>
      </c>
      <c r="M5903" s="13" t="n">
        <v>18599.25</v>
      </c>
      <c r="N5903" s="13" t="n">
        <v>15747.98</v>
      </c>
      <c r="O5903" s="8" t="n"/>
    </row>
    <row r="5904">
      <c r="A5904" s="8" t="inlineStr">
        <is>
          <t>CANON-202603-005803</t>
        </is>
      </c>
      <c r="B5904" s="9" t="inlineStr">
        <is>
          <t>2026-03</t>
        </is>
      </c>
      <c r="C5904" s="10" t="n">
        <v>46095</v>
      </c>
      <c r="D5904" s="9" t="inlineStr">
        <is>
          <t>Bound</t>
        </is>
      </c>
      <c r="E5904" s="8" t="inlineStr">
        <is>
          <t>Horace Blackwood</t>
        </is>
      </c>
      <c r="F5904" s="11" t="n">
        <v>2007</v>
      </c>
      <c r="G5904" s="8" t="inlineStr">
        <is>
          <t>Ringbrothers</t>
        </is>
      </c>
      <c r="H5904" s="8" t="inlineStr">
        <is>
          <t>Mustang</t>
        </is>
      </c>
      <c r="I5904" s="8" t="inlineStr">
        <is>
          <t>GCRLC6RVCAEDMFPXM</t>
        </is>
      </c>
      <c r="J5904" s="8" t="inlineStr">
        <is>
          <t>11 - Restomod / Coachbuilt / Bespoke</t>
        </is>
      </c>
      <c r="K5904" s="12" t="n">
        <v>1950000</v>
      </c>
      <c r="L5904" s="8" t="inlineStr">
        <is>
          <t>Kansas</t>
        </is>
      </c>
      <c r="M5904" s="13" t="n">
        <v>24268.3</v>
      </c>
      <c r="N5904" s="13" t="n">
        <v>20547.97</v>
      </c>
      <c r="O5904" s="8" t="n"/>
    </row>
    <row r="5905">
      <c r="A5905" s="8" t="inlineStr">
        <is>
          <t>CANON-202603-005804</t>
        </is>
      </c>
      <c r="B5905" s="9" t="inlineStr">
        <is>
          <t>2026-03</t>
        </is>
      </c>
      <c r="C5905" s="10" t="n">
        <v>46088</v>
      </c>
      <c r="D5905" s="9" t="inlineStr">
        <is>
          <t>Bound</t>
        </is>
      </c>
      <c r="E5905" s="8" t="inlineStr">
        <is>
          <t>Priya Rourke</t>
        </is>
      </c>
      <c r="F5905" s="11" t="n">
        <v>1966</v>
      </c>
      <c r="G5905" s="8" t="inlineStr">
        <is>
          <t>Bentley</t>
        </is>
      </c>
      <c r="H5905" s="8" t="inlineStr">
        <is>
          <t>Continental GT</t>
        </is>
      </c>
      <c r="I5905" s="8" t="inlineStr">
        <is>
          <t>K2KJ4AK74EW021XV9</t>
        </is>
      </c>
      <c r="J5905" s="8" t="inlineStr">
        <is>
          <t>02 - Sports / GT</t>
        </is>
      </c>
      <c r="K5905" s="12" t="n">
        <v>795000</v>
      </c>
      <c r="L5905" s="8" t="inlineStr">
        <is>
          <t>Alaska</t>
        </is>
      </c>
      <c r="M5905" s="13" t="n">
        <v>11115</v>
      </c>
      <c r="N5905" s="13" t="n">
        <v>9411.07</v>
      </c>
      <c r="O5905" s="8" t="n"/>
    </row>
    <row r="5906">
      <c r="A5906" s="8" t="inlineStr">
        <is>
          <t>CANON-202603-005805</t>
        </is>
      </c>
      <c r="B5906" s="9" t="inlineStr">
        <is>
          <t>2026-03</t>
        </is>
      </c>
      <c r="C5906" s="10" t="n">
        <v>46089</v>
      </c>
      <c r="D5906" s="9" t="inlineStr">
        <is>
          <t>Bound</t>
        </is>
      </c>
      <c r="E5906" s="8" t="inlineStr">
        <is>
          <t>Fitzgerald Thistlewood</t>
        </is>
      </c>
      <c r="F5906" s="11" t="n">
        <v>2020</v>
      </c>
      <c r="G5906" s="8" t="inlineStr">
        <is>
          <t>Mercedes-Benz</t>
        </is>
      </c>
      <c r="H5906" s="8" t="inlineStr">
        <is>
          <t>AMG GT</t>
        </is>
      </c>
      <c r="I5906" s="8" t="inlineStr">
        <is>
          <t>WY0L6FG2MU9F0YCEM</t>
        </is>
      </c>
      <c r="J5906" s="8" t="inlineStr">
        <is>
          <t>02 - Sports / GT</t>
        </is>
      </c>
      <c r="K5906" s="12" t="n">
        <v>520000</v>
      </c>
      <c r="L5906" s="8" t="inlineStr">
        <is>
          <t>Colorado</t>
        </is>
      </c>
      <c r="M5906" s="13" t="n">
        <v>7015.09</v>
      </c>
      <c r="N5906" s="13" t="n">
        <v>5939.68</v>
      </c>
      <c r="O5906" s="8" t="n"/>
    </row>
    <row r="5907">
      <c r="A5907" s="8" t="inlineStr">
        <is>
          <t>CANON-202603-005806</t>
        </is>
      </c>
      <c r="B5907" s="9" t="inlineStr">
        <is>
          <t>2026-03</t>
        </is>
      </c>
      <c r="C5907" s="10" t="n">
        <v>46085</v>
      </c>
      <c r="D5907" s="9" t="inlineStr">
        <is>
          <t>Bound</t>
        </is>
      </c>
      <c r="E5907" s="8" t="inlineStr">
        <is>
          <t>Emiliano Vasquez</t>
        </is>
      </c>
      <c r="F5907" s="11" t="n">
        <v>1963</v>
      </c>
      <c r="G5907" s="8" t="inlineStr">
        <is>
          <t>Aston Martin</t>
        </is>
      </c>
      <c r="H5907" s="8" t="inlineStr">
        <is>
          <t>DB12</t>
        </is>
      </c>
      <c r="I5907" s="8" t="inlineStr">
        <is>
          <t>B3T927ZK7XTCMHNTV</t>
        </is>
      </c>
      <c r="J5907" s="8" t="inlineStr">
        <is>
          <t>02 - Sports / GT</t>
        </is>
      </c>
      <c r="K5907" s="12" t="n">
        <v>770000</v>
      </c>
      <c r="L5907" s="8" t="inlineStr">
        <is>
          <t>Washington</t>
        </is>
      </c>
      <c r="M5907" s="13" t="n">
        <v>9065.66</v>
      </c>
      <c r="N5907" s="13" t="n">
        <v>7675.89</v>
      </c>
      <c r="O5907" s="8" t="n"/>
    </row>
    <row r="5908">
      <c r="A5908" s="8" t="inlineStr">
        <is>
          <t>CANON-202603-005808</t>
        </is>
      </c>
      <c r="B5908" s="9" t="inlineStr">
        <is>
          <t>2026-03</t>
        </is>
      </c>
      <c r="C5908" s="10" t="n">
        <v>46109</v>
      </c>
      <c r="D5908" s="9" t="inlineStr">
        <is>
          <t>Bound</t>
        </is>
      </c>
      <c r="E5908" s="8" t="inlineStr">
        <is>
          <t>Noor Montoya</t>
        </is>
      </c>
      <c r="F5908" s="11" t="n">
        <v>1958</v>
      </c>
      <c r="G5908" s="8" t="inlineStr">
        <is>
          <t>Aston Martin</t>
        </is>
      </c>
      <c r="H5908" s="8" t="inlineStr">
        <is>
          <t>DB12</t>
        </is>
      </c>
      <c r="I5908" s="8" t="inlineStr">
        <is>
          <t>ULSMES0FSKHBBXG06</t>
        </is>
      </c>
      <c r="J5908" s="8" t="inlineStr">
        <is>
          <t>02 - Sports / GT</t>
        </is>
      </c>
      <c r="K5908" s="12" t="n">
        <v>315000</v>
      </c>
      <c r="L5908" s="8" t="inlineStr">
        <is>
          <t>New York</t>
        </is>
      </c>
      <c r="M5908" s="13" t="n">
        <v>5705.66</v>
      </c>
      <c r="N5908" s="13" t="n">
        <v>4830.98</v>
      </c>
      <c r="O5908" s="8" t="n"/>
    </row>
    <row r="5909">
      <c r="A5909" s="8" t="inlineStr">
        <is>
          <t>CANON-202603-005809</t>
        </is>
      </c>
      <c r="B5909" s="9" t="inlineStr">
        <is>
          <t>2026-03</t>
        </is>
      </c>
      <c r="C5909" s="10" t="n">
        <v>46111</v>
      </c>
      <c r="D5909" s="9" t="inlineStr">
        <is>
          <t>Bound</t>
        </is>
      </c>
      <c r="E5909" s="8" t="inlineStr">
        <is>
          <t>Ingrid Rourke</t>
        </is>
      </c>
      <c r="F5909" s="11" t="n">
        <v>1976</v>
      </c>
      <c r="G5909" s="8" t="inlineStr">
        <is>
          <t>Bugatti</t>
        </is>
      </c>
      <c r="H5909" s="8" t="inlineStr">
        <is>
          <t>Type 57</t>
        </is>
      </c>
      <c r="I5909" s="8" t="inlineStr">
        <is>
          <t>2YE40YTX8J1ECS8CR</t>
        </is>
      </c>
      <c r="J5909" s="8" t="inlineStr">
        <is>
          <t>06 - Vintage Pre-War (pre-1946)</t>
        </is>
      </c>
      <c r="K5909" s="12" t="n">
        <v>630000</v>
      </c>
      <c r="L5909" s="8" t="inlineStr">
        <is>
          <t>Kansas</t>
        </is>
      </c>
      <c r="M5909" s="13" t="n">
        <v>4381.47</v>
      </c>
      <c r="N5909" s="13" t="n">
        <v>3709.79</v>
      </c>
      <c r="O5909" s="8" t="n"/>
    </row>
    <row r="5910">
      <c r="A5910" s="8" t="inlineStr">
        <is>
          <t>CANON-202603-005810</t>
        </is>
      </c>
      <c r="B5910" s="9" t="inlineStr">
        <is>
          <t>2026-03</t>
        </is>
      </c>
      <c r="C5910" s="10" t="n">
        <v>46090</v>
      </c>
      <c r="D5910" s="9" t="inlineStr">
        <is>
          <t>Bound</t>
        </is>
      </c>
      <c r="E5910" s="8" t="inlineStr">
        <is>
          <t>Ingrid Chattopadhyay</t>
        </is>
      </c>
      <c r="F5910" s="11" t="n">
        <v>1998</v>
      </c>
      <c r="G5910" s="8" t="inlineStr">
        <is>
          <t>Aston Martin</t>
        </is>
      </c>
      <c r="H5910" s="8" t="inlineStr">
        <is>
          <t>DB12</t>
        </is>
      </c>
      <c r="I5910" s="8" t="inlineStr">
        <is>
          <t>RRF2L3P2BXDXDNDND</t>
        </is>
      </c>
      <c r="J5910" s="8" t="inlineStr">
        <is>
          <t>02 - Sports / GT</t>
        </is>
      </c>
      <c r="K5910" s="12" t="n">
        <v>735000</v>
      </c>
      <c r="L5910" s="8" t="inlineStr">
        <is>
          <t>New York</t>
        </is>
      </c>
      <c r="M5910" s="13" t="n">
        <v>11538.11</v>
      </c>
      <c r="N5910" s="13" t="n">
        <v>9769.32</v>
      </c>
      <c r="O5910" s="8" t="n"/>
    </row>
    <row r="5911">
      <c r="A5911" s="8" t="inlineStr">
        <is>
          <t>CANON-202603-005811</t>
        </is>
      </c>
      <c r="B5911" s="9" t="inlineStr">
        <is>
          <t>2026-03</t>
        </is>
      </c>
      <c r="C5911" s="10" t="n">
        <v>46103</v>
      </c>
      <c r="D5911" s="9" t="inlineStr">
        <is>
          <t>Bound</t>
        </is>
      </c>
      <c r="E5911" s="8" t="inlineStr">
        <is>
          <t>Wilhelmina Merriweather</t>
        </is>
      </c>
      <c r="F5911" s="11" t="n">
        <v>1965</v>
      </c>
      <c r="G5911" s="8" t="inlineStr">
        <is>
          <t>Porsche</t>
        </is>
      </c>
      <c r="H5911" s="8" t="inlineStr">
        <is>
          <t>911 Turbo S</t>
        </is>
      </c>
      <c r="I5911" s="8" t="inlineStr">
        <is>
          <t>D9CZB8YK13VAF7X5P</t>
        </is>
      </c>
      <c r="J5911" s="8" t="inlineStr">
        <is>
          <t>02 - Sports / GT</t>
        </is>
      </c>
      <c r="K5911" s="12" t="n">
        <v>1035000</v>
      </c>
      <c r="L5911" s="8" t="inlineStr">
        <is>
          <t>Missouri</t>
        </is>
      </c>
      <c r="M5911" s="13" t="n">
        <v>11385</v>
      </c>
      <c r="N5911" s="13" t="n">
        <v>9639.68</v>
      </c>
      <c r="O5911" s="8" t="n"/>
    </row>
    <row r="5912">
      <c r="A5912" s="8" t="inlineStr">
        <is>
          <t>CANON-202603-005812</t>
        </is>
      </c>
      <c r="B5912" s="9" t="inlineStr">
        <is>
          <t>2026-03</t>
        </is>
      </c>
      <c r="C5912" s="10" t="n">
        <v>46105</v>
      </c>
      <c r="D5912" s="9" t="inlineStr">
        <is>
          <t>Bound</t>
        </is>
      </c>
      <c r="E5912" s="8" t="inlineStr">
        <is>
          <t>Everett Farkas</t>
        </is>
      </c>
      <c r="F5912" s="11" t="n">
        <v>1991</v>
      </c>
      <c r="G5912" s="8" t="inlineStr">
        <is>
          <t>Ferrari</t>
        </is>
      </c>
      <c r="H5912" s="8" t="inlineStr">
        <is>
          <t>275 GTB/4</t>
        </is>
      </c>
      <c r="I5912" s="8" t="inlineStr">
        <is>
          <t>LJS1EH56TT4WFNGKM</t>
        </is>
      </c>
      <c r="J5912" s="8" t="inlineStr">
        <is>
          <t>07 - Post-War Classic (1946-1972)</t>
        </is>
      </c>
      <c r="K5912" s="12" t="n">
        <v>1085000</v>
      </c>
      <c r="L5912" s="8" t="inlineStr">
        <is>
          <t>Georgia</t>
        </is>
      </c>
      <c r="M5912" s="13" t="n">
        <v>8712.75</v>
      </c>
      <c r="N5912" s="13" t="n">
        <v>7377.09</v>
      </c>
      <c r="O5912" s="8" t="n"/>
    </row>
    <row r="5913">
      <c r="A5913" s="8" t="inlineStr">
        <is>
          <t>CANON-202603-005813</t>
        </is>
      </c>
      <c r="B5913" s="9" t="inlineStr">
        <is>
          <t>2026-03</t>
        </is>
      </c>
      <c r="C5913" s="10" t="n">
        <v>46109</v>
      </c>
      <c r="D5913" s="9" t="inlineStr">
        <is>
          <t>Bound</t>
        </is>
      </c>
      <c r="E5913" s="8" t="inlineStr">
        <is>
          <t>Fenwick Vasquez</t>
        </is>
      </c>
      <c r="F5913" s="11" t="n">
        <v>1966</v>
      </c>
      <c r="G5913" s="8" t="inlineStr">
        <is>
          <t>McLaren</t>
        </is>
      </c>
      <c r="H5913" s="8" t="inlineStr">
        <is>
          <t>750S</t>
        </is>
      </c>
      <c r="I5913" s="8" t="inlineStr">
        <is>
          <t>G3M534TNXZ5SFXCYR</t>
        </is>
      </c>
      <c r="J5913" s="8" t="inlineStr">
        <is>
          <t>03 - Supercar</t>
        </is>
      </c>
      <c r="K5913" s="12" t="n">
        <v>975000</v>
      </c>
      <c r="L5913" s="8" t="inlineStr">
        <is>
          <t>Florida</t>
        </is>
      </c>
      <c r="M5913" s="13" t="n">
        <v>24816.51</v>
      </c>
      <c r="N5913" s="13" t="n">
        <v>21012.14</v>
      </c>
      <c r="O5913" s="8" t="n"/>
    </row>
    <row r="5914">
      <c r="A5914" s="8" t="inlineStr">
        <is>
          <t>CANON-202603-005814</t>
        </is>
      </c>
      <c r="B5914" s="9" t="inlineStr">
        <is>
          <t>2026-03</t>
        </is>
      </c>
      <c r="C5914" s="10" t="n">
        <v>46102</v>
      </c>
      <c r="D5914" s="9" t="inlineStr">
        <is>
          <t>Bound</t>
        </is>
      </c>
      <c r="E5914" s="8" t="inlineStr">
        <is>
          <t>Desmond Chattopadhyay</t>
        </is>
      </c>
      <c r="F5914" s="11" t="n">
        <v>1986</v>
      </c>
      <c r="G5914" s="8" t="inlineStr">
        <is>
          <t>Icon</t>
        </is>
      </c>
      <c r="H5914" s="8" t="inlineStr">
        <is>
          <t>Derelict</t>
        </is>
      </c>
      <c r="I5914" s="8" t="inlineStr">
        <is>
          <t>9YUWGN6XHR156G70M</t>
        </is>
      </c>
      <c r="J5914" s="8" t="inlineStr">
        <is>
          <t>11 - Restomod / Coachbuilt / Bespoke</t>
        </is>
      </c>
      <c r="K5914" s="12" t="n">
        <v>680000</v>
      </c>
      <c r="L5914" s="8" t="inlineStr">
        <is>
          <t>Pennsylvania</t>
        </is>
      </c>
      <c r="M5914" s="13" t="n">
        <v>10007.55</v>
      </c>
      <c r="N5914" s="13" t="n">
        <v>8473.389999999999</v>
      </c>
      <c r="O5914" s="8" t="n"/>
    </row>
    <row r="5915">
      <c r="A5915" s="8" t="inlineStr">
        <is>
          <t>CANON-202603-005815</t>
        </is>
      </c>
      <c r="B5915" s="9" t="inlineStr">
        <is>
          <t>2026-03</t>
        </is>
      </c>
      <c r="C5915" s="10" t="n">
        <v>46089</v>
      </c>
      <c r="D5915" s="9" t="inlineStr">
        <is>
          <t>Bound</t>
        </is>
      </c>
      <c r="E5915" s="8" t="inlineStr">
        <is>
          <t>Saoirse Larsson</t>
        </is>
      </c>
      <c r="F5915" s="11" t="n">
        <v>1994</v>
      </c>
      <c r="G5915" s="8" t="inlineStr">
        <is>
          <t>Aston Martin</t>
        </is>
      </c>
      <c r="H5915" s="8" t="inlineStr">
        <is>
          <t>DB12</t>
        </is>
      </c>
      <c r="I5915" s="8" t="inlineStr">
        <is>
          <t>7M7XLYUW1NVTRB40A</t>
        </is>
      </c>
      <c r="J5915" s="8" t="inlineStr">
        <is>
          <t>02 - Sports / GT</t>
        </is>
      </c>
      <c r="K5915" s="12" t="n">
        <v>970000</v>
      </c>
      <c r="L5915" s="8" t="inlineStr">
        <is>
          <t>New Jersey</t>
        </is>
      </c>
      <c r="M5915" s="13" t="n">
        <v>10825.57</v>
      </c>
      <c r="N5915" s="13" t="n">
        <v>9166.01</v>
      </c>
      <c r="O5915" s="8" t="n"/>
    </row>
    <row r="5916">
      <c r="A5916" s="8" t="inlineStr">
        <is>
          <t>CANON-202603-005816</t>
        </is>
      </c>
      <c r="B5916" s="9" t="inlineStr">
        <is>
          <t>2026-03</t>
        </is>
      </c>
      <c r="C5916" s="10" t="n">
        <v>46095</v>
      </c>
      <c r="D5916" s="9" t="inlineStr">
        <is>
          <t>Bound</t>
        </is>
      </c>
      <c r="E5916" s="8" t="inlineStr">
        <is>
          <t>Everett Ashcombe</t>
        </is>
      </c>
      <c r="F5916" s="11" t="n">
        <v>1996</v>
      </c>
      <c r="G5916" s="8" t="inlineStr">
        <is>
          <t>Aston Martin</t>
        </is>
      </c>
      <c r="H5916" s="8" t="inlineStr">
        <is>
          <t>DB12</t>
        </is>
      </c>
      <c r="I5916" s="8" t="inlineStr">
        <is>
          <t>BFJW0MV1GTCK7FYYT</t>
        </is>
      </c>
      <c r="J5916" s="8" t="inlineStr">
        <is>
          <t>02 - Sports / GT</t>
        </is>
      </c>
      <c r="K5916" s="12" t="n">
        <v>790000</v>
      </c>
      <c r="L5916" s="8" t="inlineStr">
        <is>
          <t>Indiana</t>
        </is>
      </c>
      <c r="M5916" s="13" t="n">
        <v>11917.08</v>
      </c>
      <c r="N5916" s="13" t="n">
        <v>10090.19</v>
      </c>
      <c r="O5916" s="8" t="n"/>
    </row>
    <row r="5917">
      <c r="A5917" s="8" t="inlineStr">
        <is>
          <t>CANON-202603-005817</t>
        </is>
      </c>
      <c r="B5917" s="9" t="inlineStr">
        <is>
          <t>2026-03</t>
        </is>
      </c>
      <c r="C5917" s="10" t="n">
        <v>46107</v>
      </c>
      <c r="D5917" s="9" t="inlineStr">
        <is>
          <t>Bound</t>
        </is>
      </c>
      <c r="E5917" s="8" t="inlineStr">
        <is>
          <t>Ramona Montoya</t>
        </is>
      </c>
      <c r="F5917" s="11" t="n">
        <v>1977</v>
      </c>
      <c r="G5917" s="8" t="inlineStr">
        <is>
          <t>Maserati</t>
        </is>
      </c>
      <c r="H5917" s="8" t="inlineStr">
        <is>
          <t>GranTurismo</t>
        </is>
      </c>
      <c r="I5917" s="8" t="inlineStr">
        <is>
          <t>FJ6TX3GAAGPRB6VC9</t>
        </is>
      </c>
      <c r="J5917" s="8" t="inlineStr">
        <is>
          <t>02 - Sports / GT</t>
        </is>
      </c>
      <c r="K5917" s="12" t="n">
        <v>435000</v>
      </c>
      <c r="L5917" s="8" t="inlineStr">
        <is>
          <t>Pennsylvania</t>
        </is>
      </c>
      <c r="M5917" s="13" t="n">
        <v>6155.66</v>
      </c>
      <c r="N5917" s="13" t="n">
        <v>5212</v>
      </c>
      <c r="O5917" s="8" t="n"/>
    </row>
    <row r="5918">
      <c r="A5918" s="8" t="inlineStr">
        <is>
          <t>CANON-202603-005819</t>
        </is>
      </c>
      <c r="B5918" s="9" t="inlineStr">
        <is>
          <t>2026-03</t>
        </is>
      </c>
      <c r="C5918" s="10" t="n">
        <v>46111</v>
      </c>
      <c r="D5918" s="9" t="inlineStr">
        <is>
          <t>Bound</t>
        </is>
      </c>
      <c r="E5918" s="8" t="inlineStr">
        <is>
          <t>Lorenzo Merriweather</t>
        </is>
      </c>
      <c r="F5918" s="11" t="n">
        <v>2021</v>
      </c>
      <c r="G5918" s="8" t="inlineStr">
        <is>
          <t>Mercedes-Benz</t>
        </is>
      </c>
      <c r="H5918" s="8" t="inlineStr">
        <is>
          <t>AMG GT</t>
        </is>
      </c>
      <c r="I5918" s="8" t="inlineStr">
        <is>
          <t>1ABMMMP1XPJ7RSA6S</t>
        </is>
      </c>
      <c r="J5918" s="8" t="inlineStr">
        <is>
          <t>02 - Sports / GT</t>
        </is>
      </c>
      <c r="K5918" s="12" t="n">
        <v>365000</v>
      </c>
      <c r="L5918" s="8" t="inlineStr">
        <is>
          <t>California</t>
        </is>
      </c>
      <c r="M5918" s="13" t="n">
        <v>6972.88</v>
      </c>
      <c r="N5918" s="13" t="n">
        <v>5903.94</v>
      </c>
      <c r="O5918" s="8" t="n"/>
    </row>
    <row r="5919">
      <c r="A5919" s="8" t="inlineStr">
        <is>
          <t>CANON-202603-005822</t>
        </is>
      </c>
      <c r="B5919" s="9" t="inlineStr">
        <is>
          <t>2026-03</t>
        </is>
      </c>
      <c r="C5919" s="10" t="n">
        <v>46109</v>
      </c>
      <c r="D5919" s="9" t="inlineStr">
        <is>
          <t>Bound</t>
        </is>
      </c>
      <c r="E5919" s="8" t="inlineStr">
        <is>
          <t>Callum Harrington</t>
        </is>
      </c>
      <c r="F5919" s="11" t="n">
        <v>1966</v>
      </c>
      <c r="G5919" s="8" t="inlineStr">
        <is>
          <t>Bentley</t>
        </is>
      </c>
      <c r="H5919" s="8" t="inlineStr">
        <is>
          <t>Continental GT</t>
        </is>
      </c>
      <c r="I5919" s="8" t="inlineStr">
        <is>
          <t>2NW09D7FE5ZPJPWKL</t>
        </is>
      </c>
      <c r="J5919" s="8" t="inlineStr">
        <is>
          <t>02 - Sports / GT</t>
        </is>
      </c>
      <c r="K5919" s="12" t="n">
        <v>415000</v>
      </c>
      <c r="L5919" s="8" t="inlineStr">
        <is>
          <t>Massachusetts</t>
        </is>
      </c>
      <c r="M5919" s="13" t="n">
        <v>7340.8</v>
      </c>
      <c r="N5919" s="13" t="n">
        <v>6215.46</v>
      </c>
      <c r="O5919" s="8" t="n"/>
    </row>
    <row r="5920">
      <c r="A5920" s="8" t="inlineStr">
        <is>
          <t>CANON-202603-005823</t>
        </is>
      </c>
      <c r="B5920" s="9" t="inlineStr">
        <is>
          <t>2026-03</t>
        </is>
      </c>
      <c r="C5920" s="10" t="n">
        <v>46112</v>
      </c>
      <c r="D5920" s="9" t="inlineStr">
        <is>
          <t>Bound</t>
        </is>
      </c>
      <c r="E5920" s="8" t="inlineStr">
        <is>
          <t>Callum Farkas</t>
        </is>
      </c>
      <c r="F5920" s="11" t="n">
        <v>1989</v>
      </c>
      <c r="G5920" s="8" t="inlineStr">
        <is>
          <t>Mercedes-Benz</t>
        </is>
      </c>
      <c r="H5920" s="8" t="inlineStr">
        <is>
          <t>AMG GT</t>
        </is>
      </c>
      <c r="I5920" s="8" t="inlineStr">
        <is>
          <t>ZNRWULM6N18E9BMH9</t>
        </is>
      </c>
      <c r="J5920" s="8" t="inlineStr">
        <is>
          <t>02 - Sports / GT</t>
        </is>
      </c>
      <c r="K5920" s="12" t="n">
        <v>865000</v>
      </c>
      <c r="L5920" s="8" t="inlineStr">
        <is>
          <t>Montana</t>
        </is>
      </c>
      <c r="M5920" s="13" t="n">
        <v>9865.9</v>
      </c>
      <c r="N5920" s="13" t="n">
        <v>8353.459999999999</v>
      </c>
      <c r="O5920" s="8" t="n"/>
    </row>
    <row r="5921">
      <c r="A5921" s="8" t="inlineStr">
        <is>
          <t>CANON-202603-005824</t>
        </is>
      </c>
      <c r="B5921" s="9" t="inlineStr">
        <is>
          <t>2026-03</t>
        </is>
      </c>
      <c r="C5921" s="10" t="n">
        <v>46084</v>
      </c>
      <c r="D5921" s="9" t="inlineStr">
        <is>
          <t>Bound</t>
        </is>
      </c>
      <c r="E5921" s="8" t="inlineStr">
        <is>
          <t>Ottilie Farkas</t>
        </is>
      </c>
      <c r="F5921" s="11" t="n">
        <v>1957</v>
      </c>
      <c r="G5921" s="8" t="inlineStr">
        <is>
          <t>Maserati</t>
        </is>
      </c>
      <c r="H5921" s="8" t="inlineStr">
        <is>
          <t>GranTurismo</t>
        </is>
      </c>
      <c r="I5921" s="8" t="inlineStr">
        <is>
          <t>ASC5TZDCPK8DAYY4R</t>
        </is>
      </c>
      <c r="J5921" s="8" t="inlineStr">
        <is>
          <t>02 - Sports / GT</t>
        </is>
      </c>
      <c r="K5921" s="12" t="n">
        <v>455000</v>
      </c>
      <c r="L5921" s="8" t="inlineStr">
        <is>
          <t>Hawaii</t>
        </is>
      </c>
      <c r="M5921" s="13" t="n">
        <v>8370.280000000001</v>
      </c>
      <c r="N5921" s="13" t="n">
        <v>7087.12</v>
      </c>
      <c r="O5921" s="8" t="n"/>
    </row>
    <row r="5922">
      <c r="A5922" s="8" t="inlineStr">
        <is>
          <t>CANON-202603-005827</t>
        </is>
      </c>
      <c r="B5922" s="9" t="inlineStr">
        <is>
          <t>2026-03</t>
        </is>
      </c>
      <c r="C5922" s="10" t="n">
        <v>46108</v>
      </c>
      <c r="D5922" s="9" t="inlineStr">
        <is>
          <t>Bound</t>
        </is>
      </c>
      <c r="E5922" s="8" t="inlineStr">
        <is>
          <t>Ingrid Harrington</t>
        </is>
      </c>
      <c r="F5922" s="11" t="n">
        <v>1994</v>
      </c>
      <c r="G5922" s="8" t="inlineStr">
        <is>
          <t>Singer</t>
        </is>
      </c>
      <c r="H5922" s="8" t="inlineStr">
        <is>
          <t>911 Reimagined</t>
        </is>
      </c>
      <c r="I5922" s="8" t="inlineStr">
        <is>
          <t>ZGPW61RGE0BMS63D1</t>
        </is>
      </c>
      <c r="J5922" s="8" t="inlineStr">
        <is>
          <t>11 - Restomod / Coachbuilt / Bespoke</t>
        </is>
      </c>
      <c r="K5922" s="12" t="n">
        <v>920000</v>
      </c>
      <c r="L5922" s="8" t="inlineStr">
        <is>
          <t>Nevada</t>
        </is>
      </c>
      <c r="M5922" s="13" t="n">
        <v>15841.36</v>
      </c>
      <c r="N5922" s="13" t="n">
        <v>13412.88</v>
      </c>
      <c r="O5922" s="8" t="n"/>
    </row>
    <row r="5923">
      <c r="A5923" s="8" t="inlineStr">
        <is>
          <t>CANON-202603-005828</t>
        </is>
      </c>
      <c r="B5923" s="9" t="inlineStr">
        <is>
          <t>2026-03</t>
        </is>
      </c>
      <c r="C5923" s="10" t="n">
        <v>46111</v>
      </c>
      <c r="D5923" s="9" t="inlineStr">
        <is>
          <t>Bound</t>
        </is>
      </c>
      <c r="E5923" s="8" t="inlineStr">
        <is>
          <t>Delphine Larsson</t>
        </is>
      </c>
      <c r="F5923" s="11" t="n">
        <v>1989</v>
      </c>
      <c r="G5923" s="8" t="inlineStr">
        <is>
          <t>BMW</t>
        </is>
      </c>
      <c r="H5923" s="8" t="inlineStr">
        <is>
          <t>M8 Competition</t>
        </is>
      </c>
      <c r="I5923" s="8" t="inlineStr">
        <is>
          <t>6PF3R3RJFM199KJ86</t>
        </is>
      </c>
      <c r="J5923" s="8" t="inlineStr">
        <is>
          <t>02 - Sports / GT</t>
        </is>
      </c>
      <c r="K5923" s="12" t="n">
        <v>280000</v>
      </c>
      <c r="L5923" s="8" t="inlineStr">
        <is>
          <t>Wyoming</t>
        </is>
      </c>
      <c r="M5923" s="13" t="n">
        <v>4239.62</v>
      </c>
      <c r="N5923" s="13" t="n">
        <v>3589.69</v>
      </c>
      <c r="O5923" s="8" t="n"/>
    </row>
    <row r="5924">
      <c r="A5924" s="8" t="inlineStr">
        <is>
          <t>CANON-202603-005829</t>
        </is>
      </c>
      <c r="B5924" s="9" t="inlineStr">
        <is>
          <t>2026-03</t>
        </is>
      </c>
      <c r="C5924" s="10" t="n">
        <v>46093</v>
      </c>
      <c r="D5924" s="9" t="inlineStr">
        <is>
          <t>Bound</t>
        </is>
      </c>
      <c r="E5924" s="8" t="inlineStr">
        <is>
          <t>Fenwick Okonkwo</t>
        </is>
      </c>
      <c r="F5924" s="11" t="n">
        <v>2004</v>
      </c>
      <c r="G5924" s="8" t="inlineStr">
        <is>
          <t>Alfa Romeo</t>
        </is>
      </c>
      <c r="H5924" s="8" t="inlineStr">
        <is>
          <t>8C 2900</t>
        </is>
      </c>
      <c r="I5924" s="8" t="inlineStr">
        <is>
          <t>MXV3URR4UB8MJ5HAL</t>
        </is>
      </c>
      <c r="J5924" s="8" t="inlineStr">
        <is>
          <t>06 - Vintage Pre-War (pre-1946)</t>
        </is>
      </c>
      <c r="K5924" s="12" t="n">
        <v>440000</v>
      </c>
      <c r="L5924" s="8" t="inlineStr">
        <is>
          <t>Texas</t>
        </is>
      </c>
      <c r="M5924" s="13" t="n">
        <v>4009.81</v>
      </c>
      <c r="N5924" s="13" t="n">
        <v>3395.11</v>
      </c>
      <c r="O5924" s="8" t="n"/>
    </row>
    <row r="5925">
      <c r="A5925" s="8" t="inlineStr">
        <is>
          <t>CANON-202603-005830</t>
        </is>
      </c>
      <c r="B5925" s="9" t="inlineStr">
        <is>
          <t>2026-03</t>
        </is>
      </c>
      <c r="C5925" s="10" t="n">
        <v>46105</v>
      </c>
      <c r="D5925" s="9" t="inlineStr">
        <is>
          <t>Bound</t>
        </is>
      </c>
      <c r="E5925" s="8" t="inlineStr">
        <is>
          <t>Marisol Castellanos</t>
        </is>
      </c>
      <c r="F5925" s="11" t="n">
        <v>1976</v>
      </c>
      <c r="G5925" s="8" t="inlineStr">
        <is>
          <t>Mercedes-Benz</t>
        </is>
      </c>
      <c r="H5925" s="8" t="inlineStr">
        <is>
          <t>280SL Pagoda</t>
        </is>
      </c>
      <c r="I5925" s="8" t="inlineStr">
        <is>
          <t>FE11165RR2FKX78BH</t>
        </is>
      </c>
      <c r="J5925" s="8" t="inlineStr">
        <is>
          <t>07 - Post-War Classic (1946-1972)</t>
        </is>
      </c>
      <c r="K5925" s="12" t="n">
        <v>945000</v>
      </c>
      <c r="L5925" s="8" t="inlineStr">
        <is>
          <t>Missouri</t>
        </is>
      </c>
      <c r="M5925" s="13" t="n">
        <v>8127</v>
      </c>
      <c r="N5925" s="13" t="n">
        <v>6881.13</v>
      </c>
      <c r="O5925" s="8" t="n"/>
    </row>
    <row r="5926">
      <c r="A5926" s="8" t="inlineStr">
        <is>
          <t>CANON-202603-005831</t>
        </is>
      </c>
      <c r="B5926" s="9" t="inlineStr">
        <is>
          <t>2026-03</t>
        </is>
      </c>
      <c r="C5926" s="10" t="n">
        <v>46105</v>
      </c>
      <c r="D5926" s="9" t="inlineStr">
        <is>
          <t>Bound</t>
        </is>
      </c>
      <c r="E5926" s="8" t="inlineStr">
        <is>
          <t>Leopold Pennington</t>
        </is>
      </c>
      <c r="F5926" s="11" t="n">
        <v>2009</v>
      </c>
      <c r="G5926" s="8" t="inlineStr">
        <is>
          <t>BMW</t>
        </is>
      </c>
      <c r="H5926" s="8" t="inlineStr">
        <is>
          <t>M8 Competition</t>
        </is>
      </c>
      <c r="I5926" s="8" t="inlineStr">
        <is>
          <t>7M0348WRDMPEWP3LF</t>
        </is>
      </c>
      <c r="J5926" s="8" t="inlineStr">
        <is>
          <t>02 - Sports / GT</t>
        </is>
      </c>
      <c r="K5926" s="12" t="n">
        <v>755000</v>
      </c>
      <c r="L5926" s="8" t="inlineStr">
        <is>
          <t>Maryland</t>
        </is>
      </c>
      <c r="M5926" s="13" t="n">
        <v>8796.459999999999</v>
      </c>
      <c r="N5926" s="13" t="n">
        <v>7447.96</v>
      </c>
      <c r="O5926" s="8" t="n"/>
    </row>
    <row r="5927">
      <c r="A5927" s="8" t="inlineStr">
        <is>
          <t>CANON-202603-005833</t>
        </is>
      </c>
      <c r="B5927" s="9" t="inlineStr">
        <is>
          <t>2026-03</t>
        </is>
      </c>
      <c r="C5927" s="10" t="n">
        <v>46086</v>
      </c>
      <c r="D5927" s="9" t="inlineStr">
        <is>
          <t>Bound</t>
        </is>
      </c>
      <c r="E5927" s="8" t="inlineStr">
        <is>
          <t>Callum Merriweather</t>
        </is>
      </c>
      <c r="F5927" s="11" t="n">
        <v>1963</v>
      </c>
      <c r="G5927" s="8" t="inlineStr">
        <is>
          <t>BMW</t>
        </is>
      </c>
      <c r="H5927" s="8" t="inlineStr">
        <is>
          <t>M8 Competition</t>
        </is>
      </c>
      <c r="I5927" s="8" t="inlineStr">
        <is>
          <t>AV20YR7789Y1MLSCT</t>
        </is>
      </c>
      <c r="J5927" s="8" t="inlineStr">
        <is>
          <t>02 - Sports / GT</t>
        </is>
      </c>
      <c r="K5927" s="12" t="n">
        <v>330000</v>
      </c>
      <c r="L5927" s="8" t="inlineStr">
        <is>
          <t>New Hampshire</t>
        </is>
      </c>
      <c r="M5927" s="13" t="n">
        <v>4856.6</v>
      </c>
      <c r="N5927" s="13" t="n">
        <v>4112.08</v>
      </c>
      <c r="O5927" s="8" t="n"/>
    </row>
    <row r="5928">
      <c r="A5928" s="8" t="inlineStr">
        <is>
          <t>CANON-202603-005835</t>
        </is>
      </c>
      <c r="B5928" s="9" t="inlineStr">
        <is>
          <t>2026-03</t>
        </is>
      </c>
      <c r="C5928" s="10" t="n">
        <v>46112</v>
      </c>
      <c r="D5928" s="9" t="inlineStr">
        <is>
          <t>Bound</t>
        </is>
      </c>
      <c r="E5928" s="8" t="inlineStr">
        <is>
          <t>Emiliano Harrington</t>
        </is>
      </c>
      <c r="F5928" s="11" t="n">
        <v>1970</v>
      </c>
      <c r="G5928" s="8" t="inlineStr">
        <is>
          <t>Bentley</t>
        </is>
      </c>
      <c r="H5928" s="8" t="inlineStr">
        <is>
          <t>Continental GT</t>
        </is>
      </c>
      <c r="I5928" s="8" t="inlineStr">
        <is>
          <t>96BZP4APWHD518R13</t>
        </is>
      </c>
      <c r="J5928" s="8" t="inlineStr">
        <is>
          <t>02 - Sports / GT</t>
        </is>
      </c>
      <c r="K5928" s="12" t="n">
        <v>550000</v>
      </c>
      <c r="L5928" s="8" t="inlineStr">
        <is>
          <t>Maine</t>
        </is>
      </c>
      <c r="M5928" s="13" t="n">
        <v>7284.91</v>
      </c>
      <c r="N5928" s="13" t="n">
        <v>6168.13</v>
      </c>
      <c r="O5928" s="8" t="n"/>
    </row>
    <row r="5929">
      <c r="A5929" s="8" t="inlineStr">
        <is>
          <t>CANON-202603-005836</t>
        </is>
      </c>
      <c r="B5929" s="9" t="inlineStr">
        <is>
          <t>2026-03</t>
        </is>
      </c>
      <c r="C5929" s="10" t="n">
        <v>46085</v>
      </c>
      <c r="D5929" s="9" t="inlineStr">
        <is>
          <t>Bound</t>
        </is>
      </c>
      <c r="E5929" s="8" t="inlineStr">
        <is>
          <t>Anouk Delacroix</t>
        </is>
      </c>
      <c r="F5929" s="11" t="n">
        <v>2013</v>
      </c>
      <c r="G5929" s="8" t="inlineStr">
        <is>
          <t>Mercedes-Benz</t>
        </is>
      </c>
      <c r="H5929" s="8" t="inlineStr">
        <is>
          <t>AMG GT</t>
        </is>
      </c>
      <c r="I5929" s="8" t="inlineStr">
        <is>
          <t>A5ZD59AKW97JP9732</t>
        </is>
      </c>
      <c r="J5929" s="8" t="inlineStr">
        <is>
          <t>02 - Sports / GT</t>
        </is>
      </c>
      <c r="K5929" s="12" t="n">
        <v>375000</v>
      </c>
      <c r="L5929" s="8" t="inlineStr">
        <is>
          <t>California</t>
        </is>
      </c>
      <c r="M5929" s="13" t="n">
        <v>7163.92</v>
      </c>
      <c r="N5929" s="13" t="n">
        <v>6065.69</v>
      </c>
      <c r="O5929" s="8" t="n"/>
    </row>
    <row r="5930">
      <c r="A5930" s="8" t="inlineStr">
        <is>
          <t>CANON-202603-005838</t>
        </is>
      </c>
      <c r="B5930" s="9" t="inlineStr">
        <is>
          <t>2026-03</t>
        </is>
      </c>
      <c r="C5930" s="10" t="n">
        <v>46109</v>
      </c>
      <c r="D5930" s="9" t="inlineStr">
        <is>
          <t>Bound</t>
        </is>
      </c>
      <c r="E5930" s="8" t="inlineStr">
        <is>
          <t>Horace Nakashima</t>
        </is>
      </c>
      <c r="F5930" s="11" t="n">
        <v>1962</v>
      </c>
      <c r="G5930" s="8" t="inlineStr">
        <is>
          <t>Bugatti</t>
        </is>
      </c>
      <c r="H5930" s="8" t="inlineStr">
        <is>
          <t>Type 57</t>
        </is>
      </c>
      <c r="I5930" s="8" t="inlineStr">
        <is>
          <t>KAL7307GX7LEN2KPV</t>
        </is>
      </c>
      <c r="J5930" s="8" t="inlineStr">
        <is>
          <t>06 - Vintage Pre-War (pre-1946)</t>
        </is>
      </c>
      <c r="K5930" s="12" t="n">
        <v>1950000</v>
      </c>
      <c r="L5930" s="8" t="inlineStr">
        <is>
          <t>Michigan</t>
        </is>
      </c>
      <c r="M5930" s="13" t="n">
        <v>19389.62</v>
      </c>
      <c r="N5930" s="13" t="n">
        <v>16417.19</v>
      </c>
      <c r="O5930" s="8" t="n"/>
    </row>
    <row r="5931">
      <c r="A5931" s="8" t="inlineStr">
        <is>
          <t>CANON-202603-005839</t>
        </is>
      </c>
      <c r="B5931" s="9" t="inlineStr">
        <is>
          <t>2026-03</t>
        </is>
      </c>
      <c r="C5931" s="10" t="n">
        <v>46086</v>
      </c>
      <c r="D5931" s="9" t="inlineStr">
        <is>
          <t>Bound</t>
        </is>
      </c>
      <c r="E5931" s="8" t="inlineStr">
        <is>
          <t>Aurelio Nakashima</t>
        </is>
      </c>
      <c r="F5931" s="11" t="n">
        <v>1959</v>
      </c>
      <c r="G5931" s="8" t="inlineStr">
        <is>
          <t>Aston Martin</t>
        </is>
      </c>
      <c r="H5931" s="8" t="inlineStr">
        <is>
          <t>DB12</t>
        </is>
      </c>
      <c r="I5931" s="8" t="inlineStr">
        <is>
          <t>7S7BMPALVSJ5UX84J</t>
        </is>
      </c>
      <c r="J5931" s="8" t="inlineStr">
        <is>
          <t>02 - Sports / GT</t>
        </is>
      </c>
      <c r="K5931" s="12" t="n">
        <v>505000</v>
      </c>
      <c r="L5931" s="8" t="inlineStr">
        <is>
          <t>Wisconsin</t>
        </is>
      </c>
      <c r="M5931" s="13" t="n">
        <v>7432.08</v>
      </c>
      <c r="N5931" s="13" t="n">
        <v>6292.74</v>
      </c>
      <c r="O5931" s="8" t="n"/>
    </row>
    <row r="5932">
      <c r="A5932" s="8" t="inlineStr">
        <is>
          <t>CANON-202603-005840</t>
        </is>
      </c>
      <c r="B5932" s="9" t="inlineStr">
        <is>
          <t>2026-03</t>
        </is>
      </c>
      <c r="C5932" s="10" t="n">
        <v>46083</v>
      </c>
      <c r="D5932" s="9" t="inlineStr">
        <is>
          <t>Bound</t>
        </is>
      </c>
      <c r="E5932" s="8" t="inlineStr">
        <is>
          <t>Wilhelmina Okonkwo</t>
        </is>
      </c>
      <c r="F5932" s="11" t="n">
        <v>2017</v>
      </c>
      <c r="G5932" s="8" t="inlineStr">
        <is>
          <t>Ferrari</t>
        </is>
      </c>
      <c r="H5932" s="8" t="inlineStr">
        <is>
          <t>296 GTB</t>
        </is>
      </c>
      <c r="I5932" s="8" t="inlineStr">
        <is>
          <t>D7P7V132E0TWP2PR2</t>
        </is>
      </c>
      <c r="J5932" s="8" t="inlineStr">
        <is>
          <t>03 - Supercar</t>
        </is>
      </c>
      <c r="K5932" s="12" t="n">
        <v>820000</v>
      </c>
      <c r="L5932" s="8" t="inlineStr">
        <is>
          <t>Washington</t>
        </is>
      </c>
      <c r="M5932" s="13" t="n">
        <v>14110.19</v>
      </c>
      <c r="N5932" s="13" t="n">
        <v>11947.1</v>
      </c>
      <c r="O5932" s="8" t="n"/>
    </row>
    <row r="5933">
      <c r="A5933" s="8" t="inlineStr">
        <is>
          <t>CANON-202603-005841</t>
        </is>
      </c>
      <c r="B5933" s="9" t="inlineStr">
        <is>
          <t>2026-03</t>
        </is>
      </c>
      <c r="C5933" s="10" t="n">
        <v>46110</v>
      </c>
      <c r="D5933" s="9" t="inlineStr">
        <is>
          <t>Bound</t>
        </is>
      </c>
      <c r="E5933" s="8" t="inlineStr">
        <is>
          <t>Sunniva Harrington</t>
        </is>
      </c>
      <c r="F5933" s="11" t="n">
        <v>2012</v>
      </c>
      <c r="G5933" s="8" t="inlineStr">
        <is>
          <t>Porsche</t>
        </is>
      </c>
      <c r="H5933" s="8" t="inlineStr">
        <is>
          <t>911 Turbo S</t>
        </is>
      </c>
      <c r="I5933" s="8" t="inlineStr">
        <is>
          <t>D9ABFR9TPKYSGEM9J</t>
        </is>
      </c>
      <c r="J5933" s="8" t="inlineStr">
        <is>
          <t>02 - Sports / GT</t>
        </is>
      </c>
      <c r="K5933" s="12" t="n">
        <v>745000</v>
      </c>
      <c r="L5933" s="8" t="inlineStr">
        <is>
          <t>Texas</t>
        </is>
      </c>
      <c r="M5933" s="13" t="n">
        <v>10507.31</v>
      </c>
      <c r="N5933" s="13" t="n">
        <v>8896.540000000001</v>
      </c>
      <c r="O5933" s="8" t="n"/>
    </row>
    <row r="5934">
      <c r="A5934" s="8" t="inlineStr">
        <is>
          <t>CANON-202603-005842</t>
        </is>
      </c>
      <c r="B5934" s="9" t="inlineStr">
        <is>
          <t>2026-03</t>
        </is>
      </c>
      <c r="C5934" s="10" t="n">
        <v>46098</v>
      </c>
      <c r="D5934" s="9" t="inlineStr">
        <is>
          <t>Bound</t>
        </is>
      </c>
      <c r="E5934" s="8" t="inlineStr">
        <is>
          <t>Noor Delacroix</t>
        </is>
      </c>
      <c r="F5934" s="11" t="n">
        <v>2013</v>
      </c>
      <c r="G5934" s="8" t="inlineStr">
        <is>
          <t>Porsche</t>
        </is>
      </c>
      <c r="H5934" s="8" t="inlineStr">
        <is>
          <t>911 Turbo S</t>
        </is>
      </c>
      <c r="I5934" s="8" t="inlineStr">
        <is>
          <t>4ZL8C6C9G8CD2WGR3</t>
        </is>
      </c>
      <c r="J5934" s="8" t="inlineStr">
        <is>
          <t>02 - Sports / GT</t>
        </is>
      </c>
      <c r="K5934" s="12" t="n">
        <v>1510000</v>
      </c>
      <c r="L5934" s="8" t="inlineStr">
        <is>
          <t>North Dakota</t>
        </is>
      </c>
      <c r="M5934" s="13" t="n">
        <v>15983.21</v>
      </c>
      <c r="N5934" s="13" t="n">
        <v>13532.98</v>
      </c>
      <c r="O5934" s="8" t="n"/>
    </row>
    <row r="5935">
      <c r="A5935" s="8" t="inlineStr">
        <is>
          <t>CANON-202603-005843</t>
        </is>
      </c>
      <c r="B5935" s="9" t="inlineStr">
        <is>
          <t>2026-03</t>
        </is>
      </c>
      <c r="C5935" s="10" t="n">
        <v>46112</v>
      </c>
      <c r="D5935" s="9" t="inlineStr">
        <is>
          <t>Bound</t>
        </is>
      </c>
      <c r="E5935" s="8" t="inlineStr">
        <is>
          <t>Saoirse Merriweather</t>
        </is>
      </c>
      <c r="F5935" s="11" t="n">
        <v>1958</v>
      </c>
      <c r="G5935" s="8" t="inlineStr">
        <is>
          <t>Jaguar</t>
        </is>
      </c>
      <c r="H5935" s="8" t="inlineStr">
        <is>
          <t>E-Type Series 1</t>
        </is>
      </c>
      <c r="I5935" s="8" t="inlineStr">
        <is>
          <t>M12D4MRSVGAHEFM23</t>
        </is>
      </c>
      <c r="J5935" s="8" t="inlineStr">
        <is>
          <t>07 - Post-War Classic (1946-1972)</t>
        </is>
      </c>
      <c r="K5935" s="12" t="n">
        <v>1865000</v>
      </c>
      <c r="L5935" s="8" t="inlineStr">
        <is>
          <t>Ohio</t>
        </is>
      </c>
      <c r="M5935" s="13" t="n">
        <v>18586.66</v>
      </c>
      <c r="N5935" s="13" t="n">
        <v>15737.33</v>
      </c>
      <c r="O5935" s="8" t="n"/>
    </row>
    <row r="5936">
      <c r="A5936" s="8" t="inlineStr">
        <is>
          <t>CANON-202603-005844</t>
        </is>
      </c>
      <c r="B5936" s="9" t="inlineStr">
        <is>
          <t>2026-03</t>
        </is>
      </c>
      <c r="C5936" s="10" t="n">
        <v>46089</v>
      </c>
      <c r="D5936" s="9" t="inlineStr">
        <is>
          <t>Bound</t>
        </is>
      </c>
      <c r="E5936" s="8" t="inlineStr">
        <is>
          <t>Everett Vasquez</t>
        </is>
      </c>
      <c r="F5936" s="11" t="n">
        <v>2011</v>
      </c>
      <c r="G5936" s="8" t="inlineStr">
        <is>
          <t>BMW</t>
        </is>
      </c>
      <c r="H5936" s="8" t="inlineStr">
        <is>
          <t>M8 Competition</t>
        </is>
      </c>
      <c r="I5936" s="8" t="inlineStr">
        <is>
          <t>KT4VBMLLBDD2ZHFSX</t>
        </is>
      </c>
      <c r="J5936" s="8" t="inlineStr">
        <is>
          <t>02 - Sports / GT</t>
        </is>
      </c>
      <c r="K5936" s="12" t="n">
        <v>355000</v>
      </c>
      <c r="L5936" s="8" t="inlineStr">
        <is>
          <t>Texas</t>
        </is>
      </c>
      <c r="M5936" s="13" t="n">
        <v>5777.12</v>
      </c>
      <c r="N5936" s="13" t="n">
        <v>4891.49</v>
      </c>
      <c r="O5936" s="8" t="n"/>
    </row>
    <row r="5937">
      <c r="A5937" s="8" t="inlineStr">
        <is>
          <t>CANON-202603-005845</t>
        </is>
      </c>
      <c r="B5937" s="9" t="inlineStr">
        <is>
          <t>2026-03</t>
        </is>
      </c>
      <c r="C5937" s="10" t="n">
        <v>46090</v>
      </c>
      <c r="D5937" s="9" t="inlineStr">
        <is>
          <t>Bound</t>
        </is>
      </c>
      <c r="E5937" s="8" t="inlineStr">
        <is>
          <t>Ottilie Pennington</t>
        </is>
      </c>
      <c r="F5937" s="11" t="n">
        <v>1956</v>
      </c>
      <c r="G5937" s="8" t="inlineStr">
        <is>
          <t>McLaren</t>
        </is>
      </c>
      <c r="H5937" s="8" t="inlineStr">
        <is>
          <t>750S</t>
        </is>
      </c>
      <c r="I5937" s="8" t="inlineStr">
        <is>
          <t>C2JYMMGPD1N543PD4</t>
        </is>
      </c>
      <c r="J5937" s="8" t="inlineStr">
        <is>
          <t>03 - Supercar</t>
        </is>
      </c>
      <c r="K5937" s="12" t="n">
        <v>990000</v>
      </c>
      <c r="L5937" s="8" t="inlineStr">
        <is>
          <t>Delaware</t>
        </is>
      </c>
      <c r="M5937" s="13" t="n">
        <v>22181.6</v>
      </c>
      <c r="N5937" s="13" t="n">
        <v>18781.16</v>
      </c>
      <c r="O5937" s="8" t="n"/>
    </row>
    <row r="5938">
      <c r="A5938" s="8" t="inlineStr">
        <is>
          <t>CANON-202603-005846</t>
        </is>
      </c>
      <c r="B5938" s="9" t="inlineStr">
        <is>
          <t>2026-03</t>
        </is>
      </c>
      <c r="C5938" s="10" t="n">
        <v>46100</v>
      </c>
      <c r="D5938" s="9" t="inlineStr">
        <is>
          <t>Bound</t>
        </is>
      </c>
      <c r="E5938" s="8" t="inlineStr">
        <is>
          <t>Aurelio Larsson</t>
        </is>
      </c>
      <c r="F5938" s="11" t="n">
        <v>2000</v>
      </c>
      <c r="G5938" s="8" t="inlineStr">
        <is>
          <t>Porsche</t>
        </is>
      </c>
      <c r="H5938" s="8" t="inlineStr">
        <is>
          <t>911 Turbo S</t>
        </is>
      </c>
      <c r="I5938" s="8" t="inlineStr">
        <is>
          <t>S0R406GJ4CVEYKXFV</t>
        </is>
      </c>
      <c r="J5938" s="8" t="inlineStr">
        <is>
          <t>02 - Sports / GT</t>
        </is>
      </c>
      <c r="K5938" s="12" t="n">
        <v>590000</v>
      </c>
      <c r="L5938" s="8" t="inlineStr">
        <is>
          <t>Hawaii</t>
        </is>
      </c>
      <c r="M5938" s="13" t="n">
        <v>9406.6</v>
      </c>
      <c r="N5938" s="13" t="n">
        <v>7964.57</v>
      </c>
      <c r="O5938" s="8" t="n"/>
    </row>
    <row r="5939">
      <c r="A5939" s="8" t="inlineStr">
        <is>
          <t>CANON-202603-005847</t>
        </is>
      </c>
      <c r="B5939" s="9" t="inlineStr">
        <is>
          <t>2026-03</t>
        </is>
      </c>
      <c r="C5939" s="10" t="n">
        <v>46112</v>
      </c>
      <c r="D5939" s="9" t="inlineStr">
        <is>
          <t>Bound</t>
        </is>
      </c>
      <c r="E5939" s="8" t="inlineStr">
        <is>
          <t>Cassius Chattopadhyay</t>
        </is>
      </c>
      <c r="F5939" s="11" t="n">
        <v>2011</v>
      </c>
      <c r="G5939" s="8" t="inlineStr">
        <is>
          <t>McLaren</t>
        </is>
      </c>
      <c r="H5939" s="8" t="inlineStr">
        <is>
          <t>750S</t>
        </is>
      </c>
      <c r="I5939" s="8" t="inlineStr">
        <is>
          <t>51BPASTXC7AB1SJ1E</t>
        </is>
      </c>
      <c r="J5939" s="8" t="inlineStr">
        <is>
          <t>03 - Supercar</t>
        </is>
      </c>
      <c r="K5939" s="12" t="n">
        <v>545000</v>
      </c>
      <c r="L5939" s="8" t="inlineStr">
        <is>
          <t>Texas</t>
        </is>
      </c>
      <c r="M5939" s="13" t="n">
        <v>11234.2</v>
      </c>
      <c r="N5939" s="13" t="n">
        <v>9512</v>
      </c>
      <c r="O5939" s="8" t="n"/>
    </row>
    <row r="5940">
      <c r="A5940" s="8" t="inlineStr">
        <is>
          <t>CANON-202603-005848</t>
        </is>
      </c>
      <c r="B5940" s="9" t="inlineStr">
        <is>
          <t>2026-03</t>
        </is>
      </c>
      <c r="C5940" s="10" t="n">
        <v>46104</v>
      </c>
      <c r="D5940" s="9" t="inlineStr">
        <is>
          <t>Bound</t>
        </is>
      </c>
      <c r="E5940" s="8" t="inlineStr">
        <is>
          <t>Sunniva Montoya</t>
        </is>
      </c>
      <c r="F5940" s="11" t="n">
        <v>1972</v>
      </c>
      <c r="G5940" s="8" t="inlineStr">
        <is>
          <t>Mercedes-Benz</t>
        </is>
      </c>
      <c r="H5940" s="8" t="inlineStr">
        <is>
          <t>AMG GT</t>
        </is>
      </c>
      <c r="I5940" s="8" t="inlineStr">
        <is>
          <t>20FX1VTX6M0CZ04MH</t>
        </is>
      </c>
      <c r="J5940" s="8" t="inlineStr">
        <is>
          <t>02 - Sports / GT</t>
        </is>
      </c>
      <c r="K5940" s="12" t="n">
        <v>330000</v>
      </c>
      <c r="L5940" s="8" t="inlineStr">
        <is>
          <t>Iowa</t>
        </is>
      </c>
      <c r="M5940" s="13" t="n">
        <v>5136.79</v>
      </c>
      <c r="N5940" s="13" t="n">
        <v>4349.32</v>
      </c>
      <c r="O5940" s="8" t="n"/>
    </row>
    <row r="5941">
      <c r="A5941" s="8" t="inlineStr">
        <is>
          <t>CANON-202603-005849</t>
        </is>
      </c>
      <c r="B5941" s="9" t="inlineStr">
        <is>
          <t>2026-03</t>
        </is>
      </c>
      <c r="C5941" s="10" t="n">
        <v>46099</v>
      </c>
      <c r="D5941" s="9" t="inlineStr">
        <is>
          <t>Bound</t>
        </is>
      </c>
      <c r="E5941" s="8" t="inlineStr">
        <is>
          <t>Aurelio Kingsford</t>
        </is>
      </c>
      <c r="F5941" s="11" t="n">
        <v>1960</v>
      </c>
      <c r="G5941" s="8" t="inlineStr">
        <is>
          <t>BMW</t>
        </is>
      </c>
      <c r="H5941" s="8" t="inlineStr">
        <is>
          <t>M8 Competition</t>
        </is>
      </c>
      <c r="I5941" s="8" t="inlineStr">
        <is>
          <t>D0K9HZMJXHUVZWYCN</t>
        </is>
      </c>
      <c r="J5941" s="8" t="inlineStr">
        <is>
          <t>02 - Sports / GT</t>
        </is>
      </c>
      <c r="K5941" s="12" t="n">
        <v>500000</v>
      </c>
      <c r="L5941" s="8" t="inlineStr">
        <is>
          <t>Washington</t>
        </is>
      </c>
      <c r="M5941" s="13" t="n">
        <v>5886.79</v>
      </c>
      <c r="N5941" s="13" t="n">
        <v>4984.35</v>
      </c>
      <c r="O5941" s="8" t="n"/>
    </row>
    <row r="5942">
      <c r="A5942" s="8" t="inlineStr">
        <is>
          <t>CANON-202603-005850</t>
        </is>
      </c>
      <c r="B5942" s="9" t="inlineStr">
        <is>
          <t>2026-03</t>
        </is>
      </c>
      <c r="C5942" s="10" t="n">
        <v>46102</v>
      </c>
      <c r="D5942" s="9" t="inlineStr">
        <is>
          <t>Bound</t>
        </is>
      </c>
      <c r="E5942" s="8" t="inlineStr">
        <is>
          <t>Everett Chattopadhyay</t>
        </is>
      </c>
      <c r="F5942" s="11" t="n">
        <v>1995</v>
      </c>
      <c r="G5942" s="8" t="inlineStr">
        <is>
          <t>Ferrari</t>
        </is>
      </c>
      <c r="H5942" s="8" t="inlineStr">
        <is>
          <t>296 GTB</t>
        </is>
      </c>
      <c r="I5942" s="8" t="inlineStr">
        <is>
          <t>TCA4XFBMF6A3F6PUZ</t>
        </is>
      </c>
      <c r="J5942" s="8" t="inlineStr">
        <is>
          <t>03 - Supercar</t>
        </is>
      </c>
      <c r="K5942" s="12" t="n">
        <v>635000</v>
      </c>
      <c r="L5942" s="8" t="inlineStr">
        <is>
          <t>Connecticut</t>
        </is>
      </c>
      <c r="M5942" s="13" t="n">
        <v>12747.92</v>
      </c>
      <c r="N5942" s="13" t="n">
        <v>10793.66</v>
      </c>
      <c r="O5942" s="8" t="n"/>
    </row>
    <row r="5943">
      <c r="A5943" s="8" t="inlineStr">
        <is>
          <t>CANON-202603-005851</t>
        </is>
      </c>
      <c r="B5943" s="9" t="inlineStr">
        <is>
          <t>2026-03</t>
        </is>
      </c>
      <c r="C5943" s="10" t="n">
        <v>46102</v>
      </c>
      <c r="D5943" s="9" t="inlineStr">
        <is>
          <t>Bound</t>
        </is>
      </c>
      <c r="E5943" s="8" t="inlineStr">
        <is>
          <t>Wilhelmina Rourke</t>
        </is>
      </c>
      <c r="F5943" s="11" t="n">
        <v>1973</v>
      </c>
      <c r="G5943" s="8" t="inlineStr">
        <is>
          <t>Ringbrothers</t>
        </is>
      </c>
      <c r="H5943" s="8" t="inlineStr">
        <is>
          <t>Mustang</t>
        </is>
      </c>
      <c r="I5943" s="8" t="inlineStr">
        <is>
          <t>M5F3JDCAGTAGC8NY7</t>
        </is>
      </c>
      <c r="J5943" s="8" t="inlineStr">
        <is>
          <t>11 - Restomod / Coachbuilt / Bespoke</t>
        </is>
      </c>
      <c r="K5943" s="12" t="n">
        <v>935000</v>
      </c>
      <c r="L5943" s="8" t="inlineStr">
        <is>
          <t>Georgia</t>
        </is>
      </c>
      <c r="M5943" s="13" t="n">
        <v>15411.62</v>
      </c>
      <c r="N5943" s="13" t="n">
        <v>13049.02</v>
      </c>
      <c r="O5943" s="8" t="n"/>
    </row>
    <row r="5944">
      <c r="A5944" s="8" t="inlineStr">
        <is>
          <t>CANON-202603-005852</t>
        </is>
      </c>
      <c r="B5944" s="9" t="inlineStr">
        <is>
          <t>2026-03</t>
        </is>
      </c>
      <c r="C5944" s="10" t="n">
        <v>46095</v>
      </c>
      <c r="D5944" s="9" t="inlineStr">
        <is>
          <t>Bound</t>
        </is>
      </c>
      <c r="E5944" s="8" t="inlineStr">
        <is>
          <t>Horace Farkas</t>
        </is>
      </c>
      <c r="F5944" s="11" t="n">
        <v>1972</v>
      </c>
      <c r="G5944" s="8" t="inlineStr">
        <is>
          <t>Mercedes-Benz</t>
        </is>
      </c>
      <c r="H5944" s="8" t="inlineStr">
        <is>
          <t>AMG GT</t>
        </is>
      </c>
      <c r="I5944" s="8" t="inlineStr">
        <is>
          <t>HC8N214VBUDFB1AKA</t>
        </is>
      </c>
      <c r="J5944" s="8" t="inlineStr">
        <is>
          <t>02 - Sports / GT</t>
        </is>
      </c>
      <c r="K5944" s="12" t="n">
        <v>430000</v>
      </c>
      <c r="L5944" s="8" t="inlineStr">
        <is>
          <t>New Mexico</t>
        </is>
      </c>
      <c r="M5944" s="13" t="n">
        <v>7788.68</v>
      </c>
      <c r="N5944" s="13" t="n">
        <v>6594.68</v>
      </c>
      <c r="O5944" s="8" t="n"/>
    </row>
    <row r="5945">
      <c r="A5945" s="8" t="inlineStr">
        <is>
          <t>CANON-202603-005854</t>
        </is>
      </c>
      <c r="B5945" s="9" t="inlineStr">
        <is>
          <t>2026-03</t>
        </is>
      </c>
      <c r="C5945" s="10" t="n">
        <v>46088</v>
      </c>
      <c r="D5945" s="9" t="inlineStr">
        <is>
          <t>Bound</t>
        </is>
      </c>
      <c r="E5945" s="8" t="inlineStr">
        <is>
          <t>Callum Blackwood</t>
        </is>
      </c>
      <c r="F5945" s="11" t="n">
        <v>1965</v>
      </c>
      <c r="G5945" s="8" t="inlineStr">
        <is>
          <t>Mercedes-Benz</t>
        </is>
      </c>
      <c r="H5945" s="8" t="inlineStr">
        <is>
          <t>AMG GT</t>
        </is>
      </c>
      <c r="I5945" s="8" t="inlineStr">
        <is>
          <t>9Z25NXA3EGZRMHRPS</t>
        </is>
      </c>
      <c r="J5945" s="8" t="inlineStr">
        <is>
          <t>02 - Sports / GT</t>
        </is>
      </c>
      <c r="K5945" s="12" t="n">
        <v>445000</v>
      </c>
      <c r="L5945" s="8" t="inlineStr">
        <is>
          <t>South Carolina</t>
        </is>
      </c>
      <c r="M5945" s="13" t="n">
        <v>7808.49</v>
      </c>
      <c r="N5945" s="13" t="n">
        <v>6611.45</v>
      </c>
      <c r="O5945" s="8" t="n"/>
    </row>
    <row r="5946">
      <c r="A5946" s="8" t="inlineStr">
        <is>
          <t>CANON-202603-005856</t>
        </is>
      </c>
      <c r="B5946" s="9" t="inlineStr">
        <is>
          <t>2026-03</t>
        </is>
      </c>
      <c r="C5946" s="10" t="n">
        <v>46110</v>
      </c>
      <c r="D5946" s="9" t="inlineStr">
        <is>
          <t>Bound</t>
        </is>
      </c>
      <c r="E5946" s="8" t="inlineStr">
        <is>
          <t>Fitzgerald Merriweather</t>
        </is>
      </c>
      <c r="F5946" s="11" t="n">
        <v>2014</v>
      </c>
      <c r="G5946" s="8" t="inlineStr">
        <is>
          <t>Aston Martin</t>
        </is>
      </c>
      <c r="H5946" s="8" t="inlineStr">
        <is>
          <t>DB12</t>
        </is>
      </c>
      <c r="I5946" s="8" t="inlineStr">
        <is>
          <t>A9JVAMGYNE5HPLB78</t>
        </is>
      </c>
      <c r="J5946" s="8" t="inlineStr">
        <is>
          <t>02 - Sports / GT</t>
        </is>
      </c>
      <c r="K5946" s="12" t="n">
        <v>485000</v>
      </c>
      <c r="L5946" s="8" t="inlineStr">
        <is>
          <t>Maine</t>
        </is>
      </c>
      <c r="M5946" s="13" t="n">
        <v>7412.26</v>
      </c>
      <c r="N5946" s="13" t="n">
        <v>6275.96</v>
      </c>
      <c r="O5946" s="8" t="n"/>
    </row>
    <row r="5947">
      <c r="A5947" s="8" t="inlineStr">
        <is>
          <t>CANON-202603-005857</t>
        </is>
      </c>
      <c r="B5947" s="9" t="inlineStr">
        <is>
          <t>2026-03</t>
        </is>
      </c>
      <c r="C5947" s="10" t="n">
        <v>46086</v>
      </c>
      <c r="D5947" s="9" t="inlineStr">
        <is>
          <t>Bound</t>
        </is>
      </c>
      <c r="E5947" s="8" t="inlineStr">
        <is>
          <t>Callum Chattopadhyay</t>
        </is>
      </c>
      <c r="F5947" s="11" t="n">
        <v>1957</v>
      </c>
      <c r="G5947" s="8" t="inlineStr">
        <is>
          <t>Aston Martin</t>
        </is>
      </c>
      <c r="H5947" s="8" t="inlineStr">
        <is>
          <t>DB12</t>
        </is>
      </c>
      <c r="I5947" s="8" t="inlineStr">
        <is>
          <t>ENELKXLNHPM5B3YU5</t>
        </is>
      </c>
      <c r="J5947" s="8" t="inlineStr">
        <is>
          <t>02 - Sports / GT</t>
        </is>
      </c>
      <c r="K5947" s="12" t="n">
        <v>375000</v>
      </c>
      <c r="L5947" s="8" t="inlineStr">
        <is>
          <t>North Dakota</t>
        </is>
      </c>
      <c r="M5947" s="13" t="n">
        <v>5412.74</v>
      </c>
      <c r="N5947" s="13" t="n">
        <v>4582.97</v>
      </c>
      <c r="O5947" s="8" t="n"/>
    </row>
    <row r="5948">
      <c r="A5948" s="8" t="inlineStr">
        <is>
          <t>CANON-202603-005858</t>
        </is>
      </c>
      <c r="B5948" s="9" t="inlineStr">
        <is>
          <t>2026-03</t>
        </is>
      </c>
      <c r="C5948" s="10" t="n">
        <v>46111</v>
      </c>
      <c r="D5948" s="9" t="inlineStr">
        <is>
          <t>Bound</t>
        </is>
      </c>
      <c r="E5948" s="8" t="inlineStr">
        <is>
          <t>Leopold Vandermeer</t>
        </is>
      </c>
      <c r="F5948" s="11" t="n">
        <v>2001</v>
      </c>
      <c r="G5948" s="8" t="inlineStr">
        <is>
          <t>Mercedes-Benz</t>
        </is>
      </c>
      <c r="H5948" s="8" t="inlineStr">
        <is>
          <t>AMG GT</t>
        </is>
      </c>
      <c r="I5948" s="8" t="inlineStr">
        <is>
          <t>BY8TYM8SWSA7R33F8</t>
        </is>
      </c>
      <c r="J5948" s="8" t="inlineStr">
        <is>
          <t>02 - Sports / GT</t>
        </is>
      </c>
      <c r="K5948" s="12" t="n">
        <v>740000</v>
      </c>
      <c r="L5948" s="8" t="inlineStr">
        <is>
          <t>Arkansas</t>
        </is>
      </c>
      <c r="M5948" s="13" t="n">
        <v>12524.15</v>
      </c>
      <c r="N5948" s="13" t="n">
        <v>10604.2</v>
      </c>
      <c r="O5948" s="8" t="n"/>
    </row>
    <row r="5949">
      <c r="A5949" s="8" t="inlineStr">
        <is>
          <t>CANON-202603-005859</t>
        </is>
      </c>
      <c r="B5949" s="9" t="inlineStr">
        <is>
          <t>2026-03</t>
        </is>
      </c>
      <c r="C5949" s="10" t="n">
        <v>46104</v>
      </c>
      <c r="D5949" s="9" t="inlineStr">
        <is>
          <t>Bound</t>
        </is>
      </c>
      <c r="E5949" s="8" t="inlineStr">
        <is>
          <t>Beatrix Bellandi</t>
        </is>
      </c>
      <c r="F5949" s="11" t="n">
        <v>2016</v>
      </c>
      <c r="G5949" s="8" t="inlineStr">
        <is>
          <t>Ferrari</t>
        </is>
      </c>
      <c r="H5949" s="8" t="inlineStr">
        <is>
          <t>SF90 Stradale</t>
        </is>
      </c>
      <c r="I5949" s="8" t="inlineStr">
        <is>
          <t>WTD35552H82TYCNUL</t>
        </is>
      </c>
      <c r="J5949" s="8" t="inlineStr">
        <is>
          <t>03 - Supercar</t>
        </is>
      </c>
      <c r="K5949" s="12" t="n">
        <v>715000</v>
      </c>
      <c r="L5949" s="8" t="inlineStr">
        <is>
          <t>Louisiana</t>
        </is>
      </c>
      <c r="M5949" s="13" t="n">
        <v>15507.41</v>
      </c>
      <c r="N5949" s="13" t="n">
        <v>13130.12</v>
      </c>
      <c r="O5949" s="8" t="n"/>
    </row>
    <row r="5950">
      <c r="A5950" s="8" t="inlineStr">
        <is>
          <t>CANON-202603-005860</t>
        </is>
      </c>
      <c r="B5950" s="9" t="inlineStr">
        <is>
          <t>2026-03</t>
        </is>
      </c>
      <c r="C5950" s="10" t="n">
        <v>46082</v>
      </c>
      <c r="D5950" s="9" t="inlineStr">
        <is>
          <t>Bound</t>
        </is>
      </c>
      <c r="E5950" s="8" t="inlineStr">
        <is>
          <t>Mireille Bellandi</t>
        </is>
      </c>
      <c r="F5950" s="11" t="n">
        <v>2023</v>
      </c>
      <c r="G5950" s="8" t="inlineStr">
        <is>
          <t>Mercedes-Benz</t>
        </is>
      </c>
      <c r="H5950" s="8" t="inlineStr">
        <is>
          <t>280SL Pagoda</t>
        </is>
      </c>
      <c r="I5950" s="8" t="inlineStr">
        <is>
          <t>CEKB3FKAZDT5TYJHM</t>
        </is>
      </c>
      <c r="J5950" s="8" t="inlineStr">
        <is>
          <t>07 - Post-War Classic (1946-1972)</t>
        </is>
      </c>
      <c r="K5950" s="12" t="n">
        <v>370000</v>
      </c>
      <c r="L5950" s="8" t="inlineStr">
        <is>
          <t>West Virginia</t>
        </is>
      </c>
      <c r="M5950" s="13" t="n">
        <v>4456.75</v>
      </c>
      <c r="N5950" s="13" t="n">
        <v>3773.53</v>
      </c>
      <c r="O5950" s="8" t="n"/>
    </row>
    <row r="5951">
      <c r="A5951" s="8" t="inlineStr">
        <is>
          <t>CANON-202603-005861</t>
        </is>
      </c>
      <c r="B5951" s="9" t="inlineStr">
        <is>
          <t>2026-03</t>
        </is>
      </c>
      <c r="C5951" s="10" t="n">
        <v>46100</v>
      </c>
      <c r="D5951" s="9" t="inlineStr">
        <is>
          <t>Bound</t>
        </is>
      </c>
      <c r="E5951" s="8" t="inlineStr">
        <is>
          <t>Ramona Merriweather</t>
        </is>
      </c>
      <c r="F5951" s="11" t="n">
        <v>2013</v>
      </c>
      <c r="G5951" s="8" t="inlineStr">
        <is>
          <t>Maserati</t>
        </is>
      </c>
      <c r="H5951" s="8" t="inlineStr">
        <is>
          <t>GranTurismo</t>
        </is>
      </c>
      <c r="I5951" s="8" t="inlineStr">
        <is>
          <t>5CBVHK7BGRXTGYZA6</t>
        </is>
      </c>
      <c r="J5951" s="8" t="inlineStr">
        <is>
          <t>02 - Sports / GT</t>
        </is>
      </c>
      <c r="K5951" s="12" t="n">
        <v>460000</v>
      </c>
      <c r="L5951" s="8" t="inlineStr">
        <is>
          <t>Indiana</t>
        </is>
      </c>
      <c r="M5951" s="13" t="n">
        <v>8006.6</v>
      </c>
      <c r="N5951" s="13" t="n">
        <v>6779.19</v>
      </c>
      <c r="O5951" s="8" t="n"/>
    </row>
    <row r="5952">
      <c r="A5952" s="8" t="inlineStr">
        <is>
          <t>CANON-202603-005862</t>
        </is>
      </c>
      <c r="B5952" s="9" t="inlineStr">
        <is>
          <t>2026-03</t>
        </is>
      </c>
      <c r="C5952" s="10" t="n">
        <v>46087</v>
      </c>
      <c r="D5952" s="9" t="inlineStr">
        <is>
          <t>Bound</t>
        </is>
      </c>
      <c r="E5952" s="8" t="inlineStr">
        <is>
          <t>Horace Delacroix</t>
        </is>
      </c>
      <c r="F5952" s="11" t="n">
        <v>1999</v>
      </c>
      <c r="G5952" s="8" t="inlineStr">
        <is>
          <t>Bentley</t>
        </is>
      </c>
      <c r="H5952" s="8" t="inlineStr">
        <is>
          <t>Continental GT</t>
        </is>
      </c>
      <c r="I5952" s="8" t="inlineStr">
        <is>
          <t>ZK3TYKGCF0B476432</t>
        </is>
      </c>
      <c r="J5952" s="8" t="inlineStr">
        <is>
          <t>02 - Sports / GT</t>
        </is>
      </c>
      <c r="K5952" s="12" t="n">
        <v>1160000</v>
      </c>
      <c r="L5952" s="8" t="inlineStr">
        <is>
          <t>Texas</t>
        </is>
      </c>
      <c r="M5952" s="13" t="n">
        <v>13843.4</v>
      </c>
      <c r="N5952" s="13" t="n">
        <v>11721.21</v>
      </c>
      <c r="O5952" s="8" t="n"/>
    </row>
    <row r="5953">
      <c r="A5953" s="8" t="inlineStr">
        <is>
          <t>CANON-202603-005863</t>
        </is>
      </c>
      <c r="B5953" s="9" t="inlineStr">
        <is>
          <t>2026-03</t>
        </is>
      </c>
      <c r="C5953" s="10" t="n">
        <v>46109</v>
      </c>
      <c r="D5953" s="9" t="inlineStr">
        <is>
          <t>Bound</t>
        </is>
      </c>
      <c r="E5953" s="8" t="inlineStr">
        <is>
          <t>Noor Okonkwo</t>
        </is>
      </c>
      <c r="F5953" s="11" t="n">
        <v>1987</v>
      </c>
      <c r="G5953" s="8" t="inlineStr">
        <is>
          <t>Bentley</t>
        </is>
      </c>
      <c r="H5953" s="8" t="inlineStr">
        <is>
          <t>Continental GT</t>
        </is>
      </c>
      <c r="I5953" s="8" t="inlineStr">
        <is>
          <t>MEM96T2BVNPRH26YB</t>
        </is>
      </c>
      <c r="J5953" s="8" t="inlineStr">
        <is>
          <t>02 - Sports / GT</t>
        </is>
      </c>
      <c r="K5953" s="12" t="n">
        <v>320000</v>
      </c>
      <c r="L5953" s="8" t="inlineStr">
        <is>
          <t>Texas</t>
        </is>
      </c>
      <c r="M5953" s="13" t="n">
        <v>5207.55</v>
      </c>
      <c r="N5953" s="13" t="n">
        <v>4409.23</v>
      </c>
      <c r="O5953" s="8" t="n"/>
    </row>
    <row r="5954">
      <c r="A5954" s="8" t="inlineStr">
        <is>
          <t>CANON-202603-005865</t>
        </is>
      </c>
      <c r="B5954" s="9" t="inlineStr">
        <is>
          <t>2026-03</t>
        </is>
      </c>
      <c r="C5954" s="10" t="n">
        <v>46100</v>
      </c>
      <c r="D5954" s="9" t="inlineStr">
        <is>
          <t>Bound</t>
        </is>
      </c>
      <c r="E5954" s="8" t="inlineStr">
        <is>
          <t>Ottilie Whitlock</t>
        </is>
      </c>
      <c r="F5954" s="11" t="n">
        <v>1987</v>
      </c>
      <c r="G5954" s="8" t="inlineStr">
        <is>
          <t>Jaguar</t>
        </is>
      </c>
      <c r="H5954" s="8" t="inlineStr">
        <is>
          <t>E-Type Series 1</t>
        </is>
      </c>
      <c r="I5954" s="8" t="inlineStr">
        <is>
          <t>6NTTLW5SEMUC2DR55</t>
        </is>
      </c>
      <c r="J5954" s="8" t="inlineStr">
        <is>
          <t>07 - Post-War Classic (1946-1972)</t>
        </is>
      </c>
      <c r="K5954" s="12" t="n">
        <v>490000</v>
      </c>
      <c r="L5954" s="8" t="inlineStr">
        <is>
          <t>New York</t>
        </is>
      </c>
      <c r="M5954" s="13" t="n">
        <v>5680.3</v>
      </c>
      <c r="N5954" s="13" t="n">
        <v>4809.51</v>
      </c>
      <c r="O5954" s="8" t="n"/>
    </row>
    <row r="5955">
      <c r="A5955" s="8" t="inlineStr">
        <is>
          <t>CANON-202603-005866</t>
        </is>
      </c>
      <c r="B5955" s="9" t="inlineStr">
        <is>
          <t>2026-03</t>
        </is>
      </c>
      <c r="C5955" s="10" t="n">
        <v>46101</v>
      </c>
      <c r="D5955" s="9" t="inlineStr">
        <is>
          <t>Bound</t>
        </is>
      </c>
      <c r="E5955" s="8" t="inlineStr">
        <is>
          <t>Ingrid Ashcombe</t>
        </is>
      </c>
      <c r="F5955" s="11" t="n">
        <v>2011</v>
      </c>
      <c r="G5955" s="8" t="inlineStr">
        <is>
          <t>BMW</t>
        </is>
      </c>
      <c r="H5955" s="8" t="inlineStr">
        <is>
          <t>M8 Competition</t>
        </is>
      </c>
      <c r="I5955" s="8" t="inlineStr">
        <is>
          <t>VUZ3DM9UWUWHGJ98G</t>
        </is>
      </c>
      <c r="J5955" s="8" t="inlineStr">
        <is>
          <t>02 - Sports / GT</t>
        </is>
      </c>
      <c r="K5955" s="12" t="n">
        <v>885000</v>
      </c>
      <c r="L5955" s="8" t="inlineStr">
        <is>
          <t>Iowa</t>
        </is>
      </c>
      <c r="M5955" s="13" t="n">
        <v>11939.15</v>
      </c>
      <c r="N5955" s="13" t="n">
        <v>10108.88</v>
      </c>
      <c r="O5955" s="8" t="n"/>
    </row>
    <row r="5956">
      <c r="A5956" s="8" t="inlineStr">
        <is>
          <t>CANON-202603-005867</t>
        </is>
      </c>
      <c r="B5956" s="9" t="inlineStr">
        <is>
          <t>2026-03</t>
        </is>
      </c>
      <c r="C5956" s="10" t="n">
        <v>46094</v>
      </c>
      <c r="D5956" s="9" t="inlineStr">
        <is>
          <t>Bound</t>
        </is>
      </c>
      <c r="E5956" s="8" t="inlineStr">
        <is>
          <t>Priya Okonkwo</t>
        </is>
      </c>
      <c r="F5956" s="11" t="n">
        <v>1973</v>
      </c>
      <c r="G5956" s="8" t="inlineStr">
        <is>
          <t>Porsche</t>
        </is>
      </c>
      <c r="H5956" s="8" t="inlineStr">
        <is>
          <t>911 Turbo S</t>
        </is>
      </c>
      <c r="I5956" s="8" t="inlineStr">
        <is>
          <t>G0G6PCN47TVGKMECK</t>
        </is>
      </c>
      <c r="J5956" s="8" t="inlineStr">
        <is>
          <t>02 - Sports / GT</t>
        </is>
      </c>
      <c r="K5956" s="12" t="n">
        <v>530000</v>
      </c>
      <c r="L5956" s="8" t="inlineStr">
        <is>
          <t>Illinois</t>
        </is>
      </c>
      <c r="M5956" s="13" t="n">
        <v>8840</v>
      </c>
      <c r="N5956" s="13" t="n">
        <v>7484.83</v>
      </c>
      <c r="O5956" s="8" t="n"/>
    </row>
    <row r="5957">
      <c r="A5957" s="8" t="inlineStr">
        <is>
          <t>CANON-202603-005869</t>
        </is>
      </c>
      <c r="B5957" s="9" t="inlineStr">
        <is>
          <t>2026-03</t>
        </is>
      </c>
      <c r="C5957" s="10" t="n">
        <v>46092</v>
      </c>
      <c r="D5957" s="9" t="inlineStr">
        <is>
          <t>Bound</t>
        </is>
      </c>
      <c r="E5957" s="8" t="inlineStr">
        <is>
          <t>Desmond Bellandi</t>
        </is>
      </c>
      <c r="F5957" s="11" t="n">
        <v>2006</v>
      </c>
      <c r="G5957" s="8" t="inlineStr">
        <is>
          <t>Maserati</t>
        </is>
      </c>
      <c r="H5957" s="8" t="inlineStr">
        <is>
          <t>GranTurismo</t>
        </is>
      </c>
      <c r="I5957" s="8" t="inlineStr">
        <is>
          <t>1A6NH179APW90001J</t>
        </is>
      </c>
      <c r="J5957" s="8" t="inlineStr">
        <is>
          <t>02 - Sports / GT</t>
        </is>
      </c>
      <c r="K5957" s="12" t="n">
        <v>255000</v>
      </c>
      <c r="L5957" s="8" t="inlineStr">
        <is>
          <t>Colorado</t>
        </is>
      </c>
      <c r="M5957" s="13" t="n">
        <v>3969.34</v>
      </c>
      <c r="N5957" s="13" t="n">
        <v>3360.84</v>
      </c>
      <c r="O5957" s="8" t="n"/>
    </row>
    <row r="5958">
      <c r="A5958" s="8" t="inlineStr">
        <is>
          <t>CANON-202603-005870</t>
        </is>
      </c>
      <c r="B5958" s="9" t="inlineStr">
        <is>
          <t>2026-03</t>
        </is>
      </c>
      <c r="C5958" s="10" t="n">
        <v>46096</v>
      </c>
      <c r="D5958" s="9" t="inlineStr">
        <is>
          <t>Bound</t>
        </is>
      </c>
      <c r="E5958" s="8" t="inlineStr">
        <is>
          <t>Priya Harrington</t>
        </is>
      </c>
      <c r="F5958" s="11" t="n">
        <v>1959</v>
      </c>
      <c r="G5958" s="8" t="inlineStr">
        <is>
          <t>Ferrari</t>
        </is>
      </c>
      <c r="H5958" s="8" t="inlineStr">
        <is>
          <t>275 GTB/4</t>
        </is>
      </c>
      <c r="I5958" s="8" t="inlineStr">
        <is>
          <t>PY4KMN54T9UJHNLNW</t>
        </is>
      </c>
      <c r="J5958" s="8" t="inlineStr">
        <is>
          <t>07 - Post-War Classic (1946-1972)</t>
        </is>
      </c>
      <c r="K5958" s="12" t="n">
        <v>415000</v>
      </c>
      <c r="L5958" s="8" t="inlineStr">
        <is>
          <t>Nevada</t>
        </is>
      </c>
      <c r="M5958" s="13" t="n">
        <v>4397.43</v>
      </c>
      <c r="N5958" s="13" t="n">
        <v>3723.3</v>
      </c>
      <c r="O5958" s="8" t="n"/>
    </row>
    <row r="5959">
      <c r="A5959" s="8" t="inlineStr">
        <is>
          <t>CANON-202603-005871</t>
        </is>
      </c>
      <c r="B5959" s="9" t="inlineStr">
        <is>
          <t>2026-03</t>
        </is>
      </c>
      <c r="C5959" s="10" t="n">
        <v>46105</v>
      </c>
      <c r="D5959" s="9" t="inlineStr">
        <is>
          <t>Bound</t>
        </is>
      </c>
      <c r="E5959" s="8" t="inlineStr">
        <is>
          <t>Lorenzo Kingsford</t>
        </is>
      </c>
      <c r="F5959" s="11" t="n">
        <v>2008</v>
      </c>
      <c r="G5959" s="8" t="inlineStr">
        <is>
          <t>Jaguar</t>
        </is>
      </c>
      <c r="H5959" s="8" t="inlineStr">
        <is>
          <t>E-Type Series 1</t>
        </is>
      </c>
      <c r="I5959" s="8" t="inlineStr">
        <is>
          <t>UWS8SKT6C0TVP4CUX</t>
        </is>
      </c>
      <c r="J5959" s="8" t="inlineStr">
        <is>
          <t>07 - Post-War Classic (1946-1972)</t>
        </is>
      </c>
      <c r="K5959" s="12" t="n">
        <v>275000</v>
      </c>
      <c r="L5959" s="8" t="inlineStr">
        <is>
          <t>Delaware</t>
        </is>
      </c>
      <c r="M5959" s="13" t="n">
        <v>3113.21</v>
      </c>
      <c r="N5959" s="13" t="n">
        <v>2635.95</v>
      </c>
      <c r="O5959" s="8" t="n"/>
    </row>
    <row r="5960">
      <c r="A5960" s="8" t="inlineStr">
        <is>
          <t>CANON-202603-005872</t>
        </is>
      </c>
      <c r="B5960" s="9" t="inlineStr">
        <is>
          <t>2026-03</t>
        </is>
      </c>
      <c r="C5960" s="10" t="n">
        <v>46084</v>
      </c>
      <c r="D5960" s="9" t="inlineStr">
        <is>
          <t>Bound</t>
        </is>
      </c>
      <c r="E5960" s="8" t="inlineStr">
        <is>
          <t>Desmond Whitlock</t>
        </is>
      </c>
      <c r="F5960" s="11" t="n">
        <v>1988</v>
      </c>
      <c r="G5960" s="8" t="inlineStr">
        <is>
          <t>Lamborghini</t>
        </is>
      </c>
      <c r="H5960" s="8" t="inlineStr">
        <is>
          <t>Huracan EVO</t>
        </is>
      </c>
      <c r="I5960" s="8" t="inlineStr">
        <is>
          <t>404WXZR478U28536J</t>
        </is>
      </c>
      <c r="J5960" s="8" t="inlineStr">
        <is>
          <t>03 - Supercar</t>
        </is>
      </c>
      <c r="K5960" s="12" t="n">
        <v>495000</v>
      </c>
      <c r="L5960" s="8" t="inlineStr">
        <is>
          <t>Rhode Island</t>
        </is>
      </c>
      <c r="M5960" s="13" t="n">
        <v>14714.58</v>
      </c>
      <c r="N5960" s="13" t="n">
        <v>12458.83</v>
      </c>
      <c r="O5960" s="8" t="n"/>
    </row>
    <row r="5961">
      <c r="A5961" s="8" t="inlineStr">
        <is>
          <t>CANON-202603-005873</t>
        </is>
      </c>
      <c r="B5961" s="9" t="inlineStr">
        <is>
          <t>2026-03</t>
        </is>
      </c>
      <c r="C5961" s="10" t="n">
        <v>46088</v>
      </c>
      <c r="D5961" s="9" t="inlineStr">
        <is>
          <t>Bound</t>
        </is>
      </c>
      <c r="E5961" s="8" t="inlineStr">
        <is>
          <t>Aurelio Chattopadhyay</t>
        </is>
      </c>
      <c r="F5961" s="11" t="n">
        <v>1996</v>
      </c>
      <c r="G5961" s="8" t="inlineStr">
        <is>
          <t>Aston Martin</t>
        </is>
      </c>
      <c r="H5961" s="8" t="inlineStr">
        <is>
          <t>DB12</t>
        </is>
      </c>
      <c r="I5961" s="8" t="inlineStr">
        <is>
          <t>69W2HVNZRMVJPRMV6</t>
        </is>
      </c>
      <c r="J5961" s="8" t="inlineStr">
        <is>
          <t>02 - Sports / GT</t>
        </is>
      </c>
      <c r="K5961" s="12" t="n">
        <v>400000</v>
      </c>
      <c r="L5961" s="8" t="inlineStr">
        <is>
          <t>Maine</t>
        </is>
      </c>
      <c r="M5961" s="13" t="n">
        <v>6113.21</v>
      </c>
      <c r="N5961" s="13" t="n">
        <v>5176.05</v>
      </c>
      <c r="O5961" s="8" t="n"/>
    </row>
    <row r="5962">
      <c r="A5962" s="8" t="inlineStr">
        <is>
          <t>CANON-202603-005874</t>
        </is>
      </c>
      <c r="B5962" s="9" t="inlineStr">
        <is>
          <t>2026-03</t>
        </is>
      </c>
      <c r="C5962" s="10" t="n">
        <v>46108</v>
      </c>
      <c r="D5962" s="9" t="inlineStr">
        <is>
          <t>Bound</t>
        </is>
      </c>
      <c r="E5962" s="8" t="inlineStr">
        <is>
          <t>Fenwick Rourke</t>
        </is>
      </c>
      <c r="F5962" s="11" t="n">
        <v>2020</v>
      </c>
      <c r="G5962" s="8" t="inlineStr">
        <is>
          <t>Lamborghini</t>
        </is>
      </c>
      <c r="H5962" s="8" t="inlineStr">
        <is>
          <t>Huracan EVO</t>
        </is>
      </c>
      <c r="I5962" s="8" t="inlineStr">
        <is>
          <t>K73TC512RHX99GK3D</t>
        </is>
      </c>
      <c r="J5962" s="8" t="inlineStr">
        <is>
          <t>03 - Supercar</t>
        </is>
      </c>
      <c r="K5962" s="12" t="n">
        <v>175000</v>
      </c>
      <c r="L5962" s="8" t="inlineStr">
        <is>
          <t>Michigan</t>
        </is>
      </c>
      <c r="M5962" s="13" t="n">
        <v>7267.45</v>
      </c>
      <c r="N5962" s="13" t="n">
        <v>6153.35</v>
      </c>
      <c r="O5962" s="8" t="n"/>
    </row>
    <row r="5963">
      <c r="A5963" s="8" t="inlineStr">
        <is>
          <t>CANON-202603-005875</t>
        </is>
      </c>
      <c r="B5963" s="9" t="inlineStr">
        <is>
          <t>2026-03</t>
        </is>
      </c>
      <c r="C5963" s="10" t="n">
        <v>46107</v>
      </c>
      <c r="D5963" s="9" t="inlineStr">
        <is>
          <t>Bound</t>
        </is>
      </c>
      <c r="E5963" s="8" t="inlineStr">
        <is>
          <t>Fitzgerald Blackwood</t>
        </is>
      </c>
      <c r="F5963" s="11" t="n">
        <v>2022</v>
      </c>
      <c r="G5963" s="8" t="inlineStr">
        <is>
          <t>Bentley</t>
        </is>
      </c>
      <c r="H5963" s="8" t="inlineStr">
        <is>
          <t>Continental GT</t>
        </is>
      </c>
      <c r="I5963" s="8" t="inlineStr">
        <is>
          <t>N0E1BGXYR9U2B0R5P</t>
        </is>
      </c>
      <c r="J5963" s="8" t="inlineStr">
        <is>
          <t>02 - Sports / GT</t>
        </is>
      </c>
      <c r="K5963" s="12" t="n">
        <v>225000</v>
      </c>
      <c r="L5963" s="8" t="inlineStr">
        <is>
          <t>North Carolina</t>
        </is>
      </c>
      <c r="M5963" s="13" t="n">
        <v>4491.51</v>
      </c>
      <c r="N5963" s="13" t="n">
        <v>3802.96</v>
      </c>
      <c r="O5963" s="8" t="n"/>
    </row>
    <row r="5964">
      <c r="A5964" s="8" t="inlineStr">
        <is>
          <t>CANON-202603-005877</t>
        </is>
      </c>
      <c r="B5964" s="9" t="inlineStr">
        <is>
          <t>2026-03</t>
        </is>
      </c>
      <c r="C5964" s="10" t="n">
        <v>46102</v>
      </c>
      <c r="D5964" s="9" t="inlineStr">
        <is>
          <t>Bound</t>
        </is>
      </c>
      <c r="E5964" s="8" t="inlineStr">
        <is>
          <t>Aurelio Pennington</t>
        </is>
      </c>
      <c r="F5964" s="11" t="n">
        <v>2020</v>
      </c>
      <c r="G5964" s="8" t="inlineStr">
        <is>
          <t>McLaren</t>
        </is>
      </c>
      <c r="H5964" s="8" t="inlineStr">
        <is>
          <t>750S</t>
        </is>
      </c>
      <c r="I5964" s="8" t="inlineStr">
        <is>
          <t>WH8XJW55K4M8683NA</t>
        </is>
      </c>
      <c r="J5964" s="8" t="inlineStr">
        <is>
          <t>03 - Supercar</t>
        </is>
      </c>
      <c r="K5964" s="12" t="n">
        <v>345000</v>
      </c>
      <c r="L5964" s="8" t="inlineStr">
        <is>
          <t>Alaska</t>
        </is>
      </c>
      <c r="M5964" s="13" t="n">
        <v>8533.870000000001</v>
      </c>
      <c r="N5964" s="13" t="n">
        <v>7225.63</v>
      </c>
      <c r="O5964" s="8" t="n"/>
    </row>
    <row r="5965">
      <c r="A5965" s="8" t="inlineStr">
        <is>
          <t>CANON-202603-005878</t>
        </is>
      </c>
      <c r="B5965" s="9" t="inlineStr">
        <is>
          <t>2026-03</t>
        </is>
      </c>
      <c r="C5965" s="10" t="n">
        <v>46108</v>
      </c>
      <c r="D5965" s="9" t="inlineStr">
        <is>
          <t>Bound</t>
        </is>
      </c>
      <c r="E5965" s="8" t="inlineStr">
        <is>
          <t>Emiliano Bellandi</t>
        </is>
      </c>
      <c r="F5965" s="11" t="n">
        <v>1977</v>
      </c>
      <c r="G5965" s="8" t="inlineStr">
        <is>
          <t>Maserati</t>
        </is>
      </c>
      <c r="H5965" s="8" t="inlineStr">
        <is>
          <t>GranTurismo</t>
        </is>
      </c>
      <c r="I5965" s="8" t="inlineStr">
        <is>
          <t>84GUU4071S36S88SG</t>
        </is>
      </c>
      <c r="J5965" s="8" t="inlineStr">
        <is>
          <t>02 - Sports / GT</t>
        </is>
      </c>
      <c r="K5965" s="12" t="n">
        <v>290000</v>
      </c>
      <c r="L5965" s="8" t="inlineStr">
        <is>
          <t>Rhode Island</t>
        </is>
      </c>
      <c r="M5965" s="13" t="n">
        <v>5622.17</v>
      </c>
      <c r="N5965" s="13" t="n">
        <v>4760.29</v>
      </c>
      <c r="O5965" s="8" t="n"/>
    </row>
    <row r="5966">
      <c r="A5966" s="8" t="inlineStr">
        <is>
          <t>CANON-202603-005879</t>
        </is>
      </c>
      <c r="B5966" s="9" t="inlineStr">
        <is>
          <t>2026-03</t>
        </is>
      </c>
      <c r="C5966" s="10" t="n">
        <v>46109</v>
      </c>
      <c r="D5966" s="9" t="inlineStr">
        <is>
          <t>Bound</t>
        </is>
      </c>
      <c r="E5966" s="8" t="inlineStr">
        <is>
          <t>Cassius Fairweather</t>
        </is>
      </c>
      <c r="F5966" s="11" t="n">
        <v>1959</v>
      </c>
      <c r="G5966" s="8" t="inlineStr">
        <is>
          <t>BMW</t>
        </is>
      </c>
      <c r="H5966" s="8" t="inlineStr">
        <is>
          <t>M8 Competition</t>
        </is>
      </c>
      <c r="I5966" s="8" t="inlineStr">
        <is>
          <t>S82VM7ZT13VMMSEAC</t>
        </is>
      </c>
      <c r="J5966" s="8" t="inlineStr">
        <is>
          <t>02 - Sports / GT</t>
        </is>
      </c>
      <c r="K5966" s="12" t="n">
        <v>530000</v>
      </c>
      <c r="L5966" s="8" t="inlineStr">
        <is>
          <t>Missouri</t>
        </is>
      </c>
      <c r="M5966" s="13" t="n">
        <v>6890</v>
      </c>
      <c r="N5966" s="13" t="n">
        <v>5833.76</v>
      </c>
      <c r="O5966" s="8" t="n"/>
    </row>
    <row r="5967">
      <c r="A5967" s="8" t="inlineStr">
        <is>
          <t>CANON-202603-005880</t>
        </is>
      </c>
      <c r="B5967" s="9" t="inlineStr">
        <is>
          <t>2026-03</t>
        </is>
      </c>
      <c r="C5967" s="10" t="n">
        <v>46096</v>
      </c>
      <c r="D5967" s="9" t="inlineStr">
        <is>
          <t>Bound</t>
        </is>
      </c>
      <c r="E5967" s="8" t="inlineStr">
        <is>
          <t>Ottilie Vasquez</t>
        </is>
      </c>
      <c r="F5967" s="11" t="n">
        <v>1974</v>
      </c>
      <c r="G5967" s="8" t="inlineStr">
        <is>
          <t>Ferrari</t>
        </is>
      </c>
      <c r="H5967" s="8" t="inlineStr">
        <is>
          <t>SF90 Stradale</t>
        </is>
      </c>
      <c r="I5967" s="8" t="inlineStr">
        <is>
          <t>FNX2V0P46FLHZW72S</t>
        </is>
      </c>
      <c r="J5967" s="8" t="inlineStr">
        <is>
          <t>03 - Supercar</t>
        </is>
      </c>
      <c r="K5967" s="12" t="n">
        <v>1020000</v>
      </c>
      <c r="L5967" s="8" t="inlineStr">
        <is>
          <t>Florida</t>
        </is>
      </c>
      <c r="M5967" s="13" t="n">
        <v>21862.64</v>
      </c>
      <c r="N5967" s="13" t="n">
        <v>18511.1</v>
      </c>
      <c r="O5967" s="8" t="n"/>
    </row>
    <row r="5968">
      <c r="A5968" s="8" t="inlineStr">
        <is>
          <t>CANON-202603-005881</t>
        </is>
      </c>
      <c r="B5968" s="9" t="inlineStr">
        <is>
          <t>2026-03</t>
        </is>
      </c>
      <c r="C5968" s="10" t="n">
        <v>46105</v>
      </c>
      <c r="D5968" s="9" t="inlineStr">
        <is>
          <t>Bound</t>
        </is>
      </c>
      <c r="E5968" s="8" t="inlineStr">
        <is>
          <t>Horace Underwood</t>
        </is>
      </c>
      <c r="F5968" s="11" t="n">
        <v>1999</v>
      </c>
      <c r="G5968" s="8" t="inlineStr">
        <is>
          <t>Porsche</t>
        </is>
      </c>
      <c r="H5968" s="8" t="inlineStr">
        <is>
          <t>911 Turbo S</t>
        </is>
      </c>
      <c r="I5968" s="8" t="inlineStr">
        <is>
          <t>CY3P1VUP45UESXTJ2</t>
        </is>
      </c>
      <c r="J5968" s="8" t="inlineStr">
        <is>
          <t>02 - Sports / GT</t>
        </is>
      </c>
      <c r="K5968" s="12" t="n">
        <v>890000</v>
      </c>
      <c r="L5968" s="8" t="inlineStr">
        <is>
          <t>North Dakota</t>
        </is>
      </c>
      <c r="M5968" s="13" t="n">
        <v>11133.4</v>
      </c>
      <c r="N5968" s="13" t="n">
        <v>9426.65</v>
      </c>
      <c r="O5968" s="8" t="n"/>
    </row>
    <row r="5969">
      <c r="A5969" s="8" t="inlineStr">
        <is>
          <t>CANON-202603-005882</t>
        </is>
      </c>
      <c r="B5969" s="9" t="inlineStr">
        <is>
          <t>2026-03</t>
        </is>
      </c>
      <c r="C5969" s="10" t="n">
        <v>46093</v>
      </c>
      <c r="D5969" s="9" t="inlineStr">
        <is>
          <t>Bound</t>
        </is>
      </c>
      <c r="E5969" s="8" t="inlineStr">
        <is>
          <t>Saoirse Merriweather</t>
        </is>
      </c>
      <c r="F5969" s="11" t="n">
        <v>1967</v>
      </c>
      <c r="G5969" s="8" t="inlineStr">
        <is>
          <t>Ringbrothers</t>
        </is>
      </c>
      <c r="H5969" s="8" t="inlineStr">
        <is>
          <t>Mustang</t>
        </is>
      </c>
      <c r="I5969" s="8" t="inlineStr">
        <is>
          <t>R565LGUCBSXMKP8XZ</t>
        </is>
      </c>
      <c r="J5969" s="8" t="inlineStr">
        <is>
          <t>11 - Restomod / Coachbuilt / Bespoke</t>
        </is>
      </c>
      <c r="K5969" s="12" t="n">
        <v>305000</v>
      </c>
      <c r="L5969" s="8" t="inlineStr">
        <is>
          <t>Nebraska</t>
        </is>
      </c>
      <c r="M5969" s="13" t="n">
        <v>6583.4</v>
      </c>
      <c r="N5969" s="13" t="n">
        <v>5574.16</v>
      </c>
      <c r="O5969" s="8" t="n"/>
    </row>
    <row r="5970">
      <c r="A5970" s="8" t="inlineStr">
        <is>
          <t>CANON-202603-005883</t>
        </is>
      </c>
      <c r="B5970" s="9" t="inlineStr">
        <is>
          <t>2026-03</t>
        </is>
      </c>
      <c r="C5970" s="10" t="n">
        <v>46107</v>
      </c>
      <c r="D5970" s="9" t="inlineStr">
        <is>
          <t>Bound</t>
        </is>
      </c>
      <c r="E5970" s="8" t="inlineStr">
        <is>
          <t>Fitzgerald Montoya</t>
        </is>
      </c>
      <c r="F5970" s="11" t="n">
        <v>2013</v>
      </c>
      <c r="G5970" s="8" t="inlineStr">
        <is>
          <t>Aston Martin</t>
        </is>
      </c>
      <c r="H5970" s="8" t="inlineStr">
        <is>
          <t>DB12</t>
        </is>
      </c>
      <c r="I5970" s="8" t="inlineStr">
        <is>
          <t>72EZR1DXRLA3HGWLS</t>
        </is>
      </c>
      <c r="J5970" s="8" t="inlineStr">
        <is>
          <t>02 - Sports / GT</t>
        </is>
      </c>
      <c r="K5970" s="12" t="n">
        <v>620000</v>
      </c>
      <c r="L5970" s="8" t="inlineStr">
        <is>
          <t>Iowa</t>
        </is>
      </c>
      <c r="M5970" s="13" t="n">
        <v>8364.15</v>
      </c>
      <c r="N5970" s="13" t="n">
        <v>7081.93</v>
      </c>
      <c r="O5970" s="8" t="n"/>
    </row>
    <row r="5971">
      <c r="A5971" s="8" t="inlineStr">
        <is>
          <t>CANON-202603-005884</t>
        </is>
      </c>
      <c r="B5971" s="9" t="inlineStr">
        <is>
          <t>2026-03</t>
        </is>
      </c>
      <c r="C5971" s="10" t="n">
        <v>46089</v>
      </c>
      <c r="D5971" s="9" t="inlineStr">
        <is>
          <t>Bound</t>
        </is>
      </c>
      <c r="E5971" s="8" t="inlineStr">
        <is>
          <t>Wilhelmina Rourke</t>
        </is>
      </c>
      <c r="F5971" s="11" t="n">
        <v>1961</v>
      </c>
      <c r="G5971" s="8" t="inlineStr">
        <is>
          <t>BMW</t>
        </is>
      </c>
      <c r="H5971" s="8" t="inlineStr">
        <is>
          <t>M8 Competition</t>
        </is>
      </c>
      <c r="I5971" s="8" t="inlineStr">
        <is>
          <t>XJMS2UF5S6A01GAB8</t>
        </is>
      </c>
      <c r="J5971" s="8" t="inlineStr">
        <is>
          <t>02 - Sports / GT</t>
        </is>
      </c>
      <c r="K5971" s="12" t="n">
        <v>590000</v>
      </c>
      <c r="L5971" s="8" t="inlineStr">
        <is>
          <t>Missouri</t>
        </is>
      </c>
      <c r="M5971" s="13" t="n">
        <v>7670</v>
      </c>
      <c r="N5971" s="13" t="n">
        <v>6494.19</v>
      </c>
      <c r="O5971" s="8" t="n"/>
    </row>
    <row r="5972">
      <c r="A5972" s="8" t="inlineStr">
        <is>
          <t>CANON-202603-005885</t>
        </is>
      </c>
      <c r="B5972" s="9" t="inlineStr">
        <is>
          <t>2026-03</t>
        </is>
      </c>
      <c r="C5972" s="10" t="n">
        <v>46083</v>
      </c>
      <c r="D5972" s="9" t="inlineStr">
        <is>
          <t>Bound</t>
        </is>
      </c>
      <c r="E5972" s="8" t="inlineStr">
        <is>
          <t>Wilhelmina Ashcombe</t>
        </is>
      </c>
      <c r="F5972" s="11" t="n">
        <v>2015</v>
      </c>
      <c r="G5972" s="8" t="inlineStr">
        <is>
          <t>Ferrari</t>
        </is>
      </c>
      <c r="H5972" s="8" t="inlineStr">
        <is>
          <t>275 GTB/4</t>
        </is>
      </c>
      <c r="I5972" s="8" t="inlineStr">
        <is>
          <t>ZVBNU5PLE2T4XP6XK</t>
        </is>
      </c>
      <c r="J5972" s="8" t="inlineStr">
        <is>
          <t>07 - Post-War Classic (1946-1972)</t>
        </is>
      </c>
      <c r="K5972" s="12" t="n">
        <v>280000</v>
      </c>
      <c r="L5972" s="8" t="inlineStr">
        <is>
          <t>Maryland</t>
        </is>
      </c>
      <c r="M5972" s="13" t="n">
        <v>2409.06</v>
      </c>
      <c r="N5972" s="13" t="n">
        <v>2039.75</v>
      </c>
      <c r="O5972" s="8" t="n"/>
    </row>
    <row r="5973">
      <c r="A5973" s="8" t="inlineStr">
        <is>
          <t>CANON-202603-005886</t>
        </is>
      </c>
      <c r="B5973" s="9" t="inlineStr">
        <is>
          <t>2026-03</t>
        </is>
      </c>
      <c r="C5973" s="10" t="n">
        <v>46097</v>
      </c>
      <c r="D5973" s="9" t="inlineStr">
        <is>
          <t>Bound</t>
        </is>
      </c>
      <c r="E5973" s="8" t="inlineStr">
        <is>
          <t>Beatrix Fairweather</t>
        </is>
      </c>
      <c r="F5973" s="11" t="n">
        <v>2021</v>
      </c>
      <c r="G5973" s="8" t="inlineStr">
        <is>
          <t>Aston Martin</t>
        </is>
      </c>
      <c r="H5973" s="8" t="inlineStr">
        <is>
          <t>DB12</t>
        </is>
      </c>
      <c r="I5973" s="8" t="inlineStr">
        <is>
          <t>H13XY38BA0F5ZT0AB</t>
        </is>
      </c>
      <c r="J5973" s="8" t="inlineStr">
        <is>
          <t>02 - Sports / GT</t>
        </is>
      </c>
      <c r="K5973" s="12" t="n">
        <v>630000</v>
      </c>
      <c r="L5973" s="8" t="inlineStr">
        <is>
          <t>Connecticut</t>
        </is>
      </c>
      <c r="M5973" s="13" t="n">
        <v>8653.58</v>
      </c>
      <c r="N5973" s="13" t="n">
        <v>7326.99</v>
      </c>
      <c r="O5973" s="8" t="n"/>
    </row>
    <row r="5974">
      <c r="A5974" s="8" t="inlineStr">
        <is>
          <t>CANON-202603-005887</t>
        </is>
      </c>
      <c r="B5974" s="9" t="inlineStr">
        <is>
          <t>2026-03</t>
        </is>
      </c>
      <c r="C5974" s="10" t="n">
        <v>46110</v>
      </c>
      <c r="D5974" s="9" t="inlineStr">
        <is>
          <t>Bound</t>
        </is>
      </c>
      <c r="E5974" s="8" t="inlineStr">
        <is>
          <t>Lorenzo Montoya</t>
        </is>
      </c>
      <c r="F5974" s="11" t="n">
        <v>2002</v>
      </c>
      <c r="G5974" s="8" t="inlineStr">
        <is>
          <t>Mercedes-Benz</t>
        </is>
      </c>
      <c r="H5974" s="8" t="inlineStr">
        <is>
          <t>AMG GT</t>
        </is>
      </c>
      <c r="I5974" s="8" t="inlineStr">
        <is>
          <t>29MAR8F24PWKLLX9B</t>
        </is>
      </c>
      <c r="J5974" s="8" t="inlineStr">
        <is>
          <t>02 - Sports / GT</t>
        </is>
      </c>
      <c r="K5974" s="12" t="n">
        <v>130000</v>
      </c>
      <c r="L5974" s="8" t="inlineStr">
        <is>
          <t>New Mexico</t>
        </is>
      </c>
      <c r="M5974" s="13" t="n">
        <v>2888.45</v>
      </c>
      <c r="N5974" s="13" t="n">
        <v>2445.65</v>
      </c>
      <c r="O5974" s="8" t="n"/>
    </row>
    <row r="5975">
      <c r="A5975" s="8" t="inlineStr">
        <is>
          <t>CANON-202603-005888</t>
        </is>
      </c>
      <c r="B5975" s="9" t="inlineStr">
        <is>
          <t>2026-03</t>
        </is>
      </c>
      <c r="C5975" s="10" t="n">
        <v>46102</v>
      </c>
      <c r="D5975" s="9" t="inlineStr">
        <is>
          <t>Bound</t>
        </is>
      </c>
      <c r="E5975" s="8" t="inlineStr">
        <is>
          <t>Marisol Montoya</t>
        </is>
      </c>
      <c r="F5975" s="11" t="n">
        <v>1979</v>
      </c>
      <c r="G5975" s="8" t="inlineStr">
        <is>
          <t>Bentley</t>
        </is>
      </c>
      <c r="H5975" s="8" t="inlineStr">
        <is>
          <t>Continental GT</t>
        </is>
      </c>
      <c r="I5975" s="8" t="inlineStr">
        <is>
          <t>US69WDWTFCR2ASU09</t>
        </is>
      </c>
      <c r="J5975" s="8" t="inlineStr">
        <is>
          <t>02 - Sports / GT</t>
        </is>
      </c>
      <c r="K5975" s="12" t="n">
        <v>245000</v>
      </c>
      <c r="L5975" s="8" t="inlineStr">
        <is>
          <t>Mississippi</t>
        </is>
      </c>
      <c r="M5975" s="13" t="n">
        <v>5060.87</v>
      </c>
      <c r="N5975" s="13" t="n">
        <v>4285.04</v>
      </c>
      <c r="O5975" s="8" t="n"/>
    </row>
    <row r="5976">
      <c r="A5976" s="8" t="inlineStr">
        <is>
          <t>CANON-202603-005889</t>
        </is>
      </c>
      <c r="B5976" s="9" t="inlineStr">
        <is>
          <t>2026-03</t>
        </is>
      </c>
      <c r="C5976" s="10" t="n">
        <v>46099</v>
      </c>
      <c r="D5976" s="9" t="inlineStr">
        <is>
          <t>Bound</t>
        </is>
      </c>
      <c r="E5976" s="8" t="inlineStr">
        <is>
          <t>Lorenzo Okonkwo</t>
        </is>
      </c>
      <c r="F5976" s="11" t="n">
        <v>1963</v>
      </c>
      <c r="G5976" s="8" t="inlineStr">
        <is>
          <t>Ferrari</t>
        </is>
      </c>
      <c r="H5976" s="8" t="inlineStr">
        <is>
          <t>275 GTB/4</t>
        </is>
      </c>
      <c r="I5976" s="8" t="inlineStr">
        <is>
          <t>PLL3593N5Z812BYZ8</t>
        </is>
      </c>
      <c r="J5976" s="8" t="inlineStr">
        <is>
          <t>07 - Post-War Classic (1946-1972)</t>
        </is>
      </c>
      <c r="K5976" s="12" t="n">
        <v>380000</v>
      </c>
      <c r="L5976" s="8" t="inlineStr">
        <is>
          <t>Nebraska</t>
        </is>
      </c>
      <c r="M5976" s="13" t="n">
        <v>4473.96</v>
      </c>
      <c r="N5976" s="13" t="n">
        <v>3788.1</v>
      </c>
      <c r="O5976" s="8" t="n"/>
    </row>
    <row r="5977">
      <c r="A5977" s="8" t="inlineStr">
        <is>
          <t>CANON-202603-005891</t>
        </is>
      </c>
      <c r="B5977" s="9" t="inlineStr">
        <is>
          <t>2026-03</t>
        </is>
      </c>
      <c r="C5977" s="10" t="n">
        <v>46086</v>
      </c>
      <c r="D5977" s="9" t="inlineStr">
        <is>
          <t>Bound</t>
        </is>
      </c>
      <c r="E5977" s="8" t="inlineStr">
        <is>
          <t>Horace Chattopadhyay</t>
        </is>
      </c>
      <c r="F5977" s="11" t="n">
        <v>1956</v>
      </c>
      <c r="G5977" s="8" t="inlineStr">
        <is>
          <t>Aston Martin</t>
        </is>
      </c>
      <c r="H5977" s="8" t="inlineStr">
        <is>
          <t>DB12</t>
        </is>
      </c>
      <c r="I5977" s="8" t="inlineStr">
        <is>
          <t>92A107FEXK2J8ZNNW</t>
        </is>
      </c>
      <c r="J5977" s="8" t="inlineStr">
        <is>
          <t>02 - Sports / GT</t>
        </is>
      </c>
      <c r="K5977" s="12" t="n">
        <v>405000</v>
      </c>
      <c r="L5977" s="8" t="inlineStr">
        <is>
          <t>North Carolina</t>
        </is>
      </c>
      <c r="M5977" s="13" t="n">
        <v>6590.8</v>
      </c>
      <c r="N5977" s="13" t="n">
        <v>5580.43</v>
      </c>
      <c r="O5977" s="8" t="n"/>
    </row>
    <row r="5978">
      <c r="A5978" s="8" t="inlineStr">
        <is>
          <t>CANON-202603-005894</t>
        </is>
      </c>
      <c r="B5978" s="9" t="inlineStr">
        <is>
          <t>2026-03</t>
        </is>
      </c>
      <c r="C5978" s="10" t="n">
        <v>46092</v>
      </c>
      <c r="D5978" s="9" t="inlineStr">
        <is>
          <t>Bound</t>
        </is>
      </c>
      <c r="E5978" s="8" t="inlineStr">
        <is>
          <t>Lorenzo Harrington</t>
        </is>
      </c>
      <c r="F5978" s="11" t="n">
        <v>2024</v>
      </c>
      <c r="G5978" s="8" t="inlineStr">
        <is>
          <t>Bentley</t>
        </is>
      </c>
      <c r="H5978" s="8" t="inlineStr">
        <is>
          <t>Continental GT</t>
        </is>
      </c>
      <c r="I5978" s="8" t="inlineStr">
        <is>
          <t>CXFPG9G3RWXAJALX2</t>
        </is>
      </c>
      <c r="J5978" s="8" t="inlineStr">
        <is>
          <t>02 - Sports / GT</t>
        </is>
      </c>
      <c r="K5978" s="12" t="n">
        <v>1950000</v>
      </c>
      <c r="L5978" s="8" t="inlineStr">
        <is>
          <t>Washington</t>
        </is>
      </c>
      <c r="M5978" s="13" t="n">
        <v>19426.42</v>
      </c>
      <c r="N5978" s="13" t="n">
        <v>16448.35</v>
      </c>
      <c r="O5978" s="8" t="n"/>
    </row>
    <row r="5979">
      <c r="A5979" s="8" t="inlineStr">
        <is>
          <t>CANON-202603-005895</t>
        </is>
      </c>
      <c r="B5979" s="9" t="inlineStr">
        <is>
          <t>2026-03</t>
        </is>
      </c>
      <c r="C5979" s="10" t="n">
        <v>46083</v>
      </c>
      <c r="D5979" s="9" t="inlineStr">
        <is>
          <t>Bound</t>
        </is>
      </c>
      <c r="E5979" s="8" t="inlineStr">
        <is>
          <t>Emiliano Bellandi</t>
        </is>
      </c>
      <c r="F5979" s="11" t="n">
        <v>1983</v>
      </c>
      <c r="G5979" s="8" t="inlineStr">
        <is>
          <t>Ferrari</t>
        </is>
      </c>
      <c r="H5979" s="8" t="inlineStr">
        <is>
          <t>SF90 Stradale</t>
        </is>
      </c>
      <c r="I5979" s="8" t="inlineStr">
        <is>
          <t>UCPXJJD5R2K43GUVT</t>
        </is>
      </c>
      <c r="J5979" s="8" t="inlineStr">
        <is>
          <t>03 - Supercar</t>
        </is>
      </c>
      <c r="K5979" s="12" t="n">
        <v>350000</v>
      </c>
      <c r="L5979" s="8" t="inlineStr">
        <is>
          <t>Arizona</t>
        </is>
      </c>
      <c r="M5979" s="13" t="n">
        <v>7670.28</v>
      </c>
      <c r="N5979" s="13" t="n">
        <v>6494.43</v>
      </c>
      <c r="O5979" s="8" t="n"/>
    </row>
    <row r="5980">
      <c r="A5980" s="8" t="inlineStr">
        <is>
          <t>CANON-202603-005896</t>
        </is>
      </c>
      <c r="B5980" s="9" t="inlineStr">
        <is>
          <t>2026-03</t>
        </is>
      </c>
      <c r="C5980" s="10" t="n">
        <v>46112</v>
      </c>
      <c r="D5980" s="9" t="inlineStr">
        <is>
          <t>Bound</t>
        </is>
      </c>
      <c r="E5980" s="8" t="inlineStr">
        <is>
          <t>Horace Chattopadhyay</t>
        </is>
      </c>
      <c r="F5980" s="11" t="n">
        <v>1997</v>
      </c>
      <c r="G5980" s="8" t="inlineStr">
        <is>
          <t>Maserati</t>
        </is>
      </c>
      <c r="H5980" s="8" t="inlineStr">
        <is>
          <t>GranTurismo</t>
        </is>
      </c>
      <c r="I5980" s="8" t="inlineStr">
        <is>
          <t>17LYSGYW2CDTD51JN</t>
        </is>
      </c>
      <c r="J5980" s="8" t="inlineStr">
        <is>
          <t>02 - Sports / GT</t>
        </is>
      </c>
      <c r="K5980" s="12" t="n">
        <v>430000</v>
      </c>
      <c r="L5980" s="8" t="inlineStr">
        <is>
          <t>Pennsylvania</t>
        </is>
      </c>
      <c r="M5980" s="13" t="n">
        <v>6084.91</v>
      </c>
      <c r="N5980" s="13" t="n">
        <v>5152.09</v>
      </c>
      <c r="O5980" s="8" t="n"/>
    </row>
    <row r="5981">
      <c r="A5981" s="8" t="inlineStr">
        <is>
          <t>CANON-202603-005899</t>
        </is>
      </c>
      <c r="B5981" s="9" t="inlineStr">
        <is>
          <t>2026-03</t>
        </is>
      </c>
      <c r="C5981" s="10" t="n">
        <v>46095</v>
      </c>
      <c r="D5981" s="9" t="inlineStr">
        <is>
          <t>Bound</t>
        </is>
      </c>
      <c r="E5981" s="8" t="inlineStr">
        <is>
          <t>Noor Underwood</t>
        </is>
      </c>
      <c r="F5981" s="11" t="n">
        <v>1960</v>
      </c>
      <c r="G5981" s="8" t="inlineStr">
        <is>
          <t>Mercedes-Benz</t>
        </is>
      </c>
      <c r="H5981" s="8" t="inlineStr">
        <is>
          <t>280SL Pagoda</t>
        </is>
      </c>
      <c r="I5981" s="8" t="inlineStr">
        <is>
          <t>SBALS6RZ8VJRM00PF</t>
        </is>
      </c>
      <c r="J5981" s="8" t="inlineStr">
        <is>
          <t>07 - Post-War Classic (1946-1972)</t>
        </is>
      </c>
      <c r="K5981" s="12" t="n">
        <v>895000</v>
      </c>
      <c r="L5981" s="8" t="inlineStr">
        <is>
          <t>West Virginia</t>
        </is>
      </c>
      <c r="M5981" s="13" t="n">
        <v>9657.559999999999</v>
      </c>
      <c r="N5981" s="13" t="n">
        <v>8177.06</v>
      </c>
      <c r="O5981" s="8" t="n"/>
    </row>
    <row r="5982">
      <c r="A5982" s="8" t="inlineStr">
        <is>
          <t>CANON-202603-005900</t>
        </is>
      </c>
      <c r="B5982" s="9" t="inlineStr">
        <is>
          <t>2026-03</t>
        </is>
      </c>
      <c r="C5982" s="10" t="n">
        <v>46089</v>
      </c>
      <c r="D5982" s="9" t="inlineStr">
        <is>
          <t>Bound</t>
        </is>
      </c>
      <c r="E5982" s="8" t="inlineStr">
        <is>
          <t>Sunniva Whitlock</t>
        </is>
      </c>
      <c r="F5982" s="11" t="n">
        <v>1970</v>
      </c>
      <c r="G5982" s="8" t="inlineStr">
        <is>
          <t>Aston Martin</t>
        </is>
      </c>
      <c r="H5982" s="8" t="inlineStr">
        <is>
          <t>DB12</t>
        </is>
      </c>
      <c r="I5982" s="8" t="inlineStr">
        <is>
          <t>K3N9E14LA9NEKVKFX</t>
        </is>
      </c>
      <c r="J5982" s="8" t="inlineStr">
        <is>
          <t>02 - Sports / GT</t>
        </is>
      </c>
      <c r="K5982" s="12" t="n">
        <v>545000</v>
      </c>
      <c r="L5982" s="8" t="inlineStr">
        <is>
          <t>Utah</t>
        </is>
      </c>
      <c r="M5982" s="13" t="n">
        <v>9023.35</v>
      </c>
      <c r="N5982" s="13" t="n">
        <v>7640.07</v>
      </c>
      <c r="O5982" s="8" t="n"/>
    </row>
    <row r="5983">
      <c r="A5983" s="8" t="inlineStr">
        <is>
          <t>CANON-202603-005901</t>
        </is>
      </c>
      <c r="B5983" s="9" t="inlineStr">
        <is>
          <t>2026-03</t>
        </is>
      </c>
      <c r="C5983" s="10" t="n">
        <v>46103</v>
      </c>
      <c r="D5983" s="9" t="inlineStr">
        <is>
          <t>Bound</t>
        </is>
      </c>
      <c r="E5983" s="8" t="inlineStr">
        <is>
          <t>Horace Whitlock</t>
        </is>
      </c>
      <c r="F5983" s="11" t="n">
        <v>2023</v>
      </c>
      <c r="G5983" s="8" t="inlineStr">
        <is>
          <t>McLaren</t>
        </is>
      </c>
      <c r="H5983" s="8" t="inlineStr">
        <is>
          <t>750S</t>
        </is>
      </c>
      <c r="I5983" s="8" t="inlineStr">
        <is>
          <t>HBL1EFA7T4XJ5JXRP</t>
        </is>
      </c>
      <c r="J5983" s="8" t="inlineStr">
        <is>
          <t>03 - Supercar</t>
        </is>
      </c>
      <c r="K5983" s="12" t="n">
        <v>660000</v>
      </c>
      <c r="L5983" s="8" t="inlineStr">
        <is>
          <t>Maryland</t>
        </is>
      </c>
      <c r="M5983" s="13" t="n">
        <v>11238.68</v>
      </c>
      <c r="N5983" s="13" t="n">
        <v>9515.790000000001</v>
      </c>
      <c r="O5983" s="8" t="n"/>
    </row>
    <row r="5984">
      <c r="A5984" s="8" t="inlineStr">
        <is>
          <t>CANON-202603-005902</t>
        </is>
      </c>
      <c r="B5984" s="9" t="inlineStr">
        <is>
          <t>2026-03</t>
        </is>
      </c>
      <c r="C5984" s="10" t="n">
        <v>46101</v>
      </c>
      <c r="D5984" s="9" t="inlineStr">
        <is>
          <t>Bound</t>
        </is>
      </c>
      <c r="E5984" s="8" t="inlineStr">
        <is>
          <t>Fitzgerald Bellandi</t>
        </is>
      </c>
      <c r="F5984" s="11" t="n">
        <v>1962</v>
      </c>
      <c r="G5984" s="8" t="inlineStr">
        <is>
          <t>Aston Martin</t>
        </is>
      </c>
      <c r="H5984" s="8" t="inlineStr">
        <is>
          <t>DB12</t>
        </is>
      </c>
      <c r="I5984" s="8" t="inlineStr">
        <is>
          <t>8HY53SA3KPN3WFMBJ</t>
        </is>
      </c>
      <c r="J5984" s="8" t="inlineStr">
        <is>
          <t>02 - Sports / GT</t>
        </is>
      </c>
      <c r="K5984" s="12" t="n">
        <v>365000</v>
      </c>
      <c r="L5984" s="8" t="inlineStr">
        <is>
          <t>Nevada</t>
        </is>
      </c>
      <c r="M5984" s="13" t="n">
        <v>6043.16</v>
      </c>
      <c r="N5984" s="13" t="n">
        <v>5116.74</v>
      </c>
      <c r="O5984" s="8" t="n"/>
    </row>
    <row r="5985">
      <c r="A5985" s="8" t="inlineStr">
        <is>
          <t>CANON-202603-005904</t>
        </is>
      </c>
      <c r="B5985" s="9" t="inlineStr">
        <is>
          <t>2026-03</t>
        </is>
      </c>
      <c r="C5985" s="10" t="n">
        <v>46088</v>
      </c>
      <c r="D5985" s="9" t="inlineStr">
        <is>
          <t>Bound</t>
        </is>
      </c>
      <c r="E5985" s="8" t="inlineStr">
        <is>
          <t>Fitzgerald Montoya</t>
        </is>
      </c>
      <c r="F5985" s="11" t="n">
        <v>1971</v>
      </c>
      <c r="G5985" s="8" t="inlineStr">
        <is>
          <t>Bugatti</t>
        </is>
      </c>
      <c r="H5985" s="8" t="inlineStr">
        <is>
          <t>Type 57</t>
        </is>
      </c>
      <c r="I5985" s="8" t="inlineStr">
        <is>
          <t>2K1XUGPWE07PRSKMG</t>
        </is>
      </c>
      <c r="J5985" s="8" t="inlineStr">
        <is>
          <t>06 - Vintage Pre-War (pre-1946)</t>
        </is>
      </c>
      <c r="K5985" s="12" t="n">
        <v>425000</v>
      </c>
      <c r="L5985" s="8" t="inlineStr">
        <is>
          <t>Nevada</t>
        </is>
      </c>
      <c r="M5985" s="13" t="n">
        <v>3940.47</v>
      </c>
      <c r="N5985" s="13" t="n">
        <v>3336.4</v>
      </c>
      <c r="O5985" s="8" t="n"/>
    </row>
    <row r="5986">
      <c r="A5986" s="8" t="inlineStr">
        <is>
          <t>CANON-202603-005905</t>
        </is>
      </c>
      <c r="B5986" s="9" t="inlineStr">
        <is>
          <t>2026-03</t>
        </is>
      </c>
      <c r="C5986" s="10" t="n">
        <v>46082</v>
      </c>
      <c r="D5986" s="9" t="inlineStr">
        <is>
          <t>Bound</t>
        </is>
      </c>
      <c r="E5986" s="8" t="inlineStr">
        <is>
          <t>Everett Vandermeer</t>
        </is>
      </c>
      <c r="F5986" s="11" t="n">
        <v>1958</v>
      </c>
      <c r="G5986" s="8" t="inlineStr">
        <is>
          <t>Aston Martin</t>
        </is>
      </c>
      <c r="H5986" s="8" t="inlineStr">
        <is>
          <t>DB12</t>
        </is>
      </c>
      <c r="I5986" s="8" t="inlineStr">
        <is>
          <t>B283CN60Z320F7CU8</t>
        </is>
      </c>
      <c r="J5986" s="8" t="inlineStr">
        <is>
          <t>02 - Sports / GT</t>
        </is>
      </c>
      <c r="K5986" s="12" t="n">
        <v>490000</v>
      </c>
      <c r="L5986" s="8" t="inlineStr">
        <is>
          <t>California</t>
        </is>
      </c>
      <c r="M5986" s="13" t="n">
        <v>9360.85</v>
      </c>
      <c r="N5986" s="13" t="n">
        <v>7925.83</v>
      </c>
      <c r="O5986" s="8" t="n"/>
    </row>
    <row r="5987">
      <c r="A5987" s="8" t="inlineStr">
        <is>
          <t>CANON-202603-005906</t>
        </is>
      </c>
      <c r="B5987" s="9" t="inlineStr">
        <is>
          <t>2026-03</t>
        </is>
      </c>
      <c r="C5987" s="10" t="n">
        <v>46099</v>
      </c>
      <c r="D5987" s="9" t="inlineStr">
        <is>
          <t>Bound</t>
        </is>
      </c>
      <c r="E5987" s="8" t="inlineStr">
        <is>
          <t>Sunniva Okonkwo</t>
        </is>
      </c>
      <c r="F5987" s="11" t="n">
        <v>1994</v>
      </c>
      <c r="G5987" s="8" t="inlineStr">
        <is>
          <t>Icon</t>
        </is>
      </c>
      <c r="H5987" s="8" t="inlineStr">
        <is>
          <t>Derelict</t>
        </is>
      </c>
      <c r="I5987" s="8" t="inlineStr">
        <is>
          <t>PLK88RVYJ4K273EN7</t>
        </is>
      </c>
      <c r="J5987" s="8" t="inlineStr">
        <is>
          <t>11 - Restomod / Coachbuilt / Bespoke</t>
        </is>
      </c>
      <c r="K5987" s="12" t="n">
        <v>245000</v>
      </c>
      <c r="L5987" s="8" t="inlineStr">
        <is>
          <t>Massachusetts</t>
        </is>
      </c>
      <c r="M5987" s="13" t="n">
        <v>6067.22</v>
      </c>
      <c r="N5987" s="13" t="n">
        <v>5137.12</v>
      </c>
      <c r="O5987" s="8" t="n"/>
    </row>
    <row r="5988">
      <c r="A5988" s="8" t="inlineStr">
        <is>
          <t>CANON-202603-005908</t>
        </is>
      </c>
      <c r="B5988" s="9" t="inlineStr">
        <is>
          <t>2026-03</t>
        </is>
      </c>
      <c r="C5988" s="10" t="n">
        <v>46101</v>
      </c>
      <c r="D5988" s="9" t="inlineStr">
        <is>
          <t>Bound</t>
        </is>
      </c>
      <c r="E5988" s="8" t="inlineStr">
        <is>
          <t>Horace Whitlock</t>
        </is>
      </c>
      <c r="F5988" s="11" t="n">
        <v>1957</v>
      </c>
      <c r="G5988" s="8" t="inlineStr">
        <is>
          <t>Maserati</t>
        </is>
      </c>
      <c r="H5988" s="8" t="inlineStr">
        <is>
          <t>GranTurismo</t>
        </is>
      </c>
      <c r="I5988" s="8" t="inlineStr">
        <is>
          <t>XY3B6JD14SY732DFH</t>
        </is>
      </c>
      <c r="J5988" s="8" t="inlineStr">
        <is>
          <t>02 - Sports / GT</t>
        </is>
      </c>
      <c r="K5988" s="12" t="n">
        <v>330000</v>
      </c>
      <c r="L5988" s="8" t="inlineStr">
        <is>
          <t>Montana</t>
        </is>
      </c>
      <c r="M5988" s="13" t="n">
        <v>4342.92</v>
      </c>
      <c r="N5988" s="13" t="n">
        <v>3677.15</v>
      </c>
      <c r="O5988" s="8" t="n"/>
    </row>
    <row r="5989">
      <c r="A5989" s="8" t="inlineStr">
        <is>
          <t>CANON-202603-005909</t>
        </is>
      </c>
      <c r="B5989" s="9" t="inlineStr">
        <is>
          <t>2026-03</t>
        </is>
      </c>
      <c r="C5989" s="10" t="n">
        <v>46100</v>
      </c>
      <c r="D5989" s="9" t="inlineStr">
        <is>
          <t>Bound</t>
        </is>
      </c>
      <c r="E5989" s="8" t="inlineStr">
        <is>
          <t>Saoirse Harrington</t>
        </is>
      </c>
      <c r="F5989" s="11" t="n">
        <v>1966</v>
      </c>
      <c r="G5989" s="8" t="inlineStr">
        <is>
          <t>Aston Martin</t>
        </is>
      </c>
      <c r="H5989" s="8" t="inlineStr">
        <is>
          <t>DB12</t>
        </is>
      </c>
      <c r="I5989" s="8" t="inlineStr">
        <is>
          <t>KZ3YTYJZG2UTJXCX1</t>
        </is>
      </c>
      <c r="J5989" s="8" t="inlineStr">
        <is>
          <t>02 - Sports / GT</t>
        </is>
      </c>
      <c r="K5989" s="12" t="n">
        <v>635000</v>
      </c>
      <c r="L5989" s="8" t="inlineStr">
        <is>
          <t>Maryland</t>
        </is>
      </c>
      <c r="M5989" s="13" t="n">
        <v>7398.35</v>
      </c>
      <c r="N5989" s="13" t="n">
        <v>6264.18</v>
      </c>
      <c r="O5989" s="8" t="n"/>
    </row>
    <row r="5990">
      <c r="A5990" s="8" t="inlineStr">
        <is>
          <t>CANON-202603-005910</t>
        </is>
      </c>
      <c r="B5990" s="9" t="inlineStr">
        <is>
          <t>2026-03</t>
        </is>
      </c>
      <c r="C5990" s="10" t="n">
        <v>46084</v>
      </c>
      <c r="D5990" s="9" t="inlineStr">
        <is>
          <t>Bound</t>
        </is>
      </c>
      <c r="E5990" s="8" t="inlineStr">
        <is>
          <t>Everett Larsson</t>
        </is>
      </c>
      <c r="F5990" s="11" t="n">
        <v>1989</v>
      </c>
      <c r="G5990" s="8" t="inlineStr">
        <is>
          <t>Ferrari</t>
        </is>
      </c>
      <c r="H5990" s="8" t="inlineStr">
        <is>
          <t>296 GTB</t>
        </is>
      </c>
      <c r="I5990" s="8" t="inlineStr">
        <is>
          <t>C2WDHDRB6W17UW9UC</t>
        </is>
      </c>
      <c r="J5990" s="8" t="inlineStr">
        <is>
          <t>03 - Supercar</t>
        </is>
      </c>
      <c r="K5990" s="12" t="n">
        <v>660000</v>
      </c>
      <c r="L5990" s="8" t="inlineStr">
        <is>
          <t>New Jersey</t>
        </is>
      </c>
      <c r="M5990" s="13" t="n">
        <v>10765.47</v>
      </c>
      <c r="N5990" s="13" t="n">
        <v>9115.120000000001</v>
      </c>
      <c r="O5990" s="8" t="n"/>
    </row>
    <row r="5991">
      <c r="A5991" s="8" t="inlineStr">
        <is>
          <t>CANON-202603-005911</t>
        </is>
      </c>
      <c r="B5991" s="9" t="inlineStr">
        <is>
          <t>2026-03</t>
        </is>
      </c>
      <c r="C5991" s="10" t="n">
        <v>46107</v>
      </c>
      <c r="D5991" s="9" t="inlineStr">
        <is>
          <t>Bound</t>
        </is>
      </c>
      <c r="E5991" s="8" t="inlineStr">
        <is>
          <t>Aurelio Whitlock</t>
        </is>
      </c>
      <c r="F5991" s="11" t="n">
        <v>2009</v>
      </c>
      <c r="G5991" s="8" t="inlineStr">
        <is>
          <t>Icon</t>
        </is>
      </c>
      <c r="H5991" s="8" t="inlineStr">
        <is>
          <t>Derelict</t>
        </is>
      </c>
      <c r="I5991" s="8" t="inlineStr">
        <is>
          <t>7KBKUFC7GB9A12T7A</t>
        </is>
      </c>
      <c r="J5991" s="8" t="inlineStr">
        <is>
          <t>11 - Restomod / Coachbuilt / Bespoke</t>
        </is>
      </c>
      <c r="K5991" s="12" t="n">
        <v>565000</v>
      </c>
      <c r="L5991" s="8" t="inlineStr">
        <is>
          <t>South Carolina</t>
        </is>
      </c>
      <c r="M5991" s="13" t="n">
        <v>10310.72</v>
      </c>
      <c r="N5991" s="13" t="n">
        <v>8730.09</v>
      </c>
      <c r="O5991" s="8" t="n"/>
    </row>
    <row r="5992">
      <c r="A5992" s="8" t="inlineStr">
        <is>
          <t>CANON-202603-005913</t>
        </is>
      </c>
      <c r="B5992" s="9" t="inlineStr">
        <is>
          <t>2026-03</t>
        </is>
      </c>
      <c r="C5992" s="10" t="n">
        <v>46105</v>
      </c>
      <c r="D5992" s="9" t="inlineStr">
        <is>
          <t>Bound</t>
        </is>
      </c>
      <c r="E5992" s="8" t="inlineStr">
        <is>
          <t>Aurelio Bellandi</t>
        </is>
      </c>
      <c r="F5992" s="11" t="n">
        <v>1958</v>
      </c>
      <c r="G5992" s="8" t="inlineStr">
        <is>
          <t>Jaguar</t>
        </is>
      </c>
      <c r="H5992" s="8" t="inlineStr">
        <is>
          <t>E-Type Series 1</t>
        </is>
      </c>
      <c r="I5992" s="8" t="inlineStr">
        <is>
          <t>LC7NYTAYFCPS9VB5Z</t>
        </is>
      </c>
      <c r="J5992" s="8" t="inlineStr">
        <is>
          <t>07 - Post-War Classic (1946-1972)</t>
        </is>
      </c>
      <c r="K5992" s="12" t="n">
        <v>355000</v>
      </c>
      <c r="L5992" s="8" t="inlineStr">
        <is>
          <t>North Carolina</t>
        </is>
      </c>
      <c r="M5992" s="13" t="n">
        <v>3697.36</v>
      </c>
      <c r="N5992" s="13" t="n">
        <v>3130.55</v>
      </c>
      <c r="O5992" s="8" t="n"/>
    </row>
    <row r="5993">
      <c r="A5993" s="8" t="inlineStr">
        <is>
          <t>CANON-202603-005915</t>
        </is>
      </c>
      <c r="B5993" s="9" t="inlineStr">
        <is>
          <t>2026-03</t>
        </is>
      </c>
      <c r="C5993" s="10" t="n">
        <v>46090</v>
      </c>
      <c r="D5993" s="9" t="inlineStr">
        <is>
          <t>Bound</t>
        </is>
      </c>
      <c r="E5993" s="8" t="inlineStr">
        <is>
          <t>Beatrix Vasquez</t>
        </is>
      </c>
      <c r="F5993" s="11" t="n">
        <v>2024</v>
      </c>
      <c r="G5993" s="8" t="inlineStr">
        <is>
          <t>BMW</t>
        </is>
      </c>
      <c r="H5993" s="8" t="inlineStr">
        <is>
          <t>M8 Competition</t>
        </is>
      </c>
      <c r="I5993" s="8" t="inlineStr">
        <is>
          <t>Y2E5XA3N94FF6P1D2</t>
        </is>
      </c>
      <c r="J5993" s="8" t="inlineStr">
        <is>
          <t>02 - Sports / GT</t>
        </is>
      </c>
      <c r="K5993" s="12" t="n">
        <v>1095000</v>
      </c>
      <c r="L5993" s="8" t="inlineStr">
        <is>
          <t>Massachusetts</t>
        </is>
      </c>
      <c r="M5993" s="13" t="n">
        <v>14204.01</v>
      </c>
      <c r="N5993" s="13" t="n">
        <v>12026.54</v>
      </c>
      <c r="O5993" s="8" t="n"/>
    </row>
    <row r="5994">
      <c r="A5994" s="8" t="inlineStr">
        <is>
          <t>CANON-202603-005917</t>
        </is>
      </c>
      <c r="B5994" s="9" t="inlineStr">
        <is>
          <t>2026-03</t>
        </is>
      </c>
      <c r="C5994" s="10" t="n">
        <v>46087</v>
      </c>
      <c r="D5994" s="9" t="inlineStr">
        <is>
          <t>Bound</t>
        </is>
      </c>
      <c r="E5994" s="8" t="inlineStr">
        <is>
          <t>Ramona Chattopadhyay</t>
        </is>
      </c>
      <c r="F5994" s="11" t="n">
        <v>2008</v>
      </c>
      <c r="G5994" s="8" t="inlineStr">
        <is>
          <t>BMW</t>
        </is>
      </c>
      <c r="H5994" s="8" t="inlineStr">
        <is>
          <t>M8 Competition</t>
        </is>
      </c>
      <c r="I5994" s="8" t="inlineStr">
        <is>
          <t>ALXJ7ZNHJBAST0BWN</t>
        </is>
      </c>
      <c r="J5994" s="8" t="inlineStr">
        <is>
          <t>02 - Sports / GT</t>
        </is>
      </c>
      <c r="K5994" s="12" t="n">
        <v>1295000</v>
      </c>
      <c r="L5994" s="8" t="inlineStr">
        <is>
          <t>South Dakota</t>
        </is>
      </c>
      <c r="M5994" s="13" t="n">
        <v>14916.93</v>
      </c>
      <c r="N5994" s="13" t="n">
        <v>12630.16</v>
      </c>
      <c r="O5994" s="8" t="n"/>
    </row>
    <row r="5995">
      <c r="A5995" s="8" t="inlineStr">
        <is>
          <t>CANON-202603-005919</t>
        </is>
      </c>
      <c r="B5995" s="9" t="inlineStr">
        <is>
          <t>2026-03</t>
        </is>
      </c>
      <c r="C5995" s="10" t="n">
        <v>46107</v>
      </c>
      <c r="D5995" s="9" t="inlineStr">
        <is>
          <t>Bound</t>
        </is>
      </c>
      <c r="E5995" s="8" t="inlineStr">
        <is>
          <t>Callum Merriweather</t>
        </is>
      </c>
      <c r="F5995" s="11" t="n">
        <v>2018</v>
      </c>
      <c r="G5995" s="8" t="inlineStr">
        <is>
          <t>Maserati</t>
        </is>
      </c>
      <c r="H5995" s="8" t="inlineStr">
        <is>
          <t>GranTurismo</t>
        </is>
      </c>
      <c r="I5995" s="8" t="inlineStr">
        <is>
          <t>BB26SDEL2PYL58LZC</t>
        </is>
      </c>
      <c r="J5995" s="8" t="inlineStr">
        <is>
          <t>02 - Sports / GT</t>
        </is>
      </c>
      <c r="K5995" s="12" t="n">
        <v>325000</v>
      </c>
      <c r="L5995" s="8" t="inlineStr">
        <is>
          <t>Oregon</t>
        </is>
      </c>
      <c r="M5995" s="13" t="n">
        <v>5196.93</v>
      </c>
      <c r="N5995" s="13" t="n">
        <v>4400.24</v>
      </c>
      <c r="O5995" s="8" t="n"/>
    </row>
    <row r="5996">
      <c r="A5996" s="8" t="inlineStr">
        <is>
          <t>CANON-202603-005922</t>
        </is>
      </c>
      <c r="B5996" s="9" t="inlineStr">
        <is>
          <t>2026-03</t>
        </is>
      </c>
      <c r="C5996" s="10" t="n">
        <v>46102</v>
      </c>
      <c r="D5996" s="9" t="inlineStr">
        <is>
          <t>Bound</t>
        </is>
      </c>
      <c r="E5996" s="8" t="inlineStr">
        <is>
          <t>Everett Pennington</t>
        </is>
      </c>
      <c r="F5996" s="11" t="n">
        <v>1985</v>
      </c>
      <c r="G5996" s="8" t="inlineStr">
        <is>
          <t>Jaguar</t>
        </is>
      </c>
      <c r="H5996" s="8" t="inlineStr">
        <is>
          <t>E-Type Series 1</t>
        </is>
      </c>
      <c r="I5996" s="8" t="inlineStr">
        <is>
          <t>A09EW267AVJR0DLYR</t>
        </is>
      </c>
      <c r="J5996" s="8" t="inlineStr">
        <is>
          <t>07 - Post-War Classic (1946-1972)</t>
        </is>
      </c>
      <c r="K5996" s="12" t="n">
        <v>575000</v>
      </c>
      <c r="L5996" s="8" t="inlineStr">
        <is>
          <t>California</t>
        </is>
      </c>
      <c r="M5996" s="13" t="n">
        <v>6297.88</v>
      </c>
      <c r="N5996" s="13" t="n">
        <v>5332.41</v>
      </c>
      <c r="O5996" s="8" t="n"/>
    </row>
    <row r="5997">
      <c r="A5997" s="8" t="inlineStr">
        <is>
          <t>CANON-202603-005923</t>
        </is>
      </c>
      <c r="B5997" s="9" t="inlineStr">
        <is>
          <t>2026-03</t>
        </is>
      </c>
      <c r="C5997" s="10" t="n">
        <v>46104</v>
      </c>
      <c r="D5997" s="9" t="inlineStr">
        <is>
          <t>Bound</t>
        </is>
      </c>
      <c r="E5997" s="8" t="inlineStr">
        <is>
          <t>Delphine Montoya</t>
        </is>
      </c>
      <c r="F5997" s="11" t="n">
        <v>1959</v>
      </c>
      <c r="G5997" s="8" t="inlineStr">
        <is>
          <t>BMW</t>
        </is>
      </c>
      <c r="H5997" s="8" t="inlineStr">
        <is>
          <t>M8 Competition</t>
        </is>
      </c>
      <c r="I5997" s="8" t="inlineStr">
        <is>
          <t>DAAWJ2UWSEEDFHD2B</t>
        </is>
      </c>
      <c r="J5997" s="8" t="inlineStr">
        <is>
          <t>02 - Sports / GT</t>
        </is>
      </c>
      <c r="K5997" s="12" t="n">
        <v>820000</v>
      </c>
      <c r="L5997" s="8" t="inlineStr">
        <is>
          <t>Kentucky</t>
        </is>
      </c>
      <c r="M5997" s="13" t="n">
        <v>13475.85</v>
      </c>
      <c r="N5997" s="13" t="n">
        <v>11410</v>
      </c>
      <c r="O5997" s="8" t="n"/>
    </row>
    <row r="5998">
      <c r="A5998" s="8" t="inlineStr">
        <is>
          <t>CANON-202603-005924</t>
        </is>
      </c>
      <c r="B5998" s="9" t="inlineStr">
        <is>
          <t>2026-03</t>
        </is>
      </c>
      <c r="C5998" s="10" t="n">
        <v>46092</v>
      </c>
      <c r="D5998" s="9" t="inlineStr">
        <is>
          <t>Bound</t>
        </is>
      </c>
      <c r="E5998" s="8" t="inlineStr">
        <is>
          <t>Anouk Delacroix</t>
        </is>
      </c>
      <c r="F5998" s="11" t="n">
        <v>1967</v>
      </c>
      <c r="G5998" s="8" t="inlineStr">
        <is>
          <t>Aston Martin</t>
        </is>
      </c>
      <c r="H5998" s="8" t="inlineStr">
        <is>
          <t>DB12</t>
        </is>
      </c>
      <c r="I5998" s="8" t="inlineStr">
        <is>
          <t>A7VYPX517SHNWL47M</t>
        </is>
      </c>
      <c r="J5998" s="8" t="inlineStr">
        <is>
          <t>02 - Sports / GT</t>
        </is>
      </c>
      <c r="K5998" s="12" t="n">
        <v>675000</v>
      </c>
      <c r="L5998" s="8" t="inlineStr">
        <is>
          <t>Massachusetts</t>
        </is>
      </c>
      <c r="M5998" s="13" t="n">
        <v>10347.88</v>
      </c>
      <c r="N5998" s="13" t="n">
        <v>8761.549999999999</v>
      </c>
      <c r="O5998" s="8" t="n"/>
    </row>
    <row r="5999">
      <c r="A5999" s="8" t="inlineStr">
        <is>
          <t>CANON-202603-005925</t>
        </is>
      </c>
      <c r="B5999" s="9" t="inlineStr">
        <is>
          <t>2026-03</t>
        </is>
      </c>
      <c r="C5999" s="10" t="n">
        <v>46111</v>
      </c>
      <c r="D5999" s="9" t="inlineStr">
        <is>
          <t>Bound</t>
        </is>
      </c>
      <c r="E5999" s="8" t="inlineStr">
        <is>
          <t>Thaddeus Montoya</t>
        </is>
      </c>
      <c r="F5999" s="11" t="n">
        <v>1976</v>
      </c>
      <c r="G5999" s="8" t="inlineStr">
        <is>
          <t>Aston Martin</t>
        </is>
      </c>
      <c r="H5999" s="8" t="inlineStr">
        <is>
          <t>DB12</t>
        </is>
      </c>
      <c r="I5999" s="8" t="inlineStr">
        <is>
          <t>UL4T44LUU9D627EXT</t>
        </is>
      </c>
      <c r="J5999" s="8" t="inlineStr">
        <is>
          <t>02 - Sports / GT</t>
        </is>
      </c>
      <c r="K5999" s="12" t="n">
        <v>505000</v>
      </c>
      <c r="L5999" s="8" t="inlineStr">
        <is>
          <t>Ohio</t>
        </is>
      </c>
      <c r="M5999" s="13" t="n">
        <v>8608.82</v>
      </c>
      <c r="N5999" s="13" t="n">
        <v>7289.09</v>
      </c>
      <c r="O5999" s="8" t="n"/>
    </row>
    <row r="6000">
      <c r="A6000" s="8" t="inlineStr">
        <is>
          <t>CANON-202603-005926</t>
        </is>
      </c>
      <c r="B6000" s="9" t="inlineStr">
        <is>
          <t>2026-03</t>
        </is>
      </c>
      <c r="C6000" s="10" t="n">
        <v>46097</v>
      </c>
      <c r="D6000" s="9" t="inlineStr">
        <is>
          <t>Bound</t>
        </is>
      </c>
      <c r="E6000" s="8" t="inlineStr">
        <is>
          <t>Fitzgerald Whitlock</t>
        </is>
      </c>
      <c r="F6000" s="11" t="n">
        <v>1965</v>
      </c>
      <c r="G6000" s="8" t="inlineStr">
        <is>
          <t>Bentley</t>
        </is>
      </c>
      <c r="H6000" s="8" t="inlineStr">
        <is>
          <t>Continental GT</t>
        </is>
      </c>
      <c r="I6000" s="8" t="inlineStr">
        <is>
          <t>WA9LCMTHMF0TF18L5</t>
        </is>
      </c>
      <c r="J6000" s="8" t="inlineStr">
        <is>
          <t>02 - Sports / GT</t>
        </is>
      </c>
      <c r="K6000" s="12" t="n">
        <v>985000</v>
      </c>
      <c r="L6000" s="8" t="inlineStr">
        <is>
          <t>New York</t>
        </is>
      </c>
      <c r="M6000" s="13" t="n">
        <v>15462.64</v>
      </c>
      <c r="N6000" s="13" t="n">
        <v>13092.22</v>
      </c>
      <c r="O6000" s="8" t="n"/>
    </row>
    <row r="6001">
      <c r="A6001" s="8" t="inlineStr">
        <is>
          <t>CANON-202603-005927</t>
        </is>
      </c>
      <c r="B6001" s="9" t="inlineStr">
        <is>
          <t>2026-03</t>
        </is>
      </c>
      <c r="C6001" s="10" t="n">
        <v>46112</v>
      </c>
      <c r="D6001" s="9" t="inlineStr">
        <is>
          <t>Bound</t>
        </is>
      </c>
      <c r="E6001" s="8" t="inlineStr">
        <is>
          <t>Callum Bellandi</t>
        </is>
      </c>
      <c r="F6001" s="11" t="n">
        <v>1993</v>
      </c>
      <c r="G6001" s="8" t="inlineStr">
        <is>
          <t>Maserati</t>
        </is>
      </c>
      <c r="H6001" s="8" t="inlineStr">
        <is>
          <t>GranTurismo</t>
        </is>
      </c>
      <c r="I6001" s="8" t="inlineStr">
        <is>
          <t>EKVMZMWU0Z54BY8G9</t>
        </is>
      </c>
      <c r="J6001" s="8" t="inlineStr">
        <is>
          <t>02 - Sports / GT</t>
        </is>
      </c>
      <c r="K6001" s="12" t="n">
        <v>460000</v>
      </c>
      <c r="L6001" s="8" t="inlineStr">
        <is>
          <t>Montana</t>
        </is>
      </c>
      <c r="M6001" s="13" t="n">
        <v>6053.77</v>
      </c>
      <c r="N6001" s="13" t="n">
        <v>5125.73</v>
      </c>
      <c r="O6001" s="8" t="n"/>
    </row>
    <row r="6002">
      <c r="A6002" s="8" t="inlineStr">
        <is>
          <t>CANON-202603-005929</t>
        </is>
      </c>
      <c r="B6002" s="9" t="inlineStr">
        <is>
          <t>2026-03</t>
        </is>
      </c>
      <c r="C6002" s="10" t="n">
        <v>46111</v>
      </c>
      <c r="D6002" s="9" t="inlineStr">
        <is>
          <t>Bound</t>
        </is>
      </c>
      <c r="E6002" s="8" t="inlineStr">
        <is>
          <t>Delphine Larsson</t>
        </is>
      </c>
      <c r="F6002" s="11" t="n">
        <v>2009</v>
      </c>
      <c r="G6002" s="8" t="inlineStr">
        <is>
          <t>Mercedes-Benz</t>
        </is>
      </c>
      <c r="H6002" s="8" t="inlineStr">
        <is>
          <t>AMG GT</t>
        </is>
      </c>
      <c r="I6002" s="8" t="inlineStr">
        <is>
          <t>ECTFCJJC3E9X19BNZ</t>
        </is>
      </c>
      <c r="J6002" s="8" t="inlineStr">
        <is>
          <t>02 - Sports / GT</t>
        </is>
      </c>
      <c r="K6002" s="12" t="n">
        <v>565000</v>
      </c>
      <c r="L6002" s="8" t="inlineStr">
        <is>
          <t>New Mexico</t>
        </is>
      </c>
      <c r="M6002" s="13" t="n">
        <v>8869.43</v>
      </c>
      <c r="N6002" s="13" t="n">
        <v>7509.75</v>
      </c>
      <c r="O6002" s="8" t="n"/>
    </row>
    <row r="6003">
      <c r="A6003" s="8" t="inlineStr">
        <is>
          <t>CANON-202603-005931</t>
        </is>
      </c>
      <c r="B6003" s="9" t="inlineStr">
        <is>
          <t>2026-03</t>
        </is>
      </c>
      <c r="C6003" s="10" t="n">
        <v>46099</v>
      </c>
      <c r="D6003" s="9" t="inlineStr">
        <is>
          <t>Bound</t>
        </is>
      </c>
      <c r="E6003" s="8" t="inlineStr">
        <is>
          <t>Horace Chattopadhyay</t>
        </is>
      </c>
      <c r="F6003" s="11" t="n">
        <v>2011</v>
      </c>
      <c r="G6003" s="8" t="inlineStr">
        <is>
          <t>Mercedes-Benz</t>
        </is>
      </c>
      <c r="H6003" s="8" t="inlineStr">
        <is>
          <t>AMG GT</t>
        </is>
      </c>
      <c r="I6003" s="8" t="inlineStr">
        <is>
          <t>JMMX339N5L1MF3A53</t>
        </is>
      </c>
      <c r="J6003" s="8" t="inlineStr">
        <is>
          <t>02 - Sports / GT</t>
        </is>
      </c>
      <c r="K6003" s="12" t="n">
        <v>735000</v>
      </c>
      <c r="L6003" s="8" t="inlineStr">
        <is>
          <t>Wisconsin</t>
        </is>
      </c>
      <c r="M6003" s="13" t="n">
        <v>10816.98</v>
      </c>
      <c r="N6003" s="13" t="n">
        <v>9158.74</v>
      </c>
      <c r="O6003" s="8" t="n"/>
    </row>
    <row r="6004">
      <c r="A6004" s="8" t="inlineStr">
        <is>
          <t>CANON-202603-005932</t>
        </is>
      </c>
      <c r="B6004" s="9" t="inlineStr">
        <is>
          <t>2026-03</t>
        </is>
      </c>
      <c r="C6004" s="10" t="n">
        <v>46088</v>
      </c>
      <c r="D6004" s="9" t="inlineStr">
        <is>
          <t>Bound</t>
        </is>
      </c>
      <c r="E6004" s="8" t="inlineStr">
        <is>
          <t>Desmond Chattopadhyay</t>
        </is>
      </c>
      <c r="F6004" s="11" t="n">
        <v>2017</v>
      </c>
      <c r="G6004" s="8" t="inlineStr">
        <is>
          <t>Ferrari</t>
        </is>
      </c>
      <c r="H6004" s="8" t="inlineStr">
        <is>
          <t>296 GTB</t>
        </is>
      </c>
      <c r="I6004" s="8" t="inlineStr">
        <is>
          <t>AEAXRVMNLYLN2R9F3</t>
        </is>
      </c>
      <c r="J6004" s="8" t="inlineStr">
        <is>
          <t>03 - Supercar</t>
        </is>
      </c>
      <c r="K6004" s="12" t="n">
        <v>460000</v>
      </c>
      <c r="L6004" s="8" t="inlineStr">
        <is>
          <t>Hawaii</t>
        </is>
      </c>
      <c r="M6004" s="13" t="n">
        <v>12975.47</v>
      </c>
      <c r="N6004" s="13" t="n">
        <v>10986.33</v>
      </c>
      <c r="O6004" s="8" t="n"/>
    </row>
    <row r="6005">
      <c r="A6005" s="8" t="inlineStr">
        <is>
          <t>CANON-202603-005935</t>
        </is>
      </c>
      <c r="B6005" s="9" t="inlineStr">
        <is>
          <t>2026-03</t>
        </is>
      </c>
      <c r="C6005" s="10" t="n">
        <v>46103</v>
      </c>
      <c r="D6005" s="9" t="inlineStr">
        <is>
          <t>Bound</t>
        </is>
      </c>
      <c r="E6005" s="8" t="inlineStr">
        <is>
          <t>Desmond Kingsford</t>
        </is>
      </c>
      <c r="F6005" s="11" t="n">
        <v>1972</v>
      </c>
      <c r="G6005" s="8" t="inlineStr">
        <is>
          <t>Maserati</t>
        </is>
      </c>
      <c r="H6005" s="8" t="inlineStr">
        <is>
          <t>GranTurismo</t>
        </is>
      </c>
      <c r="I6005" s="8" t="inlineStr">
        <is>
          <t>9SUAXEX10Z00E64DL</t>
        </is>
      </c>
      <c r="J6005" s="8" t="inlineStr">
        <is>
          <t>02 - Sports / GT</t>
        </is>
      </c>
      <c r="K6005" s="12" t="n">
        <v>1175000</v>
      </c>
      <c r="L6005" s="8" t="inlineStr">
        <is>
          <t>Texas</t>
        </is>
      </c>
      <c r="M6005" s="13" t="n">
        <v>14022.41</v>
      </c>
      <c r="N6005" s="13" t="n">
        <v>11872.77</v>
      </c>
      <c r="O6005" s="8" t="n"/>
    </row>
    <row r="6006">
      <c r="A6006" s="8" t="inlineStr">
        <is>
          <t>CANON-202603-005937</t>
        </is>
      </c>
      <c r="B6006" s="9" t="inlineStr">
        <is>
          <t>2026-03</t>
        </is>
      </c>
      <c r="C6006" s="10" t="n">
        <v>46106</v>
      </c>
      <c r="D6006" s="9" t="inlineStr">
        <is>
          <t>Bound</t>
        </is>
      </c>
      <c r="E6006" s="8" t="inlineStr">
        <is>
          <t>Sunniva Ashcombe</t>
        </is>
      </c>
      <c r="F6006" s="11" t="n">
        <v>1966</v>
      </c>
      <c r="G6006" s="8" t="inlineStr">
        <is>
          <t>Ferrari</t>
        </is>
      </c>
      <c r="H6006" s="8" t="inlineStr">
        <is>
          <t>SF90 Stradale</t>
        </is>
      </c>
      <c r="I6006" s="8" t="inlineStr">
        <is>
          <t>B9EKG7UYLC2VBWC2H</t>
        </is>
      </c>
      <c r="J6006" s="8" t="inlineStr">
        <is>
          <t>03 - Supercar</t>
        </is>
      </c>
      <c r="K6006" s="12" t="n">
        <v>635000</v>
      </c>
      <c r="L6006" s="8" t="inlineStr">
        <is>
          <t>Georgia</t>
        </is>
      </c>
      <c r="M6006" s="13" t="n">
        <v>12747.92</v>
      </c>
      <c r="N6006" s="13" t="n">
        <v>10793.66</v>
      </c>
      <c r="O6006" s="8" t="n"/>
    </row>
    <row r="6007">
      <c r="A6007" s="8" t="inlineStr">
        <is>
          <t>CANON-202603-005938</t>
        </is>
      </c>
      <c r="B6007" s="9" t="inlineStr">
        <is>
          <t>2026-03</t>
        </is>
      </c>
      <c r="C6007" s="10" t="n">
        <v>46112</v>
      </c>
      <c r="D6007" s="9" t="inlineStr">
        <is>
          <t>Bound</t>
        </is>
      </c>
      <c r="E6007" s="8" t="inlineStr">
        <is>
          <t>Horace Thistlewood</t>
        </is>
      </c>
      <c r="F6007" s="11" t="n">
        <v>1977</v>
      </c>
      <c r="G6007" s="8" t="inlineStr">
        <is>
          <t>Ringbrothers</t>
        </is>
      </c>
      <c r="H6007" s="8" t="inlineStr">
        <is>
          <t>Mustang</t>
        </is>
      </c>
      <c r="I6007" s="8" t="inlineStr">
        <is>
          <t>F2ZVPG4BHPA85WH0V</t>
        </is>
      </c>
      <c r="J6007" s="8" t="inlineStr">
        <is>
          <t>11 - Restomod / Coachbuilt / Bespoke</t>
        </is>
      </c>
      <c r="K6007" s="12" t="n">
        <v>1580000</v>
      </c>
      <c r="L6007" s="8" t="inlineStr">
        <is>
          <t>South Dakota</t>
        </is>
      </c>
      <c r="M6007" s="13" t="n">
        <v>22501.58</v>
      </c>
      <c r="N6007" s="13" t="n">
        <v>19052.09</v>
      </c>
      <c r="O6007" s="8" t="n"/>
    </row>
    <row r="6008">
      <c r="A6008" s="8" t="inlineStr">
        <is>
          <t>CANON-202603-005939</t>
        </is>
      </c>
      <c r="B6008" s="9" t="inlineStr">
        <is>
          <t>2026-03</t>
        </is>
      </c>
      <c r="C6008" s="10" t="n">
        <v>46085</v>
      </c>
      <c r="D6008" s="9" t="inlineStr">
        <is>
          <t>Bound</t>
        </is>
      </c>
      <c r="E6008" s="8" t="inlineStr">
        <is>
          <t>Beatrix Bellandi</t>
        </is>
      </c>
      <c r="F6008" s="11" t="n">
        <v>2017</v>
      </c>
      <c r="G6008" s="8" t="inlineStr">
        <is>
          <t>Maserati</t>
        </is>
      </c>
      <c r="H6008" s="8" t="inlineStr">
        <is>
          <t>GranTurismo</t>
        </is>
      </c>
      <c r="I6008" s="8" t="inlineStr">
        <is>
          <t>USXC58PF8KXX4MUJM</t>
        </is>
      </c>
      <c r="J6008" s="8" t="inlineStr">
        <is>
          <t>02 - Sports / GT</t>
        </is>
      </c>
      <c r="K6008" s="12" t="n">
        <v>165000</v>
      </c>
      <c r="L6008" s="8" t="inlineStr">
        <is>
          <t>New Jersey</t>
        </is>
      </c>
      <c r="M6008" s="13" t="n">
        <v>2606.38</v>
      </c>
      <c r="N6008" s="13" t="n">
        <v>2206.82</v>
      </c>
      <c r="O6008" s="8" t="n"/>
    </row>
    <row r="6009">
      <c r="A6009" s="8" t="inlineStr">
        <is>
          <t>CANON-202603-005941</t>
        </is>
      </c>
      <c r="B6009" s="9" t="inlineStr">
        <is>
          <t>2026-03</t>
        </is>
      </c>
      <c r="C6009" s="10" t="n">
        <v>46093</v>
      </c>
      <c r="D6009" s="9" t="inlineStr">
        <is>
          <t>Bound</t>
        </is>
      </c>
      <c r="E6009" s="8" t="inlineStr">
        <is>
          <t>Marisol Farkas</t>
        </is>
      </c>
      <c r="F6009" s="11" t="n">
        <v>1990</v>
      </c>
      <c r="G6009" s="8" t="inlineStr">
        <is>
          <t>Lamborghini</t>
        </is>
      </c>
      <c r="H6009" s="8" t="inlineStr">
        <is>
          <t>Huracan EVO</t>
        </is>
      </c>
      <c r="I6009" s="8" t="inlineStr">
        <is>
          <t>5C6X2DKVDYK10UAC8</t>
        </is>
      </c>
      <c r="J6009" s="8" t="inlineStr">
        <is>
          <t>03 - Supercar</t>
        </is>
      </c>
      <c r="K6009" s="12" t="n">
        <v>1865000</v>
      </c>
      <c r="L6009" s="8" t="inlineStr">
        <is>
          <t>Oregon</t>
        </is>
      </c>
      <c r="M6009" s="13" t="n">
        <v>31810.57</v>
      </c>
      <c r="N6009" s="13" t="n">
        <v>26934.01</v>
      </c>
      <c r="O6009" s="8" t="n"/>
    </row>
    <row r="6010">
      <c r="A6010" s="8" t="inlineStr">
        <is>
          <t>CANON-202603-005942</t>
        </is>
      </c>
      <c r="B6010" s="9" t="inlineStr">
        <is>
          <t>2026-03</t>
        </is>
      </c>
      <c r="C6010" s="10" t="n">
        <v>46096</v>
      </c>
      <c r="D6010" s="9" t="inlineStr">
        <is>
          <t>Bound</t>
        </is>
      </c>
      <c r="E6010" s="8" t="inlineStr">
        <is>
          <t>Beatrix Farkas</t>
        </is>
      </c>
      <c r="F6010" s="11" t="n">
        <v>1987</v>
      </c>
      <c r="G6010" s="8" t="inlineStr">
        <is>
          <t>Bugatti</t>
        </is>
      </c>
      <c r="H6010" s="8" t="inlineStr">
        <is>
          <t>Type 57</t>
        </is>
      </c>
      <c r="I6010" s="8" t="inlineStr">
        <is>
          <t>PLUSSNUWY9LS9RAAA</t>
        </is>
      </c>
      <c r="J6010" s="8" t="inlineStr">
        <is>
          <t>06 - Vintage Pre-War (pre-1946)</t>
        </is>
      </c>
      <c r="K6010" s="12" t="n">
        <v>750000</v>
      </c>
      <c r="L6010" s="8" t="inlineStr">
        <is>
          <t>Pennsylvania</t>
        </is>
      </c>
      <c r="M6010" s="13" t="n">
        <v>5377.36</v>
      </c>
      <c r="N6010" s="13" t="n">
        <v>4553.01</v>
      </c>
      <c r="O6010" s="8" t="n"/>
    </row>
    <row r="6011">
      <c r="A6011" s="8" t="inlineStr">
        <is>
          <t>CANON-202603-005944</t>
        </is>
      </c>
      <c r="B6011" s="9" t="inlineStr">
        <is>
          <t>2026-03</t>
        </is>
      </c>
      <c r="C6011" s="10" t="n">
        <v>46084</v>
      </c>
      <c r="D6011" s="9" t="inlineStr">
        <is>
          <t>Bound</t>
        </is>
      </c>
      <c r="E6011" s="8" t="inlineStr">
        <is>
          <t>Anouk Chattopadhyay</t>
        </is>
      </c>
      <c r="F6011" s="11" t="n">
        <v>1973</v>
      </c>
      <c r="G6011" s="8" t="inlineStr">
        <is>
          <t>Mercedes-Benz</t>
        </is>
      </c>
      <c r="H6011" s="8" t="inlineStr">
        <is>
          <t>280SL Pagoda</t>
        </is>
      </c>
      <c r="I6011" s="8" t="inlineStr">
        <is>
          <t>6HK448WGX1L78781L</t>
        </is>
      </c>
      <c r="J6011" s="8" t="inlineStr">
        <is>
          <t>07 - Post-War Classic (1946-1972)</t>
        </is>
      </c>
      <c r="K6011" s="12" t="n">
        <v>1200000</v>
      </c>
      <c r="L6011" s="8" t="inlineStr">
        <is>
          <t>Mississippi</t>
        </is>
      </c>
      <c r="M6011" s="13" t="n">
        <v>10238.49</v>
      </c>
      <c r="N6011" s="13" t="n">
        <v>8668.93</v>
      </c>
      <c r="O6011" s="8" t="n"/>
    </row>
    <row r="6012">
      <c r="A6012" s="8" t="inlineStr">
        <is>
          <t>CANON-202603-005947</t>
        </is>
      </c>
      <c r="B6012" s="9" t="inlineStr">
        <is>
          <t>2026-03</t>
        </is>
      </c>
      <c r="C6012" s="10" t="n">
        <v>46096</v>
      </c>
      <c r="D6012" s="9" t="inlineStr">
        <is>
          <t>Bound</t>
        </is>
      </c>
      <c r="E6012" s="8" t="inlineStr">
        <is>
          <t>Marisol Merriweather</t>
        </is>
      </c>
      <c r="F6012" s="11" t="n">
        <v>1960</v>
      </c>
      <c r="G6012" s="8" t="inlineStr">
        <is>
          <t>Maserati</t>
        </is>
      </c>
      <c r="H6012" s="8" t="inlineStr">
        <is>
          <t>GranTurismo</t>
        </is>
      </c>
      <c r="I6012" s="8" t="inlineStr">
        <is>
          <t>EPNGBT1LF4MNBKCYT</t>
        </is>
      </c>
      <c r="J6012" s="8" t="inlineStr">
        <is>
          <t>02 - Sports / GT</t>
        </is>
      </c>
      <c r="K6012" s="12" t="n">
        <v>805000</v>
      </c>
      <c r="L6012" s="8" t="inlineStr">
        <is>
          <t>Delaware</t>
        </is>
      </c>
      <c r="M6012" s="13" t="n">
        <v>12340.8</v>
      </c>
      <c r="N6012" s="13" t="n">
        <v>10448.96</v>
      </c>
      <c r="O6012" s="8" t="n"/>
    </row>
    <row r="6013">
      <c r="A6013" s="8" t="inlineStr">
        <is>
          <t>CANON-202603-005949</t>
        </is>
      </c>
      <c r="B6013" s="9" t="inlineStr">
        <is>
          <t>2026-03</t>
        </is>
      </c>
      <c r="C6013" s="10" t="n">
        <v>46086</v>
      </c>
      <c r="D6013" s="9" t="inlineStr">
        <is>
          <t>Bound</t>
        </is>
      </c>
      <c r="E6013" s="8" t="inlineStr">
        <is>
          <t>Marisol Montoya</t>
        </is>
      </c>
      <c r="F6013" s="11" t="n">
        <v>1956</v>
      </c>
      <c r="G6013" s="8" t="inlineStr">
        <is>
          <t>Porsche</t>
        </is>
      </c>
      <c r="H6013" s="8" t="inlineStr">
        <is>
          <t>911 Turbo S</t>
        </is>
      </c>
      <c r="I6013" s="8" t="inlineStr">
        <is>
          <t>6NWMV49WCWV6GR3T4</t>
        </is>
      </c>
      <c r="J6013" s="8" t="inlineStr">
        <is>
          <t>02 - Sports / GT</t>
        </is>
      </c>
      <c r="K6013" s="12" t="n">
        <v>1045000</v>
      </c>
      <c r="L6013" s="8" t="inlineStr">
        <is>
          <t>Nevada</t>
        </is>
      </c>
      <c r="M6013" s="13" t="n">
        <v>12687.88</v>
      </c>
      <c r="N6013" s="13" t="n">
        <v>10742.83</v>
      </c>
      <c r="O6013" s="8" t="n"/>
    </row>
    <row r="6014">
      <c r="A6014" s="8" t="inlineStr">
        <is>
          <t>CANON-202603-005950</t>
        </is>
      </c>
      <c r="B6014" s="9" t="inlineStr">
        <is>
          <t>2026-03</t>
        </is>
      </c>
      <c r="C6014" s="10" t="n">
        <v>46095</v>
      </c>
      <c r="D6014" s="9" t="inlineStr">
        <is>
          <t>Bound</t>
        </is>
      </c>
      <c r="E6014" s="8" t="inlineStr">
        <is>
          <t>Horace Okonkwo</t>
        </is>
      </c>
      <c r="F6014" s="11" t="n">
        <v>2012</v>
      </c>
      <c r="G6014" s="8" t="inlineStr">
        <is>
          <t>Porsche</t>
        </is>
      </c>
      <c r="H6014" s="8" t="inlineStr">
        <is>
          <t>911 Turbo S</t>
        </is>
      </c>
      <c r="I6014" s="8" t="inlineStr">
        <is>
          <t>ANVLMHPF7M2NCLEA8</t>
        </is>
      </c>
      <c r="J6014" s="8" t="inlineStr">
        <is>
          <t>02 - Sports / GT</t>
        </is>
      </c>
      <c r="K6014" s="12" t="n">
        <v>325000</v>
      </c>
      <c r="L6014" s="8" t="inlineStr">
        <is>
          <t>New York</t>
        </is>
      </c>
      <c r="M6014" s="13" t="n">
        <v>5886.79</v>
      </c>
      <c r="N6014" s="13" t="n">
        <v>4984.35</v>
      </c>
      <c r="O6014" s="8" t="n"/>
    </row>
    <row r="6015">
      <c r="A6015" s="8" t="inlineStr">
        <is>
          <t>CANON-202603-005952</t>
        </is>
      </c>
      <c r="B6015" s="9" t="inlineStr">
        <is>
          <t>2026-03</t>
        </is>
      </c>
      <c r="C6015" s="10" t="n">
        <v>46110</v>
      </c>
      <c r="D6015" s="9" t="inlineStr">
        <is>
          <t>Bound</t>
        </is>
      </c>
      <c r="E6015" s="8" t="inlineStr">
        <is>
          <t>Fenwick Underwood</t>
        </is>
      </c>
      <c r="F6015" s="11" t="n">
        <v>2017</v>
      </c>
      <c r="G6015" s="8" t="inlineStr">
        <is>
          <t>Ringbrothers</t>
        </is>
      </c>
      <c r="H6015" s="8" t="inlineStr">
        <is>
          <t>Mustang</t>
        </is>
      </c>
      <c r="I6015" s="8" t="inlineStr">
        <is>
          <t>M39SVBFFSXAM7AT4W</t>
        </is>
      </c>
      <c r="J6015" s="8" t="inlineStr">
        <is>
          <t>11 - Restomod / Coachbuilt / Bespoke</t>
        </is>
      </c>
      <c r="K6015" s="12" t="n">
        <v>175000</v>
      </c>
      <c r="L6015" s="8" t="inlineStr">
        <is>
          <t>Illinois</t>
        </is>
      </c>
      <c r="M6015" s="13" t="n">
        <v>4715.09</v>
      </c>
      <c r="N6015" s="13" t="n">
        <v>3992.27</v>
      </c>
      <c r="O6015" s="8" t="n"/>
    </row>
    <row r="6016">
      <c r="A6016" s="8" t="inlineStr">
        <is>
          <t>CANON-202603-005953</t>
        </is>
      </c>
      <c r="B6016" s="9" t="inlineStr">
        <is>
          <t>2026-03</t>
        </is>
      </c>
      <c r="C6016" s="10" t="n">
        <v>46111</v>
      </c>
      <c r="D6016" s="9" t="inlineStr">
        <is>
          <t>Bound</t>
        </is>
      </c>
      <c r="E6016" s="8" t="inlineStr">
        <is>
          <t>Cassius Castellanos</t>
        </is>
      </c>
      <c r="F6016" s="11" t="n">
        <v>1959</v>
      </c>
      <c r="G6016" s="8" t="inlineStr">
        <is>
          <t>BMW</t>
        </is>
      </c>
      <c r="H6016" s="8" t="inlineStr">
        <is>
          <t>M8 Competition</t>
        </is>
      </c>
      <c r="I6016" s="8" t="inlineStr">
        <is>
          <t>JM5BBY8Z6G6BPM9VU</t>
        </is>
      </c>
      <c r="J6016" s="8" t="inlineStr">
        <is>
          <t>02 - Sports / GT</t>
        </is>
      </c>
      <c r="K6016" s="12" t="n">
        <v>505000</v>
      </c>
      <c r="L6016" s="8" t="inlineStr">
        <is>
          <t>Colorado</t>
        </is>
      </c>
      <c r="M6016" s="13" t="n">
        <v>6812.74</v>
      </c>
      <c r="N6016" s="13" t="n">
        <v>5768.35</v>
      </c>
      <c r="O6016" s="8" t="n"/>
    </row>
    <row r="6017">
      <c r="A6017" s="8" t="inlineStr">
        <is>
          <t>CANON-202603-005954</t>
        </is>
      </c>
      <c r="B6017" s="9" t="inlineStr">
        <is>
          <t>2026-03</t>
        </is>
      </c>
      <c r="C6017" s="10" t="n">
        <v>46108</v>
      </c>
      <c r="D6017" s="9" t="inlineStr">
        <is>
          <t>Bound</t>
        </is>
      </c>
      <c r="E6017" s="8" t="inlineStr">
        <is>
          <t>Leopold Montoya</t>
        </is>
      </c>
      <c r="F6017" s="11" t="n">
        <v>1980</v>
      </c>
      <c r="G6017" s="8" t="inlineStr">
        <is>
          <t>Maserati</t>
        </is>
      </c>
      <c r="H6017" s="8" t="inlineStr">
        <is>
          <t>GranTurismo</t>
        </is>
      </c>
      <c r="I6017" s="8" t="inlineStr">
        <is>
          <t>CTX9XZX7K13PYZHK3</t>
        </is>
      </c>
      <c r="J6017" s="8" t="inlineStr">
        <is>
          <t>02 - Sports / GT</t>
        </is>
      </c>
      <c r="K6017" s="12" t="n">
        <v>750000</v>
      </c>
      <c r="L6017" s="8" t="inlineStr">
        <is>
          <t>Michigan</t>
        </is>
      </c>
      <c r="M6017" s="13" t="n">
        <v>14257.08</v>
      </c>
      <c r="N6017" s="13" t="n">
        <v>12071.47</v>
      </c>
      <c r="O6017" s="8" t="n"/>
    </row>
    <row r="6018">
      <c r="A6018" s="8" t="inlineStr">
        <is>
          <t>CANON-202603-005956</t>
        </is>
      </c>
      <c r="B6018" s="9" t="inlineStr">
        <is>
          <t>2026-03</t>
        </is>
      </c>
      <c r="C6018" s="10" t="n">
        <v>46093</v>
      </c>
      <c r="D6018" s="9" t="inlineStr">
        <is>
          <t>Bound</t>
        </is>
      </c>
      <c r="E6018" s="8" t="inlineStr">
        <is>
          <t>Anouk Okonkwo</t>
        </is>
      </c>
      <c r="F6018" s="11" t="n">
        <v>1978</v>
      </c>
      <c r="G6018" s="8" t="inlineStr">
        <is>
          <t>Jaguar</t>
        </is>
      </c>
      <c r="H6018" s="8" t="inlineStr">
        <is>
          <t>E-Type Series 1</t>
        </is>
      </c>
      <c r="I6018" s="8" t="inlineStr">
        <is>
          <t>GZXBWPWSGR39GEWCT</t>
        </is>
      </c>
      <c r="J6018" s="8" t="inlineStr">
        <is>
          <t>07 - Post-War Classic (1946-1972)</t>
        </is>
      </c>
      <c r="K6018" s="12" t="n">
        <v>540000</v>
      </c>
      <c r="L6018" s="8" t="inlineStr">
        <is>
          <t>Illinois</t>
        </is>
      </c>
      <c r="M6018" s="13" t="n">
        <v>5958.34</v>
      </c>
      <c r="N6018" s="13" t="n">
        <v>5044.93</v>
      </c>
      <c r="O6018" s="8" t="n"/>
    </row>
    <row r="6019">
      <c r="A6019" s="8" t="inlineStr">
        <is>
          <t>CANON-202603-005957</t>
        </is>
      </c>
      <c r="B6019" s="9" t="inlineStr">
        <is>
          <t>2026-03</t>
        </is>
      </c>
      <c r="C6019" s="10" t="n">
        <v>46108</v>
      </c>
      <c r="D6019" s="9" t="inlineStr">
        <is>
          <t>Bound</t>
        </is>
      </c>
      <c r="E6019" s="8" t="inlineStr">
        <is>
          <t>Lorenzo Chattopadhyay</t>
        </is>
      </c>
      <c r="F6019" s="11" t="n">
        <v>1975</v>
      </c>
      <c r="G6019" s="8" t="inlineStr">
        <is>
          <t>Aston Martin</t>
        </is>
      </c>
      <c r="H6019" s="8" t="inlineStr">
        <is>
          <t>DB12</t>
        </is>
      </c>
      <c r="I6019" s="8" t="inlineStr">
        <is>
          <t>H9SXRY5LF0H09KEN7</t>
        </is>
      </c>
      <c r="J6019" s="8" t="inlineStr">
        <is>
          <t>02 - Sports / GT</t>
        </is>
      </c>
      <c r="K6019" s="12" t="n">
        <v>340000</v>
      </c>
      <c r="L6019" s="8" t="inlineStr">
        <is>
          <t>Kentucky</t>
        </is>
      </c>
      <c r="M6019" s="13" t="n">
        <v>6447.17</v>
      </c>
      <c r="N6019" s="13" t="n">
        <v>5458.82</v>
      </c>
      <c r="O6019" s="8" t="n"/>
    </row>
    <row r="6020">
      <c r="A6020" s="8" t="inlineStr">
        <is>
          <t>CANON-202603-005958</t>
        </is>
      </c>
      <c r="B6020" s="9" t="inlineStr">
        <is>
          <t>2026-03</t>
        </is>
      </c>
      <c r="C6020" s="10" t="n">
        <v>46112</v>
      </c>
      <c r="D6020" s="9" t="inlineStr">
        <is>
          <t>Bound</t>
        </is>
      </c>
      <c r="E6020" s="8" t="inlineStr">
        <is>
          <t>Marisol Pennington</t>
        </is>
      </c>
      <c r="F6020" s="11" t="n">
        <v>2020</v>
      </c>
      <c r="G6020" s="8" t="inlineStr">
        <is>
          <t>Mercedes-Benz</t>
        </is>
      </c>
      <c r="H6020" s="8" t="inlineStr">
        <is>
          <t>AMG GT</t>
        </is>
      </c>
      <c r="I6020" s="8" t="inlineStr">
        <is>
          <t>HVYK6XFJADV4YS2WX</t>
        </is>
      </c>
      <c r="J6020" s="8" t="inlineStr">
        <is>
          <t>02 - Sports / GT</t>
        </is>
      </c>
      <c r="K6020" s="12" t="n">
        <v>305000</v>
      </c>
      <c r="L6020" s="8" t="inlineStr">
        <is>
          <t>Oregon</t>
        </is>
      </c>
      <c r="M6020" s="13" t="n">
        <v>4877.12</v>
      </c>
      <c r="N6020" s="13" t="n">
        <v>4129.46</v>
      </c>
      <c r="O6020" s="8" t="n"/>
    </row>
    <row r="6021">
      <c r="A6021" s="8" t="inlineStr">
        <is>
          <t>CANON-202603-005960</t>
        </is>
      </c>
      <c r="B6021" s="9" t="inlineStr">
        <is>
          <t>2026-03</t>
        </is>
      </c>
      <c r="C6021" s="10" t="n">
        <v>46084</v>
      </c>
      <c r="D6021" s="9" t="inlineStr">
        <is>
          <t>Bound</t>
        </is>
      </c>
      <c r="E6021" s="8" t="inlineStr">
        <is>
          <t>Ramona Merriweather</t>
        </is>
      </c>
      <c r="F6021" s="11" t="n">
        <v>2009</v>
      </c>
      <c r="G6021" s="8" t="inlineStr">
        <is>
          <t>Ferrari</t>
        </is>
      </c>
      <c r="H6021" s="8" t="inlineStr">
        <is>
          <t>275 GTB/4</t>
        </is>
      </c>
      <c r="I6021" s="8" t="inlineStr">
        <is>
          <t>8MP839X37T4FX8F1C</t>
        </is>
      </c>
      <c r="J6021" s="8" t="inlineStr">
        <is>
          <t>07 - Post-War Classic (1946-1972)</t>
        </is>
      </c>
      <c r="K6021" s="12" t="n">
        <v>550000</v>
      </c>
      <c r="L6021" s="8" t="inlineStr">
        <is>
          <t>Rhode Island</t>
        </is>
      </c>
      <c r="M6021" s="13" t="n">
        <v>6113.3</v>
      </c>
      <c r="N6021" s="13" t="n">
        <v>5176.13</v>
      </c>
      <c r="O6021" s="8" t="n"/>
    </row>
    <row r="6022">
      <c r="A6022" s="8" t="inlineStr">
        <is>
          <t>CANON-202603-005961</t>
        </is>
      </c>
      <c r="B6022" s="9" t="inlineStr">
        <is>
          <t>2026-03</t>
        </is>
      </c>
      <c r="C6022" s="10" t="n">
        <v>46100</v>
      </c>
      <c r="D6022" s="9" t="inlineStr">
        <is>
          <t>Bound</t>
        </is>
      </c>
      <c r="E6022" s="8" t="inlineStr">
        <is>
          <t>Priya Rourke</t>
        </is>
      </c>
      <c r="F6022" s="11" t="n">
        <v>2016</v>
      </c>
      <c r="G6022" s="8" t="inlineStr">
        <is>
          <t>Ferrari</t>
        </is>
      </c>
      <c r="H6022" s="8" t="inlineStr">
        <is>
          <t>275 GTB/4</t>
        </is>
      </c>
      <c r="I6022" s="8" t="inlineStr">
        <is>
          <t>R5T956YELRW6LC96W</t>
        </is>
      </c>
      <c r="J6022" s="8" t="inlineStr">
        <is>
          <t>07 - Post-War Classic (1946-1972)</t>
        </is>
      </c>
      <c r="K6022" s="12" t="n">
        <v>550000</v>
      </c>
      <c r="L6022" s="8" t="inlineStr">
        <is>
          <t>California</t>
        </is>
      </c>
      <c r="M6022" s="13" t="n">
        <v>6024.06</v>
      </c>
      <c r="N6022" s="13" t="n">
        <v>5100.57</v>
      </c>
      <c r="O6022" s="8" t="n"/>
    </row>
    <row r="6023">
      <c r="A6023" s="8" t="inlineStr">
        <is>
          <t>CANON-202603-005962</t>
        </is>
      </c>
      <c r="B6023" s="9" t="inlineStr">
        <is>
          <t>2026-03</t>
        </is>
      </c>
      <c r="C6023" s="10" t="n">
        <v>46087</v>
      </c>
      <c r="D6023" s="9" t="inlineStr">
        <is>
          <t>Bound</t>
        </is>
      </c>
      <c r="E6023" s="8" t="inlineStr">
        <is>
          <t>Delphine Underwood</t>
        </is>
      </c>
      <c r="F6023" s="11" t="n">
        <v>2013</v>
      </c>
      <c r="G6023" s="8" t="inlineStr">
        <is>
          <t>Porsche</t>
        </is>
      </c>
      <c r="H6023" s="8" t="inlineStr">
        <is>
          <t>911 Turbo S</t>
        </is>
      </c>
      <c r="I6023" s="8" t="inlineStr">
        <is>
          <t>PM4SWGMMW6M31396N</t>
        </is>
      </c>
      <c r="J6023" s="8" t="inlineStr">
        <is>
          <t>02 - Sports / GT</t>
        </is>
      </c>
      <c r="K6023" s="12" t="n">
        <v>720000</v>
      </c>
      <c r="L6023" s="8" t="inlineStr">
        <is>
          <t>Alaska</t>
        </is>
      </c>
      <c r="M6023" s="13" t="n">
        <v>10066.42</v>
      </c>
      <c r="N6023" s="13" t="n">
        <v>8523.24</v>
      </c>
      <c r="O6023" s="8" t="n"/>
    </row>
    <row r="6024">
      <c r="A6024" s="8" t="inlineStr">
        <is>
          <t>CANON-202603-005964</t>
        </is>
      </c>
      <c r="B6024" s="9" t="inlineStr">
        <is>
          <t>2026-03</t>
        </is>
      </c>
      <c r="C6024" s="10" t="n">
        <v>46103</v>
      </c>
      <c r="D6024" s="9" t="inlineStr">
        <is>
          <t>Bound</t>
        </is>
      </c>
      <c r="E6024" s="8" t="inlineStr">
        <is>
          <t>Delphine Vasquez</t>
        </is>
      </c>
      <c r="F6024" s="11" t="n">
        <v>1984</v>
      </c>
      <c r="G6024" s="8" t="inlineStr">
        <is>
          <t>Ferrari</t>
        </is>
      </c>
      <c r="H6024" s="8" t="inlineStr">
        <is>
          <t>SF90 Stradale</t>
        </is>
      </c>
      <c r="I6024" s="8" t="inlineStr">
        <is>
          <t>MK4K85JKCY2KX1CM1</t>
        </is>
      </c>
      <c r="J6024" s="8" t="inlineStr">
        <is>
          <t>03 - Supercar</t>
        </is>
      </c>
      <c r="K6024" s="12" t="n">
        <v>405000</v>
      </c>
      <c r="L6024" s="8" t="inlineStr">
        <is>
          <t>Iowa</t>
        </is>
      </c>
      <c r="M6024" s="13" t="n">
        <v>9666.51</v>
      </c>
      <c r="N6024" s="13" t="n">
        <v>8184.63</v>
      </c>
      <c r="O6024" s="8" t="n"/>
    </row>
    <row r="6025">
      <c r="A6025" s="8" t="inlineStr">
        <is>
          <t>CANON-202603-005965</t>
        </is>
      </c>
      <c r="B6025" s="9" t="inlineStr">
        <is>
          <t>2026-03</t>
        </is>
      </c>
      <c r="C6025" s="10" t="n">
        <v>46104</v>
      </c>
      <c r="D6025" s="9" t="inlineStr">
        <is>
          <t>Bound</t>
        </is>
      </c>
      <c r="E6025" s="8" t="inlineStr">
        <is>
          <t>Horace Merriweather</t>
        </is>
      </c>
      <c r="F6025" s="11" t="n">
        <v>2009</v>
      </c>
      <c r="G6025" s="8" t="inlineStr">
        <is>
          <t>Bentley</t>
        </is>
      </c>
      <c r="H6025" s="8" t="inlineStr">
        <is>
          <t>Continental GT</t>
        </is>
      </c>
      <c r="I6025" s="8" t="inlineStr">
        <is>
          <t>2BVXG1UA2TTZ9G772</t>
        </is>
      </c>
      <c r="J6025" s="8" t="inlineStr">
        <is>
          <t>02 - Sports / GT</t>
        </is>
      </c>
      <c r="K6025" s="12" t="n">
        <v>425000</v>
      </c>
      <c r="L6025" s="8" t="inlineStr">
        <is>
          <t>Virginia</t>
        </is>
      </c>
      <c r="M6025" s="13" t="n">
        <v>6555.42</v>
      </c>
      <c r="N6025" s="13" t="n">
        <v>5550.47</v>
      </c>
      <c r="O6025" s="8" t="n"/>
    </row>
    <row r="6026">
      <c r="A6026" s="8" t="inlineStr">
        <is>
          <t>CANON-202603-005966</t>
        </is>
      </c>
      <c r="B6026" s="9" t="inlineStr">
        <is>
          <t>2026-03</t>
        </is>
      </c>
      <c r="C6026" s="10" t="n">
        <v>46109</v>
      </c>
      <c r="D6026" s="9" t="inlineStr">
        <is>
          <t>Bound</t>
        </is>
      </c>
      <c r="E6026" s="8" t="inlineStr">
        <is>
          <t>Desmond Whitlock</t>
        </is>
      </c>
      <c r="F6026" s="11" t="n">
        <v>1959</v>
      </c>
      <c r="G6026" s="8" t="inlineStr">
        <is>
          <t>Maserati</t>
        </is>
      </c>
      <c r="H6026" s="8" t="inlineStr">
        <is>
          <t>GranTurismo</t>
        </is>
      </c>
      <c r="I6026" s="8" t="inlineStr">
        <is>
          <t>V05U0MUXR0YVPYL96</t>
        </is>
      </c>
      <c r="J6026" s="8" t="inlineStr">
        <is>
          <t>02 - Sports / GT</t>
        </is>
      </c>
      <c r="K6026" s="12" t="n">
        <v>1410000</v>
      </c>
      <c r="L6026" s="8" t="inlineStr">
        <is>
          <t>Utah</t>
        </is>
      </c>
      <c r="M6026" s="13" t="n">
        <v>19753.3</v>
      </c>
      <c r="N6026" s="13" t="n">
        <v>16725.12</v>
      </c>
      <c r="O6026" s="8" t="n"/>
    </row>
    <row r="6027">
      <c r="A6027" s="8" t="inlineStr">
        <is>
          <t>CANON-202603-005968</t>
        </is>
      </c>
      <c r="B6027" s="9" t="inlineStr">
        <is>
          <t>2026-03</t>
        </is>
      </c>
      <c r="C6027" s="10" t="n">
        <v>46109</v>
      </c>
      <c r="D6027" s="9" t="inlineStr">
        <is>
          <t>Bound</t>
        </is>
      </c>
      <c r="E6027" s="8" t="inlineStr">
        <is>
          <t>Ottilie Pennington</t>
        </is>
      </c>
      <c r="F6027" s="11" t="n">
        <v>1972</v>
      </c>
      <c r="G6027" s="8" t="inlineStr">
        <is>
          <t>Bentley</t>
        </is>
      </c>
      <c r="H6027" s="8" t="inlineStr">
        <is>
          <t>Continental GT</t>
        </is>
      </c>
      <c r="I6027" s="8" t="inlineStr">
        <is>
          <t>W4CAHKFESKTVK363X</t>
        </is>
      </c>
      <c r="J6027" s="8" t="inlineStr">
        <is>
          <t>02 - Sports / GT</t>
        </is>
      </c>
      <c r="K6027" s="12" t="n">
        <v>420000</v>
      </c>
      <c r="L6027" s="8" t="inlineStr">
        <is>
          <t>Louisiana</t>
        </is>
      </c>
      <c r="M6027" s="13" t="n">
        <v>7191.51</v>
      </c>
      <c r="N6027" s="13" t="n">
        <v>6089.05</v>
      </c>
      <c r="O6027" s="8" t="n"/>
    </row>
    <row r="6028">
      <c r="A6028" s="8" t="inlineStr">
        <is>
          <t>CANON-202603-005969</t>
        </is>
      </c>
      <c r="B6028" s="9" t="inlineStr">
        <is>
          <t>2026-03</t>
        </is>
      </c>
      <c r="C6028" s="10" t="n">
        <v>46082</v>
      </c>
      <c r="D6028" s="9" t="inlineStr">
        <is>
          <t>Bound</t>
        </is>
      </c>
      <c r="E6028" s="8" t="inlineStr">
        <is>
          <t>Lorenzo Vandermeer</t>
        </is>
      </c>
      <c r="F6028" s="11" t="n">
        <v>2023</v>
      </c>
      <c r="G6028" s="8" t="inlineStr">
        <is>
          <t>Bentley</t>
        </is>
      </c>
      <c r="H6028" s="8" t="inlineStr">
        <is>
          <t>Continental GT</t>
        </is>
      </c>
      <c r="I6028" s="8" t="inlineStr">
        <is>
          <t>YTM5X4PUVJ93A27AA</t>
        </is>
      </c>
      <c r="J6028" s="8" t="inlineStr">
        <is>
          <t>02 - Sports / GT</t>
        </is>
      </c>
      <c r="K6028" s="12" t="n">
        <v>745000</v>
      </c>
      <c r="L6028" s="8" t="inlineStr">
        <is>
          <t>California</t>
        </is>
      </c>
      <c r="M6028" s="13" t="n">
        <v>12334.67</v>
      </c>
      <c r="N6028" s="13" t="n">
        <v>10443.77</v>
      </c>
      <c r="O6028" s="8" t="n"/>
    </row>
    <row r="6029">
      <c r="A6029" s="8" t="inlineStr">
        <is>
          <t>CANON-202603-005970</t>
        </is>
      </c>
      <c r="B6029" s="9" t="inlineStr">
        <is>
          <t>2026-03</t>
        </is>
      </c>
      <c r="C6029" s="10" t="n">
        <v>46083</v>
      </c>
      <c r="D6029" s="9" t="inlineStr">
        <is>
          <t>Bound</t>
        </is>
      </c>
      <c r="E6029" s="8" t="inlineStr">
        <is>
          <t>Delphine Delacroix</t>
        </is>
      </c>
      <c r="F6029" s="11" t="n">
        <v>1986</v>
      </c>
      <c r="G6029" s="8" t="inlineStr">
        <is>
          <t>Aston Martin</t>
        </is>
      </c>
      <c r="H6029" s="8" t="inlineStr">
        <is>
          <t>DB5</t>
        </is>
      </c>
      <c r="I6029" s="8" t="inlineStr">
        <is>
          <t>SVMZ2MB9WVF590TR5</t>
        </is>
      </c>
      <c r="J6029" s="8" t="inlineStr">
        <is>
          <t>07 - Post-War Classic (1946-1972)</t>
        </is>
      </c>
      <c r="K6029" s="12" t="n">
        <v>760000</v>
      </c>
      <c r="L6029" s="8" t="inlineStr">
        <is>
          <t>New Jersey</t>
        </is>
      </c>
      <c r="M6029" s="13" t="n">
        <v>5611.09</v>
      </c>
      <c r="N6029" s="13" t="n">
        <v>4750.91</v>
      </c>
      <c r="O6029" s="8" t="n"/>
    </row>
    <row r="6030">
      <c r="A6030" s="8" t="inlineStr">
        <is>
          <t>CANON-202603-005973</t>
        </is>
      </c>
      <c r="B6030" s="9" t="inlineStr">
        <is>
          <t>2026-03</t>
        </is>
      </c>
      <c r="C6030" s="10" t="n">
        <v>46103</v>
      </c>
      <c r="D6030" s="9" t="inlineStr">
        <is>
          <t>Bound</t>
        </is>
      </c>
      <c r="E6030" s="8" t="inlineStr">
        <is>
          <t>Noor Okonkwo</t>
        </is>
      </c>
      <c r="F6030" s="11" t="n">
        <v>2011</v>
      </c>
      <c r="G6030" s="8" t="inlineStr">
        <is>
          <t>BMW</t>
        </is>
      </c>
      <c r="H6030" s="8" t="inlineStr">
        <is>
          <t>M8 Competition</t>
        </is>
      </c>
      <c r="I6030" s="8" t="inlineStr">
        <is>
          <t>GT846MZ1A0VHPYRMC</t>
        </is>
      </c>
      <c r="J6030" s="8" t="inlineStr">
        <is>
          <t>02 - Sports / GT</t>
        </is>
      </c>
      <c r="K6030" s="12" t="n">
        <v>805000</v>
      </c>
      <c r="L6030" s="8" t="inlineStr">
        <is>
          <t>Oregon</t>
        </is>
      </c>
      <c r="M6030" s="13" t="n">
        <v>11156.08</v>
      </c>
      <c r="N6030" s="13" t="n">
        <v>9445.85</v>
      </c>
      <c r="O6030" s="8" t="n"/>
    </row>
    <row r="6031">
      <c r="A6031" s="8" t="inlineStr">
        <is>
          <t>CANON-202603-005974</t>
        </is>
      </c>
      <c r="B6031" s="9" t="inlineStr">
        <is>
          <t>2026-03</t>
        </is>
      </c>
      <c r="C6031" s="10" t="n">
        <v>46107</v>
      </c>
      <c r="D6031" s="9" t="inlineStr">
        <is>
          <t>Bound</t>
        </is>
      </c>
      <c r="E6031" s="8" t="inlineStr">
        <is>
          <t>Beatrix Kingsford</t>
        </is>
      </c>
      <c r="F6031" s="11" t="n">
        <v>1986</v>
      </c>
      <c r="G6031" s="8" t="inlineStr">
        <is>
          <t>Ferrari</t>
        </is>
      </c>
      <c r="H6031" s="8" t="inlineStr">
        <is>
          <t>296 GTB</t>
        </is>
      </c>
      <c r="I6031" s="8" t="inlineStr">
        <is>
          <t>SFWJKEARLSFCXP6JE</t>
        </is>
      </c>
      <c r="J6031" s="8" t="inlineStr">
        <is>
          <t>03 - Supercar</t>
        </is>
      </c>
      <c r="K6031" s="12" t="n">
        <v>595000</v>
      </c>
      <c r="L6031" s="8" t="inlineStr">
        <is>
          <t>Illinois</t>
        </is>
      </c>
      <c r="M6031" s="13" t="n">
        <v>14504.53</v>
      </c>
      <c r="N6031" s="13" t="n">
        <v>12280.99</v>
      </c>
      <c r="O6031" s="8" t="n"/>
    </row>
    <row r="6032">
      <c r="A6032" s="8" t="inlineStr">
        <is>
          <t>CANON-202603-005975</t>
        </is>
      </c>
      <c r="B6032" s="9" t="inlineStr">
        <is>
          <t>2026-03</t>
        </is>
      </c>
      <c r="C6032" s="10" t="n">
        <v>46099</v>
      </c>
      <c r="D6032" s="9" t="inlineStr">
        <is>
          <t>Bound</t>
        </is>
      </c>
      <c r="E6032" s="8" t="inlineStr">
        <is>
          <t>Delphine Vandermeer</t>
        </is>
      </c>
      <c r="F6032" s="11" t="n">
        <v>1991</v>
      </c>
      <c r="G6032" s="8" t="inlineStr">
        <is>
          <t>Maserati</t>
        </is>
      </c>
      <c r="H6032" s="8" t="inlineStr">
        <is>
          <t>GranTurismo</t>
        </is>
      </c>
      <c r="I6032" s="8" t="inlineStr">
        <is>
          <t>J5JHCU8WRA6CNZGM6</t>
        </is>
      </c>
      <c r="J6032" s="8" t="inlineStr">
        <is>
          <t>02 - Sports / GT</t>
        </is>
      </c>
      <c r="K6032" s="12" t="n">
        <v>385000</v>
      </c>
      <c r="L6032" s="8" t="inlineStr">
        <is>
          <t>Illinois</t>
        </is>
      </c>
      <c r="M6032" s="13" t="n">
        <v>7409.43</v>
      </c>
      <c r="N6032" s="13" t="n">
        <v>6273.56</v>
      </c>
      <c r="O6032" s="8" t="n"/>
    </row>
    <row r="6033">
      <c r="A6033" s="8" t="inlineStr">
        <is>
          <t>CANON-202603-005977</t>
        </is>
      </c>
      <c r="B6033" s="9" t="inlineStr">
        <is>
          <t>2026-03</t>
        </is>
      </c>
      <c r="C6033" s="10" t="n">
        <v>46111</v>
      </c>
      <c r="D6033" s="9" t="inlineStr">
        <is>
          <t>Bound</t>
        </is>
      </c>
      <c r="E6033" s="8" t="inlineStr">
        <is>
          <t>Wilhelmina Merriweather</t>
        </is>
      </c>
      <c r="F6033" s="11" t="n">
        <v>1972</v>
      </c>
      <c r="G6033" s="8" t="inlineStr">
        <is>
          <t>BMW</t>
        </is>
      </c>
      <c r="H6033" s="8" t="inlineStr">
        <is>
          <t>M8 Competition</t>
        </is>
      </c>
      <c r="I6033" s="8" t="inlineStr">
        <is>
          <t>DRK290YRWN269Z3U1</t>
        </is>
      </c>
      <c r="J6033" s="8" t="inlineStr">
        <is>
          <t>02 - Sports / GT</t>
        </is>
      </c>
      <c r="K6033" s="12" t="n">
        <v>1175000</v>
      </c>
      <c r="L6033" s="8" t="inlineStr">
        <is>
          <t>California</t>
        </is>
      </c>
      <c r="M6033" s="13" t="n">
        <v>16461.08</v>
      </c>
      <c r="N6033" s="13" t="n">
        <v>13937.6</v>
      </c>
      <c r="O6033" s="8" t="n"/>
    </row>
    <row r="6034">
      <c r="A6034" s="8" t="inlineStr">
        <is>
          <t>CANON-202603-005978</t>
        </is>
      </c>
      <c r="B6034" s="9" t="inlineStr">
        <is>
          <t>2026-03</t>
        </is>
      </c>
      <c r="C6034" s="10" t="n">
        <v>46102</v>
      </c>
      <c r="D6034" s="9" t="inlineStr">
        <is>
          <t>Bound</t>
        </is>
      </c>
      <c r="E6034" s="8" t="inlineStr">
        <is>
          <t>Sunniva Okonkwo</t>
        </is>
      </c>
      <c r="F6034" s="11" t="n">
        <v>1963</v>
      </c>
      <c r="G6034" s="8" t="inlineStr">
        <is>
          <t>Aston Martin</t>
        </is>
      </c>
      <c r="H6034" s="8" t="inlineStr">
        <is>
          <t>DB12</t>
        </is>
      </c>
      <c r="I6034" s="8" t="inlineStr">
        <is>
          <t>0S1ZMRYZLVWZ5V5TF</t>
        </is>
      </c>
      <c r="J6034" s="8" t="inlineStr">
        <is>
          <t>02 - Sports / GT</t>
        </is>
      </c>
      <c r="K6034" s="12" t="n">
        <v>690000</v>
      </c>
      <c r="L6034" s="8" t="inlineStr">
        <is>
          <t>Illinois</t>
        </is>
      </c>
      <c r="M6034" s="13" t="n">
        <v>11508.68</v>
      </c>
      <c r="N6034" s="13" t="n">
        <v>9744.4</v>
      </c>
      <c r="O6034" s="8" t="n"/>
    </row>
    <row r="6035">
      <c r="A6035" s="8" t="inlineStr">
        <is>
          <t>CANON-202603-005979</t>
        </is>
      </c>
      <c r="B6035" s="9" t="inlineStr">
        <is>
          <t>2026-03</t>
        </is>
      </c>
      <c r="C6035" s="10" t="n">
        <v>46084</v>
      </c>
      <c r="D6035" s="9" t="inlineStr">
        <is>
          <t>Bound</t>
        </is>
      </c>
      <c r="E6035" s="8" t="inlineStr">
        <is>
          <t>Everett Delacroix</t>
        </is>
      </c>
      <c r="F6035" s="11" t="n">
        <v>2006</v>
      </c>
      <c r="G6035" s="8" t="inlineStr">
        <is>
          <t>Mercedes-Benz</t>
        </is>
      </c>
      <c r="H6035" s="8" t="inlineStr">
        <is>
          <t>AMG GT</t>
        </is>
      </c>
      <c r="I6035" s="8" t="inlineStr">
        <is>
          <t>78KW4B9016WHH3TVD</t>
        </is>
      </c>
      <c r="J6035" s="8" t="inlineStr">
        <is>
          <t>02 - Sports / GT</t>
        </is>
      </c>
      <c r="K6035" s="12" t="n">
        <v>495000</v>
      </c>
      <c r="L6035" s="8" t="inlineStr">
        <is>
          <t>Kentucky</t>
        </is>
      </c>
      <c r="M6035" s="13" t="n">
        <v>9386.32</v>
      </c>
      <c r="N6035" s="13" t="n">
        <v>7947.4</v>
      </c>
      <c r="O6035" s="8" t="n"/>
    </row>
    <row r="6036">
      <c r="A6036" s="8" t="inlineStr">
        <is>
          <t>CANON-202603-005980</t>
        </is>
      </c>
      <c r="B6036" s="9" t="inlineStr">
        <is>
          <t>2026-03</t>
        </is>
      </c>
      <c r="C6036" s="10" t="n">
        <v>46100</v>
      </c>
      <c r="D6036" s="9" t="inlineStr">
        <is>
          <t>Bound</t>
        </is>
      </c>
      <c r="E6036" s="8" t="inlineStr">
        <is>
          <t>Ottilie Vasquez</t>
        </is>
      </c>
      <c r="F6036" s="11" t="n">
        <v>2022</v>
      </c>
      <c r="G6036" s="8" t="inlineStr">
        <is>
          <t>Ferrari</t>
        </is>
      </c>
      <c r="H6036" s="8" t="inlineStr">
        <is>
          <t>SF90 Stradale</t>
        </is>
      </c>
      <c r="I6036" s="8" t="inlineStr">
        <is>
          <t>7XDREMZAMU19WN2TH</t>
        </is>
      </c>
      <c r="J6036" s="8" t="inlineStr">
        <is>
          <t>03 - Supercar</t>
        </is>
      </c>
      <c r="K6036" s="12" t="n">
        <v>580000</v>
      </c>
      <c r="L6036" s="8" t="inlineStr">
        <is>
          <t>Missouri</t>
        </is>
      </c>
      <c r="M6036" s="13" t="n">
        <v>11020</v>
      </c>
      <c r="N6036" s="13" t="n">
        <v>9330.629999999999</v>
      </c>
      <c r="O6036" s="8" t="n"/>
    </row>
    <row r="6037">
      <c r="A6037" s="8" t="inlineStr">
        <is>
          <t>CANON-202603-005981</t>
        </is>
      </c>
      <c r="B6037" s="9" t="inlineStr">
        <is>
          <t>2026-03</t>
        </is>
      </c>
      <c r="C6037" s="10" t="n">
        <v>46084</v>
      </c>
      <c r="D6037" s="9" t="inlineStr">
        <is>
          <t>Bound</t>
        </is>
      </c>
      <c r="E6037" s="8" t="inlineStr">
        <is>
          <t>Leopold Blackwood</t>
        </is>
      </c>
      <c r="F6037" s="11" t="n">
        <v>2019</v>
      </c>
      <c r="G6037" s="8" t="inlineStr">
        <is>
          <t>Porsche</t>
        </is>
      </c>
      <c r="H6037" s="8" t="inlineStr">
        <is>
          <t>911 Turbo S</t>
        </is>
      </c>
      <c r="I6037" s="8" t="inlineStr">
        <is>
          <t>39BWRUU23E5FXRPD2</t>
        </is>
      </c>
      <c r="J6037" s="8" t="inlineStr">
        <is>
          <t>02 - Sports / GT</t>
        </is>
      </c>
      <c r="K6037" s="12" t="n">
        <v>270000</v>
      </c>
      <c r="L6037" s="8" t="inlineStr">
        <is>
          <t>Louisiana</t>
        </is>
      </c>
      <c r="M6037" s="13" t="n">
        <v>4623.11</v>
      </c>
      <c r="N6037" s="13" t="n">
        <v>3914.39</v>
      </c>
      <c r="O6037" s="8" t="n"/>
    </row>
    <row r="6038">
      <c r="A6038" s="8" t="inlineStr">
        <is>
          <t>CANON-202603-005983</t>
        </is>
      </c>
      <c r="B6038" s="9" t="inlineStr">
        <is>
          <t>2026-03</t>
        </is>
      </c>
      <c r="C6038" s="10" t="n">
        <v>46098</v>
      </c>
      <c r="D6038" s="9" t="inlineStr">
        <is>
          <t>Bound</t>
        </is>
      </c>
      <c r="E6038" s="8" t="inlineStr">
        <is>
          <t>Fenwick Merriweather</t>
        </is>
      </c>
      <c r="F6038" s="11" t="n">
        <v>1997</v>
      </c>
      <c r="G6038" s="8" t="inlineStr">
        <is>
          <t>Aston Martin</t>
        </is>
      </c>
      <c r="H6038" s="8" t="inlineStr">
        <is>
          <t>DB5</t>
        </is>
      </c>
      <c r="I6038" s="8" t="inlineStr">
        <is>
          <t>2PTN7P8KUKVER4XJF</t>
        </is>
      </c>
      <c r="J6038" s="8" t="inlineStr">
        <is>
          <t>07 - Post-War Classic (1946-1972)</t>
        </is>
      </c>
      <c r="K6038" s="12" t="n">
        <v>1410000</v>
      </c>
      <c r="L6038" s="8" t="inlineStr">
        <is>
          <t>Idaho</t>
        </is>
      </c>
      <c r="M6038" s="13" t="n">
        <v>10008.34</v>
      </c>
      <c r="N6038" s="13" t="n">
        <v>8474.059999999999</v>
      </c>
      <c r="O6038" s="8" t="n"/>
    </row>
    <row r="6039">
      <c r="A6039" s="8" t="inlineStr">
        <is>
          <t>CANON-202603-005986</t>
        </is>
      </c>
      <c r="B6039" s="9" t="inlineStr">
        <is>
          <t>2026-03</t>
        </is>
      </c>
      <c r="C6039" s="10" t="n">
        <v>46099</v>
      </c>
      <c r="D6039" s="9" t="inlineStr">
        <is>
          <t>Bound</t>
        </is>
      </c>
      <c r="E6039" s="8" t="inlineStr">
        <is>
          <t>Beatrix Fairweather</t>
        </is>
      </c>
      <c r="F6039" s="11" t="n">
        <v>1955</v>
      </c>
      <c r="G6039" s="8" t="inlineStr">
        <is>
          <t>Mercedes-Benz</t>
        </is>
      </c>
      <c r="H6039" s="8" t="inlineStr">
        <is>
          <t>AMG GT</t>
        </is>
      </c>
      <c r="I6039" s="8" t="inlineStr">
        <is>
          <t>P3L3XVTV8708BFHZB</t>
        </is>
      </c>
      <c r="J6039" s="8" t="inlineStr">
        <is>
          <t>02 - Sports / GT</t>
        </is>
      </c>
      <c r="K6039" s="12" t="n">
        <v>200000</v>
      </c>
      <c r="L6039" s="8" t="inlineStr">
        <is>
          <t>Louisiana</t>
        </is>
      </c>
      <c r="M6039" s="13" t="n">
        <v>4200.75</v>
      </c>
      <c r="N6039" s="13" t="n">
        <v>3556.78</v>
      </c>
      <c r="O6039" s="8" t="n"/>
    </row>
    <row r="6040">
      <c r="A6040" s="8" t="inlineStr">
        <is>
          <t>CANON-202603-005987</t>
        </is>
      </c>
      <c r="B6040" s="9" t="inlineStr">
        <is>
          <t>2026-03</t>
        </is>
      </c>
      <c r="C6040" s="10" t="n">
        <v>46112</v>
      </c>
      <c r="D6040" s="9" t="inlineStr">
        <is>
          <t>Bound</t>
        </is>
      </c>
      <c r="E6040" s="8" t="inlineStr">
        <is>
          <t>Ingrid Vasquez</t>
        </is>
      </c>
      <c r="F6040" s="11" t="n">
        <v>2011</v>
      </c>
      <c r="G6040" s="8" t="inlineStr">
        <is>
          <t>Lamborghini</t>
        </is>
      </c>
      <c r="H6040" s="8" t="inlineStr">
        <is>
          <t>Huracan EVO</t>
        </is>
      </c>
      <c r="I6040" s="8" t="inlineStr">
        <is>
          <t>1UEU0U3MJPL8KWS64</t>
        </is>
      </c>
      <c r="J6040" s="8" t="inlineStr">
        <is>
          <t>03 - Supercar</t>
        </is>
      </c>
      <c r="K6040" s="12" t="n">
        <v>785000</v>
      </c>
      <c r="L6040" s="8" t="inlineStr">
        <is>
          <t>Delaware</t>
        </is>
      </c>
      <c r="M6040" s="13" t="n">
        <v>17588.44</v>
      </c>
      <c r="N6040" s="13" t="n">
        <v>14892.13</v>
      </c>
      <c r="O6040" s="8" t="n"/>
    </row>
    <row r="6041">
      <c r="A6041" s="8" t="inlineStr">
        <is>
          <t>CANON-202603-005988</t>
        </is>
      </c>
      <c r="B6041" s="9" t="inlineStr">
        <is>
          <t>2026-03</t>
        </is>
      </c>
      <c r="C6041" s="10" t="n">
        <v>46106</v>
      </c>
      <c r="D6041" s="9" t="inlineStr">
        <is>
          <t>Bound</t>
        </is>
      </c>
      <c r="E6041" s="8" t="inlineStr">
        <is>
          <t>Noor Whitlock</t>
        </is>
      </c>
      <c r="F6041" s="11" t="n">
        <v>1978</v>
      </c>
      <c r="G6041" s="8" t="inlineStr">
        <is>
          <t>Aston Martin</t>
        </is>
      </c>
      <c r="H6041" s="8" t="inlineStr">
        <is>
          <t>DB12</t>
        </is>
      </c>
      <c r="I6041" s="8" t="inlineStr">
        <is>
          <t>GM9GD1DV9YRSRMDL6</t>
        </is>
      </c>
      <c r="J6041" s="8" t="inlineStr">
        <is>
          <t>02 - Sports / GT</t>
        </is>
      </c>
      <c r="K6041" s="12" t="n">
        <v>420000</v>
      </c>
      <c r="L6041" s="8" t="inlineStr">
        <is>
          <t>Indiana</t>
        </is>
      </c>
      <c r="M6041" s="13" t="n">
        <v>7310.38</v>
      </c>
      <c r="N6041" s="13" t="n">
        <v>6189.7</v>
      </c>
      <c r="O6041" s="8" t="n"/>
    </row>
    <row r="6042">
      <c r="A6042" s="8" t="inlineStr">
        <is>
          <t>CANON-202603-005993</t>
        </is>
      </c>
      <c r="B6042" s="9" t="inlineStr">
        <is>
          <t>2026-03</t>
        </is>
      </c>
      <c r="C6042" s="10" t="n">
        <v>46096</v>
      </c>
      <c r="D6042" s="9" t="inlineStr">
        <is>
          <t>Bound</t>
        </is>
      </c>
      <c r="E6042" s="8" t="inlineStr">
        <is>
          <t>Mireille Okonkwo</t>
        </is>
      </c>
      <c r="F6042" s="11" t="n">
        <v>1991</v>
      </c>
      <c r="G6042" s="8" t="inlineStr">
        <is>
          <t>Alfa Romeo</t>
        </is>
      </c>
      <c r="H6042" s="8" t="inlineStr">
        <is>
          <t>8C 2900</t>
        </is>
      </c>
      <c r="I6042" s="8" t="inlineStr">
        <is>
          <t>0VBN7P1FKGAZ683DH</t>
        </is>
      </c>
      <c r="J6042" s="8" t="inlineStr">
        <is>
          <t>06 - Vintage Pre-War (pre-1946)</t>
        </is>
      </c>
      <c r="K6042" s="12" t="n">
        <v>830000</v>
      </c>
      <c r="L6042" s="8" t="inlineStr">
        <is>
          <t>Florida</t>
        </is>
      </c>
      <c r="M6042" s="13" t="n">
        <v>8450.34</v>
      </c>
      <c r="N6042" s="13" t="n">
        <v>7154.9</v>
      </c>
      <c r="O6042" s="8" t="n"/>
    </row>
    <row r="6043">
      <c r="A6043" s="8" t="inlineStr">
        <is>
          <t>CANON-202603-005994</t>
        </is>
      </c>
      <c r="B6043" s="9" t="inlineStr">
        <is>
          <t>2026-03</t>
        </is>
      </c>
      <c r="C6043" s="10" t="n">
        <v>46085</v>
      </c>
      <c r="D6043" s="9" t="inlineStr">
        <is>
          <t>Bound</t>
        </is>
      </c>
      <c r="E6043" s="8" t="inlineStr">
        <is>
          <t>Mireille Okonkwo</t>
        </is>
      </c>
      <c r="F6043" s="11" t="n">
        <v>1988</v>
      </c>
      <c r="G6043" s="8" t="inlineStr">
        <is>
          <t>Maserati</t>
        </is>
      </c>
      <c r="H6043" s="8" t="inlineStr">
        <is>
          <t>GranTurismo</t>
        </is>
      </c>
      <c r="I6043" s="8" t="inlineStr">
        <is>
          <t>03LYA5T7WPK6D7VKF</t>
        </is>
      </c>
      <c r="J6043" s="8" t="inlineStr">
        <is>
          <t>02 - Sports / GT</t>
        </is>
      </c>
      <c r="K6043" s="12" t="n">
        <v>250000</v>
      </c>
      <c r="L6043" s="8" t="inlineStr">
        <is>
          <t>Mississippi</t>
        </is>
      </c>
      <c r="M6043" s="13" t="n">
        <v>4209.91</v>
      </c>
      <c r="N6043" s="13" t="n">
        <v>3564.53</v>
      </c>
      <c r="O6043" s="8" t="n"/>
    </row>
    <row r="6044">
      <c r="A6044" s="8" t="inlineStr">
        <is>
          <t>CANON-202603-005995</t>
        </is>
      </c>
      <c r="B6044" s="9" t="inlineStr">
        <is>
          <t>2026-03</t>
        </is>
      </c>
      <c r="C6044" s="10" t="n">
        <v>46094</v>
      </c>
      <c r="D6044" s="9" t="inlineStr">
        <is>
          <t>Bound</t>
        </is>
      </c>
      <c r="E6044" s="8" t="inlineStr">
        <is>
          <t>Leopold Underwood</t>
        </is>
      </c>
      <c r="F6044" s="11" t="n">
        <v>1998</v>
      </c>
      <c r="G6044" s="8" t="inlineStr">
        <is>
          <t>Porsche</t>
        </is>
      </c>
      <c r="H6044" s="8" t="inlineStr">
        <is>
          <t>911 Turbo S</t>
        </is>
      </c>
      <c r="I6044" s="8" t="inlineStr">
        <is>
          <t>PWH96BJGE4M30HA48</t>
        </is>
      </c>
      <c r="J6044" s="8" t="inlineStr">
        <is>
          <t>02 - Sports / GT</t>
        </is>
      </c>
      <c r="K6044" s="12" t="n">
        <v>295000</v>
      </c>
      <c r="L6044" s="8" t="inlineStr">
        <is>
          <t>New Mexico</t>
        </is>
      </c>
      <c r="M6044" s="13" t="n">
        <v>5343.4</v>
      </c>
      <c r="N6044" s="13" t="n">
        <v>4524.26</v>
      </c>
      <c r="O6044" s="8" t="n"/>
    </row>
    <row r="6045">
      <c r="A6045" s="8" t="inlineStr">
        <is>
          <t>CANON-202603-005996</t>
        </is>
      </c>
      <c r="B6045" s="9" t="inlineStr">
        <is>
          <t>2026-03</t>
        </is>
      </c>
      <c r="C6045" s="10" t="n">
        <v>46088</v>
      </c>
      <c r="D6045" s="9" t="inlineStr">
        <is>
          <t>Bound</t>
        </is>
      </c>
      <c r="E6045" s="8" t="inlineStr">
        <is>
          <t>Thaddeus Thistlewood</t>
        </is>
      </c>
      <c r="F6045" s="11" t="n">
        <v>1987</v>
      </c>
      <c r="G6045" s="8" t="inlineStr">
        <is>
          <t>Aston Martin</t>
        </is>
      </c>
      <c r="H6045" s="8" t="inlineStr">
        <is>
          <t>DB12</t>
        </is>
      </c>
      <c r="I6045" s="8" t="inlineStr">
        <is>
          <t>9XWXH1ZHY39Z2RASL</t>
        </is>
      </c>
      <c r="J6045" s="8" t="inlineStr">
        <is>
          <t>02 - Sports / GT</t>
        </is>
      </c>
      <c r="K6045" s="12" t="n">
        <v>860000</v>
      </c>
      <c r="L6045" s="8" t="inlineStr">
        <is>
          <t>Florida</t>
        </is>
      </c>
      <c r="M6045" s="13" t="n">
        <v>14976.98</v>
      </c>
      <c r="N6045" s="13" t="n">
        <v>12681.01</v>
      </c>
      <c r="O6045" s="8" t="n"/>
    </row>
    <row r="6046">
      <c r="A6046" s="8" t="inlineStr">
        <is>
          <t>CANON-202603-005997</t>
        </is>
      </c>
      <c r="B6046" s="9" t="inlineStr">
        <is>
          <t>2026-03</t>
        </is>
      </c>
      <c r="C6046" s="10" t="n">
        <v>46110</v>
      </c>
      <c r="D6046" s="9" t="inlineStr">
        <is>
          <t>Bound</t>
        </is>
      </c>
      <c r="E6046" s="8" t="inlineStr">
        <is>
          <t>Callum Larsson</t>
        </is>
      </c>
      <c r="F6046" s="11" t="n">
        <v>1979</v>
      </c>
      <c r="G6046" s="8" t="inlineStr">
        <is>
          <t>Ferrari</t>
        </is>
      </c>
      <c r="H6046" s="8" t="inlineStr">
        <is>
          <t>SF90 Stradale</t>
        </is>
      </c>
      <c r="I6046" s="8" t="inlineStr">
        <is>
          <t>BMHRLBDSDFE8LFP17</t>
        </is>
      </c>
      <c r="J6046" s="8" t="inlineStr">
        <is>
          <t>03 - Supercar</t>
        </is>
      </c>
      <c r="K6046" s="12" t="n">
        <v>785000</v>
      </c>
      <c r="L6046" s="8" t="inlineStr">
        <is>
          <t>Kentucky</t>
        </is>
      </c>
      <c r="M6046" s="13" t="n">
        <v>18854.81</v>
      </c>
      <c r="N6046" s="13" t="n">
        <v>15964.37</v>
      </c>
      <c r="O6046" s="8" t="n"/>
    </row>
    <row r="6047">
      <c r="A6047" s="8" t="inlineStr">
        <is>
          <t>CANON-202603-005998</t>
        </is>
      </c>
      <c r="B6047" s="9" t="inlineStr">
        <is>
          <t>2026-03</t>
        </is>
      </c>
      <c r="C6047" s="10" t="n">
        <v>46104</v>
      </c>
      <c r="D6047" s="9" t="inlineStr">
        <is>
          <t>Bound</t>
        </is>
      </c>
      <c r="E6047" s="8" t="inlineStr">
        <is>
          <t>Anouk Castellanos</t>
        </is>
      </c>
      <c r="F6047" s="11" t="n">
        <v>2013</v>
      </c>
      <c r="G6047" s="8" t="inlineStr">
        <is>
          <t>Lamborghini</t>
        </is>
      </c>
      <c r="H6047" s="8" t="inlineStr">
        <is>
          <t>Huracan EVO</t>
        </is>
      </c>
      <c r="I6047" s="8" t="inlineStr">
        <is>
          <t>JMCAY9L32Z03961M6</t>
        </is>
      </c>
      <c r="J6047" s="8" t="inlineStr">
        <is>
          <t>03 - Supercar</t>
        </is>
      </c>
      <c r="K6047" s="12" t="n">
        <v>250000</v>
      </c>
      <c r="L6047" s="8" t="inlineStr">
        <is>
          <t>Rhode Island</t>
        </is>
      </c>
      <c r="M6047" s="13" t="n">
        <v>7431.6</v>
      </c>
      <c r="N6047" s="13" t="n">
        <v>6292.34</v>
      </c>
      <c r="O6047" s="8" t="n"/>
    </row>
    <row r="6048">
      <c r="A6048" s="8" t="inlineStr">
        <is>
          <t>CANON-202603-005999</t>
        </is>
      </c>
      <c r="B6048" s="9" t="inlineStr">
        <is>
          <t>2026-03</t>
        </is>
      </c>
      <c r="C6048" s="10" t="n">
        <v>46102</v>
      </c>
      <c r="D6048" s="9" t="inlineStr">
        <is>
          <t>Bound</t>
        </is>
      </c>
      <c r="E6048" s="8" t="inlineStr">
        <is>
          <t>Delphine Farkas</t>
        </is>
      </c>
      <c r="F6048" s="11" t="n">
        <v>1983</v>
      </c>
      <c r="G6048" s="8" t="inlineStr">
        <is>
          <t>Mercedes-Benz</t>
        </is>
      </c>
      <c r="H6048" s="8" t="inlineStr">
        <is>
          <t>AMG GT</t>
        </is>
      </c>
      <c r="I6048" s="8" t="inlineStr">
        <is>
          <t>5N185XRK30XPJL8LM</t>
        </is>
      </c>
      <c r="J6048" s="8" t="inlineStr">
        <is>
          <t>02 - Sports / GT</t>
        </is>
      </c>
      <c r="K6048" s="12" t="n">
        <v>1520000</v>
      </c>
      <c r="L6048" s="8" t="inlineStr">
        <is>
          <t>Missouri</t>
        </is>
      </c>
      <c r="M6048" s="13" t="n">
        <v>16720</v>
      </c>
      <c r="N6048" s="13" t="n">
        <v>14156.82</v>
      </c>
      <c r="O6048" s="8" t="n"/>
    </row>
    <row r="6049">
      <c r="A6049" s="8" t="inlineStr">
        <is>
          <t>CANON-202603-006000</t>
        </is>
      </c>
      <c r="B6049" s="9" t="inlineStr">
        <is>
          <t>2026-03</t>
        </is>
      </c>
      <c r="C6049" s="10" t="n">
        <v>46097</v>
      </c>
      <c r="D6049" s="9" t="inlineStr">
        <is>
          <t>Bound</t>
        </is>
      </c>
      <c r="E6049" s="8" t="inlineStr">
        <is>
          <t>Noor Vasquez</t>
        </is>
      </c>
      <c r="F6049" s="11" t="n">
        <v>2008</v>
      </c>
      <c r="G6049" s="8" t="inlineStr">
        <is>
          <t>Ferrari</t>
        </is>
      </c>
      <c r="H6049" s="8" t="inlineStr">
        <is>
          <t>SF90 Stradale</t>
        </is>
      </c>
      <c r="I6049" s="8" t="inlineStr">
        <is>
          <t>3HZ5SF2BDU244LFV8</t>
        </is>
      </c>
      <c r="J6049" s="8" t="inlineStr">
        <is>
          <t>03 - Supercar</t>
        </is>
      </c>
      <c r="K6049" s="12" t="n">
        <v>845000</v>
      </c>
      <c r="L6049" s="8" t="inlineStr">
        <is>
          <t>Maine</t>
        </is>
      </c>
      <c r="M6049" s="13" t="n">
        <v>16357.92</v>
      </c>
      <c r="N6049" s="13" t="n">
        <v>13850.25</v>
      </c>
      <c r="O6049" s="8" t="n"/>
    </row>
    <row r="6050">
      <c r="A6050" s="8" t="inlineStr">
        <is>
          <t>CANON-202603-006001</t>
        </is>
      </c>
      <c r="B6050" s="9" t="inlineStr">
        <is>
          <t>2026-03</t>
        </is>
      </c>
      <c r="C6050" s="10" t="n">
        <v>46093</v>
      </c>
      <c r="D6050" s="9" t="inlineStr">
        <is>
          <t>Bound</t>
        </is>
      </c>
      <c r="E6050" s="8" t="inlineStr">
        <is>
          <t>Aurelio Whitlock</t>
        </is>
      </c>
      <c r="F6050" s="11" t="n">
        <v>1956</v>
      </c>
      <c r="G6050" s="8" t="inlineStr">
        <is>
          <t>Ferrari</t>
        </is>
      </c>
      <c r="H6050" s="8" t="inlineStr">
        <is>
          <t>296 GTB</t>
        </is>
      </c>
      <c r="I6050" s="8" t="inlineStr">
        <is>
          <t>W5U3FWRU4AENPZGUA</t>
        </is>
      </c>
      <c r="J6050" s="8" t="inlineStr">
        <is>
          <t>03 - Supercar</t>
        </is>
      </c>
      <c r="K6050" s="12" t="n">
        <v>510000</v>
      </c>
      <c r="L6050" s="8" t="inlineStr">
        <is>
          <t>Montana</t>
        </is>
      </c>
      <c r="M6050" s="13" t="n">
        <v>8501.6</v>
      </c>
      <c r="N6050" s="13" t="n">
        <v>7198.3</v>
      </c>
      <c r="O6050" s="8" t="n"/>
    </row>
    <row r="6051">
      <c r="A6051" s="8" t="inlineStr">
        <is>
          <t>CANON-202603-006003</t>
        </is>
      </c>
      <c r="B6051" s="9" t="inlineStr">
        <is>
          <t>2026-03</t>
        </is>
      </c>
      <c r="C6051" s="10" t="n">
        <v>46109</v>
      </c>
      <c r="D6051" s="9" t="inlineStr">
        <is>
          <t>Bound</t>
        </is>
      </c>
      <c r="E6051" s="8" t="inlineStr">
        <is>
          <t>Everett Delacroix</t>
        </is>
      </c>
      <c r="F6051" s="11" t="n">
        <v>1982</v>
      </c>
      <c r="G6051" s="8" t="inlineStr">
        <is>
          <t>Lamborghini</t>
        </is>
      </c>
      <c r="H6051" s="8" t="inlineStr">
        <is>
          <t>Huracan EVO</t>
        </is>
      </c>
      <c r="I6051" s="8" t="inlineStr">
        <is>
          <t>4HY17SCTYF2M23NYG</t>
        </is>
      </c>
      <c r="J6051" s="8" t="inlineStr">
        <is>
          <t>03 - Supercar</t>
        </is>
      </c>
      <c r="K6051" s="12" t="n">
        <v>315000</v>
      </c>
      <c r="L6051" s="8" t="inlineStr">
        <is>
          <t>Washington</t>
        </is>
      </c>
      <c r="M6051" s="13" t="n">
        <v>6561.51</v>
      </c>
      <c r="N6051" s="13" t="n">
        <v>5555.63</v>
      </c>
      <c r="O6051" s="8" t="n"/>
    </row>
    <row r="6052">
      <c r="A6052" s="8" t="inlineStr">
        <is>
          <t>CANON-202603-006004</t>
        </is>
      </c>
      <c r="B6052" s="9" t="inlineStr">
        <is>
          <t>2026-03</t>
        </is>
      </c>
      <c r="C6052" s="10" t="n">
        <v>46108</v>
      </c>
      <c r="D6052" s="9" t="inlineStr">
        <is>
          <t>Bound</t>
        </is>
      </c>
      <c r="E6052" s="8" t="inlineStr">
        <is>
          <t>Ramona Rourke</t>
        </is>
      </c>
      <c r="F6052" s="11" t="n">
        <v>1983</v>
      </c>
      <c r="G6052" s="8" t="inlineStr">
        <is>
          <t>Maserati</t>
        </is>
      </c>
      <c r="H6052" s="8" t="inlineStr">
        <is>
          <t>GranTurismo</t>
        </is>
      </c>
      <c r="I6052" s="8" t="inlineStr">
        <is>
          <t>UC9SPGJYF8R9SE4LV</t>
        </is>
      </c>
      <c r="J6052" s="8" t="inlineStr">
        <is>
          <t>02 - Sports / GT</t>
        </is>
      </c>
      <c r="K6052" s="12" t="n">
        <v>475000</v>
      </c>
      <c r="L6052" s="8" t="inlineStr">
        <is>
          <t>Illinois</t>
        </is>
      </c>
      <c r="M6052" s="13" t="n">
        <v>9141.51</v>
      </c>
      <c r="N6052" s="13" t="n">
        <v>7740.12</v>
      </c>
      <c r="O6052" s="8" t="n"/>
    </row>
    <row r="6053">
      <c r="A6053" s="8" t="inlineStr">
        <is>
          <t>CANON-202603-006006</t>
        </is>
      </c>
      <c r="B6053" s="9" t="inlineStr">
        <is>
          <t>2026-03</t>
        </is>
      </c>
      <c r="C6053" s="10" t="n">
        <v>46085</v>
      </c>
      <c r="D6053" s="9" t="inlineStr">
        <is>
          <t>Bound</t>
        </is>
      </c>
      <c r="E6053" s="8" t="inlineStr">
        <is>
          <t>Fitzgerald Nakashima</t>
        </is>
      </c>
      <c r="F6053" s="11" t="n">
        <v>1976</v>
      </c>
      <c r="G6053" s="8" t="inlineStr">
        <is>
          <t>Aston Martin</t>
        </is>
      </c>
      <c r="H6053" s="8" t="inlineStr">
        <is>
          <t>DB5</t>
        </is>
      </c>
      <c r="I6053" s="8" t="inlineStr">
        <is>
          <t>81WY012U7AWCEZ2SM</t>
        </is>
      </c>
      <c r="J6053" s="8" t="inlineStr">
        <is>
          <t>07 - Post-War Classic (1946-1972)</t>
        </is>
      </c>
      <c r="K6053" s="12" t="n">
        <v>830000</v>
      </c>
      <c r="L6053" s="8" t="inlineStr">
        <is>
          <t>Minnesota</t>
        </is>
      </c>
      <c r="M6053" s="13" t="n">
        <v>8888.83</v>
      </c>
      <c r="N6053" s="13" t="n">
        <v>7526.17</v>
      </c>
      <c r="O6053" s="8" t="n"/>
    </row>
    <row r="6054">
      <c r="A6054" s="8" t="inlineStr">
        <is>
          <t>CANON-202603-006007</t>
        </is>
      </c>
      <c r="B6054" s="9" t="inlineStr">
        <is>
          <t>2026-03</t>
        </is>
      </c>
      <c r="C6054" s="10" t="n">
        <v>46106</v>
      </c>
      <c r="D6054" s="9" t="inlineStr">
        <is>
          <t>Bound</t>
        </is>
      </c>
      <c r="E6054" s="8" t="inlineStr">
        <is>
          <t>Callum Farkas</t>
        </is>
      </c>
      <c r="F6054" s="11" t="n">
        <v>1957</v>
      </c>
      <c r="G6054" s="8" t="inlineStr">
        <is>
          <t>Jaguar</t>
        </is>
      </c>
      <c r="H6054" s="8" t="inlineStr">
        <is>
          <t>E-Type Series 1</t>
        </is>
      </c>
      <c r="I6054" s="8" t="inlineStr">
        <is>
          <t>85SBU1L0ASFVCU4A8</t>
        </is>
      </c>
      <c r="J6054" s="8" t="inlineStr">
        <is>
          <t>07 - Post-War Classic (1946-1972)</t>
        </is>
      </c>
      <c r="K6054" s="12" t="n">
        <v>485000</v>
      </c>
      <c r="L6054" s="8" t="inlineStr">
        <is>
          <t>Florida</t>
        </is>
      </c>
      <c r="M6054" s="13" t="n">
        <v>6237.28</v>
      </c>
      <c r="N6054" s="13" t="n">
        <v>5281.1</v>
      </c>
      <c r="O6054" s="8" t="n"/>
    </row>
    <row r="6055">
      <c r="A6055" s="8" t="inlineStr">
        <is>
          <t>CANON-202603-006008</t>
        </is>
      </c>
      <c r="B6055" s="9" t="inlineStr">
        <is>
          <t>2026-03</t>
        </is>
      </c>
      <c r="C6055" s="10" t="n">
        <v>46106</v>
      </c>
      <c r="D6055" s="9" t="inlineStr">
        <is>
          <t>Bound</t>
        </is>
      </c>
      <c r="E6055" s="8" t="inlineStr">
        <is>
          <t>Horace Ashcombe</t>
        </is>
      </c>
      <c r="F6055" s="11" t="n">
        <v>2018</v>
      </c>
      <c r="G6055" s="8" t="inlineStr">
        <is>
          <t>Bentley</t>
        </is>
      </c>
      <c r="H6055" s="8" t="inlineStr">
        <is>
          <t>Continental GT</t>
        </is>
      </c>
      <c r="I6055" s="8" t="inlineStr">
        <is>
          <t>KZL4CCVJ5WTR9BURE</t>
        </is>
      </c>
      <c r="J6055" s="8" t="inlineStr">
        <is>
          <t>02 - Sports / GT</t>
        </is>
      </c>
      <c r="K6055" s="12" t="n">
        <v>350000</v>
      </c>
      <c r="L6055" s="8" t="inlineStr">
        <is>
          <t>Washington</t>
        </is>
      </c>
      <c r="M6055" s="13" t="n">
        <v>4754.72</v>
      </c>
      <c r="N6055" s="13" t="n">
        <v>4025.82</v>
      </c>
      <c r="O6055" s="8" t="n"/>
    </row>
    <row r="6056">
      <c r="A6056" s="8" t="inlineStr">
        <is>
          <t>CANON-202603-006010</t>
        </is>
      </c>
      <c r="B6056" s="9" t="inlineStr">
        <is>
          <t>2026-03</t>
        </is>
      </c>
      <c r="C6056" s="10" t="n">
        <v>46106</v>
      </c>
      <c r="D6056" s="9" t="inlineStr">
        <is>
          <t>Bound</t>
        </is>
      </c>
      <c r="E6056" s="8" t="inlineStr">
        <is>
          <t>Marisol Blackwood</t>
        </is>
      </c>
      <c r="F6056" s="11" t="n">
        <v>1975</v>
      </c>
      <c r="G6056" s="8" t="inlineStr">
        <is>
          <t>Porsche</t>
        </is>
      </c>
      <c r="H6056" s="8" t="inlineStr">
        <is>
          <t>911 Turbo S</t>
        </is>
      </c>
      <c r="I6056" s="8" t="inlineStr">
        <is>
          <t>D5RUZRNRKK3KNA6N2</t>
        </is>
      </c>
      <c r="J6056" s="8" t="inlineStr">
        <is>
          <t>02 - Sports / GT</t>
        </is>
      </c>
      <c r="K6056" s="12" t="n">
        <v>1830000</v>
      </c>
      <c r="L6056" s="8" t="inlineStr">
        <is>
          <t>Maine</t>
        </is>
      </c>
      <c r="M6056" s="13" t="n">
        <v>20509.81</v>
      </c>
      <c r="N6056" s="13" t="n">
        <v>17365.66</v>
      </c>
      <c r="O6056" s="8" t="n"/>
    </row>
    <row r="6057">
      <c r="A6057" s="8" t="inlineStr">
        <is>
          <t>CANON-202603-006011</t>
        </is>
      </c>
      <c r="B6057" s="9" t="inlineStr">
        <is>
          <t>2026-03</t>
        </is>
      </c>
      <c r="C6057" s="10" t="n">
        <v>46083</v>
      </c>
      <c r="D6057" s="9" t="inlineStr">
        <is>
          <t>Bound</t>
        </is>
      </c>
      <c r="E6057" s="8" t="inlineStr">
        <is>
          <t>Sunniva Underwood</t>
        </is>
      </c>
      <c r="F6057" s="11" t="n">
        <v>1979</v>
      </c>
      <c r="G6057" s="8" t="inlineStr">
        <is>
          <t>Porsche</t>
        </is>
      </c>
      <c r="H6057" s="8" t="inlineStr">
        <is>
          <t>911 Turbo S</t>
        </is>
      </c>
      <c r="I6057" s="8" t="inlineStr">
        <is>
          <t>U739AS0AHZ9BM0UHK</t>
        </is>
      </c>
      <c r="J6057" s="8" t="inlineStr">
        <is>
          <t>02 - Sports / GT</t>
        </is>
      </c>
      <c r="K6057" s="12" t="n">
        <v>230000</v>
      </c>
      <c r="L6057" s="8" t="inlineStr">
        <is>
          <t>Oklahoma</t>
        </is>
      </c>
      <c r="M6057" s="13" t="n">
        <v>5030.49</v>
      </c>
      <c r="N6057" s="13" t="n">
        <v>4259.32</v>
      </c>
      <c r="O6057" s="8" t="n"/>
    </row>
    <row r="6058">
      <c r="A6058" s="8" t="inlineStr">
        <is>
          <t>CANON-202603-006012</t>
        </is>
      </c>
      <c r="B6058" s="9" t="inlineStr">
        <is>
          <t>2026-03</t>
        </is>
      </c>
      <c r="C6058" s="10" t="n">
        <v>46103</v>
      </c>
      <c r="D6058" s="9" t="inlineStr">
        <is>
          <t>Bound</t>
        </is>
      </c>
      <c r="E6058" s="8" t="inlineStr">
        <is>
          <t>Everett Pennington</t>
        </is>
      </c>
      <c r="F6058" s="11" t="n">
        <v>1996</v>
      </c>
      <c r="G6058" s="8" t="inlineStr">
        <is>
          <t>Mercedes-Benz</t>
        </is>
      </c>
      <c r="H6058" s="8" t="inlineStr">
        <is>
          <t>280SL Pagoda</t>
        </is>
      </c>
      <c r="I6058" s="8" t="inlineStr">
        <is>
          <t>B1CRW56BBA6G07AJU</t>
        </is>
      </c>
      <c r="J6058" s="8" t="inlineStr">
        <is>
          <t>07 - Post-War Classic (1946-1972)</t>
        </is>
      </c>
      <c r="K6058" s="12" t="n">
        <v>390000</v>
      </c>
      <c r="L6058" s="8" t="inlineStr">
        <is>
          <t>New York</t>
        </is>
      </c>
      <c r="M6058" s="13" t="n">
        <v>4521.06</v>
      </c>
      <c r="N6058" s="13" t="n">
        <v>3827.98</v>
      </c>
      <c r="O6058" s="8" t="n"/>
    </row>
    <row r="6059">
      <c r="A6059" s="8" t="inlineStr">
        <is>
          <t>CANON-202603-006013</t>
        </is>
      </c>
      <c r="B6059" s="9" t="inlineStr">
        <is>
          <t>2026-03</t>
        </is>
      </c>
      <c r="C6059" s="10" t="n">
        <v>46106</v>
      </c>
      <c r="D6059" s="9" t="inlineStr">
        <is>
          <t>Bound</t>
        </is>
      </c>
      <c r="E6059" s="8" t="inlineStr">
        <is>
          <t>Callum Montoya</t>
        </is>
      </c>
      <c r="F6059" s="11" t="n">
        <v>2015</v>
      </c>
      <c r="G6059" s="8" t="inlineStr">
        <is>
          <t>Mercedes-Benz</t>
        </is>
      </c>
      <c r="H6059" s="8" t="inlineStr">
        <is>
          <t>280SL Pagoda</t>
        </is>
      </c>
      <c r="I6059" s="8" t="inlineStr">
        <is>
          <t>NBWBDENPMJ4L8XYBD</t>
        </is>
      </c>
      <c r="J6059" s="8" t="inlineStr">
        <is>
          <t>07 - Post-War Classic (1946-1972)</t>
        </is>
      </c>
      <c r="K6059" s="12" t="n">
        <v>915000</v>
      </c>
      <c r="L6059" s="8" t="inlineStr">
        <is>
          <t>Illinois</t>
        </is>
      </c>
      <c r="M6059" s="13" t="n">
        <v>10096.08</v>
      </c>
      <c r="N6059" s="13" t="n">
        <v>8548.35</v>
      </c>
      <c r="O6059" s="8" t="n"/>
    </row>
    <row r="6060">
      <c r="A6060" s="8" t="inlineStr">
        <is>
          <t>CANON-202603-006015</t>
        </is>
      </c>
      <c r="B6060" s="9" t="inlineStr">
        <is>
          <t>2026-03</t>
        </is>
      </c>
      <c r="C6060" s="10" t="n">
        <v>46087</v>
      </c>
      <c r="D6060" s="9" t="inlineStr">
        <is>
          <t>Bound</t>
        </is>
      </c>
      <c r="E6060" s="8" t="inlineStr">
        <is>
          <t>Callum Okonkwo</t>
        </is>
      </c>
      <c r="F6060" s="11" t="n">
        <v>2008</v>
      </c>
      <c r="G6060" s="8" t="inlineStr">
        <is>
          <t>Aston Martin</t>
        </is>
      </c>
      <c r="H6060" s="8" t="inlineStr">
        <is>
          <t>DB5</t>
        </is>
      </c>
      <c r="I6060" s="8" t="inlineStr">
        <is>
          <t>2MCUFAGCVA5FRW6DL</t>
        </is>
      </c>
      <c r="J6060" s="8" t="inlineStr">
        <is>
          <t>07 - Post-War Classic (1946-1972)</t>
        </is>
      </c>
      <c r="K6060" s="12" t="n">
        <v>500000</v>
      </c>
      <c r="L6060" s="8" t="inlineStr">
        <is>
          <t>Nevada</t>
        </is>
      </c>
      <c r="M6060" s="13" t="n">
        <v>4746.23</v>
      </c>
      <c r="N6060" s="13" t="n">
        <v>4018.63</v>
      </c>
      <c r="O6060" s="8" t="n"/>
    </row>
    <row r="6061">
      <c r="A6061" s="8" t="inlineStr">
        <is>
          <t>CANON-202603-006016</t>
        </is>
      </c>
      <c r="B6061" s="9" t="inlineStr">
        <is>
          <t>2026-03</t>
        </is>
      </c>
      <c r="C6061" s="10" t="n">
        <v>46089</v>
      </c>
      <c r="D6061" s="9" t="inlineStr">
        <is>
          <t>Bound</t>
        </is>
      </c>
      <c r="E6061" s="8" t="inlineStr">
        <is>
          <t>Sunniva Pennington</t>
        </is>
      </c>
      <c r="F6061" s="11" t="n">
        <v>1977</v>
      </c>
      <c r="G6061" s="8" t="inlineStr">
        <is>
          <t>BMW</t>
        </is>
      </c>
      <c r="H6061" s="8" t="inlineStr">
        <is>
          <t>M8 Competition</t>
        </is>
      </c>
      <c r="I6061" s="8" t="inlineStr">
        <is>
          <t>GVKJ8ZTARCFX2TMKD</t>
        </is>
      </c>
      <c r="J6061" s="8" t="inlineStr">
        <is>
          <t>02 - Sports / GT</t>
        </is>
      </c>
      <c r="K6061" s="12" t="n">
        <v>730000</v>
      </c>
      <c r="L6061" s="8" t="inlineStr">
        <is>
          <t>Ohio</t>
        </is>
      </c>
      <c r="M6061" s="13" t="n">
        <v>12444.43</v>
      </c>
      <c r="N6061" s="13" t="n">
        <v>10536.7</v>
      </c>
      <c r="O6061" s="8" t="n"/>
    </row>
    <row r="6062">
      <c r="A6062" s="8" t="inlineStr">
        <is>
          <t>CANON-202603-006017</t>
        </is>
      </c>
      <c r="B6062" s="9" t="inlineStr">
        <is>
          <t>2026-03</t>
        </is>
      </c>
      <c r="C6062" s="10" t="n">
        <v>46098</v>
      </c>
      <c r="D6062" s="9" t="inlineStr">
        <is>
          <t>Bound</t>
        </is>
      </c>
      <c r="E6062" s="8" t="inlineStr">
        <is>
          <t>Ottilie Rourke</t>
        </is>
      </c>
      <c r="F6062" s="11" t="n">
        <v>2000</v>
      </c>
      <c r="G6062" s="8" t="inlineStr">
        <is>
          <t>Bentley</t>
        </is>
      </c>
      <c r="H6062" s="8" t="inlineStr">
        <is>
          <t>Continental GT</t>
        </is>
      </c>
      <c r="I6062" s="8" t="inlineStr">
        <is>
          <t>P6UCA2W18GGKJUSBA</t>
        </is>
      </c>
      <c r="J6062" s="8" t="inlineStr">
        <is>
          <t>02 - Sports / GT</t>
        </is>
      </c>
      <c r="K6062" s="12" t="n">
        <v>1950000</v>
      </c>
      <c r="L6062" s="8" t="inlineStr">
        <is>
          <t>New York</t>
        </is>
      </c>
      <c r="M6062" s="13" t="n">
        <v>25901.89</v>
      </c>
      <c r="N6062" s="13" t="n">
        <v>21931.13</v>
      </c>
      <c r="O6062" s="8" t="n"/>
    </row>
    <row r="6063">
      <c r="A6063" s="8" t="inlineStr">
        <is>
          <t>CANON-202603-006018</t>
        </is>
      </c>
      <c r="B6063" s="9" t="inlineStr">
        <is>
          <t>2026-03</t>
        </is>
      </c>
      <c r="C6063" s="10" t="n">
        <v>46086</v>
      </c>
      <c r="D6063" s="9" t="inlineStr">
        <is>
          <t>Bound</t>
        </is>
      </c>
      <c r="E6063" s="8" t="inlineStr">
        <is>
          <t>Wilhelmina Rourke</t>
        </is>
      </c>
      <c r="F6063" s="11" t="n">
        <v>1978</v>
      </c>
      <c r="G6063" s="8" t="inlineStr">
        <is>
          <t>Ferrari</t>
        </is>
      </c>
      <c r="H6063" s="8" t="inlineStr">
        <is>
          <t>296 GTB</t>
        </is>
      </c>
      <c r="I6063" s="8" t="inlineStr">
        <is>
          <t>GJ7GNY8HNGD626P50</t>
        </is>
      </c>
      <c r="J6063" s="8" t="inlineStr">
        <is>
          <t>03 - Supercar</t>
        </is>
      </c>
      <c r="K6063" s="12" t="n">
        <v>465000</v>
      </c>
      <c r="L6063" s="8" t="inlineStr">
        <is>
          <t>Colorado</t>
        </is>
      </c>
      <c r="M6063" s="13" t="n">
        <v>11098.58</v>
      </c>
      <c r="N6063" s="13" t="n">
        <v>9397.17</v>
      </c>
      <c r="O6063" s="8" t="n"/>
    </row>
    <row r="6064">
      <c r="A6064" s="8" t="inlineStr">
        <is>
          <t>CANON-202603-006019</t>
        </is>
      </c>
      <c r="B6064" s="9" t="inlineStr">
        <is>
          <t>2026-03</t>
        </is>
      </c>
      <c r="C6064" s="10" t="n">
        <v>46105</v>
      </c>
      <c r="D6064" s="9" t="inlineStr">
        <is>
          <t>Bound</t>
        </is>
      </c>
      <c r="E6064" s="8" t="inlineStr">
        <is>
          <t>Everett Merriweather</t>
        </is>
      </c>
      <c r="F6064" s="11" t="n">
        <v>2010</v>
      </c>
      <c r="G6064" s="8" t="inlineStr">
        <is>
          <t>BMW</t>
        </is>
      </c>
      <c r="H6064" s="8" t="inlineStr">
        <is>
          <t>M8 Competition</t>
        </is>
      </c>
      <c r="I6064" s="8" t="inlineStr">
        <is>
          <t>B9M2SCPL2CDSR70M9</t>
        </is>
      </c>
      <c r="J6064" s="8" t="inlineStr">
        <is>
          <t>02 - Sports / GT</t>
        </is>
      </c>
      <c r="K6064" s="12" t="n">
        <v>780000</v>
      </c>
      <c r="L6064" s="8" t="inlineStr">
        <is>
          <t>Colorado</t>
        </is>
      </c>
      <c r="M6064" s="13" t="n">
        <v>10522.64</v>
      </c>
      <c r="N6064" s="13" t="n">
        <v>8909.52</v>
      </c>
      <c r="O6064" s="8" t="n"/>
    </row>
    <row r="6065">
      <c r="A6065" s="8" t="inlineStr">
        <is>
          <t>CANON-202603-006021</t>
        </is>
      </c>
      <c r="B6065" s="9" t="inlineStr">
        <is>
          <t>2026-03</t>
        </is>
      </c>
      <c r="C6065" s="10" t="n">
        <v>46093</v>
      </c>
      <c r="D6065" s="9" t="inlineStr">
        <is>
          <t>Bound</t>
        </is>
      </c>
      <c r="E6065" s="8" t="inlineStr">
        <is>
          <t>Noor Castellanos</t>
        </is>
      </c>
      <c r="F6065" s="11" t="n">
        <v>1993</v>
      </c>
      <c r="G6065" s="8" t="inlineStr">
        <is>
          <t>Lamborghini</t>
        </is>
      </c>
      <c r="H6065" s="8" t="inlineStr">
        <is>
          <t>Huracan EVO</t>
        </is>
      </c>
      <c r="I6065" s="8" t="inlineStr">
        <is>
          <t>YY5XSMWVUEWJ8ZRUL</t>
        </is>
      </c>
      <c r="J6065" s="8" t="inlineStr">
        <is>
          <t>03 - Supercar</t>
        </is>
      </c>
      <c r="K6065" s="12" t="n">
        <v>1145000</v>
      </c>
      <c r="L6065" s="8" t="inlineStr">
        <is>
          <t>Wyoming</t>
        </is>
      </c>
      <c r="M6065" s="13" t="n">
        <v>18492.83</v>
      </c>
      <c r="N6065" s="13" t="n">
        <v>15657.88</v>
      </c>
      <c r="O6065" s="8" t="n"/>
    </row>
    <row r="6066">
      <c r="A6066" s="8" t="inlineStr">
        <is>
          <t>CANON-202603-006024</t>
        </is>
      </c>
      <c r="B6066" s="9" t="inlineStr">
        <is>
          <t>2026-03</t>
        </is>
      </c>
      <c r="C6066" s="10" t="n">
        <v>46082</v>
      </c>
      <c r="D6066" s="9" t="inlineStr">
        <is>
          <t>Bound</t>
        </is>
      </c>
      <c r="E6066" s="8" t="inlineStr">
        <is>
          <t>Delphine Whitlock</t>
        </is>
      </c>
      <c r="F6066" s="11" t="n">
        <v>2021</v>
      </c>
      <c r="G6066" s="8" t="inlineStr">
        <is>
          <t>Mercedes-Benz</t>
        </is>
      </c>
      <c r="H6066" s="8" t="inlineStr">
        <is>
          <t>AMG GT</t>
        </is>
      </c>
      <c r="I6066" s="8" t="inlineStr">
        <is>
          <t>V53NGBUPNKBRYXS6T</t>
        </is>
      </c>
      <c r="J6066" s="8" t="inlineStr">
        <is>
          <t>02 - Sports / GT</t>
        </is>
      </c>
      <c r="K6066" s="12" t="n">
        <v>1065000</v>
      </c>
      <c r="L6066" s="8" t="inlineStr">
        <is>
          <t>New Mexico</t>
        </is>
      </c>
      <c r="M6066" s="13" t="n">
        <v>14146.42</v>
      </c>
      <c r="N6066" s="13" t="n">
        <v>11977.77</v>
      </c>
      <c r="O6066" s="8" t="n"/>
    </row>
    <row r="6067">
      <c r="A6067" s="8" t="inlineStr">
        <is>
          <t>CANON-202603-006026</t>
        </is>
      </c>
      <c r="B6067" s="9" t="inlineStr">
        <is>
          <t>2026-03</t>
        </is>
      </c>
      <c r="C6067" s="10" t="n">
        <v>46112</v>
      </c>
      <c r="D6067" s="9" t="inlineStr">
        <is>
          <t>Bound</t>
        </is>
      </c>
      <c r="E6067" s="8" t="inlineStr">
        <is>
          <t>Fenwick Vasquez</t>
        </is>
      </c>
      <c r="F6067" s="11" t="n">
        <v>1994</v>
      </c>
      <c r="G6067" s="8" t="inlineStr">
        <is>
          <t>Bentley</t>
        </is>
      </c>
      <c r="H6067" s="8" t="inlineStr">
        <is>
          <t>Continental GT</t>
        </is>
      </c>
      <c r="I6067" s="8" t="inlineStr">
        <is>
          <t>B5UUV24LNH6J96XL2</t>
        </is>
      </c>
      <c r="J6067" s="8" t="inlineStr">
        <is>
          <t>02 - Sports / GT</t>
        </is>
      </c>
      <c r="K6067" s="12" t="n">
        <v>560000</v>
      </c>
      <c r="L6067" s="8" t="inlineStr">
        <is>
          <t>Florida</t>
        </is>
      </c>
      <c r="M6067" s="13" t="n">
        <v>9752.450000000001</v>
      </c>
      <c r="N6067" s="13" t="n">
        <v>8257.4</v>
      </c>
      <c r="O6067" s="8" t="n"/>
    </row>
    <row r="6068">
      <c r="A6068" s="8" t="inlineStr">
        <is>
          <t>CANON-202603-006027</t>
        </is>
      </c>
      <c r="B6068" s="9" t="inlineStr">
        <is>
          <t>2026-03</t>
        </is>
      </c>
      <c r="C6068" s="10" t="n">
        <v>46089</v>
      </c>
      <c r="D6068" s="9" t="inlineStr">
        <is>
          <t>Bound</t>
        </is>
      </c>
      <c r="E6068" s="8" t="inlineStr">
        <is>
          <t>Mireille Castellanos</t>
        </is>
      </c>
      <c r="F6068" s="11" t="n">
        <v>2022</v>
      </c>
      <c r="G6068" s="8" t="inlineStr">
        <is>
          <t>Bentley</t>
        </is>
      </c>
      <c r="H6068" s="8" t="inlineStr">
        <is>
          <t>Continental GT</t>
        </is>
      </c>
      <c r="I6068" s="8" t="inlineStr">
        <is>
          <t>81SJ9WCNFC4HRY965</t>
        </is>
      </c>
      <c r="J6068" s="8" t="inlineStr">
        <is>
          <t>02 - Sports / GT</t>
        </is>
      </c>
      <c r="K6068" s="12" t="n">
        <v>465000</v>
      </c>
      <c r="L6068" s="8" t="inlineStr">
        <is>
          <t>Alaska</t>
        </is>
      </c>
      <c r="M6068" s="13" t="n">
        <v>7501.42</v>
      </c>
      <c r="N6068" s="13" t="n">
        <v>6351.45</v>
      </c>
      <c r="O6068" s="8" t="n"/>
    </row>
    <row r="6069">
      <c r="A6069" s="8" t="inlineStr">
        <is>
          <t>CANON-202603-006028</t>
        </is>
      </c>
      <c r="B6069" s="9" t="inlineStr">
        <is>
          <t>2026-03</t>
        </is>
      </c>
      <c r="C6069" s="10" t="n">
        <v>46095</v>
      </c>
      <c r="D6069" s="9" t="inlineStr">
        <is>
          <t>Bound</t>
        </is>
      </c>
      <c r="E6069" s="8" t="inlineStr">
        <is>
          <t>Emiliano Okonkwo</t>
        </is>
      </c>
      <c r="F6069" s="11" t="n">
        <v>1990</v>
      </c>
      <c r="G6069" s="8" t="inlineStr">
        <is>
          <t>Aston Martin</t>
        </is>
      </c>
      <c r="H6069" s="8" t="inlineStr">
        <is>
          <t>DB12</t>
        </is>
      </c>
      <c r="I6069" s="8" t="inlineStr">
        <is>
          <t>Y4HGR6HMHG87KLPEW</t>
        </is>
      </c>
      <c r="J6069" s="8" t="inlineStr">
        <is>
          <t>02 - Sports / GT</t>
        </is>
      </c>
      <c r="K6069" s="12" t="n">
        <v>630000</v>
      </c>
      <c r="L6069" s="8" t="inlineStr">
        <is>
          <t>West Virginia</t>
        </is>
      </c>
      <c r="M6069" s="13" t="n">
        <v>10276.13</v>
      </c>
      <c r="N6069" s="13" t="n">
        <v>8700.799999999999</v>
      </c>
      <c r="O6069" s="8" t="n"/>
    </row>
    <row r="6070">
      <c r="A6070" s="8" t="inlineStr">
        <is>
          <t>CANON-202603-006029</t>
        </is>
      </c>
      <c r="B6070" s="9" t="inlineStr">
        <is>
          <t>2026-03</t>
        </is>
      </c>
      <c r="C6070" s="10" t="n">
        <v>46095</v>
      </c>
      <c r="D6070" s="9" t="inlineStr">
        <is>
          <t>Bound</t>
        </is>
      </c>
      <c r="E6070" s="8" t="inlineStr">
        <is>
          <t>Callum Larsson</t>
        </is>
      </c>
      <c r="F6070" s="11" t="n">
        <v>2005</v>
      </c>
      <c r="G6070" s="8" t="inlineStr">
        <is>
          <t>Ferrari</t>
        </is>
      </c>
      <c r="H6070" s="8" t="inlineStr">
        <is>
          <t>SF90 Stradale</t>
        </is>
      </c>
      <c r="I6070" s="8" t="inlineStr">
        <is>
          <t>RGKFW6J4GFKE8JF5Z</t>
        </is>
      </c>
      <c r="J6070" s="8" t="inlineStr">
        <is>
          <t>03 - Supercar</t>
        </is>
      </c>
      <c r="K6070" s="12" t="n">
        <v>445000</v>
      </c>
      <c r="L6070" s="8" t="inlineStr">
        <is>
          <t>Michigan</t>
        </is>
      </c>
      <c r="M6070" s="13" t="n">
        <v>14966.27</v>
      </c>
      <c r="N6070" s="13" t="n">
        <v>12671.94</v>
      </c>
      <c r="O6070" s="8" t="n"/>
    </row>
    <row r="6071">
      <c r="A6071" s="8" t="inlineStr">
        <is>
          <t>CANON-202603-006030</t>
        </is>
      </c>
      <c r="B6071" s="9" t="inlineStr">
        <is>
          <t>2026-03</t>
        </is>
      </c>
      <c r="C6071" s="10" t="n">
        <v>46112</v>
      </c>
      <c r="D6071" s="9" t="inlineStr">
        <is>
          <t>Bound</t>
        </is>
      </c>
      <c r="E6071" s="8" t="inlineStr">
        <is>
          <t>Saoirse Larsson</t>
        </is>
      </c>
      <c r="F6071" s="11" t="n">
        <v>1998</v>
      </c>
      <c r="G6071" s="8" t="inlineStr">
        <is>
          <t>Ferrari</t>
        </is>
      </c>
      <c r="H6071" s="8" t="inlineStr">
        <is>
          <t>SF90 Stradale</t>
        </is>
      </c>
      <c r="I6071" s="8" t="inlineStr">
        <is>
          <t>DSLB8DXNF234GSXLH</t>
        </is>
      </c>
      <c r="J6071" s="8" t="inlineStr">
        <is>
          <t>03 - Supercar</t>
        </is>
      </c>
      <c r="K6071" s="12" t="n">
        <v>1105000</v>
      </c>
      <c r="L6071" s="8" t="inlineStr">
        <is>
          <t>Alabama</t>
        </is>
      </c>
      <c r="M6071" s="13" t="n">
        <v>21182.64</v>
      </c>
      <c r="N6071" s="13" t="n">
        <v>17935.34</v>
      </c>
      <c r="O6071" s="8" t="n"/>
    </row>
    <row r="6072">
      <c r="A6072" s="8" t="inlineStr">
        <is>
          <t>CANON-202603-006033</t>
        </is>
      </c>
      <c r="B6072" s="9" t="inlineStr">
        <is>
          <t>2026-03</t>
        </is>
      </c>
      <c r="C6072" s="10" t="n">
        <v>46094</v>
      </c>
      <c r="D6072" s="9" t="inlineStr">
        <is>
          <t>Bound</t>
        </is>
      </c>
      <c r="E6072" s="8" t="inlineStr">
        <is>
          <t>Ramona Nakashima</t>
        </is>
      </c>
      <c r="F6072" s="11" t="n">
        <v>1968</v>
      </c>
      <c r="G6072" s="8" t="inlineStr">
        <is>
          <t>Mercedes-Benz</t>
        </is>
      </c>
      <c r="H6072" s="8" t="inlineStr">
        <is>
          <t>280SL Pagoda</t>
        </is>
      </c>
      <c r="I6072" s="8" t="inlineStr">
        <is>
          <t>M8JKPF2B817B5ZWYA</t>
        </is>
      </c>
      <c r="J6072" s="8" t="inlineStr">
        <is>
          <t>07 - Post-War Classic (1946-1972)</t>
        </is>
      </c>
      <c r="K6072" s="12" t="n">
        <v>400000</v>
      </c>
      <c r="L6072" s="8" t="inlineStr">
        <is>
          <t>Alaska</t>
        </is>
      </c>
      <c r="M6072" s="13" t="n">
        <v>4129.81</v>
      </c>
      <c r="N6072" s="13" t="n">
        <v>3496.71</v>
      </c>
      <c r="O6072" s="8" t="n"/>
    </row>
    <row r="6073">
      <c r="A6073" s="8" t="inlineStr">
        <is>
          <t>CANON-202603-006034</t>
        </is>
      </c>
      <c r="B6073" s="9" t="inlineStr">
        <is>
          <t>2026-03</t>
        </is>
      </c>
      <c r="C6073" s="10" t="n">
        <v>46112</v>
      </c>
      <c r="D6073" s="9" t="inlineStr">
        <is>
          <t>Bound</t>
        </is>
      </c>
      <c r="E6073" s="8" t="inlineStr">
        <is>
          <t>Mireille Vasquez</t>
        </is>
      </c>
      <c r="F6073" s="11" t="n">
        <v>2011</v>
      </c>
      <c r="G6073" s="8" t="inlineStr">
        <is>
          <t>Bentley</t>
        </is>
      </c>
      <c r="H6073" s="8" t="inlineStr">
        <is>
          <t>4.5 Litre</t>
        </is>
      </c>
      <c r="I6073" s="8" t="inlineStr">
        <is>
          <t>612YMZXTSCZUXUT23</t>
        </is>
      </c>
      <c r="J6073" s="8" t="inlineStr">
        <is>
          <t>06 - Vintage Pre-War (pre-1946)</t>
        </is>
      </c>
      <c r="K6073" s="12" t="n">
        <v>960000</v>
      </c>
      <c r="L6073" s="8" t="inlineStr">
        <is>
          <t>Colorado</t>
        </is>
      </c>
      <c r="M6073" s="13" t="n">
        <v>7571.32</v>
      </c>
      <c r="N6073" s="13" t="n">
        <v>6410.64</v>
      </c>
      <c r="O6073" s="8" t="n"/>
    </row>
    <row r="6074">
      <c r="A6074" s="8" t="inlineStr">
        <is>
          <t>CANON-202603-006035</t>
        </is>
      </c>
      <c r="B6074" s="9" t="inlineStr">
        <is>
          <t>2026-03</t>
        </is>
      </c>
      <c r="C6074" s="10" t="n">
        <v>46090</v>
      </c>
      <c r="D6074" s="9" t="inlineStr">
        <is>
          <t>Bound</t>
        </is>
      </c>
      <c r="E6074" s="8" t="inlineStr">
        <is>
          <t>Aurelio Larsson</t>
        </is>
      </c>
      <c r="F6074" s="11" t="n">
        <v>1959</v>
      </c>
      <c r="G6074" s="8" t="inlineStr">
        <is>
          <t>McLaren</t>
        </is>
      </c>
      <c r="H6074" s="8" t="inlineStr">
        <is>
          <t>750S</t>
        </is>
      </c>
      <c r="I6074" s="8" t="inlineStr">
        <is>
          <t>0P1UH716NDFFNH04F</t>
        </is>
      </c>
      <c r="J6074" s="8" t="inlineStr">
        <is>
          <t>03 - Supercar</t>
        </is>
      </c>
      <c r="K6074" s="12" t="n">
        <v>545000</v>
      </c>
      <c r="L6074" s="8" t="inlineStr">
        <is>
          <t>Idaho</t>
        </is>
      </c>
      <c r="M6074" s="13" t="n">
        <v>9671.18</v>
      </c>
      <c r="N6074" s="13" t="n">
        <v>8188.59</v>
      </c>
      <c r="O6074" s="8" t="n"/>
    </row>
    <row r="6075">
      <c r="A6075" s="8" t="inlineStr">
        <is>
          <t>CANON-202603-006036</t>
        </is>
      </c>
      <c r="B6075" s="9" t="inlineStr">
        <is>
          <t>2026-03</t>
        </is>
      </c>
      <c r="C6075" s="10" t="n">
        <v>46100</v>
      </c>
      <c r="D6075" s="9" t="inlineStr">
        <is>
          <t>Bound</t>
        </is>
      </c>
      <c r="E6075" s="8" t="inlineStr">
        <is>
          <t>Aurelio Vasquez</t>
        </is>
      </c>
      <c r="F6075" s="11" t="n">
        <v>2002</v>
      </c>
      <c r="G6075" s="8" t="inlineStr">
        <is>
          <t>Bentley</t>
        </is>
      </c>
      <c r="H6075" s="8" t="inlineStr">
        <is>
          <t>Continental GT</t>
        </is>
      </c>
      <c r="I6075" s="8" t="inlineStr">
        <is>
          <t>DTTJVFC9LR6NSFFYT</t>
        </is>
      </c>
      <c r="J6075" s="8" t="inlineStr">
        <is>
          <t>02 - Sports / GT</t>
        </is>
      </c>
      <c r="K6075" s="12" t="n">
        <v>445000</v>
      </c>
      <c r="L6075" s="8" t="inlineStr">
        <is>
          <t>Florida</t>
        </is>
      </c>
      <c r="M6075" s="13" t="n">
        <v>8941.98</v>
      </c>
      <c r="N6075" s="13" t="n">
        <v>7571.17</v>
      </c>
      <c r="O6075" s="8" t="n"/>
    </row>
    <row r="6076">
      <c r="A6076" s="8" t="inlineStr">
        <is>
          <t>CANON-202603-006037</t>
        </is>
      </c>
      <c r="B6076" s="9" t="inlineStr">
        <is>
          <t>2026-03</t>
        </is>
      </c>
      <c r="C6076" s="10" t="n">
        <v>46099</v>
      </c>
      <c r="D6076" s="9" t="inlineStr">
        <is>
          <t>Bound</t>
        </is>
      </c>
      <c r="E6076" s="8" t="inlineStr">
        <is>
          <t>Lorenzo Chattopadhyay</t>
        </is>
      </c>
      <c r="F6076" s="11" t="n">
        <v>1994</v>
      </c>
      <c r="G6076" s="8" t="inlineStr">
        <is>
          <t>Mercedes-Benz</t>
        </is>
      </c>
      <c r="H6076" s="8" t="inlineStr">
        <is>
          <t>AMG GT</t>
        </is>
      </c>
      <c r="I6076" s="8" t="inlineStr">
        <is>
          <t>4YU56BSPEEF2YGWCY</t>
        </is>
      </c>
      <c r="J6076" s="8" t="inlineStr">
        <is>
          <t>02 - Sports / GT</t>
        </is>
      </c>
      <c r="K6076" s="12" t="n">
        <v>445000</v>
      </c>
      <c r="L6076" s="8" t="inlineStr">
        <is>
          <t>Florida</t>
        </is>
      </c>
      <c r="M6076" s="13" t="n">
        <v>8941.98</v>
      </c>
      <c r="N6076" s="13" t="n">
        <v>7571.17</v>
      </c>
      <c r="O6076" s="8" t="n"/>
    </row>
    <row r="6077">
      <c r="A6077" s="8" t="inlineStr">
        <is>
          <t>CANON-202603-006038</t>
        </is>
      </c>
      <c r="B6077" s="9" t="inlineStr">
        <is>
          <t>2026-03</t>
        </is>
      </c>
      <c r="C6077" s="10" t="n">
        <v>46108</v>
      </c>
      <c r="D6077" s="9" t="inlineStr">
        <is>
          <t>Bound</t>
        </is>
      </c>
      <c r="E6077" s="8" t="inlineStr">
        <is>
          <t>Noor Vasquez</t>
        </is>
      </c>
      <c r="F6077" s="11" t="n">
        <v>2000</v>
      </c>
      <c r="G6077" s="8" t="inlineStr">
        <is>
          <t>Lamborghini</t>
        </is>
      </c>
      <c r="H6077" s="8" t="inlineStr">
        <is>
          <t>Huracan EVO</t>
        </is>
      </c>
      <c r="I6077" s="8" t="inlineStr">
        <is>
          <t>96BEMBWJLGEKPWJ68</t>
        </is>
      </c>
      <c r="J6077" s="8" t="inlineStr">
        <is>
          <t>03 - Supercar</t>
        </is>
      </c>
      <c r="K6077" s="12" t="n">
        <v>470000</v>
      </c>
      <c r="L6077" s="8" t="inlineStr">
        <is>
          <t>Minnesota</t>
        </is>
      </c>
      <c r="M6077" s="13" t="n">
        <v>13461.51</v>
      </c>
      <c r="N6077" s="13" t="n">
        <v>11397.86</v>
      </c>
      <c r="O6077" s="8" t="n"/>
    </row>
    <row r="6078">
      <c r="A6078" s="8" t="inlineStr">
        <is>
          <t>CANON-202603-006039</t>
        </is>
      </c>
      <c r="B6078" s="9" t="inlineStr">
        <is>
          <t>2026-03</t>
        </is>
      </c>
      <c r="C6078" s="10" t="n">
        <v>46104</v>
      </c>
      <c r="D6078" s="9" t="inlineStr">
        <is>
          <t>Bound</t>
        </is>
      </c>
      <c r="E6078" s="8" t="inlineStr">
        <is>
          <t>Emiliano Castellanos</t>
        </is>
      </c>
      <c r="F6078" s="11" t="n">
        <v>2017</v>
      </c>
      <c r="G6078" s="8" t="inlineStr">
        <is>
          <t>Ferrari</t>
        </is>
      </c>
      <c r="H6078" s="8" t="inlineStr">
        <is>
          <t>SF90 Stradale</t>
        </is>
      </c>
      <c r="I6078" s="8" t="inlineStr">
        <is>
          <t>2GRX45GH4P26K1PGT</t>
        </is>
      </c>
      <c r="J6078" s="8" t="inlineStr">
        <is>
          <t>03 - Supercar</t>
        </is>
      </c>
      <c r="K6078" s="12" t="n">
        <v>775000</v>
      </c>
      <c r="L6078" s="8" t="inlineStr">
        <is>
          <t>Maine</t>
        </is>
      </c>
      <c r="M6078" s="13" t="n">
        <v>15002.83</v>
      </c>
      <c r="N6078" s="13" t="n">
        <v>12702.9</v>
      </c>
      <c r="O6078" s="8" t="n"/>
    </row>
    <row r="6079">
      <c r="A6079" s="8" t="inlineStr">
        <is>
          <t>CANON-202603-006040</t>
        </is>
      </c>
      <c r="B6079" s="9" t="inlineStr">
        <is>
          <t>2026-03</t>
        </is>
      </c>
      <c r="C6079" s="10" t="n">
        <v>46104</v>
      </c>
      <c r="D6079" s="9" t="inlineStr">
        <is>
          <t>Bound</t>
        </is>
      </c>
      <c r="E6079" s="8" t="inlineStr">
        <is>
          <t>Lorenzo Vasquez</t>
        </is>
      </c>
      <c r="F6079" s="11" t="n">
        <v>2010</v>
      </c>
      <c r="G6079" s="8" t="inlineStr">
        <is>
          <t>Maserati</t>
        </is>
      </c>
      <c r="H6079" s="8" t="inlineStr">
        <is>
          <t>GranTurismo</t>
        </is>
      </c>
      <c r="I6079" s="8" t="inlineStr">
        <is>
          <t>LLMT79MLJ5KDHWRRG</t>
        </is>
      </c>
      <c r="J6079" s="8" t="inlineStr">
        <is>
          <t>02 - Sports / GT</t>
        </is>
      </c>
      <c r="K6079" s="12" t="n">
        <v>680000</v>
      </c>
      <c r="L6079" s="8" t="inlineStr">
        <is>
          <t>Indiana</t>
        </is>
      </c>
      <c r="M6079" s="13" t="n">
        <v>10257.74</v>
      </c>
      <c r="N6079" s="13" t="n">
        <v>8685.23</v>
      </c>
      <c r="O6079" s="8" t="n"/>
    </row>
    <row r="6080">
      <c r="A6080" s="8" t="inlineStr">
        <is>
          <t>CANON-202603-006041</t>
        </is>
      </c>
      <c r="B6080" s="9" t="inlineStr">
        <is>
          <t>2026-03</t>
        </is>
      </c>
      <c r="C6080" s="10" t="n">
        <v>46098</v>
      </c>
      <c r="D6080" s="9" t="inlineStr">
        <is>
          <t>Bound</t>
        </is>
      </c>
      <c r="E6080" s="8" t="inlineStr">
        <is>
          <t>Thaddeus Merriweather</t>
        </is>
      </c>
      <c r="F6080" s="11" t="n">
        <v>2018</v>
      </c>
      <c r="G6080" s="8" t="inlineStr">
        <is>
          <t>Mercedes-Benz</t>
        </is>
      </c>
      <c r="H6080" s="8" t="inlineStr">
        <is>
          <t>280SL Pagoda</t>
        </is>
      </c>
      <c r="I6080" s="8" t="inlineStr">
        <is>
          <t>F6HY7CHFWTN3LENXD</t>
        </is>
      </c>
      <c r="J6080" s="8" t="inlineStr">
        <is>
          <t>07 - Post-War Classic (1946-1972)</t>
        </is>
      </c>
      <c r="K6080" s="12" t="n">
        <v>210000</v>
      </c>
      <c r="L6080" s="8" t="inlineStr">
        <is>
          <t>Virginia</t>
        </is>
      </c>
      <c r="M6080" s="13" t="n">
        <v>2461.75</v>
      </c>
      <c r="N6080" s="13" t="n">
        <v>2084.36</v>
      </c>
      <c r="O6080" s="8" t="n"/>
    </row>
    <row r="6081">
      <c r="A6081" s="8" t="inlineStr">
        <is>
          <t>CANON-202603-006042</t>
        </is>
      </c>
      <c r="B6081" s="9" t="inlineStr">
        <is>
          <t>2026-03</t>
        </is>
      </c>
      <c r="C6081" s="10" t="n">
        <v>46086</v>
      </c>
      <c r="D6081" s="9" t="inlineStr">
        <is>
          <t>Bound</t>
        </is>
      </c>
      <c r="E6081" s="8" t="inlineStr">
        <is>
          <t>Leopold Rourke</t>
        </is>
      </c>
      <c r="F6081" s="11" t="n">
        <v>1997</v>
      </c>
      <c r="G6081" s="8" t="inlineStr">
        <is>
          <t>Mercedes-Benz</t>
        </is>
      </c>
      <c r="H6081" s="8" t="inlineStr">
        <is>
          <t>280SL Pagoda</t>
        </is>
      </c>
      <c r="I6081" s="8" t="inlineStr">
        <is>
          <t>2Z0B27XYV354D3EE5</t>
        </is>
      </c>
      <c r="J6081" s="8" t="inlineStr">
        <is>
          <t>07 - Post-War Classic (1946-1972)</t>
        </is>
      </c>
      <c r="K6081" s="12" t="n">
        <v>915000</v>
      </c>
      <c r="L6081" s="8" t="inlineStr">
        <is>
          <t>California</t>
        </is>
      </c>
      <c r="M6081" s="13" t="n">
        <v>10021.84</v>
      </c>
      <c r="N6081" s="13" t="n">
        <v>8485.49</v>
      </c>
      <c r="O6081" s="8" t="n"/>
    </row>
    <row r="6082">
      <c r="A6082" s="8" t="inlineStr">
        <is>
          <t>CANON-202603-006043</t>
        </is>
      </c>
      <c r="B6082" s="9" t="inlineStr">
        <is>
          <t>2026-03</t>
        </is>
      </c>
      <c r="C6082" s="10" t="n">
        <v>46085</v>
      </c>
      <c r="D6082" s="9" t="inlineStr">
        <is>
          <t>Bound</t>
        </is>
      </c>
      <c r="E6082" s="8" t="inlineStr">
        <is>
          <t>Desmond Fairweather</t>
        </is>
      </c>
      <c r="F6082" s="11" t="n">
        <v>1999</v>
      </c>
      <c r="G6082" s="8" t="inlineStr">
        <is>
          <t>Maserati</t>
        </is>
      </c>
      <c r="H6082" s="8" t="inlineStr">
        <is>
          <t>GranTurismo</t>
        </is>
      </c>
      <c r="I6082" s="8" t="inlineStr">
        <is>
          <t>3RWKMTMARLPZVW4HF</t>
        </is>
      </c>
      <c r="J6082" s="8" t="inlineStr">
        <is>
          <t>02 - Sports / GT</t>
        </is>
      </c>
      <c r="K6082" s="12" t="n">
        <v>385000</v>
      </c>
      <c r="L6082" s="8" t="inlineStr">
        <is>
          <t>Oklahoma</t>
        </is>
      </c>
      <c r="M6082" s="13" t="n">
        <v>6864.62</v>
      </c>
      <c r="N6082" s="13" t="n">
        <v>5812.27</v>
      </c>
      <c r="O6082" s="8" t="n"/>
    </row>
    <row r="6083">
      <c r="A6083" s="8" t="inlineStr">
        <is>
          <t>CANON-202603-006044</t>
        </is>
      </c>
      <c r="B6083" s="9" t="inlineStr">
        <is>
          <t>2026-03</t>
        </is>
      </c>
      <c r="C6083" s="10" t="n">
        <v>46091</v>
      </c>
      <c r="D6083" s="9" t="inlineStr">
        <is>
          <t>Bound</t>
        </is>
      </c>
      <c r="E6083" s="8" t="inlineStr">
        <is>
          <t>Aurelio Fairweather</t>
        </is>
      </c>
      <c r="F6083" s="11" t="n">
        <v>2010</v>
      </c>
      <c r="G6083" s="8" t="inlineStr">
        <is>
          <t>Aston Martin</t>
        </is>
      </c>
      <c r="H6083" s="8" t="inlineStr">
        <is>
          <t>DB12</t>
        </is>
      </c>
      <c r="I6083" s="8" t="inlineStr">
        <is>
          <t>HNH84NXHLU35RHFSP</t>
        </is>
      </c>
      <c r="J6083" s="8" t="inlineStr">
        <is>
          <t>02 - Sports / GT</t>
        </is>
      </c>
      <c r="K6083" s="12" t="n">
        <v>630000</v>
      </c>
      <c r="L6083" s="8" t="inlineStr">
        <is>
          <t>Georgia</t>
        </is>
      </c>
      <c r="M6083" s="13" t="n">
        <v>8653.58</v>
      </c>
      <c r="N6083" s="13" t="n">
        <v>7326.99</v>
      </c>
      <c r="O6083" s="8" t="n"/>
    </row>
    <row r="6084">
      <c r="A6084" s="8" t="inlineStr">
        <is>
          <t>CANON-202603-006045</t>
        </is>
      </c>
      <c r="B6084" s="9" t="inlineStr">
        <is>
          <t>2026-03</t>
        </is>
      </c>
      <c r="C6084" s="10" t="n">
        <v>46097</v>
      </c>
      <c r="D6084" s="9" t="inlineStr">
        <is>
          <t>Bound</t>
        </is>
      </c>
      <c r="E6084" s="8" t="inlineStr">
        <is>
          <t>Callum Larsson</t>
        </is>
      </c>
      <c r="F6084" s="11" t="n">
        <v>1961</v>
      </c>
      <c r="G6084" s="8" t="inlineStr">
        <is>
          <t>Maserati</t>
        </is>
      </c>
      <c r="H6084" s="8" t="inlineStr">
        <is>
          <t>GranTurismo</t>
        </is>
      </c>
      <c r="I6084" s="8" t="inlineStr">
        <is>
          <t>FHPHCGGLVGUV4025F</t>
        </is>
      </c>
      <c r="J6084" s="8" t="inlineStr">
        <is>
          <t>02 - Sports / GT</t>
        </is>
      </c>
      <c r="K6084" s="12" t="n">
        <v>740000</v>
      </c>
      <c r="L6084" s="8" t="inlineStr">
        <is>
          <t>Michigan</t>
        </is>
      </c>
      <c r="M6084" s="13" t="n">
        <v>14066.98</v>
      </c>
      <c r="N6084" s="13" t="n">
        <v>11910.51</v>
      </c>
      <c r="O6084" s="8" t="n"/>
    </row>
    <row r="6085">
      <c r="A6085" s="8" t="inlineStr">
        <is>
          <t>CANON-202603-006046</t>
        </is>
      </c>
      <c r="B6085" s="9" t="inlineStr">
        <is>
          <t>2026-03</t>
        </is>
      </c>
      <c r="C6085" s="10" t="n">
        <v>46083</v>
      </c>
      <c r="D6085" s="9" t="inlineStr">
        <is>
          <t>Bound</t>
        </is>
      </c>
      <c r="E6085" s="8" t="inlineStr">
        <is>
          <t>Mireille Underwood</t>
        </is>
      </c>
      <c r="F6085" s="11" t="n">
        <v>1964</v>
      </c>
      <c r="G6085" s="8" t="inlineStr">
        <is>
          <t>Mercedes-Benz</t>
        </is>
      </c>
      <c r="H6085" s="8" t="inlineStr">
        <is>
          <t>AMG GT</t>
        </is>
      </c>
      <c r="I6085" s="8" t="inlineStr">
        <is>
          <t>2PNFZT3TN030FEJGE</t>
        </is>
      </c>
      <c r="J6085" s="8" t="inlineStr">
        <is>
          <t>02 - Sports / GT</t>
        </is>
      </c>
      <c r="K6085" s="12" t="n">
        <v>1425000</v>
      </c>
      <c r="L6085" s="8" t="inlineStr">
        <is>
          <t>Nebraska</t>
        </is>
      </c>
      <c r="M6085" s="13" t="n">
        <v>19224.06</v>
      </c>
      <c r="N6085" s="13" t="n">
        <v>16277.01</v>
      </c>
      <c r="O6085" s="8" t="n"/>
    </row>
    <row r="6086">
      <c r="A6086" s="8" t="inlineStr">
        <is>
          <t>CANON-202603-006048</t>
        </is>
      </c>
      <c r="B6086" s="9" t="inlineStr">
        <is>
          <t>2026-03</t>
        </is>
      </c>
      <c r="C6086" s="10" t="n">
        <v>46088</v>
      </c>
      <c r="D6086" s="9" t="inlineStr">
        <is>
          <t>Bound</t>
        </is>
      </c>
      <c r="E6086" s="8" t="inlineStr">
        <is>
          <t>Wilhelmina Vandermeer</t>
        </is>
      </c>
      <c r="F6086" s="11" t="n">
        <v>1996</v>
      </c>
      <c r="G6086" s="8" t="inlineStr">
        <is>
          <t>Aston Martin</t>
        </is>
      </c>
      <c r="H6086" s="8" t="inlineStr">
        <is>
          <t>DB12</t>
        </is>
      </c>
      <c r="I6086" s="8" t="inlineStr">
        <is>
          <t>50WKH73CR4UVE1R9X</t>
        </is>
      </c>
      <c r="J6086" s="8" t="inlineStr">
        <is>
          <t>02 - Sports / GT</t>
        </is>
      </c>
      <c r="K6086" s="12" t="n">
        <v>615000</v>
      </c>
      <c r="L6086" s="8" t="inlineStr">
        <is>
          <t>Ohio</t>
        </is>
      </c>
      <c r="M6086" s="13" t="n">
        <v>10484.01</v>
      </c>
      <c r="N6086" s="13" t="n">
        <v>8876.809999999999</v>
      </c>
      <c r="O6086" s="8" t="n"/>
    </row>
    <row r="6087">
      <c r="A6087" s="8" t="inlineStr">
        <is>
          <t>CANON-202603-006049</t>
        </is>
      </c>
      <c r="B6087" s="9" t="inlineStr">
        <is>
          <t>2026-03</t>
        </is>
      </c>
      <c r="C6087" s="10" t="n">
        <v>46112</v>
      </c>
      <c r="D6087" s="9" t="inlineStr">
        <is>
          <t>Bound</t>
        </is>
      </c>
      <c r="E6087" s="8" t="inlineStr">
        <is>
          <t>Marisol Vandermeer</t>
        </is>
      </c>
      <c r="F6087" s="11" t="n">
        <v>1977</v>
      </c>
      <c r="G6087" s="8" t="inlineStr">
        <is>
          <t>Aston Martin</t>
        </is>
      </c>
      <c r="H6087" s="8" t="inlineStr">
        <is>
          <t>DB12</t>
        </is>
      </c>
      <c r="I6087" s="8" t="inlineStr">
        <is>
          <t>K424ZUHU662SFP5EM</t>
        </is>
      </c>
      <c r="J6087" s="8" t="inlineStr">
        <is>
          <t>02 - Sports / GT</t>
        </is>
      </c>
      <c r="K6087" s="12" t="n">
        <v>960000</v>
      </c>
      <c r="L6087" s="8" t="inlineStr">
        <is>
          <t>Illinois</t>
        </is>
      </c>
      <c r="M6087" s="13" t="n">
        <v>16012.08</v>
      </c>
      <c r="N6087" s="13" t="n">
        <v>13557.43</v>
      </c>
      <c r="O6087" s="8" t="n"/>
    </row>
    <row r="6088">
      <c r="A6088" s="8" t="inlineStr">
        <is>
          <t>CANON-202603-006051</t>
        </is>
      </c>
      <c r="B6088" s="9" t="inlineStr">
        <is>
          <t>2026-03</t>
        </is>
      </c>
      <c r="C6088" s="10" t="n">
        <v>46091</v>
      </c>
      <c r="D6088" s="9" t="inlineStr">
        <is>
          <t>Bound</t>
        </is>
      </c>
      <c r="E6088" s="8" t="inlineStr">
        <is>
          <t>Priya Farkas</t>
        </is>
      </c>
      <c r="F6088" s="11" t="n">
        <v>2013</v>
      </c>
      <c r="G6088" s="8" t="inlineStr">
        <is>
          <t>Bentley</t>
        </is>
      </c>
      <c r="H6088" s="8" t="inlineStr">
        <is>
          <t>Continental GT</t>
        </is>
      </c>
      <c r="I6088" s="8" t="inlineStr">
        <is>
          <t>SMYF57JW5XS78W47N</t>
        </is>
      </c>
      <c r="J6088" s="8" t="inlineStr">
        <is>
          <t>02 - Sports / GT</t>
        </is>
      </c>
      <c r="K6088" s="12" t="n">
        <v>325000</v>
      </c>
      <c r="L6088" s="8" t="inlineStr">
        <is>
          <t>Hawaii</t>
        </is>
      </c>
      <c r="M6088" s="13" t="n">
        <v>5978.77</v>
      </c>
      <c r="N6088" s="13" t="n">
        <v>5062.22</v>
      </c>
      <c r="O6088" s="8" t="n"/>
    </row>
    <row r="6089">
      <c r="A6089" s="8" t="inlineStr">
        <is>
          <t>CANON-202603-006052</t>
        </is>
      </c>
      <c r="B6089" s="9" t="inlineStr">
        <is>
          <t>2026-03</t>
        </is>
      </c>
      <c r="C6089" s="10" t="n">
        <v>46102</v>
      </c>
      <c r="D6089" s="9" t="inlineStr">
        <is>
          <t>Bound</t>
        </is>
      </c>
      <c r="E6089" s="8" t="inlineStr">
        <is>
          <t>Aurelio Larsson</t>
        </is>
      </c>
      <c r="F6089" s="11" t="n">
        <v>1989</v>
      </c>
      <c r="G6089" s="8" t="inlineStr">
        <is>
          <t>Maserati</t>
        </is>
      </c>
      <c r="H6089" s="8" t="inlineStr">
        <is>
          <t>GranTurismo</t>
        </is>
      </c>
      <c r="I6089" s="8" t="inlineStr">
        <is>
          <t>X67C9T71PZCE8DGZX</t>
        </is>
      </c>
      <c r="J6089" s="8" t="inlineStr">
        <is>
          <t>02 - Sports / GT</t>
        </is>
      </c>
      <c r="K6089" s="12" t="n">
        <v>185000</v>
      </c>
      <c r="L6089" s="8" t="inlineStr">
        <is>
          <t>Kansas</t>
        </is>
      </c>
      <c r="M6089" s="13" t="n">
        <v>3114.98</v>
      </c>
      <c r="N6089" s="13" t="n">
        <v>2637.45</v>
      </c>
      <c r="O6089" s="8" t="n"/>
    </row>
    <row r="6090">
      <c r="A6090" s="8" t="inlineStr">
        <is>
          <t>CANON-202603-006053</t>
        </is>
      </c>
      <c r="B6090" s="9" t="inlineStr">
        <is>
          <t>2026-03</t>
        </is>
      </c>
      <c r="C6090" s="10" t="n">
        <v>46108</v>
      </c>
      <c r="D6090" s="9" t="inlineStr">
        <is>
          <t>Bound</t>
        </is>
      </c>
      <c r="E6090" s="8" t="inlineStr">
        <is>
          <t>Ramona Harrington</t>
        </is>
      </c>
      <c r="F6090" s="11" t="n">
        <v>1987</v>
      </c>
      <c r="G6090" s="8" t="inlineStr">
        <is>
          <t>Bentley</t>
        </is>
      </c>
      <c r="H6090" s="8" t="inlineStr">
        <is>
          <t>Continental GT</t>
        </is>
      </c>
      <c r="I6090" s="8" t="inlineStr">
        <is>
          <t>16L0EZSYWCX2DMW9Z</t>
        </is>
      </c>
      <c r="J6090" s="8" t="inlineStr">
        <is>
          <t>02 - Sports / GT</t>
        </is>
      </c>
      <c r="K6090" s="12" t="n">
        <v>950000</v>
      </c>
      <c r="L6090" s="8" t="inlineStr">
        <is>
          <t>South Carolina</t>
        </is>
      </c>
      <c r="M6090" s="13" t="n">
        <v>14447.17</v>
      </c>
      <c r="N6090" s="13" t="n">
        <v>12232.42</v>
      </c>
      <c r="O6090" s="8" t="n"/>
    </row>
    <row r="6091">
      <c r="A6091" s="8" t="inlineStr">
        <is>
          <t>CANON-202603-006054</t>
        </is>
      </c>
      <c r="B6091" s="9" t="inlineStr">
        <is>
          <t>2026-03</t>
        </is>
      </c>
      <c r="C6091" s="10" t="n">
        <v>46086</v>
      </c>
      <c r="D6091" s="9" t="inlineStr">
        <is>
          <t>Bound</t>
        </is>
      </c>
      <c r="E6091" s="8" t="inlineStr">
        <is>
          <t>Fenwick Underwood</t>
        </is>
      </c>
      <c r="F6091" s="11" t="n">
        <v>1960</v>
      </c>
      <c r="G6091" s="8" t="inlineStr">
        <is>
          <t>Alfa Romeo</t>
        </is>
      </c>
      <c r="H6091" s="8" t="inlineStr">
        <is>
          <t>8C 2900</t>
        </is>
      </c>
      <c r="I6091" s="8" t="inlineStr">
        <is>
          <t>0UB39846YMSEK402K</t>
        </is>
      </c>
      <c r="J6091" s="8" t="inlineStr">
        <is>
          <t>06 - Vintage Pre-War (pre-1946)</t>
        </is>
      </c>
      <c r="K6091" s="12" t="n">
        <v>1480000</v>
      </c>
      <c r="L6091" s="8" t="inlineStr">
        <is>
          <t>California</t>
        </is>
      </c>
      <c r="M6091" s="13" t="n">
        <v>12817.36</v>
      </c>
      <c r="N6091" s="13" t="n">
        <v>10852.46</v>
      </c>
      <c r="O6091" s="8" t="n"/>
    </row>
    <row r="6092">
      <c r="A6092" s="8" t="inlineStr">
        <is>
          <t>CANON-202603-006055</t>
        </is>
      </c>
      <c r="B6092" s="9" t="inlineStr">
        <is>
          <t>2026-03</t>
        </is>
      </c>
      <c r="C6092" s="10" t="n">
        <v>46083</v>
      </c>
      <c r="D6092" s="9" t="inlineStr">
        <is>
          <t>Bound</t>
        </is>
      </c>
      <c r="E6092" s="8" t="inlineStr">
        <is>
          <t>Fenwick Fairweather</t>
        </is>
      </c>
      <c r="F6092" s="11" t="n">
        <v>2011</v>
      </c>
      <c r="G6092" s="8" t="inlineStr">
        <is>
          <t>Alfa Romeo</t>
        </is>
      </c>
      <c r="H6092" s="8" t="inlineStr">
        <is>
          <t>8C 2900</t>
        </is>
      </c>
      <c r="I6092" s="8" t="inlineStr">
        <is>
          <t>PHD53ZHFFA4259SZF</t>
        </is>
      </c>
      <c r="J6092" s="8" t="inlineStr">
        <is>
          <t>06 - Vintage Pre-War (pre-1946)</t>
        </is>
      </c>
      <c r="K6092" s="12" t="n">
        <v>1055000</v>
      </c>
      <c r="L6092" s="8" t="inlineStr">
        <is>
          <t>Delaware</t>
        </is>
      </c>
      <c r="M6092" s="13" t="n">
        <v>8459.91</v>
      </c>
      <c r="N6092" s="13" t="n">
        <v>7163.01</v>
      </c>
      <c r="O6092" s="8" t="n"/>
    </row>
    <row r="6093">
      <c r="A6093" s="8" t="inlineStr">
        <is>
          <t>CANON-202603-006056</t>
        </is>
      </c>
      <c r="B6093" s="9" t="inlineStr">
        <is>
          <t>2026-03</t>
        </is>
      </c>
      <c r="C6093" s="10" t="n">
        <v>46086</v>
      </c>
      <c r="D6093" s="9" t="inlineStr">
        <is>
          <t>Bound</t>
        </is>
      </c>
      <c r="E6093" s="8" t="inlineStr">
        <is>
          <t>Everett Thistlewood</t>
        </is>
      </c>
      <c r="F6093" s="11" t="n">
        <v>1975</v>
      </c>
      <c r="G6093" s="8" t="inlineStr">
        <is>
          <t>Lamborghini</t>
        </is>
      </c>
      <c r="H6093" s="8" t="inlineStr">
        <is>
          <t>Huracan EVO</t>
        </is>
      </c>
      <c r="I6093" s="8" t="inlineStr">
        <is>
          <t>USJT10ZR8LZC0L8KK</t>
        </is>
      </c>
      <c r="J6093" s="8" t="inlineStr">
        <is>
          <t>03 - Supercar</t>
        </is>
      </c>
      <c r="K6093" s="12" t="n">
        <v>1845000</v>
      </c>
      <c r="L6093" s="8" t="inlineStr">
        <is>
          <t>Tennessee</t>
        </is>
      </c>
      <c r="M6093" s="13" t="n">
        <v>27292.08</v>
      </c>
      <c r="N6093" s="13" t="n">
        <v>23108.2</v>
      </c>
      <c r="O6093" s="8" t="n"/>
    </row>
    <row r="6094">
      <c r="A6094" s="8" t="inlineStr">
        <is>
          <t>CANON-202603-006057</t>
        </is>
      </c>
      <c r="B6094" s="9" t="inlineStr">
        <is>
          <t>2026-03</t>
        </is>
      </c>
      <c r="C6094" s="10" t="n">
        <v>46101</v>
      </c>
      <c r="D6094" s="9" t="inlineStr">
        <is>
          <t>Bound</t>
        </is>
      </c>
      <c r="E6094" s="8" t="inlineStr">
        <is>
          <t>Anouk Castellanos</t>
        </is>
      </c>
      <c r="F6094" s="11" t="n">
        <v>1956</v>
      </c>
      <c r="G6094" s="8" t="inlineStr">
        <is>
          <t>Porsche</t>
        </is>
      </c>
      <c r="H6094" s="8" t="inlineStr">
        <is>
          <t>911 Turbo S</t>
        </is>
      </c>
      <c r="I6094" s="8" t="inlineStr">
        <is>
          <t>WJMX49CWJ5K3YFS24</t>
        </is>
      </c>
      <c r="J6094" s="8" t="inlineStr">
        <is>
          <t>02 - Sports / GT</t>
        </is>
      </c>
      <c r="K6094" s="12" t="n">
        <v>315000</v>
      </c>
      <c r="L6094" s="8" t="inlineStr">
        <is>
          <t>Texas</t>
        </is>
      </c>
      <c r="M6094" s="13" t="n">
        <v>5126.18</v>
      </c>
      <c r="N6094" s="13" t="n">
        <v>4340.34</v>
      </c>
      <c r="O6094" s="8" t="n"/>
    </row>
    <row r="6095">
      <c r="A6095" s="8" t="inlineStr">
        <is>
          <t>CANON-202603-006058</t>
        </is>
      </c>
      <c r="B6095" s="9" t="inlineStr">
        <is>
          <t>2026-03</t>
        </is>
      </c>
      <c r="C6095" s="10" t="n">
        <v>46100</v>
      </c>
      <c r="D6095" s="9" t="inlineStr">
        <is>
          <t>Bound</t>
        </is>
      </c>
      <c r="E6095" s="8" t="inlineStr">
        <is>
          <t>Leopold Delacroix</t>
        </is>
      </c>
      <c r="F6095" s="11" t="n">
        <v>1962</v>
      </c>
      <c r="G6095" s="8" t="inlineStr">
        <is>
          <t>Aston Martin</t>
        </is>
      </c>
      <c r="H6095" s="8" t="inlineStr">
        <is>
          <t>DB5</t>
        </is>
      </c>
      <c r="I6095" s="8" t="inlineStr">
        <is>
          <t>WS647HVA6GP4TWE6D</t>
        </is>
      </c>
      <c r="J6095" s="8" t="inlineStr">
        <is>
          <t>07 - Post-War Classic (1946-1972)</t>
        </is>
      </c>
      <c r="K6095" s="12" t="n">
        <v>845000</v>
      </c>
      <c r="L6095" s="8" t="inlineStr">
        <is>
          <t>Minnesota</t>
        </is>
      </c>
      <c r="M6095" s="13" t="n">
        <v>9049.469999999999</v>
      </c>
      <c r="N6095" s="13" t="n">
        <v>7662.19</v>
      </c>
      <c r="O6095" s="8" t="n"/>
    </row>
    <row r="6096">
      <c r="A6096" s="8" t="inlineStr">
        <is>
          <t>CANON-202603-006059</t>
        </is>
      </c>
      <c r="B6096" s="9" t="inlineStr">
        <is>
          <t>2026-03</t>
        </is>
      </c>
      <c r="C6096" s="10" t="n">
        <v>46105</v>
      </c>
      <c r="D6096" s="9" t="inlineStr">
        <is>
          <t>Bound</t>
        </is>
      </c>
      <c r="E6096" s="8" t="inlineStr">
        <is>
          <t>Leopold Delacroix</t>
        </is>
      </c>
      <c r="F6096" s="11" t="n">
        <v>1959</v>
      </c>
      <c r="G6096" s="8" t="inlineStr">
        <is>
          <t>Ferrari</t>
        </is>
      </c>
      <c r="H6096" s="8" t="inlineStr">
        <is>
          <t>296 GTB</t>
        </is>
      </c>
      <c r="I6096" s="8" t="inlineStr">
        <is>
          <t>30CW6UCACHZ6DTDFE</t>
        </is>
      </c>
      <c r="J6096" s="8" t="inlineStr">
        <is>
          <t>03 - Supercar</t>
        </is>
      </c>
      <c r="K6096" s="12" t="n">
        <v>1735000</v>
      </c>
      <c r="L6096" s="8" t="inlineStr">
        <is>
          <t>Oklahoma</t>
        </is>
      </c>
      <c r="M6096" s="13" t="n">
        <v>32997.74</v>
      </c>
      <c r="N6096" s="13" t="n">
        <v>27939.19</v>
      </c>
      <c r="O6096" s="8" t="n"/>
    </row>
    <row r="6097">
      <c r="A6097" s="8" t="inlineStr">
        <is>
          <t>CANON-202603-006060</t>
        </is>
      </c>
      <c r="B6097" s="9" t="inlineStr">
        <is>
          <t>2026-03</t>
        </is>
      </c>
      <c r="C6097" s="10" t="n">
        <v>46085</v>
      </c>
      <c r="D6097" s="9" t="inlineStr">
        <is>
          <t>Bound</t>
        </is>
      </c>
      <c r="E6097" s="8" t="inlineStr">
        <is>
          <t>Fitzgerald Ashcombe</t>
        </is>
      </c>
      <c r="F6097" s="11" t="n">
        <v>2007</v>
      </c>
      <c r="G6097" s="8" t="inlineStr">
        <is>
          <t>Bentley</t>
        </is>
      </c>
      <c r="H6097" s="8" t="inlineStr">
        <is>
          <t>Continental GT</t>
        </is>
      </c>
      <c r="I6097" s="8" t="inlineStr">
        <is>
          <t>L94LW88CLN5ZLBR71</t>
        </is>
      </c>
      <c r="J6097" s="8" t="inlineStr">
        <is>
          <t>02 - Sports / GT</t>
        </is>
      </c>
      <c r="K6097" s="12" t="n">
        <v>390000</v>
      </c>
      <c r="L6097" s="8" t="inlineStr">
        <is>
          <t>Vermont</t>
        </is>
      </c>
      <c r="M6097" s="13" t="n">
        <v>6733.02</v>
      </c>
      <c r="N6097" s="13" t="n">
        <v>5700.85</v>
      </c>
      <c r="O6097" s="8" t="n"/>
    </row>
    <row r="6098">
      <c r="A6098" s="8" t="inlineStr">
        <is>
          <t>CANON-202603-006062</t>
        </is>
      </c>
      <c r="B6098" s="9" t="inlineStr">
        <is>
          <t>2026-03</t>
        </is>
      </c>
      <c r="C6098" s="10" t="n">
        <v>46109</v>
      </c>
      <c r="D6098" s="9" t="inlineStr">
        <is>
          <t>Bound</t>
        </is>
      </c>
      <c r="E6098" s="8" t="inlineStr">
        <is>
          <t>Ingrid Vandermeer</t>
        </is>
      </c>
      <c r="F6098" s="11" t="n">
        <v>1957</v>
      </c>
      <c r="G6098" s="8" t="inlineStr">
        <is>
          <t>Maserati</t>
        </is>
      </c>
      <c r="H6098" s="8" t="inlineStr">
        <is>
          <t>GranTurismo</t>
        </is>
      </c>
      <c r="I6098" s="8" t="inlineStr">
        <is>
          <t>0WSJ3BD6Z2J3ED2WH</t>
        </is>
      </c>
      <c r="J6098" s="8" t="inlineStr">
        <is>
          <t>02 - Sports / GT</t>
        </is>
      </c>
      <c r="K6098" s="12" t="n">
        <v>480000</v>
      </c>
      <c r="L6098" s="8" t="inlineStr">
        <is>
          <t>Tennessee</t>
        </is>
      </c>
      <c r="M6098" s="13" t="n">
        <v>6656.6</v>
      </c>
      <c r="N6098" s="13" t="n">
        <v>5636.14</v>
      </c>
      <c r="O6098" s="8" t="n"/>
    </row>
    <row r="6099">
      <c r="A6099" s="8" t="inlineStr">
        <is>
          <t>CANON-202603-006063</t>
        </is>
      </c>
      <c r="B6099" s="9" t="inlineStr">
        <is>
          <t>2026-03</t>
        </is>
      </c>
      <c r="C6099" s="10" t="n">
        <v>46083</v>
      </c>
      <c r="D6099" s="9" t="inlineStr">
        <is>
          <t>Bound</t>
        </is>
      </c>
      <c r="E6099" s="8" t="inlineStr">
        <is>
          <t>Sunniva Nakashima</t>
        </is>
      </c>
      <c r="F6099" s="11" t="n">
        <v>1993</v>
      </c>
      <c r="G6099" s="8" t="inlineStr">
        <is>
          <t>Singer</t>
        </is>
      </c>
      <c r="H6099" s="8" t="inlineStr">
        <is>
          <t>911 Reimagined</t>
        </is>
      </c>
      <c r="I6099" s="8" t="inlineStr">
        <is>
          <t>TTCY3ATD3BNHK6XP7</t>
        </is>
      </c>
      <c r="J6099" s="8" t="inlineStr">
        <is>
          <t>11 - Restomod / Coachbuilt / Bespoke</t>
        </is>
      </c>
      <c r="K6099" s="12" t="n">
        <v>1190000</v>
      </c>
      <c r="L6099" s="8" t="inlineStr">
        <is>
          <t>Louisiana</t>
        </is>
      </c>
      <c r="M6099" s="13" t="n">
        <v>18474.19</v>
      </c>
      <c r="N6099" s="13" t="n">
        <v>15642.1</v>
      </c>
      <c r="O6099" s="8" t="n"/>
    </row>
    <row r="6100">
      <c r="A6100" s="8" t="inlineStr">
        <is>
          <t>CANON-202603-006064</t>
        </is>
      </c>
      <c r="B6100" s="9" t="inlineStr">
        <is>
          <t>2026-03</t>
        </is>
      </c>
      <c r="C6100" s="10" t="n">
        <v>46094</v>
      </c>
      <c r="D6100" s="9" t="inlineStr">
        <is>
          <t>Bound</t>
        </is>
      </c>
      <c r="E6100" s="8" t="inlineStr">
        <is>
          <t>Ramona Merriweather</t>
        </is>
      </c>
      <c r="F6100" s="11" t="n">
        <v>2016</v>
      </c>
      <c r="G6100" s="8" t="inlineStr">
        <is>
          <t>Aston Martin</t>
        </is>
      </c>
      <c r="H6100" s="8" t="inlineStr">
        <is>
          <t>DB12</t>
        </is>
      </c>
      <c r="I6100" s="8" t="inlineStr">
        <is>
          <t>S2GSL8SM5E4TLW5ZX</t>
        </is>
      </c>
      <c r="J6100" s="8" t="inlineStr">
        <is>
          <t>02 - Sports / GT</t>
        </is>
      </c>
      <c r="K6100" s="12" t="n">
        <v>560000</v>
      </c>
      <c r="L6100" s="8" t="inlineStr">
        <is>
          <t>Kentucky</t>
        </is>
      </c>
      <c r="M6100" s="13" t="n">
        <v>9203.02</v>
      </c>
      <c r="N6100" s="13" t="n">
        <v>7792.2</v>
      </c>
      <c r="O6100" s="8" t="n"/>
    </row>
    <row r="6101">
      <c r="A6101" s="8" t="inlineStr">
        <is>
          <t>CANON-202603-006065</t>
        </is>
      </c>
      <c r="B6101" s="9" t="inlineStr">
        <is>
          <t>2026-03</t>
        </is>
      </c>
      <c r="C6101" s="10" t="n">
        <v>46108</v>
      </c>
      <c r="D6101" s="9" t="inlineStr">
        <is>
          <t>Bound</t>
        </is>
      </c>
      <c r="E6101" s="8" t="inlineStr">
        <is>
          <t>Ottilie Fairweather</t>
        </is>
      </c>
      <c r="F6101" s="11" t="n">
        <v>1993</v>
      </c>
      <c r="G6101" s="8" t="inlineStr">
        <is>
          <t>Bentley</t>
        </is>
      </c>
      <c r="H6101" s="8" t="inlineStr">
        <is>
          <t>Continental GT</t>
        </is>
      </c>
      <c r="I6101" s="8" t="inlineStr">
        <is>
          <t>5TG6WY6SKU7UL8J22</t>
        </is>
      </c>
      <c r="J6101" s="8" t="inlineStr">
        <is>
          <t>02 - Sports / GT</t>
        </is>
      </c>
      <c r="K6101" s="12" t="n">
        <v>205000</v>
      </c>
      <c r="L6101" s="8" t="inlineStr">
        <is>
          <t>North Carolina</t>
        </is>
      </c>
      <c r="M6101" s="13" t="n">
        <v>4092.26</v>
      </c>
      <c r="N6101" s="13" t="n">
        <v>3464.92</v>
      </c>
      <c r="O6101" s="8" t="n"/>
    </row>
    <row r="6102">
      <c r="A6102" s="8" t="inlineStr">
        <is>
          <t>CANON-202603-006066</t>
        </is>
      </c>
      <c r="B6102" s="9" t="inlineStr">
        <is>
          <t>2026-03</t>
        </is>
      </c>
      <c r="C6102" s="10" t="n">
        <v>46107</v>
      </c>
      <c r="D6102" s="9" t="inlineStr">
        <is>
          <t>Bound</t>
        </is>
      </c>
      <c r="E6102" s="8" t="inlineStr">
        <is>
          <t>Delphine Bellandi</t>
        </is>
      </c>
      <c r="F6102" s="11" t="n">
        <v>1970</v>
      </c>
      <c r="G6102" s="8" t="inlineStr">
        <is>
          <t>Bentley</t>
        </is>
      </c>
      <c r="H6102" s="8" t="inlineStr">
        <is>
          <t>Continental GT</t>
        </is>
      </c>
      <c r="I6102" s="8" t="inlineStr">
        <is>
          <t>KPYF59XTL0VUP98C3</t>
        </is>
      </c>
      <c r="J6102" s="8" t="inlineStr">
        <is>
          <t>02 - Sports / GT</t>
        </is>
      </c>
      <c r="K6102" s="12" t="n">
        <v>580000</v>
      </c>
      <c r="L6102" s="8" t="inlineStr">
        <is>
          <t>Tennessee</t>
        </is>
      </c>
      <c r="M6102" s="13" t="n">
        <v>6970.94</v>
      </c>
      <c r="N6102" s="13" t="n">
        <v>5902.29</v>
      </c>
      <c r="O6102" s="8" t="n"/>
    </row>
    <row r="6103">
      <c r="A6103" s="8" t="inlineStr">
        <is>
          <t>CANON-202603-006067</t>
        </is>
      </c>
      <c r="B6103" s="9" t="inlineStr">
        <is>
          <t>2026-03</t>
        </is>
      </c>
      <c r="C6103" s="10" t="n">
        <v>46082</v>
      </c>
      <c r="D6103" s="9" t="inlineStr">
        <is>
          <t>Bound</t>
        </is>
      </c>
      <c r="E6103" s="8" t="inlineStr">
        <is>
          <t>Marisol Harrington</t>
        </is>
      </c>
      <c r="F6103" s="11" t="n">
        <v>1981</v>
      </c>
      <c r="G6103" s="8" t="inlineStr">
        <is>
          <t>Maserati</t>
        </is>
      </c>
      <c r="H6103" s="8" t="inlineStr">
        <is>
          <t>GranTurismo</t>
        </is>
      </c>
      <c r="I6103" s="8" t="inlineStr">
        <is>
          <t>4FV2GBRZP1V7M2Y54</t>
        </is>
      </c>
      <c r="J6103" s="8" t="inlineStr">
        <is>
          <t>02 - Sports / GT</t>
        </is>
      </c>
      <c r="K6103" s="12" t="n">
        <v>275000</v>
      </c>
      <c r="L6103" s="8" t="inlineStr">
        <is>
          <t>California</t>
        </is>
      </c>
      <c r="M6103" s="13" t="n">
        <v>5253.54</v>
      </c>
      <c r="N6103" s="13" t="n">
        <v>4448.17</v>
      </c>
      <c r="O6103" s="8" t="n"/>
    </row>
    <row r="6104">
      <c r="A6104" s="8" t="inlineStr">
        <is>
          <t>CANON-202603-006068</t>
        </is>
      </c>
      <c r="B6104" s="9" t="inlineStr">
        <is>
          <t>2026-03</t>
        </is>
      </c>
      <c r="C6104" s="10" t="n">
        <v>46093</v>
      </c>
      <c r="D6104" s="9" t="inlineStr">
        <is>
          <t>Bound</t>
        </is>
      </c>
      <c r="E6104" s="8" t="inlineStr">
        <is>
          <t>Desmond Chattopadhyay</t>
        </is>
      </c>
      <c r="F6104" s="11" t="n">
        <v>2014</v>
      </c>
      <c r="G6104" s="8" t="inlineStr">
        <is>
          <t>Mercedes-Benz</t>
        </is>
      </c>
      <c r="H6104" s="8" t="inlineStr">
        <is>
          <t>AMG GT</t>
        </is>
      </c>
      <c r="I6104" s="8" t="inlineStr">
        <is>
          <t>AABYVN2B0DMRCA22M</t>
        </is>
      </c>
      <c r="J6104" s="8" t="inlineStr">
        <is>
          <t>02 - Sports / GT</t>
        </is>
      </c>
      <c r="K6104" s="12" t="n">
        <v>705000</v>
      </c>
      <c r="L6104" s="8" t="inlineStr">
        <is>
          <t>Minnesota</t>
        </is>
      </c>
      <c r="M6104" s="13" t="n">
        <v>11413.02</v>
      </c>
      <c r="N6104" s="13" t="n">
        <v>9663.4</v>
      </c>
      <c r="O6104" s="8" t="n"/>
    </row>
    <row r="6105">
      <c r="A6105" s="8" t="inlineStr">
        <is>
          <t>CANON-202603-006069</t>
        </is>
      </c>
      <c r="B6105" s="9" t="inlineStr">
        <is>
          <t>2026-03</t>
        </is>
      </c>
      <c r="C6105" s="10" t="n">
        <v>46109</v>
      </c>
      <c r="D6105" s="9" t="inlineStr">
        <is>
          <t>Bound</t>
        </is>
      </c>
      <c r="E6105" s="8" t="inlineStr">
        <is>
          <t>Aurelio Rourke</t>
        </is>
      </c>
      <c r="F6105" s="11" t="n">
        <v>1975</v>
      </c>
      <c r="G6105" s="8" t="inlineStr">
        <is>
          <t>Aston Martin</t>
        </is>
      </c>
      <c r="H6105" s="8" t="inlineStr">
        <is>
          <t>DB12</t>
        </is>
      </c>
      <c r="I6105" s="8" t="inlineStr">
        <is>
          <t>U1L4AP6DVZ203MD2G</t>
        </is>
      </c>
      <c r="J6105" s="8" t="inlineStr">
        <is>
          <t>02 - Sports / GT</t>
        </is>
      </c>
      <c r="K6105" s="12" t="n">
        <v>565000</v>
      </c>
      <c r="L6105" s="8" t="inlineStr">
        <is>
          <t>Ohio</t>
        </is>
      </c>
      <c r="M6105" s="13" t="n">
        <v>9631.65</v>
      </c>
      <c r="N6105" s="13" t="n">
        <v>8155.12</v>
      </c>
      <c r="O6105" s="8" t="n"/>
    </row>
    <row r="6106">
      <c r="A6106" s="8" t="inlineStr">
        <is>
          <t>CANON-202603-006070</t>
        </is>
      </c>
      <c r="B6106" s="9" t="inlineStr">
        <is>
          <t>2026-03</t>
        </is>
      </c>
      <c r="C6106" s="10" t="n">
        <v>46102</v>
      </c>
      <c r="D6106" s="9" t="inlineStr">
        <is>
          <t>Bound</t>
        </is>
      </c>
      <c r="E6106" s="8" t="inlineStr">
        <is>
          <t>Saoirse Whitlock</t>
        </is>
      </c>
      <c r="F6106" s="11" t="n">
        <v>1959</v>
      </c>
      <c r="G6106" s="8" t="inlineStr">
        <is>
          <t>Icon</t>
        </is>
      </c>
      <c r="H6106" s="8" t="inlineStr">
        <is>
          <t>Derelict</t>
        </is>
      </c>
      <c r="I6106" s="8" t="inlineStr">
        <is>
          <t>X0B97LJKBUTK6L1G4</t>
        </is>
      </c>
      <c r="J6106" s="8" t="inlineStr">
        <is>
          <t>11 - Restomod / Coachbuilt / Bespoke</t>
        </is>
      </c>
      <c r="K6106" s="12" t="n">
        <v>780000</v>
      </c>
      <c r="L6106" s="8" t="inlineStr">
        <is>
          <t>North Carolina</t>
        </is>
      </c>
      <c r="M6106" s="13" t="n">
        <v>13201.13</v>
      </c>
      <c r="N6106" s="13" t="n">
        <v>11177.4</v>
      </c>
      <c r="O6106" s="8" t="n"/>
    </row>
    <row r="6107">
      <c r="A6107" s="8" t="inlineStr">
        <is>
          <t>CANON-202603-006071</t>
        </is>
      </c>
      <c r="B6107" s="9" t="inlineStr">
        <is>
          <t>2026-03</t>
        </is>
      </c>
      <c r="C6107" s="10" t="n">
        <v>46103</v>
      </c>
      <c r="D6107" s="9" t="inlineStr">
        <is>
          <t>Bound</t>
        </is>
      </c>
      <c r="E6107" s="8" t="inlineStr">
        <is>
          <t>Beatrix Okonkwo</t>
        </is>
      </c>
      <c r="F6107" s="11" t="n">
        <v>1965</v>
      </c>
      <c r="G6107" s="8" t="inlineStr">
        <is>
          <t>Mercedes-Benz</t>
        </is>
      </c>
      <c r="H6107" s="8" t="inlineStr">
        <is>
          <t>AMG GT</t>
        </is>
      </c>
      <c r="I6107" s="8" t="inlineStr">
        <is>
          <t>1386B3TM2EPFFAGME</t>
        </is>
      </c>
      <c r="J6107" s="8" t="inlineStr">
        <is>
          <t>02 - Sports / GT</t>
        </is>
      </c>
      <c r="K6107" s="12" t="n">
        <v>1915000</v>
      </c>
      <c r="L6107" s="8" t="inlineStr">
        <is>
          <t>Florida</t>
        </is>
      </c>
      <c r="M6107" s="13" t="n">
        <v>28219.15</v>
      </c>
      <c r="N6107" s="13" t="n">
        <v>23893.15</v>
      </c>
      <c r="O6107" s="8" t="n"/>
    </row>
    <row r="6108">
      <c r="A6108" s="8" t="inlineStr">
        <is>
          <t>CANON-202603-006072</t>
        </is>
      </c>
      <c r="B6108" s="9" t="inlineStr">
        <is>
          <t>2026-03</t>
        </is>
      </c>
      <c r="C6108" s="10" t="n">
        <v>46101</v>
      </c>
      <c r="D6108" s="9" t="inlineStr">
        <is>
          <t>Bound</t>
        </is>
      </c>
      <c r="E6108" s="8" t="inlineStr">
        <is>
          <t>Thaddeus Thistlewood</t>
        </is>
      </c>
      <c r="F6108" s="11" t="n">
        <v>1986</v>
      </c>
      <c r="G6108" s="8" t="inlineStr">
        <is>
          <t>Jaguar</t>
        </is>
      </c>
      <c r="H6108" s="8" t="inlineStr">
        <is>
          <t>E-Type Series 1</t>
        </is>
      </c>
      <c r="I6108" s="8" t="inlineStr">
        <is>
          <t>5JWPV5D2RUJLHNU3E</t>
        </is>
      </c>
      <c r="J6108" s="8" t="inlineStr">
        <is>
          <t>07 - Post-War Classic (1946-1972)</t>
        </is>
      </c>
      <c r="K6108" s="12" t="n">
        <v>605000</v>
      </c>
      <c r="L6108" s="8" t="inlineStr">
        <is>
          <t>Wyoming</t>
        </is>
      </c>
      <c r="M6108" s="13" t="n">
        <v>5252.08</v>
      </c>
      <c r="N6108" s="13" t="n">
        <v>4446.94</v>
      </c>
      <c r="O6108" s="8" t="n"/>
    </row>
    <row r="6109">
      <c r="A6109" s="8" t="inlineStr">
        <is>
          <t>CANON-202603-006073</t>
        </is>
      </c>
      <c r="B6109" s="9" t="inlineStr">
        <is>
          <t>2026-03</t>
        </is>
      </c>
      <c r="C6109" s="10" t="n">
        <v>46101</v>
      </c>
      <c r="D6109" s="9" t="inlineStr">
        <is>
          <t>Bound</t>
        </is>
      </c>
      <c r="E6109" s="8" t="inlineStr">
        <is>
          <t>Cassius Bellandi</t>
        </is>
      </c>
      <c r="F6109" s="11" t="n">
        <v>2001</v>
      </c>
      <c r="G6109" s="8" t="inlineStr">
        <is>
          <t>Mercedes-Benz</t>
        </is>
      </c>
      <c r="H6109" s="8" t="inlineStr">
        <is>
          <t>AMG GT</t>
        </is>
      </c>
      <c r="I6109" s="8" t="inlineStr">
        <is>
          <t>FLU4HD4FBAGEJKJB1</t>
        </is>
      </c>
      <c r="J6109" s="8" t="inlineStr">
        <is>
          <t>02 - Sports / GT</t>
        </is>
      </c>
      <c r="K6109" s="12" t="n">
        <v>620000</v>
      </c>
      <c r="L6109" s="8" t="inlineStr">
        <is>
          <t>Nebraska</t>
        </is>
      </c>
      <c r="M6109" s="13" t="n">
        <v>9884.91</v>
      </c>
      <c r="N6109" s="13" t="n">
        <v>8369.549999999999</v>
      </c>
      <c r="O6109" s="8" t="n"/>
    </row>
    <row r="6110">
      <c r="A6110" s="8" t="inlineStr">
        <is>
          <t>CANON-202603-006074</t>
        </is>
      </c>
      <c r="B6110" s="9" t="inlineStr">
        <is>
          <t>2026-03</t>
        </is>
      </c>
      <c r="C6110" s="10" t="n">
        <v>46087</v>
      </c>
      <c r="D6110" s="9" t="inlineStr">
        <is>
          <t>Bound</t>
        </is>
      </c>
      <c r="E6110" s="8" t="inlineStr">
        <is>
          <t>Everett Thistlewood</t>
        </is>
      </c>
      <c r="F6110" s="11" t="n">
        <v>1982</v>
      </c>
      <c r="G6110" s="8" t="inlineStr">
        <is>
          <t>Mercedes-Benz</t>
        </is>
      </c>
      <c r="H6110" s="8" t="inlineStr">
        <is>
          <t>AMG GT</t>
        </is>
      </c>
      <c r="I6110" s="8" t="inlineStr">
        <is>
          <t>X8JW25KPRN6BDRGJB</t>
        </is>
      </c>
      <c r="J6110" s="8" t="inlineStr">
        <is>
          <t>02 - Sports / GT</t>
        </is>
      </c>
      <c r="K6110" s="12" t="n">
        <v>380000</v>
      </c>
      <c r="L6110" s="8" t="inlineStr">
        <is>
          <t>Massachusetts</t>
        </is>
      </c>
      <c r="M6110" s="13" t="n">
        <v>6721.7</v>
      </c>
      <c r="N6110" s="13" t="n">
        <v>5691.26</v>
      </c>
      <c r="O6110" s="8" t="n"/>
    </row>
    <row r="6111">
      <c r="A6111" s="8" t="inlineStr">
        <is>
          <t>CANON-202603-006077</t>
        </is>
      </c>
      <c r="B6111" s="9" t="inlineStr">
        <is>
          <t>2026-03</t>
        </is>
      </c>
      <c r="C6111" s="10" t="n">
        <v>46097</v>
      </c>
      <c r="D6111" s="9" t="inlineStr">
        <is>
          <t>Bound</t>
        </is>
      </c>
      <c r="E6111" s="8" t="inlineStr">
        <is>
          <t>Fitzgerald Merriweather</t>
        </is>
      </c>
      <c r="F6111" s="11" t="n">
        <v>1975</v>
      </c>
      <c r="G6111" s="8" t="inlineStr">
        <is>
          <t>Lamborghini</t>
        </is>
      </c>
      <c r="H6111" s="8" t="inlineStr">
        <is>
          <t>Huracan EVO</t>
        </is>
      </c>
      <c r="I6111" s="8" t="inlineStr">
        <is>
          <t>TTFY6TBASB5WUSXM9</t>
        </is>
      </c>
      <c r="J6111" s="8" t="inlineStr">
        <is>
          <t>03 - Supercar</t>
        </is>
      </c>
      <c r="K6111" s="12" t="n">
        <v>465000</v>
      </c>
      <c r="L6111" s="8" t="inlineStr">
        <is>
          <t>Colorado</t>
        </is>
      </c>
      <c r="M6111" s="13" t="n">
        <v>11098.58</v>
      </c>
      <c r="N6111" s="13" t="n">
        <v>9397.17</v>
      </c>
      <c r="O6111" s="8" t="n"/>
    </row>
    <row r="6112">
      <c r="A6112" s="8" t="inlineStr">
        <is>
          <t>CANON-202603-006079</t>
        </is>
      </c>
      <c r="B6112" s="9" t="inlineStr">
        <is>
          <t>2026-03</t>
        </is>
      </c>
      <c r="C6112" s="10" t="n">
        <v>46106</v>
      </c>
      <c r="D6112" s="9" t="inlineStr">
        <is>
          <t>Bound</t>
        </is>
      </c>
      <c r="E6112" s="8" t="inlineStr">
        <is>
          <t>Ingrid Whitlock</t>
        </is>
      </c>
      <c r="F6112" s="11" t="n">
        <v>2011</v>
      </c>
      <c r="G6112" s="8" t="inlineStr">
        <is>
          <t>Bentley</t>
        </is>
      </c>
      <c r="H6112" s="8" t="inlineStr">
        <is>
          <t>Continental GT</t>
        </is>
      </c>
      <c r="I6112" s="8" t="inlineStr">
        <is>
          <t>1ABT2D6TT19SKYDBC</t>
        </is>
      </c>
      <c r="J6112" s="8" t="inlineStr">
        <is>
          <t>02 - Sports / GT</t>
        </is>
      </c>
      <c r="K6112" s="12" t="n">
        <v>660000</v>
      </c>
      <c r="L6112" s="8" t="inlineStr">
        <is>
          <t>New York</t>
        </is>
      </c>
      <c r="M6112" s="13" t="n">
        <v>10360.75</v>
      </c>
      <c r="N6112" s="13" t="n">
        <v>8772.450000000001</v>
      </c>
      <c r="O6112" s="8" t="n"/>
    </row>
    <row r="6113">
      <c r="A6113" s="8" t="inlineStr">
        <is>
          <t>CANON-202603-006080</t>
        </is>
      </c>
      <c r="B6113" s="9" t="inlineStr">
        <is>
          <t>2026-03</t>
        </is>
      </c>
      <c r="C6113" s="10" t="n">
        <v>46098</v>
      </c>
      <c r="D6113" s="9" t="inlineStr">
        <is>
          <t>Bound</t>
        </is>
      </c>
      <c r="E6113" s="8" t="inlineStr">
        <is>
          <t>Callum Vandermeer</t>
        </is>
      </c>
      <c r="F6113" s="11" t="n">
        <v>1976</v>
      </c>
      <c r="G6113" s="8" t="inlineStr">
        <is>
          <t>Aston Martin</t>
        </is>
      </c>
      <c r="H6113" s="8" t="inlineStr">
        <is>
          <t>DB12</t>
        </is>
      </c>
      <c r="I6113" s="8" t="inlineStr">
        <is>
          <t>RVCK6ANHUTSTP3NUY</t>
        </is>
      </c>
      <c r="J6113" s="8" t="inlineStr">
        <is>
          <t>02 - Sports / GT</t>
        </is>
      </c>
      <c r="K6113" s="12" t="n">
        <v>590000</v>
      </c>
      <c r="L6113" s="8" t="inlineStr">
        <is>
          <t>Alabama</t>
        </is>
      </c>
      <c r="M6113" s="13" t="n">
        <v>9189.530000000001</v>
      </c>
      <c r="N6113" s="13" t="n">
        <v>7780.78</v>
      </c>
      <c r="O6113" s="8" t="n"/>
    </row>
    <row r="6114">
      <c r="A6114" s="8" t="inlineStr">
        <is>
          <t>CANON-202603-006082</t>
        </is>
      </c>
      <c r="B6114" s="9" t="inlineStr">
        <is>
          <t>2026-03</t>
        </is>
      </c>
      <c r="C6114" s="10" t="n">
        <v>46086</v>
      </c>
      <c r="D6114" s="9" t="inlineStr">
        <is>
          <t>Bound</t>
        </is>
      </c>
      <c r="E6114" s="8" t="inlineStr">
        <is>
          <t>Fitzgerald Montoya</t>
        </is>
      </c>
      <c r="F6114" s="11" t="n">
        <v>1989</v>
      </c>
      <c r="G6114" s="8" t="inlineStr">
        <is>
          <t>Aston Martin</t>
        </is>
      </c>
      <c r="H6114" s="8" t="inlineStr">
        <is>
          <t>DB12</t>
        </is>
      </c>
      <c r="I6114" s="8" t="inlineStr">
        <is>
          <t>Y4LX31N201VFU9SZ8</t>
        </is>
      </c>
      <c r="J6114" s="8" t="inlineStr">
        <is>
          <t>02 - Sports / GT</t>
        </is>
      </c>
      <c r="K6114" s="12" t="n">
        <v>955000</v>
      </c>
      <c r="L6114" s="8" t="inlineStr">
        <is>
          <t>Colorado</t>
        </is>
      </c>
      <c r="M6114" s="13" t="n">
        <v>12883.49</v>
      </c>
      <c r="N6114" s="13" t="n">
        <v>10908.45</v>
      </c>
      <c r="O6114" s="8" t="n"/>
    </row>
    <row r="6115">
      <c r="A6115" s="8" t="inlineStr">
        <is>
          <t>CANON-202603-006083</t>
        </is>
      </c>
      <c r="B6115" s="9" t="inlineStr">
        <is>
          <t>2026-03</t>
        </is>
      </c>
      <c r="C6115" s="10" t="n">
        <v>46088</v>
      </c>
      <c r="D6115" s="9" t="inlineStr">
        <is>
          <t>Bound</t>
        </is>
      </c>
      <c r="E6115" s="8" t="inlineStr">
        <is>
          <t>Fitzgerald Nakashima</t>
        </is>
      </c>
      <c r="F6115" s="11" t="n">
        <v>1983</v>
      </c>
      <c r="G6115" s="8" t="inlineStr">
        <is>
          <t>Porsche</t>
        </is>
      </c>
      <c r="H6115" s="8" t="inlineStr">
        <is>
          <t>911 Turbo S</t>
        </is>
      </c>
      <c r="I6115" s="8" t="inlineStr">
        <is>
          <t>K8AHVU63TK5HPGTTK</t>
        </is>
      </c>
      <c r="J6115" s="8" t="inlineStr">
        <is>
          <t>02 - Sports / GT</t>
        </is>
      </c>
      <c r="K6115" s="12" t="n">
        <v>265000</v>
      </c>
      <c r="L6115" s="8" t="inlineStr">
        <is>
          <t>North Carolina</t>
        </is>
      </c>
      <c r="M6115" s="13" t="n">
        <v>4312.5</v>
      </c>
      <c r="N6115" s="13" t="n">
        <v>3651.39</v>
      </c>
      <c r="O6115" s="8" t="n"/>
    </row>
    <row r="6116">
      <c r="A6116" s="8" t="inlineStr">
        <is>
          <t>CANON-202603-006084</t>
        </is>
      </c>
      <c r="B6116" s="9" t="inlineStr">
        <is>
          <t>2026-03</t>
        </is>
      </c>
      <c r="C6116" s="10" t="n">
        <v>46109</v>
      </c>
      <c r="D6116" s="9" t="inlineStr">
        <is>
          <t>Bound</t>
        </is>
      </c>
      <c r="E6116" s="8" t="inlineStr">
        <is>
          <t>Priya Fairweather</t>
        </is>
      </c>
      <c r="F6116" s="11" t="n">
        <v>1978</v>
      </c>
      <c r="G6116" s="8" t="inlineStr">
        <is>
          <t>Porsche</t>
        </is>
      </c>
      <c r="H6116" s="8" t="inlineStr">
        <is>
          <t>911 Turbo S</t>
        </is>
      </c>
      <c r="I6116" s="8" t="inlineStr">
        <is>
          <t>JWX4LU5EJFJXK6GW5</t>
        </is>
      </c>
      <c r="J6116" s="8" t="inlineStr">
        <is>
          <t>02 - Sports / GT</t>
        </is>
      </c>
      <c r="K6116" s="12" t="n">
        <v>400000</v>
      </c>
      <c r="L6116" s="8" t="inlineStr">
        <is>
          <t>Florida</t>
        </is>
      </c>
      <c r="M6116" s="13" t="n">
        <v>8037.74</v>
      </c>
      <c r="N6116" s="13" t="n">
        <v>6805.55</v>
      </c>
      <c r="O6116" s="8" t="n"/>
    </row>
    <row r="6117">
      <c r="A6117" s="8" t="inlineStr">
        <is>
          <t>CANON-202603-006086</t>
        </is>
      </c>
      <c r="B6117" s="9" t="inlineStr">
        <is>
          <t>2026-03</t>
        </is>
      </c>
      <c r="C6117" s="10" t="n">
        <v>46089</v>
      </c>
      <c r="D6117" s="9" t="inlineStr">
        <is>
          <t>Bound</t>
        </is>
      </c>
      <c r="E6117" s="8" t="inlineStr">
        <is>
          <t>Beatrix Nakashima</t>
        </is>
      </c>
      <c r="F6117" s="11" t="n">
        <v>2016</v>
      </c>
      <c r="G6117" s="8" t="inlineStr">
        <is>
          <t>Bentley</t>
        </is>
      </c>
      <c r="H6117" s="8" t="inlineStr">
        <is>
          <t>Continental GT</t>
        </is>
      </c>
      <c r="I6117" s="8" t="inlineStr">
        <is>
          <t>ZD81VD5G0EK31EE8T</t>
        </is>
      </c>
      <c r="J6117" s="8" t="inlineStr">
        <is>
          <t>02 - Sports / GT</t>
        </is>
      </c>
      <c r="K6117" s="12" t="n">
        <v>920000</v>
      </c>
      <c r="L6117" s="8" t="inlineStr">
        <is>
          <t>Pennsylvania</t>
        </is>
      </c>
      <c r="M6117" s="13" t="n">
        <v>11283.02</v>
      </c>
      <c r="N6117" s="13" t="n">
        <v>9553.33</v>
      </c>
      <c r="O6117" s="8" t="n"/>
    </row>
    <row r="6118">
      <c r="A6118" s="8" t="inlineStr">
        <is>
          <t>CANON-202603-006087</t>
        </is>
      </c>
      <c r="B6118" s="9" t="inlineStr">
        <is>
          <t>2026-03</t>
        </is>
      </c>
      <c r="C6118" s="10" t="n">
        <v>46105</v>
      </c>
      <c r="D6118" s="9" t="inlineStr">
        <is>
          <t>Bound</t>
        </is>
      </c>
      <c r="E6118" s="8" t="inlineStr">
        <is>
          <t>Anouk Harrington</t>
        </is>
      </c>
      <c r="F6118" s="11" t="n">
        <v>1978</v>
      </c>
      <c r="G6118" s="8" t="inlineStr">
        <is>
          <t>Bentley</t>
        </is>
      </c>
      <c r="H6118" s="8" t="inlineStr">
        <is>
          <t>Continental GT</t>
        </is>
      </c>
      <c r="I6118" s="8" t="inlineStr">
        <is>
          <t>LYDFZ0W4FLJN3YXX1</t>
        </is>
      </c>
      <c r="J6118" s="8" t="inlineStr">
        <is>
          <t>02 - Sports / GT</t>
        </is>
      </c>
      <c r="K6118" s="12" t="n">
        <v>610000</v>
      </c>
      <c r="L6118" s="8" t="inlineStr">
        <is>
          <t>Pennsylvania</t>
        </is>
      </c>
      <c r="M6118" s="13" t="n">
        <v>7481.13</v>
      </c>
      <c r="N6118" s="13" t="n">
        <v>6334.27</v>
      </c>
      <c r="O6118" s="8" t="n"/>
    </row>
    <row r="6119">
      <c r="A6119" s="8" t="inlineStr">
        <is>
          <t>CANON-202603-006089</t>
        </is>
      </c>
      <c r="B6119" s="9" t="inlineStr">
        <is>
          <t>2026-03</t>
        </is>
      </c>
      <c r="C6119" s="10" t="n">
        <v>46093</v>
      </c>
      <c r="D6119" s="9" t="inlineStr">
        <is>
          <t>Bound</t>
        </is>
      </c>
      <c r="E6119" s="8" t="inlineStr">
        <is>
          <t>Saoirse Harrington</t>
        </is>
      </c>
      <c r="F6119" s="11" t="n">
        <v>1970</v>
      </c>
      <c r="G6119" s="8" t="inlineStr">
        <is>
          <t>Bentley</t>
        </is>
      </c>
      <c r="H6119" s="8" t="inlineStr">
        <is>
          <t>Continental GT</t>
        </is>
      </c>
      <c r="I6119" s="8" t="inlineStr">
        <is>
          <t>ZDXM91DY0AVZSA5L9</t>
        </is>
      </c>
      <c r="J6119" s="8" t="inlineStr">
        <is>
          <t>02 - Sports / GT</t>
        </is>
      </c>
      <c r="K6119" s="12" t="n">
        <v>240000</v>
      </c>
      <c r="L6119" s="8" t="inlineStr">
        <is>
          <t>Arizona</t>
        </is>
      </c>
      <c r="M6119" s="13" t="n">
        <v>4207.7</v>
      </c>
      <c r="N6119" s="13" t="n">
        <v>3562.66</v>
      </c>
      <c r="O6119" s="8" t="n"/>
    </row>
    <row r="6120">
      <c r="A6120" s="8" t="inlineStr">
        <is>
          <t>CANON-202603-006090</t>
        </is>
      </c>
      <c r="B6120" s="9" t="inlineStr">
        <is>
          <t>2026-03</t>
        </is>
      </c>
      <c r="C6120" s="10" t="n">
        <v>46112</v>
      </c>
      <c r="D6120" s="9" t="inlineStr">
        <is>
          <t>Bound</t>
        </is>
      </c>
      <c r="E6120" s="8" t="inlineStr">
        <is>
          <t>Delphine Vasquez</t>
        </is>
      </c>
      <c r="F6120" s="11" t="n">
        <v>2007</v>
      </c>
      <c r="G6120" s="8" t="inlineStr">
        <is>
          <t>BMW</t>
        </is>
      </c>
      <c r="H6120" s="8" t="inlineStr">
        <is>
          <t>M8 Competition</t>
        </is>
      </c>
      <c r="I6120" s="8" t="inlineStr">
        <is>
          <t>2KP7L76HLJYN1TH7D</t>
        </is>
      </c>
      <c r="J6120" s="8" t="inlineStr">
        <is>
          <t>02 - Sports / GT</t>
        </is>
      </c>
      <c r="K6120" s="12" t="n">
        <v>535000</v>
      </c>
      <c r="L6120" s="8" t="inlineStr">
        <is>
          <t>Pennsylvania</t>
        </is>
      </c>
      <c r="M6120" s="13" t="n">
        <v>6561.32</v>
      </c>
      <c r="N6120" s="13" t="n">
        <v>5555.47</v>
      </c>
      <c r="O6120" s="8" t="n"/>
    </row>
    <row r="6121">
      <c r="A6121" s="8" t="inlineStr">
        <is>
          <t>CANON-202603-006091</t>
        </is>
      </c>
      <c r="B6121" s="9" t="inlineStr">
        <is>
          <t>2026-03</t>
        </is>
      </c>
      <c r="C6121" s="10" t="n">
        <v>46085</v>
      </c>
      <c r="D6121" s="9" t="inlineStr">
        <is>
          <t>Bound</t>
        </is>
      </c>
      <c r="E6121" s="8" t="inlineStr">
        <is>
          <t>Thaddeus Harrington</t>
        </is>
      </c>
      <c r="F6121" s="11" t="n">
        <v>1988</v>
      </c>
      <c r="G6121" s="8" t="inlineStr">
        <is>
          <t>BMW</t>
        </is>
      </c>
      <c r="H6121" s="8" t="inlineStr">
        <is>
          <t>M8 Competition</t>
        </is>
      </c>
      <c r="I6121" s="8" t="inlineStr">
        <is>
          <t>DRKN4NKZR98YZMNT9</t>
        </is>
      </c>
      <c r="J6121" s="8" t="inlineStr">
        <is>
          <t>02 - Sports / GT</t>
        </is>
      </c>
      <c r="K6121" s="12" t="n">
        <v>410000</v>
      </c>
      <c r="L6121" s="8" t="inlineStr">
        <is>
          <t>Missouri</t>
        </is>
      </c>
      <c r="M6121" s="13" t="n">
        <v>6150</v>
      </c>
      <c r="N6121" s="13" t="n">
        <v>5207.2</v>
      </c>
      <c r="O6121" s="8" t="n"/>
    </row>
    <row r="6122">
      <c r="A6122" s="8" t="inlineStr">
        <is>
          <t>CANON-202603-006094</t>
        </is>
      </c>
      <c r="B6122" s="9" t="inlineStr">
        <is>
          <t>2026-03</t>
        </is>
      </c>
      <c r="C6122" s="10" t="n">
        <v>46110</v>
      </c>
      <c r="D6122" s="9" t="inlineStr">
        <is>
          <t>Bound</t>
        </is>
      </c>
      <c r="E6122" s="8" t="inlineStr">
        <is>
          <t>Ramona Pennington</t>
        </is>
      </c>
      <c r="F6122" s="11" t="n">
        <v>1998</v>
      </c>
      <c r="G6122" s="8" t="inlineStr">
        <is>
          <t>Bentley</t>
        </is>
      </c>
      <c r="H6122" s="8" t="inlineStr">
        <is>
          <t>Continental GT</t>
        </is>
      </c>
      <c r="I6122" s="8" t="inlineStr">
        <is>
          <t>BVFXRMWSB3P2R9B07</t>
        </is>
      </c>
      <c r="J6122" s="8" t="inlineStr">
        <is>
          <t>02 - Sports / GT</t>
        </is>
      </c>
      <c r="K6122" s="12" t="n">
        <v>790000</v>
      </c>
      <c r="L6122" s="8" t="inlineStr">
        <is>
          <t>Iowa</t>
        </is>
      </c>
      <c r="M6122" s="13" t="n">
        <v>10657.55</v>
      </c>
      <c r="N6122" s="13" t="n">
        <v>9023.75</v>
      </c>
      <c r="O6122" s="8" t="n"/>
    </row>
    <row r="6123">
      <c r="A6123" s="8" t="inlineStr">
        <is>
          <t>CANON-202603-006096</t>
        </is>
      </c>
      <c r="B6123" s="9" t="inlineStr">
        <is>
          <t>2026-03</t>
        </is>
      </c>
      <c r="C6123" s="10" t="n">
        <v>46105</v>
      </c>
      <c r="D6123" s="9" t="inlineStr">
        <is>
          <t>Bound</t>
        </is>
      </c>
      <c r="E6123" s="8" t="inlineStr">
        <is>
          <t>Wilhelmina Rourke</t>
        </is>
      </c>
      <c r="F6123" s="11" t="n">
        <v>2000</v>
      </c>
      <c r="G6123" s="8" t="inlineStr">
        <is>
          <t>Maserati</t>
        </is>
      </c>
      <c r="H6123" s="8" t="inlineStr">
        <is>
          <t>GranTurismo</t>
        </is>
      </c>
      <c r="I6123" s="8" t="inlineStr">
        <is>
          <t>2XF4LKNBFR3F9PNYT</t>
        </is>
      </c>
      <c r="J6123" s="8" t="inlineStr">
        <is>
          <t>02 - Sports / GT</t>
        </is>
      </c>
      <c r="K6123" s="12" t="n">
        <v>480000</v>
      </c>
      <c r="L6123" s="8" t="inlineStr">
        <is>
          <t>New York</t>
        </is>
      </c>
      <c r="M6123" s="13" t="n">
        <v>8694.34</v>
      </c>
      <c r="N6123" s="13" t="n">
        <v>7361.5</v>
      </c>
      <c r="O6123" s="8" t="n"/>
    </row>
    <row r="6124">
      <c r="A6124" s="8" t="inlineStr">
        <is>
          <t>CANON-202603-006098</t>
        </is>
      </c>
      <c r="B6124" s="9" t="inlineStr">
        <is>
          <t>2026-03</t>
        </is>
      </c>
      <c r="C6124" s="10" t="n">
        <v>46107</v>
      </c>
      <c r="D6124" s="9" t="inlineStr">
        <is>
          <t>Bound</t>
        </is>
      </c>
      <c r="E6124" s="8" t="inlineStr">
        <is>
          <t>Aurelio Merriweather</t>
        </is>
      </c>
      <c r="F6124" s="11" t="n">
        <v>2015</v>
      </c>
      <c r="G6124" s="8" t="inlineStr">
        <is>
          <t>Porsche</t>
        </is>
      </c>
      <c r="H6124" s="8" t="inlineStr">
        <is>
          <t>911 Turbo S</t>
        </is>
      </c>
      <c r="I6124" s="8" t="inlineStr">
        <is>
          <t>GH7JENMWGK69ES8CT</t>
        </is>
      </c>
      <c r="J6124" s="8" t="inlineStr">
        <is>
          <t>02 - Sports / GT</t>
        </is>
      </c>
      <c r="K6124" s="12" t="n">
        <v>1025000</v>
      </c>
      <c r="L6124" s="8" t="inlineStr">
        <is>
          <t>California</t>
        </is>
      </c>
      <c r="M6124" s="13" t="n">
        <v>14359.67</v>
      </c>
      <c r="N6124" s="13" t="n">
        <v>12158.33</v>
      </c>
      <c r="O6124" s="8" t="n"/>
    </row>
    <row r="6125">
      <c r="A6125" s="8" t="inlineStr">
        <is>
          <t>CANON-202603-006099</t>
        </is>
      </c>
      <c r="B6125" s="9" t="inlineStr">
        <is>
          <t>2026-03</t>
        </is>
      </c>
      <c r="C6125" s="10" t="n">
        <v>46101</v>
      </c>
      <c r="D6125" s="9" t="inlineStr">
        <is>
          <t>Bound</t>
        </is>
      </c>
      <c r="E6125" s="8" t="inlineStr">
        <is>
          <t>Marisol Delacroix</t>
        </is>
      </c>
      <c r="F6125" s="11" t="n">
        <v>1964</v>
      </c>
      <c r="G6125" s="8" t="inlineStr">
        <is>
          <t>Aston Martin</t>
        </is>
      </c>
      <c r="H6125" s="8" t="inlineStr">
        <is>
          <t>DB12</t>
        </is>
      </c>
      <c r="I6125" s="8" t="inlineStr">
        <is>
          <t>HV55S8U8L2K8V11E5</t>
        </is>
      </c>
      <c r="J6125" s="8" t="inlineStr">
        <is>
          <t>02 - Sports / GT</t>
        </is>
      </c>
      <c r="K6125" s="12" t="n">
        <v>340000</v>
      </c>
      <c r="L6125" s="8" t="inlineStr">
        <is>
          <t>Rhode Island</t>
        </is>
      </c>
      <c r="M6125" s="13" t="n">
        <v>6591.51</v>
      </c>
      <c r="N6125" s="13" t="n">
        <v>5581.03</v>
      </c>
      <c r="O6125" s="8" t="n"/>
    </row>
    <row r="6126">
      <c r="A6126" s="8" t="inlineStr">
        <is>
          <t>CANON-202603-006101</t>
        </is>
      </c>
      <c r="B6126" s="9" t="inlineStr">
        <is>
          <t>2026-03</t>
        </is>
      </c>
      <c r="C6126" s="10" t="n">
        <v>46085</v>
      </c>
      <c r="D6126" s="9" t="inlineStr">
        <is>
          <t>Bound</t>
        </is>
      </c>
      <c r="E6126" s="8" t="inlineStr">
        <is>
          <t>Aurelio Delacroix</t>
        </is>
      </c>
      <c r="F6126" s="11" t="n">
        <v>1995</v>
      </c>
      <c r="G6126" s="8" t="inlineStr">
        <is>
          <t>Bentley</t>
        </is>
      </c>
      <c r="H6126" s="8" t="inlineStr">
        <is>
          <t>Continental GT</t>
        </is>
      </c>
      <c r="I6126" s="8" t="inlineStr">
        <is>
          <t>GSCVM7BT8TCJRBZ4F</t>
        </is>
      </c>
      <c r="J6126" s="8" t="inlineStr">
        <is>
          <t>02 - Sports / GT</t>
        </is>
      </c>
      <c r="K6126" s="12" t="n">
        <v>995000</v>
      </c>
      <c r="L6126" s="8" t="inlineStr">
        <is>
          <t>Michigan</t>
        </is>
      </c>
      <c r="M6126" s="13" t="n">
        <v>18914.39</v>
      </c>
      <c r="N6126" s="13" t="n">
        <v>16014.81</v>
      </c>
      <c r="O6126" s="8" t="n"/>
    </row>
    <row r="6127">
      <c r="A6127" s="8" t="inlineStr">
        <is>
          <t>CANON-202603-006102</t>
        </is>
      </c>
      <c r="B6127" s="9" t="inlineStr">
        <is>
          <t>2026-03</t>
        </is>
      </c>
      <c r="C6127" s="10" t="n">
        <v>46094</v>
      </c>
      <c r="D6127" s="9" t="inlineStr">
        <is>
          <t>Bound</t>
        </is>
      </c>
      <c r="E6127" s="8" t="inlineStr">
        <is>
          <t>Everett Vasquez</t>
        </is>
      </c>
      <c r="F6127" s="11" t="n">
        <v>2010</v>
      </c>
      <c r="G6127" s="8" t="inlineStr">
        <is>
          <t>Ferrari</t>
        </is>
      </c>
      <c r="H6127" s="8" t="inlineStr">
        <is>
          <t>SF90 Stradale</t>
        </is>
      </c>
      <c r="I6127" s="8" t="inlineStr">
        <is>
          <t>ULMHGX5D7EBLG5YUY</t>
        </is>
      </c>
      <c r="J6127" s="8" t="inlineStr">
        <is>
          <t>03 - Supercar</t>
        </is>
      </c>
      <c r="K6127" s="12" t="n">
        <v>965000</v>
      </c>
      <c r="L6127" s="8" t="inlineStr">
        <is>
          <t>South Dakota</t>
        </is>
      </c>
      <c r="M6127" s="13" t="n">
        <v>19199.86</v>
      </c>
      <c r="N6127" s="13" t="n">
        <v>16256.52</v>
      </c>
      <c r="O6127" s="8" t="n"/>
    </row>
    <row r="6128">
      <c r="A6128" s="8" t="inlineStr">
        <is>
          <t>CANON-202603-006103</t>
        </is>
      </c>
      <c r="B6128" s="9" t="inlineStr">
        <is>
          <t>2026-03</t>
        </is>
      </c>
      <c r="C6128" s="10" t="n">
        <v>46093</v>
      </c>
      <c r="D6128" s="9" t="inlineStr">
        <is>
          <t>Bound</t>
        </is>
      </c>
      <c r="E6128" s="8" t="inlineStr">
        <is>
          <t>Ottilie Harrington</t>
        </is>
      </c>
      <c r="F6128" s="11" t="n">
        <v>1993</v>
      </c>
      <c r="G6128" s="8" t="inlineStr">
        <is>
          <t>Bentley</t>
        </is>
      </c>
      <c r="H6128" s="8" t="inlineStr">
        <is>
          <t>Continental GT</t>
        </is>
      </c>
      <c r="I6128" s="8" t="inlineStr">
        <is>
          <t>VAUDRL38HH1R32NAY</t>
        </is>
      </c>
      <c r="J6128" s="8" t="inlineStr">
        <is>
          <t>02 - Sports / GT</t>
        </is>
      </c>
      <c r="K6128" s="12" t="n">
        <v>380000</v>
      </c>
      <c r="L6128" s="8" t="inlineStr">
        <is>
          <t>Iowa</t>
        </is>
      </c>
      <c r="M6128" s="13" t="n">
        <v>5915.09</v>
      </c>
      <c r="N6128" s="13" t="n">
        <v>5008.31</v>
      </c>
      <c r="O6128" s="8" t="n"/>
    </row>
    <row r="6129">
      <c r="A6129" s="8" t="inlineStr">
        <is>
          <t>CANON-202603-006104</t>
        </is>
      </c>
      <c r="B6129" s="9" t="inlineStr">
        <is>
          <t>2026-03</t>
        </is>
      </c>
      <c r="C6129" s="10" t="n">
        <v>46102</v>
      </c>
      <c r="D6129" s="9" t="inlineStr">
        <is>
          <t>Bound</t>
        </is>
      </c>
      <c r="E6129" s="8" t="inlineStr">
        <is>
          <t>Delphine Whitlock</t>
        </is>
      </c>
      <c r="F6129" s="11" t="n">
        <v>2017</v>
      </c>
      <c r="G6129" s="8" t="inlineStr">
        <is>
          <t>Jaguar</t>
        </is>
      </c>
      <c r="H6129" s="8" t="inlineStr">
        <is>
          <t>E-Type Series 1</t>
        </is>
      </c>
      <c r="I6129" s="8" t="inlineStr">
        <is>
          <t>XNHB2MP2JGBS31BH7</t>
        </is>
      </c>
      <c r="J6129" s="8" t="inlineStr">
        <is>
          <t>07 - Post-War Classic (1946-1972)</t>
        </is>
      </c>
      <c r="K6129" s="12" t="n">
        <v>210000</v>
      </c>
      <c r="L6129" s="8" t="inlineStr">
        <is>
          <t>Iowa</t>
        </is>
      </c>
      <c r="M6129" s="13" t="n">
        <v>2484.34</v>
      </c>
      <c r="N6129" s="13" t="n">
        <v>2103.49</v>
      </c>
      <c r="O6129" s="8" t="n"/>
    </row>
    <row r="6130">
      <c r="A6130" s="8" t="inlineStr">
        <is>
          <t>CANON-202603-006105</t>
        </is>
      </c>
      <c r="B6130" s="9" t="inlineStr">
        <is>
          <t>2026-03</t>
        </is>
      </c>
      <c r="C6130" s="10" t="n">
        <v>46096</v>
      </c>
      <c r="D6130" s="9" t="inlineStr">
        <is>
          <t>Bound</t>
        </is>
      </c>
      <c r="E6130" s="8" t="inlineStr">
        <is>
          <t>Fitzgerald Montoya</t>
        </is>
      </c>
      <c r="F6130" s="11" t="n">
        <v>2008</v>
      </c>
      <c r="G6130" s="8" t="inlineStr">
        <is>
          <t>Bugatti</t>
        </is>
      </c>
      <c r="H6130" s="8" t="inlineStr">
        <is>
          <t>Type 57</t>
        </is>
      </c>
      <c r="I6130" s="8" t="inlineStr">
        <is>
          <t>88S8PMTC2U0BEKUT4</t>
        </is>
      </c>
      <c r="J6130" s="8" t="inlineStr">
        <is>
          <t>06 - Vintage Pre-War (pre-1946)</t>
        </is>
      </c>
      <c r="K6130" s="12" t="n">
        <v>515000</v>
      </c>
      <c r="L6130" s="8" t="inlineStr">
        <is>
          <t>Massachusetts</t>
        </is>
      </c>
      <c r="M6130" s="13" t="n">
        <v>4615.57</v>
      </c>
      <c r="N6130" s="13" t="n">
        <v>3908</v>
      </c>
      <c r="O6130" s="8" t="n"/>
    </row>
    <row r="6131">
      <c r="A6131" s="8" t="inlineStr">
        <is>
          <t>CANON-202603-006108</t>
        </is>
      </c>
      <c r="B6131" s="9" t="inlineStr">
        <is>
          <t>2026-03</t>
        </is>
      </c>
      <c r="C6131" s="10" t="n">
        <v>46087</v>
      </c>
      <c r="D6131" s="9" t="inlineStr">
        <is>
          <t>Bound</t>
        </is>
      </c>
      <c r="E6131" s="8" t="inlineStr">
        <is>
          <t>Fenwick Rourke</t>
        </is>
      </c>
      <c r="F6131" s="11" t="n">
        <v>1978</v>
      </c>
      <c r="G6131" s="8" t="inlineStr">
        <is>
          <t>Mercedes-Benz</t>
        </is>
      </c>
      <c r="H6131" s="8" t="inlineStr">
        <is>
          <t>AMG GT</t>
        </is>
      </c>
      <c r="I6131" s="8" t="inlineStr">
        <is>
          <t>EC194WGA737D6E453</t>
        </is>
      </c>
      <c r="J6131" s="8" t="inlineStr">
        <is>
          <t>02 - Sports / GT</t>
        </is>
      </c>
      <c r="K6131" s="12" t="n">
        <v>815000</v>
      </c>
      <c r="L6131" s="8" t="inlineStr">
        <is>
          <t>Minnesota</t>
        </is>
      </c>
      <c r="M6131" s="13" t="n">
        <v>13193.77</v>
      </c>
      <c r="N6131" s="13" t="n">
        <v>11171.17</v>
      </c>
      <c r="O6131" s="8" t="n"/>
    </row>
    <row r="6132">
      <c r="A6132" s="8" t="inlineStr">
        <is>
          <t>CANON-202603-006110</t>
        </is>
      </c>
      <c r="B6132" s="9" t="inlineStr">
        <is>
          <t>2026-03</t>
        </is>
      </c>
      <c r="C6132" s="10" t="n">
        <v>46088</v>
      </c>
      <c r="D6132" s="9" t="inlineStr">
        <is>
          <t>Bound</t>
        </is>
      </c>
      <c r="E6132" s="8" t="inlineStr">
        <is>
          <t>Desmond Vandermeer</t>
        </is>
      </c>
      <c r="F6132" s="11" t="n">
        <v>1982</v>
      </c>
      <c r="G6132" s="8" t="inlineStr">
        <is>
          <t>Bentley</t>
        </is>
      </c>
      <c r="H6132" s="8" t="inlineStr">
        <is>
          <t>4.5 Litre</t>
        </is>
      </c>
      <c r="I6132" s="8" t="inlineStr">
        <is>
          <t>04GJVKR9JH2BCWMT6</t>
        </is>
      </c>
      <c r="J6132" s="8" t="inlineStr">
        <is>
          <t>06 - Vintage Pre-War (pre-1946)</t>
        </is>
      </c>
      <c r="K6132" s="12" t="n">
        <v>1950000</v>
      </c>
      <c r="L6132" s="8" t="inlineStr">
        <is>
          <t>California</t>
        </is>
      </c>
      <c r="M6132" s="13" t="n">
        <v>16887.74</v>
      </c>
      <c r="N6132" s="13" t="n">
        <v>14298.85</v>
      </c>
      <c r="O6132" s="8" t="n"/>
    </row>
    <row r="6133">
      <c r="A6133" s="8" t="inlineStr">
        <is>
          <t>CANON-202603-006111</t>
        </is>
      </c>
      <c r="B6133" s="9" t="inlineStr">
        <is>
          <t>2026-03</t>
        </is>
      </c>
      <c r="C6133" s="10" t="n">
        <v>46100</v>
      </c>
      <c r="D6133" s="9" t="inlineStr">
        <is>
          <t>Bound</t>
        </is>
      </c>
      <c r="E6133" s="8" t="inlineStr">
        <is>
          <t>Wilhelmina Rourke</t>
        </is>
      </c>
      <c r="F6133" s="11" t="n">
        <v>1990</v>
      </c>
      <c r="G6133" s="8" t="inlineStr">
        <is>
          <t>Bentley</t>
        </is>
      </c>
      <c r="H6133" s="8" t="inlineStr">
        <is>
          <t>Continental GT</t>
        </is>
      </c>
      <c r="I6133" s="8" t="inlineStr">
        <is>
          <t>G5LKCNUZ82E9H2VHD</t>
        </is>
      </c>
      <c r="J6133" s="8" t="inlineStr">
        <is>
          <t>02 - Sports / GT</t>
        </is>
      </c>
      <c r="K6133" s="12" t="n">
        <v>485000</v>
      </c>
      <c r="L6133" s="8" t="inlineStr">
        <is>
          <t>Louisiana</t>
        </is>
      </c>
      <c r="M6133" s="13" t="n">
        <v>8304.48</v>
      </c>
      <c r="N6133" s="13" t="n">
        <v>7031.4</v>
      </c>
      <c r="O6133" s="8" t="n"/>
    </row>
    <row r="6134">
      <c r="A6134" s="8" t="inlineStr">
        <is>
          <t>CANON-202603-006112</t>
        </is>
      </c>
      <c r="B6134" s="9" t="inlineStr">
        <is>
          <t>2026-03</t>
        </is>
      </c>
      <c r="C6134" s="10" t="n">
        <v>46108</v>
      </c>
      <c r="D6134" s="9" t="inlineStr">
        <is>
          <t>Bound</t>
        </is>
      </c>
      <c r="E6134" s="8" t="inlineStr">
        <is>
          <t>Anouk Montoya</t>
        </is>
      </c>
      <c r="F6134" s="11" t="n">
        <v>1969</v>
      </c>
      <c r="G6134" s="8" t="inlineStr">
        <is>
          <t>BMW</t>
        </is>
      </c>
      <c r="H6134" s="8" t="inlineStr">
        <is>
          <t>M8 Competition</t>
        </is>
      </c>
      <c r="I6134" s="8" t="inlineStr">
        <is>
          <t>K80M37EWLPPGHYJTW</t>
        </is>
      </c>
      <c r="J6134" s="8" t="inlineStr">
        <is>
          <t>02 - Sports / GT</t>
        </is>
      </c>
      <c r="K6134" s="12" t="n">
        <v>420000</v>
      </c>
      <c r="L6134" s="8" t="inlineStr">
        <is>
          <t>North Carolina</t>
        </is>
      </c>
      <c r="M6134" s="13" t="n">
        <v>6834.91</v>
      </c>
      <c r="N6134" s="13" t="n">
        <v>5787.12</v>
      </c>
      <c r="O6134" s="8" t="n"/>
    </row>
    <row r="6135">
      <c r="A6135" s="8" t="inlineStr">
        <is>
          <t>CANON-202603-006113</t>
        </is>
      </c>
      <c r="B6135" s="9" t="inlineStr">
        <is>
          <t>2026-03</t>
        </is>
      </c>
      <c r="C6135" s="10" t="n">
        <v>46102</v>
      </c>
      <c r="D6135" s="9" t="inlineStr">
        <is>
          <t>Bound</t>
        </is>
      </c>
      <c r="E6135" s="8" t="inlineStr">
        <is>
          <t>Delphine Pennington</t>
        </is>
      </c>
      <c r="F6135" s="11" t="n">
        <v>1992</v>
      </c>
      <c r="G6135" s="8" t="inlineStr">
        <is>
          <t>Lamborghini</t>
        </is>
      </c>
      <c r="H6135" s="8" t="inlineStr">
        <is>
          <t>Huracan EVO</t>
        </is>
      </c>
      <c r="I6135" s="8" t="inlineStr">
        <is>
          <t>YYDCLTCRC8MG96R9Y</t>
        </is>
      </c>
      <c r="J6135" s="8" t="inlineStr">
        <is>
          <t>03 - Supercar</t>
        </is>
      </c>
      <c r="K6135" s="12" t="n">
        <v>690000</v>
      </c>
      <c r="L6135" s="8" t="inlineStr">
        <is>
          <t>Massachusetts</t>
        </is>
      </c>
      <c r="M6135" s="13" t="n">
        <v>15459.91</v>
      </c>
      <c r="N6135" s="13" t="n">
        <v>13089.91</v>
      </c>
      <c r="O6135" s="8" t="n"/>
    </row>
    <row r="6136">
      <c r="A6136" s="8" t="inlineStr">
        <is>
          <t>CANON-202603-006114</t>
        </is>
      </c>
      <c r="B6136" s="9" t="inlineStr">
        <is>
          <t>2026-03</t>
        </is>
      </c>
      <c r="C6136" s="10" t="n">
        <v>46103</v>
      </c>
      <c r="D6136" s="9" t="inlineStr">
        <is>
          <t>Bound</t>
        </is>
      </c>
      <c r="E6136" s="8" t="inlineStr">
        <is>
          <t>Cassius Nakashima</t>
        </is>
      </c>
      <c r="F6136" s="11" t="n">
        <v>1967</v>
      </c>
      <c r="G6136" s="8" t="inlineStr">
        <is>
          <t>Bentley</t>
        </is>
      </c>
      <c r="H6136" s="8" t="inlineStr">
        <is>
          <t>Continental GT</t>
        </is>
      </c>
      <c r="I6136" s="8" t="inlineStr">
        <is>
          <t>3FPY0DHMXU7S6K2H6</t>
        </is>
      </c>
      <c r="J6136" s="8" t="inlineStr">
        <is>
          <t>02 - Sports / GT</t>
        </is>
      </c>
      <c r="K6136" s="12" t="n">
        <v>410000</v>
      </c>
      <c r="L6136" s="8" t="inlineStr">
        <is>
          <t>Rhode Island</t>
        </is>
      </c>
      <c r="M6136" s="13" t="n">
        <v>7948.58</v>
      </c>
      <c r="N6136" s="13" t="n">
        <v>6730.06</v>
      </c>
      <c r="O6136" s="8" t="n"/>
    </row>
    <row r="6137">
      <c r="A6137" s="8" t="inlineStr">
        <is>
          <t>CANON-202603-006115</t>
        </is>
      </c>
      <c r="B6137" s="9" t="inlineStr">
        <is>
          <t>2026-03</t>
        </is>
      </c>
      <c r="C6137" s="10" t="n">
        <v>46092</v>
      </c>
      <c r="D6137" s="9" t="inlineStr">
        <is>
          <t>Bound</t>
        </is>
      </c>
      <c r="E6137" s="8" t="inlineStr">
        <is>
          <t>Marisol Blackwood</t>
        </is>
      </c>
      <c r="F6137" s="11" t="n">
        <v>2002</v>
      </c>
      <c r="G6137" s="8" t="inlineStr">
        <is>
          <t>Ringbrothers</t>
        </is>
      </c>
      <c r="H6137" s="8" t="inlineStr">
        <is>
          <t>Mustang</t>
        </is>
      </c>
      <c r="I6137" s="8" t="inlineStr">
        <is>
          <t>BC0HBJTUZL87RU5ZX</t>
        </is>
      </c>
      <c r="J6137" s="8" t="inlineStr">
        <is>
          <t>11 - Restomod / Coachbuilt / Bespoke</t>
        </is>
      </c>
      <c r="K6137" s="12" t="n">
        <v>370000</v>
      </c>
      <c r="L6137" s="8" t="inlineStr">
        <is>
          <t>Mississippi</t>
        </is>
      </c>
      <c r="M6137" s="13" t="n">
        <v>7310.64</v>
      </c>
      <c r="N6137" s="13" t="n">
        <v>6189.92</v>
      </c>
      <c r="O6137" s="8" t="n"/>
    </row>
    <row r="6138">
      <c r="A6138" s="8" t="inlineStr">
        <is>
          <t>CANON-202603-006116</t>
        </is>
      </c>
      <c r="B6138" s="9" t="inlineStr">
        <is>
          <t>2026-03</t>
        </is>
      </c>
      <c r="C6138" s="10" t="n">
        <v>46091</v>
      </c>
      <c r="D6138" s="9" t="inlineStr">
        <is>
          <t>Bound</t>
        </is>
      </c>
      <c r="E6138" s="8" t="inlineStr">
        <is>
          <t>Sunniva Underwood</t>
        </is>
      </c>
      <c r="F6138" s="11" t="n">
        <v>2016</v>
      </c>
      <c r="G6138" s="8" t="inlineStr">
        <is>
          <t>Maserati</t>
        </is>
      </c>
      <c r="H6138" s="8" t="inlineStr">
        <is>
          <t>GranTurismo</t>
        </is>
      </c>
      <c r="I6138" s="8" t="inlineStr">
        <is>
          <t>MYLWC43HFRZ24NCED</t>
        </is>
      </c>
      <c r="J6138" s="8" t="inlineStr">
        <is>
          <t>02 - Sports / GT</t>
        </is>
      </c>
      <c r="K6138" s="12" t="n">
        <v>655000</v>
      </c>
      <c r="L6138" s="8" t="inlineStr">
        <is>
          <t>Texas</t>
        </is>
      </c>
      <c r="M6138" s="13" t="n">
        <v>9237.969999999999</v>
      </c>
      <c r="N6138" s="13" t="n">
        <v>7821.79</v>
      </c>
      <c r="O6138" s="8" t="n"/>
    </row>
    <row r="6139">
      <c r="A6139" s="8" t="inlineStr">
        <is>
          <t>CANON-202603-006119</t>
        </is>
      </c>
      <c r="B6139" s="9" t="inlineStr">
        <is>
          <t>2026-03</t>
        </is>
      </c>
      <c r="C6139" s="10" t="n">
        <v>46099</v>
      </c>
      <c r="D6139" s="9" t="inlineStr">
        <is>
          <t>Bound</t>
        </is>
      </c>
      <c r="E6139" s="8" t="inlineStr">
        <is>
          <t>Everett Vandermeer</t>
        </is>
      </c>
      <c r="F6139" s="11" t="n">
        <v>1990</v>
      </c>
      <c r="G6139" s="8" t="inlineStr">
        <is>
          <t>Mercedes-Benz</t>
        </is>
      </c>
      <c r="H6139" s="8" t="inlineStr">
        <is>
          <t>AMG GT</t>
        </is>
      </c>
      <c r="I6139" s="8" t="inlineStr">
        <is>
          <t>0NDKZ8W0A85NRFDZZ</t>
        </is>
      </c>
      <c r="J6139" s="8" t="inlineStr">
        <is>
          <t>02 - Sports / GT</t>
        </is>
      </c>
      <c r="K6139" s="12" t="n">
        <v>975000</v>
      </c>
      <c r="L6139" s="8" t="inlineStr">
        <is>
          <t>Missouri</t>
        </is>
      </c>
      <c r="M6139" s="13" t="n">
        <v>12675</v>
      </c>
      <c r="N6139" s="13" t="n">
        <v>10731.92</v>
      </c>
      <c r="O6139" s="8" t="n"/>
    </row>
    <row r="6140">
      <c r="A6140" s="8" t="inlineStr">
        <is>
          <t>CANON-202603-006120</t>
        </is>
      </c>
      <c r="B6140" s="9" t="inlineStr">
        <is>
          <t>2026-03</t>
        </is>
      </c>
      <c r="C6140" s="10" t="n">
        <v>46088</v>
      </c>
      <c r="D6140" s="9" t="inlineStr">
        <is>
          <t>Bound</t>
        </is>
      </c>
      <c r="E6140" s="8" t="inlineStr">
        <is>
          <t>Cassius Nakashima</t>
        </is>
      </c>
      <c r="F6140" s="11" t="n">
        <v>2022</v>
      </c>
      <c r="G6140" s="8" t="inlineStr">
        <is>
          <t>Maserati</t>
        </is>
      </c>
      <c r="H6140" s="8" t="inlineStr">
        <is>
          <t>GranTurismo</t>
        </is>
      </c>
      <c r="I6140" s="8" t="inlineStr">
        <is>
          <t>71HUZL20F7EZUFZY1</t>
        </is>
      </c>
      <c r="J6140" s="8" t="inlineStr">
        <is>
          <t>02 - Sports / GT</t>
        </is>
      </c>
      <c r="K6140" s="12" t="n">
        <v>825000</v>
      </c>
      <c r="L6140" s="8" t="inlineStr">
        <is>
          <t>Washington</t>
        </is>
      </c>
      <c r="M6140" s="13" t="n">
        <v>9713.209999999999</v>
      </c>
      <c r="N6140" s="13" t="n">
        <v>8224.17</v>
      </c>
      <c r="O6140" s="8" t="n"/>
    </row>
    <row r="6141">
      <c r="A6141" s="8" t="inlineStr">
        <is>
          <t>CANON-202603-006124</t>
        </is>
      </c>
      <c r="B6141" s="9" t="inlineStr">
        <is>
          <t>2026-03</t>
        </is>
      </c>
      <c r="C6141" s="10" t="n">
        <v>46086</v>
      </c>
      <c r="D6141" s="9" t="inlineStr">
        <is>
          <t>Bound</t>
        </is>
      </c>
      <c r="E6141" s="8" t="inlineStr">
        <is>
          <t>Fenwick Fairweather</t>
        </is>
      </c>
      <c r="F6141" s="11" t="n">
        <v>1966</v>
      </c>
      <c r="G6141" s="8" t="inlineStr">
        <is>
          <t>Aston Martin</t>
        </is>
      </c>
      <c r="H6141" s="8" t="inlineStr">
        <is>
          <t>DB12</t>
        </is>
      </c>
      <c r="I6141" s="8" t="inlineStr">
        <is>
          <t>8T90JHC0YRKJN8224</t>
        </is>
      </c>
      <c r="J6141" s="8" t="inlineStr">
        <is>
          <t>02 - Sports / GT</t>
        </is>
      </c>
      <c r="K6141" s="12" t="n">
        <v>960000</v>
      </c>
      <c r="L6141" s="8" t="inlineStr">
        <is>
          <t>Kentucky</t>
        </is>
      </c>
      <c r="M6141" s="13" t="n">
        <v>15776.6</v>
      </c>
      <c r="N6141" s="13" t="n">
        <v>13358.05</v>
      </c>
      <c r="O6141" s="8" t="n"/>
    </row>
    <row r="6142">
      <c r="A6142" s="8" t="inlineStr">
        <is>
          <t>CANON-202603-006125</t>
        </is>
      </c>
      <c r="B6142" s="9" t="inlineStr">
        <is>
          <t>2026-03</t>
        </is>
      </c>
      <c r="C6142" s="10" t="n">
        <v>46091</v>
      </c>
      <c r="D6142" s="9" t="inlineStr">
        <is>
          <t>Bound</t>
        </is>
      </c>
      <c r="E6142" s="8" t="inlineStr">
        <is>
          <t>Priya Harrington</t>
        </is>
      </c>
      <c r="F6142" s="11" t="n">
        <v>1961</v>
      </c>
      <c r="G6142" s="8" t="inlineStr">
        <is>
          <t>Mercedes-Benz</t>
        </is>
      </c>
      <c r="H6142" s="8" t="inlineStr">
        <is>
          <t>AMG GT</t>
        </is>
      </c>
      <c r="I6142" s="8" t="inlineStr">
        <is>
          <t>7WRAMGAK71D4P2TST</t>
        </is>
      </c>
      <c r="J6142" s="8" t="inlineStr">
        <is>
          <t>02 - Sports / GT</t>
        </is>
      </c>
      <c r="K6142" s="12" t="n">
        <v>1055000</v>
      </c>
      <c r="L6142" s="8" t="inlineStr">
        <is>
          <t>New Hampshire</t>
        </is>
      </c>
      <c r="M6142" s="13" t="n">
        <v>11386.04</v>
      </c>
      <c r="N6142" s="13" t="n">
        <v>9640.559999999999</v>
      </c>
      <c r="O6142" s="8" t="n"/>
    </row>
    <row r="6143">
      <c r="A6143" s="8" t="inlineStr">
        <is>
          <t>CANON-202603-006126</t>
        </is>
      </c>
      <c r="B6143" s="9" t="inlineStr">
        <is>
          <t>2026-03</t>
        </is>
      </c>
      <c r="C6143" s="10" t="n">
        <v>46099</v>
      </c>
      <c r="D6143" s="9" t="inlineStr">
        <is>
          <t>Bound</t>
        </is>
      </c>
      <c r="E6143" s="8" t="inlineStr">
        <is>
          <t>Everett Chattopadhyay</t>
        </is>
      </c>
      <c r="F6143" s="11" t="n">
        <v>1957</v>
      </c>
      <c r="G6143" s="8" t="inlineStr">
        <is>
          <t>BMW</t>
        </is>
      </c>
      <c r="H6143" s="8" t="inlineStr">
        <is>
          <t>M8 Competition</t>
        </is>
      </c>
      <c r="I6143" s="8" t="inlineStr">
        <is>
          <t>LU85KXZ6M0G1KGKU8</t>
        </is>
      </c>
      <c r="J6143" s="8" t="inlineStr">
        <is>
          <t>02 - Sports / GT</t>
        </is>
      </c>
      <c r="K6143" s="12" t="n">
        <v>805000</v>
      </c>
      <c r="L6143" s="8" t="inlineStr">
        <is>
          <t>Alaska</t>
        </is>
      </c>
      <c r="M6143" s="13" t="n">
        <v>11254.81</v>
      </c>
      <c r="N6143" s="13" t="n">
        <v>9529.450000000001</v>
      </c>
      <c r="O6143" s="8" t="n"/>
    </row>
    <row r="6144">
      <c r="A6144" s="8" t="inlineStr">
        <is>
          <t>CANON-202603-006127</t>
        </is>
      </c>
      <c r="B6144" s="9" t="inlineStr">
        <is>
          <t>2026-03</t>
        </is>
      </c>
      <c r="C6144" s="10" t="n">
        <v>46088</v>
      </c>
      <c r="D6144" s="9" t="inlineStr">
        <is>
          <t>Bound</t>
        </is>
      </c>
      <c r="E6144" s="8" t="inlineStr">
        <is>
          <t>Callum Montoya</t>
        </is>
      </c>
      <c r="F6144" s="11" t="n">
        <v>2009</v>
      </c>
      <c r="G6144" s="8" t="inlineStr">
        <is>
          <t>Mercedes-Benz</t>
        </is>
      </c>
      <c r="H6144" s="8" t="inlineStr">
        <is>
          <t>AMG GT</t>
        </is>
      </c>
      <c r="I6144" s="8" t="inlineStr">
        <is>
          <t>4XKB0NT16CKRRLSMY</t>
        </is>
      </c>
      <c r="J6144" s="8" t="inlineStr">
        <is>
          <t>02 - Sports / GT</t>
        </is>
      </c>
      <c r="K6144" s="12" t="n">
        <v>235000</v>
      </c>
      <c r="L6144" s="8" t="inlineStr">
        <is>
          <t>Massachusetts</t>
        </is>
      </c>
      <c r="M6144" s="13" t="n">
        <v>5099.06</v>
      </c>
      <c r="N6144" s="13" t="n">
        <v>4317.37</v>
      </c>
      <c r="O6144" s="8" t="n"/>
    </row>
    <row r="6145">
      <c r="A6145" s="8" t="inlineStr">
        <is>
          <t>CANON-202603-006128</t>
        </is>
      </c>
      <c r="B6145" s="9" t="inlineStr">
        <is>
          <t>2026-03</t>
        </is>
      </c>
      <c r="C6145" s="10" t="n">
        <v>46109</v>
      </c>
      <c r="D6145" s="9" t="inlineStr">
        <is>
          <t>Bound</t>
        </is>
      </c>
      <c r="E6145" s="8" t="inlineStr">
        <is>
          <t>Sunniva Whitlock</t>
        </is>
      </c>
      <c r="F6145" s="11" t="n">
        <v>1992</v>
      </c>
      <c r="G6145" s="8" t="inlineStr">
        <is>
          <t>Aston Martin</t>
        </is>
      </c>
      <c r="H6145" s="8" t="inlineStr">
        <is>
          <t>DB12</t>
        </is>
      </c>
      <c r="I6145" s="8" t="inlineStr">
        <is>
          <t>RT66EDNDWNH5KZTAX</t>
        </is>
      </c>
      <c r="J6145" s="8" t="inlineStr">
        <is>
          <t>02 - Sports / GT</t>
        </is>
      </c>
      <c r="K6145" s="12" t="n">
        <v>295000</v>
      </c>
      <c r="L6145" s="8" t="inlineStr">
        <is>
          <t>Michigan</t>
        </is>
      </c>
      <c r="M6145" s="13" t="n">
        <v>6470.52</v>
      </c>
      <c r="N6145" s="13" t="n">
        <v>5478.59</v>
      </c>
      <c r="O6145" s="8" t="n"/>
    </row>
    <row r="6146">
      <c r="A6146" s="8" t="inlineStr">
        <is>
          <t>CANON-202603-006129</t>
        </is>
      </c>
      <c r="B6146" s="9" t="inlineStr">
        <is>
          <t>2026-03</t>
        </is>
      </c>
      <c r="C6146" s="10" t="n">
        <v>46085</v>
      </c>
      <c r="D6146" s="9" t="inlineStr">
        <is>
          <t>Bound</t>
        </is>
      </c>
      <c r="E6146" s="8" t="inlineStr">
        <is>
          <t>Callum Thistlewood</t>
        </is>
      </c>
      <c r="F6146" s="11" t="n">
        <v>1986</v>
      </c>
      <c r="G6146" s="8" t="inlineStr">
        <is>
          <t>Bentley</t>
        </is>
      </c>
      <c r="H6146" s="8" t="inlineStr">
        <is>
          <t>Continental GT</t>
        </is>
      </c>
      <c r="I6146" s="8" t="inlineStr">
        <is>
          <t>E655KZN33VF1HUKYC</t>
        </is>
      </c>
      <c r="J6146" s="8" t="inlineStr">
        <is>
          <t>02 - Sports / GT</t>
        </is>
      </c>
      <c r="K6146" s="12" t="n">
        <v>885000</v>
      </c>
      <c r="L6146" s="8" t="inlineStr">
        <is>
          <t>Arizona</t>
        </is>
      </c>
      <c r="M6146" s="13" t="n">
        <v>10962.31</v>
      </c>
      <c r="N6146" s="13" t="n">
        <v>9281.790000000001</v>
      </c>
      <c r="O6146" s="8" t="n"/>
    </row>
    <row r="6147">
      <c r="A6147" s="8" t="inlineStr">
        <is>
          <t>CANON-202603-006130</t>
        </is>
      </c>
      <c r="B6147" s="9" t="inlineStr">
        <is>
          <t>2026-03</t>
        </is>
      </c>
      <c r="C6147" s="10" t="n">
        <v>46083</v>
      </c>
      <c r="D6147" s="9" t="inlineStr">
        <is>
          <t>Bound</t>
        </is>
      </c>
      <c r="E6147" s="8" t="inlineStr">
        <is>
          <t>Fenwick Farkas</t>
        </is>
      </c>
      <c r="F6147" s="11" t="n">
        <v>1960</v>
      </c>
      <c r="G6147" s="8" t="inlineStr">
        <is>
          <t>BMW</t>
        </is>
      </c>
      <c r="H6147" s="8" t="inlineStr">
        <is>
          <t>M8 Competition</t>
        </is>
      </c>
      <c r="I6147" s="8" t="inlineStr">
        <is>
          <t>JZDPUNMUNNP7WHVV1</t>
        </is>
      </c>
      <c r="J6147" s="8" t="inlineStr">
        <is>
          <t>02 - Sports / GT</t>
        </is>
      </c>
      <c r="K6147" s="12" t="n">
        <v>385000</v>
      </c>
      <c r="L6147" s="8" t="inlineStr">
        <is>
          <t>California</t>
        </is>
      </c>
      <c r="M6147" s="13" t="n">
        <v>7354.95</v>
      </c>
      <c r="N6147" s="13" t="n">
        <v>6227.44</v>
      </c>
      <c r="O6147" s="8" t="n"/>
    </row>
    <row r="6148">
      <c r="A6148" s="8" t="inlineStr">
        <is>
          <t>CANON-202603-006131</t>
        </is>
      </c>
      <c r="B6148" s="9" t="inlineStr">
        <is>
          <t>2026-03</t>
        </is>
      </c>
      <c r="C6148" s="10" t="n">
        <v>46103</v>
      </c>
      <c r="D6148" s="9" t="inlineStr">
        <is>
          <t>Bound</t>
        </is>
      </c>
      <c r="E6148" s="8" t="inlineStr">
        <is>
          <t>Saoirse Farkas</t>
        </is>
      </c>
      <c r="F6148" s="11" t="n">
        <v>1973</v>
      </c>
      <c r="G6148" s="8" t="inlineStr">
        <is>
          <t>Maserati</t>
        </is>
      </c>
      <c r="H6148" s="8" t="inlineStr">
        <is>
          <t>GranTurismo</t>
        </is>
      </c>
      <c r="I6148" s="8" t="inlineStr">
        <is>
          <t>Z6J43B67MTBP7ADFS</t>
        </is>
      </c>
      <c r="J6148" s="8" t="inlineStr">
        <is>
          <t>02 - Sports / GT</t>
        </is>
      </c>
      <c r="K6148" s="12" t="n">
        <v>730000</v>
      </c>
      <c r="L6148" s="8" t="inlineStr">
        <is>
          <t>Alabama</t>
        </is>
      </c>
      <c r="M6148" s="13" t="n">
        <v>11370.09</v>
      </c>
      <c r="N6148" s="13" t="n">
        <v>9627.059999999999</v>
      </c>
      <c r="O6148" s="8" t="n"/>
    </row>
    <row r="6149">
      <c r="A6149" s="8" t="inlineStr">
        <is>
          <t>CANON-202603-006133</t>
        </is>
      </c>
      <c r="B6149" s="9" t="inlineStr">
        <is>
          <t>2026-03</t>
        </is>
      </c>
      <c r="C6149" s="10" t="n">
        <v>46107</v>
      </c>
      <c r="D6149" s="9" t="inlineStr">
        <is>
          <t>Bound</t>
        </is>
      </c>
      <c r="E6149" s="8" t="inlineStr">
        <is>
          <t>Ingrid Okonkwo</t>
        </is>
      </c>
      <c r="F6149" s="11" t="n">
        <v>2018</v>
      </c>
      <c r="G6149" s="8" t="inlineStr">
        <is>
          <t>Maserati</t>
        </is>
      </c>
      <c r="H6149" s="8" t="inlineStr">
        <is>
          <t>GranTurismo</t>
        </is>
      </c>
      <c r="I6149" s="8" t="inlineStr">
        <is>
          <t>L9ANVX6L9XYZRP9X9</t>
        </is>
      </c>
      <c r="J6149" s="8" t="inlineStr">
        <is>
          <t>02 - Sports / GT</t>
        </is>
      </c>
      <c r="K6149" s="12" t="n">
        <v>1140000</v>
      </c>
      <c r="L6149" s="8" t="inlineStr">
        <is>
          <t>Louisiana</t>
        </is>
      </c>
      <c r="M6149" s="13" t="n">
        <v>14314.53</v>
      </c>
      <c r="N6149" s="13" t="n">
        <v>12120.11</v>
      </c>
      <c r="O6149" s="8" t="n"/>
    </row>
    <row r="6150">
      <c r="A6150" s="8" t="inlineStr">
        <is>
          <t>CANON-202603-006134</t>
        </is>
      </c>
      <c r="B6150" s="9" t="inlineStr">
        <is>
          <t>2026-03</t>
        </is>
      </c>
      <c r="C6150" s="10" t="n">
        <v>46082</v>
      </c>
      <c r="D6150" s="9" t="inlineStr">
        <is>
          <t>Bound</t>
        </is>
      </c>
      <c r="E6150" s="8" t="inlineStr">
        <is>
          <t>Ingrid Farkas</t>
        </is>
      </c>
      <c r="F6150" s="11" t="n">
        <v>2019</v>
      </c>
      <c r="G6150" s="8" t="inlineStr">
        <is>
          <t>Mercedes-Benz</t>
        </is>
      </c>
      <c r="H6150" s="8" t="inlineStr">
        <is>
          <t>AMG GT</t>
        </is>
      </c>
      <c r="I6150" s="8" t="inlineStr">
        <is>
          <t>7YRT1BXL83J7VSSNJ</t>
        </is>
      </c>
      <c r="J6150" s="8" t="inlineStr">
        <is>
          <t>02 - Sports / GT</t>
        </is>
      </c>
      <c r="K6150" s="12" t="n">
        <v>1025000</v>
      </c>
      <c r="L6150" s="8" t="inlineStr">
        <is>
          <t>South Dakota</t>
        </is>
      </c>
      <c r="M6150" s="13" t="n">
        <v>11806.84</v>
      </c>
      <c r="N6150" s="13" t="n">
        <v>9996.85</v>
      </c>
      <c r="O6150" s="8" t="n"/>
    </row>
    <row r="6151">
      <c r="A6151" s="8" t="inlineStr">
        <is>
          <t>CANON-202603-006135</t>
        </is>
      </c>
      <c r="B6151" s="9" t="inlineStr">
        <is>
          <t>2026-03</t>
        </is>
      </c>
      <c r="C6151" s="10" t="n">
        <v>46088</v>
      </c>
      <c r="D6151" s="9" t="inlineStr">
        <is>
          <t>Bound</t>
        </is>
      </c>
      <c r="E6151" s="8" t="inlineStr">
        <is>
          <t>Mireille Chattopadhyay</t>
        </is>
      </c>
      <c r="F6151" s="11" t="n">
        <v>1987</v>
      </c>
      <c r="G6151" s="8" t="inlineStr">
        <is>
          <t>Ferrari</t>
        </is>
      </c>
      <c r="H6151" s="8" t="inlineStr">
        <is>
          <t>SF90 Stradale</t>
        </is>
      </c>
      <c r="I6151" s="8" t="inlineStr">
        <is>
          <t>D5R57T2J56P59S5C1</t>
        </is>
      </c>
      <c r="J6151" s="8" t="inlineStr">
        <is>
          <t>03 - Supercar</t>
        </is>
      </c>
      <c r="K6151" s="12" t="n">
        <v>310000</v>
      </c>
      <c r="L6151" s="8" t="inlineStr">
        <is>
          <t>Virginia</t>
        </is>
      </c>
      <c r="M6151" s="13" t="n">
        <v>7331.79</v>
      </c>
      <c r="N6151" s="13" t="n">
        <v>6207.83</v>
      </c>
      <c r="O6151" s="8" t="n"/>
    </row>
    <row r="6152">
      <c r="A6152" s="8" t="inlineStr">
        <is>
          <t>CANON-202603-006136</t>
        </is>
      </c>
      <c r="B6152" s="9" t="inlineStr">
        <is>
          <t>2026-03</t>
        </is>
      </c>
      <c r="C6152" s="10" t="n">
        <v>46088</v>
      </c>
      <c r="D6152" s="9" t="inlineStr">
        <is>
          <t>Bound</t>
        </is>
      </c>
      <c r="E6152" s="8" t="inlineStr">
        <is>
          <t>Ingrid Pennington</t>
        </is>
      </c>
      <c r="F6152" s="11" t="n">
        <v>1973</v>
      </c>
      <c r="G6152" s="8" t="inlineStr">
        <is>
          <t>Bentley</t>
        </is>
      </c>
      <c r="H6152" s="8" t="inlineStr">
        <is>
          <t>Continental GT</t>
        </is>
      </c>
      <c r="I6152" s="8" t="inlineStr">
        <is>
          <t>EXH1XFRUHTA279EHF</t>
        </is>
      </c>
      <c r="J6152" s="8" t="inlineStr">
        <is>
          <t>02 - Sports / GT</t>
        </is>
      </c>
      <c r="K6152" s="12" t="n">
        <v>655000</v>
      </c>
      <c r="L6152" s="8" t="inlineStr">
        <is>
          <t>Wyoming</t>
        </is>
      </c>
      <c r="M6152" s="13" t="n">
        <v>8595.33</v>
      </c>
      <c r="N6152" s="13" t="n">
        <v>7277.67</v>
      </c>
      <c r="O6152" s="8" t="n"/>
    </row>
    <row r="6153">
      <c r="A6153" s="8" t="inlineStr">
        <is>
          <t>CANON-202603-006137</t>
        </is>
      </c>
      <c r="B6153" s="9" t="inlineStr">
        <is>
          <t>2026-03</t>
        </is>
      </c>
      <c r="C6153" s="10" t="n">
        <v>46089</v>
      </c>
      <c r="D6153" s="9" t="inlineStr">
        <is>
          <t>Bound</t>
        </is>
      </c>
      <c r="E6153" s="8" t="inlineStr">
        <is>
          <t>Horace Farkas</t>
        </is>
      </c>
      <c r="F6153" s="11" t="n">
        <v>1990</v>
      </c>
      <c r="G6153" s="8" t="inlineStr">
        <is>
          <t>Porsche</t>
        </is>
      </c>
      <c r="H6153" s="8" t="inlineStr">
        <is>
          <t>911 Turbo S</t>
        </is>
      </c>
      <c r="I6153" s="8" t="inlineStr">
        <is>
          <t>5VD3F22NZGYR4K9C3</t>
        </is>
      </c>
      <c r="J6153" s="8" t="inlineStr">
        <is>
          <t>02 - Sports / GT</t>
        </is>
      </c>
      <c r="K6153" s="12" t="n">
        <v>295000</v>
      </c>
      <c r="L6153" s="8" t="inlineStr">
        <is>
          <t>Minnesota</t>
        </is>
      </c>
      <c r="M6153" s="13" t="n">
        <v>5510.38</v>
      </c>
      <c r="N6153" s="13" t="n">
        <v>4665.64</v>
      </c>
      <c r="O6153" s="8" t="n"/>
    </row>
    <row r="6154">
      <c r="A6154" s="8" t="inlineStr">
        <is>
          <t>CANON-202603-006139</t>
        </is>
      </c>
      <c r="B6154" s="9" t="inlineStr">
        <is>
          <t>2026-03</t>
        </is>
      </c>
      <c r="C6154" s="10" t="n">
        <v>46107</v>
      </c>
      <c r="D6154" s="9" t="inlineStr">
        <is>
          <t>Bound</t>
        </is>
      </c>
      <c r="E6154" s="8" t="inlineStr">
        <is>
          <t>Ramona Thistlewood</t>
        </is>
      </c>
      <c r="F6154" s="11" t="n">
        <v>1967</v>
      </c>
      <c r="G6154" s="8" t="inlineStr">
        <is>
          <t>BMW</t>
        </is>
      </c>
      <c r="H6154" s="8" t="inlineStr">
        <is>
          <t>M8 Competition</t>
        </is>
      </c>
      <c r="I6154" s="8" t="inlineStr">
        <is>
          <t>FHJF1PYPWELLK134U</t>
        </is>
      </c>
      <c r="J6154" s="8" t="inlineStr">
        <is>
          <t>02 - Sports / GT</t>
        </is>
      </c>
      <c r="K6154" s="12" t="n">
        <v>465000</v>
      </c>
      <c r="L6154" s="8" t="inlineStr">
        <is>
          <t>New Jersey</t>
        </is>
      </c>
      <c r="M6154" s="13" t="n">
        <v>5987.97</v>
      </c>
      <c r="N6154" s="13" t="n">
        <v>5070.01</v>
      </c>
      <c r="O6154" s="8" t="n"/>
    </row>
    <row r="6155">
      <c r="A6155" s="8" t="inlineStr">
        <is>
          <t>CANON-202603-006140</t>
        </is>
      </c>
      <c r="B6155" s="9" t="inlineStr">
        <is>
          <t>2026-03</t>
        </is>
      </c>
      <c r="C6155" s="10" t="n">
        <v>46083</v>
      </c>
      <c r="D6155" s="9" t="inlineStr">
        <is>
          <t>Bound</t>
        </is>
      </c>
      <c r="E6155" s="8" t="inlineStr">
        <is>
          <t>Horace Vasquez</t>
        </is>
      </c>
      <c r="F6155" s="11" t="n">
        <v>1974</v>
      </c>
      <c r="G6155" s="8" t="inlineStr">
        <is>
          <t>Mercedes-Benz</t>
        </is>
      </c>
      <c r="H6155" s="8" t="inlineStr">
        <is>
          <t>AMG GT</t>
        </is>
      </c>
      <c r="I6155" s="8" t="inlineStr">
        <is>
          <t>6YJ6LKJ2VRDGMRH1E</t>
        </is>
      </c>
      <c r="J6155" s="8" t="inlineStr">
        <is>
          <t>02 - Sports / GT</t>
        </is>
      </c>
      <c r="K6155" s="12" t="n">
        <v>485000</v>
      </c>
      <c r="L6155" s="8" t="inlineStr">
        <is>
          <t>Wyoming</t>
        </is>
      </c>
      <c r="M6155" s="13" t="n">
        <v>7343.63</v>
      </c>
      <c r="N6155" s="13" t="n">
        <v>6217.85</v>
      </c>
      <c r="O6155" s="8" t="n"/>
    </row>
    <row r="6156">
      <c r="A6156" s="8" t="inlineStr">
        <is>
          <t>CANON-202603-006141</t>
        </is>
      </c>
      <c r="B6156" s="9" t="inlineStr">
        <is>
          <t>2026-03</t>
        </is>
      </c>
      <c r="C6156" s="10" t="n">
        <v>46088</v>
      </c>
      <c r="D6156" s="9" t="inlineStr">
        <is>
          <t>Bound</t>
        </is>
      </c>
      <c r="E6156" s="8" t="inlineStr">
        <is>
          <t>Beatrix Fairweather</t>
        </is>
      </c>
      <c r="F6156" s="11" t="n">
        <v>1990</v>
      </c>
      <c r="G6156" s="8" t="inlineStr">
        <is>
          <t>Mercedes-Benz</t>
        </is>
      </c>
      <c r="H6156" s="8" t="inlineStr">
        <is>
          <t>AMG GT</t>
        </is>
      </c>
      <c r="I6156" s="8" t="inlineStr">
        <is>
          <t>G2SX3YF1PW025AXYG</t>
        </is>
      </c>
      <c r="J6156" s="8" t="inlineStr">
        <is>
          <t>02 - Sports / GT</t>
        </is>
      </c>
      <c r="K6156" s="12" t="n">
        <v>970000</v>
      </c>
      <c r="L6156" s="8" t="inlineStr">
        <is>
          <t>New Hampshire</t>
        </is>
      </c>
      <c r="M6156" s="13" t="n">
        <v>12372.08</v>
      </c>
      <c r="N6156" s="13" t="n">
        <v>10475.44</v>
      </c>
      <c r="O6156" s="8" t="n"/>
    </row>
    <row r="6157">
      <c r="A6157" s="8" t="inlineStr">
        <is>
          <t>CANON-202603-006142</t>
        </is>
      </c>
      <c r="B6157" s="9" t="inlineStr">
        <is>
          <t>2026-03</t>
        </is>
      </c>
      <c r="C6157" s="10" t="n">
        <v>46106</v>
      </c>
      <c r="D6157" s="9" t="inlineStr">
        <is>
          <t>Bound</t>
        </is>
      </c>
      <c r="E6157" s="8" t="inlineStr">
        <is>
          <t>Saoirse Kingsford</t>
        </is>
      </c>
      <c r="F6157" s="11" t="n">
        <v>1976</v>
      </c>
      <c r="G6157" s="8" t="inlineStr">
        <is>
          <t>Lamborghini</t>
        </is>
      </c>
      <c r="H6157" s="8" t="inlineStr">
        <is>
          <t>Huracan EVO</t>
        </is>
      </c>
      <c r="I6157" s="8" t="inlineStr">
        <is>
          <t>KFXKK6FUA4R774YTV</t>
        </is>
      </c>
      <c r="J6157" s="8" t="inlineStr">
        <is>
          <t>03 - Supercar</t>
        </is>
      </c>
      <c r="K6157" s="12" t="n">
        <v>675000</v>
      </c>
      <c r="L6157" s="8" t="inlineStr">
        <is>
          <t>Hawaii</t>
        </is>
      </c>
      <c r="M6157" s="13" t="n">
        <v>15728.77</v>
      </c>
      <c r="N6157" s="13" t="n">
        <v>13317.55</v>
      </c>
      <c r="O6157" s="8" t="n"/>
    </row>
    <row r="6158">
      <c r="A6158" s="8" t="inlineStr">
        <is>
          <t>CANON-202603-006143</t>
        </is>
      </c>
      <c r="B6158" s="9" t="inlineStr">
        <is>
          <t>2026-03</t>
        </is>
      </c>
      <c r="C6158" s="10" t="n">
        <v>46102</v>
      </c>
      <c r="D6158" s="9" t="inlineStr">
        <is>
          <t>Bound</t>
        </is>
      </c>
      <c r="E6158" s="8" t="inlineStr">
        <is>
          <t>Lorenzo Whitlock</t>
        </is>
      </c>
      <c r="F6158" s="11" t="n">
        <v>1977</v>
      </c>
      <c r="G6158" s="8" t="inlineStr">
        <is>
          <t>BMW</t>
        </is>
      </c>
      <c r="H6158" s="8" t="inlineStr">
        <is>
          <t>M8 Competition</t>
        </is>
      </c>
      <c r="I6158" s="8" t="inlineStr">
        <is>
          <t>NJME9ZFV3MSGDHXG7</t>
        </is>
      </c>
      <c r="J6158" s="8" t="inlineStr">
        <is>
          <t>02 - Sports / GT</t>
        </is>
      </c>
      <c r="K6158" s="12" t="n">
        <v>395000</v>
      </c>
      <c r="L6158" s="8" t="inlineStr">
        <is>
          <t>Delaware</t>
        </is>
      </c>
      <c r="M6158" s="13" t="n">
        <v>6987.03</v>
      </c>
      <c r="N6158" s="13" t="n">
        <v>5915.92</v>
      </c>
      <c r="O6158" s="8" t="n"/>
    </row>
    <row r="6159">
      <c r="A6159" s="8" t="inlineStr">
        <is>
          <t>CANON-202603-006145</t>
        </is>
      </c>
      <c r="B6159" s="9" t="inlineStr">
        <is>
          <t>2026-03</t>
        </is>
      </c>
      <c r="C6159" s="10" t="n">
        <v>46095</v>
      </c>
      <c r="D6159" s="9" t="inlineStr">
        <is>
          <t>Bound</t>
        </is>
      </c>
      <c r="E6159" s="8" t="inlineStr">
        <is>
          <t>Beatrix Ashcombe</t>
        </is>
      </c>
      <c r="F6159" s="11" t="n">
        <v>1989</v>
      </c>
      <c r="G6159" s="8" t="inlineStr">
        <is>
          <t>Ferrari</t>
        </is>
      </c>
      <c r="H6159" s="8" t="inlineStr">
        <is>
          <t>275 GTB/4</t>
        </is>
      </c>
      <c r="I6159" s="8" t="inlineStr">
        <is>
          <t>AACGT3LEWCKA0EPBT</t>
        </is>
      </c>
      <c r="J6159" s="8" t="inlineStr">
        <is>
          <t>07 - Post-War Classic (1946-1972)</t>
        </is>
      </c>
      <c r="K6159" s="12" t="n">
        <v>450000</v>
      </c>
      <c r="L6159" s="8" t="inlineStr">
        <is>
          <t>California</t>
        </is>
      </c>
      <c r="M6159" s="13" t="n">
        <v>5501.89</v>
      </c>
      <c r="N6159" s="13" t="n">
        <v>4658.45</v>
      </c>
      <c r="O6159" s="8" t="n"/>
    </row>
    <row r="6160">
      <c r="A6160" s="8" t="inlineStr">
        <is>
          <t>CANON-202603-006146</t>
        </is>
      </c>
      <c r="B6160" s="9" t="inlineStr">
        <is>
          <t>2026-03</t>
        </is>
      </c>
      <c r="C6160" s="10" t="n">
        <v>46087</v>
      </c>
      <c r="D6160" s="9" t="inlineStr">
        <is>
          <t>Bound</t>
        </is>
      </c>
      <c r="E6160" s="8" t="inlineStr">
        <is>
          <t>Sunniva Bellandi</t>
        </is>
      </c>
      <c r="F6160" s="11" t="n">
        <v>2019</v>
      </c>
      <c r="G6160" s="8" t="inlineStr">
        <is>
          <t>BMW</t>
        </is>
      </c>
      <c r="H6160" s="8" t="inlineStr">
        <is>
          <t>M8 Competition</t>
        </is>
      </c>
      <c r="I6160" s="8" t="inlineStr">
        <is>
          <t>K2S24TCAKHZ1LF2ED</t>
        </is>
      </c>
      <c r="J6160" s="8" t="inlineStr">
        <is>
          <t>02 - Sports / GT</t>
        </is>
      </c>
      <c r="K6160" s="12" t="n">
        <v>270000</v>
      </c>
      <c r="L6160" s="8" t="inlineStr">
        <is>
          <t>Maine</t>
        </is>
      </c>
      <c r="M6160" s="13" t="n">
        <v>4126.42</v>
      </c>
      <c r="N6160" s="13" t="n">
        <v>3493.84</v>
      </c>
      <c r="O6160" s="8" t="n"/>
    </row>
    <row r="6161">
      <c r="A6161" s="8" t="inlineStr">
        <is>
          <t>CANON-202603-006148</t>
        </is>
      </c>
      <c r="B6161" s="9" t="inlineStr">
        <is>
          <t>2026-03</t>
        </is>
      </c>
      <c r="C6161" s="10" t="n">
        <v>46105</v>
      </c>
      <c r="D6161" s="9" t="inlineStr">
        <is>
          <t>Bound</t>
        </is>
      </c>
      <c r="E6161" s="8" t="inlineStr">
        <is>
          <t>Callum Bellandi</t>
        </is>
      </c>
      <c r="F6161" s="11" t="n">
        <v>1980</v>
      </c>
      <c r="G6161" s="8" t="inlineStr">
        <is>
          <t>Maserati</t>
        </is>
      </c>
      <c r="H6161" s="8" t="inlineStr">
        <is>
          <t>GranTurismo</t>
        </is>
      </c>
      <c r="I6161" s="8" t="inlineStr">
        <is>
          <t>XPJA5977600B17FWZ</t>
        </is>
      </c>
      <c r="J6161" s="8" t="inlineStr">
        <is>
          <t>02 - Sports / GT</t>
        </is>
      </c>
      <c r="K6161" s="12" t="n">
        <v>270000</v>
      </c>
      <c r="L6161" s="8" t="inlineStr">
        <is>
          <t>Alabama</t>
        </is>
      </c>
      <c r="M6161" s="13" t="n">
        <v>4852.36</v>
      </c>
      <c r="N6161" s="13" t="n">
        <v>4108.49</v>
      </c>
      <c r="O6161" s="8" t="n"/>
    </row>
    <row r="6162">
      <c r="A6162" s="8" t="inlineStr">
        <is>
          <t>CANON-202603-006149</t>
        </is>
      </c>
      <c r="B6162" s="9" t="inlineStr">
        <is>
          <t>2026-03</t>
        </is>
      </c>
      <c r="C6162" s="10" t="n">
        <v>46091</v>
      </c>
      <c r="D6162" s="9" t="inlineStr">
        <is>
          <t>Bound</t>
        </is>
      </c>
      <c r="E6162" s="8" t="inlineStr">
        <is>
          <t>Leopold Castellanos</t>
        </is>
      </c>
      <c r="F6162" s="11" t="n">
        <v>1965</v>
      </c>
      <c r="G6162" s="8" t="inlineStr">
        <is>
          <t>Porsche</t>
        </is>
      </c>
      <c r="H6162" s="8" t="inlineStr">
        <is>
          <t>911 Turbo S</t>
        </is>
      </c>
      <c r="I6162" s="8" t="inlineStr">
        <is>
          <t>MC1D4FAUN4CL74W07</t>
        </is>
      </c>
      <c r="J6162" s="8" t="inlineStr">
        <is>
          <t>02 - Sports / GT</t>
        </is>
      </c>
      <c r="K6162" s="12" t="n">
        <v>220000</v>
      </c>
      <c r="L6162" s="8" t="inlineStr">
        <is>
          <t>Colorado</t>
        </is>
      </c>
      <c r="M6162" s="13" t="n">
        <v>4200.75</v>
      </c>
      <c r="N6162" s="13" t="n">
        <v>3556.78</v>
      </c>
      <c r="O6162" s="8" t="n"/>
    </row>
    <row r="6163">
      <c r="A6163" s="8" t="inlineStr">
        <is>
          <t>CANON-202603-006151</t>
        </is>
      </c>
      <c r="B6163" s="9" t="inlineStr">
        <is>
          <t>2026-03</t>
        </is>
      </c>
      <c r="C6163" s="10" t="n">
        <v>46092</v>
      </c>
      <c r="D6163" s="9" t="inlineStr">
        <is>
          <t>Bound</t>
        </is>
      </c>
      <c r="E6163" s="8" t="inlineStr">
        <is>
          <t>Thaddeus Vasquez</t>
        </is>
      </c>
      <c r="F6163" s="11" t="n">
        <v>1965</v>
      </c>
      <c r="G6163" s="8" t="inlineStr">
        <is>
          <t>Ferrari</t>
        </is>
      </c>
      <c r="H6163" s="8" t="inlineStr">
        <is>
          <t>SF90 Stradale</t>
        </is>
      </c>
      <c r="I6163" s="8" t="inlineStr">
        <is>
          <t>P72FLGFTJBA6SNKZ4</t>
        </is>
      </c>
      <c r="J6163" s="8" t="inlineStr">
        <is>
          <t>03 - Supercar</t>
        </is>
      </c>
      <c r="K6163" s="12" t="n">
        <v>280000</v>
      </c>
      <c r="L6163" s="8" t="inlineStr">
        <is>
          <t>Pennsylvania</t>
        </is>
      </c>
      <c r="M6163" s="13" t="n">
        <v>6075.47</v>
      </c>
      <c r="N6163" s="13" t="n">
        <v>5144.1</v>
      </c>
      <c r="O6163" s="8" t="n"/>
    </row>
    <row r="6164">
      <c r="A6164" s="8" t="inlineStr">
        <is>
          <t>CANON-202603-006152</t>
        </is>
      </c>
      <c r="B6164" s="9" t="inlineStr">
        <is>
          <t>2026-03</t>
        </is>
      </c>
      <c r="C6164" s="10" t="n">
        <v>46108</v>
      </c>
      <c r="D6164" s="9" t="inlineStr">
        <is>
          <t>Bound</t>
        </is>
      </c>
      <c r="E6164" s="8" t="inlineStr">
        <is>
          <t>Emiliano Ashcombe</t>
        </is>
      </c>
      <c r="F6164" s="11" t="n">
        <v>1987</v>
      </c>
      <c r="G6164" s="8" t="inlineStr">
        <is>
          <t>Aston Martin</t>
        </is>
      </c>
      <c r="H6164" s="8" t="inlineStr">
        <is>
          <t>DB12</t>
        </is>
      </c>
      <c r="I6164" s="8" t="inlineStr">
        <is>
          <t>B8R31V6VGZAA4XT2J</t>
        </is>
      </c>
      <c r="J6164" s="8" t="inlineStr">
        <is>
          <t>02 - Sports / GT</t>
        </is>
      </c>
      <c r="K6164" s="12" t="n">
        <v>665000</v>
      </c>
      <c r="L6164" s="8" t="inlineStr">
        <is>
          <t>North Carolina</t>
        </is>
      </c>
      <c r="M6164" s="13" t="n">
        <v>9379.01</v>
      </c>
      <c r="N6164" s="13" t="n">
        <v>7941.21</v>
      </c>
      <c r="O6164" s="8" t="n"/>
    </row>
    <row r="6165">
      <c r="A6165" s="8" t="inlineStr">
        <is>
          <t>CANON-202603-006153</t>
        </is>
      </c>
      <c r="B6165" s="9" t="inlineStr">
        <is>
          <t>2026-03</t>
        </is>
      </c>
      <c r="C6165" s="10" t="n">
        <v>46096</v>
      </c>
      <c r="D6165" s="9" t="inlineStr">
        <is>
          <t>Bound</t>
        </is>
      </c>
      <c r="E6165" s="8" t="inlineStr">
        <is>
          <t>Beatrix Nakashima</t>
        </is>
      </c>
      <c r="F6165" s="11" t="n">
        <v>1978</v>
      </c>
      <c r="G6165" s="8" t="inlineStr">
        <is>
          <t>Bentley</t>
        </is>
      </c>
      <c r="H6165" s="8" t="inlineStr">
        <is>
          <t>Continental GT</t>
        </is>
      </c>
      <c r="I6165" s="8" t="inlineStr">
        <is>
          <t>4TF60BJ47TK224W28</t>
        </is>
      </c>
      <c r="J6165" s="8" t="inlineStr">
        <is>
          <t>02 - Sports / GT</t>
        </is>
      </c>
      <c r="K6165" s="12" t="n">
        <v>505000</v>
      </c>
      <c r="L6165" s="8" t="inlineStr">
        <is>
          <t>Wisconsin</t>
        </is>
      </c>
      <c r="M6165" s="13" t="n">
        <v>7432.08</v>
      </c>
      <c r="N6165" s="13" t="n">
        <v>6292.74</v>
      </c>
      <c r="O6165" s="8" t="n"/>
    </row>
    <row r="6166">
      <c r="A6166" s="8" t="inlineStr">
        <is>
          <t>CANON-202603-006154</t>
        </is>
      </c>
      <c r="B6166" s="9" t="inlineStr">
        <is>
          <t>2026-03</t>
        </is>
      </c>
      <c r="C6166" s="10" t="n">
        <v>46099</v>
      </c>
      <c r="D6166" s="9" t="inlineStr">
        <is>
          <t>Bound</t>
        </is>
      </c>
      <c r="E6166" s="8" t="inlineStr">
        <is>
          <t>Marisol Chattopadhyay</t>
        </is>
      </c>
      <c r="F6166" s="11" t="n">
        <v>1990</v>
      </c>
      <c r="G6166" s="8" t="inlineStr">
        <is>
          <t>Bentley</t>
        </is>
      </c>
      <c r="H6166" s="8" t="inlineStr">
        <is>
          <t>Continental GT</t>
        </is>
      </c>
      <c r="I6166" s="8" t="inlineStr">
        <is>
          <t>NR1H9U2LC9P5N1E5J</t>
        </is>
      </c>
      <c r="J6166" s="8" t="inlineStr">
        <is>
          <t>02 - Sports / GT</t>
        </is>
      </c>
      <c r="K6166" s="12" t="n">
        <v>355000</v>
      </c>
      <c r="L6166" s="8" t="inlineStr">
        <is>
          <t>Delaware</t>
        </is>
      </c>
      <c r="M6166" s="13" t="n">
        <v>6279.48</v>
      </c>
      <c r="N6166" s="13" t="n">
        <v>5316.84</v>
      </c>
      <c r="O6166" s="8" t="n"/>
    </row>
    <row r="6167">
      <c r="A6167" s="8" t="inlineStr">
        <is>
          <t>CANON-202603-006155</t>
        </is>
      </c>
      <c r="B6167" s="9" t="inlineStr">
        <is>
          <t>2026-03</t>
        </is>
      </c>
      <c r="C6167" s="10" t="n">
        <v>46086</v>
      </c>
      <c r="D6167" s="9" t="inlineStr">
        <is>
          <t>Bound</t>
        </is>
      </c>
      <c r="E6167" s="8" t="inlineStr">
        <is>
          <t>Aurelio Fairweather</t>
        </is>
      </c>
      <c r="F6167" s="11" t="n">
        <v>2015</v>
      </c>
      <c r="G6167" s="8" t="inlineStr">
        <is>
          <t>Lamborghini</t>
        </is>
      </c>
      <c r="H6167" s="8" t="inlineStr">
        <is>
          <t>Huracan EVO</t>
        </is>
      </c>
      <c r="I6167" s="8" t="inlineStr">
        <is>
          <t>1EKXGMC83DU8SJ4UA</t>
        </is>
      </c>
      <c r="J6167" s="8" t="inlineStr">
        <is>
          <t>03 - Supercar</t>
        </is>
      </c>
      <c r="K6167" s="12" t="n">
        <v>1355000</v>
      </c>
      <c r="L6167" s="8" t="inlineStr">
        <is>
          <t>Rhode Island</t>
        </is>
      </c>
      <c r="M6167" s="13" t="n">
        <v>28020.38</v>
      </c>
      <c r="N6167" s="13" t="n">
        <v>23724.86</v>
      </c>
      <c r="O6167" s="8" t="n"/>
    </row>
    <row r="6168">
      <c r="A6168" s="8" t="inlineStr">
        <is>
          <t>CANON-202603-006156</t>
        </is>
      </c>
      <c r="B6168" s="9" t="inlineStr">
        <is>
          <t>2026-03</t>
        </is>
      </c>
      <c r="C6168" s="10" t="n">
        <v>46085</v>
      </c>
      <c r="D6168" s="9" t="inlineStr">
        <is>
          <t>Bound</t>
        </is>
      </c>
      <c r="E6168" s="8" t="inlineStr">
        <is>
          <t>Lorenzo Montoya</t>
        </is>
      </c>
      <c r="F6168" s="11" t="n">
        <v>2011</v>
      </c>
      <c r="G6168" s="8" t="inlineStr">
        <is>
          <t>Ferrari</t>
        </is>
      </c>
      <c r="H6168" s="8" t="inlineStr">
        <is>
          <t>296 GTB</t>
        </is>
      </c>
      <c r="I6168" s="8" t="inlineStr">
        <is>
          <t>LFRFAGJTAPEFL1N38</t>
        </is>
      </c>
      <c r="J6168" s="8" t="inlineStr">
        <is>
          <t>03 - Supercar</t>
        </is>
      </c>
      <c r="K6168" s="12" t="n">
        <v>1165000</v>
      </c>
      <c r="L6168" s="8" t="inlineStr">
        <is>
          <t>Ohio</t>
        </is>
      </c>
      <c r="M6168" s="13" t="n">
        <v>24443.02</v>
      </c>
      <c r="N6168" s="13" t="n">
        <v>20695.91</v>
      </c>
      <c r="O6168" s="8" t="n"/>
    </row>
    <row r="6169">
      <c r="A6169" s="8" t="inlineStr">
        <is>
          <t>CANON-202603-006157</t>
        </is>
      </c>
      <c r="B6169" s="9" t="inlineStr">
        <is>
          <t>2026-03</t>
        </is>
      </c>
      <c r="C6169" s="10" t="n">
        <v>46089</v>
      </c>
      <c r="D6169" s="9" t="inlineStr">
        <is>
          <t>Bound</t>
        </is>
      </c>
      <c r="E6169" s="8" t="inlineStr">
        <is>
          <t>Leopold Nakashima</t>
        </is>
      </c>
      <c r="F6169" s="11" t="n">
        <v>2001</v>
      </c>
      <c r="G6169" s="8" t="inlineStr">
        <is>
          <t>BMW</t>
        </is>
      </c>
      <c r="H6169" s="8" t="inlineStr">
        <is>
          <t>M8 Competition</t>
        </is>
      </c>
      <c r="I6169" s="8" t="inlineStr">
        <is>
          <t>1VWG4J5FDL5BMAD8C</t>
        </is>
      </c>
      <c r="J6169" s="8" t="inlineStr">
        <is>
          <t>02 - Sports / GT</t>
        </is>
      </c>
      <c r="K6169" s="12" t="n">
        <v>685000</v>
      </c>
      <c r="L6169" s="8" t="inlineStr">
        <is>
          <t>Michigan</t>
        </is>
      </c>
      <c r="M6169" s="13" t="n">
        <v>13021.46</v>
      </c>
      <c r="N6169" s="13" t="n">
        <v>11025.27</v>
      </c>
      <c r="O6169" s="8" t="n"/>
    </row>
    <row r="6170">
      <c r="A6170" s="8" t="inlineStr">
        <is>
          <t>CANON-202603-006159</t>
        </is>
      </c>
      <c r="B6170" s="9" t="inlineStr">
        <is>
          <t>2026-03</t>
        </is>
      </c>
      <c r="C6170" s="10" t="n">
        <v>46111</v>
      </c>
      <c r="D6170" s="9" t="inlineStr">
        <is>
          <t>Bound</t>
        </is>
      </c>
      <c r="E6170" s="8" t="inlineStr">
        <is>
          <t>Beatrix Farkas</t>
        </is>
      </c>
      <c r="F6170" s="11" t="n">
        <v>1980</v>
      </c>
      <c r="G6170" s="8" t="inlineStr">
        <is>
          <t>Aston Martin</t>
        </is>
      </c>
      <c r="H6170" s="8" t="inlineStr">
        <is>
          <t>DB12</t>
        </is>
      </c>
      <c r="I6170" s="8" t="inlineStr">
        <is>
          <t>RCYPZJPPHFJ3FP65C</t>
        </is>
      </c>
      <c r="J6170" s="8" t="inlineStr">
        <is>
          <t>02 - Sports / GT</t>
        </is>
      </c>
      <c r="K6170" s="12" t="n">
        <v>265000</v>
      </c>
      <c r="L6170" s="8" t="inlineStr">
        <is>
          <t>Oregon</t>
        </is>
      </c>
      <c r="M6170" s="13" t="n">
        <v>4237.5</v>
      </c>
      <c r="N6170" s="13" t="n">
        <v>3587.89</v>
      </c>
      <c r="O6170" s="8" t="n"/>
    </row>
    <row r="6171">
      <c r="A6171" s="8" t="inlineStr">
        <is>
          <t>CANON-202603-006160</t>
        </is>
      </c>
      <c r="B6171" s="9" t="inlineStr">
        <is>
          <t>2026-03</t>
        </is>
      </c>
      <c r="C6171" s="10" t="n">
        <v>46105</v>
      </c>
      <c r="D6171" s="9" t="inlineStr">
        <is>
          <t>Bound</t>
        </is>
      </c>
      <c r="E6171" s="8" t="inlineStr">
        <is>
          <t>Leopold Chattopadhyay</t>
        </is>
      </c>
      <c r="F6171" s="11" t="n">
        <v>2015</v>
      </c>
      <c r="G6171" s="8" t="inlineStr">
        <is>
          <t>Bentley</t>
        </is>
      </c>
      <c r="H6171" s="8" t="inlineStr">
        <is>
          <t>Continental GT</t>
        </is>
      </c>
      <c r="I6171" s="8" t="inlineStr">
        <is>
          <t>6KYTSS2Z3C95ZWXAR</t>
        </is>
      </c>
      <c r="J6171" s="8" t="inlineStr">
        <is>
          <t>02 - Sports / GT</t>
        </is>
      </c>
      <c r="K6171" s="12" t="n">
        <v>1500000</v>
      </c>
      <c r="L6171" s="8" t="inlineStr">
        <is>
          <t>South Carolina</t>
        </is>
      </c>
      <c r="M6171" s="13" t="n">
        <v>19301.89</v>
      </c>
      <c r="N6171" s="13" t="n">
        <v>16342.91</v>
      </c>
      <c r="O6171" s="8" t="n"/>
    </row>
    <row r="6172">
      <c r="A6172" s="8" t="inlineStr">
        <is>
          <t>CANON-202603-006161</t>
        </is>
      </c>
      <c r="B6172" s="9" t="inlineStr">
        <is>
          <t>2026-03</t>
        </is>
      </c>
      <c r="C6172" s="10" t="n">
        <v>46091</v>
      </c>
      <c r="D6172" s="9" t="inlineStr">
        <is>
          <t>Bound</t>
        </is>
      </c>
      <c r="E6172" s="8" t="inlineStr">
        <is>
          <t>Horace Bellandi</t>
        </is>
      </c>
      <c r="F6172" s="11" t="n">
        <v>1986</v>
      </c>
      <c r="G6172" s="8" t="inlineStr">
        <is>
          <t>Mercedes-Benz</t>
        </is>
      </c>
      <c r="H6172" s="8" t="inlineStr">
        <is>
          <t>AMG GT</t>
        </is>
      </c>
      <c r="I6172" s="8" t="inlineStr">
        <is>
          <t>UDHVCPN0Z9N8UAKVJ</t>
        </is>
      </c>
      <c r="J6172" s="8" t="inlineStr">
        <is>
          <t>02 - Sports / GT</t>
        </is>
      </c>
      <c r="K6172" s="12" t="n">
        <v>970000</v>
      </c>
      <c r="L6172" s="8" t="inlineStr">
        <is>
          <t>Oregon</t>
        </is>
      </c>
      <c r="M6172" s="13" t="n">
        <v>13442.74</v>
      </c>
      <c r="N6172" s="13" t="n">
        <v>11381.97</v>
      </c>
      <c r="O6172" s="8" t="n"/>
    </row>
    <row r="6173">
      <c r="A6173" s="8" t="inlineStr">
        <is>
          <t>CANON-202603-006162</t>
        </is>
      </c>
      <c r="B6173" s="9" t="inlineStr">
        <is>
          <t>2026-03</t>
        </is>
      </c>
      <c r="C6173" s="10" t="n">
        <v>46110</v>
      </c>
      <c r="D6173" s="9" t="inlineStr">
        <is>
          <t>Bound</t>
        </is>
      </c>
      <c r="E6173" s="8" t="inlineStr">
        <is>
          <t>Marisol Vasquez</t>
        </is>
      </c>
      <c r="F6173" s="11" t="n">
        <v>1998</v>
      </c>
      <c r="G6173" s="8" t="inlineStr">
        <is>
          <t>Maserati</t>
        </is>
      </c>
      <c r="H6173" s="8" t="inlineStr">
        <is>
          <t>GranTurismo</t>
        </is>
      </c>
      <c r="I6173" s="8" t="inlineStr">
        <is>
          <t>9EL7T11AFL0VNE68L</t>
        </is>
      </c>
      <c r="J6173" s="8" t="inlineStr">
        <is>
          <t>02 - Sports / GT</t>
        </is>
      </c>
      <c r="K6173" s="12" t="n">
        <v>770000</v>
      </c>
      <c r="L6173" s="8" t="inlineStr">
        <is>
          <t>Washington</t>
        </is>
      </c>
      <c r="M6173" s="13" t="n">
        <v>9065.66</v>
      </c>
      <c r="N6173" s="13" t="n">
        <v>7675.89</v>
      </c>
      <c r="O6173" s="8" t="n"/>
    </row>
    <row r="6174">
      <c r="A6174" s="8" t="inlineStr">
        <is>
          <t>CANON-202603-006164</t>
        </is>
      </c>
      <c r="B6174" s="9" t="inlineStr">
        <is>
          <t>2026-03</t>
        </is>
      </c>
      <c r="C6174" s="10" t="n">
        <v>46096</v>
      </c>
      <c r="D6174" s="9" t="inlineStr">
        <is>
          <t>Bound</t>
        </is>
      </c>
      <c r="E6174" s="8" t="inlineStr">
        <is>
          <t>Delphine Castellanos</t>
        </is>
      </c>
      <c r="F6174" s="11" t="n">
        <v>1969</v>
      </c>
      <c r="G6174" s="8" t="inlineStr">
        <is>
          <t>Mercedes-Benz</t>
        </is>
      </c>
      <c r="H6174" s="8" t="inlineStr">
        <is>
          <t>280SL Pagoda</t>
        </is>
      </c>
      <c r="I6174" s="8" t="inlineStr">
        <is>
          <t>X0H4E9UK8D65V3XL2</t>
        </is>
      </c>
      <c r="J6174" s="8" t="inlineStr">
        <is>
          <t>07 - Post-War Classic (1946-1972)</t>
        </is>
      </c>
      <c r="K6174" s="12" t="n">
        <v>845000</v>
      </c>
      <c r="L6174" s="8" t="inlineStr">
        <is>
          <t>Montana</t>
        </is>
      </c>
      <c r="M6174" s="13" t="n">
        <v>6375.76</v>
      </c>
      <c r="N6174" s="13" t="n">
        <v>5398.36</v>
      </c>
      <c r="O6174" s="8" t="n"/>
    </row>
    <row r="6175">
      <c r="A6175" s="8" t="inlineStr">
        <is>
          <t>CANON-202603-006166</t>
        </is>
      </c>
      <c r="B6175" s="9" t="inlineStr">
        <is>
          <t>2026-03</t>
        </is>
      </c>
      <c r="C6175" s="10" t="n">
        <v>46099</v>
      </c>
      <c r="D6175" s="9" t="inlineStr">
        <is>
          <t>Bound</t>
        </is>
      </c>
      <c r="E6175" s="8" t="inlineStr">
        <is>
          <t>Wilhelmina Ashcombe</t>
        </is>
      </c>
      <c r="F6175" s="11" t="n">
        <v>2006</v>
      </c>
      <c r="G6175" s="8" t="inlineStr">
        <is>
          <t>Bentley</t>
        </is>
      </c>
      <c r="H6175" s="8" t="inlineStr">
        <is>
          <t>4.5 Litre</t>
        </is>
      </c>
      <c r="I6175" s="8" t="inlineStr">
        <is>
          <t>GW47Z3UPGAATRXJHW</t>
        </is>
      </c>
      <c r="J6175" s="8" t="inlineStr">
        <is>
          <t>06 - Vintage Pre-War (pre-1946)</t>
        </is>
      </c>
      <c r="K6175" s="12" t="n">
        <v>335000</v>
      </c>
      <c r="L6175" s="8" t="inlineStr">
        <is>
          <t>Alaska</t>
        </is>
      </c>
      <c r="M6175" s="13" t="n">
        <v>3026.38</v>
      </c>
      <c r="N6175" s="13" t="n">
        <v>2562.44</v>
      </c>
      <c r="O6175" s="8" t="n"/>
    </row>
    <row r="6176">
      <c r="A6176" s="8" t="inlineStr">
        <is>
          <t>CANON-202603-006167</t>
        </is>
      </c>
      <c r="B6176" s="9" t="inlineStr">
        <is>
          <t>2026-03</t>
        </is>
      </c>
      <c r="C6176" s="10" t="n">
        <v>46091</v>
      </c>
      <c r="D6176" s="9" t="inlineStr">
        <is>
          <t>Bound</t>
        </is>
      </c>
      <c r="E6176" s="8" t="inlineStr">
        <is>
          <t>Marisol Thistlewood</t>
        </is>
      </c>
      <c r="F6176" s="11" t="n">
        <v>1998</v>
      </c>
      <c r="G6176" s="8" t="inlineStr">
        <is>
          <t>Porsche</t>
        </is>
      </c>
      <c r="H6176" s="8" t="inlineStr">
        <is>
          <t>911 Turbo S</t>
        </is>
      </c>
      <c r="I6176" s="8" t="inlineStr">
        <is>
          <t>12R9BCFPY7FTXBPJ9</t>
        </is>
      </c>
      <c r="J6176" s="8" t="inlineStr">
        <is>
          <t>02 - Sports / GT</t>
        </is>
      </c>
      <c r="K6176" s="12" t="n">
        <v>1035000</v>
      </c>
      <c r="L6176" s="8" t="inlineStr">
        <is>
          <t>Wyoming</t>
        </is>
      </c>
      <c r="M6176" s="13" t="n">
        <v>11492.41</v>
      </c>
      <c r="N6176" s="13" t="n">
        <v>9730.620000000001</v>
      </c>
      <c r="O6176" s="8" t="n"/>
    </row>
    <row r="6177">
      <c r="A6177" s="8" t="inlineStr">
        <is>
          <t>CANON-202603-006168</t>
        </is>
      </c>
      <c r="B6177" s="9" t="inlineStr">
        <is>
          <t>2026-03</t>
        </is>
      </c>
      <c r="C6177" s="10" t="n">
        <v>46084</v>
      </c>
      <c r="D6177" s="9" t="inlineStr">
        <is>
          <t>Bound</t>
        </is>
      </c>
      <c r="E6177" s="8" t="inlineStr">
        <is>
          <t>Ottilie Fairweather</t>
        </is>
      </c>
      <c r="F6177" s="11" t="n">
        <v>1962</v>
      </c>
      <c r="G6177" s="8" t="inlineStr">
        <is>
          <t>Jaguar</t>
        </is>
      </c>
      <c r="H6177" s="8" t="inlineStr">
        <is>
          <t>E-Type Series 1</t>
        </is>
      </c>
      <c r="I6177" s="8" t="inlineStr">
        <is>
          <t>G44SBRHUMCNTF84XZ</t>
        </is>
      </c>
      <c r="J6177" s="8" t="inlineStr">
        <is>
          <t>07 - Post-War Classic (1946-1972)</t>
        </is>
      </c>
      <c r="K6177" s="12" t="n">
        <v>845000</v>
      </c>
      <c r="L6177" s="8" t="inlineStr">
        <is>
          <t>Texas</t>
        </is>
      </c>
      <c r="M6177" s="13" t="n">
        <v>7884.01</v>
      </c>
      <c r="N6177" s="13" t="n">
        <v>6675.39</v>
      </c>
      <c r="O6177" s="8" t="n"/>
    </row>
    <row r="6178">
      <c r="A6178" s="8" t="inlineStr">
        <is>
          <t>CANON-202603-006169</t>
        </is>
      </c>
      <c r="B6178" s="9" t="inlineStr">
        <is>
          <t>2026-03</t>
        </is>
      </c>
      <c r="C6178" s="10" t="n">
        <v>46087</v>
      </c>
      <c r="D6178" s="9" t="inlineStr">
        <is>
          <t>Bound</t>
        </is>
      </c>
      <c r="E6178" s="8" t="inlineStr">
        <is>
          <t>Sunniva Castellanos</t>
        </is>
      </c>
      <c r="F6178" s="11" t="n">
        <v>1992</v>
      </c>
      <c r="G6178" s="8" t="inlineStr">
        <is>
          <t>Porsche</t>
        </is>
      </c>
      <c r="H6178" s="8" t="inlineStr">
        <is>
          <t>911 Turbo S</t>
        </is>
      </c>
      <c r="I6178" s="8" t="inlineStr">
        <is>
          <t>4D5SJPKYWRLV31FT1</t>
        </is>
      </c>
      <c r="J6178" s="8" t="inlineStr">
        <is>
          <t>02 - Sports / GT</t>
        </is>
      </c>
      <c r="K6178" s="12" t="n">
        <v>660000</v>
      </c>
      <c r="L6178" s="8" t="inlineStr">
        <is>
          <t>Hawaii</t>
        </is>
      </c>
      <c r="M6178" s="13" t="n">
        <v>10522.64</v>
      </c>
      <c r="N6178" s="13" t="n">
        <v>8909.52</v>
      </c>
      <c r="O6178" s="8" t="n"/>
    </row>
    <row r="6179">
      <c r="A6179" s="8" t="inlineStr">
        <is>
          <t>CANON-202603-006170</t>
        </is>
      </c>
      <c r="B6179" s="9" t="inlineStr">
        <is>
          <t>2026-03</t>
        </is>
      </c>
      <c r="C6179" s="10" t="n">
        <v>46085</v>
      </c>
      <c r="D6179" s="9" t="inlineStr">
        <is>
          <t>Bound</t>
        </is>
      </c>
      <c r="E6179" s="8" t="inlineStr">
        <is>
          <t>Priya Underwood</t>
        </is>
      </c>
      <c r="F6179" s="11" t="n">
        <v>1973</v>
      </c>
      <c r="G6179" s="8" t="inlineStr">
        <is>
          <t>Ferrari</t>
        </is>
      </c>
      <c r="H6179" s="8" t="inlineStr">
        <is>
          <t>296 GTB</t>
        </is>
      </c>
      <c r="I6179" s="8" t="inlineStr">
        <is>
          <t>M9B3V1H55A4VSBMY7</t>
        </is>
      </c>
      <c r="J6179" s="8" t="inlineStr">
        <is>
          <t>03 - Supercar</t>
        </is>
      </c>
      <c r="K6179" s="12" t="n">
        <v>450000</v>
      </c>
      <c r="L6179" s="8" t="inlineStr">
        <is>
          <t>Arkansas</t>
        </is>
      </c>
      <c r="M6179" s="13" t="n">
        <v>13474.53</v>
      </c>
      <c r="N6179" s="13" t="n">
        <v>11408.88</v>
      </c>
      <c r="O6179" s="8" t="n"/>
    </row>
    <row r="6180">
      <c r="A6180" s="8" t="inlineStr">
        <is>
          <t>CANON-202603-006171</t>
        </is>
      </c>
      <c r="B6180" s="9" t="inlineStr">
        <is>
          <t>2026-03</t>
        </is>
      </c>
      <c r="C6180" s="10" t="n">
        <v>46111</v>
      </c>
      <c r="D6180" s="9" t="inlineStr">
        <is>
          <t>Bound</t>
        </is>
      </c>
      <c r="E6180" s="8" t="inlineStr">
        <is>
          <t>Fitzgerald Pennington</t>
        </is>
      </c>
      <c r="F6180" s="11" t="n">
        <v>1960</v>
      </c>
      <c r="G6180" s="8" t="inlineStr">
        <is>
          <t>Maserati</t>
        </is>
      </c>
      <c r="H6180" s="8" t="inlineStr">
        <is>
          <t>GranTurismo</t>
        </is>
      </c>
      <c r="I6180" s="8" t="inlineStr">
        <is>
          <t>39GT0XM5NMMJEAXVP</t>
        </is>
      </c>
      <c r="J6180" s="8" t="inlineStr">
        <is>
          <t>02 - Sports / GT</t>
        </is>
      </c>
      <c r="K6180" s="12" t="n">
        <v>265000</v>
      </c>
      <c r="L6180" s="8" t="inlineStr">
        <is>
          <t>New Jersey</t>
        </is>
      </c>
      <c r="M6180" s="13" t="n">
        <v>3412.5</v>
      </c>
      <c r="N6180" s="13" t="n">
        <v>2889.36</v>
      </c>
      <c r="O6180" s="8" t="n"/>
    </row>
    <row r="6181">
      <c r="A6181" s="8" t="inlineStr">
        <is>
          <t>CANON-202603-006174</t>
        </is>
      </c>
      <c r="B6181" s="9" t="inlineStr">
        <is>
          <t>2026-03</t>
        </is>
      </c>
      <c r="C6181" s="10" t="n">
        <v>46089</v>
      </c>
      <c r="D6181" s="9" t="inlineStr">
        <is>
          <t>Bound</t>
        </is>
      </c>
      <c r="E6181" s="8" t="inlineStr">
        <is>
          <t>Horace Farkas</t>
        </is>
      </c>
      <c r="F6181" s="11" t="n">
        <v>1957</v>
      </c>
      <c r="G6181" s="8" t="inlineStr">
        <is>
          <t>Aston Martin</t>
        </is>
      </c>
      <c r="H6181" s="8" t="inlineStr">
        <is>
          <t>DB12</t>
        </is>
      </c>
      <c r="I6181" s="8" t="inlineStr">
        <is>
          <t>SW838YSE6VLJ152TV</t>
        </is>
      </c>
      <c r="J6181" s="8" t="inlineStr">
        <is>
          <t>02 - Sports / GT</t>
        </is>
      </c>
      <c r="K6181" s="12" t="n">
        <v>350000</v>
      </c>
      <c r="L6181" s="8" t="inlineStr">
        <is>
          <t>Georgia</t>
        </is>
      </c>
      <c r="M6181" s="13" t="n">
        <v>5547.17</v>
      </c>
      <c r="N6181" s="13" t="n">
        <v>4696.79</v>
      </c>
      <c r="O6181" s="8" t="n"/>
    </row>
    <row r="6182">
      <c r="A6182" s="8" t="inlineStr">
        <is>
          <t>CANON-202603-006176</t>
        </is>
      </c>
      <c r="B6182" s="9" t="inlineStr">
        <is>
          <t>2026-03</t>
        </is>
      </c>
      <c r="C6182" s="10" t="n">
        <v>46092</v>
      </c>
      <c r="D6182" s="9" t="inlineStr">
        <is>
          <t>Bound</t>
        </is>
      </c>
      <c r="E6182" s="8" t="inlineStr">
        <is>
          <t>Priya Larsson</t>
        </is>
      </c>
      <c r="F6182" s="11" t="n">
        <v>2018</v>
      </c>
      <c r="G6182" s="8" t="inlineStr">
        <is>
          <t>Lamborghini</t>
        </is>
      </c>
      <c r="H6182" s="8" t="inlineStr">
        <is>
          <t>Huracan EVO</t>
        </is>
      </c>
      <c r="I6182" s="8" t="inlineStr">
        <is>
          <t>SMU6UGJKGVB2FR8PB</t>
        </is>
      </c>
      <c r="J6182" s="8" t="inlineStr">
        <is>
          <t>03 - Supercar</t>
        </is>
      </c>
      <c r="K6182" s="12" t="n">
        <v>265000</v>
      </c>
      <c r="L6182" s="8" t="inlineStr">
        <is>
          <t>Arizona</t>
        </is>
      </c>
      <c r="M6182" s="13" t="n">
        <v>5807.5</v>
      </c>
      <c r="N6182" s="13" t="n">
        <v>4917.21</v>
      </c>
      <c r="O6182" s="8" t="n"/>
    </row>
    <row r="6183">
      <c r="A6183" s="8" t="inlineStr">
        <is>
          <t>CANON-202603-006177</t>
        </is>
      </c>
      <c r="B6183" s="9" t="inlineStr">
        <is>
          <t>2026-03</t>
        </is>
      </c>
      <c r="C6183" s="10" t="n">
        <v>46099</v>
      </c>
      <c r="D6183" s="9" t="inlineStr">
        <is>
          <t>Bound</t>
        </is>
      </c>
      <c r="E6183" s="8" t="inlineStr">
        <is>
          <t>Marisol Okonkwo</t>
        </is>
      </c>
      <c r="F6183" s="11" t="n">
        <v>1996</v>
      </c>
      <c r="G6183" s="8" t="inlineStr">
        <is>
          <t>Aston Martin</t>
        </is>
      </c>
      <c r="H6183" s="8" t="inlineStr">
        <is>
          <t>DB12</t>
        </is>
      </c>
      <c r="I6183" s="8" t="inlineStr">
        <is>
          <t>L9PLJVZAMUYF2NY03</t>
        </is>
      </c>
      <c r="J6183" s="8" t="inlineStr">
        <is>
          <t>02 - Sports / GT</t>
        </is>
      </c>
      <c r="K6183" s="12" t="n">
        <v>1020000</v>
      </c>
      <c r="L6183" s="8" t="inlineStr">
        <is>
          <t>Mississippi</t>
        </is>
      </c>
      <c r="M6183" s="13" t="n">
        <v>12596.04</v>
      </c>
      <c r="N6183" s="13" t="n">
        <v>10665.07</v>
      </c>
      <c r="O6183" s="8" t="n"/>
    </row>
    <row r="6184">
      <c r="A6184" s="8" t="inlineStr">
        <is>
          <t>CANON-202603-006181</t>
        </is>
      </c>
      <c r="B6184" s="9" t="inlineStr">
        <is>
          <t>2026-03</t>
        </is>
      </c>
      <c r="C6184" s="10" t="n">
        <v>46098</v>
      </c>
      <c r="D6184" s="9" t="inlineStr">
        <is>
          <t>Bound</t>
        </is>
      </c>
      <c r="E6184" s="8" t="inlineStr">
        <is>
          <t>Cassius Larsson</t>
        </is>
      </c>
      <c r="F6184" s="11" t="n">
        <v>2009</v>
      </c>
      <c r="G6184" s="8" t="inlineStr">
        <is>
          <t>Porsche</t>
        </is>
      </c>
      <c r="H6184" s="8" t="inlineStr">
        <is>
          <t>911 Turbo S</t>
        </is>
      </c>
      <c r="I6184" s="8" t="inlineStr">
        <is>
          <t>3ZX1ECR0K4LZJ9A81</t>
        </is>
      </c>
      <c r="J6184" s="8" t="inlineStr">
        <is>
          <t>02 - Sports / GT</t>
        </is>
      </c>
      <c r="K6184" s="12" t="n">
        <v>1220000</v>
      </c>
      <c r="L6184" s="8" t="inlineStr">
        <is>
          <t>Georgia</t>
        </is>
      </c>
      <c r="M6184" s="13" t="n">
        <v>14179.62</v>
      </c>
      <c r="N6184" s="13" t="n">
        <v>12005.88</v>
      </c>
      <c r="O6184" s="8" t="n"/>
    </row>
    <row r="6185">
      <c r="A6185" s="8" t="inlineStr">
        <is>
          <t>CANON-202603-006183</t>
        </is>
      </c>
      <c r="B6185" s="9" t="inlineStr">
        <is>
          <t>2026-03</t>
        </is>
      </c>
      <c r="C6185" s="10" t="n">
        <v>46106</v>
      </c>
      <c r="D6185" s="9" t="inlineStr">
        <is>
          <t>Bound</t>
        </is>
      </c>
      <c r="E6185" s="8" t="inlineStr">
        <is>
          <t>Anouk Vasquez</t>
        </is>
      </c>
      <c r="F6185" s="11" t="n">
        <v>1973</v>
      </c>
      <c r="G6185" s="8" t="inlineStr">
        <is>
          <t>Aston Martin</t>
        </is>
      </c>
      <c r="H6185" s="8" t="inlineStr">
        <is>
          <t>DB12</t>
        </is>
      </c>
      <c r="I6185" s="8" t="inlineStr">
        <is>
          <t>96R3LC0W6YAF2M218</t>
        </is>
      </c>
      <c r="J6185" s="8" t="inlineStr">
        <is>
          <t>02 - Sports / GT</t>
        </is>
      </c>
      <c r="K6185" s="12" t="n">
        <v>635000</v>
      </c>
      <c r="L6185" s="8" t="inlineStr">
        <is>
          <t>Arizona</t>
        </is>
      </c>
      <c r="M6185" s="13" t="n">
        <v>7865.61</v>
      </c>
      <c r="N6185" s="13" t="n">
        <v>6659.81</v>
      </c>
      <c r="O6185" s="8" t="n"/>
    </row>
    <row r="6186">
      <c r="A6186" s="8" t="inlineStr">
        <is>
          <t>CANON-202603-006188</t>
        </is>
      </c>
      <c r="B6186" s="9" t="inlineStr">
        <is>
          <t>2026-03</t>
        </is>
      </c>
      <c r="C6186" s="10" t="n">
        <v>46103</v>
      </c>
      <c r="D6186" s="9" t="inlineStr">
        <is>
          <t>Bound</t>
        </is>
      </c>
      <c r="E6186" s="8" t="inlineStr">
        <is>
          <t>Delphine Okonkwo</t>
        </is>
      </c>
      <c r="F6186" s="11" t="n">
        <v>1993</v>
      </c>
      <c r="G6186" s="8" t="inlineStr">
        <is>
          <t>Lamborghini</t>
        </is>
      </c>
      <c r="H6186" s="8" t="inlineStr">
        <is>
          <t>Huracan EVO</t>
        </is>
      </c>
      <c r="I6186" s="8" t="inlineStr">
        <is>
          <t>4P4J7UWCACCJP3SMR</t>
        </is>
      </c>
      <c r="J6186" s="8" t="inlineStr">
        <is>
          <t>03 - Supercar</t>
        </is>
      </c>
      <c r="K6186" s="12" t="n">
        <v>420000</v>
      </c>
      <c r="L6186" s="8" t="inlineStr">
        <is>
          <t>New York</t>
        </is>
      </c>
      <c r="M6186" s="13" t="n">
        <v>11664.91</v>
      </c>
      <c r="N6186" s="13" t="n">
        <v>9876.68</v>
      </c>
      <c r="O6186" s="8" t="n"/>
    </row>
    <row r="6187">
      <c r="A6187" s="8" t="inlineStr">
        <is>
          <t>CANON-202603-006189</t>
        </is>
      </c>
      <c r="B6187" s="9" t="inlineStr">
        <is>
          <t>2026-03</t>
        </is>
      </c>
      <c r="C6187" s="10" t="n">
        <v>46087</v>
      </c>
      <c r="D6187" s="9" t="inlineStr">
        <is>
          <t>Bound</t>
        </is>
      </c>
      <c r="E6187" s="8" t="inlineStr">
        <is>
          <t>Noor Vandermeer</t>
        </is>
      </c>
      <c r="F6187" s="11" t="n">
        <v>2020</v>
      </c>
      <c r="G6187" s="8" t="inlineStr">
        <is>
          <t>Maserati</t>
        </is>
      </c>
      <c r="H6187" s="8" t="inlineStr">
        <is>
          <t>GranTurismo</t>
        </is>
      </c>
      <c r="I6187" s="8" t="inlineStr">
        <is>
          <t>Z0ABXX1DVYPHXWUH7</t>
        </is>
      </c>
      <c r="J6187" s="8" t="inlineStr">
        <is>
          <t>02 - Sports / GT</t>
        </is>
      </c>
      <c r="K6187" s="12" t="n">
        <v>1175000</v>
      </c>
      <c r="L6187" s="8" t="inlineStr">
        <is>
          <t>Kansas</t>
        </is>
      </c>
      <c r="M6187" s="13" t="n">
        <v>11827.59</v>
      </c>
      <c r="N6187" s="13" t="n">
        <v>10014.42</v>
      </c>
      <c r="O6187" s="8" t="n"/>
    </row>
    <row r="6188">
      <c r="A6188" s="8" t="inlineStr">
        <is>
          <t>CANON-202603-006190</t>
        </is>
      </c>
      <c r="B6188" s="9" t="inlineStr">
        <is>
          <t>2026-03</t>
        </is>
      </c>
      <c r="C6188" s="10" t="n">
        <v>46098</v>
      </c>
      <c r="D6188" s="9" t="inlineStr">
        <is>
          <t>Bound</t>
        </is>
      </c>
      <c r="E6188" s="8" t="inlineStr">
        <is>
          <t>Sunniva Whitlock</t>
        </is>
      </c>
      <c r="F6188" s="11" t="n">
        <v>2015</v>
      </c>
      <c r="G6188" s="8" t="inlineStr">
        <is>
          <t>Ferrari</t>
        </is>
      </c>
      <c r="H6188" s="8" t="inlineStr">
        <is>
          <t>296 GTB</t>
        </is>
      </c>
      <c r="I6188" s="8" t="inlineStr">
        <is>
          <t>UEXL8DJHUYKX953S7</t>
        </is>
      </c>
      <c r="J6188" s="8" t="inlineStr">
        <is>
          <t>03 - Supercar</t>
        </is>
      </c>
      <c r="K6188" s="12" t="n">
        <v>1005000</v>
      </c>
      <c r="L6188" s="8" t="inlineStr">
        <is>
          <t>Arkansas</t>
        </is>
      </c>
      <c r="M6188" s="13" t="n">
        <v>20934.34</v>
      </c>
      <c r="N6188" s="13" t="n">
        <v>17725.11</v>
      </c>
      <c r="O6188" s="8" t="n"/>
    </row>
    <row r="6189">
      <c r="A6189" s="8" t="inlineStr">
        <is>
          <t>CANON-202603-006191</t>
        </is>
      </c>
      <c r="B6189" s="9" t="inlineStr">
        <is>
          <t>2026-03</t>
        </is>
      </c>
      <c r="C6189" s="10" t="n">
        <v>46090</v>
      </c>
      <c r="D6189" s="9" t="inlineStr">
        <is>
          <t>Bound</t>
        </is>
      </c>
      <c r="E6189" s="8" t="inlineStr">
        <is>
          <t>Fitzgerald Whitlock</t>
        </is>
      </c>
      <c r="F6189" s="11" t="n">
        <v>1971</v>
      </c>
      <c r="G6189" s="8" t="inlineStr">
        <is>
          <t>BMW</t>
        </is>
      </c>
      <c r="H6189" s="8" t="inlineStr">
        <is>
          <t>M8 Competition</t>
        </is>
      </c>
      <c r="I6189" s="8" t="inlineStr">
        <is>
          <t>ASNV5JKJB5S0SR2BL</t>
        </is>
      </c>
      <c r="J6189" s="8" t="inlineStr">
        <is>
          <t>02 - Sports / GT</t>
        </is>
      </c>
      <c r="K6189" s="12" t="n">
        <v>675000</v>
      </c>
      <c r="L6189" s="8" t="inlineStr">
        <is>
          <t>Texas</t>
        </is>
      </c>
      <c r="M6189" s="13" t="n">
        <v>9520.049999999999</v>
      </c>
      <c r="N6189" s="13" t="n">
        <v>8060.63</v>
      </c>
      <c r="O6189" s="8" t="n"/>
    </row>
    <row r="6190">
      <c r="A6190" s="8" t="inlineStr">
        <is>
          <t>CANON-202603-006192</t>
        </is>
      </c>
      <c r="B6190" s="9" t="inlineStr">
        <is>
          <t>2026-03</t>
        </is>
      </c>
      <c r="C6190" s="10" t="n">
        <v>46112</v>
      </c>
      <c r="D6190" s="9" t="inlineStr">
        <is>
          <t>Bound</t>
        </is>
      </c>
      <c r="E6190" s="8" t="inlineStr">
        <is>
          <t>Lorenzo Underwood</t>
        </is>
      </c>
      <c r="F6190" s="11" t="n">
        <v>2015</v>
      </c>
      <c r="G6190" s="8" t="inlineStr">
        <is>
          <t>Bentley</t>
        </is>
      </c>
      <c r="H6190" s="8" t="inlineStr">
        <is>
          <t>Continental GT</t>
        </is>
      </c>
      <c r="I6190" s="8" t="inlineStr">
        <is>
          <t>D9Z1TPUHTGC4HP5PC</t>
        </is>
      </c>
      <c r="J6190" s="8" t="inlineStr">
        <is>
          <t>02 - Sports / GT</t>
        </is>
      </c>
      <c r="K6190" s="12" t="n">
        <v>470000</v>
      </c>
      <c r="L6190" s="8" t="inlineStr">
        <is>
          <t>Texas</t>
        </is>
      </c>
      <c r="M6190" s="13" t="n">
        <v>7648.58</v>
      </c>
      <c r="N6190" s="13" t="n">
        <v>6476.05</v>
      </c>
      <c r="O6190" s="8" t="n"/>
    </row>
    <row r="6191">
      <c r="A6191" s="8" t="inlineStr">
        <is>
          <t>CANON-202603-006194</t>
        </is>
      </c>
      <c r="B6191" s="9" t="inlineStr">
        <is>
          <t>2026-03</t>
        </is>
      </c>
      <c r="C6191" s="10" t="n">
        <v>46112</v>
      </c>
      <c r="D6191" s="9" t="inlineStr">
        <is>
          <t>Bound</t>
        </is>
      </c>
      <c r="E6191" s="8" t="inlineStr">
        <is>
          <t>Ottilie Rourke</t>
        </is>
      </c>
      <c r="F6191" s="11" t="n">
        <v>2004</v>
      </c>
      <c r="G6191" s="8" t="inlineStr">
        <is>
          <t>McLaren</t>
        </is>
      </c>
      <c r="H6191" s="8" t="inlineStr">
        <is>
          <t>750S</t>
        </is>
      </c>
      <c r="I6191" s="8" t="inlineStr">
        <is>
          <t>RZERZU5HZ96NYRJ7U</t>
        </is>
      </c>
      <c r="J6191" s="8" t="inlineStr">
        <is>
          <t>03 - Supercar</t>
        </is>
      </c>
      <c r="K6191" s="12" t="n">
        <v>620000</v>
      </c>
      <c r="L6191" s="8" t="inlineStr">
        <is>
          <t>Utah</t>
        </is>
      </c>
      <c r="M6191" s="13" t="n">
        <v>15002.83</v>
      </c>
      <c r="N6191" s="13" t="n">
        <v>12702.9</v>
      </c>
      <c r="O6191" s="8" t="n"/>
    </row>
    <row r="6192">
      <c r="A6192" s="8" t="inlineStr">
        <is>
          <t>CANON-202603-006196</t>
        </is>
      </c>
      <c r="B6192" s="9" t="inlineStr">
        <is>
          <t>2026-03</t>
        </is>
      </c>
      <c r="C6192" s="10" t="n">
        <v>46100</v>
      </c>
      <c r="D6192" s="9" t="inlineStr">
        <is>
          <t>Bound</t>
        </is>
      </c>
      <c r="E6192" s="8" t="inlineStr">
        <is>
          <t>Anouk Pennington</t>
        </is>
      </c>
      <c r="F6192" s="11" t="n">
        <v>1971</v>
      </c>
      <c r="G6192" s="8" t="inlineStr">
        <is>
          <t>Porsche</t>
        </is>
      </c>
      <c r="H6192" s="8" t="inlineStr">
        <is>
          <t>911 Turbo S</t>
        </is>
      </c>
      <c r="I6192" s="8" t="inlineStr">
        <is>
          <t>KWP6P0PASJXMKP8D5</t>
        </is>
      </c>
      <c r="J6192" s="8" t="inlineStr">
        <is>
          <t>02 - Sports / GT</t>
        </is>
      </c>
      <c r="K6192" s="12" t="n">
        <v>620000</v>
      </c>
      <c r="L6192" s="8" t="inlineStr">
        <is>
          <t>Ohio</t>
        </is>
      </c>
      <c r="M6192" s="13" t="n">
        <v>10569.25</v>
      </c>
      <c r="N6192" s="13" t="n">
        <v>8948.98</v>
      </c>
      <c r="O6192" s="8" t="n"/>
    </row>
    <row r="6193">
      <c r="A6193" s="8" t="inlineStr">
        <is>
          <t>CANON-202603-006199</t>
        </is>
      </c>
      <c r="B6193" s="9" t="inlineStr">
        <is>
          <t>2026-03</t>
        </is>
      </c>
      <c r="C6193" s="10" t="n">
        <v>46088</v>
      </c>
      <c r="D6193" s="9" t="inlineStr">
        <is>
          <t>Bound</t>
        </is>
      </c>
      <c r="E6193" s="8" t="inlineStr">
        <is>
          <t>Lorenzo Ashcombe</t>
        </is>
      </c>
      <c r="F6193" s="11" t="n">
        <v>1959</v>
      </c>
      <c r="G6193" s="8" t="inlineStr">
        <is>
          <t>BMW</t>
        </is>
      </c>
      <c r="H6193" s="8" t="inlineStr">
        <is>
          <t>M8 Competition</t>
        </is>
      </c>
      <c r="I6193" s="8" t="inlineStr">
        <is>
          <t>NTS0JFY5DM0H5P6WR</t>
        </is>
      </c>
      <c r="J6193" s="8" t="inlineStr">
        <is>
          <t>02 - Sports / GT</t>
        </is>
      </c>
      <c r="K6193" s="12" t="n">
        <v>540000</v>
      </c>
      <c r="L6193" s="8" t="inlineStr">
        <is>
          <t>Iowa</t>
        </is>
      </c>
      <c r="M6193" s="13" t="n">
        <v>7284.91</v>
      </c>
      <c r="N6193" s="13" t="n">
        <v>6168.13</v>
      </c>
      <c r="O6193" s="8" t="n"/>
    </row>
    <row r="6194">
      <c r="A6194" s="8" t="inlineStr">
        <is>
          <t>CANON-202603-006200</t>
        </is>
      </c>
      <c r="B6194" s="9" t="inlineStr">
        <is>
          <t>2026-03</t>
        </is>
      </c>
      <c r="C6194" s="10" t="n">
        <v>46109</v>
      </c>
      <c r="D6194" s="9" t="inlineStr">
        <is>
          <t>Bound</t>
        </is>
      </c>
      <c r="E6194" s="8" t="inlineStr">
        <is>
          <t>Fitzgerald Ashcombe</t>
        </is>
      </c>
      <c r="F6194" s="11" t="n">
        <v>1968</v>
      </c>
      <c r="G6194" s="8" t="inlineStr">
        <is>
          <t>Ferrari</t>
        </is>
      </c>
      <c r="H6194" s="8" t="inlineStr">
        <is>
          <t>275 GTB/4</t>
        </is>
      </c>
      <c r="I6194" s="8" t="inlineStr">
        <is>
          <t>PYE3YXRERDCH0ZEUB</t>
        </is>
      </c>
      <c r="J6194" s="8" t="inlineStr">
        <is>
          <t>07 - Post-War Classic (1946-1972)</t>
        </is>
      </c>
      <c r="K6194" s="12" t="n">
        <v>895000</v>
      </c>
      <c r="L6194" s="8" t="inlineStr">
        <is>
          <t>Mississippi</t>
        </is>
      </c>
      <c r="M6194" s="13" t="n">
        <v>8640.969999999999</v>
      </c>
      <c r="N6194" s="13" t="n">
        <v>7316.31</v>
      </c>
      <c r="O6194" s="8" t="n"/>
    </row>
    <row r="6195">
      <c r="A6195" s="8" t="inlineStr">
        <is>
          <t>CANON-202603-006202</t>
        </is>
      </c>
      <c r="B6195" s="9" t="inlineStr">
        <is>
          <t>2026-03</t>
        </is>
      </c>
      <c r="C6195" s="10" t="n">
        <v>46092</v>
      </c>
      <c r="D6195" s="9" t="inlineStr">
        <is>
          <t>Bound</t>
        </is>
      </c>
      <c r="E6195" s="8" t="inlineStr">
        <is>
          <t>Aurelio Kingsford</t>
        </is>
      </c>
      <c r="F6195" s="11" t="n">
        <v>2010</v>
      </c>
      <c r="G6195" s="8" t="inlineStr">
        <is>
          <t>Aston Martin</t>
        </is>
      </c>
      <c r="H6195" s="8" t="inlineStr">
        <is>
          <t>DB12</t>
        </is>
      </c>
      <c r="I6195" s="8" t="inlineStr">
        <is>
          <t>01050V987B60EJGGD</t>
        </is>
      </c>
      <c r="J6195" s="8" t="inlineStr">
        <is>
          <t>02 - Sports / GT</t>
        </is>
      </c>
      <c r="K6195" s="12" t="n">
        <v>685000</v>
      </c>
      <c r="L6195" s="8" t="inlineStr">
        <is>
          <t>Texas</t>
        </is>
      </c>
      <c r="M6195" s="13" t="n">
        <v>9661.08</v>
      </c>
      <c r="N6195" s="13" t="n">
        <v>8180.04</v>
      </c>
      <c r="O6195" s="8" t="n"/>
    </row>
    <row r="6196">
      <c r="A6196" s="8" t="inlineStr">
        <is>
          <t>CANON-202603-006204</t>
        </is>
      </c>
      <c r="B6196" s="9" t="inlineStr">
        <is>
          <t>2026-03</t>
        </is>
      </c>
      <c r="C6196" s="10" t="n">
        <v>46100</v>
      </c>
      <c r="D6196" s="9" t="inlineStr">
        <is>
          <t>Bound</t>
        </is>
      </c>
      <c r="E6196" s="8" t="inlineStr">
        <is>
          <t>Mireille Nakashima</t>
        </is>
      </c>
      <c r="F6196" s="11" t="n">
        <v>1995</v>
      </c>
      <c r="G6196" s="8" t="inlineStr">
        <is>
          <t>Porsche</t>
        </is>
      </c>
      <c r="H6196" s="8" t="inlineStr">
        <is>
          <t>911 Turbo S</t>
        </is>
      </c>
      <c r="I6196" s="8" t="inlineStr">
        <is>
          <t>0TWEACY29BS58ZAMX</t>
        </is>
      </c>
      <c r="J6196" s="8" t="inlineStr">
        <is>
          <t>02 - Sports / GT</t>
        </is>
      </c>
      <c r="K6196" s="12" t="n">
        <v>880000</v>
      </c>
      <c r="L6196" s="8" t="inlineStr">
        <is>
          <t>Wyoming</t>
        </is>
      </c>
      <c r="M6196" s="13" t="n">
        <v>11547.92</v>
      </c>
      <c r="N6196" s="13" t="n">
        <v>9777.620000000001</v>
      </c>
      <c r="O6196" s="8" t="n"/>
    </row>
    <row r="6197">
      <c r="A6197" s="8" t="inlineStr">
        <is>
          <t>CANON-202603-006206</t>
        </is>
      </c>
      <c r="B6197" s="9" t="inlineStr">
        <is>
          <t>2026-03</t>
        </is>
      </c>
      <c r="C6197" s="10" t="n">
        <v>46102</v>
      </c>
      <c r="D6197" s="9" t="inlineStr">
        <is>
          <t>Bound</t>
        </is>
      </c>
      <c r="E6197" s="8" t="inlineStr">
        <is>
          <t>Everett Vandermeer</t>
        </is>
      </c>
      <c r="F6197" s="11" t="n">
        <v>1997</v>
      </c>
      <c r="G6197" s="8" t="inlineStr">
        <is>
          <t>BMW</t>
        </is>
      </c>
      <c r="H6197" s="8" t="inlineStr">
        <is>
          <t>M8 Competition</t>
        </is>
      </c>
      <c r="I6197" s="8" t="inlineStr">
        <is>
          <t>RCXVSJR09KV43YA8R</t>
        </is>
      </c>
      <c r="J6197" s="8" t="inlineStr">
        <is>
          <t>02 - Sports / GT</t>
        </is>
      </c>
      <c r="K6197" s="12" t="n">
        <v>615000</v>
      </c>
      <c r="L6197" s="8" t="inlineStr">
        <is>
          <t>Ohio</t>
        </is>
      </c>
      <c r="M6197" s="13" t="n">
        <v>10484.01</v>
      </c>
      <c r="N6197" s="13" t="n">
        <v>8876.809999999999</v>
      </c>
      <c r="O6197" s="8" t="n"/>
    </row>
    <row r="6198">
      <c r="A6198" s="8" t="inlineStr">
        <is>
          <t>CANON-202603-006207</t>
        </is>
      </c>
      <c r="B6198" s="9" t="inlineStr">
        <is>
          <t>2026-03</t>
        </is>
      </c>
      <c r="C6198" s="10" t="n">
        <v>46111</v>
      </c>
      <c r="D6198" s="9" t="inlineStr">
        <is>
          <t>Bound</t>
        </is>
      </c>
      <c r="E6198" s="8" t="inlineStr">
        <is>
          <t>Fenwick Nakashima</t>
        </is>
      </c>
      <c r="F6198" s="11" t="n">
        <v>2011</v>
      </c>
      <c r="G6198" s="8" t="inlineStr">
        <is>
          <t>Bentley</t>
        </is>
      </c>
      <c r="H6198" s="8" t="inlineStr">
        <is>
          <t>Continental GT</t>
        </is>
      </c>
      <c r="I6198" s="8" t="inlineStr">
        <is>
          <t>AMRACB5RN4DBTW7MZ</t>
        </is>
      </c>
      <c r="J6198" s="8" t="inlineStr">
        <is>
          <t>02 - Sports / GT</t>
        </is>
      </c>
      <c r="K6198" s="12" t="n">
        <v>670000</v>
      </c>
      <c r="L6198" s="8" t="inlineStr">
        <is>
          <t>Massachusetts</t>
        </is>
      </c>
      <c r="M6198" s="13" t="n">
        <v>10271.23</v>
      </c>
      <c r="N6198" s="13" t="n">
        <v>8696.65</v>
      </c>
      <c r="O6198" s="8" t="n"/>
    </row>
    <row r="6199">
      <c r="A6199" s="8" t="inlineStr">
        <is>
          <t>CANON-202603-006208</t>
        </is>
      </c>
      <c r="B6199" s="9" t="inlineStr">
        <is>
          <t>2026-03</t>
        </is>
      </c>
      <c r="C6199" s="10" t="n">
        <v>46085</v>
      </c>
      <c r="D6199" s="9" t="inlineStr">
        <is>
          <t>Bound</t>
        </is>
      </c>
      <c r="E6199" s="8" t="inlineStr">
        <is>
          <t>Delphine Delacroix</t>
        </is>
      </c>
      <c r="F6199" s="11" t="n">
        <v>1958</v>
      </c>
      <c r="G6199" s="8" t="inlineStr">
        <is>
          <t>Lamborghini</t>
        </is>
      </c>
      <c r="H6199" s="8" t="inlineStr">
        <is>
          <t>Huracan EVO</t>
        </is>
      </c>
      <c r="I6199" s="8" t="inlineStr">
        <is>
          <t>U7114UZD7AM8H9X8L</t>
        </is>
      </c>
      <c r="J6199" s="8" t="inlineStr">
        <is>
          <t>03 - Supercar</t>
        </is>
      </c>
      <c r="K6199" s="12" t="n">
        <v>1055000</v>
      </c>
      <c r="L6199" s="8" t="inlineStr">
        <is>
          <t>New Jersey</t>
        </is>
      </c>
      <c r="M6199" s="13" t="n">
        <v>14491.32</v>
      </c>
      <c r="N6199" s="13" t="n">
        <v>12269.8</v>
      </c>
      <c r="O6199" s="8" t="n"/>
    </row>
    <row r="6200">
      <c r="A6200" s="8" t="inlineStr">
        <is>
          <t>CANON-202603-006209</t>
        </is>
      </c>
      <c r="B6200" s="9" t="inlineStr">
        <is>
          <t>2026-03</t>
        </is>
      </c>
      <c r="C6200" s="10" t="n">
        <v>46085</v>
      </c>
      <c r="D6200" s="9" t="inlineStr">
        <is>
          <t>Bound</t>
        </is>
      </c>
      <c r="E6200" s="8" t="inlineStr">
        <is>
          <t>Cassius Nakashima</t>
        </is>
      </c>
      <c r="F6200" s="11" t="n">
        <v>2011</v>
      </c>
      <c r="G6200" s="8" t="inlineStr">
        <is>
          <t>Bentley</t>
        </is>
      </c>
      <c r="H6200" s="8" t="inlineStr">
        <is>
          <t>Continental GT</t>
        </is>
      </c>
      <c r="I6200" s="8" t="inlineStr">
        <is>
          <t>MSR81M675DTBAHH0A</t>
        </is>
      </c>
      <c r="J6200" s="8" t="inlineStr">
        <is>
          <t>02 - Sports / GT</t>
        </is>
      </c>
      <c r="K6200" s="12" t="n">
        <v>265000</v>
      </c>
      <c r="L6200" s="8" t="inlineStr">
        <is>
          <t>New Jersey</t>
        </is>
      </c>
      <c r="M6200" s="13" t="n">
        <v>3412.5</v>
      </c>
      <c r="N6200" s="13" t="n">
        <v>2889.36</v>
      </c>
      <c r="O6200" s="8" t="n"/>
    </row>
    <row r="6201">
      <c r="A6201" s="8" t="inlineStr">
        <is>
          <t>CANON-202603-006210</t>
        </is>
      </c>
      <c r="B6201" s="9" t="inlineStr">
        <is>
          <t>2026-03</t>
        </is>
      </c>
      <c r="C6201" s="10" t="n">
        <v>46086</v>
      </c>
      <c r="D6201" s="9" t="inlineStr">
        <is>
          <t>Bound</t>
        </is>
      </c>
      <c r="E6201" s="8" t="inlineStr">
        <is>
          <t>Leopold Farkas</t>
        </is>
      </c>
      <c r="F6201" s="11" t="n">
        <v>2006</v>
      </c>
      <c r="G6201" s="8" t="inlineStr">
        <is>
          <t>Maserati</t>
        </is>
      </c>
      <c r="H6201" s="8" t="inlineStr">
        <is>
          <t>GranTurismo</t>
        </is>
      </c>
      <c r="I6201" s="8" t="inlineStr">
        <is>
          <t>6SBBZET7XD0W46FCY</t>
        </is>
      </c>
      <c r="J6201" s="8" t="inlineStr">
        <is>
          <t>02 - Sports / GT</t>
        </is>
      </c>
      <c r="K6201" s="12" t="n">
        <v>840000</v>
      </c>
      <c r="L6201" s="8" t="inlineStr">
        <is>
          <t>Washington</t>
        </is>
      </c>
      <c r="M6201" s="13" t="n">
        <v>9889.809999999999</v>
      </c>
      <c r="N6201" s="13" t="n">
        <v>8373.700000000001</v>
      </c>
      <c r="O6201" s="8" t="n"/>
    </row>
    <row r="6202">
      <c r="A6202" s="8" t="inlineStr">
        <is>
          <t>CANON-202603-006211</t>
        </is>
      </c>
      <c r="B6202" s="9" t="inlineStr">
        <is>
          <t>2026-03</t>
        </is>
      </c>
      <c r="C6202" s="10" t="n">
        <v>46086</v>
      </c>
      <c r="D6202" s="9" t="inlineStr">
        <is>
          <t>Bound</t>
        </is>
      </c>
      <c r="E6202" s="8" t="inlineStr">
        <is>
          <t>Cassius Montoya</t>
        </is>
      </c>
      <c r="F6202" s="11" t="n">
        <v>2009</v>
      </c>
      <c r="G6202" s="8" t="inlineStr">
        <is>
          <t>Ringbrothers</t>
        </is>
      </c>
      <c r="H6202" s="8" t="inlineStr">
        <is>
          <t>Mustang</t>
        </is>
      </c>
      <c r="I6202" s="8" t="inlineStr">
        <is>
          <t>ET0TEF3TP2UK7X94A</t>
        </is>
      </c>
      <c r="J6202" s="8" t="inlineStr">
        <is>
          <t>11 - Restomod / Coachbuilt / Bespoke</t>
        </is>
      </c>
      <c r="K6202" s="12" t="n">
        <v>1185000</v>
      </c>
      <c r="L6202" s="8" t="inlineStr">
        <is>
          <t>Texas</t>
        </is>
      </c>
      <c r="M6202" s="13" t="n">
        <v>17484.34</v>
      </c>
      <c r="N6202" s="13" t="n">
        <v>14803.99</v>
      </c>
      <c r="O6202" s="8" t="n"/>
    </row>
    <row r="6203">
      <c r="A6203" s="8" t="inlineStr">
        <is>
          <t>CANON-202603-006212</t>
        </is>
      </c>
      <c r="B6203" s="9" t="inlineStr">
        <is>
          <t>2026-03</t>
        </is>
      </c>
      <c r="C6203" s="10" t="n">
        <v>46097</v>
      </c>
      <c r="D6203" s="9" t="inlineStr">
        <is>
          <t>Bound</t>
        </is>
      </c>
      <c r="E6203" s="8" t="inlineStr">
        <is>
          <t>Saoirse Vandermeer</t>
        </is>
      </c>
      <c r="F6203" s="11" t="n">
        <v>1992</v>
      </c>
      <c r="G6203" s="8" t="inlineStr">
        <is>
          <t>Ferrari</t>
        </is>
      </c>
      <c r="H6203" s="8" t="inlineStr">
        <is>
          <t>296 GTB</t>
        </is>
      </c>
      <c r="I6203" s="8" t="inlineStr">
        <is>
          <t>WPNRGVYXZL8N6FEB7</t>
        </is>
      </c>
      <c r="J6203" s="8" t="inlineStr">
        <is>
          <t>03 - Supercar</t>
        </is>
      </c>
      <c r="K6203" s="12" t="n">
        <v>1480000</v>
      </c>
      <c r="L6203" s="8" t="inlineStr">
        <is>
          <t>Colorado</t>
        </is>
      </c>
      <c r="M6203" s="13" t="n">
        <v>24573.58</v>
      </c>
      <c r="N6203" s="13" t="n">
        <v>20806.45</v>
      </c>
      <c r="O6203" s="8" t="n"/>
    </row>
    <row r="6204">
      <c r="A6204" s="8" t="inlineStr">
        <is>
          <t>CANON-202603-006213</t>
        </is>
      </c>
      <c r="B6204" s="9" t="inlineStr">
        <is>
          <t>2026-03</t>
        </is>
      </c>
      <c r="C6204" s="10" t="n">
        <v>46085</v>
      </c>
      <c r="D6204" s="9" t="inlineStr">
        <is>
          <t>Bound</t>
        </is>
      </c>
      <c r="E6204" s="8" t="inlineStr">
        <is>
          <t>Saoirse Blackwood</t>
        </is>
      </c>
      <c r="F6204" s="11" t="n">
        <v>1956</v>
      </c>
      <c r="G6204" s="8" t="inlineStr">
        <is>
          <t>McLaren</t>
        </is>
      </c>
      <c r="H6204" s="8" t="inlineStr">
        <is>
          <t>750S</t>
        </is>
      </c>
      <c r="I6204" s="8" t="inlineStr">
        <is>
          <t>SP6VYJV6DWF78BSM9</t>
        </is>
      </c>
      <c r="J6204" s="8" t="inlineStr">
        <is>
          <t>03 - Supercar</t>
        </is>
      </c>
      <c r="K6204" s="12" t="n">
        <v>970000</v>
      </c>
      <c r="L6204" s="8" t="inlineStr">
        <is>
          <t>Pennsylvania</t>
        </is>
      </c>
      <c r="M6204" s="13" t="n">
        <v>17386.79</v>
      </c>
      <c r="N6204" s="13" t="n">
        <v>14721.4</v>
      </c>
      <c r="O6204" s="8" t="n"/>
    </row>
    <row r="6205">
      <c r="A6205" s="8" t="inlineStr">
        <is>
          <t>CANON-202603-006214</t>
        </is>
      </c>
      <c r="B6205" s="9" t="inlineStr">
        <is>
          <t>2026-03</t>
        </is>
      </c>
      <c r="C6205" s="10" t="n">
        <v>46085</v>
      </c>
      <c r="D6205" s="9" t="inlineStr">
        <is>
          <t>Bound</t>
        </is>
      </c>
      <c r="E6205" s="8" t="inlineStr">
        <is>
          <t>Callum Whitlock</t>
        </is>
      </c>
      <c r="F6205" s="11" t="n">
        <v>2010</v>
      </c>
      <c r="G6205" s="8" t="inlineStr">
        <is>
          <t>Bentley</t>
        </is>
      </c>
      <c r="H6205" s="8" t="inlineStr">
        <is>
          <t>Continental GT</t>
        </is>
      </c>
      <c r="I6205" s="8" t="inlineStr">
        <is>
          <t>47D5GJHY1JUFN8R62</t>
        </is>
      </c>
      <c r="J6205" s="8" t="inlineStr">
        <is>
          <t>02 - Sports / GT</t>
        </is>
      </c>
      <c r="K6205" s="12" t="n">
        <v>715000</v>
      </c>
      <c r="L6205" s="8" t="inlineStr">
        <is>
          <t>Florida</t>
        </is>
      </c>
      <c r="M6205" s="13" t="n">
        <v>12451.79</v>
      </c>
      <c r="N6205" s="13" t="n">
        <v>10542.93</v>
      </c>
      <c r="O6205" s="8" t="n"/>
    </row>
    <row r="6206">
      <c r="A6206" s="8" t="inlineStr">
        <is>
          <t>CANON-202603-006215</t>
        </is>
      </c>
      <c r="B6206" s="9" t="inlineStr">
        <is>
          <t>2026-03</t>
        </is>
      </c>
      <c r="C6206" s="10" t="n">
        <v>46094</v>
      </c>
      <c r="D6206" s="9" t="inlineStr">
        <is>
          <t>Bound</t>
        </is>
      </c>
      <c r="E6206" s="8" t="inlineStr">
        <is>
          <t>Fitzgerald Underwood</t>
        </is>
      </c>
      <c r="F6206" s="11" t="n">
        <v>1964</v>
      </c>
      <c r="G6206" s="8" t="inlineStr">
        <is>
          <t>Bentley</t>
        </is>
      </c>
      <c r="H6206" s="8" t="inlineStr">
        <is>
          <t>Continental GT</t>
        </is>
      </c>
      <c r="I6206" s="8" t="inlineStr">
        <is>
          <t>9BY7DJG7KLMCFTKLA</t>
        </is>
      </c>
      <c r="J6206" s="8" t="inlineStr">
        <is>
          <t>02 - Sports / GT</t>
        </is>
      </c>
      <c r="K6206" s="12" t="n">
        <v>490000</v>
      </c>
      <c r="L6206" s="8" t="inlineStr">
        <is>
          <t>South Dakota</t>
        </is>
      </c>
      <c r="M6206" s="13" t="n">
        <v>7696.7</v>
      </c>
      <c r="N6206" s="13" t="n">
        <v>6516.8</v>
      </c>
      <c r="O6206" s="8" t="n"/>
    </row>
    <row r="6207">
      <c r="A6207" s="8" t="inlineStr">
        <is>
          <t>CANON-202603-006216</t>
        </is>
      </c>
      <c r="B6207" s="9" t="inlineStr">
        <is>
          <t>2026-03</t>
        </is>
      </c>
      <c r="C6207" s="10" t="n">
        <v>46097</v>
      </c>
      <c r="D6207" s="9" t="inlineStr">
        <is>
          <t>Bound</t>
        </is>
      </c>
      <c r="E6207" s="8" t="inlineStr">
        <is>
          <t>Ramona Harrington</t>
        </is>
      </c>
      <c r="F6207" s="11" t="n">
        <v>2011</v>
      </c>
      <c r="G6207" s="8" t="inlineStr">
        <is>
          <t>Aston Martin</t>
        </is>
      </c>
      <c r="H6207" s="8" t="inlineStr">
        <is>
          <t>DB12</t>
        </is>
      </c>
      <c r="I6207" s="8" t="inlineStr">
        <is>
          <t>CEWBHRK7959M4SF06</t>
        </is>
      </c>
      <c r="J6207" s="8" t="inlineStr">
        <is>
          <t>02 - Sports / GT</t>
        </is>
      </c>
      <c r="K6207" s="12" t="n">
        <v>375000</v>
      </c>
      <c r="L6207" s="8" t="inlineStr">
        <is>
          <t>Colorado</t>
        </is>
      </c>
      <c r="M6207" s="13" t="n">
        <v>5837.26</v>
      </c>
      <c r="N6207" s="13" t="n">
        <v>4942.41</v>
      </c>
      <c r="O6207" s="8" t="n"/>
    </row>
    <row r="6208">
      <c r="A6208" s="8" t="inlineStr">
        <is>
          <t>CANON-202603-006217</t>
        </is>
      </c>
      <c r="B6208" s="9" t="inlineStr">
        <is>
          <t>2026-03</t>
        </is>
      </c>
      <c r="C6208" s="10" t="n">
        <v>46086</v>
      </c>
      <c r="D6208" s="9" t="inlineStr">
        <is>
          <t>Bound</t>
        </is>
      </c>
      <c r="E6208" s="8" t="inlineStr">
        <is>
          <t>Marisol Farkas</t>
        </is>
      </c>
      <c r="F6208" s="11" t="n">
        <v>2001</v>
      </c>
      <c r="G6208" s="8" t="inlineStr">
        <is>
          <t>Aston Martin</t>
        </is>
      </c>
      <c r="H6208" s="8" t="inlineStr">
        <is>
          <t>DB5</t>
        </is>
      </c>
      <c r="I6208" s="8" t="inlineStr">
        <is>
          <t>ZVJEXJ49TUWBK4TYU</t>
        </is>
      </c>
      <c r="J6208" s="8" t="inlineStr">
        <is>
          <t>07 - Post-War Classic (1946-1972)</t>
        </is>
      </c>
      <c r="K6208" s="12" t="n">
        <v>570000</v>
      </c>
      <c r="L6208" s="8" t="inlineStr">
        <is>
          <t>New Jersey</t>
        </is>
      </c>
      <c r="M6208" s="13" t="n">
        <v>4208.32</v>
      </c>
      <c r="N6208" s="13" t="n">
        <v>3563.18</v>
      </c>
      <c r="O6208" s="8" t="n"/>
    </row>
    <row r="6209">
      <c r="A6209" s="8" t="inlineStr">
        <is>
          <t>CANON-202603-006218</t>
        </is>
      </c>
      <c r="B6209" s="9" t="inlineStr">
        <is>
          <t>2026-03</t>
        </is>
      </c>
      <c r="C6209" s="10" t="n">
        <v>46092</v>
      </c>
      <c r="D6209" s="9" t="inlineStr">
        <is>
          <t>Bound</t>
        </is>
      </c>
      <c r="E6209" s="8" t="inlineStr">
        <is>
          <t>Ottilie Larsson</t>
        </is>
      </c>
      <c r="F6209" s="11" t="n">
        <v>1979</v>
      </c>
      <c r="G6209" s="8" t="inlineStr">
        <is>
          <t>McLaren</t>
        </is>
      </c>
      <c r="H6209" s="8" t="inlineStr">
        <is>
          <t>750S</t>
        </is>
      </c>
      <c r="I6209" s="8" t="inlineStr">
        <is>
          <t>R2GHBMBLWWECEM2XE</t>
        </is>
      </c>
      <c r="J6209" s="8" t="inlineStr">
        <is>
          <t>03 - Supercar</t>
        </is>
      </c>
      <c r="K6209" s="12" t="n">
        <v>1715000</v>
      </c>
      <c r="L6209" s="8" t="inlineStr">
        <is>
          <t>Oklahoma</t>
        </is>
      </c>
      <c r="M6209" s="13" t="n">
        <v>32617.36</v>
      </c>
      <c r="N6209" s="13" t="n">
        <v>27617.12</v>
      </c>
      <c r="O6209" s="8" t="n"/>
    </row>
    <row r="6210">
      <c r="A6210" s="8" t="inlineStr">
        <is>
          <t>CANON-202603-006220</t>
        </is>
      </c>
      <c r="B6210" s="9" t="inlineStr">
        <is>
          <t>2026-03</t>
        </is>
      </c>
      <c r="C6210" s="10" t="n">
        <v>46086</v>
      </c>
      <c r="D6210" s="9" t="inlineStr">
        <is>
          <t>Bound</t>
        </is>
      </c>
      <c r="E6210" s="8" t="inlineStr">
        <is>
          <t>Aurelio Whitlock</t>
        </is>
      </c>
      <c r="F6210" s="11" t="n">
        <v>2014</v>
      </c>
      <c r="G6210" s="8" t="inlineStr">
        <is>
          <t>BMW</t>
        </is>
      </c>
      <c r="H6210" s="8" t="inlineStr">
        <is>
          <t>M8 Competition</t>
        </is>
      </c>
      <c r="I6210" s="8" t="inlineStr">
        <is>
          <t>L7MN1D7J5VEE6SK0V</t>
        </is>
      </c>
      <c r="J6210" s="8" t="inlineStr">
        <is>
          <t>02 - Sports / GT</t>
        </is>
      </c>
      <c r="K6210" s="12" t="n">
        <v>215000</v>
      </c>
      <c r="L6210" s="8" t="inlineStr">
        <is>
          <t>Washington</t>
        </is>
      </c>
      <c r="M6210" s="13" t="n">
        <v>3582.79</v>
      </c>
      <c r="N6210" s="13" t="n">
        <v>3033.55</v>
      </c>
      <c r="O6210" s="8" t="n"/>
    </row>
    <row r="6211">
      <c r="A6211" s="8" t="inlineStr">
        <is>
          <t>CANON-202603-006221</t>
        </is>
      </c>
      <c r="B6211" s="9" t="inlineStr">
        <is>
          <t>2026-03</t>
        </is>
      </c>
      <c r="C6211" s="10" t="n">
        <v>46093</v>
      </c>
      <c r="D6211" s="9" t="inlineStr">
        <is>
          <t>Bound</t>
        </is>
      </c>
      <c r="E6211" s="8" t="inlineStr">
        <is>
          <t>Ramona Vandermeer</t>
        </is>
      </c>
      <c r="F6211" s="11" t="n">
        <v>2009</v>
      </c>
      <c r="G6211" s="8" t="inlineStr">
        <is>
          <t>BMW</t>
        </is>
      </c>
      <c r="H6211" s="8" t="inlineStr">
        <is>
          <t>M8 Competition</t>
        </is>
      </c>
      <c r="I6211" s="8" t="inlineStr">
        <is>
          <t>L14AJA4C5SBT3K67F</t>
        </is>
      </c>
      <c r="J6211" s="8" t="inlineStr">
        <is>
          <t>02 - Sports / GT</t>
        </is>
      </c>
      <c r="K6211" s="12" t="n">
        <v>820000</v>
      </c>
      <c r="L6211" s="8" t="inlineStr">
        <is>
          <t>California</t>
        </is>
      </c>
      <c r="M6211" s="13" t="n">
        <v>13576.42</v>
      </c>
      <c r="N6211" s="13" t="n">
        <v>11495.15</v>
      </c>
      <c r="O6211" s="8" t="n"/>
    </row>
    <row r="6212">
      <c r="A6212" s="8" t="inlineStr">
        <is>
          <t>CANON-202603-006223</t>
        </is>
      </c>
      <c r="B6212" s="9" t="inlineStr">
        <is>
          <t>2026-03</t>
        </is>
      </c>
      <c r="C6212" s="10" t="n">
        <v>46103</v>
      </c>
      <c r="D6212" s="9" t="inlineStr">
        <is>
          <t>Bound</t>
        </is>
      </c>
      <c r="E6212" s="8" t="inlineStr">
        <is>
          <t>Sunniva Vandermeer</t>
        </is>
      </c>
      <c r="F6212" s="11" t="n">
        <v>1968</v>
      </c>
      <c r="G6212" s="8" t="inlineStr">
        <is>
          <t>Aston Martin</t>
        </is>
      </c>
      <c r="H6212" s="8" t="inlineStr">
        <is>
          <t>DB12</t>
        </is>
      </c>
      <c r="I6212" s="8" t="inlineStr">
        <is>
          <t>SAAZR96UYBXED1S0D</t>
        </is>
      </c>
      <c r="J6212" s="8" t="inlineStr">
        <is>
          <t>02 - Sports / GT</t>
        </is>
      </c>
      <c r="K6212" s="12" t="n">
        <v>635000</v>
      </c>
      <c r="L6212" s="8" t="inlineStr">
        <is>
          <t>Ohio</t>
        </is>
      </c>
      <c r="M6212" s="13" t="n">
        <v>10824.95</v>
      </c>
      <c r="N6212" s="13" t="n">
        <v>9165.49</v>
      </c>
      <c r="O6212" s="8" t="n"/>
    </row>
    <row r="6213">
      <c r="A6213" s="8" t="inlineStr">
        <is>
          <t>CANON-202603-006224</t>
        </is>
      </c>
      <c r="B6213" s="9" t="inlineStr">
        <is>
          <t>2026-03</t>
        </is>
      </c>
      <c r="C6213" s="10" t="n">
        <v>46109</v>
      </c>
      <c r="D6213" s="9" t="inlineStr">
        <is>
          <t>Bound</t>
        </is>
      </c>
      <c r="E6213" s="8" t="inlineStr">
        <is>
          <t>Leopold Underwood</t>
        </is>
      </c>
      <c r="F6213" s="11" t="n">
        <v>1976</v>
      </c>
      <c r="G6213" s="8" t="inlineStr">
        <is>
          <t>BMW</t>
        </is>
      </c>
      <c r="H6213" s="8" t="inlineStr">
        <is>
          <t>M8 Competition</t>
        </is>
      </c>
      <c r="I6213" s="8" t="inlineStr">
        <is>
          <t>2B3T7TZL8ZB2AN7NF</t>
        </is>
      </c>
      <c r="J6213" s="8" t="inlineStr">
        <is>
          <t>02 - Sports / GT</t>
        </is>
      </c>
      <c r="K6213" s="12" t="n">
        <v>1010000</v>
      </c>
      <c r="L6213" s="8" t="inlineStr">
        <is>
          <t>Michigan</t>
        </is>
      </c>
      <c r="M6213" s="13" t="n">
        <v>16245.75</v>
      </c>
      <c r="N6213" s="13" t="n">
        <v>13755.28</v>
      </c>
      <c r="O6213" s="8" t="n"/>
    </row>
    <row r="6214">
      <c r="A6214" s="8" t="inlineStr">
        <is>
          <t>CANON-202603-006225</t>
        </is>
      </c>
      <c r="B6214" s="9" t="inlineStr">
        <is>
          <t>2026-03</t>
        </is>
      </c>
      <c r="C6214" s="10" t="n">
        <v>46095</v>
      </c>
      <c r="D6214" s="9" t="inlineStr">
        <is>
          <t>Bound</t>
        </is>
      </c>
      <c r="E6214" s="8" t="inlineStr">
        <is>
          <t>Ottilie Pennington</t>
        </is>
      </c>
      <c r="F6214" s="11" t="n">
        <v>1996</v>
      </c>
      <c r="G6214" s="8" t="inlineStr">
        <is>
          <t>Aston Martin</t>
        </is>
      </c>
      <c r="H6214" s="8" t="inlineStr">
        <is>
          <t>DB5</t>
        </is>
      </c>
      <c r="I6214" s="8" t="inlineStr">
        <is>
          <t>24PS8XCN70M0TALU0</t>
        </is>
      </c>
      <c r="J6214" s="8" t="inlineStr">
        <is>
          <t>07 - Post-War Classic (1946-1972)</t>
        </is>
      </c>
      <c r="K6214" s="12" t="n">
        <v>580000</v>
      </c>
      <c r="L6214" s="8" t="inlineStr">
        <is>
          <t>California</t>
        </is>
      </c>
      <c r="M6214" s="13" t="n">
        <v>6352.64</v>
      </c>
      <c r="N6214" s="13" t="n">
        <v>5378.78</v>
      </c>
      <c r="O6214" s="8" t="n"/>
    </row>
    <row r="6215">
      <c r="A6215" s="8" t="inlineStr">
        <is>
          <t>CANON-202603-006226</t>
        </is>
      </c>
      <c r="B6215" s="9" t="inlineStr">
        <is>
          <t>2026-03</t>
        </is>
      </c>
      <c r="C6215" s="10" t="n">
        <v>46105</v>
      </c>
      <c r="D6215" s="9" t="inlineStr">
        <is>
          <t>Bound</t>
        </is>
      </c>
      <c r="E6215" s="8" t="inlineStr">
        <is>
          <t>Thaddeus Delacroix</t>
        </is>
      </c>
      <c r="F6215" s="11" t="n">
        <v>1986</v>
      </c>
      <c r="G6215" s="8" t="inlineStr">
        <is>
          <t>Bentley</t>
        </is>
      </c>
      <c r="H6215" s="8" t="inlineStr">
        <is>
          <t>Continental GT</t>
        </is>
      </c>
      <c r="I6215" s="8" t="inlineStr">
        <is>
          <t>WDFGWM58Z6RPN87FS</t>
        </is>
      </c>
      <c r="J6215" s="8" t="inlineStr">
        <is>
          <t>02 - Sports / GT</t>
        </is>
      </c>
      <c r="K6215" s="12" t="n">
        <v>670000</v>
      </c>
      <c r="L6215" s="8" t="inlineStr">
        <is>
          <t>Florida</t>
        </is>
      </c>
      <c r="M6215" s="13" t="n">
        <v>11668.11</v>
      </c>
      <c r="N6215" s="13" t="n">
        <v>9879.389999999999</v>
      </c>
      <c r="O6215" s="8" t="n"/>
    </row>
    <row r="6216">
      <c r="A6216" s="8" t="inlineStr">
        <is>
          <t>CANON-202603-006228</t>
        </is>
      </c>
      <c r="B6216" s="9" t="inlineStr">
        <is>
          <t>2026-03</t>
        </is>
      </c>
      <c r="C6216" s="10" t="n">
        <v>46098</v>
      </c>
      <c r="D6216" s="9" t="inlineStr">
        <is>
          <t>Bound</t>
        </is>
      </c>
      <c r="E6216" s="8" t="inlineStr">
        <is>
          <t>Anouk Vandermeer</t>
        </is>
      </c>
      <c r="F6216" s="11" t="n">
        <v>1971</v>
      </c>
      <c r="G6216" s="8" t="inlineStr">
        <is>
          <t>Jaguar</t>
        </is>
      </c>
      <c r="H6216" s="8" t="inlineStr">
        <is>
          <t>E-Type Series 1</t>
        </is>
      </c>
      <c r="I6216" s="8" t="inlineStr">
        <is>
          <t>VDRHBL7766KAZ2B58</t>
        </is>
      </c>
      <c r="J6216" s="8" t="inlineStr">
        <is>
          <t>07 - Post-War Classic (1946-1972)</t>
        </is>
      </c>
      <c r="K6216" s="12" t="n">
        <v>280000</v>
      </c>
      <c r="L6216" s="8" t="inlineStr">
        <is>
          <t>Connecticut</t>
        </is>
      </c>
      <c r="M6216" s="13" t="n">
        <v>2840.15</v>
      </c>
      <c r="N6216" s="13" t="n">
        <v>2404.76</v>
      </c>
      <c r="O6216" s="8" t="n"/>
    </row>
    <row r="6217">
      <c r="A6217" s="8" t="inlineStr">
        <is>
          <t>CANON-202603-006229</t>
        </is>
      </c>
      <c r="B6217" s="9" t="inlineStr">
        <is>
          <t>2026-03</t>
        </is>
      </c>
      <c r="C6217" s="10" t="n">
        <v>46110</v>
      </c>
      <c r="D6217" s="9" t="inlineStr">
        <is>
          <t>Bound</t>
        </is>
      </c>
      <c r="E6217" s="8" t="inlineStr">
        <is>
          <t>Noor Rourke</t>
        </is>
      </c>
      <c r="F6217" s="11" t="n">
        <v>1980</v>
      </c>
      <c r="G6217" s="8" t="inlineStr">
        <is>
          <t>Ferrari</t>
        </is>
      </c>
      <c r="H6217" s="8" t="inlineStr">
        <is>
          <t>275 GTB/4</t>
        </is>
      </c>
      <c r="I6217" s="8" t="inlineStr">
        <is>
          <t>89ZXEDRNV1R2R1RRM</t>
        </is>
      </c>
      <c r="J6217" s="8" t="inlineStr">
        <is>
          <t>07 - Post-War Classic (1946-1972)</t>
        </is>
      </c>
      <c r="K6217" s="12" t="n">
        <v>1145000</v>
      </c>
      <c r="L6217" s="8" t="inlineStr">
        <is>
          <t>Iowa</t>
        </is>
      </c>
      <c r="M6217" s="13" t="n">
        <v>9030.379999999999</v>
      </c>
      <c r="N6217" s="13" t="n">
        <v>7646.02</v>
      </c>
      <c r="O6217" s="8" t="n"/>
    </row>
    <row r="6218">
      <c r="A6218" s="8" t="inlineStr">
        <is>
          <t>CANON-202603-006230</t>
        </is>
      </c>
      <c r="B6218" s="9" t="inlineStr">
        <is>
          <t>2026-03</t>
        </is>
      </c>
      <c r="C6218" s="10" t="n">
        <v>46111</v>
      </c>
      <c r="D6218" s="9" t="inlineStr">
        <is>
          <t>Bound</t>
        </is>
      </c>
      <c r="E6218" s="8" t="inlineStr">
        <is>
          <t>Desmond Whitlock</t>
        </is>
      </c>
      <c r="F6218" s="11" t="n">
        <v>1994</v>
      </c>
      <c r="G6218" s="8" t="inlineStr">
        <is>
          <t>Aston Martin</t>
        </is>
      </c>
      <c r="H6218" s="8" t="inlineStr">
        <is>
          <t>DB12</t>
        </is>
      </c>
      <c r="I6218" s="8" t="inlineStr">
        <is>
          <t>VFMWLD88Y1EBP06Z6</t>
        </is>
      </c>
      <c r="J6218" s="8" t="inlineStr">
        <is>
          <t>02 - Sports / GT</t>
        </is>
      </c>
      <c r="K6218" s="12" t="n">
        <v>595000</v>
      </c>
      <c r="L6218" s="8" t="inlineStr">
        <is>
          <t>Nevada</t>
        </is>
      </c>
      <c r="M6218" s="13" t="n">
        <v>8537.690000000001</v>
      </c>
      <c r="N6218" s="13" t="n">
        <v>7228.86</v>
      </c>
      <c r="O6218" s="8" t="n"/>
    </row>
    <row r="6219">
      <c r="A6219" s="8" t="inlineStr">
        <is>
          <t>CANON-202603-006231</t>
        </is>
      </c>
      <c r="B6219" s="9" t="inlineStr">
        <is>
          <t>2026-03</t>
        </is>
      </c>
      <c r="C6219" s="10" t="n">
        <v>46089</v>
      </c>
      <c r="D6219" s="9" t="inlineStr">
        <is>
          <t>Bound</t>
        </is>
      </c>
      <c r="E6219" s="8" t="inlineStr">
        <is>
          <t>Horace Pennington</t>
        </is>
      </c>
      <c r="F6219" s="11" t="n">
        <v>1988</v>
      </c>
      <c r="G6219" s="8" t="inlineStr">
        <is>
          <t>Bentley</t>
        </is>
      </c>
      <c r="H6219" s="8" t="inlineStr">
        <is>
          <t>Continental GT</t>
        </is>
      </c>
      <c r="I6219" s="8" t="inlineStr">
        <is>
          <t>N75KLN6H039JW01UF</t>
        </is>
      </c>
      <c r="J6219" s="8" t="inlineStr">
        <is>
          <t>02 - Sports / GT</t>
        </is>
      </c>
      <c r="K6219" s="12" t="n">
        <v>455000</v>
      </c>
      <c r="L6219" s="8" t="inlineStr">
        <is>
          <t>Oregon</t>
        </is>
      </c>
      <c r="M6219" s="13" t="n">
        <v>7275.71</v>
      </c>
      <c r="N6219" s="13" t="n">
        <v>6160.34</v>
      </c>
      <c r="O6219" s="8" t="n"/>
    </row>
    <row r="6220">
      <c r="A6220" s="8" t="inlineStr">
        <is>
          <t>CANON-202603-006232</t>
        </is>
      </c>
      <c r="B6220" s="9" t="inlineStr">
        <is>
          <t>2026-03</t>
        </is>
      </c>
      <c r="C6220" s="10" t="n">
        <v>46106</v>
      </c>
      <c r="D6220" s="9" t="inlineStr">
        <is>
          <t>Bound</t>
        </is>
      </c>
      <c r="E6220" s="8" t="inlineStr">
        <is>
          <t>Saoirse Fairweather</t>
        </is>
      </c>
      <c r="F6220" s="11" t="n">
        <v>2010</v>
      </c>
      <c r="G6220" s="8" t="inlineStr">
        <is>
          <t>Ferrari</t>
        </is>
      </c>
      <c r="H6220" s="8" t="inlineStr">
        <is>
          <t>275 GTB/4</t>
        </is>
      </c>
      <c r="I6220" s="8" t="inlineStr">
        <is>
          <t>Y7HCKEXSJ6PCM3VNB</t>
        </is>
      </c>
      <c r="J6220" s="8" t="inlineStr">
        <is>
          <t>07 - Post-War Classic (1946-1972)</t>
        </is>
      </c>
      <c r="K6220" s="12" t="n">
        <v>385000</v>
      </c>
      <c r="L6220" s="8" t="inlineStr">
        <is>
          <t>California</t>
        </is>
      </c>
      <c r="M6220" s="13" t="n">
        <v>4707.17</v>
      </c>
      <c r="N6220" s="13" t="n">
        <v>3985.56</v>
      </c>
      <c r="O6220" s="8" t="n"/>
    </row>
    <row r="6221">
      <c r="A6221" s="8" t="inlineStr">
        <is>
          <t>CANON-202603-006233</t>
        </is>
      </c>
      <c r="B6221" s="9" t="inlineStr">
        <is>
          <t>2026-03</t>
        </is>
      </c>
      <c r="C6221" s="10" t="n">
        <v>46086</v>
      </c>
      <c r="D6221" s="9" t="inlineStr">
        <is>
          <t>Bound</t>
        </is>
      </c>
      <c r="E6221" s="8" t="inlineStr">
        <is>
          <t>Everett Ashcombe</t>
        </is>
      </c>
      <c r="F6221" s="11" t="n">
        <v>2020</v>
      </c>
      <c r="G6221" s="8" t="inlineStr">
        <is>
          <t>Aston Martin</t>
        </is>
      </c>
      <c r="H6221" s="8" t="inlineStr">
        <is>
          <t>DB12</t>
        </is>
      </c>
      <c r="I6221" s="8" t="inlineStr">
        <is>
          <t>U6JT39T0BL6PST8GF</t>
        </is>
      </c>
      <c r="J6221" s="8" t="inlineStr">
        <is>
          <t>02 - Sports / GT</t>
        </is>
      </c>
      <c r="K6221" s="12" t="n">
        <v>470000</v>
      </c>
      <c r="L6221" s="8" t="inlineStr">
        <is>
          <t>Ohio</t>
        </is>
      </c>
      <c r="M6221" s="13" t="n">
        <v>9244.809999999999</v>
      </c>
      <c r="N6221" s="13" t="n">
        <v>7827.58</v>
      </c>
      <c r="O6221" s="8" t="n"/>
    </row>
    <row r="6222">
      <c r="A6222" s="8" t="inlineStr">
        <is>
          <t>CANON-202603-006234</t>
        </is>
      </c>
      <c r="B6222" s="9" t="inlineStr">
        <is>
          <t>2026-03</t>
        </is>
      </c>
      <c r="C6222" s="10" t="n">
        <v>46104</v>
      </c>
      <c r="D6222" s="9" t="inlineStr">
        <is>
          <t>Bound</t>
        </is>
      </c>
      <c r="E6222" s="8" t="inlineStr">
        <is>
          <t>Beatrix Thistlewood</t>
        </is>
      </c>
      <c r="F6222" s="11" t="n">
        <v>1969</v>
      </c>
      <c r="G6222" s="8" t="inlineStr">
        <is>
          <t>Maserati</t>
        </is>
      </c>
      <c r="H6222" s="8" t="inlineStr">
        <is>
          <t>GranTurismo</t>
        </is>
      </c>
      <c r="I6222" s="8" t="inlineStr">
        <is>
          <t>1Z8MD0J6244HL2ESX</t>
        </is>
      </c>
      <c r="J6222" s="8" t="inlineStr">
        <is>
          <t>02 - Sports / GT</t>
        </is>
      </c>
      <c r="K6222" s="12" t="n">
        <v>425000</v>
      </c>
      <c r="L6222" s="8" t="inlineStr">
        <is>
          <t>South Dakota</t>
        </is>
      </c>
      <c r="M6222" s="13" t="n">
        <v>6675.71</v>
      </c>
      <c r="N6222" s="13" t="n">
        <v>5652.32</v>
      </c>
      <c r="O6222" s="8" t="n"/>
    </row>
    <row r="6223">
      <c r="A6223" s="8" t="inlineStr">
        <is>
          <t>CANON-202603-006235</t>
        </is>
      </c>
      <c r="B6223" s="9" t="inlineStr">
        <is>
          <t>2026-03</t>
        </is>
      </c>
      <c r="C6223" s="10" t="n">
        <v>46103</v>
      </c>
      <c r="D6223" s="9" t="inlineStr">
        <is>
          <t>Bound</t>
        </is>
      </c>
      <c r="E6223" s="8" t="inlineStr">
        <is>
          <t>Desmond Pennington</t>
        </is>
      </c>
      <c r="F6223" s="11" t="n">
        <v>1971</v>
      </c>
      <c r="G6223" s="8" t="inlineStr">
        <is>
          <t>Porsche</t>
        </is>
      </c>
      <c r="H6223" s="8" t="inlineStr">
        <is>
          <t>911 Turbo S</t>
        </is>
      </c>
      <c r="I6223" s="8" t="inlineStr">
        <is>
          <t>KTNE3NMA36XX0UY9Y</t>
        </is>
      </c>
      <c r="J6223" s="8" t="inlineStr">
        <is>
          <t>02 - Sports / GT</t>
        </is>
      </c>
      <c r="K6223" s="12" t="n">
        <v>1055000</v>
      </c>
      <c r="L6223" s="8" t="inlineStr">
        <is>
          <t>Massachusetts</t>
        </is>
      </c>
      <c r="M6223" s="13" t="n">
        <v>13685.14</v>
      </c>
      <c r="N6223" s="13" t="n">
        <v>11587.21</v>
      </c>
      <c r="O6223" s="8" t="n"/>
    </row>
    <row r="6224">
      <c r="A6224" s="8" t="inlineStr">
        <is>
          <t>CANON-202603-006239</t>
        </is>
      </c>
      <c r="B6224" s="9" t="inlineStr">
        <is>
          <t>2026-03</t>
        </is>
      </c>
      <c r="C6224" s="10" t="n">
        <v>46088</v>
      </c>
      <c r="D6224" s="9" t="inlineStr">
        <is>
          <t>Bound</t>
        </is>
      </c>
      <c r="E6224" s="8" t="inlineStr">
        <is>
          <t>Wilhelmina Underwood</t>
        </is>
      </c>
      <c r="F6224" s="11" t="n">
        <v>1973</v>
      </c>
      <c r="G6224" s="8" t="inlineStr">
        <is>
          <t>Maserati</t>
        </is>
      </c>
      <c r="H6224" s="8" t="inlineStr">
        <is>
          <t>GranTurismo</t>
        </is>
      </c>
      <c r="I6224" s="8" t="inlineStr">
        <is>
          <t>KXJ1CJCSJ9X9P6DH8</t>
        </is>
      </c>
      <c r="J6224" s="8" t="inlineStr">
        <is>
          <t>02 - Sports / GT</t>
        </is>
      </c>
      <c r="K6224" s="12" t="n">
        <v>1620000</v>
      </c>
      <c r="L6224" s="8" t="inlineStr">
        <is>
          <t>Nebraska</t>
        </is>
      </c>
      <c r="M6224" s="13" t="n">
        <v>21854.72</v>
      </c>
      <c r="N6224" s="13" t="n">
        <v>18504.39</v>
      </c>
      <c r="O6224" s="8" t="n"/>
    </row>
    <row r="6225">
      <c r="A6225" s="8" t="inlineStr">
        <is>
          <t>CANON-202603-006240</t>
        </is>
      </c>
      <c r="B6225" s="9" t="inlineStr">
        <is>
          <t>2026-03</t>
        </is>
      </c>
      <c r="C6225" s="10" t="n">
        <v>46111</v>
      </c>
      <c r="D6225" s="9" t="inlineStr">
        <is>
          <t>Bound</t>
        </is>
      </c>
      <c r="E6225" s="8" t="inlineStr">
        <is>
          <t>Saoirse Larsson</t>
        </is>
      </c>
      <c r="F6225" s="11" t="n">
        <v>2011</v>
      </c>
      <c r="G6225" s="8" t="inlineStr">
        <is>
          <t>Ferrari</t>
        </is>
      </c>
      <c r="H6225" s="8" t="inlineStr">
        <is>
          <t>SF90 Stradale</t>
        </is>
      </c>
      <c r="I6225" s="8" t="inlineStr">
        <is>
          <t>9HCURE3YF4RSWCA94</t>
        </is>
      </c>
      <c r="J6225" s="8" t="inlineStr">
        <is>
          <t>03 - Supercar</t>
        </is>
      </c>
      <c r="K6225" s="12" t="n">
        <v>955000</v>
      </c>
      <c r="L6225" s="8" t="inlineStr">
        <is>
          <t>Florida</t>
        </is>
      </c>
      <c r="M6225" s="13" t="n">
        <v>24307.45</v>
      </c>
      <c r="N6225" s="13" t="n">
        <v>20581.12</v>
      </c>
      <c r="O6225" s="8" t="n"/>
    </row>
    <row r="6226">
      <c r="A6226" s="8" t="inlineStr">
        <is>
          <t>CANON-202603-006241</t>
        </is>
      </c>
      <c r="B6226" s="9" t="inlineStr">
        <is>
          <t>2026-03</t>
        </is>
      </c>
      <c r="C6226" s="10" t="n">
        <v>46102</v>
      </c>
      <c r="D6226" s="9" t="inlineStr">
        <is>
          <t>Bound</t>
        </is>
      </c>
      <c r="E6226" s="8" t="inlineStr">
        <is>
          <t>Delphine Ashcombe</t>
        </is>
      </c>
      <c r="F6226" s="11" t="n">
        <v>2012</v>
      </c>
      <c r="G6226" s="8" t="inlineStr">
        <is>
          <t>Maserati</t>
        </is>
      </c>
      <c r="H6226" s="8" t="inlineStr">
        <is>
          <t>GranTurismo</t>
        </is>
      </c>
      <c r="I6226" s="8" t="inlineStr">
        <is>
          <t>XE1SKACWVKGP2HGR1</t>
        </is>
      </c>
      <c r="J6226" s="8" t="inlineStr">
        <is>
          <t>02 - Sports / GT</t>
        </is>
      </c>
      <c r="K6226" s="12" t="n">
        <v>265000</v>
      </c>
      <c r="L6226" s="8" t="inlineStr">
        <is>
          <t>Colorado</t>
        </is>
      </c>
      <c r="M6226" s="13" t="n">
        <v>4125</v>
      </c>
      <c r="N6226" s="13" t="n">
        <v>3492.64</v>
      </c>
      <c r="O6226" s="8" t="n"/>
    </row>
    <row r="6227">
      <c r="A6227" s="8" t="inlineStr">
        <is>
          <t>CANON-202603-006242</t>
        </is>
      </c>
      <c r="B6227" s="9" t="inlineStr">
        <is>
          <t>2026-03</t>
        </is>
      </c>
      <c r="C6227" s="10" t="n">
        <v>46108</v>
      </c>
      <c r="D6227" s="9" t="inlineStr">
        <is>
          <t>Bound</t>
        </is>
      </c>
      <c r="E6227" s="8" t="inlineStr">
        <is>
          <t>Saoirse Delacroix</t>
        </is>
      </c>
      <c r="F6227" s="11" t="n">
        <v>1964</v>
      </c>
      <c r="G6227" s="8" t="inlineStr">
        <is>
          <t>Mercedes-Benz</t>
        </is>
      </c>
      <c r="H6227" s="8" t="inlineStr">
        <is>
          <t>280SL Pagoda</t>
        </is>
      </c>
      <c r="I6227" s="8" t="inlineStr">
        <is>
          <t>74K51KANR3SNP2LH6</t>
        </is>
      </c>
      <c r="J6227" s="8" t="inlineStr">
        <is>
          <t>07 - Post-War Classic (1946-1972)</t>
        </is>
      </c>
      <c r="K6227" s="12" t="n">
        <v>455000</v>
      </c>
      <c r="L6227" s="8" t="inlineStr">
        <is>
          <t>Pennsylvania</t>
        </is>
      </c>
      <c r="M6227" s="13" t="n">
        <v>4120.75</v>
      </c>
      <c r="N6227" s="13" t="n">
        <v>3489.04</v>
      </c>
      <c r="O6227" s="8" t="n"/>
    </row>
    <row r="6228">
      <c r="A6228" s="8" t="inlineStr">
        <is>
          <t>CANON-202603-006244</t>
        </is>
      </c>
      <c r="B6228" s="9" t="inlineStr">
        <is>
          <t>2026-03</t>
        </is>
      </c>
      <c r="C6228" s="10" t="n">
        <v>46088</v>
      </c>
      <c r="D6228" s="9" t="inlineStr">
        <is>
          <t>Bound</t>
        </is>
      </c>
      <c r="E6228" s="8" t="inlineStr">
        <is>
          <t>Everett Farkas</t>
        </is>
      </c>
      <c r="F6228" s="11" t="n">
        <v>2009</v>
      </c>
      <c r="G6228" s="8" t="inlineStr">
        <is>
          <t>Aston Martin</t>
        </is>
      </c>
      <c r="H6228" s="8" t="inlineStr">
        <is>
          <t>DB12</t>
        </is>
      </c>
      <c r="I6228" s="8" t="inlineStr">
        <is>
          <t>YCNGJFXL0GT968K8D</t>
        </is>
      </c>
      <c r="J6228" s="8" t="inlineStr">
        <is>
          <t>02 - Sports / GT</t>
        </is>
      </c>
      <c r="K6228" s="12" t="n">
        <v>555000</v>
      </c>
      <c r="L6228" s="8" t="inlineStr">
        <is>
          <t>Michigan</t>
        </is>
      </c>
      <c r="M6228" s="13" t="n">
        <v>10550.24</v>
      </c>
      <c r="N6228" s="13" t="n">
        <v>8932.889999999999</v>
      </c>
      <c r="O6228" s="8" t="n"/>
    </row>
    <row r="6229">
      <c r="A6229" s="8" t="inlineStr">
        <is>
          <t>CANON-202603-006245</t>
        </is>
      </c>
      <c r="B6229" s="9" t="inlineStr">
        <is>
          <t>2026-03</t>
        </is>
      </c>
      <c r="C6229" s="10" t="n">
        <v>46083</v>
      </c>
      <c r="D6229" s="9" t="inlineStr">
        <is>
          <t>Bound</t>
        </is>
      </c>
      <c r="E6229" s="8" t="inlineStr">
        <is>
          <t>Thaddeus Delacroix</t>
        </is>
      </c>
      <c r="F6229" s="11" t="n">
        <v>2004</v>
      </c>
      <c r="G6229" s="8" t="inlineStr">
        <is>
          <t>BMW</t>
        </is>
      </c>
      <c r="H6229" s="8" t="inlineStr">
        <is>
          <t>M8 Competition</t>
        </is>
      </c>
      <c r="I6229" s="8" t="inlineStr">
        <is>
          <t>AWG4Z2FHUN8USZWT7</t>
        </is>
      </c>
      <c r="J6229" s="8" t="inlineStr">
        <is>
          <t>02 - Sports / GT</t>
        </is>
      </c>
      <c r="K6229" s="12" t="n">
        <v>330000</v>
      </c>
      <c r="L6229" s="8" t="inlineStr">
        <is>
          <t>Pennsylvania</t>
        </is>
      </c>
      <c r="M6229" s="13" t="n">
        <v>4669.81</v>
      </c>
      <c r="N6229" s="13" t="n">
        <v>3953.93</v>
      </c>
      <c r="O6229" s="8" t="n"/>
    </row>
    <row r="6230">
      <c r="A6230" s="8" t="inlineStr">
        <is>
          <t>CANON-202603-006246</t>
        </is>
      </c>
      <c r="B6230" s="9" t="inlineStr">
        <is>
          <t>2026-03</t>
        </is>
      </c>
      <c r="C6230" s="10" t="n">
        <v>46094</v>
      </c>
      <c r="D6230" s="9" t="inlineStr">
        <is>
          <t>Bound</t>
        </is>
      </c>
      <c r="E6230" s="8" t="inlineStr">
        <is>
          <t>Wilhelmina Delacroix</t>
        </is>
      </c>
      <c r="F6230" s="11" t="n">
        <v>2018</v>
      </c>
      <c r="G6230" s="8" t="inlineStr">
        <is>
          <t>Porsche</t>
        </is>
      </c>
      <c r="H6230" s="8" t="inlineStr">
        <is>
          <t>911 Turbo S</t>
        </is>
      </c>
      <c r="I6230" s="8" t="inlineStr">
        <is>
          <t>84NLZ8LYPFVRS2XN6</t>
        </is>
      </c>
      <c r="J6230" s="8" t="inlineStr">
        <is>
          <t>02 - Sports / GT</t>
        </is>
      </c>
      <c r="K6230" s="12" t="n">
        <v>270000</v>
      </c>
      <c r="L6230" s="8" t="inlineStr">
        <is>
          <t>Oregon</t>
        </is>
      </c>
      <c r="M6230" s="13" t="n">
        <v>4317.45</v>
      </c>
      <c r="N6230" s="13" t="n">
        <v>3655.58</v>
      </c>
      <c r="O6230" s="8" t="n"/>
    </row>
    <row r="6231">
      <c r="A6231" s="8" t="inlineStr">
        <is>
          <t>CANON-202603-006247</t>
        </is>
      </c>
      <c r="B6231" s="9" t="inlineStr">
        <is>
          <t>2026-03</t>
        </is>
      </c>
      <c r="C6231" s="10" t="n">
        <v>46095</v>
      </c>
      <c r="D6231" s="9" t="inlineStr">
        <is>
          <t>Bound</t>
        </is>
      </c>
      <c r="E6231" s="8" t="inlineStr">
        <is>
          <t>Desmond Ashcombe</t>
        </is>
      </c>
      <c r="F6231" s="11" t="n">
        <v>1963</v>
      </c>
      <c r="G6231" s="8" t="inlineStr">
        <is>
          <t>Porsche</t>
        </is>
      </c>
      <c r="H6231" s="8" t="inlineStr">
        <is>
          <t>911 Turbo S</t>
        </is>
      </c>
      <c r="I6231" s="8" t="inlineStr">
        <is>
          <t>NEN6GARPDYS6ECXK2</t>
        </is>
      </c>
      <c r="J6231" s="8" t="inlineStr">
        <is>
          <t>02 - Sports / GT</t>
        </is>
      </c>
      <c r="K6231" s="12" t="n">
        <v>910000</v>
      </c>
      <c r="L6231" s="8" t="inlineStr">
        <is>
          <t>Texas</t>
        </is>
      </c>
      <c r="M6231" s="13" t="n">
        <v>12834.43</v>
      </c>
      <c r="N6231" s="13" t="n">
        <v>10866.91</v>
      </c>
      <c r="O6231" s="8" t="n"/>
    </row>
    <row r="6232">
      <c r="A6232" s="8" t="inlineStr">
        <is>
          <t>CANON-202603-006248</t>
        </is>
      </c>
      <c r="B6232" s="9" t="inlineStr">
        <is>
          <t>2026-03</t>
        </is>
      </c>
      <c r="C6232" s="10" t="n">
        <v>46112</v>
      </c>
      <c r="D6232" s="9" t="inlineStr">
        <is>
          <t>Bound</t>
        </is>
      </c>
      <c r="E6232" s="8" t="inlineStr">
        <is>
          <t>Thaddeus Castellanos</t>
        </is>
      </c>
      <c r="F6232" s="11" t="n">
        <v>1991</v>
      </c>
      <c r="G6232" s="8" t="inlineStr">
        <is>
          <t>Ferrari</t>
        </is>
      </c>
      <c r="H6232" s="8" t="inlineStr">
        <is>
          <t>296 GTB</t>
        </is>
      </c>
      <c r="I6232" s="8" t="inlineStr">
        <is>
          <t>MR8MXZLWK2DG6FTGB</t>
        </is>
      </c>
      <c r="J6232" s="8" t="inlineStr">
        <is>
          <t>03 - Supercar</t>
        </is>
      </c>
      <c r="K6232" s="12" t="n">
        <v>905000</v>
      </c>
      <c r="L6232" s="8" t="inlineStr">
        <is>
          <t>New York</t>
        </is>
      </c>
      <c r="M6232" s="13" t="n">
        <v>20763.77</v>
      </c>
      <c r="N6232" s="13" t="n">
        <v>17580.68</v>
      </c>
      <c r="O6232" s="8" t="n"/>
    </row>
    <row r="6233">
      <c r="A6233" s="8" t="inlineStr">
        <is>
          <t>CANON-202603-006250</t>
        </is>
      </c>
      <c r="B6233" s="9" t="inlineStr">
        <is>
          <t>2026-03</t>
        </is>
      </c>
      <c r="C6233" s="10" t="n">
        <v>46112</v>
      </c>
      <c r="D6233" s="9" t="inlineStr">
        <is>
          <t>Bound</t>
        </is>
      </c>
      <c r="E6233" s="8" t="inlineStr">
        <is>
          <t>Cassius Nakashima</t>
        </is>
      </c>
      <c r="F6233" s="11" t="n">
        <v>2015</v>
      </c>
      <c r="G6233" s="8" t="inlineStr">
        <is>
          <t>Ferrari</t>
        </is>
      </c>
      <c r="H6233" s="8" t="inlineStr">
        <is>
          <t>296 GTB</t>
        </is>
      </c>
      <c r="I6233" s="8" t="inlineStr">
        <is>
          <t>3UFXYAKXR28PMW1WP</t>
        </is>
      </c>
      <c r="J6233" s="8" t="inlineStr">
        <is>
          <t>03 - Supercar</t>
        </is>
      </c>
      <c r="K6233" s="12" t="n">
        <v>1010000</v>
      </c>
      <c r="L6233" s="8" t="inlineStr">
        <is>
          <t>Pennsylvania</t>
        </is>
      </c>
      <c r="M6233" s="13" t="n">
        <v>15245.28</v>
      </c>
      <c r="N6233" s="13" t="n">
        <v>12908.18</v>
      </c>
      <c r="O6233" s="8" t="n"/>
    </row>
    <row r="6234">
      <c r="A6234" s="8" t="inlineStr">
        <is>
          <t>CANON-202603-006252</t>
        </is>
      </c>
      <c r="B6234" s="9" t="inlineStr">
        <is>
          <t>2026-03</t>
        </is>
      </c>
      <c r="C6234" s="10" t="n">
        <v>46099</v>
      </c>
      <c r="D6234" s="9" t="inlineStr">
        <is>
          <t>Bound</t>
        </is>
      </c>
      <c r="E6234" s="8" t="inlineStr">
        <is>
          <t>Horace Rourke</t>
        </is>
      </c>
      <c r="F6234" s="11" t="n">
        <v>2002</v>
      </c>
      <c r="G6234" s="8" t="inlineStr">
        <is>
          <t>Mercedes-Benz</t>
        </is>
      </c>
      <c r="H6234" s="8" t="inlineStr">
        <is>
          <t>AMG GT</t>
        </is>
      </c>
      <c r="I6234" s="8" t="inlineStr">
        <is>
          <t>3SEJBWNLDWUMBYJDU</t>
        </is>
      </c>
      <c r="J6234" s="8" t="inlineStr">
        <is>
          <t>02 - Sports / GT</t>
        </is>
      </c>
      <c r="K6234" s="12" t="n">
        <v>1090000</v>
      </c>
      <c r="L6234" s="8" t="inlineStr">
        <is>
          <t>Florida</t>
        </is>
      </c>
      <c r="M6234" s="13" t="n">
        <v>16062.08</v>
      </c>
      <c r="N6234" s="13" t="n">
        <v>13599.76</v>
      </c>
      <c r="O6234" s="8" t="n"/>
    </row>
    <row r="6235">
      <c r="A6235" s="8" t="inlineStr">
        <is>
          <t>CANON-202603-006253</t>
        </is>
      </c>
      <c r="B6235" s="9" t="inlineStr">
        <is>
          <t>2026-03</t>
        </is>
      </c>
      <c r="C6235" s="10" t="n">
        <v>46102</v>
      </c>
      <c r="D6235" s="9" t="inlineStr">
        <is>
          <t>Bound</t>
        </is>
      </c>
      <c r="E6235" s="8" t="inlineStr">
        <is>
          <t>Desmond Vandermeer</t>
        </is>
      </c>
      <c r="F6235" s="11" t="n">
        <v>1990</v>
      </c>
      <c r="G6235" s="8" t="inlineStr">
        <is>
          <t>Aston Martin</t>
        </is>
      </c>
      <c r="H6235" s="8" t="inlineStr">
        <is>
          <t>DB12</t>
        </is>
      </c>
      <c r="I6235" s="8" t="inlineStr">
        <is>
          <t>AH9DJFYBYAS9EJBJ1</t>
        </is>
      </c>
      <c r="J6235" s="8" t="inlineStr">
        <is>
          <t>02 - Sports / GT</t>
        </is>
      </c>
      <c r="K6235" s="12" t="n">
        <v>275000</v>
      </c>
      <c r="L6235" s="8" t="inlineStr">
        <is>
          <t>New Jersey</t>
        </is>
      </c>
      <c r="M6235" s="13" t="n">
        <v>3541.27</v>
      </c>
      <c r="N6235" s="13" t="n">
        <v>2998.39</v>
      </c>
      <c r="O6235" s="8" t="n"/>
    </row>
    <row r="6236">
      <c r="A6236" s="8" t="inlineStr">
        <is>
          <t>CANON-202603-006254</t>
        </is>
      </c>
      <c r="B6236" s="9" t="inlineStr">
        <is>
          <t>2026-03</t>
        </is>
      </c>
      <c r="C6236" s="10" t="n">
        <v>46083</v>
      </c>
      <c r="D6236" s="9" t="inlineStr">
        <is>
          <t>Bound</t>
        </is>
      </c>
      <c r="E6236" s="8" t="inlineStr">
        <is>
          <t>Priya Merriweather</t>
        </is>
      </c>
      <c r="F6236" s="11" t="n">
        <v>2005</v>
      </c>
      <c r="G6236" s="8" t="inlineStr">
        <is>
          <t>Bentley</t>
        </is>
      </c>
      <c r="H6236" s="8" t="inlineStr">
        <is>
          <t>Continental GT</t>
        </is>
      </c>
      <c r="I6236" s="8" t="inlineStr">
        <is>
          <t>PS7CCAWK144AU283D</t>
        </is>
      </c>
      <c r="J6236" s="8" t="inlineStr">
        <is>
          <t>02 - Sports / GT</t>
        </is>
      </c>
      <c r="K6236" s="12" t="n">
        <v>325000</v>
      </c>
      <c r="L6236" s="8" t="inlineStr">
        <is>
          <t>Mississippi</t>
        </is>
      </c>
      <c r="M6236" s="13" t="n">
        <v>5472.88</v>
      </c>
      <c r="N6236" s="13" t="n">
        <v>4633.89</v>
      </c>
      <c r="O6236" s="8" t="n"/>
    </row>
    <row r="6237">
      <c r="A6237" s="8" t="inlineStr">
        <is>
          <t>CANON-202603-006257</t>
        </is>
      </c>
      <c r="B6237" s="9" t="inlineStr">
        <is>
          <t>2026-03</t>
        </is>
      </c>
      <c r="C6237" s="10" t="n">
        <v>46106</v>
      </c>
      <c r="D6237" s="9" t="inlineStr">
        <is>
          <t>Bound</t>
        </is>
      </c>
      <c r="E6237" s="8" t="inlineStr">
        <is>
          <t>Delphine Okonkwo</t>
        </is>
      </c>
      <c r="F6237" s="11" t="n">
        <v>1983</v>
      </c>
      <c r="G6237" s="8" t="inlineStr">
        <is>
          <t>Maserati</t>
        </is>
      </c>
      <c r="H6237" s="8" t="inlineStr">
        <is>
          <t>GranTurismo</t>
        </is>
      </c>
      <c r="I6237" s="8" t="inlineStr">
        <is>
          <t>MH7WKUFD6NG4AVJ1T</t>
        </is>
      </c>
      <c r="J6237" s="8" t="inlineStr">
        <is>
          <t>02 - Sports / GT</t>
        </is>
      </c>
      <c r="K6237" s="12" t="n">
        <v>930000</v>
      </c>
      <c r="L6237" s="8" t="inlineStr">
        <is>
          <t>California</t>
        </is>
      </c>
      <c r="M6237" s="13" t="n">
        <v>15397.64</v>
      </c>
      <c r="N6237" s="13" t="n">
        <v>13037.18</v>
      </c>
      <c r="O6237" s="8" t="n"/>
    </row>
    <row r="6238">
      <c r="A6238" s="8" t="inlineStr">
        <is>
          <t>CANON-202603-006258</t>
        </is>
      </c>
      <c r="B6238" s="9" t="inlineStr">
        <is>
          <t>2026-03</t>
        </is>
      </c>
      <c r="C6238" s="10" t="n">
        <v>46087</v>
      </c>
      <c r="D6238" s="9" t="inlineStr">
        <is>
          <t>Bound</t>
        </is>
      </c>
      <c r="E6238" s="8" t="inlineStr">
        <is>
          <t>Sunniva Vandermeer</t>
        </is>
      </c>
      <c r="F6238" s="11" t="n">
        <v>1988</v>
      </c>
      <c r="G6238" s="8" t="inlineStr">
        <is>
          <t>McLaren</t>
        </is>
      </c>
      <c r="H6238" s="8" t="inlineStr">
        <is>
          <t>750S</t>
        </is>
      </c>
      <c r="I6238" s="8" t="inlineStr">
        <is>
          <t>7G6TU6VY7CPH2293C</t>
        </is>
      </c>
      <c r="J6238" s="8" t="inlineStr">
        <is>
          <t>03 - Supercar</t>
        </is>
      </c>
      <c r="K6238" s="12" t="n">
        <v>970000</v>
      </c>
      <c r="L6238" s="8" t="inlineStr">
        <is>
          <t>Michigan</t>
        </is>
      </c>
      <c r="M6238" s="13" t="n">
        <v>26949.53</v>
      </c>
      <c r="N6238" s="13" t="n">
        <v>22818.17</v>
      </c>
      <c r="O6238" s="8" t="n"/>
    </row>
    <row r="6239">
      <c r="A6239" s="8" t="inlineStr">
        <is>
          <t>CANON-202603-006260</t>
        </is>
      </c>
      <c r="B6239" s="9" t="inlineStr">
        <is>
          <t>2026-03</t>
        </is>
      </c>
      <c r="C6239" s="10" t="n">
        <v>46098</v>
      </c>
      <c r="D6239" s="9" t="inlineStr">
        <is>
          <t>Bound</t>
        </is>
      </c>
      <c r="E6239" s="8" t="inlineStr">
        <is>
          <t>Fitzgerald Blackwood</t>
        </is>
      </c>
      <c r="F6239" s="11" t="n">
        <v>1957</v>
      </c>
      <c r="G6239" s="8" t="inlineStr">
        <is>
          <t>Ferrari</t>
        </is>
      </c>
      <c r="H6239" s="8" t="inlineStr">
        <is>
          <t>SF90 Stradale</t>
        </is>
      </c>
      <c r="I6239" s="8" t="inlineStr">
        <is>
          <t>Y33KBTAFD93FP4BS8</t>
        </is>
      </c>
      <c r="J6239" s="8" t="inlineStr">
        <is>
          <t>03 - Supercar</t>
        </is>
      </c>
      <c r="K6239" s="12" t="n">
        <v>215000</v>
      </c>
      <c r="L6239" s="8" t="inlineStr">
        <is>
          <t>Massachusetts</t>
        </is>
      </c>
      <c r="M6239" s="13" t="n">
        <v>7200.47</v>
      </c>
      <c r="N6239" s="13" t="n">
        <v>6096.64</v>
      </c>
      <c r="O6239" s="8" t="n"/>
    </row>
    <row r="6240">
      <c r="A6240" s="8" t="inlineStr">
        <is>
          <t>CANON-202603-006262</t>
        </is>
      </c>
      <c r="B6240" s="9" t="inlineStr">
        <is>
          <t>2026-03</t>
        </is>
      </c>
      <c r="C6240" s="10" t="n">
        <v>46108</v>
      </c>
      <c r="D6240" s="9" t="inlineStr">
        <is>
          <t>Bound</t>
        </is>
      </c>
      <c r="E6240" s="8" t="inlineStr">
        <is>
          <t>Fenwick Bellandi</t>
        </is>
      </c>
      <c r="F6240" s="11" t="n">
        <v>1970</v>
      </c>
      <c r="G6240" s="8" t="inlineStr">
        <is>
          <t>McLaren</t>
        </is>
      </c>
      <c r="H6240" s="8" t="inlineStr">
        <is>
          <t>750S</t>
        </is>
      </c>
      <c r="I6240" s="8" t="inlineStr">
        <is>
          <t>BPTESNL2VHV315ZLB</t>
        </is>
      </c>
      <c r="J6240" s="8" t="inlineStr">
        <is>
          <t>03 - Supercar</t>
        </is>
      </c>
      <c r="K6240" s="12" t="n">
        <v>1125000</v>
      </c>
      <c r="L6240" s="8" t="inlineStr">
        <is>
          <t>New York</t>
        </is>
      </c>
      <c r="M6240" s="13" t="n">
        <v>21735.85</v>
      </c>
      <c r="N6240" s="13" t="n">
        <v>18403.74</v>
      </c>
      <c r="O6240" s="8" t="n"/>
    </row>
    <row r="6241">
      <c r="A6241" s="8" t="inlineStr">
        <is>
          <t>CANON-202603-006263</t>
        </is>
      </c>
      <c r="B6241" s="9" t="inlineStr">
        <is>
          <t>2026-03</t>
        </is>
      </c>
      <c r="C6241" s="10" t="n">
        <v>46099</v>
      </c>
      <c r="D6241" s="9" t="inlineStr">
        <is>
          <t>Bound</t>
        </is>
      </c>
      <c r="E6241" s="8" t="inlineStr">
        <is>
          <t>Fitzgerald Rourke</t>
        </is>
      </c>
      <c r="F6241" s="11" t="n">
        <v>2018</v>
      </c>
      <c r="G6241" s="8" t="inlineStr">
        <is>
          <t>Bentley</t>
        </is>
      </c>
      <c r="H6241" s="8" t="inlineStr">
        <is>
          <t>Continental GT</t>
        </is>
      </c>
      <c r="I6241" s="8" t="inlineStr">
        <is>
          <t>Z03R7X3YKH703PC91</t>
        </is>
      </c>
      <c r="J6241" s="8" t="inlineStr">
        <is>
          <t>02 - Sports / GT</t>
        </is>
      </c>
      <c r="K6241" s="12" t="n">
        <v>1140000</v>
      </c>
      <c r="L6241" s="8" t="inlineStr">
        <is>
          <t>Massachusetts</t>
        </is>
      </c>
      <c r="M6241" s="13" t="n">
        <v>14787.74</v>
      </c>
      <c r="N6241" s="13" t="n">
        <v>12520.78</v>
      </c>
      <c r="O6241" s="8" t="n"/>
    </row>
    <row r="6242">
      <c r="A6242" s="8" t="inlineStr">
        <is>
          <t>CANON-202603-006264</t>
        </is>
      </c>
      <c r="B6242" s="9" t="inlineStr">
        <is>
          <t>2026-03</t>
        </is>
      </c>
      <c r="C6242" s="10" t="n">
        <v>46100</v>
      </c>
      <c r="D6242" s="9" t="inlineStr">
        <is>
          <t>Bound</t>
        </is>
      </c>
      <c r="E6242" s="8" t="inlineStr">
        <is>
          <t>Desmond Nakashima</t>
        </is>
      </c>
      <c r="F6242" s="11" t="n">
        <v>2011</v>
      </c>
      <c r="G6242" s="8" t="inlineStr">
        <is>
          <t>BMW</t>
        </is>
      </c>
      <c r="H6242" s="8" t="inlineStr">
        <is>
          <t>M8 Competition</t>
        </is>
      </c>
      <c r="I6242" s="8" t="inlineStr">
        <is>
          <t>SLECY86SFV68GK53X</t>
        </is>
      </c>
      <c r="J6242" s="8" t="inlineStr">
        <is>
          <t>02 - Sports / GT</t>
        </is>
      </c>
      <c r="K6242" s="12" t="n">
        <v>315000</v>
      </c>
      <c r="L6242" s="8" t="inlineStr">
        <is>
          <t>Idaho</t>
        </is>
      </c>
      <c r="M6242" s="13" t="n">
        <v>4412.97</v>
      </c>
      <c r="N6242" s="13" t="n">
        <v>3736.46</v>
      </c>
      <c r="O6242" s="8" t="n"/>
    </row>
    <row r="6243">
      <c r="A6243" s="8" t="inlineStr">
        <is>
          <t>CANON-202603-006265</t>
        </is>
      </c>
      <c r="B6243" s="9" t="inlineStr">
        <is>
          <t>2026-03</t>
        </is>
      </c>
      <c r="C6243" s="10" t="n">
        <v>46095</v>
      </c>
      <c r="D6243" s="9" t="inlineStr">
        <is>
          <t>Bound</t>
        </is>
      </c>
      <c r="E6243" s="8" t="inlineStr">
        <is>
          <t>Marisol Farkas</t>
        </is>
      </c>
      <c r="F6243" s="11" t="n">
        <v>1957</v>
      </c>
      <c r="G6243" s="8" t="inlineStr">
        <is>
          <t>Bentley</t>
        </is>
      </c>
      <c r="H6243" s="8" t="inlineStr">
        <is>
          <t>4.5 Litre</t>
        </is>
      </c>
      <c r="I6243" s="8" t="inlineStr">
        <is>
          <t>D12R1ZHUFRUCRGDFJ</t>
        </is>
      </c>
      <c r="J6243" s="8" t="inlineStr">
        <is>
          <t>06 - Vintage Pre-War (pre-1946)</t>
        </is>
      </c>
      <c r="K6243" s="12" t="n">
        <v>1235000</v>
      </c>
      <c r="L6243" s="8" t="inlineStr">
        <is>
          <t>Illinois</t>
        </is>
      </c>
      <c r="M6243" s="13" t="n">
        <v>10774.79</v>
      </c>
      <c r="N6243" s="13" t="n">
        <v>9123.01</v>
      </c>
      <c r="O6243" s="8" t="n"/>
    </row>
    <row r="6244">
      <c r="A6244" s="8" t="inlineStr">
        <is>
          <t>CANON-202603-006266</t>
        </is>
      </c>
      <c r="B6244" s="9" t="inlineStr">
        <is>
          <t>2026-03</t>
        </is>
      </c>
      <c r="C6244" s="10" t="n">
        <v>46104</v>
      </c>
      <c r="D6244" s="9" t="inlineStr">
        <is>
          <t>Bound</t>
        </is>
      </c>
      <c r="E6244" s="8" t="inlineStr">
        <is>
          <t>Mireille Ashcombe</t>
        </is>
      </c>
      <c r="F6244" s="11" t="n">
        <v>1989</v>
      </c>
      <c r="G6244" s="8" t="inlineStr">
        <is>
          <t>Bentley</t>
        </is>
      </c>
      <c r="H6244" s="8" t="inlineStr">
        <is>
          <t>Continental GT</t>
        </is>
      </c>
      <c r="I6244" s="8" t="inlineStr">
        <is>
          <t>WEMJSS2V9DA9JA3VS</t>
        </is>
      </c>
      <c r="J6244" s="8" t="inlineStr">
        <is>
          <t>02 - Sports / GT</t>
        </is>
      </c>
      <c r="K6244" s="12" t="n">
        <v>480000</v>
      </c>
      <c r="L6244" s="8" t="inlineStr">
        <is>
          <t>California</t>
        </is>
      </c>
      <c r="M6244" s="13" t="n">
        <v>9169.809999999999</v>
      </c>
      <c r="N6244" s="13" t="n">
        <v>7764.08</v>
      </c>
      <c r="O6244" s="8" t="n"/>
    </row>
    <row r="6245">
      <c r="A6245" s="8" t="inlineStr">
        <is>
          <t>CANON-202603-006268</t>
        </is>
      </c>
      <c r="B6245" s="9" t="inlineStr">
        <is>
          <t>2026-03</t>
        </is>
      </c>
      <c r="C6245" s="10" t="n">
        <v>46108</v>
      </c>
      <c r="D6245" s="9" t="inlineStr">
        <is>
          <t>Bound</t>
        </is>
      </c>
      <c r="E6245" s="8" t="inlineStr">
        <is>
          <t>Priya Delacroix</t>
        </is>
      </c>
      <c r="F6245" s="11" t="n">
        <v>1980</v>
      </c>
      <c r="G6245" s="8" t="inlineStr">
        <is>
          <t>Mercedes-Benz</t>
        </is>
      </c>
      <c r="H6245" s="8" t="inlineStr">
        <is>
          <t>280SL Pagoda</t>
        </is>
      </c>
      <c r="I6245" s="8" t="inlineStr">
        <is>
          <t>KRWFJP3PPRR1P28ZB</t>
        </is>
      </c>
      <c r="J6245" s="8" t="inlineStr">
        <is>
          <t>07 - Post-War Classic (1946-1972)</t>
        </is>
      </c>
      <c r="K6245" s="12" t="n">
        <v>205000</v>
      </c>
      <c r="L6245" s="8" t="inlineStr">
        <is>
          <t>Nevada</t>
        </is>
      </c>
      <c r="M6245" s="13" t="n">
        <v>2579.52</v>
      </c>
      <c r="N6245" s="13" t="n">
        <v>2184.08</v>
      </c>
      <c r="O6245" s="8" t="n"/>
    </row>
    <row r="6246">
      <c r="A6246" s="8" t="inlineStr">
        <is>
          <t>CANON-202603-006269</t>
        </is>
      </c>
      <c r="B6246" s="9" t="inlineStr">
        <is>
          <t>2026-03</t>
        </is>
      </c>
      <c r="C6246" s="10" t="n">
        <v>46098</v>
      </c>
      <c r="D6246" s="9" t="inlineStr">
        <is>
          <t>Bound</t>
        </is>
      </c>
      <c r="E6246" s="8" t="inlineStr">
        <is>
          <t>Callum Bellandi</t>
        </is>
      </c>
      <c r="F6246" s="11" t="n">
        <v>1988</v>
      </c>
      <c r="G6246" s="8" t="inlineStr">
        <is>
          <t>Maserati</t>
        </is>
      </c>
      <c r="H6246" s="8" t="inlineStr">
        <is>
          <t>GranTurismo</t>
        </is>
      </c>
      <c r="I6246" s="8" t="inlineStr">
        <is>
          <t>H6UGWL1CAJ1UT028J</t>
        </is>
      </c>
      <c r="J6246" s="8" t="inlineStr">
        <is>
          <t>02 - Sports / GT</t>
        </is>
      </c>
      <c r="K6246" s="12" t="n">
        <v>410000</v>
      </c>
      <c r="L6246" s="8" t="inlineStr">
        <is>
          <t>Rhode Island</t>
        </is>
      </c>
      <c r="M6246" s="13" t="n">
        <v>7948.58</v>
      </c>
      <c r="N6246" s="13" t="n">
        <v>6730.06</v>
      </c>
      <c r="O6246" s="8" t="n"/>
    </row>
    <row r="6247">
      <c r="A6247" s="8" t="inlineStr">
        <is>
          <t>CANON-202603-006271</t>
        </is>
      </c>
      <c r="B6247" s="9" t="inlineStr">
        <is>
          <t>2026-03</t>
        </is>
      </c>
      <c r="C6247" s="10" t="n">
        <v>46102</v>
      </c>
      <c r="D6247" s="9" t="inlineStr">
        <is>
          <t>Bound</t>
        </is>
      </c>
      <c r="E6247" s="8" t="inlineStr">
        <is>
          <t>Mireille Chattopadhyay</t>
        </is>
      </c>
      <c r="F6247" s="11" t="n">
        <v>1988</v>
      </c>
      <c r="G6247" s="8" t="inlineStr">
        <is>
          <t>Ringbrothers</t>
        </is>
      </c>
      <c r="H6247" s="8" t="inlineStr">
        <is>
          <t>Mustang</t>
        </is>
      </c>
      <c r="I6247" s="8" t="inlineStr">
        <is>
          <t>6G6T1EL9M8L2NULGY</t>
        </is>
      </c>
      <c r="J6247" s="8" t="inlineStr">
        <is>
          <t>11 - Restomod / Coachbuilt / Bespoke</t>
        </is>
      </c>
      <c r="K6247" s="12" t="n">
        <v>800000</v>
      </c>
      <c r="L6247" s="8" t="inlineStr">
        <is>
          <t>Missouri</t>
        </is>
      </c>
      <c r="M6247" s="13" t="n">
        <v>12480</v>
      </c>
      <c r="N6247" s="13" t="n">
        <v>10566.82</v>
      </c>
      <c r="O6247" s="8" t="n"/>
    </row>
    <row r="6248">
      <c r="A6248" s="8" t="inlineStr">
        <is>
          <t>CANON-202603-006272</t>
        </is>
      </c>
      <c r="B6248" s="9" t="inlineStr">
        <is>
          <t>2026-03</t>
        </is>
      </c>
      <c r="C6248" s="10" t="n">
        <v>46088</v>
      </c>
      <c r="D6248" s="9" t="inlineStr">
        <is>
          <t>Bound</t>
        </is>
      </c>
      <c r="E6248" s="8" t="inlineStr">
        <is>
          <t>Saoirse Bellandi</t>
        </is>
      </c>
      <c r="F6248" s="11" t="n">
        <v>1996</v>
      </c>
      <c r="G6248" s="8" t="inlineStr">
        <is>
          <t>Porsche</t>
        </is>
      </c>
      <c r="H6248" s="8" t="inlineStr">
        <is>
          <t>911 Turbo S</t>
        </is>
      </c>
      <c r="I6248" s="8" t="inlineStr">
        <is>
          <t>HAUTBAUVE1CK1UEYG</t>
        </is>
      </c>
      <c r="J6248" s="8" t="inlineStr">
        <is>
          <t>02 - Sports / GT</t>
        </is>
      </c>
      <c r="K6248" s="12" t="n">
        <v>190000</v>
      </c>
      <c r="L6248" s="8" t="inlineStr">
        <is>
          <t>Alabama</t>
        </is>
      </c>
      <c r="M6248" s="13" t="n">
        <v>4188.6</v>
      </c>
      <c r="N6248" s="13" t="n">
        <v>3546.49</v>
      </c>
      <c r="O6248" s="8" t="n"/>
    </row>
    <row r="6249">
      <c r="A6249" s="8" t="inlineStr">
        <is>
          <t>CANON-202603-006273</t>
        </is>
      </c>
      <c r="B6249" s="9" t="inlineStr">
        <is>
          <t>2026-03</t>
        </is>
      </c>
      <c r="C6249" s="10" t="n">
        <v>46097</v>
      </c>
      <c r="D6249" s="9" t="inlineStr">
        <is>
          <t>Bound</t>
        </is>
      </c>
      <c r="E6249" s="8" t="inlineStr">
        <is>
          <t>Marisol Whitlock</t>
        </is>
      </c>
      <c r="F6249" s="11" t="n">
        <v>1996</v>
      </c>
      <c r="G6249" s="8" t="inlineStr">
        <is>
          <t>Porsche</t>
        </is>
      </c>
      <c r="H6249" s="8" t="inlineStr">
        <is>
          <t>911 Turbo S</t>
        </is>
      </c>
      <c r="I6249" s="8" t="inlineStr">
        <is>
          <t>JG2TH2WDY327VS2P8</t>
        </is>
      </c>
      <c r="J6249" s="8" t="inlineStr">
        <is>
          <t>02 - Sports / GT</t>
        </is>
      </c>
      <c r="K6249" s="12" t="n">
        <v>375000</v>
      </c>
      <c r="L6249" s="8" t="inlineStr">
        <is>
          <t>Illinois</t>
        </is>
      </c>
      <c r="M6249" s="13" t="n">
        <v>7216.98</v>
      </c>
      <c r="N6249" s="13" t="n">
        <v>6110.62</v>
      </c>
      <c r="O6249" s="8" t="n"/>
    </row>
    <row r="6250">
      <c r="A6250" s="8" t="inlineStr">
        <is>
          <t>CANON-202603-006274</t>
        </is>
      </c>
      <c r="B6250" s="9" t="inlineStr">
        <is>
          <t>2026-03</t>
        </is>
      </c>
      <c r="C6250" s="10" t="n">
        <v>46110</v>
      </c>
      <c r="D6250" s="9" t="inlineStr">
        <is>
          <t>Bound</t>
        </is>
      </c>
      <c r="E6250" s="8" t="inlineStr">
        <is>
          <t>Ingrid Whitlock</t>
        </is>
      </c>
      <c r="F6250" s="11" t="n">
        <v>2003</v>
      </c>
      <c r="G6250" s="8" t="inlineStr">
        <is>
          <t>Mercedes-Benz</t>
        </is>
      </c>
      <c r="H6250" s="8" t="inlineStr">
        <is>
          <t>AMG GT</t>
        </is>
      </c>
      <c r="I6250" s="8" t="inlineStr">
        <is>
          <t>N109D46201BV748Y5</t>
        </is>
      </c>
      <c r="J6250" s="8" t="inlineStr">
        <is>
          <t>02 - Sports / GT</t>
        </is>
      </c>
      <c r="K6250" s="12" t="n">
        <v>795000</v>
      </c>
      <c r="L6250" s="8" t="inlineStr">
        <is>
          <t>Alaska</t>
        </is>
      </c>
      <c r="M6250" s="13" t="n">
        <v>11115</v>
      </c>
      <c r="N6250" s="13" t="n">
        <v>9411.07</v>
      </c>
      <c r="O6250" s="8" t="n"/>
    </row>
    <row r="6251">
      <c r="A6251" s="8" t="inlineStr">
        <is>
          <t>CANON-202603-006275</t>
        </is>
      </c>
      <c r="B6251" s="9" t="inlineStr">
        <is>
          <t>2026-03</t>
        </is>
      </c>
      <c r="C6251" s="10" t="n">
        <v>46106</v>
      </c>
      <c r="D6251" s="9" t="inlineStr">
        <is>
          <t>Bound</t>
        </is>
      </c>
      <c r="E6251" s="8" t="inlineStr">
        <is>
          <t>Aurelio Harrington</t>
        </is>
      </c>
      <c r="F6251" s="11" t="n">
        <v>1964</v>
      </c>
      <c r="G6251" s="8" t="inlineStr">
        <is>
          <t>Ferrari</t>
        </is>
      </c>
      <c r="H6251" s="8" t="inlineStr">
        <is>
          <t>SF90 Stradale</t>
        </is>
      </c>
      <c r="I6251" s="8" t="inlineStr">
        <is>
          <t>92C5EJ7HJCALZ1F19</t>
        </is>
      </c>
      <c r="J6251" s="8" t="inlineStr">
        <is>
          <t>03 - Supercar</t>
        </is>
      </c>
      <c r="K6251" s="12" t="n">
        <v>1055000</v>
      </c>
      <c r="L6251" s="8" t="inlineStr">
        <is>
          <t>North Dakota</t>
        </is>
      </c>
      <c r="M6251" s="13" t="n">
        <v>16243.02</v>
      </c>
      <c r="N6251" s="13" t="n">
        <v>13752.97</v>
      </c>
      <c r="O6251" s="8" t="n"/>
    </row>
    <row r="6252">
      <c r="A6252" s="8" t="inlineStr">
        <is>
          <t>CANON-202603-006276</t>
        </is>
      </c>
      <c r="B6252" s="9" t="inlineStr">
        <is>
          <t>2026-03</t>
        </is>
      </c>
      <c r="C6252" s="10" t="n">
        <v>46094</v>
      </c>
      <c r="D6252" s="9" t="inlineStr">
        <is>
          <t>Bound</t>
        </is>
      </c>
      <c r="E6252" s="8" t="inlineStr">
        <is>
          <t>Ingrid Pennington</t>
        </is>
      </c>
      <c r="F6252" s="11" t="n">
        <v>2014</v>
      </c>
      <c r="G6252" s="8" t="inlineStr">
        <is>
          <t>Mercedes-Benz</t>
        </is>
      </c>
      <c r="H6252" s="8" t="inlineStr">
        <is>
          <t>AMG GT</t>
        </is>
      </c>
      <c r="I6252" s="8" t="inlineStr">
        <is>
          <t>875XHKM11N3RBB4T1</t>
        </is>
      </c>
      <c r="J6252" s="8" t="inlineStr">
        <is>
          <t>02 - Sports / GT</t>
        </is>
      </c>
      <c r="K6252" s="12" t="n">
        <v>790000</v>
      </c>
      <c r="L6252" s="8" t="inlineStr">
        <is>
          <t>Texas</t>
        </is>
      </c>
      <c r="M6252" s="13" t="n">
        <v>11141.98</v>
      </c>
      <c r="N6252" s="13" t="n">
        <v>9433.91</v>
      </c>
      <c r="O6252" s="8" t="n"/>
    </row>
    <row r="6253">
      <c r="A6253" s="8" t="inlineStr">
        <is>
          <t>CANON-202603-006277</t>
        </is>
      </c>
      <c r="B6253" s="9" t="inlineStr">
        <is>
          <t>2026-03</t>
        </is>
      </c>
      <c r="C6253" s="10" t="n">
        <v>46108</v>
      </c>
      <c r="D6253" s="9" t="inlineStr">
        <is>
          <t>Bound</t>
        </is>
      </c>
      <c r="E6253" s="8" t="inlineStr">
        <is>
          <t>Marisol Thistlewood</t>
        </is>
      </c>
      <c r="F6253" s="11" t="n">
        <v>2010</v>
      </c>
      <c r="G6253" s="8" t="inlineStr">
        <is>
          <t>Mercedes-Benz</t>
        </is>
      </c>
      <c r="H6253" s="8" t="inlineStr">
        <is>
          <t>AMG GT</t>
        </is>
      </c>
      <c r="I6253" s="8" t="inlineStr">
        <is>
          <t>8MHNUMXPMZCCB7DZU</t>
        </is>
      </c>
      <c r="J6253" s="8" t="inlineStr">
        <is>
          <t>02 - Sports / GT</t>
        </is>
      </c>
      <c r="K6253" s="12" t="n">
        <v>390000</v>
      </c>
      <c r="L6253" s="8" t="inlineStr">
        <is>
          <t>Wisconsin</t>
        </is>
      </c>
      <c r="M6253" s="13" t="n">
        <v>6622.64</v>
      </c>
      <c r="N6253" s="13" t="n">
        <v>5607.39</v>
      </c>
      <c r="O6253" s="8" t="n"/>
    </row>
    <row r="6254">
      <c r="A6254" s="8" t="inlineStr">
        <is>
          <t>CANON-202603-006278</t>
        </is>
      </c>
      <c r="B6254" s="9" t="inlineStr">
        <is>
          <t>2026-03</t>
        </is>
      </c>
      <c r="C6254" s="10" t="n">
        <v>46096</v>
      </c>
      <c r="D6254" s="9" t="inlineStr">
        <is>
          <t>Bound</t>
        </is>
      </c>
      <c r="E6254" s="8" t="inlineStr">
        <is>
          <t>Marisol Larsson</t>
        </is>
      </c>
      <c r="F6254" s="11" t="n">
        <v>1976</v>
      </c>
      <c r="G6254" s="8" t="inlineStr">
        <is>
          <t>BMW</t>
        </is>
      </c>
      <c r="H6254" s="8" t="inlineStr">
        <is>
          <t>M8 Competition</t>
        </is>
      </c>
      <c r="I6254" s="8" t="inlineStr">
        <is>
          <t>MR7XJJKX41YCURC67</t>
        </is>
      </c>
      <c r="J6254" s="8" t="inlineStr">
        <is>
          <t>02 - Sports / GT</t>
        </is>
      </c>
      <c r="K6254" s="12" t="n">
        <v>580000</v>
      </c>
      <c r="L6254" s="8" t="inlineStr">
        <is>
          <t>Idaho</t>
        </is>
      </c>
      <c r="M6254" s="13" t="n">
        <v>7042.08</v>
      </c>
      <c r="N6254" s="13" t="n">
        <v>5962.53</v>
      </c>
      <c r="O6254" s="8" t="n"/>
    </row>
    <row r="6255">
      <c r="A6255" s="8" t="inlineStr">
        <is>
          <t>CANON-202603-006279</t>
        </is>
      </c>
      <c r="B6255" s="9" t="inlineStr">
        <is>
          <t>2026-03</t>
        </is>
      </c>
      <c r="C6255" s="10" t="n">
        <v>46104</v>
      </c>
      <c r="D6255" s="9" t="inlineStr">
        <is>
          <t>Bound</t>
        </is>
      </c>
      <c r="E6255" s="8" t="inlineStr">
        <is>
          <t>Cassius Castellanos</t>
        </is>
      </c>
      <c r="F6255" s="11" t="n">
        <v>1977</v>
      </c>
      <c r="G6255" s="8" t="inlineStr">
        <is>
          <t>Lamborghini</t>
        </is>
      </c>
      <c r="H6255" s="8" t="inlineStr">
        <is>
          <t>Huracan EVO</t>
        </is>
      </c>
      <c r="I6255" s="8" t="inlineStr">
        <is>
          <t>05ZMJVTTWMN4NTF5B</t>
        </is>
      </c>
      <c r="J6255" s="8" t="inlineStr">
        <is>
          <t>03 - Supercar</t>
        </is>
      </c>
      <c r="K6255" s="12" t="n">
        <v>600000</v>
      </c>
      <c r="L6255" s="8" t="inlineStr">
        <is>
          <t>California</t>
        </is>
      </c>
      <c r="M6255" s="13" t="n">
        <v>14518.87</v>
      </c>
      <c r="N6255" s="13" t="n">
        <v>12293.13</v>
      </c>
      <c r="O6255" s="8" t="n"/>
    </row>
    <row r="6256">
      <c r="A6256" s="8" t="inlineStr">
        <is>
          <t>CANON-202603-006281</t>
        </is>
      </c>
      <c r="B6256" s="9" t="inlineStr">
        <is>
          <t>2026-03</t>
        </is>
      </c>
      <c r="C6256" s="10" t="n">
        <v>46090</v>
      </c>
      <c r="D6256" s="9" t="inlineStr">
        <is>
          <t>Bound</t>
        </is>
      </c>
      <c r="E6256" s="8" t="inlineStr">
        <is>
          <t>Priya Vasquez</t>
        </is>
      </c>
      <c r="F6256" s="11" t="n">
        <v>1980</v>
      </c>
      <c r="G6256" s="8" t="inlineStr">
        <is>
          <t>Ferrari</t>
        </is>
      </c>
      <c r="H6256" s="8" t="inlineStr">
        <is>
          <t>296 GTB</t>
        </is>
      </c>
      <c r="I6256" s="8" t="inlineStr">
        <is>
          <t>JG13AK6JBMYJLB64M</t>
        </is>
      </c>
      <c r="J6256" s="8" t="inlineStr">
        <is>
          <t>03 - Supercar</t>
        </is>
      </c>
      <c r="K6256" s="12" t="n">
        <v>555000</v>
      </c>
      <c r="L6256" s="8" t="inlineStr">
        <is>
          <t>Pennsylvania</t>
        </is>
      </c>
      <c r="M6256" s="13" t="n">
        <v>9948.110000000001</v>
      </c>
      <c r="N6256" s="13" t="n">
        <v>8423.059999999999</v>
      </c>
      <c r="O6256" s="8" t="n"/>
    </row>
    <row r="6257">
      <c r="A6257" s="8" t="inlineStr">
        <is>
          <t>CANON-202603-006282</t>
        </is>
      </c>
      <c r="B6257" s="9" t="inlineStr">
        <is>
          <t>2026-03</t>
        </is>
      </c>
      <c r="C6257" s="10" t="n">
        <v>46101</v>
      </c>
      <c r="D6257" s="9" t="inlineStr">
        <is>
          <t>Bound</t>
        </is>
      </c>
      <c r="E6257" s="8" t="inlineStr">
        <is>
          <t>Leopold Bellandi</t>
        </is>
      </c>
      <c r="F6257" s="11" t="n">
        <v>1986</v>
      </c>
      <c r="G6257" s="8" t="inlineStr">
        <is>
          <t>Lamborghini</t>
        </is>
      </c>
      <c r="H6257" s="8" t="inlineStr">
        <is>
          <t>Huracan EVO</t>
        </is>
      </c>
      <c r="I6257" s="8" t="inlineStr">
        <is>
          <t>LW87JTNZPUBLSSW5E</t>
        </is>
      </c>
      <c r="J6257" s="8" t="inlineStr">
        <is>
          <t>03 - Supercar</t>
        </is>
      </c>
      <c r="K6257" s="12" t="n">
        <v>1190000</v>
      </c>
      <c r="L6257" s="8" t="inlineStr">
        <is>
          <t>Washington</t>
        </is>
      </c>
      <c r="M6257" s="13" t="n">
        <v>17243.77</v>
      </c>
      <c r="N6257" s="13" t="n">
        <v>14600.3</v>
      </c>
      <c r="O6257" s="8" t="n"/>
    </row>
    <row r="6258">
      <c r="A6258" s="8" t="inlineStr">
        <is>
          <t>CANON-202603-006285</t>
        </is>
      </c>
      <c r="B6258" s="9" t="inlineStr">
        <is>
          <t>2026-03</t>
        </is>
      </c>
      <c r="C6258" s="10" t="n">
        <v>46102</v>
      </c>
      <c r="D6258" s="9" t="inlineStr">
        <is>
          <t>Bound</t>
        </is>
      </c>
      <c r="E6258" s="8" t="inlineStr">
        <is>
          <t>Leopold Rourke</t>
        </is>
      </c>
      <c r="F6258" s="11" t="n">
        <v>2001</v>
      </c>
      <c r="G6258" s="8" t="inlineStr">
        <is>
          <t>Alfa Romeo</t>
        </is>
      </c>
      <c r="H6258" s="8" t="inlineStr">
        <is>
          <t>8C 2900</t>
        </is>
      </c>
      <c r="I6258" s="8" t="inlineStr">
        <is>
          <t>69PL0FFAHPSY208Y5</t>
        </is>
      </c>
      <c r="J6258" s="8" t="inlineStr">
        <is>
          <t>06 - Vintage Pre-War (pre-1946)</t>
        </is>
      </c>
      <c r="K6258" s="12" t="n">
        <v>1585000</v>
      </c>
      <c r="L6258" s="8" t="inlineStr">
        <is>
          <t>Illinois</t>
        </is>
      </c>
      <c r="M6258" s="13" t="n">
        <v>13828.38</v>
      </c>
      <c r="N6258" s="13" t="n">
        <v>11708.49</v>
      </c>
      <c r="O6258" s="8" t="n"/>
    </row>
    <row r="6259">
      <c r="A6259" s="8" t="inlineStr">
        <is>
          <t>CANON-202603-006286</t>
        </is>
      </c>
      <c r="B6259" s="9" t="inlineStr">
        <is>
          <t>2026-03</t>
        </is>
      </c>
      <c r="C6259" s="10" t="n">
        <v>46087</v>
      </c>
      <c r="D6259" s="9" t="inlineStr">
        <is>
          <t>Bound</t>
        </is>
      </c>
      <c r="E6259" s="8" t="inlineStr">
        <is>
          <t>Horace Underwood</t>
        </is>
      </c>
      <c r="F6259" s="11" t="n">
        <v>1960</v>
      </c>
      <c r="G6259" s="8" t="inlineStr">
        <is>
          <t>BMW</t>
        </is>
      </c>
      <c r="H6259" s="8" t="inlineStr">
        <is>
          <t>M8 Competition</t>
        </is>
      </c>
      <c r="I6259" s="8" t="inlineStr">
        <is>
          <t>PUVVZTPN5K8JR5GA0</t>
        </is>
      </c>
      <c r="J6259" s="8" t="inlineStr">
        <is>
          <t>02 - Sports / GT</t>
        </is>
      </c>
      <c r="K6259" s="12" t="n">
        <v>1040000</v>
      </c>
      <c r="L6259" s="8" t="inlineStr">
        <is>
          <t>New Jersey</t>
        </is>
      </c>
      <c r="M6259" s="13" t="n">
        <v>9821.129999999999</v>
      </c>
      <c r="N6259" s="13" t="n">
        <v>8315.549999999999</v>
      </c>
      <c r="O6259" s="8" t="n"/>
    </row>
    <row r="6260">
      <c r="A6260" s="8" t="inlineStr">
        <is>
          <t>CANON-202603-006289</t>
        </is>
      </c>
      <c r="B6260" s="9" t="inlineStr">
        <is>
          <t>2026-03</t>
        </is>
      </c>
      <c r="C6260" s="10" t="n">
        <v>46082</v>
      </c>
      <c r="D6260" s="9" t="inlineStr">
        <is>
          <t>Bound</t>
        </is>
      </c>
      <c r="E6260" s="8" t="inlineStr">
        <is>
          <t>Priya Vandermeer</t>
        </is>
      </c>
      <c r="F6260" s="11" t="n">
        <v>1985</v>
      </c>
      <c r="G6260" s="8" t="inlineStr">
        <is>
          <t>Porsche</t>
        </is>
      </c>
      <c r="H6260" s="8" t="inlineStr">
        <is>
          <t>911 Turbo S</t>
        </is>
      </c>
      <c r="I6260" s="8" t="inlineStr">
        <is>
          <t>MBV175ANLFB49VMHK</t>
        </is>
      </c>
      <c r="J6260" s="8" t="inlineStr">
        <is>
          <t>02 - Sports / GT</t>
        </is>
      </c>
      <c r="K6260" s="12" t="n">
        <v>330000</v>
      </c>
      <c r="L6260" s="8" t="inlineStr">
        <is>
          <t>Montana</t>
        </is>
      </c>
      <c r="M6260" s="13" t="n">
        <v>4342.92</v>
      </c>
      <c r="N6260" s="13" t="n">
        <v>3677.15</v>
      </c>
      <c r="O6260" s="8" t="n"/>
    </row>
    <row r="6261">
      <c r="A6261" s="8" t="inlineStr">
        <is>
          <t>CANON-202603-006290</t>
        </is>
      </c>
      <c r="B6261" s="9" t="inlineStr">
        <is>
          <t>2026-03</t>
        </is>
      </c>
      <c r="C6261" s="10" t="n">
        <v>46097</v>
      </c>
      <c r="D6261" s="9" t="inlineStr">
        <is>
          <t>Bound</t>
        </is>
      </c>
      <c r="E6261" s="8" t="inlineStr">
        <is>
          <t>Priya Montoya</t>
        </is>
      </c>
      <c r="F6261" s="11" t="n">
        <v>1958</v>
      </c>
      <c r="G6261" s="8" t="inlineStr">
        <is>
          <t>BMW</t>
        </is>
      </c>
      <c r="H6261" s="8" t="inlineStr">
        <is>
          <t>M8 Competition</t>
        </is>
      </c>
      <c r="I6261" s="8" t="inlineStr">
        <is>
          <t>M0ETU0JPLFLPRDV91</t>
        </is>
      </c>
      <c r="J6261" s="8" t="inlineStr">
        <is>
          <t>02 - Sports / GT</t>
        </is>
      </c>
      <c r="K6261" s="12" t="n">
        <v>275000</v>
      </c>
      <c r="L6261" s="8" t="inlineStr">
        <is>
          <t>Tennessee</t>
        </is>
      </c>
      <c r="M6261" s="13" t="n">
        <v>3813.68</v>
      </c>
      <c r="N6261" s="13" t="n">
        <v>3229.04</v>
      </c>
      <c r="O6261" s="8" t="n"/>
    </row>
    <row r="6262">
      <c r="A6262" s="8" t="inlineStr">
        <is>
          <t>CANON-202603-006291</t>
        </is>
      </c>
      <c r="B6262" s="9" t="inlineStr">
        <is>
          <t>2026-03</t>
        </is>
      </c>
      <c r="C6262" s="10" t="n">
        <v>46100</v>
      </c>
      <c r="D6262" s="9" t="inlineStr">
        <is>
          <t>Bound</t>
        </is>
      </c>
      <c r="E6262" s="8" t="inlineStr">
        <is>
          <t>Saoirse Bellandi</t>
        </is>
      </c>
      <c r="F6262" s="11" t="n">
        <v>2011</v>
      </c>
      <c r="G6262" s="8" t="inlineStr">
        <is>
          <t>Porsche</t>
        </is>
      </c>
      <c r="H6262" s="8" t="inlineStr">
        <is>
          <t>911 Turbo S</t>
        </is>
      </c>
      <c r="I6262" s="8" t="inlineStr">
        <is>
          <t>GLJD0CHX91LXYUG7K</t>
        </is>
      </c>
      <c r="J6262" s="8" t="inlineStr">
        <is>
          <t>02 - Sports / GT</t>
        </is>
      </c>
      <c r="K6262" s="12" t="n">
        <v>650000</v>
      </c>
      <c r="L6262" s="8" t="inlineStr">
        <is>
          <t>Wyoming</t>
        </is>
      </c>
      <c r="M6262" s="13" t="n">
        <v>8529.719999999999</v>
      </c>
      <c r="N6262" s="13" t="n">
        <v>7222.11</v>
      </c>
      <c r="O6262" s="8" t="n"/>
    </row>
    <row r="6263">
      <c r="A6263" s="8" t="inlineStr">
        <is>
          <t>CANON-202603-006292</t>
        </is>
      </c>
      <c r="B6263" s="9" t="inlineStr">
        <is>
          <t>2026-03</t>
        </is>
      </c>
      <c r="C6263" s="10" t="n">
        <v>46096</v>
      </c>
      <c r="D6263" s="9" t="inlineStr">
        <is>
          <t>Bound</t>
        </is>
      </c>
      <c r="E6263" s="8" t="inlineStr">
        <is>
          <t>Priya Harrington</t>
        </is>
      </c>
      <c r="F6263" s="11" t="n">
        <v>2011</v>
      </c>
      <c r="G6263" s="8" t="inlineStr">
        <is>
          <t>Porsche</t>
        </is>
      </c>
      <c r="H6263" s="8" t="inlineStr">
        <is>
          <t>911 Turbo S</t>
        </is>
      </c>
      <c r="I6263" s="8" t="inlineStr">
        <is>
          <t>1MEW4DL5S3BVDXHZU</t>
        </is>
      </c>
      <c r="J6263" s="8" t="inlineStr">
        <is>
          <t>02 - Sports / GT</t>
        </is>
      </c>
      <c r="K6263" s="12" t="n">
        <v>400000</v>
      </c>
      <c r="L6263" s="8" t="inlineStr">
        <is>
          <t>Kentucky</t>
        </is>
      </c>
      <c r="M6263" s="13" t="n">
        <v>7584.91</v>
      </c>
      <c r="N6263" s="13" t="n">
        <v>6422.14</v>
      </c>
      <c r="O6263" s="8" t="n"/>
    </row>
    <row r="6264">
      <c r="A6264" s="8" t="inlineStr">
        <is>
          <t>CANON-202603-006293</t>
        </is>
      </c>
      <c r="B6264" s="9" t="inlineStr">
        <is>
          <t>2026-03</t>
        </is>
      </c>
      <c r="C6264" s="10" t="n">
        <v>46084</v>
      </c>
      <c r="D6264" s="9" t="inlineStr">
        <is>
          <t>Bound</t>
        </is>
      </c>
      <c r="E6264" s="8" t="inlineStr">
        <is>
          <t>Emiliano Chattopadhyay</t>
        </is>
      </c>
      <c r="F6264" s="11" t="n">
        <v>2023</v>
      </c>
      <c r="G6264" s="8" t="inlineStr">
        <is>
          <t>Ferrari</t>
        </is>
      </c>
      <c r="H6264" s="8" t="inlineStr">
        <is>
          <t>296 GTB</t>
        </is>
      </c>
      <c r="I6264" s="8" t="inlineStr">
        <is>
          <t>CEYKE47BK04UAH3U9</t>
        </is>
      </c>
      <c r="J6264" s="8" t="inlineStr">
        <is>
          <t>03 - Supercar</t>
        </is>
      </c>
      <c r="K6264" s="12" t="n">
        <v>1360000</v>
      </c>
      <c r="L6264" s="8" t="inlineStr">
        <is>
          <t>Ohio</t>
        </is>
      </c>
      <c r="M6264" s="13" t="n">
        <v>28534.34</v>
      </c>
      <c r="N6264" s="13" t="n">
        <v>24160.03</v>
      </c>
      <c r="O6264" s="8" t="n"/>
    </row>
    <row r="6265">
      <c r="A6265" s="8" t="inlineStr">
        <is>
          <t>CANON-202603-006294</t>
        </is>
      </c>
      <c r="B6265" s="9" t="inlineStr">
        <is>
          <t>2026-03</t>
        </is>
      </c>
      <c r="C6265" s="10" t="n">
        <v>46095</v>
      </c>
      <c r="D6265" s="9" t="inlineStr">
        <is>
          <t>Bound</t>
        </is>
      </c>
      <c r="E6265" s="8" t="inlineStr">
        <is>
          <t>Everett Fairweather</t>
        </is>
      </c>
      <c r="F6265" s="11" t="n">
        <v>1955</v>
      </c>
      <c r="G6265" s="8" t="inlineStr">
        <is>
          <t>BMW</t>
        </is>
      </c>
      <c r="H6265" s="8" t="inlineStr">
        <is>
          <t>M8 Competition</t>
        </is>
      </c>
      <c r="I6265" s="8" t="inlineStr">
        <is>
          <t>K3ZT0J99SUM69R08F</t>
        </is>
      </c>
      <c r="J6265" s="8" t="inlineStr">
        <is>
          <t>02 - Sports / GT</t>
        </is>
      </c>
      <c r="K6265" s="12" t="n">
        <v>675000</v>
      </c>
      <c r="L6265" s="8" t="inlineStr">
        <is>
          <t>Rhode Island</t>
        </is>
      </c>
      <c r="M6265" s="13" t="n">
        <v>11341.27</v>
      </c>
      <c r="N6265" s="13" t="n">
        <v>9602.65</v>
      </c>
      <c r="O6265" s="8" t="n"/>
    </row>
    <row r="6266">
      <c r="A6266" s="8" t="inlineStr">
        <is>
          <t>CANON-202603-006295</t>
        </is>
      </c>
      <c r="B6266" s="9" t="inlineStr">
        <is>
          <t>2026-03</t>
        </is>
      </c>
      <c r="C6266" s="10" t="n">
        <v>46107</v>
      </c>
      <c r="D6266" s="9" t="inlineStr">
        <is>
          <t>Bound</t>
        </is>
      </c>
      <c r="E6266" s="8" t="inlineStr">
        <is>
          <t>Marisol Nakashima</t>
        </is>
      </c>
      <c r="F6266" s="11" t="n">
        <v>1955</v>
      </c>
      <c r="G6266" s="8" t="inlineStr">
        <is>
          <t>McLaren</t>
        </is>
      </c>
      <c r="H6266" s="8" t="inlineStr">
        <is>
          <t>750S</t>
        </is>
      </c>
      <c r="I6266" s="8" t="inlineStr">
        <is>
          <t>CS93C7TBH62LB1VCN</t>
        </is>
      </c>
      <c r="J6266" s="8" t="inlineStr">
        <is>
          <t>03 - Supercar</t>
        </is>
      </c>
      <c r="K6266" s="12" t="n">
        <v>750000</v>
      </c>
      <c r="L6266" s="8" t="inlineStr">
        <is>
          <t>New Jersey</t>
        </is>
      </c>
      <c r="M6266" s="13" t="n">
        <v>12233.49</v>
      </c>
      <c r="N6266" s="13" t="n">
        <v>10358.1</v>
      </c>
      <c r="O6266" s="8" t="n"/>
    </row>
    <row r="6267">
      <c r="A6267" s="8" t="inlineStr">
        <is>
          <t>CANON-202603-006296</t>
        </is>
      </c>
      <c r="B6267" s="9" t="inlineStr">
        <is>
          <t>2026-03</t>
        </is>
      </c>
      <c r="C6267" s="10" t="n">
        <v>46087</v>
      </c>
      <c r="D6267" s="9" t="inlineStr">
        <is>
          <t>Bound</t>
        </is>
      </c>
      <c r="E6267" s="8" t="inlineStr">
        <is>
          <t>Saoirse Rourke</t>
        </is>
      </c>
      <c r="F6267" s="11" t="n">
        <v>2017</v>
      </c>
      <c r="G6267" s="8" t="inlineStr">
        <is>
          <t>Singer</t>
        </is>
      </c>
      <c r="H6267" s="8" t="inlineStr">
        <is>
          <t>911 Reimagined</t>
        </is>
      </c>
      <c r="I6267" s="8" t="inlineStr">
        <is>
          <t>H1BVTV24J2Z2GBRLY</t>
        </is>
      </c>
      <c r="J6267" s="8" t="inlineStr">
        <is>
          <t>11 - Restomod / Coachbuilt / Bespoke</t>
        </is>
      </c>
      <c r="K6267" s="12" t="n">
        <v>445000</v>
      </c>
      <c r="L6267" s="8" t="inlineStr">
        <is>
          <t>Kansas</t>
        </is>
      </c>
      <c r="M6267" s="13" t="n">
        <v>7167.02</v>
      </c>
      <c r="N6267" s="13" t="n">
        <v>6068.32</v>
      </c>
      <c r="O6267" s="8" t="n"/>
    </row>
    <row r="6268">
      <c r="A6268" s="8" t="inlineStr">
        <is>
          <t>CANON-202603-006297</t>
        </is>
      </c>
      <c r="B6268" s="9" t="inlineStr">
        <is>
          <t>2026-03</t>
        </is>
      </c>
      <c r="C6268" s="10" t="n">
        <v>46111</v>
      </c>
      <c r="D6268" s="9" t="inlineStr">
        <is>
          <t>Bound</t>
        </is>
      </c>
      <c r="E6268" s="8" t="inlineStr">
        <is>
          <t>Desmond Okonkwo</t>
        </is>
      </c>
      <c r="F6268" s="11" t="n">
        <v>2000</v>
      </c>
      <c r="G6268" s="8" t="inlineStr">
        <is>
          <t>BMW</t>
        </is>
      </c>
      <c r="H6268" s="8" t="inlineStr">
        <is>
          <t>M8 Competition</t>
        </is>
      </c>
      <c r="I6268" s="8" t="inlineStr">
        <is>
          <t>R3X8NSNMEWU70YKSH</t>
        </is>
      </c>
      <c r="J6268" s="8" t="inlineStr">
        <is>
          <t>02 - Sports / GT</t>
        </is>
      </c>
      <c r="K6268" s="12" t="n">
        <v>600000</v>
      </c>
      <c r="L6268" s="8" t="inlineStr">
        <is>
          <t>Texas</t>
        </is>
      </c>
      <c r="M6268" s="13" t="n">
        <v>8462.26</v>
      </c>
      <c r="N6268" s="13" t="n">
        <v>7165</v>
      </c>
      <c r="O6268" s="8" t="n"/>
    </row>
    <row r="6269">
      <c r="A6269" s="8" t="inlineStr">
        <is>
          <t>CANON-202603-006299</t>
        </is>
      </c>
      <c r="B6269" s="9" t="inlineStr">
        <is>
          <t>2026-03</t>
        </is>
      </c>
      <c r="C6269" s="10" t="n">
        <v>46112</v>
      </c>
      <c r="D6269" s="9" t="inlineStr">
        <is>
          <t>Bound</t>
        </is>
      </c>
      <c r="E6269" s="8" t="inlineStr">
        <is>
          <t>Cassius Harrington</t>
        </is>
      </c>
      <c r="F6269" s="11" t="n">
        <v>1971</v>
      </c>
      <c r="G6269" s="8" t="inlineStr">
        <is>
          <t>Lamborghini</t>
        </is>
      </c>
      <c r="H6269" s="8" t="inlineStr">
        <is>
          <t>Huracan EVO</t>
        </is>
      </c>
      <c r="I6269" s="8" t="inlineStr">
        <is>
          <t>C9GFUPP4VV8XHV7AV</t>
        </is>
      </c>
      <c r="J6269" s="8" t="inlineStr">
        <is>
          <t>03 - Supercar</t>
        </is>
      </c>
      <c r="K6269" s="12" t="n">
        <v>730000</v>
      </c>
      <c r="L6269" s="8" t="inlineStr">
        <is>
          <t>Ohio</t>
        </is>
      </c>
      <c r="M6269" s="13" t="n">
        <v>18188.02</v>
      </c>
      <c r="N6269" s="13" t="n">
        <v>15399.8</v>
      </c>
      <c r="O6269" s="8" t="n"/>
    </row>
    <row r="6270">
      <c r="A6270" s="8" t="inlineStr">
        <is>
          <t>CANON-202603-006301</t>
        </is>
      </c>
      <c r="B6270" s="9" t="inlineStr">
        <is>
          <t>2026-03</t>
        </is>
      </c>
      <c r="C6270" s="10" t="n">
        <v>46109</v>
      </c>
      <c r="D6270" s="9" t="inlineStr">
        <is>
          <t>Bound</t>
        </is>
      </c>
      <c r="E6270" s="8" t="inlineStr">
        <is>
          <t>Ramona Thistlewood</t>
        </is>
      </c>
      <c r="F6270" s="11" t="n">
        <v>2004</v>
      </c>
      <c r="G6270" s="8" t="inlineStr">
        <is>
          <t>BMW</t>
        </is>
      </c>
      <c r="H6270" s="8" t="inlineStr">
        <is>
          <t>M8 Competition</t>
        </is>
      </c>
      <c r="I6270" s="8" t="inlineStr">
        <is>
          <t>KMK705LWN87PZYZEG</t>
        </is>
      </c>
      <c r="J6270" s="8" t="inlineStr">
        <is>
          <t>02 - Sports / GT</t>
        </is>
      </c>
      <c r="K6270" s="12" t="n">
        <v>880000</v>
      </c>
      <c r="L6270" s="8" t="inlineStr">
        <is>
          <t>Rhode Island</t>
        </is>
      </c>
      <c r="M6270" s="13" t="n">
        <v>14785.66</v>
      </c>
      <c r="N6270" s="13" t="n">
        <v>12519.02</v>
      </c>
      <c r="O6270" s="8" t="n"/>
    </row>
    <row r="6271">
      <c r="A6271" s="8" t="inlineStr">
        <is>
          <t>CANON-202603-006302</t>
        </is>
      </c>
      <c r="B6271" s="9" t="inlineStr">
        <is>
          <t>2026-03</t>
        </is>
      </c>
      <c r="C6271" s="10" t="n">
        <v>46100</v>
      </c>
      <c r="D6271" s="9" t="inlineStr">
        <is>
          <t>Bound</t>
        </is>
      </c>
      <c r="E6271" s="8" t="inlineStr">
        <is>
          <t>Ramona Vasquez</t>
        </is>
      </c>
      <c r="F6271" s="11" t="n">
        <v>1986</v>
      </c>
      <c r="G6271" s="8" t="inlineStr">
        <is>
          <t>McLaren</t>
        </is>
      </c>
      <c r="H6271" s="8" t="inlineStr">
        <is>
          <t>750S</t>
        </is>
      </c>
      <c r="I6271" s="8" t="inlineStr">
        <is>
          <t>T1MW34ZHHCJ8MVLF3</t>
        </is>
      </c>
      <c r="J6271" s="8" t="inlineStr">
        <is>
          <t>03 - Supercar</t>
        </is>
      </c>
      <c r="K6271" s="12" t="n">
        <v>1110000</v>
      </c>
      <c r="L6271" s="8" t="inlineStr">
        <is>
          <t>New York</t>
        </is>
      </c>
      <c r="M6271" s="13" t="n">
        <v>21446.04</v>
      </c>
      <c r="N6271" s="13" t="n">
        <v>18158.36</v>
      </c>
      <c r="O6271" s="8" t="n"/>
    </row>
    <row r="6272">
      <c r="A6272" s="8" t="inlineStr">
        <is>
          <t>CANON-202603-006303</t>
        </is>
      </c>
      <c r="B6272" s="9" t="inlineStr">
        <is>
          <t>2026-03</t>
        </is>
      </c>
      <c r="C6272" s="10" t="n">
        <v>46090</v>
      </c>
      <c r="D6272" s="9" t="inlineStr">
        <is>
          <t>Bound</t>
        </is>
      </c>
      <c r="E6272" s="8" t="inlineStr">
        <is>
          <t>Fitzgerald Okonkwo</t>
        </is>
      </c>
      <c r="F6272" s="11" t="n">
        <v>2006</v>
      </c>
      <c r="G6272" s="8" t="inlineStr">
        <is>
          <t>Lamborghini</t>
        </is>
      </c>
      <c r="H6272" s="8" t="inlineStr">
        <is>
          <t>Huracan EVO</t>
        </is>
      </c>
      <c r="I6272" s="8" t="inlineStr">
        <is>
          <t>SSR0SUMZXGRG7VSE7</t>
        </is>
      </c>
      <c r="J6272" s="8" t="inlineStr">
        <is>
          <t>03 - Supercar</t>
        </is>
      </c>
      <c r="K6272" s="12" t="n">
        <v>1700000</v>
      </c>
      <c r="L6272" s="8" t="inlineStr">
        <is>
          <t>Louisiana</t>
        </is>
      </c>
      <c r="M6272" s="13" t="n">
        <v>31049.06</v>
      </c>
      <c r="N6272" s="13" t="n">
        <v>26289.24</v>
      </c>
      <c r="O6272" s="8" t="n"/>
    </row>
    <row r="6273">
      <c r="A6273" s="8" t="inlineStr">
        <is>
          <t>CANON-202603-006304</t>
        </is>
      </c>
      <c r="B6273" s="9" t="inlineStr">
        <is>
          <t>2026-03</t>
        </is>
      </c>
      <c r="C6273" s="10" t="n">
        <v>46093</v>
      </c>
      <c r="D6273" s="9" t="inlineStr">
        <is>
          <t>Bound</t>
        </is>
      </c>
      <c r="E6273" s="8" t="inlineStr">
        <is>
          <t>Wilhelmina Vasquez</t>
        </is>
      </c>
      <c r="F6273" s="11" t="n">
        <v>1979</v>
      </c>
      <c r="G6273" s="8" t="inlineStr">
        <is>
          <t>Bentley</t>
        </is>
      </c>
      <c r="H6273" s="8" t="inlineStr">
        <is>
          <t>Continental GT</t>
        </is>
      </c>
      <c r="I6273" s="8" t="inlineStr">
        <is>
          <t>WK7K5ZDLJ7D09P6RY</t>
        </is>
      </c>
      <c r="J6273" s="8" t="inlineStr">
        <is>
          <t>02 - Sports / GT</t>
        </is>
      </c>
      <c r="K6273" s="12" t="n">
        <v>305000</v>
      </c>
      <c r="L6273" s="8" t="inlineStr">
        <is>
          <t>Colorado</t>
        </is>
      </c>
      <c r="M6273" s="13" t="n">
        <v>4747.64</v>
      </c>
      <c r="N6273" s="13" t="n">
        <v>4019.83</v>
      </c>
      <c r="O6273" s="8" t="n"/>
    </row>
    <row r="6274">
      <c r="A6274" s="8" t="inlineStr">
        <is>
          <t>CANON-202603-006305</t>
        </is>
      </c>
      <c r="B6274" s="9" t="inlineStr">
        <is>
          <t>2026-03</t>
        </is>
      </c>
      <c r="C6274" s="10" t="n">
        <v>46104</v>
      </c>
      <c r="D6274" s="9" t="inlineStr">
        <is>
          <t>Bound</t>
        </is>
      </c>
      <c r="E6274" s="8" t="inlineStr">
        <is>
          <t>Ramona Farkas</t>
        </is>
      </c>
      <c r="F6274" s="11" t="n">
        <v>2011</v>
      </c>
      <c r="G6274" s="8" t="inlineStr">
        <is>
          <t>Mercedes-Benz</t>
        </is>
      </c>
      <c r="H6274" s="8" t="inlineStr">
        <is>
          <t>280SL Pagoda</t>
        </is>
      </c>
      <c r="I6274" s="8" t="inlineStr">
        <is>
          <t>J35A6LJSEZ1XHYWRP</t>
        </is>
      </c>
      <c r="J6274" s="8" t="inlineStr">
        <is>
          <t>07 - Post-War Classic (1946-1972)</t>
        </is>
      </c>
      <c r="K6274" s="12" t="n">
        <v>515000</v>
      </c>
      <c r="L6274" s="8" t="inlineStr">
        <is>
          <t>Ohio</t>
        </is>
      </c>
      <c r="M6274" s="13" t="n">
        <v>5807.84</v>
      </c>
      <c r="N6274" s="13" t="n">
        <v>4917.5</v>
      </c>
      <c r="O6274" s="8" t="n"/>
    </row>
    <row r="6275">
      <c r="A6275" s="8" t="inlineStr">
        <is>
          <t>CANON-202603-006306</t>
        </is>
      </c>
      <c r="B6275" s="9" t="inlineStr">
        <is>
          <t>2026-03</t>
        </is>
      </c>
      <c r="C6275" s="10" t="n">
        <v>46107</v>
      </c>
      <c r="D6275" s="9" t="inlineStr">
        <is>
          <t>Bound</t>
        </is>
      </c>
      <c r="E6275" s="8" t="inlineStr">
        <is>
          <t>Beatrix Fairweather</t>
        </is>
      </c>
      <c r="F6275" s="11" t="n">
        <v>1983</v>
      </c>
      <c r="G6275" s="8" t="inlineStr">
        <is>
          <t>Bentley</t>
        </is>
      </c>
      <c r="H6275" s="8" t="inlineStr">
        <is>
          <t>4.5 Litre</t>
        </is>
      </c>
      <c r="I6275" s="8" t="inlineStr">
        <is>
          <t>7BDPAKE1ZFFY8U0PJ</t>
        </is>
      </c>
      <c r="J6275" s="8" t="inlineStr">
        <is>
          <t>06 - Vintage Pre-War (pre-1946)</t>
        </is>
      </c>
      <c r="K6275" s="12" t="n">
        <v>1175000</v>
      </c>
      <c r="L6275" s="8" t="inlineStr">
        <is>
          <t>South Carolina</t>
        </is>
      </c>
      <c r="M6275" s="13" t="n">
        <v>9346.790000000001</v>
      </c>
      <c r="N6275" s="13" t="n">
        <v>7913.93</v>
      </c>
      <c r="O6275" s="8" t="n"/>
    </row>
    <row r="6276">
      <c r="A6276" s="8" t="inlineStr">
        <is>
          <t>CANON-202603-006307</t>
        </is>
      </c>
      <c r="B6276" s="9" t="inlineStr">
        <is>
          <t>2026-03</t>
        </is>
      </c>
      <c r="C6276" s="10" t="n">
        <v>46112</v>
      </c>
      <c r="D6276" s="9" t="inlineStr">
        <is>
          <t>Bound</t>
        </is>
      </c>
      <c r="E6276" s="8" t="inlineStr">
        <is>
          <t>Cassius Bellandi</t>
        </is>
      </c>
      <c r="F6276" s="11" t="n">
        <v>1959</v>
      </c>
      <c r="G6276" s="8" t="inlineStr">
        <is>
          <t>Lamborghini</t>
        </is>
      </c>
      <c r="H6276" s="8" t="inlineStr">
        <is>
          <t>Huracan EVO</t>
        </is>
      </c>
      <c r="I6276" s="8" t="inlineStr">
        <is>
          <t>6NNFRS1GV90V1KWZ4</t>
        </is>
      </c>
      <c r="J6276" s="8" t="inlineStr">
        <is>
          <t>03 - Supercar</t>
        </is>
      </c>
      <c r="K6276" s="12" t="n">
        <v>610000</v>
      </c>
      <c r="L6276" s="8" t="inlineStr">
        <is>
          <t>Vermont</t>
        </is>
      </c>
      <c r="M6276" s="13" t="n">
        <v>13339.43</v>
      </c>
      <c r="N6276" s="13" t="n">
        <v>11294.5</v>
      </c>
      <c r="O6276" s="8" t="n"/>
    </row>
    <row r="6277">
      <c r="A6277" s="8" t="inlineStr">
        <is>
          <t>CANON-202603-006308</t>
        </is>
      </c>
      <c r="B6277" s="9" t="inlineStr">
        <is>
          <t>2026-03</t>
        </is>
      </c>
      <c r="C6277" s="10" t="n">
        <v>46083</v>
      </c>
      <c r="D6277" s="9" t="inlineStr">
        <is>
          <t>Bound</t>
        </is>
      </c>
      <c r="E6277" s="8" t="inlineStr">
        <is>
          <t>Delphine Delacroix</t>
        </is>
      </c>
      <c r="F6277" s="11" t="n">
        <v>2019</v>
      </c>
      <c r="G6277" s="8" t="inlineStr">
        <is>
          <t>Singer</t>
        </is>
      </c>
      <c r="H6277" s="8" t="inlineStr">
        <is>
          <t>911 Reimagined</t>
        </is>
      </c>
      <c r="I6277" s="8" t="inlineStr">
        <is>
          <t>AYW8WR0CCNA2AE26Z</t>
        </is>
      </c>
      <c r="J6277" s="8" t="inlineStr">
        <is>
          <t>11 - Restomod / Coachbuilt / Bespoke</t>
        </is>
      </c>
      <c r="K6277" s="12" t="n">
        <v>600000</v>
      </c>
      <c r="L6277" s="8" t="inlineStr">
        <is>
          <t>North Carolina</t>
        </is>
      </c>
      <c r="M6277" s="13" t="n">
        <v>10154.72</v>
      </c>
      <c r="N6277" s="13" t="n">
        <v>8598</v>
      </c>
      <c r="O6277" s="8" t="n"/>
    </row>
    <row r="6278">
      <c r="A6278" s="8" t="inlineStr">
        <is>
          <t>CANON-202603-006309</t>
        </is>
      </c>
      <c r="B6278" s="9" t="inlineStr">
        <is>
          <t>2026-03</t>
        </is>
      </c>
      <c r="C6278" s="10" t="n">
        <v>46083</v>
      </c>
      <c r="D6278" s="9" t="inlineStr">
        <is>
          <t>Bound</t>
        </is>
      </c>
      <c r="E6278" s="8" t="inlineStr">
        <is>
          <t>Everett Merriweather</t>
        </is>
      </c>
      <c r="F6278" s="11" t="n">
        <v>1972</v>
      </c>
      <c r="G6278" s="8" t="inlineStr">
        <is>
          <t>Porsche</t>
        </is>
      </c>
      <c r="H6278" s="8" t="inlineStr">
        <is>
          <t>911 Turbo S</t>
        </is>
      </c>
      <c r="I6278" s="8" t="inlineStr">
        <is>
          <t>R5MU4AYEPY4TKET2L</t>
        </is>
      </c>
      <c r="J6278" s="8" t="inlineStr">
        <is>
          <t>02 - Sports / GT</t>
        </is>
      </c>
      <c r="K6278" s="12" t="n">
        <v>420000</v>
      </c>
      <c r="L6278" s="8" t="inlineStr">
        <is>
          <t>Ohio</t>
        </is>
      </c>
      <c r="M6278" s="13" t="n">
        <v>8261.32</v>
      </c>
      <c r="N6278" s="13" t="n">
        <v>6994.86</v>
      </c>
      <c r="O6278" s="8" t="n"/>
    </row>
    <row r="6279">
      <c r="A6279" s="8" t="inlineStr">
        <is>
          <t>CANON-202603-006312</t>
        </is>
      </c>
      <c r="B6279" s="9" t="inlineStr">
        <is>
          <t>2026-03</t>
        </is>
      </c>
      <c r="C6279" s="10" t="n">
        <v>46090</v>
      </c>
      <c r="D6279" s="9" t="inlineStr">
        <is>
          <t>Bound</t>
        </is>
      </c>
      <c r="E6279" s="8" t="inlineStr">
        <is>
          <t>Fitzgerald Castellanos</t>
        </is>
      </c>
      <c r="F6279" s="11" t="n">
        <v>2001</v>
      </c>
      <c r="G6279" s="8" t="inlineStr">
        <is>
          <t>Mercedes-Benz</t>
        </is>
      </c>
      <c r="H6279" s="8" t="inlineStr">
        <is>
          <t>AMG GT</t>
        </is>
      </c>
      <c r="I6279" s="8" t="inlineStr">
        <is>
          <t>60ENX911KYBKMMAWR</t>
        </is>
      </c>
      <c r="J6279" s="8" t="inlineStr">
        <is>
          <t>02 - Sports / GT</t>
        </is>
      </c>
      <c r="K6279" s="12" t="n">
        <v>545000</v>
      </c>
      <c r="L6279" s="8" t="inlineStr">
        <is>
          <t>North Carolina</t>
        </is>
      </c>
      <c r="M6279" s="13" t="n">
        <v>7686.56</v>
      </c>
      <c r="N6279" s="13" t="n">
        <v>6508.21</v>
      </c>
      <c r="O6279" s="8" t="n"/>
    </row>
    <row r="6280">
      <c r="A6280" s="8" t="inlineStr">
        <is>
          <t>CANON-202603-006313</t>
        </is>
      </c>
      <c r="B6280" s="9" t="inlineStr">
        <is>
          <t>2026-03</t>
        </is>
      </c>
      <c r="C6280" s="10" t="n">
        <v>46084</v>
      </c>
      <c r="D6280" s="9" t="inlineStr">
        <is>
          <t>Bound</t>
        </is>
      </c>
      <c r="E6280" s="8" t="inlineStr">
        <is>
          <t>Ottilie Fairweather</t>
        </is>
      </c>
      <c r="F6280" s="11" t="n">
        <v>1964</v>
      </c>
      <c r="G6280" s="8" t="inlineStr">
        <is>
          <t>Bentley</t>
        </is>
      </c>
      <c r="H6280" s="8" t="inlineStr">
        <is>
          <t>Continental GT</t>
        </is>
      </c>
      <c r="I6280" s="8" t="inlineStr">
        <is>
          <t>C16A4GA0TRWYWCRVF</t>
        </is>
      </c>
      <c r="J6280" s="8" t="inlineStr">
        <is>
          <t>02 - Sports / GT</t>
        </is>
      </c>
      <c r="K6280" s="12" t="n">
        <v>930000</v>
      </c>
      <c r="L6280" s="8" t="inlineStr">
        <is>
          <t>Texas</t>
        </is>
      </c>
      <c r="M6280" s="13" t="n">
        <v>13116.51</v>
      </c>
      <c r="N6280" s="13" t="n">
        <v>11105.75</v>
      </c>
      <c r="O6280" s="8" t="n"/>
    </row>
    <row r="6281">
      <c r="A6281" s="8" t="inlineStr">
        <is>
          <t>CANON-202603-006316</t>
        </is>
      </c>
      <c r="B6281" s="9" t="inlineStr">
        <is>
          <t>2026-03</t>
        </is>
      </c>
      <c r="C6281" s="10" t="n">
        <v>46091</v>
      </c>
      <c r="D6281" s="9" t="inlineStr">
        <is>
          <t>Bound</t>
        </is>
      </c>
      <c r="E6281" s="8" t="inlineStr">
        <is>
          <t>Cassius Vasquez</t>
        </is>
      </c>
      <c r="F6281" s="11" t="n">
        <v>1986</v>
      </c>
      <c r="G6281" s="8" t="inlineStr">
        <is>
          <t>BMW</t>
        </is>
      </c>
      <c r="H6281" s="8" t="inlineStr">
        <is>
          <t>M8 Competition</t>
        </is>
      </c>
      <c r="I6281" s="8" t="inlineStr">
        <is>
          <t>HYCTNE14CDVHUVR3J</t>
        </is>
      </c>
      <c r="J6281" s="8" t="inlineStr">
        <is>
          <t>02 - Sports / GT</t>
        </is>
      </c>
      <c r="K6281" s="12" t="n">
        <v>515000</v>
      </c>
      <c r="L6281" s="8" t="inlineStr">
        <is>
          <t>Tennessee</t>
        </is>
      </c>
      <c r="M6281" s="13" t="n">
        <v>6189.72</v>
      </c>
      <c r="N6281" s="13" t="n">
        <v>5240.84</v>
      </c>
      <c r="O6281" s="8" t="n"/>
    </row>
    <row r="6282">
      <c r="A6282" s="8" t="inlineStr">
        <is>
          <t>CANON-202603-006317</t>
        </is>
      </c>
      <c r="B6282" s="9" t="inlineStr">
        <is>
          <t>2026-03</t>
        </is>
      </c>
      <c r="C6282" s="10" t="n">
        <v>46087</v>
      </c>
      <c r="D6282" s="9" t="inlineStr">
        <is>
          <t>Bound</t>
        </is>
      </c>
      <c r="E6282" s="8" t="inlineStr">
        <is>
          <t>Fenwick Farkas</t>
        </is>
      </c>
      <c r="F6282" s="11" t="n">
        <v>2020</v>
      </c>
      <c r="G6282" s="8" t="inlineStr">
        <is>
          <t>Porsche</t>
        </is>
      </c>
      <c r="H6282" s="8" t="inlineStr">
        <is>
          <t>911 Turbo S</t>
        </is>
      </c>
      <c r="I6282" s="8" t="inlineStr">
        <is>
          <t>9WAHC4TS7ZHR1DN29</t>
        </is>
      </c>
      <c r="J6282" s="8" t="inlineStr">
        <is>
          <t>02 - Sports / GT</t>
        </is>
      </c>
      <c r="K6282" s="12" t="n">
        <v>1005000</v>
      </c>
      <c r="L6282" s="8" t="inlineStr">
        <is>
          <t>Colorado</t>
        </is>
      </c>
      <c r="M6282" s="13" t="n">
        <v>11472.17</v>
      </c>
      <c r="N6282" s="13" t="n">
        <v>9713.49</v>
      </c>
      <c r="O6282" s="8" t="n"/>
    </row>
    <row r="6283">
      <c r="A6283" s="8" t="inlineStr">
        <is>
          <t>CANON-202603-006318</t>
        </is>
      </c>
      <c r="B6283" s="9" t="inlineStr">
        <is>
          <t>2026-03</t>
        </is>
      </c>
      <c r="C6283" s="10" t="n">
        <v>46085</v>
      </c>
      <c r="D6283" s="9" t="inlineStr">
        <is>
          <t>Bound</t>
        </is>
      </c>
      <c r="E6283" s="8" t="inlineStr">
        <is>
          <t>Lorenzo Merriweather</t>
        </is>
      </c>
      <c r="F6283" s="11" t="n">
        <v>2006</v>
      </c>
      <c r="G6283" s="8" t="inlineStr">
        <is>
          <t>Mercedes-Benz</t>
        </is>
      </c>
      <c r="H6283" s="8" t="inlineStr">
        <is>
          <t>280SL Pagoda</t>
        </is>
      </c>
      <c r="I6283" s="8" t="inlineStr">
        <is>
          <t>NYCNX9RDZ0STPA9TD</t>
        </is>
      </c>
      <c r="J6283" s="8" t="inlineStr">
        <is>
          <t>07 - Post-War Classic (1946-1972)</t>
        </is>
      </c>
      <c r="K6283" s="12" t="n">
        <v>390000</v>
      </c>
      <c r="L6283" s="8" t="inlineStr">
        <is>
          <t>Delaware</t>
        </is>
      </c>
      <c r="M6283" s="13" t="n">
        <v>4415.09</v>
      </c>
      <c r="N6283" s="13" t="n">
        <v>3738.26</v>
      </c>
      <c r="O6283" s="8" t="n"/>
    </row>
    <row r="6284">
      <c r="A6284" s="8" t="inlineStr">
        <is>
          <t>CANON-202603-006319</t>
        </is>
      </c>
      <c r="B6284" s="9" t="inlineStr">
        <is>
          <t>2026-03</t>
        </is>
      </c>
      <c r="C6284" s="10" t="n">
        <v>46093</v>
      </c>
      <c r="D6284" s="9" t="inlineStr">
        <is>
          <t>Bound</t>
        </is>
      </c>
      <c r="E6284" s="8" t="inlineStr">
        <is>
          <t>Leopold Farkas</t>
        </is>
      </c>
      <c r="F6284" s="11" t="n">
        <v>1988</v>
      </c>
      <c r="G6284" s="8" t="inlineStr">
        <is>
          <t>Bentley</t>
        </is>
      </c>
      <c r="H6284" s="8" t="inlineStr">
        <is>
          <t>4.5 Litre</t>
        </is>
      </c>
      <c r="I6284" s="8" t="inlineStr">
        <is>
          <t>5VDFGP2HEJFEYCVT5</t>
        </is>
      </c>
      <c r="J6284" s="8" t="inlineStr">
        <is>
          <t>06 - Vintage Pre-War (pre-1946)</t>
        </is>
      </c>
      <c r="K6284" s="12" t="n">
        <v>990000</v>
      </c>
      <c r="L6284" s="8" t="inlineStr">
        <is>
          <t>New York</t>
        </is>
      </c>
      <c r="M6284" s="13" t="n">
        <v>9085.58</v>
      </c>
      <c r="N6284" s="13" t="n">
        <v>7692.76</v>
      </c>
      <c r="O6284" s="8" t="n"/>
    </row>
    <row r="6285">
      <c r="A6285" s="8" t="inlineStr">
        <is>
          <t>CANON-202603-006320</t>
        </is>
      </c>
      <c r="B6285" s="9" t="inlineStr">
        <is>
          <t>2026-03</t>
        </is>
      </c>
      <c r="C6285" s="10" t="n">
        <v>46092</v>
      </c>
      <c r="D6285" s="9" t="inlineStr">
        <is>
          <t>Bound</t>
        </is>
      </c>
      <c r="E6285" s="8" t="inlineStr">
        <is>
          <t>Ingrid Castellanos</t>
        </is>
      </c>
      <c r="F6285" s="11" t="n">
        <v>2005</v>
      </c>
      <c r="G6285" s="8" t="inlineStr">
        <is>
          <t>BMW</t>
        </is>
      </c>
      <c r="H6285" s="8" t="inlineStr">
        <is>
          <t>M8 Competition</t>
        </is>
      </c>
      <c r="I6285" s="8" t="inlineStr">
        <is>
          <t>Z3VP7LG883FMJ7F42</t>
        </is>
      </c>
      <c r="J6285" s="8" t="inlineStr">
        <is>
          <t>02 - Sports / GT</t>
        </is>
      </c>
      <c r="K6285" s="12" t="n">
        <v>330000</v>
      </c>
      <c r="L6285" s="8" t="inlineStr">
        <is>
          <t>Louisiana</t>
        </is>
      </c>
      <c r="M6285" s="13" t="n">
        <v>5650.47</v>
      </c>
      <c r="N6285" s="13" t="n">
        <v>4784.25</v>
      </c>
      <c r="O6285" s="8" t="n"/>
    </row>
    <row r="6286">
      <c r="A6286" s="8" t="inlineStr">
        <is>
          <t>CANON-202603-006323</t>
        </is>
      </c>
      <c r="B6286" s="9" t="inlineStr">
        <is>
          <t>2026-03</t>
        </is>
      </c>
      <c r="C6286" s="10" t="n">
        <v>46083</v>
      </c>
      <c r="D6286" s="9" t="inlineStr">
        <is>
          <t>Bound</t>
        </is>
      </c>
      <c r="E6286" s="8" t="inlineStr">
        <is>
          <t>Ottilie Farkas</t>
        </is>
      </c>
      <c r="F6286" s="11" t="n">
        <v>1992</v>
      </c>
      <c r="G6286" s="8" t="inlineStr">
        <is>
          <t>Maserati</t>
        </is>
      </c>
      <c r="H6286" s="8" t="inlineStr">
        <is>
          <t>GranTurismo</t>
        </is>
      </c>
      <c r="I6286" s="8" t="inlineStr">
        <is>
          <t>RAZYPT4LTTS8392DC</t>
        </is>
      </c>
      <c r="J6286" s="8" t="inlineStr">
        <is>
          <t>02 - Sports / GT</t>
        </is>
      </c>
      <c r="K6286" s="12" t="n">
        <v>845000</v>
      </c>
      <c r="L6286" s="8" t="inlineStr">
        <is>
          <t>Kentucky</t>
        </is>
      </c>
      <c r="M6286" s="13" t="n">
        <v>13886.7</v>
      </c>
      <c r="N6286" s="13" t="n">
        <v>11757.87</v>
      </c>
      <c r="O6286" s="8" t="n"/>
    </row>
    <row r="6287">
      <c r="A6287" s="8" t="inlineStr">
        <is>
          <t>CANON-202603-006324</t>
        </is>
      </c>
      <c r="B6287" s="9" t="inlineStr">
        <is>
          <t>2026-03</t>
        </is>
      </c>
      <c r="C6287" s="10" t="n">
        <v>46089</v>
      </c>
      <c r="D6287" s="9" t="inlineStr">
        <is>
          <t>Bound</t>
        </is>
      </c>
      <c r="E6287" s="8" t="inlineStr">
        <is>
          <t>Delphine Blackwood</t>
        </is>
      </c>
      <c r="F6287" s="11" t="n">
        <v>2004</v>
      </c>
      <c r="G6287" s="8" t="inlineStr">
        <is>
          <t>Aston Martin</t>
        </is>
      </c>
      <c r="H6287" s="8" t="inlineStr">
        <is>
          <t>DB5</t>
        </is>
      </c>
      <c r="I6287" s="8" t="inlineStr">
        <is>
          <t>ZYLX6610XC8ZCKWCT</t>
        </is>
      </c>
      <c r="J6287" s="8" t="inlineStr">
        <is>
          <t>07 - Post-War Classic (1946-1972)</t>
        </is>
      </c>
      <c r="K6287" s="12" t="n">
        <v>435000</v>
      </c>
      <c r="L6287" s="8" t="inlineStr">
        <is>
          <t>Georgia</t>
        </is>
      </c>
      <c r="M6287" s="13" t="n">
        <v>4412.38</v>
      </c>
      <c r="N6287" s="13" t="n">
        <v>3735.96</v>
      </c>
      <c r="O6287" s="8" t="n"/>
    </row>
    <row r="6288">
      <c r="A6288" s="8" t="inlineStr">
        <is>
          <t>CANON-202603-006325</t>
        </is>
      </c>
      <c r="B6288" s="9" t="inlineStr">
        <is>
          <t>2026-03</t>
        </is>
      </c>
      <c r="C6288" s="10" t="n">
        <v>46105</v>
      </c>
      <c r="D6288" s="9" t="inlineStr">
        <is>
          <t>Bound</t>
        </is>
      </c>
      <c r="E6288" s="8" t="inlineStr">
        <is>
          <t>Everett Larsson</t>
        </is>
      </c>
      <c r="F6288" s="11" t="n">
        <v>2018</v>
      </c>
      <c r="G6288" s="8" t="inlineStr">
        <is>
          <t>Alfa Romeo</t>
        </is>
      </c>
      <c r="H6288" s="8" t="inlineStr">
        <is>
          <t>8C 2900</t>
        </is>
      </c>
      <c r="I6288" s="8" t="inlineStr">
        <is>
          <t>HD28CCR1W0R15JF5L</t>
        </is>
      </c>
      <c r="J6288" s="8" t="inlineStr">
        <is>
          <t>06 - Vintage Pre-War (pre-1946)</t>
        </is>
      </c>
      <c r="K6288" s="12" t="n">
        <v>1575000</v>
      </c>
      <c r="L6288" s="8" t="inlineStr">
        <is>
          <t>Michigan</t>
        </is>
      </c>
      <c r="M6288" s="13" t="n">
        <v>15660.85</v>
      </c>
      <c r="N6288" s="13" t="n">
        <v>13260.04</v>
      </c>
      <c r="O6288" s="8" t="n"/>
    </row>
    <row r="6289">
      <c r="A6289" s="8" t="inlineStr">
        <is>
          <t>CANON-202603-006326</t>
        </is>
      </c>
      <c r="B6289" s="9" t="inlineStr">
        <is>
          <t>2026-03</t>
        </is>
      </c>
      <c r="C6289" s="10" t="n">
        <v>46087</v>
      </c>
      <c r="D6289" s="9" t="inlineStr">
        <is>
          <t>Bound</t>
        </is>
      </c>
      <c r="E6289" s="8" t="inlineStr">
        <is>
          <t>Ingrid Rourke</t>
        </is>
      </c>
      <c r="F6289" s="11" t="n">
        <v>1958</v>
      </c>
      <c r="G6289" s="8" t="inlineStr">
        <is>
          <t>Mercedes-Benz</t>
        </is>
      </c>
      <c r="H6289" s="8" t="inlineStr">
        <is>
          <t>280SL Pagoda</t>
        </is>
      </c>
      <c r="I6289" s="8" t="inlineStr">
        <is>
          <t>57UW729KB223APYES</t>
        </is>
      </c>
      <c r="J6289" s="8" t="inlineStr">
        <is>
          <t>07 - Post-War Classic (1946-1972)</t>
        </is>
      </c>
      <c r="K6289" s="12" t="n">
        <v>485000</v>
      </c>
      <c r="L6289" s="8" t="inlineStr">
        <is>
          <t>Illinois</t>
        </is>
      </c>
      <c r="M6289" s="13" t="n">
        <v>5973.74</v>
      </c>
      <c r="N6289" s="13" t="n">
        <v>5057.97</v>
      </c>
      <c r="O6289" s="8" t="n"/>
    </row>
    <row r="6290">
      <c r="A6290" s="8" t="inlineStr">
        <is>
          <t>CANON-202603-006327</t>
        </is>
      </c>
      <c r="B6290" s="9" t="inlineStr">
        <is>
          <t>2026-03</t>
        </is>
      </c>
      <c r="C6290" s="10" t="n">
        <v>46098</v>
      </c>
      <c r="D6290" s="9" t="inlineStr">
        <is>
          <t>Bound</t>
        </is>
      </c>
      <c r="E6290" s="8" t="inlineStr">
        <is>
          <t>Noor Vandermeer</t>
        </is>
      </c>
      <c r="F6290" s="11" t="n">
        <v>2007</v>
      </c>
      <c r="G6290" s="8" t="inlineStr">
        <is>
          <t>Aston Martin</t>
        </is>
      </c>
      <c r="H6290" s="8" t="inlineStr">
        <is>
          <t>DB5</t>
        </is>
      </c>
      <c r="I6290" s="8" t="inlineStr">
        <is>
          <t>X54XH56GYXZG8KMXV</t>
        </is>
      </c>
      <c r="J6290" s="8" t="inlineStr">
        <is>
          <t>07 - Post-War Classic (1946-1972)</t>
        </is>
      </c>
      <c r="K6290" s="12" t="n">
        <v>550000</v>
      </c>
      <c r="L6290" s="8" t="inlineStr">
        <is>
          <t>California</t>
        </is>
      </c>
      <c r="M6290" s="13" t="n">
        <v>6024.06</v>
      </c>
      <c r="N6290" s="13" t="n">
        <v>5100.57</v>
      </c>
      <c r="O6290" s="8" t="n"/>
    </row>
    <row r="6291">
      <c r="A6291" s="8" t="inlineStr">
        <is>
          <t>CANON-202603-006328</t>
        </is>
      </c>
      <c r="B6291" s="9" t="inlineStr">
        <is>
          <t>2026-03</t>
        </is>
      </c>
      <c r="C6291" s="10" t="n">
        <v>46095</v>
      </c>
      <c r="D6291" s="9" t="inlineStr">
        <is>
          <t>Bound</t>
        </is>
      </c>
      <c r="E6291" s="8" t="inlineStr">
        <is>
          <t>Mireille Blackwood</t>
        </is>
      </c>
      <c r="F6291" s="11" t="n">
        <v>1996</v>
      </c>
      <c r="G6291" s="8" t="inlineStr">
        <is>
          <t>Porsche</t>
        </is>
      </c>
      <c r="H6291" s="8" t="inlineStr">
        <is>
          <t>911 Turbo S</t>
        </is>
      </c>
      <c r="I6291" s="8" t="inlineStr">
        <is>
          <t>DCSAL1CD0NYYEXVB5</t>
        </is>
      </c>
      <c r="J6291" s="8" t="inlineStr">
        <is>
          <t>02 - Sports / GT</t>
        </is>
      </c>
      <c r="K6291" s="12" t="n">
        <v>745000</v>
      </c>
      <c r="L6291" s="8" t="inlineStr">
        <is>
          <t>North Dakota</t>
        </is>
      </c>
      <c r="M6291" s="13" t="n">
        <v>9319.530000000001</v>
      </c>
      <c r="N6291" s="13" t="n">
        <v>7890.85</v>
      </c>
      <c r="O6291" s="8" t="n"/>
    </row>
    <row r="6292">
      <c r="A6292" s="8" t="inlineStr">
        <is>
          <t>CANON-202603-006330</t>
        </is>
      </c>
      <c r="B6292" s="9" t="inlineStr">
        <is>
          <t>2026-03</t>
        </is>
      </c>
      <c r="C6292" s="10" t="n">
        <v>46102</v>
      </c>
      <c r="D6292" s="9" t="inlineStr">
        <is>
          <t>Bound</t>
        </is>
      </c>
      <c r="E6292" s="8" t="inlineStr">
        <is>
          <t>Thaddeus Vandermeer</t>
        </is>
      </c>
      <c r="F6292" s="11" t="n">
        <v>1996</v>
      </c>
      <c r="G6292" s="8" t="inlineStr">
        <is>
          <t>Lamborghini</t>
        </is>
      </c>
      <c r="H6292" s="8" t="inlineStr">
        <is>
          <t>Huracan EVO</t>
        </is>
      </c>
      <c r="I6292" s="8" t="inlineStr">
        <is>
          <t>N68KYZ139P8BU8CAF</t>
        </is>
      </c>
      <c r="J6292" s="8" t="inlineStr">
        <is>
          <t>03 - Supercar</t>
        </is>
      </c>
      <c r="K6292" s="12" t="n">
        <v>450000</v>
      </c>
      <c r="L6292" s="8" t="inlineStr">
        <is>
          <t>Nevada</t>
        </is>
      </c>
      <c r="M6292" s="13" t="n">
        <v>11424.06</v>
      </c>
      <c r="N6292" s="13" t="n">
        <v>9672.75</v>
      </c>
      <c r="O6292" s="8" t="n"/>
    </row>
    <row r="6293">
      <c r="A6293" s="8" t="inlineStr">
        <is>
          <t>CANON-202603-006331</t>
        </is>
      </c>
      <c r="B6293" s="9" t="inlineStr">
        <is>
          <t>2026-03</t>
        </is>
      </c>
      <c r="C6293" s="10" t="n">
        <v>46098</v>
      </c>
      <c r="D6293" s="9" t="inlineStr">
        <is>
          <t>Bound</t>
        </is>
      </c>
      <c r="E6293" s="8" t="inlineStr">
        <is>
          <t>Sunniva Underwood</t>
        </is>
      </c>
      <c r="F6293" s="11" t="n">
        <v>1977</v>
      </c>
      <c r="G6293" s="8" t="inlineStr">
        <is>
          <t>Lamborghini</t>
        </is>
      </c>
      <c r="H6293" s="8" t="inlineStr">
        <is>
          <t>Huracan EVO</t>
        </is>
      </c>
      <c r="I6293" s="8" t="inlineStr">
        <is>
          <t>JVWX65G36KDXH586W</t>
        </is>
      </c>
      <c r="J6293" s="8" t="inlineStr">
        <is>
          <t>03 - Supercar</t>
        </is>
      </c>
      <c r="K6293" s="12" t="n">
        <v>945000</v>
      </c>
      <c r="L6293" s="8" t="inlineStr">
        <is>
          <t>Mississippi</t>
        </is>
      </c>
      <c r="M6293" s="13" t="n">
        <v>20157.03</v>
      </c>
      <c r="N6293" s="13" t="n">
        <v>17066.96</v>
      </c>
      <c r="O6293" s="8" t="n"/>
    </row>
    <row r="6294">
      <c r="A6294" s="8" t="inlineStr">
        <is>
          <t>CANON-202603-006333</t>
        </is>
      </c>
      <c r="B6294" s="9" t="inlineStr">
        <is>
          <t>2026-03</t>
        </is>
      </c>
      <c r="C6294" s="10" t="n">
        <v>46084</v>
      </c>
      <c r="D6294" s="9" t="inlineStr">
        <is>
          <t>Bound</t>
        </is>
      </c>
      <c r="E6294" s="8" t="inlineStr">
        <is>
          <t>Priya Bellandi</t>
        </is>
      </c>
      <c r="F6294" s="11" t="n">
        <v>1977</v>
      </c>
      <c r="G6294" s="8" t="inlineStr">
        <is>
          <t>Aston Martin</t>
        </is>
      </c>
      <c r="H6294" s="8" t="inlineStr">
        <is>
          <t>DB12</t>
        </is>
      </c>
      <c r="I6294" s="8" t="inlineStr">
        <is>
          <t>DN1BMGS6VPHMHR2P9</t>
        </is>
      </c>
      <c r="J6294" s="8" t="inlineStr">
        <is>
          <t>02 - Sports / GT</t>
        </is>
      </c>
      <c r="K6294" s="12" t="n">
        <v>355000</v>
      </c>
      <c r="L6294" s="8" t="inlineStr">
        <is>
          <t>New York</t>
        </is>
      </c>
      <c r="M6294" s="13" t="n">
        <v>6430.19</v>
      </c>
      <c r="N6294" s="13" t="n">
        <v>5444.44</v>
      </c>
      <c r="O6294" s="8" t="n"/>
    </row>
    <row r="6295">
      <c r="A6295" s="8" t="inlineStr">
        <is>
          <t>CANON-202603-006335</t>
        </is>
      </c>
      <c r="B6295" s="9" t="inlineStr">
        <is>
          <t>2026-03</t>
        </is>
      </c>
      <c r="C6295" s="10" t="n">
        <v>46084</v>
      </c>
      <c r="D6295" s="9" t="inlineStr">
        <is>
          <t>Bound</t>
        </is>
      </c>
      <c r="E6295" s="8" t="inlineStr">
        <is>
          <t>Everett Blackwood</t>
        </is>
      </c>
      <c r="F6295" s="11" t="n">
        <v>1993</v>
      </c>
      <c r="G6295" s="8" t="inlineStr">
        <is>
          <t>Aston Martin</t>
        </is>
      </c>
      <c r="H6295" s="8" t="inlineStr">
        <is>
          <t>DB12</t>
        </is>
      </c>
      <c r="I6295" s="8" t="inlineStr">
        <is>
          <t>JP4FMAN8S95P2C4LF</t>
        </is>
      </c>
      <c r="J6295" s="8" t="inlineStr">
        <is>
          <t>02 - Sports / GT</t>
        </is>
      </c>
      <c r="K6295" s="12" t="n">
        <v>385000</v>
      </c>
      <c r="L6295" s="8" t="inlineStr">
        <is>
          <t>Alaska</t>
        </is>
      </c>
      <c r="M6295" s="13" t="n">
        <v>6210.85</v>
      </c>
      <c r="N6295" s="13" t="n">
        <v>5258.73</v>
      </c>
      <c r="O6295" s="8" t="n"/>
    </row>
    <row r="6296">
      <c r="A6296" s="8" t="inlineStr">
        <is>
          <t>CANON-202603-006337</t>
        </is>
      </c>
      <c r="B6296" s="9" t="inlineStr">
        <is>
          <t>2026-03</t>
        </is>
      </c>
      <c r="C6296" s="10" t="n">
        <v>46087</v>
      </c>
      <c r="D6296" s="9" t="inlineStr">
        <is>
          <t>Bound</t>
        </is>
      </c>
      <c r="E6296" s="8" t="inlineStr">
        <is>
          <t>Mireille Chattopadhyay</t>
        </is>
      </c>
      <c r="F6296" s="11" t="n">
        <v>1996</v>
      </c>
      <c r="G6296" s="8" t="inlineStr">
        <is>
          <t>McLaren</t>
        </is>
      </c>
      <c r="H6296" s="8" t="inlineStr">
        <is>
          <t>750S</t>
        </is>
      </c>
      <c r="I6296" s="8" t="inlineStr">
        <is>
          <t>TV0MLYT5RE0NKBHPV</t>
        </is>
      </c>
      <c r="J6296" s="8" t="inlineStr">
        <is>
          <t>03 - Supercar</t>
        </is>
      </c>
      <c r="K6296" s="12" t="n">
        <v>1020000</v>
      </c>
      <c r="L6296" s="8" t="inlineStr">
        <is>
          <t>Oregon</t>
        </is>
      </c>
      <c r="M6296" s="13" t="n">
        <v>17397.74</v>
      </c>
      <c r="N6296" s="13" t="n">
        <v>14730.67</v>
      </c>
      <c r="O6296" s="8" t="n"/>
    </row>
    <row r="6297">
      <c r="A6297" s="8" t="inlineStr">
        <is>
          <t>CANON-202603-006339</t>
        </is>
      </c>
      <c r="B6297" s="9" t="inlineStr">
        <is>
          <t>2026-03</t>
        </is>
      </c>
      <c r="C6297" s="10" t="n">
        <v>46090</v>
      </c>
      <c r="D6297" s="9" t="inlineStr">
        <is>
          <t>Bound</t>
        </is>
      </c>
      <c r="E6297" s="8" t="inlineStr">
        <is>
          <t>Priya Ashcombe</t>
        </is>
      </c>
      <c r="F6297" s="11" t="n">
        <v>1976</v>
      </c>
      <c r="G6297" s="8" t="inlineStr">
        <is>
          <t>Mercedes-Benz</t>
        </is>
      </c>
      <c r="H6297" s="8" t="inlineStr">
        <is>
          <t>AMG GT</t>
        </is>
      </c>
      <c r="I6297" s="8" t="inlineStr">
        <is>
          <t>ZDYFHNBKG65AZZ2VE</t>
        </is>
      </c>
      <c r="J6297" s="8" t="inlineStr">
        <is>
          <t>02 - Sports / GT</t>
        </is>
      </c>
      <c r="K6297" s="12" t="n">
        <v>170000</v>
      </c>
      <c r="L6297" s="8" t="inlineStr">
        <is>
          <t>Colorado</t>
        </is>
      </c>
      <c r="M6297" s="13" t="n">
        <v>3246.04</v>
      </c>
      <c r="N6297" s="13" t="n">
        <v>2748.42</v>
      </c>
      <c r="O6297" s="8" t="n"/>
    </row>
    <row r="6298">
      <c r="A6298" s="8" t="inlineStr">
        <is>
          <t>CANON-202603-006340</t>
        </is>
      </c>
      <c r="B6298" s="9" t="inlineStr">
        <is>
          <t>2026-03</t>
        </is>
      </c>
      <c r="C6298" s="10" t="n">
        <v>46097</v>
      </c>
      <c r="D6298" s="9" t="inlineStr">
        <is>
          <t>Bound</t>
        </is>
      </c>
      <c r="E6298" s="8" t="inlineStr">
        <is>
          <t>Mireille Okonkwo</t>
        </is>
      </c>
      <c r="F6298" s="11" t="n">
        <v>1966</v>
      </c>
      <c r="G6298" s="8" t="inlineStr">
        <is>
          <t>Bentley</t>
        </is>
      </c>
      <c r="H6298" s="8" t="inlineStr">
        <is>
          <t>4.5 Litre</t>
        </is>
      </c>
      <c r="I6298" s="8" t="inlineStr">
        <is>
          <t>X5754SFWS3UMX28AH</t>
        </is>
      </c>
      <c r="J6298" s="8" t="inlineStr">
        <is>
          <t>06 - Vintage Pre-War (pre-1946)</t>
        </is>
      </c>
      <c r="K6298" s="12" t="n">
        <v>1950000</v>
      </c>
      <c r="L6298" s="8" t="inlineStr">
        <is>
          <t>Hawaii</t>
        </is>
      </c>
      <c r="M6298" s="13" t="n">
        <v>16262.26</v>
      </c>
      <c r="N6298" s="13" t="n">
        <v>13769.26</v>
      </c>
      <c r="O6298" s="8" t="n"/>
    </row>
    <row r="6299">
      <c r="A6299" s="8" t="inlineStr">
        <is>
          <t>CANON-202603-006341</t>
        </is>
      </c>
      <c r="B6299" s="9" t="inlineStr">
        <is>
          <t>2026-03</t>
        </is>
      </c>
      <c r="C6299" s="10" t="n">
        <v>46086</v>
      </c>
      <c r="D6299" s="9" t="inlineStr">
        <is>
          <t>Bound</t>
        </is>
      </c>
      <c r="E6299" s="8" t="inlineStr">
        <is>
          <t>Everett Kingsford</t>
        </is>
      </c>
      <c r="F6299" s="11" t="n">
        <v>1960</v>
      </c>
      <c r="G6299" s="8" t="inlineStr">
        <is>
          <t>Mercedes-Benz</t>
        </is>
      </c>
      <c r="H6299" s="8" t="inlineStr">
        <is>
          <t>AMG GT</t>
        </is>
      </c>
      <c r="I6299" s="8" t="inlineStr">
        <is>
          <t>PB73DGVGLCNPV8TGG</t>
        </is>
      </c>
      <c r="J6299" s="8" t="inlineStr">
        <is>
          <t>02 - Sports / GT</t>
        </is>
      </c>
      <c r="K6299" s="12" t="n">
        <v>310000</v>
      </c>
      <c r="L6299" s="8" t="inlineStr">
        <is>
          <t>Utah</t>
        </is>
      </c>
      <c r="M6299" s="13" t="n">
        <v>5922.17</v>
      </c>
      <c r="N6299" s="13" t="n">
        <v>5014.3</v>
      </c>
      <c r="O6299" s="8" t="n"/>
    </row>
    <row r="6300">
      <c r="A6300" s="8" t="inlineStr">
        <is>
          <t>CANON-202603-006342</t>
        </is>
      </c>
      <c r="B6300" s="9" t="inlineStr">
        <is>
          <t>2026-03</t>
        </is>
      </c>
      <c r="C6300" s="10" t="n">
        <v>46092</v>
      </c>
      <c r="D6300" s="9" t="inlineStr">
        <is>
          <t>Bound</t>
        </is>
      </c>
      <c r="E6300" s="8" t="inlineStr">
        <is>
          <t>Ottilie Merriweather</t>
        </is>
      </c>
      <c r="F6300" s="11" t="n">
        <v>1994</v>
      </c>
      <c r="G6300" s="8" t="inlineStr">
        <is>
          <t>BMW</t>
        </is>
      </c>
      <c r="H6300" s="8" t="inlineStr">
        <is>
          <t>M8 Competition</t>
        </is>
      </c>
      <c r="I6300" s="8" t="inlineStr">
        <is>
          <t>AABYK26B2TZV1TN8B</t>
        </is>
      </c>
      <c r="J6300" s="8" t="inlineStr">
        <is>
          <t>02 - Sports / GT</t>
        </is>
      </c>
      <c r="K6300" s="12" t="n">
        <v>375000</v>
      </c>
      <c r="L6300" s="8" t="inlineStr">
        <is>
          <t>Michigan</t>
        </is>
      </c>
      <c r="M6300" s="13" t="n">
        <v>8225.24</v>
      </c>
      <c r="N6300" s="13" t="n">
        <v>6964.31</v>
      </c>
      <c r="O6300" s="8" t="n"/>
    </row>
    <row r="6301">
      <c r="A6301" s="8" t="inlineStr">
        <is>
          <t>CANON-202603-006343</t>
        </is>
      </c>
      <c r="B6301" s="9" t="inlineStr">
        <is>
          <t>2026-03</t>
        </is>
      </c>
      <c r="C6301" s="10" t="n">
        <v>46094</v>
      </c>
      <c r="D6301" s="9" t="inlineStr">
        <is>
          <t>Bound</t>
        </is>
      </c>
      <c r="E6301" s="8" t="inlineStr">
        <is>
          <t>Emiliano Farkas</t>
        </is>
      </c>
      <c r="F6301" s="11" t="n">
        <v>1978</v>
      </c>
      <c r="G6301" s="8" t="inlineStr">
        <is>
          <t>Bentley</t>
        </is>
      </c>
      <c r="H6301" s="8" t="inlineStr">
        <is>
          <t>Continental GT</t>
        </is>
      </c>
      <c r="I6301" s="8" t="inlineStr">
        <is>
          <t>F4J7ARVJW7UDR4U1G</t>
        </is>
      </c>
      <c r="J6301" s="8" t="inlineStr">
        <is>
          <t>02 - Sports / GT</t>
        </is>
      </c>
      <c r="K6301" s="12" t="n">
        <v>695000</v>
      </c>
      <c r="L6301" s="8" t="inlineStr">
        <is>
          <t>Mississippi</t>
        </is>
      </c>
      <c r="M6301" s="13" t="n">
        <v>10143.07</v>
      </c>
      <c r="N6301" s="13" t="n">
        <v>8588.139999999999</v>
      </c>
      <c r="O6301" s="8" t="n"/>
    </row>
    <row r="6302">
      <c r="A6302" s="8" t="inlineStr">
        <is>
          <t>CANON-202603-006344</t>
        </is>
      </c>
      <c r="B6302" s="9" t="inlineStr">
        <is>
          <t>2026-03</t>
        </is>
      </c>
      <c r="C6302" s="10" t="n">
        <v>46088</v>
      </c>
      <c r="D6302" s="9" t="inlineStr">
        <is>
          <t>Bound</t>
        </is>
      </c>
      <c r="E6302" s="8" t="inlineStr">
        <is>
          <t>Wilhelmina Fairweather</t>
        </is>
      </c>
      <c r="F6302" s="11" t="n">
        <v>1979</v>
      </c>
      <c r="G6302" s="8" t="inlineStr">
        <is>
          <t>McLaren</t>
        </is>
      </c>
      <c r="H6302" s="8" t="inlineStr">
        <is>
          <t>750S</t>
        </is>
      </c>
      <c r="I6302" s="8" t="inlineStr">
        <is>
          <t>YZAVRKPS4GZ1ZZP37</t>
        </is>
      </c>
      <c r="J6302" s="8" t="inlineStr">
        <is>
          <t>03 - Supercar</t>
        </is>
      </c>
      <c r="K6302" s="12" t="n">
        <v>1055000</v>
      </c>
      <c r="L6302" s="8" t="inlineStr">
        <is>
          <t>Texas</t>
        </is>
      </c>
      <c r="M6302" s="13" t="n">
        <v>18313.21</v>
      </c>
      <c r="N6302" s="13" t="n">
        <v>15505.79</v>
      </c>
      <c r="O6302" s="8" t="n"/>
    </row>
    <row r="6303">
      <c r="A6303" s="8" t="inlineStr">
        <is>
          <t>CANON-202603-006345</t>
        </is>
      </c>
      <c r="B6303" s="9" t="inlineStr">
        <is>
          <t>2026-03</t>
        </is>
      </c>
      <c r="C6303" s="10" t="n">
        <v>46093</v>
      </c>
      <c r="D6303" s="9" t="inlineStr">
        <is>
          <t>Bound</t>
        </is>
      </c>
      <c r="E6303" s="8" t="inlineStr">
        <is>
          <t>Sunniva Delacroix</t>
        </is>
      </c>
      <c r="F6303" s="11" t="n">
        <v>1958</v>
      </c>
      <c r="G6303" s="8" t="inlineStr">
        <is>
          <t>BMW</t>
        </is>
      </c>
      <c r="H6303" s="8" t="inlineStr">
        <is>
          <t>M8 Competition</t>
        </is>
      </c>
      <c r="I6303" s="8" t="inlineStr">
        <is>
          <t>HNMDRX7LHNZEUG662</t>
        </is>
      </c>
      <c r="J6303" s="8" t="inlineStr">
        <is>
          <t>02 - Sports / GT</t>
        </is>
      </c>
      <c r="K6303" s="12" t="n">
        <v>560000</v>
      </c>
      <c r="L6303" s="8" t="inlineStr">
        <is>
          <t>California</t>
        </is>
      </c>
      <c r="M6303" s="13" t="n">
        <v>9271.700000000001</v>
      </c>
      <c r="N6303" s="13" t="n">
        <v>7850.35</v>
      </c>
      <c r="O6303" s="8" t="n"/>
    </row>
    <row r="6304">
      <c r="A6304" s="8" t="inlineStr">
        <is>
          <t>CANON-202603-006347</t>
        </is>
      </c>
      <c r="B6304" s="9" t="inlineStr">
        <is>
          <t>2026-03</t>
        </is>
      </c>
      <c r="C6304" s="10" t="n">
        <v>46112</v>
      </c>
      <c r="D6304" s="9" t="inlineStr">
        <is>
          <t>Bound</t>
        </is>
      </c>
      <c r="E6304" s="8" t="inlineStr">
        <is>
          <t>Cassius Thistlewood</t>
        </is>
      </c>
      <c r="F6304" s="11" t="n">
        <v>1961</v>
      </c>
      <c r="G6304" s="8" t="inlineStr">
        <is>
          <t>BMW</t>
        </is>
      </c>
      <c r="H6304" s="8" t="inlineStr">
        <is>
          <t>M8 Competition</t>
        </is>
      </c>
      <c r="I6304" s="8" t="inlineStr">
        <is>
          <t>PGTWV3HN2BJEYEB63</t>
        </is>
      </c>
      <c r="J6304" s="8" t="inlineStr">
        <is>
          <t>02 - Sports / GT</t>
        </is>
      </c>
      <c r="K6304" s="12" t="n">
        <v>750000</v>
      </c>
      <c r="L6304" s="8" t="inlineStr">
        <is>
          <t>New Jersey</t>
        </is>
      </c>
      <c r="M6304" s="13" t="n">
        <v>8370.280000000001</v>
      </c>
      <c r="N6304" s="13" t="n">
        <v>7087.12</v>
      </c>
      <c r="O6304" s="8" t="n"/>
    </row>
    <row r="6305">
      <c r="A6305" s="8" t="inlineStr">
        <is>
          <t>CANON-202603-006348</t>
        </is>
      </c>
      <c r="B6305" s="9" t="inlineStr">
        <is>
          <t>2026-03</t>
        </is>
      </c>
      <c r="C6305" s="10" t="n">
        <v>46088</v>
      </c>
      <c r="D6305" s="9" t="inlineStr">
        <is>
          <t>Bound</t>
        </is>
      </c>
      <c r="E6305" s="8" t="inlineStr">
        <is>
          <t>Sunniva Castellanos</t>
        </is>
      </c>
      <c r="F6305" s="11" t="n">
        <v>1993</v>
      </c>
      <c r="G6305" s="8" t="inlineStr">
        <is>
          <t>Aston Martin</t>
        </is>
      </c>
      <c r="H6305" s="8" t="inlineStr">
        <is>
          <t>DB12</t>
        </is>
      </c>
      <c r="I6305" s="8" t="inlineStr">
        <is>
          <t>S3UDRS3ZYV50PCN5J</t>
        </is>
      </c>
      <c r="J6305" s="8" t="inlineStr">
        <is>
          <t>02 - Sports / GT</t>
        </is>
      </c>
      <c r="K6305" s="12" t="n">
        <v>670000</v>
      </c>
      <c r="L6305" s="8" t="inlineStr">
        <is>
          <t>Missouri</t>
        </is>
      </c>
      <c r="M6305" s="13" t="n">
        <v>8710</v>
      </c>
      <c r="N6305" s="13" t="n">
        <v>7374.76</v>
      </c>
      <c r="O6305" s="8" t="n"/>
    </row>
    <row r="6306">
      <c r="A6306" s="8" t="inlineStr">
        <is>
          <t>CANON-202603-006349</t>
        </is>
      </c>
      <c r="B6306" s="9" t="inlineStr">
        <is>
          <t>2026-03</t>
        </is>
      </c>
      <c r="C6306" s="10" t="n">
        <v>46110</v>
      </c>
      <c r="D6306" s="9" t="inlineStr">
        <is>
          <t>Bound</t>
        </is>
      </c>
      <c r="E6306" s="8" t="inlineStr">
        <is>
          <t>Marisol Bellandi</t>
        </is>
      </c>
      <c r="F6306" s="11" t="n">
        <v>1957</v>
      </c>
      <c r="G6306" s="8" t="inlineStr">
        <is>
          <t>Mercedes-Benz</t>
        </is>
      </c>
      <c r="H6306" s="8" t="inlineStr">
        <is>
          <t>AMG GT</t>
        </is>
      </c>
      <c r="I6306" s="8" t="inlineStr">
        <is>
          <t>67CXEJ80G4025J5SZ</t>
        </is>
      </c>
      <c r="J6306" s="8" t="inlineStr">
        <is>
          <t>02 - Sports / GT</t>
        </is>
      </c>
      <c r="K6306" s="12" t="n">
        <v>685000</v>
      </c>
      <c r="L6306" s="8" t="inlineStr">
        <is>
          <t>Washington</t>
        </is>
      </c>
      <c r="M6306" s="13" t="n">
        <v>8064.91</v>
      </c>
      <c r="N6306" s="13" t="n">
        <v>6828.56</v>
      </c>
      <c r="O6306" s="8" t="n"/>
    </row>
    <row r="6307">
      <c r="A6307" s="8" t="inlineStr">
        <is>
          <t>CANON-202603-006350</t>
        </is>
      </c>
      <c r="B6307" s="9" t="inlineStr">
        <is>
          <t>2026-03</t>
        </is>
      </c>
      <c r="C6307" s="10" t="n">
        <v>46109</v>
      </c>
      <c r="D6307" s="9" t="inlineStr">
        <is>
          <t>Bound</t>
        </is>
      </c>
      <c r="E6307" s="8" t="inlineStr">
        <is>
          <t>Priya Farkas</t>
        </is>
      </c>
      <c r="F6307" s="11" t="n">
        <v>1994</v>
      </c>
      <c r="G6307" s="8" t="inlineStr">
        <is>
          <t>Bentley</t>
        </is>
      </c>
      <c r="H6307" s="8" t="inlineStr">
        <is>
          <t>Continental GT</t>
        </is>
      </c>
      <c r="I6307" s="8" t="inlineStr">
        <is>
          <t>UCYKXEZUNVXD2S2NG</t>
        </is>
      </c>
      <c r="J6307" s="8" t="inlineStr">
        <is>
          <t>02 - Sports / GT</t>
        </is>
      </c>
      <c r="K6307" s="12" t="n">
        <v>405000</v>
      </c>
      <c r="L6307" s="8" t="inlineStr">
        <is>
          <t>Illinois</t>
        </is>
      </c>
      <c r="M6307" s="13" t="n">
        <v>7794.34</v>
      </c>
      <c r="N6307" s="13" t="n">
        <v>6599.47</v>
      </c>
      <c r="O6307" s="8" t="n"/>
    </row>
    <row r="6308">
      <c r="A6308" s="8" t="inlineStr">
        <is>
          <t>CANON-202603-006351</t>
        </is>
      </c>
      <c r="B6308" s="9" t="inlineStr">
        <is>
          <t>2026-03</t>
        </is>
      </c>
      <c r="C6308" s="10" t="n">
        <v>46082</v>
      </c>
      <c r="D6308" s="9" t="inlineStr">
        <is>
          <t>Bound</t>
        </is>
      </c>
      <c r="E6308" s="8" t="inlineStr">
        <is>
          <t>Ramona Underwood</t>
        </is>
      </c>
      <c r="F6308" s="11" t="n">
        <v>2015</v>
      </c>
      <c r="G6308" s="8" t="inlineStr">
        <is>
          <t>Bentley</t>
        </is>
      </c>
      <c r="H6308" s="8" t="inlineStr">
        <is>
          <t>4.5 Litre</t>
        </is>
      </c>
      <c r="I6308" s="8" t="inlineStr">
        <is>
          <t>BJX7SW59FDUDKFBHF</t>
        </is>
      </c>
      <c r="J6308" s="8" t="inlineStr">
        <is>
          <t>06 - Vintage Pre-War (pre-1946)</t>
        </is>
      </c>
      <c r="K6308" s="12" t="n">
        <v>1850000</v>
      </c>
      <c r="L6308" s="8" t="inlineStr">
        <is>
          <t>Florida</t>
        </is>
      </c>
      <c r="M6308" s="13" t="n">
        <v>16852.45</v>
      </c>
      <c r="N6308" s="13" t="n">
        <v>14268.97</v>
      </c>
      <c r="O6308" s="8" t="n"/>
    </row>
    <row r="6309">
      <c r="A6309" s="8" t="inlineStr">
        <is>
          <t>CANON-202603-006352</t>
        </is>
      </c>
      <c r="B6309" s="9" t="inlineStr">
        <is>
          <t>2026-03</t>
        </is>
      </c>
      <c r="C6309" s="10" t="n">
        <v>46104</v>
      </c>
      <c r="D6309" s="9" t="inlineStr">
        <is>
          <t>Bound</t>
        </is>
      </c>
      <c r="E6309" s="8" t="inlineStr">
        <is>
          <t>Horace Okonkwo</t>
        </is>
      </c>
      <c r="F6309" s="11" t="n">
        <v>2009</v>
      </c>
      <c r="G6309" s="8" t="inlineStr">
        <is>
          <t>Maserati</t>
        </is>
      </c>
      <c r="H6309" s="8" t="inlineStr">
        <is>
          <t>GranTurismo</t>
        </is>
      </c>
      <c r="I6309" s="8" t="inlineStr">
        <is>
          <t>AG9BLJPG380678W68</t>
        </is>
      </c>
      <c r="J6309" s="8" t="inlineStr">
        <is>
          <t>02 - Sports / GT</t>
        </is>
      </c>
      <c r="K6309" s="12" t="n">
        <v>370000</v>
      </c>
      <c r="L6309" s="8" t="inlineStr">
        <is>
          <t>Alabama</t>
        </is>
      </c>
      <c r="M6309" s="13" t="n">
        <v>6649.53</v>
      </c>
      <c r="N6309" s="13" t="n">
        <v>5630.16</v>
      </c>
      <c r="O6309" s="8" t="n"/>
    </row>
    <row r="6310">
      <c r="A6310" s="8" t="inlineStr">
        <is>
          <t>CANON-202603-006354</t>
        </is>
      </c>
      <c r="B6310" s="9" t="inlineStr">
        <is>
          <t>2026-03</t>
        </is>
      </c>
      <c r="C6310" s="10" t="n">
        <v>46110</v>
      </c>
      <c r="D6310" s="9" t="inlineStr">
        <is>
          <t>Bound</t>
        </is>
      </c>
      <c r="E6310" s="8" t="inlineStr">
        <is>
          <t>Wilhelmina Farkas</t>
        </is>
      </c>
      <c r="F6310" s="11" t="n">
        <v>1987</v>
      </c>
      <c r="G6310" s="8" t="inlineStr">
        <is>
          <t>BMW</t>
        </is>
      </c>
      <c r="H6310" s="8" t="inlineStr">
        <is>
          <t>M8 Competition</t>
        </is>
      </c>
      <c r="I6310" s="8" t="inlineStr">
        <is>
          <t>UJMVZ47AUXKT8WS40</t>
        </is>
      </c>
      <c r="J6310" s="8" t="inlineStr">
        <is>
          <t>02 - Sports / GT</t>
        </is>
      </c>
      <c r="K6310" s="12" t="n">
        <v>460000</v>
      </c>
      <c r="L6310" s="8" t="inlineStr">
        <is>
          <t>Ohio</t>
        </is>
      </c>
      <c r="M6310" s="13" t="n">
        <v>9048.110000000001</v>
      </c>
      <c r="N6310" s="13" t="n">
        <v>7661.03</v>
      </c>
      <c r="O6310" s="8" t="n"/>
    </row>
    <row r="6311">
      <c r="A6311" s="8" t="inlineStr">
        <is>
          <t>CANON-202603-006355</t>
        </is>
      </c>
      <c r="B6311" s="9" t="inlineStr">
        <is>
          <t>2026-03</t>
        </is>
      </c>
      <c r="C6311" s="10" t="n">
        <v>46110</v>
      </c>
      <c r="D6311" s="9" t="inlineStr">
        <is>
          <t>Bound</t>
        </is>
      </c>
      <c r="E6311" s="8" t="inlineStr">
        <is>
          <t>Delphine Delacroix</t>
        </is>
      </c>
      <c r="F6311" s="11" t="n">
        <v>1970</v>
      </c>
      <c r="G6311" s="8" t="inlineStr">
        <is>
          <t>Mercedes-Benz</t>
        </is>
      </c>
      <c r="H6311" s="8" t="inlineStr">
        <is>
          <t>AMG GT</t>
        </is>
      </c>
      <c r="I6311" s="8" t="inlineStr">
        <is>
          <t>6NCWWF4GUHD3BPFWG</t>
        </is>
      </c>
      <c r="J6311" s="8" t="inlineStr">
        <is>
          <t>02 - Sports / GT</t>
        </is>
      </c>
      <c r="K6311" s="12" t="n">
        <v>1095000</v>
      </c>
      <c r="L6311" s="8" t="inlineStr">
        <is>
          <t>Kentucky</t>
        </is>
      </c>
      <c r="M6311" s="13" t="n">
        <v>15226.7</v>
      </c>
      <c r="N6311" s="13" t="n">
        <v>12892.45</v>
      </c>
      <c r="O6311" s="8" t="n"/>
    </row>
    <row r="6312">
      <c r="A6312" s="8" t="inlineStr">
        <is>
          <t>CANON-202603-006357</t>
        </is>
      </c>
      <c r="B6312" s="9" t="inlineStr">
        <is>
          <t>2026-03</t>
        </is>
      </c>
      <c r="C6312" s="10" t="n">
        <v>46084</v>
      </c>
      <c r="D6312" s="9" t="inlineStr">
        <is>
          <t>Bound</t>
        </is>
      </c>
      <c r="E6312" s="8" t="inlineStr">
        <is>
          <t>Ingrid Chattopadhyay</t>
        </is>
      </c>
      <c r="F6312" s="11" t="n">
        <v>1983</v>
      </c>
      <c r="G6312" s="8" t="inlineStr">
        <is>
          <t>Singer</t>
        </is>
      </c>
      <c r="H6312" s="8" t="inlineStr">
        <is>
          <t>911 Reimagined</t>
        </is>
      </c>
      <c r="I6312" s="8" t="inlineStr">
        <is>
          <t>1W6NYR78K47ZH6698</t>
        </is>
      </c>
      <c r="J6312" s="8" t="inlineStr">
        <is>
          <t>11 - Restomod / Coachbuilt / Bespoke</t>
        </is>
      </c>
      <c r="K6312" s="12" t="n">
        <v>580000</v>
      </c>
      <c r="L6312" s="8" t="inlineStr">
        <is>
          <t>California</t>
        </is>
      </c>
      <c r="M6312" s="13" t="n">
        <v>11523.4</v>
      </c>
      <c r="N6312" s="13" t="n">
        <v>9756.860000000001</v>
      </c>
      <c r="O6312" s="8" t="n"/>
    </row>
    <row r="6313">
      <c r="A6313" s="8" t="inlineStr">
        <is>
          <t>CANON-202603-006358</t>
        </is>
      </c>
      <c r="B6313" s="9" t="inlineStr">
        <is>
          <t>2026-03</t>
        </is>
      </c>
      <c r="C6313" s="10" t="n">
        <v>46101</v>
      </c>
      <c r="D6313" s="9" t="inlineStr">
        <is>
          <t>Bound</t>
        </is>
      </c>
      <c r="E6313" s="8" t="inlineStr">
        <is>
          <t>Marisol Vasquez</t>
        </is>
      </c>
      <c r="F6313" s="11" t="n">
        <v>1976</v>
      </c>
      <c r="G6313" s="8" t="inlineStr">
        <is>
          <t>Lamborghini</t>
        </is>
      </c>
      <c r="H6313" s="8" t="inlineStr">
        <is>
          <t>Huracan EVO</t>
        </is>
      </c>
      <c r="I6313" s="8" t="inlineStr">
        <is>
          <t>RBA6BL117RN5J0H9M</t>
        </is>
      </c>
      <c r="J6313" s="8" t="inlineStr">
        <is>
          <t>03 - Supercar</t>
        </is>
      </c>
      <c r="K6313" s="12" t="n">
        <v>1370000</v>
      </c>
      <c r="L6313" s="8" t="inlineStr">
        <is>
          <t>Delaware</t>
        </is>
      </c>
      <c r="M6313" s="13" t="n">
        <v>25849.06</v>
      </c>
      <c r="N6313" s="13" t="n">
        <v>21886.4</v>
      </c>
      <c r="O6313" s="8" t="n"/>
    </row>
    <row r="6314">
      <c r="A6314" s="8" t="inlineStr">
        <is>
          <t>CANON-202603-006363</t>
        </is>
      </c>
      <c r="B6314" s="9" t="inlineStr">
        <is>
          <t>2026-03</t>
        </is>
      </c>
      <c r="C6314" s="10" t="n">
        <v>46101</v>
      </c>
      <c r="D6314" s="9" t="inlineStr">
        <is>
          <t>Bound</t>
        </is>
      </c>
      <c r="E6314" s="8" t="inlineStr">
        <is>
          <t>Delphine Vandermeer</t>
        </is>
      </c>
      <c r="F6314" s="11" t="n">
        <v>2004</v>
      </c>
      <c r="G6314" s="8" t="inlineStr">
        <is>
          <t>Ferrari</t>
        </is>
      </c>
      <c r="H6314" s="8" t="inlineStr">
        <is>
          <t>SF90 Stradale</t>
        </is>
      </c>
      <c r="I6314" s="8" t="inlineStr">
        <is>
          <t>0GXH214RZY06PEN6B</t>
        </is>
      </c>
      <c r="J6314" s="8" t="inlineStr">
        <is>
          <t>03 - Supercar</t>
        </is>
      </c>
      <c r="K6314" s="12" t="n">
        <v>1635000</v>
      </c>
      <c r="L6314" s="8" t="inlineStr">
        <is>
          <t>Michigan</t>
        </is>
      </c>
      <c r="M6314" s="13" t="n">
        <v>38252.83</v>
      </c>
      <c r="N6314" s="13" t="n">
        <v>32388.67</v>
      </c>
      <c r="O6314" s="8" t="n"/>
    </row>
    <row r="6315">
      <c r="A6315" s="8" t="inlineStr">
        <is>
          <t>CANON-202603-006364</t>
        </is>
      </c>
      <c r="B6315" s="9" t="inlineStr">
        <is>
          <t>2026-03</t>
        </is>
      </c>
      <c r="C6315" s="10" t="n">
        <v>46100</v>
      </c>
      <c r="D6315" s="9" t="inlineStr">
        <is>
          <t>Bound</t>
        </is>
      </c>
      <c r="E6315" s="8" t="inlineStr">
        <is>
          <t>Thaddeus Pennington</t>
        </is>
      </c>
      <c r="F6315" s="11" t="n">
        <v>1976</v>
      </c>
      <c r="G6315" s="8" t="inlineStr">
        <is>
          <t>Aston Martin</t>
        </is>
      </c>
      <c r="H6315" s="8" t="inlineStr">
        <is>
          <t>DB12</t>
        </is>
      </c>
      <c r="I6315" s="8" t="inlineStr">
        <is>
          <t>N494RPNXCR1XG3CWY</t>
        </is>
      </c>
      <c r="J6315" s="8" t="inlineStr">
        <is>
          <t>02 - Sports / GT</t>
        </is>
      </c>
      <c r="K6315" s="12" t="n">
        <v>420000</v>
      </c>
      <c r="L6315" s="8" t="inlineStr">
        <is>
          <t>Arkansas</t>
        </is>
      </c>
      <c r="M6315" s="13" t="n">
        <v>8201.889999999999</v>
      </c>
      <c r="N6315" s="13" t="n">
        <v>6944.54</v>
      </c>
      <c r="O6315" s="8" t="n"/>
    </row>
    <row r="6316">
      <c r="A6316" s="8" t="inlineStr">
        <is>
          <t>CANON-202603-006365</t>
        </is>
      </c>
      <c r="B6316" s="9" t="inlineStr">
        <is>
          <t>2026-03</t>
        </is>
      </c>
      <c r="C6316" s="10" t="n">
        <v>46103</v>
      </c>
      <c r="D6316" s="9" t="inlineStr">
        <is>
          <t>Bound</t>
        </is>
      </c>
      <c r="E6316" s="8" t="inlineStr">
        <is>
          <t>Lorenzo Merriweather</t>
        </is>
      </c>
      <c r="F6316" s="11" t="n">
        <v>1972</v>
      </c>
      <c r="G6316" s="8" t="inlineStr">
        <is>
          <t>Bentley</t>
        </is>
      </c>
      <c r="H6316" s="8" t="inlineStr">
        <is>
          <t>Continental GT</t>
        </is>
      </c>
      <c r="I6316" s="8" t="inlineStr">
        <is>
          <t>SZNAM3JVF5T63UA3C</t>
        </is>
      </c>
      <c r="J6316" s="8" t="inlineStr">
        <is>
          <t>02 - Sports / GT</t>
        </is>
      </c>
      <c r="K6316" s="12" t="n">
        <v>1755000</v>
      </c>
      <c r="L6316" s="8" t="inlineStr">
        <is>
          <t>New York</t>
        </is>
      </c>
      <c r="M6316" s="13" t="n">
        <v>23311.7</v>
      </c>
      <c r="N6316" s="13" t="n">
        <v>19738.02</v>
      </c>
      <c r="O6316" s="8" t="n"/>
    </row>
    <row r="6317">
      <c r="A6317" s="8" t="inlineStr">
        <is>
          <t>CANON-202603-006367</t>
        </is>
      </c>
      <c r="B6317" s="9" t="inlineStr">
        <is>
          <t>2026-03</t>
        </is>
      </c>
      <c r="C6317" s="10" t="n">
        <v>46090</v>
      </c>
      <c r="D6317" s="9" t="inlineStr">
        <is>
          <t>Bound</t>
        </is>
      </c>
      <c r="E6317" s="8" t="inlineStr">
        <is>
          <t>Emiliano Rourke</t>
        </is>
      </c>
      <c r="F6317" s="11" t="n">
        <v>2016</v>
      </c>
      <c r="G6317" s="8" t="inlineStr">
        <is>
          <t>Bentley</t>
        </is>
      </c>
      <c r="H6317" s="8" t="inlineStr">
        <is>
          <t>Continental GT</t>
        </is>
      </c>
      <c r="I6317" s="8" t="inlineStr">
        <is>
          <t>74SJH0L4C3XEW0WEN</t>
        </is>
      </c>
      <c r="J6317" s="8" t="inlineStr">
        <is>
          <t>02 - Sports / GT</t>
        </is>
      </c>
      <c r="K6317" s="12" t="n">
        <v>440000</v>
      </c>
      <c r="L6317" s="8" t="inlineStr">
        <is>
          <t>Georgia</t>
        </is>
      </c>
      <c r="M6317" s="13" t="n">
        <v>6973.58</v>
      </c>
      <c r="N6317" s="13" t="n">
        <v>5904.53</v>
      </c>
      <c r="O6317" s="8" t="n"/>
    </row>
    <row r="6318">
      <c r="A6318" s="8" t="inlineStr">
        <is>
          <t>CANON-202603-006369</t>
        </is>
      </c>
      <c r="B6318" s="9" t="inlineStr">
        <is>
          <t>2026-03</t>
        </is>
      </c>
      <c r="C6318" s="10" t="n">
        <v>46099</v>
      </c>
      <c r="D6318" s="9" t="inlineStr">
        <is>
          <t>Bound</t>
        </is>
      </c>
      <c r="E6318" s="8" t="inlineStr">
        <is>
          <t>Anouk Whitlock</t>
        </is>
      </c>
      <c r="F6318" s="11" t="n">
        <v>1966</v>
      </c>
      <c r="G6318" s="8" t="inlineStr">
        <is>
          <t>Aston Martin</t>
        </is>
      </c>
      <c r="H6318" s="8" t="inlineStr">
        <is>
          <t>DB12</t>
        </is>
      </c>
      <c r="I6318" s="8" t="inlineStr">
        <is>
          <t>B2VP3XJZLD7MRNRX4</t>
        </is>
      </c>
      <c r="J6318" s="8" t="inlineStr">
        <is>
          <t>02 - Sports / GT</t>
        </is>
      </c>
      <c r="K6318" s="12" t="n">
        <v>490000</v>
      </c>
      <c r="L6318" s="8" t="inlineStr">
        <is>
          <t>Georgia</t>
        </is>
      </c>
      <c r="M6318" s="13" t="n">
        <v>7766.04</v>
      </c>
      <c r="N6318" s="13" t="n">
        <v>6575.51</v>
      </c>
      <c r="O6318" s="8" t="n"/>
    </row>
    <row r="6319">
      <c r="A6319" s="8" t="inlineStr">
        <is>
          <t>CANON-202603-006371</t>
        </is>
      </c>
      <c r="B6319" s="9" t="inlineStr">
        <is>
          <t>2026-03</t>
        </is>
      </c>
      <c r="C6319" s="10" t="n">
        <v>46104</v>
      </c>
      <c r="D6319" s="9" t="inlineStr">
        <is>
          <t>Bound</t>
        </is>
      </c>
      <c r="E6319" s="8" t="inlineStr">
        <is>
          <t>Anouk Delacroix</t>
        </is>
      </c>
      <c r="F6319" s="11" t="n">
        <v>1992</v>
      </c>
      <c r="G6319" s="8" t="inlineStr">
        <is>
          <t>Lamborghini</t>
        </is>
      </c>
      <c r="H6319" s="8" t="inlineStr">
        <is>
          <t>Huracan EVO</t>
        </is>
      </c>
      <c r="I6319" s="8" t="inlineStr">
        <is>
          <t>0A4ZCPE3T3296KCLT</t>
        </is>
      </c>
      <c r="J6319" s="8" t="inlineStr">
        <is>
          <t>03 - Supercar</t>
        </is>
      </c>
      <c r="K6319" s="12" t="n">
        <v>510000</v>
      </c>
      <c r="L6319" s="8" t="inlineStr">
        <is>
          <t>Colorado</t>
        </is>
      </c>
      <c r="M6319" s="13" t="n">
        <v>10055.66</v>
      </c>
      <c r="N6319" s="13" t="n">
        <v>8514.129999999999</v>
      </c>
      <c r="O6319" s="8" t="n"/>
    </row>
    <row r="6320">
      <c r="A6320" s="8" t="inlineStr">
        <is>
          <t>CANON-202603-006372</t>
        </is>
      </c>
      <c r="B6320" s="9" t="inlineStr">
        <is>
          <t>2026-03</t>
        </is>
      </c>
      <c r="C6320" s="10" t="n">
        <v>46096</v>
      </c>
      <c r="D6320" s="9" t="inlineStr">
        <is>
          <t>Bound</t>
        </is>
      </c>
      <c r="E6320" s="8" t="inlineStr">
        <is>
          <t>Aurelio Blackwood</t>
        </is>
      </c>
      <c r="F6320" s="11" t="n">
        <v>1989</v>
      </c>
      <c r="G6320" s="8" t="inlineStr">
        <is>
          <t>Mercedes-Benz</t>
        </is>
      </c>
      <c r="H6320" s="8" t="inlineStr">
        <is>
          <t>AMG GT</t>
        </is>
      </c>
      <c r="I6320" s="8" t="inlineStr">
        <is>
          <t>Z5GWTFEJCZ2J5M5WL</t>
        </is>
      </c>
      <c r="J6320" s="8" t="inlineStr">
        <is>
          <t>02 - Sports / GT</t>
        </is>
      </c>
      <c r="K6320" s="12" t="n">
        <v>170000</v>
      </c>
      <c r="L6320" s="8" t="inlineStr">
        <is>
          <t>New York</t>
        </is>
      </c>
      <c r="M6320" s="13" t="n">
        <v>3777.21</v>
      </c>
      <c r="N6320" s="13" t="n">
        <v>3198.16</v>
      </c>
      <c r="O6320" s="8" t="n"/>
    </row>
    <row r="6321">
      <c r="A6321" s="8" t="inlineStr">
        <is>
          <t>CANON-202603-006373</t>
        </is>
      </c>
      <c r="B6321" s="9" t="inlineStr">
        <is>
          <t>2026-03</t>
        </is>
      </c>
      <c r="C6321" s="10" t="n">
        <v>46102</v>
      </c>
      <c r="D6321" s="9" t="inlineStr">
        <is>
          <t>Bound</t>
        </is>
      </c>
      <c r="E6321" s="8" t="inlineStr">
        <is>
          <t>Beatrix Nakashima</t>
        </is>
      </c>
      <c r="F6321" s="11" t="n">
        <v>2013</v>
      </c>
      <c r="G6321" s="8" t="inlineStr">
        <is>
          <t>Aston Martin</t>
        </is>
      </c>
      <c r="H6321" s="8" t="inlineStr">
        <is>
          <t>DB12</t>
        </is>
      </c>
      <c r="I6321" s="8" t="inlineStr">
        <is>
          <t>UKRLW9W6DKDUMF6RH</t>
        </is>
      </c>
      <c r="J6321" s="8" t="inlineStr">
        <is>
          <t>02 - Sports / GT</t>
        </is>
      </c>
      <c r="K6321" s="12" t="n">
        <v>365000</v>
      </c>
      <c r="L6321" s="8" t="inlineStr">
        <is>
          <t>Washington</t>
        </is>
      </c>
      <c r="M6321" s="13" t="n">
        <v>4958.49</v>
      </c>
      <c r="N6321" s="13" t="n">
        <v>4198.35</v>
      </c>
      <c r="O6321" s="8" t="n"/>
    </row>
    <row r="6322">
      <c r="A6322" s="8" t="inlineStr">
        <is>
          <t>CANON-202603-006374</t>
        </is>
      </c>
      <c r="B6322" s="9" t="inlineStr">
        <is>
          <t>2026-03</t>
        </is>
      </c>
      <c r="C6322" s="10" t="n">
        <v>46112</v>
      </c>
      <c r="D6322" s="9" t="inlineStr">
        <is>
          <t>Bound</t>
        </is>
      </c>
      <c r="E6322" s="8" t="inlineStr">
        <is>
          <t>Ingrid Thistlewood</t>
        </is>
      </c>
      <c r="F6322" s="11" t="n">
        <v>1997</v>
      </c>
      <c r="G6322" s="8" t="inlineStr">
        <is>
          <t>Maserati</t>
        </is>
      </c>
      <c r="H6322" s="8" t="inlineStr">
        <is>
          <t>GranTurismo</t>
        </is>
      </c>
      <c r="I6322" s="8" t="inlineStr">
        <is>
          <t>EM0XL4FN3JHZJ8TT1</t>
        </is>
      </c>
      <c r="J6322" s="8" t="inlineStr">
        <is>
          <t>02 - Sports / GT</t>
        </is>
      </c>
      <c r="K6322" s="12" t="n">
        <v>360000</v>
      </c>
      <c r="L6322" s="8" t="inlineStr">
        <is>
          <t>Alabama</t>
        </is>
      </c>
      <c r="M6322" s="13" t="n">
        <v>6469.81</v>
      </c>
      <c r="N6322" s="13" t="n">
        <v>5477.99</v>
      </c>
      <c r="O6322" s="8" t="n"/>
    </row>
    <row r="6323">
      <c r="A6323" s="8" t="inlineStr">
        <is>
          <t>CANON-202603-006375</t>
        </is>
      </c>
      <c r="B6323" s="9" t="inlineStr">
        <is>
          <t>2026-03</t>
        </is>
      </c>
      <c r="C6323" s="10" t="n">
        <v>46099</v>
      </c>
      <c r="D6323" s="9" t="inlineStr">
        <is>
          <t>Bound</t>
        </is>
      </c>
      <c r="E6323" s="8" t="inlineStr">
        <is>
          <t>Lorenzo Vandermeer</t>
        </is>
      </c>
      <c r="F6323" s="11" t="n">
        <v>1973</v>
      </c>
      <c r="G6323" s="8" t="inlineStr">
        <is>
          <t>BMW</t>
        </is>
      </c>
      <c r="H6323" s="8" t="inlineStr">
        <is>
          <t>M8 Competition</t>
        </is>
      </c>
      <c r="I6323" s="8" t="inlineStr">
        <is>
          <t>HSNKX8K8DEELWH0JZ</t>
        </is>
      </c>
      <c r="J6323" s="8" t="inlineStr">
        <is>
          <t>02 - Sports / GT</t>
        </is>
      </c>
      <c r="K6323" s="12" t="n">
        <v>855000</v>
      </c>
      <c r="L6323" s="8" t="inlineStr">
        <is>
          <t>Montana</t>
        </is>
      </c>
      <c r="M6323" s="13" t="n">
        <v>9751.84</v>
      </c>
      <c r="N6323" s="13" t="n">
        <v>8256.879999999999</v>
      </c>
      <c r="O6323" s="8" t="n"/>
    </row>
    <row r="6324">
      <c r="A6324" s="8" t="inlineStr">
        <is>
          <t>CANON-202603-006376</t>
        </is>
      </c>
      <c r="B6324" s="9" t="inlineStr">
        <is>
          <t>2026-03</t>
        </is>
      </c>
      <c r="C6324" s="10" t="n">
        <v>46094</v>
      </c>
      <c r="D6324" s="9" t="inlineStr">
        <is>
          <t>Bound</t>
        </is>
      </c>
      <c r="E6324" s="8" t="inlineStr">
        <is>
          <t>Ottilie Vandermeer</t>
        </is>
      </c>
      <c r="F6324" s="11" t="n">
        <v>1996</v>
      </c>
      <c r="G6324" s="8" t="inlineStr">
        <is>
          <t>Mercedes-Benz</t>
        </is>
      </c>
      <c r="H6324" s="8" t="inlineStr">
        <is>
          <t>280SL Pagoda</t>
        </is>
      </c>
      <c r="I6324" s="8" t="inlineStr">
        <is>
          <t>BT6B7PH0MDRANTNRZ</t>
        </is>
      </c>
      <c r="J6324" s="8" t="inlineStr">
        <is>
          <t>07 - Post-War Classic (1946-1972)</t>
        </is>
      </c>
      <c r="K6324" s="12" t="n">
        <v>1290000</v>
      </c>
      <c r="L6324" s="8" t="inlineStr">
        <is>
          <t>Florida</t>
        </is>
      </c>
      <c r="M6324" s="13" t="n">
        <v>13133.66</v>
      </c>
      <c r="N6324" s="13" t="n">
        <v>11120.27</v>
      </c>
      <c r="O6324" s="8" t="n"/>
    </row>
    <row r="6325">
      <c r="A6325" s="8" t="inlineStr">
        <is>
          <t>CANON-202603-006377</t>
        </is>
      </c>
      <c r="B6325" s="9" t="inlineStr">
        <is>
          <t>2026-03</t>
        </is>
      </c>
      <c r="C6325" s="10" t="n">
        <v>46082</v>
      </c>
      <c r="D6325" s="9" t="inlineStr">
        <is>
          <t>Bound</t>
        </is>
      </c>
      <c r="E6325" s="8" t="inlineStr">
        <is>
          <t>Anouk Nakashima</t>
        </is>
      </c>
      <c r="F6325" s="11" t="n">
        <v>1995</v>
      </c>
      <c r="G6325" s="8" t="inlineStr">
        <is>
          <t>Maserati</t>
        </is>
      </c>
      <c r="H6325" s="8" t="inlineStr">
        <is>
          <t>GranTurismo</t>
        </is>
      </c>
      <c r="I6325" s="8" t="inlineStr">
        <is>
          <t>TY5AAM5CLUA0BB1MR</t>
        </is>
      </c>
      <c r="J6325" s="8" t="inlineStr">
        <is>
          <t>02 - Sports / GT</t>
        </is>
      </c>
      <c r="K6325" s="12" t="n">
        <v>795000</v>
      </c>
      <c r="L6325" s="8" t="inlineStr">
        <is>
          <t>Louisiana</t>
        </is>
      </c>
      <c r="M6325" s="13" t="n">
        <v>11797.5</v>
      </c>
      <c r="N6325" s="13" t="n">
        <v>9988.940000000001</v>
      </c>
      <c r="O6325" s="8" t="n"/>
    </row>
    <row r="6326">
      <c r="A6326" s="8" t="inlineStr">
        <is>
          <t>CANON-202603-006379</t>
        </is>
      </c>
      <c r="B6326" s="9" t="inlineStr">
        <is>
          <t>2026-03</t>
        </is>
      </c>
      <c r="C6326" s="10" t="n">
        <v>46098</v>
      </c>
      <c r="D6326" s="9" t="inlineStr">
        <is>
          <t>Bound</t>
        </is>
      </c>
      <c r="E6326" s="8" t="inlineStr">
        <is>
          <t>Desmond Rourke</t>
        </is>
      </c>
      <c r="F6326" s="11" t="n">
        <v>1970</v>
      </c>
      <c r="G6326" s="8" t="inlineStr">
        <is>
          <t>Singer</t>
        </is>
      </c>
      <c r="H6326" s="8" t="inlineStr">
        <is>
          <t>911 Reimagined</t>
        </is>
      </c>
      <c r="I6326" s="8" t="inlineStr">
        <is>
          <t>VGX9PR825BT8HJX03</t>
        </is>
      </c>
      <c r="J6326" s="8" t="inlineStr">
        <is>
          <t>11 - Restomod / Coachbuilt / Bespoke</t>
        </is>
      </c>
      <c r="K6326" s="12" t="n">
        <v>930000</v>
      </c>
      <c r="L6326" s="8" t="inlineStr">
        <is>
          <t>Vermont</t>
        </is>
      </c>
      <c r="M6326" s="13" t="n">
        <v>16697.89</v>
      </c>
      <c r="N6326" s="13" t="n">
        <v>14138.1</v>
      </c>
      <c r="O6326" s="8" t="n"/>
    </row>
    <row r="6327">
      <c r="A6327" s="8" t="inlineStr">
        <is>
          <t>CANON-202603-006380</t>
        </is>
      </c>
      <c r="B6327" s="9" t="inlineStr">
        <is>
          <t>2026-03</t>
        </is>
      </c>
      <c r="C6327" s="10" t="n">
        <v>46099</v>
      </c>
      <c r="D6327" s="9" t="inlineStr">
        <is>
          <t>Bound</t>
        </is>
      </c>
      <c r="E6327" s="8" t="inlineStr">
        <is>
          <t>Wilhelmina Vasquez</t>
        </is>
      </c>
      <c r="F6327" s="11" t="n">
        <v>1974</v>
      </c>
      <c r="G6327" s="8" t="inlineStr">
        <is>
          <t>Porsche</t>
        </is>
      </c>
      <c r="H6327" s="8" t="inlineStr">
        <is>
          <t>911 Turbo S</t>
        </is>
      </c>
      <c r="I6327" s="8" t="inlineStr">
        <is>
          <t>LGYDJMZC9FCSX0AW7</t>
        </is>
      </c>
      <c r="J6327" s="8" t="inlineStr">
        <is>
          <t>02 - Sports / GT</t>
        </is>
      </c>
      <c r="K6327" s="12" t="n">
        <v>515000</v>
      </c>
      <c r="L6327" s="8" t="inlineStr">
        <is>
          <t>New Hampshire</t>
        </is>
      </c>
      <c r="M6327" s="13" t="n">
        <v>6568.68</v>
      </c>
      <c r="N6327" s="13" t="n">
        <v>5561.7</v>
      </c>
      <c r="O6327" s="8" t="n"/>
    </row>
    <row r="6328">
      <c r="A6328" s="8" t="inlineStr">
        <is>
          <t>CANON-202603-006381</t>
        </is>
      </c>
      <c r="B6328" s="9" t="inlineStr">
        <is>
          <t>2026-03</t>
        </is>
      </c>
      <c r="C6328" s="10" t="n">
        <v>46106</v>
      </c>
      <c r="D6328" s="9" t="inlineStr">
        <is>
          <t>Bound</t>
        </is>
      </c>
      <c r="E6328" s="8" t="inlineStr">
        <is>
          <t>Sunniva Nakashima</t>
        </is>
      </c>
      <c r="F6328" s="11" t="n">
        <v>2017</v>
      </c>
      <c r="G6328" s="8" t="inlineStr">
        <is>
          <t>Mercedes-Benz</t>
        </is>
      </c>
      <c r="H6328" s="8" t="inlineStr">
        <is>
          <t>AMG GT</t>
        </is>
      </c>
      <c r="I6328" s="8" t="inlineStr">
        <is>
          <t>3Z3NGVWGJGDL9FS0D</t>
        </is>
      </c>
      <c r="J6328" s="8" t="inlineStr">
        <is>
          <t>02 - Sports / GT</t>
        </is>
      </c>
      <c r="K6328" s="12" t="n">
        <v>1020000</v>
      </c>
      <c r="L6328" s="8" t="inlineStr">
        <is>
          <t>Hawaii</t>
        </is>
      </c>
      <c r="M6328" s="13" t="n">
        <v>13760.38</v>
      </c>
      <c r="N6328" s="13" t="n">
        <v>11650.91</v>
      </c>
      <c r="O6328" s="8" t="n"/>
    </row>
    <row r="6329">
      <c r="A6329" s="8" t="inlineStr">
        <is>
          <t>CANON-202603-006382</t>
        </is>
      </c>
      <c r="B6329" s="9" t="inlineStr">
        <is>
          <t>2026-03</t>
        </is>
      </c>
      <c r="C6329" s="10" t="n">
        <v>46107</v>
      </c>
      <c r="D6329" s="9" t="inlineStr">
        <is>
          <t>Bound</t>
        </is>
      </c>
      <c r="E6329" s="8" t="inlineStr">
        <is>
          <t>Delphine Blackwood</t>
        </is>
      </c>
      <c r="F6329" s="11" t="n">
        <v>2017</v>
      </c>
      <c r="G6329" s="8" t="inlineStr">
        <is>
          <t>Ringbrothers</t>
        </is>
      </c>
      <c r="H6329" s="8" t="inlineStr">
        <is>
          <t>Mustang</t>
        </is>
      </c>
      <c r="I6329" s="8" t="inlineStr">
        <is>
          <t>44ANB6NG6YG4P6TFK</t>
        </is>
      </c>
      <c r="J6329" s="8" t="inlineStr">
        <is>
          <t>11 - Restomod / Coachbuilt / Bespoke</t>
        </is>
      </c>
      <c r="K6329" s="12" t="n">
        <v>595000</v>
      </c>
      <c r="L6329" s="8" t="inlineStr">
        <is>
          <t>New Hampshire</t>
        </is>
      </c>
      <c r="M6329" s="13" t="n">
        <v>9106.870000000001</v>
      </c>
      <c r="N6329" s="13" t="n">
        <v>7710.79</v>
      </c>
      <c r="O6329" s="8" t="n"/>
    </row>
    <row r="6330">
      <c r="A6330" s="8" t="inlineStr">
        <is>
          <t>CANON-202603-006383</t>
        </is>
      </c>
      <c r="B6330" s="9" t="inlineStr">
        <is>
          <t>2026-03</t>
        </is>
      </c>
      <c r="C6330" s="10" t="n">
        <v>46088</v>
      </c>
      <c r="D6330" s="9" t="inlineStr">
        <is>
          <t>Bound</t>
        </is>
      </c>
      <c r="E6330" s="8" t="inlineStr">
        <is>
          <t>Beatrix Merriweather</t>
        </is>
      </c>
      <c r="F6330" s="11" t="n">
        <v>2014</v>
      </c>
      <c r="G6330" s="8" t="inlineStr">
        <is>
          <t>Singer</t>
        </is>
      </c>
      <c r="H6330" s="8" t="inlineStr">
        <is>
          <t>911 Reimagined</t>
        </is>
      </c>
      <c r="I6330" s="8" t="inlineStr">
        <is>
          <t>DD5YV0N6P692FVR2J</t>
        </is>
      </c>
      <c r="J6330" s="8" t="inlineStr">
        <is>
          <t>11 - Restomod / Coachbuilt / Bespoke</t>
        </is>
      </c>
      <c r="K6330" s="12" t="n">
        <v>345000</v>
      </c>
      <c r="L6330" s="8" t="inlineStr">
        <is>
          <t>Montana</t>
        </is>
      </c>
      <c r="M6330" s="13" t="n">
        <v>5327.32</v>
      </c>
      <c r="N6330" s="13" t="n">
        <v>4510.64</v>
      </c>
      <c r="O6330" s="8" t="n"/>
    </row>
    <row r="6331">
      <c r="A6331" s="8" t="inlineStr">
        <is>
          <t>CANON-202603-006386</t>
        </is>
      </c>
      <c r="B6331" s="9" t="inlineStr">
        <is>
          <t>2026-03</t>
        </is>
      </c>
      <c r="C6331" s="10" t="n">
        <v>46112</v>
      </c>
      <c r="D6331" s="9" t="inlineStr">
        <is>
          <t>Bound</t>
        </is>
      </c>
      <c r="E6331" s="8" t="inlineStr">
        <is>
          <t>Aurelio Larsson</t>
        </is>
      </c>
      <c r="F6331" s="11" t="n">
        <v>1988</v>
      </c>
      <c r="G6331" s="8" t="inlineStr">
        <is>
          <t>Bentley</t>
        </is>
      </c>
      <c r="H6331" s="8" t="inlineStr">
        <is>
          <t>Continental GT</t>
        </is>
      </c>
      <c r="I6331" s="8" t="inlineStr">
        <is>
          <t>K5Y7ZZATGKWJWBU94</t>
        </is>
      </c>
      <c r="J6331" s="8" t="inlineStr">
        <is>
          <t>02 - Sports / GT</t>
        </is>
      </c>
      <c r="K6331" s="12" t="n">
        <v>860000</v>
      </c>
      <c r="L6331" s="8" t="inlineStr">
        <is>
          <t>Washington</t>
        </is>
      </c>
      <c r="M6331" s="13" t="n">
        <v>10125.28</v>
      </c>
      <c r="N6331" s="13" t="n">
        <v>8573.07</v>
      </c>
      <c r="O6331" s="8" t="n"/>
    </row>
    <row r="6332">
      <c r="A6332" s="8" t="inlineStr">
        <is>
          <t>CANON-202603-006388</t>
        </is>
      </c>
      <c r="B6332" s="9" t="inlineStr">
        <is>
          <t>2026-03</t>
        </is>
      </c>
      <c r="C6332" s="10" t="n">
        <v>46088</v>
      </c>
      <c r="D6332" s="9" t="inlineStr">
        <is>
          <t>Bound</t>
        </is>
      </c>
      <c r="E6332" s="8" t="inlineStr">
        <is>
          <t>Ingrid Vandermeer</t>
        </is>
      </c>
      <c r="F6332" s="11" t="n">
        <v>1991</v>
      </c>
      <c r="G6332" s="8" t="inlineStr">
        <is>
          <t>Bentley</t>
        </is>
      </c>
      <c r="H6332" s="8" t="inlineStr">
        <is>
          <t>Continental GT</t>
        </is>
      </c>
      <c r="I6332" s="8" t="inlineStr">
        <is>
          <t>X4UKSX16J1UDB2G39</t>
        </is>
      </c>
      <c r="J6332" s="8" t="inlineStr">
        <is>
          <t>02 - Sports / GT</t>
        </is>
      </c>
      <c r="K6332" s="12" t="n">
        <v>105000</v>
      </c>
      <c r="L6332" s="8" t="inlineStr">
        <is>
          <t>New Mexico</t>
        </is>
      </c>
      <c r="M6332" s="13" t="n">
        <v>2332.98</v>
      </c>
      <c r="N6332" s="13" t="n">
        <v>1975.33</v>
      </c>
      <c r="O6332" s="8" t="n"/>
    </row>
    <row r="6333">
      <c r="A6333" s="8" t="inlineStr">
        <is>
          <t>CANON-202603-006389</t>
        </is>
      </c>
      <c r="B6333" s="9" t="inlineStr">
        <is>
          <t>2026-03</t>
        </is>
      </c>
      <c r="C6333" s="10" t="n">
        <v>46112</v>
      </c>
      <c r="D6333" s="9" t="inlineStr">
        <is>
          <t>Bound</t>
        </is>
      </c>
      <c r="E6333" s="8" t="inlineStr">
        <is>
          <t>Mireille Montoya</t>
        </is>
      </c>
      <c r="F6333" s="11" t="n">
        <v>2024</v>
      </c>
      <c r="G6333" s="8" t="inlineStr">
        <is>
          <t>Porsche</t>
        </is>
      </c>
      <c r="H6333" s="8" t="inlineStr">
        <is>
          <t>911 Turbo S</t>
        </is>
      </c>
      <c r="I6333" s="8" t="inlineStr">
        <is>
          <t>1Z9XWEXM21T5096DU</t>
        </is>
      </c>
      <c r="J6333" s="8" t="inlineStr">
        <is>
          <t>02 - Sports / GT</t>
        </is>
      </c>
      <c r="K6333" s="12" t="n">
        <v>215000</v>
      </c>
      <c r="L6333" s="8" t="inlineStr">
        <is>
          <t>New Jersey</t>
        </is>
      </c>
      <c r="M6333" s="13" t="n">
        <v>3396.19</v>
      </c>
      <c r="N6333" s="13" t="n">
        <v>2875.55</v>
      </c>
      <c r="O6333" s="8" t="n"/>
    </row>
    <row r="6334">
      <c r="A6334" s="8" t="inlineStr">
        <is>
          <t>CANON-202603-006390</t>
        </is>
      </c>
      <c r="B6334" s="9" t="inlineStr">
        <is>
          <t>2026-03</t>
        </is>
      </c>
      <c r="C6334" s="10" t="n">
        <v>46094</v>
      </c>
      <c r="D6334" s="9" t="inlineStr">
        <is>
          <t>Bound</t>
        </is>
      </c>
      <c r="E6334" s="8" t="inlineStr">
        <is>
          <t>Emiliano Ashcombe</t>
        </is>
      </c>
      <c r="F6334" s="11" t="n">
        <v>1968</v>
      </c>
      <c r="G6334" s="8" t="inlineStr">
        <is>
          <t>McLaren</t>
        </is>
      </c>
      <c r="H6334" s="8" t="inlineStr">
        <is>
          <t>750S</t>
        </is>
      </c>
      <c r="I6334" s="8" t="inlineStr">
        <is>
          <t>59DXENVTPF5UHUFU1</t>
        </is>
      </c>
      <c r="J6334" s="8" t="inlineStr">
        <is>
          <t>03 - Supercar</t>
        </is>
      </c>
      <c r="K6334" s="12" t="n">
        <v>545000</v>
      </c>
      <c r="L6334" s="8" t="inlineStr">
        <is>
          <t>Massachusetts</t>
        </is>
      </c>
      <c r="M6334" s="13" t="n">
        <v>12211.08</v>
      </c>
      <c r="N6334" s="13" t="n">
        <v>10339.12</v>
      </c>
      <c r="O6334" s="8" t="n"/>
    </row>
    <row r="6335">
      <c r="A6335" s="8" t="inlineStr">
        <is>
          <t>CANON-202603-006393</t>
        </is>
      </c>
      <c r="B6335" s="9" t="inlineStr">
        <is>
          <t>2026-03</t>
        </is>
      </c>
      <c r="C6335" s="10" t="n">
        <v>46084</v>
      </c>
      <c r="D6335" s="9" t="inlineStr">
        <is>
          <t>Bound</t>
        </is>
      </c>
      <c r="E6335" s="8" t="inlineStr">
        <is>
          <t>Delphine Merriweather</t>
        </is>
      </c>
      <c r="F6335" s="11" t="n">
        <v>2021</v>
      </c>
      <c r="G6335" s="8" t="inlineStr">
        <is>
          <t>Aston Martin</t>
        </is>
      </c>
      <c r="H6335" s="8" t="inlineStr">
        <is>
          <t>DB12</t>
        </is>
      </c>
      <c r="I6335" s="8" t="inlineStr">
        <is>
          <t>4PBFMFESK03L62ZBG</t>
        </is>
      </c>
      <c r="J6335" s="8" t="inlineStr">
        <is>
          <t>02 - Sports / GT</t>
        </is>
      </c>
      <c r="K6335" s="12" t="n">
        <v>320000</v>
      </c>
      <c r="L6335" s="8" t="inlineStr">
        <is>
          <t>California</t>
        </is>
      </c>
      <c r="M6335" s="13" t="n">
        <v>6113.21</v>
      </c>
      <c r="N6335" s="13" t="n">
        <v>5176.05</v>
      </c>
      <c r="O6335" s="8" t="n"/>
    </row>
    <row r="6336">
      <c r="A6336" s="8" t="inlineStr">
        <is>
          <t>CANON-202603-006394</t>
        </is>
      </c>
      <c r="B6336" s="9" t="inlineStr">
        <is>
          <t>2026-03</t>
        </is>
      </c>
      <c r="C6336" s="10" t="n">
        <v>46090</v>
      </c>
      <c r="D6336" s="9" t="inlineStr">
        <is>
          <t>Bound</t>
        </is>
      </c>
      <c r="E6336" s="8" t="inlineStr">
        <is>
          <t>Desmond Vasquez</t>
        </is>
      </c>
      <c r="F6336" s="11" t="n">
        <v>1979</v>
      </c>
      <c r="G6336" s="8" t="inlineStr">
        <is>
          <t>Maserati</t>
        </is>
      </c>
      <c r="H6336" s="8" t="inlineStr">
        <is>
          <t>GranTurismo</t>
        </is>
      </c>
      <c r="I6336" s="8" t="inlineStr">
        <is>
          <t>KYSKBMUWK525HSS43</t>
        </is>
      </c>
      <c r="J6336" s="8" t="inlineStr">
        <is>
          <t>02 - Sports / GT</t>
        </is>
      </c>
      <c r="K6336" s="12" t="n">
        <v>370000</v>
      </c>
      <c r="L6336" s="8" t="inlineStr">
        <is>
          <t>Wyoming</t>
        </is>
      </c>
      <c r="M6336" s="13" t="n">
        <v>5602.36</v>
      </c>
      <c r="N6336" s="13" t="n">
        <v>4743.52</v>
      </c>
      <c r="O6336" s="8" t="n"/>
    </row>
    <row r="6337">
      <c r="A6337" s="8" t="inlineStr">
        <is>
          <t>CANON-202603-006395</t>
        </is>
      </c>
      <c r="B6337" s="9" t="inlineStr">
        <is>
          <t>2026-03</t>
        </is>
      </c>
      <c r="C6337" s="10" t="n">
        <v>46105</v>
      </c>
      <c r="D6337" s="9" t="inlineStr">
        <is>
          <t>Bound</t>
        </is>
      </c>
      <c r="E6337" s="8" t="inlineStr">
        <is>
          <t>Noor Fairweather</t>
        </is>
      </c>
      <c r="F6337" s="11" t="n">
        <v>2008</v>
      </c>
      <c r="G6337" s="8" t="inlineStr">
        <is>
          <t>Bentley</t>
        </is>
      </c>
      <c r="H6337" s="8" t="inlineStr">
        <is>
          <t>Continental GT</t>
        </is>
      </c>
      <c r="I6337" s="8" t="inlineStr">
        <is>
          <t>BUB6URPAETHN0KFZR</t>
        </is>
      </c>
      <c r="J6337" s="8" t="inlineStr">
        <is>
          <t>02 - Sports / GT</t>
        </is>
      </c>
      <c r="K6337" s="12" t="n">
        <v>305000</v>
      </c>
      <c r="L6337" s="8" t="inlineStr">
        <is>
          <t>Nevada</t>
        </is>
      </c>
      <c r="M6337" s="13" t="n">
        <v>5049.76</v>
      </c>
      <c r="N6337" s="13" t="n">
        <v>4275.63</v>
      </c>
      <c r="O6337" s="8" t="n"/>
    </row>
    <row r="6338">
      <c r="A6338" s="8" t="inlineStr">
        <is>
          <t>CANON-202603-006396</t>
        </is>
      </c>
      <c r="B6338" s="9" t="inlineStr">
        <is>
          <t>2026-03</t>
        </is>
      </c>
      <c r="C6338" s="10" t="n">
        <v>46106</v>
      </c>
      <c r="D6338" s="9" t="inlineStr">
        <is>
          <t>Bound</t>
        </is>
      </c>
      <c r="E6338" s="8" t="inlineStr">
        <is>
          <t>Fenwick Vasquez</t>
        </is>
      </c>
      <c r="F6338" s="11" t="n">
        <v>1988</v>
      </c>
      <c r="G6338" s="8" t="inlineStr">
        <is>
          <t>Jaguar</t>
        </is>
      </c>
      <c r="H6338" s="8" t="inlineStr">
        <is>
          <t>E-Type Series 1</t>
        </is>
      </c>
      <c r="I6338" s="8" t="inlineStr">
        <is>
          <t>7RFDL6K1GVEWVHWK3</t>
        </is>
      </c>
      <c r="J6338" s="8" t="inlineStr">
        <is>
          <t>07 - Post-War Classic (1946-1972)</t>
        </is>
      </c>
      <c r="K6338" s="12" t="n">
        <v>1145000</v>
      </c>
      <c r="L6338" s="8" t="inlineStr">
        <is>
          <t>West Virginia</t>
        </is>
      </c>
      <c r="M6338" s="13" t="n">
        <v>10918.55</v>
      </c>
      <c r="N6338" s="13" t="n">
        <v>9244.74</v>
      </c>
      <c r="O6338" s="8" t="n"/>
    </row>
    <row r="6339">
      <c r="A6339" s="8" t="inlineStr">
        <is>
          <t>CANON-202603-006397</t>
        </is>
      </c>
      <c r="B6339" s="9" t="inlineStr">
        <is>
          <t>2026-03</t>
        </is>
      </c>
      <c r="C6339" s="10" t="n">
        <v>46104</v>
      </c>
      <c r="D6339" s="9" t="inlineStr">
        <is>
          <t>Bound</t>
        </is>
      </c>
      <c r="E6339" s="8" t="inlineStr">
        <is>
          <t>Ramona Montoya</t>
        </is>
      </c>
      <c r="F6339" s="11" t="n">
        <v>2000</v>
      </c>
      <c r="G6339" s="8" t="inlineStr">
        <is>
          <t>Porsche</t>
        </is>
      </c>
      <c r="H6339" s="8" t="inlineStr">
        <is>
          <t>911 Turbo S</t>
        </is>
      </c>
      <c r="I6339" s="8" t="inlineStr">
        <is>
          <t>A6MHK49NEE97CPY39</t>
        </is>
      </c>
      <c r="J6339" s="8" t="inlineStr">
        <is>
          <t>02 - Sports / GT</t>
        </is>
      </c>
      <c r="K6339" s="12" t="n">
        <v>1950000</v>
      </c>
      <c r="L6339" s="8" t="inlineStr">
        <is>
          <t>Colorado</t>
        </is>
      </c>
      <c r="M6339" s="13" t="n">
        <v>22259.43</v>
      </c>
      <c r="N6339" s="13" t="n">
        <v>18847.06</v>
      </c>
      <c r="O6339" s="8" t="n"/>
    </row>
    <row r="6340">
      <c r="A6340" s="8" t="inlineStr">
        <is>
          <t>CANON-202603-006398</t>
        </is>
      </c>
      <c r="B6340" s="9" t="inlineStr">
        <is>
          <t>2026-03</t>
        </is>
      </c>
      <c r="C6340" s="10" t="n">
        <v>46103</v>
      </c>
      <c r="D6340" s="9" t="inlineStr">
        <is>
          <t>Bound</t>
        </is>
      </c>
      <c r="E6340" s="8" t="inlineStr">
        <is>
          <t>Cassius Bellandi</t>
        </is>
      </c>
      <c r="F6340" s="11" t="n">
        <v>2013</v>
      </c>
      <c r="G6340" s="8" t="inlineStr">
        <is>
          <t>Mercedes-Benz</t>
        </is>
      </c>
      <c r="H6340" s="8" t="inlineStr">
        <is>
          <t>280SL Pagoda</t>
        </is>
      </c>
      <c r="I6340" s="8" t="inlineStr">
        <is>
          <t>9LJ3JGH5BVV07NXSD</t>
        </is>
      </c>
      <c r="J6340" s="8" t="inlineStr">
        <is>
          <t>07 - Post-War Classic (1946-1972)</t>
        </is>
      </c>
      <c r="K6340" s="12" t="n">
        <v>615000</v>
      </c>
      <c r="L6340" s="8" t="inlineStr">
        <is>
          <t>South Carolina</t>
        </is>
      </c>
      <c r="M6340" s="13" t="n">
        <v>6187.13</v>
      </c>
      <c r="N6340" s="13" t="n">
        <v>5238.64</v>
      </c>
      <c r="O6340" s="8" t="n"/>
    </row>
    <row r="6341">
      <c r="A6341" s="8" t="inlineStr">
        <is>
          <t>CANON-202603-006399</t>
        </is>
      </c>
      <c r="B6341" s="9" t="inlineStr">
        <is>
          <t>2026-03</t>
        </is>
      </c>
      <c r="C6341" s="10" t="n">
        <v>46112</v>
      </c>
      <c r="D6341" s="9" t="inlineStr">
        <is>
          <t>Bound</t>
        </is>
      </c>
      <c r="E6341" s="8" t="inlineStr">
        <is>
          <t>Emiliano Pennington</t>
        </is>
      </c>
      <c r="F6341" s="11" t="n">
        <v>1966</v>
      </c>
      <c r="G6341" s="8" t="inlineStr">
        <is>
          <t>Mercedes-Benz</t>
        </is>
      </c>
      <c r="H6341" s="8" t="inlineStr">
        <is>
          <t>280SL Pagoda</t>
        </is>
      </c>
      <c r="I6341" s="8" t="inlineStr">
        <is>
          <t>Z6BS6Y7XJEPHCNZP2</t>
        </is>
      </c>
      <c r="J6341" s="8" t="inlineStr">
        <is>
          <t>07 - Post-War Classic (1946-1972)</t>
        </is>
      </c>
      <c r="K6341" s="12" t="n">
        <v>1140000</v>
      </c>
      <c r="L6341" s="8" t="inlineStr">
        <is>
          <t>Pennsylvania</t>
        </is>
      </c>
      <c r="M6341" s="13" t="n">
        <v>8173.58</v>
      </c>
      <c r="N6341" s="13" t="n">
        <v>6920.57</v>
      </c>
      <c r="O6341" s="8" t="n"/>
    </row>
    <row r="6342">
      <c r="A6342" s="8" t="inlineStr">
        <is>
          <t>CANON-202603-006401</t>
        </is>
      </c>
      <c r="B6342" s="9" t="inlineStr">
        <is>
          <t>2026-03</t>
        </is>
      </c>
      <c r="C6342" s="10" t="n">
        <v>46105</v>
      </c>
      <c r="D6342" s="9" t="inlineStr">
        <is>
          <t>Bound</t>
        </is>
      </c>
      <c r="E6342" s="8" t="inlineStr">
        <is>
          <t>Ottilie Montoya</t>
        </is>
      </c>
      <c r="F6342" s="11" t="n">
        <v>1965</v>
      </c>
      <c r="G6342" s="8" t="inlineStr">
        <is>
          <t>Maserati</t>
        </is>
      </c>
      <c r="H6342" s="8" t="inlineStr">
        <is>
          <t>GranTurismo</t>
        </is>
      </c>
      <c r="I6342" s="8" t="inlineStr">
        <is>
          <t>DJ3GT5N65546NP6M5</t>
        </is>
      </c>
      <c r="J6342" s="8" t="inlineStr">
        <is>
          <t>02 - Sports / GT</t>
        </is>
      </c>
      <c r="K6342" s="12" t="n">
        <v>230000</v>
      </c>
      <c r="L6342" s="8" t="inlineStr">
        <is>
          <t>Minnesota</t>
        </is>
      </c>
      <c r="M6342" s="13" t="n">
        <v>5270.04</v>
      </c>
      <c r="N6342" s="13" t="n">
        <v>4462.14</v>
      </c>
      <c r="O6342" s="8" t="n"/>
    </row>
    <row r="6343">
      <c r="A6343" s="8" t="inlineStr">
        <is>
          <t>CANON-202603-006402</t>
        </is>
      </c>
      <c r="B6343" s="9" t="inlineStr">
        <is>
          <t>2026-03</t>
        </is>
      </c>
      <c r="C6343" s="10" t="n">
        <v>46110</v>
      </c>
      <c r="D6343" s="9" t="inlineStr">
        <is>
          <t>Bound</t>
        </is>
      </c>
      <c r="E6343" s="8" t="inlineStr">
        <is>
          <t>Saoirse Montoya</t>
        </is>
      </c>
      <c r="F6343" s="11" t="n">
        <v>1973</v>
      </c>
      <c r="G6343" s="8" t="inlineStr">
        <is>
          <t>Bentley</t>
        </is>
      </c>
      <c r="H6343" s="8" t="inlineStr">
        <is>
          <t>Continental GT</t>
        </is>
      </c>
      <c r="I6343" s="8" t="inlineStr">
        <is>
          <t>52AN5E0EBZUS5LSX8</t>
        </is>
      </c>
      <c r="J6343" s="8" t="inlineStr">
        <is>
          <t>02 - Sports / GT</t>
        </is>
      </c>
      <c r="K6343" s="12" t="n">
        <v>680000</v>
      </c>
      <c r="L6343" s="8" t="inlineStr">
        <is>
          <t>Virginia</t>
        </is>
      </c>
      <c r="M6343" s="13" t="n">
        <v>9090.190000000001</v>
      </c>
      <c r="N6343" s="13" t="n">
        <v>7696.66</v>
      </c>
      <c r="O6343" s="8" t="n"/>
    </row>
    <row r="6344">
      <c r="A6344" s="8" t="inlineStr">
        <is>
          <t>CANON-202603-006403</t>
        </is>
      </c>
      <c r="B6344" s="9" t="inlineStr">
        <is>
          <t>2026-03</t>
        </is>
      </c>
      <c r="C6344" s="10" t="n">
        <v>46097</v>
      </c>
      <c r="D6344" s="9" t="inlineStr">
        <is>
          <t>Bound</t>
        </is>
      </c>
      <c r="E6344" s="8" t="inlineStr">
        <is>
          <t>Cassius Merriweather</t>
        </is>
      </c>
      <c r="F6344" s="11" t="n">
        <v>1986</v>
      </c>
      <c r="G6344" s="8" t="inlineStr">
        <is>
          <t>Maserati</t>
        </is>
      </c>
      <c r="H6344" s="8" t="inlineStr">
        <is>
          <t>GranTurismo</t>
        </is>
      </c>
      <c r="I6344" s="8" t="inlineStr">
        <is>
          <t>DFSJRAT6XBWVEYXYC</t>
        </is>
      </c>
      <c r="J6344" s="8" t="inlineStr">
        <is>
          <t>02 - Sports / GT</t>
        </is>
      </c>
      <c r="K6344" s="12" t="n">
        <v>255000</v>
      </c>
      <c r="L6344" s="8" t="inlineStr">
        <is>
          <t>Mississippi</t>
        </is>
      </c>
      <c r="M6344" s="13" t="n">
        <v>4294.1</v>
      </c>
      <c r="N6344" s="13" t="n">
        <v>3635.81</v>
      </c>
      <c r="O6344" s="8" t="n"/>
    </row>
    <row r="6345">
      <c r="A6345" s="8" t="inlineStr">
        <is>
          <t>CANON-202603-006404</t>
        </is>
      </c>
      <c r="B6345" s="9" t="inlineStr">
        <is>
          <t>2026-03</t>
        </is>
      </c>
      <c r="C6345" s="10" t="n">
        <v>46096</v>
      </c>
      <c r="D6345" s="9" t="inlineStr">
        <is>
          <t>Bound</t>
        </is>
      </c>
      <c r="E6345" s="8" t="inlineStr">
        <is>
          <t>Leopold Thistlewood</t>
        </is>
      </c>
      <c r="F6345" s="11" t="n">
        <v>2005</v>
      </c>
      <c r="G6345" s="8" t="inlineStr">
        <is>
          <t>Icon</t>
        </is>
      </c>
      <c r="H6345" s="8" t="inlineStr">
        <is>
          <t>Derelict</t>
        </is>
      </c>
      <c r="I6345" s="8" t="inlineStr">
        <is>
          <t>G1GTGUR9727LALYKN</t>
        </is>
      </c>
      <c r="J6345" s="8" t="inlineStr">
        <is>
          <t>11 - Restomod / Coachbuilt / Bespoke</t>
        </is>
      </c>
      <c r="K6345" s="12" t="n">
        <v>635000</v>
      </c>
      <c r="L6345" s="8" t="inlineStr">
        <is>
          <t>Arizona</t>
        </is>
      </c>
      <c r="M6345" s="13" t="n">
        <v>9438.74</v>
      </c>
      <c r="N6345" s="13" t="n">
        <v>7991.78</v>
      </c>
      <c r="O6345" s="8" t="n"/>
    </row>
    <row r="6346">
      <c r="A6346" s="8" t="inlineStr">
        <is>
          <t>CANON-202603-006406</t>
        </is>
      </c>
      <c r="B6346" s="9" t="inlineStr">
        <is>
          <t>2026-03</t>
        </is>
      </c>
      <c r="C6346" s="10" t="n">
        <v>46099</v>
      </c>
      <c r="D6346" s="9" t="inlineStr">
        <is>
          <t>Bound</t>
        </is>
      </c>
      <c r="E6346" s="8" t="inlineStr">
        <is>
          <t>Delphine Harrington</t>
        </is>
      </c>
      <c r="F6346" s="11" t="n">
        <v>2014</v>
      </c>
      <c r="G6346" s="8" t="inlineStr">
        <is>
          <t>Aston Martin</t>
        </is>
      </c>
      <c r="H6346" s="8" t="inlineStr">
        <is>
          <t>DB12</t>
        </is>
      </c>
      <c r="I6346" s="8" t="inlineStr">
        <is>
          <t>HTW27GTXCDP0L1WV5</t>
        </is>
      </c>
      <c r="J6346" s="8" t="inlineStr">
        <is>
          <t>02 - Sports / GT</t>
        </is>
      </c>
      <c r="K6346" s="12" t="n">
        <v>365000</v>
      </c>
      <c r="L6346" s="8" t="inlineStr">
        <is>
          <t>Michigan</t>
        </is>
      </c>
      <c r="M6346" s="13" t="n">
        <v>8005.9</v>
      </c>
      <c r="N6346" s="13" t="n">
        <v>6778.6</v>
      </c>
      <c r="O6346" s="8" t="n"/>
    </row>
    <row r="6347">
      <c r="A6347" s="8" t="inlineStr">
        <is>
          <t>CANON-202603-006407</t>
        </is>
      </c>
      <c r="B6347" s="9" t="inlineStr">
        <is>
          <t>2026-03</t>
        </is>
      </c>
      <c r="C6347" s="10" t="n">
        <v>46094</v>
      </c>
      <c r="D6347" s="9" t="inlineStr">
        <is>
          <t>Bound</t>
        </is>
      </c>
      <c r="E6347" s="8" t="inlineStr">
        <is>
          <t>Delphine Fairweather</t>
        </is>
      </c>
      <c r="F6347" s="11" t="n">
        <v>1961</v>
      </c>
      <c r="G6347" s="8" t="inlineStr">
        <is>
          <t>Porsche</t>
        </is>
      </c>
      <c r="H6347" s="8" t="inlineStr">
        <is>
          <t>911 Turbo S</t>
        </is>
      </c>
      <c r="I6347" s="8" t="inlineStr">
        <is>
          <t>LD2FBWUEN5UVRMFUJ</t>
        </is>
      </c>
      <c r="J6347" s="8" t="inlineStr">
        <is>
          <t>02 - Sports / GT</t>
        </is>
      </c>
      <c r="K6347" s="12" t="n">
        <v>505000</v>
      </c>
      <c r="L6347" s="8" t="inlineStr">
        <is>
          <t>Louisiana</t>
        </is>
      </c>
      <c r="M6347" s="13" t="n">
        <v>7494.01</v>
      </c>
      <c r="N6347" s="13" t="n">
        <v>6345.18</v>
      </c>
      <c r="O6347" s="8" t="n"/>
    </row>
    <row r="6348">
      <c r="A6348" s="8" t="inlineStr">
        <is>
          <t>CANON-202603-006411</t>
        </is>
      </c>
      <c r="B6348" s="9" t="inlineStr">
        <is>
          <t>2026-03</t>
        </is>
      </c>
      <c r="C6348" s="10" t="n">
        <v>46110</v>
      </c>
      <c r="D6348" s="9" t="inlineStr">
        <is>
          <t>Bound</t>
        </is>
      </c>
      <c r="E6348" s="8" t="inlineStr">
        <is>
          <t>Mireille Montoya</t>
        </is>
      </c>
      <c r="F6348" s="11" t="n">
        <v>1983</v>
      </c>
      <c r="G6348" s="8" t="inlineStr">
        <is>
          <t>Porsche</t>
        </is>
      </c>
      <c r="H6348" s="8" t="inlineStr">
        <is>
          <t>911 Turbo S</t>
        </is>
      </c>
      <c r="I6348" s="8" t="inlineStr">
        <is>
          <t>N84A22VE81ADX0VCD</t>
        </is>
      </c>
      <c r="J6348" s="8" t="inlineStr">
        <is>
          <t>02 - Sports / GT</t>
        </is>
      </c>
      <c r="K6348" s="12" t="n">
        <v>620000</v>
      </c>
      <c r="L6348" s="8" t="inlineStr">
        <is>
          <t>Michigan</t>
        </is>
      </c>
      <c r="M6348" s="13" t="n">
        <v>11785.85</v>
      </c>
      <c r="N6348" s="13" t="n">
        <v>9979.08</v>
      </c>
      <c r="O6348" s="8" t="n"/>
    </row>
    <row r="6349">
      <c r="A6349" s="8" t="inlineStr">
        <is>
          <t>CANON-202603-006412</t>
        </is>
      </c>
      <c r="B6349" s="9" t="inlineStr">
        <is>
          <t>2026-03</t>
        </is>
      </c>
      <c r="C6349" s="10" t="n">
        <v>46099</v>
      </c>
      <c r="D6349" s="9" t="inlineStr">
        <is>
          <t>Bound</t>
        </is>
      </c>
      <c r="E6349" s="8" t="inlineStr">
        <is>
          <t>Saoirse Farkas</t>
        </is>
      </c>
      <c r="F6349" s="11" t="n">
        <v>1987</v>
      </c>
      <c r="G6349" s="8" t="inlineStr">
        <is>
          <t>Mercedes-Benz</t>
        </is>
      </c>
      <c r="H6349" s="8" t="inlineStr">
        <is>
          <t>280SL Pagoda</t>
        </is>
      </c>
      <c r="I6349" s="8" t="inlineStr">
        <is>
          <t>GDJ7UL5TN4EW8KB1L</t>
        </is>
      </c>
      <c r="J6349" s="8" t="inlineStr">
        <is>
          <t>07 - Post-War Classic (1946-1972)</t>
        </is>
      </c>
      <c r="K6349" s="12" t="n">
        <v>1135000</v>
      </c>
      <c r="L6349" s="8" t="inlineStr">
        <is>
          <t>North Dakota</t>
        </is>
      </c>
      <c r="M6349" s="13" t="n">
        <v>8300.49</v>
      </c>
      <c r="N6349" s="13" t="n">
        <v>7028.02</v>
      </c>
      <c r="O6349" s="8" t="n"/>
    </row>
    <row r="6350">
      <c r="A6350" s="8" t="inlineStr">
        <is>
          <t>CANON-202603-006413</t>
        </is>
      </c>
      <c r="B6350" s="9" t="inlineStr">
        <is>
          <t>2026-03</t>
        </is>
      </c>
      <c r="C6350" s="10" t="n">
        <v>46082</v>
      </c>
      <c r="D6350" s="9" t="inlineStr">
        <is>
          <t>Bound</t>
        </is>
      </c>
      <c r="E6350" s="8" t="inlineStr">
        <is>
          <t>Callum Pennington</t>
        </is>
      </c>
      <c r="F6350" s="11" t="n">
        <v>2013</v>
      </c>
      <c r="G6350" s="8" t="inlineStr">
        <is>
          <t>Maserati</t>
        </is>
      </c>
      <c r="H6350" s="8" t="inlineStr">
        <is>
          <t>GranTurismo</t>
        </is>
      </c>
      <c r="I6350" s="8" t="inlineStr">
        <is>
          <t>WW9A5RZ65UFT8P4DW</t>
        </is>
      </c>
      <c r="J6350" s="8" t="inlineStr">
        <is>
          <t>02 - Sports / GT</t>
        </is>
      </c>
      <c r="K6350" s="12" t="n">
        <v>1470000</v>
      </c>
      <c r="L6350" s="8" t="inlineStr">
        <is>
          <t>Illinois</t>
        </is>
      </c>
      <c r="M6350" s="13" t="n">
        <v>20746.42</v>
      </c>
      <c r="N6350" s="13" t="n">
        <v>17565.99</v>
      </c>
      <c r="O6350" s="8" t="n"/>
    </row>
    <row r="6351">
      <c r="A6351" s="8" t="inlineStr">
        <is>
          <t>CANON-202603-006415</t>
        </is>
      </c>
      <c r="B6351" s="9" t="inlineStr">
        <is>
          <t>2026-03</t>
        </is>
      </c>
      <c r="C6351" s="10" t="n">
        <v>46092</v>
      </c>
      <c r="D6351" s="9" t="inlineStr">
        <is>
          <t>Bound</t>
        </is>
      </c>
      <c r="E6351" s="8" t="inlineStr">
        <is>
          <t>Callum Castellanos</t>
        </is>
      </c>
      <c r="F6351" s="11" t="n">
        <v>2004</v>
      </c>
      <c r="G6351" s="8" t="inlineStr">
        <is>
          <t>Maserati</t>
        </is>
      </c>
      <c r="H6351" s="8" t="inlineStr">
        <is>
          <t>GranTurismo</t>
        </is>
      </c>
      <c r="I6351" s="8" t="inlineStr">
        <is>
          <t>BHARVSWEHFP554E20</t>
        </is>
      </c>
      <c r="J6351" s="8" t="inlineStr">
        <is>
          <t>02 - Sports / GT</t>
        </is>
      </c>
      <c r="K6351" s="12" t="n">
        <v>910000</v>
      </c>
      <c r="L6351" s="8" t="inlineStr">
        <is>
          <t>Rhode Island</t>
        </is>
      </c>
      <c r="M6351" s="13" t="n">
        <v>15289.72</v>
      </c>
      <c r="N6351" s="13" t="n">
        <v>12945.81</v>
      </c>
      <c r="O6351" s="8" t="n"/>
    </row>
    <row r="6352">
      <c r="A6352" s="8" t="inlineStr">
        <is>
          <t>CANON-202603-006416</t>
        </is>
      </c>
      <c r="B6352" s="9" t="inlineStr">
        <is>
          <t>2026-03</t>
        </is>
      </c>
      <c r="C6352" s="10" t="n">
        <v>46091</v>
      </c>
      <c r="D6352" s="9" t="inlineStr">
        <is>
          <t>Bound</t>
        </is>
      </c>
      <c r="E6352" s="8" t="inlineStr">
        <is>
          <t>Ottilie Vandermeer</t>
        </is>
      </c>
      <c r="F6352" s="11" t="n">
        <v>1983</v>
      </c>
      <c r="G6352" s="8" t="inlineStr">
        <is>
          <t>Lamborghini</t>
        </is>
      </c>
      <c r="H6352" s="8" t="inlineStr">
        <is>
          <t>Huracan EVO</t>
        </is>
      </c>
      <c r="I6352" s="8" t="inlineStr">
        <is>
          <t>Y231NS0PRDXDFPDLG</t>
        </is>
      </c>
      <c r="J6352" s="8" t="inlineStr">
        <is>
          <t>03 - Supercar</t>
        </is>
      </c>
      <c r="K6352" s="12" t="n">
        <v>1200000</v>
      </c>
      <c r="L6352" s="8" t="inlineStr">
        <is>
          <t>New York</t>
        </is>
      </c>
      <c r="M6352" s="13" t="n">
        <v>23184.91</v>
      </c>
      <c r="N6352" s="13" t="n">
        <v>19630.66</v>
      </c>
      <c r="O6352" s="8" t="n"/>
    </row>
    <row r="6353">
      <c r="A6353" s="8" t="inlineStr">
        <is>
          <t>CANON-202603-006417</t>
        </is>
      </c>
      <c r="B6353" s="9" t="inlineStr">
        <is>
          <t>2026-03</t>
        </is>
      </c>
      <c r="C6353" s="10" t="n">
        <v>46104</v>
      </c>
      <c r="D6353" s="9" t="inlineStr">
        <is>
          <t>Bound</t>
        </is>
      </c>
      <c r="E6353" s="8" t="inlineStr">
        <is>
          <t>Anouk Harrington</t>
        </is>
      </c>
      <c r="F6353" s="11" t="n">
        <v>1979</v>
      </c>
      <c r="G6353" s="8" t="inlineStr">
        <is>
          <t>Porsche</t>
        </is>
      </c>
      <c r="H6353" s="8" t="inlineStr">
        <is>
          <t>911 Turbo S</t>
        </is>
      </c>
      <c r="I6353" s="8" t="inlineStr">
        <is>
          <t>GE0SD9G7BJF5RH3G4</t>
        </is>
      </c>
      <c r="J6353" s="8" t="inlineStr">
        <is>
          <t>02 - Sports / GT</t>
        </is>
      </c>
      <c r="K6353" s="12" t="n">
        <v>400000</v>
      </c>
      <c r="L6353" s="8" t="inlineStr">
        <is>
          <t>Colorado</t>
        </is>
      </c>
      <c r="M6353" s="13" t="n">
        <v>6226.42</v>
      </c>
      <c r="N6353" s="13" t="n">
        <v>5271.91</v>
      </c>
      <c r="O6353" s="8" t="n"/>
    </row>
    <row r="6354">
      <c r="A6354" s="8" t="inlineStr">
        <is>
          <t>CANON-202603-006418</t>
        </is>
      </c>
      <c r="B6354" s="9" t="inlineStr">
        <is>
          <t>2026-03</t>
        </is>
      </c>
      <c r="C6354" s="10" t="n">
        <v>46107</v>
      </c>
      <c r="D6354" s="9" t="inlineStr">
        <is>
          <t>Bound</t>
        </is>
      </c>
      <c r="E6354" s="8" t="inlineStr">
        <is>
          <t>Noor Farkas</t>
        </is>
      </c>
      <c r="F6354" s="11" t="n">
        <v>1962</v>
      </c>
      <c r="G6354" s="8" t="inlineStr">
        <is>
          <t>Mercedes-Benz</t>
        </is>
      </c>
      <c r="H6354" s="8" t="inlineStr">
        <is>
          <t>AMG GT</t>
        </is>
      </c>
      <c r="I6354" s="8" t="inlineStr">
        <is>
          <t>LD7PN665MXNYGGUSU</t>
        </is>
      </c>
      <c r="J6354" s="8" t="inlineStr">
        <is>
          <t>02 - Sports / GT</t>
        </is>
      </c>
      <c r="K6354" s="12" t="n">
        <v>865000</v>
      </c>
      <c r="L6354" s="8" t="inlineStr">
        <is>
          <t>North Dakota</t>
        </is>
      </c>
      <c r="M6354" s="13" t="n">
        <v>10820.66</v>
      </c>
      <c r="N6354" s="13" t="n">
        <v>9161.85</v>
      </c>
      <c r="O6354" s="8" t="n"/>
    </row>
    <row r="6355">
      <c r="A6355" s="8" t="inlineStr">
        <is>
          <t>CANON-202603-006419</t>
        </is>
      </c>
      <c r="B6355" s="9" t="inlineStr">
        <is>
          <t>2026-03</t>
        </is>
      </c>
      <c r="C6355" s="10" t="n">
        <v>46085</v>
      </c>
      <c r="D6355" s="9" t="inlineStr">
        <is>
          <t>Bound</t>
        </is>
      </c>
      <c r="E6355" s="8" t="inlineStr">
        <is>
          <t>Aurelio Fairweather</t>
        </is>
      </c>
      <c r="F6355" s="11" t="n">
        <v>1955</v>
      </c>
      <c r="G6355" s="8" t="inlineStr">
        <is>
          <t>Jaguar</t>
        </is>
      </c>
      <c r="H6355" s="8" t="inlineStr">
        <is>
          <t>E-Type Series 1</t>
        </is>
      </c>
      <c r="I6355" s="8" t="inlineStr">
        <is>
          <t>AN0XJF165412MW579</t>
        </is>
      </c>
      <c r="J6355" s="8" t="inlineStr">
        <is>
          <t>07 - Post-War Classic (1946-1972)</t>
        </is>
      </c>
      <c r="K6355" s="12" t="n">
        <v>1950000</v>
      </c>
      <c r="L6355" s="8" t="inlineStr">
        <is>
          <t>Florida</t>
        </is>
      </c>
      <c r="M6355" s="13" t="n">
        <v>19853.21</v>
      </c>
      <c r="N6355" s="13" t="n">
        <v>16809.71</v>
      </c>
      <c r="O6355" s="8" t="n"/>
    </row>
    <row r="6356">
      <c r="A6356" s="8" t="inlineStr">
        <is>
          <t>CANON-202603-006420</t>
        </is>
      </c>
      <c r="B6356" s="9" t="inlineStr">
        <is>
          <t>2026-03</t>
        </is>
      </c>
      <c r="C6356" s="10" t="n">
        <v>46092</v>
      </c>
      <c r="D6356" s="9" t="inlineStr">
        <is>
          <t>Bound</t>
        </is>
      </c>
      <c r="E6356" s="8" t="inlineStr">
        <is>
          <t>Leopold Bellandi</t>
        </is>
      </c>
      <c r="F6356" s="11" t="n">
        <v>1961</v>
      </c>
      <c r="G6356" s="8" t="inlineStr">
        <is>
          <t>BMW</t>
        </is>
      </c>
      <c r="H6356" s="8" t="inlineStr">
        <is>
          <t>M8 Competition</t>
        </is>
      </c>
      <c r="I6356" s="8" t="inlineStr">
        <is>
          <t>6YKED4T4FWH1S2XXT</t>
        </is>
      </c>
      <c r="J6356" s="8" t="inlineStr">
        <is>
          <t>02 - Sports / GT</t>
        </is>
      </c>
      <c r="K6356" s="12" t="n">
        <v>595000</v>
      </c>
      <c r="L6356" s="8" t="inlineStr">
        <is>
          <t>Arizona</t>
        </is>
      </c>
      <c r="M6356" s="13" t="n">
        <v>7370.14</v>
      </c>
      <c r="N6356" s="13" t="n">
        <v>6240.3</v>
      </c>
      <c r="O6356" s="8" t="n"/>
    </row>
    <row r="6357">
      <c r="A6357" s="8" t="inlineStr">
        <is>
          <t>CANON-202603-006421</t>
        </is>
      </c>
      <c r="B6357" s="9" t="inlineStr">
        <is>
          <t>2026-03</t>
        </is>
      </c>
      <c r="C6357" s="10" t="n">
        <v>46105</v>
      </c>
      <c r="D6357" s="9" t="inlineStr">
        <is>
          <t>Bound</t>
        </is>
      </c>
      <c r="E6357" s="8" t="inlineStr">
        <is>
          <t>Everett Nakashima</t>
        </is>
      </c>
      <c r="F6357" s="11" t="n">
        <v>2006</v>
      </c>
      <c r="G6357" s="8" t="inlineStr">
        <is>
          <t>Ferrari</t>
        </is>
      </c>
      <c r="H6357" s="8" t="inlineStr">
        <is>
          <t>275 GTB/4</t>
        </is>
      </c>
      <c r="I6357" s="8" t="inlineStr">
        <is>
          <t>09AZK9J5BC7UXRPED</t>
        </is>
      </c>
      <c r="J6357" s="8" t="inlineStr">
        <is>
          <t>07 - Post-War Classic (1946-1972)</t>
        </is>
      </c>
      <c r="K6357" s="12" t="n">
        <v>1570000</v>
      </c>
      <c r="L6357" s="8" t="inlineStr">
        <is>
          <t>Florida</t>
        </is>
      </c>
      <c r="M6357" s="13" t="n">
        <v>15984.38</v>
      </c>
      <c r="N6357" s="13" t="n">
        <v>13533.97</v>
      </c>
      <c r="O6357" s="8" t="n"/>
    </row>
    <row r="6358">
      <c r="A6358" s="8" t="inlineStr">
        <is>
          <t>CANON-202603-006423</t>
        </is>
      </c>
      <c r="B6358" s="9" t="inlineStr">
        <is>
          <t>2026-03</t>
        </is>
      </c>
      <c r="C6358" s="10" t="n">
        <v>46083</v>
      </c>
      <c r="D6358" s="9" t="inlineStr">
        <is>
          <t>Bound</t>
        </is>
      </c>
      <c r="E6358" s="8" t="inlineStr">
        <is>
          <t>Saoirse Larsson</t>
        </is>
      </c>
      <c r="F6358" s="11" t="n">
        <v>2018</v>
      </c>
      <c r="G6358" s="8" t="inlineStr">
        <is>
          <t>Ferrari</t>
        </is>
      </c>
      <c r="H6358" s="8" t="inlineStr">
        <is>
          <t>275 GTB/4</t>
        </is>
      </c>
      <c r="I6358" s="8" t="inlineStr">
        <is>
          <t>ENZAWNXSY3GXKCUR1</t>
        </is>
      </c>
      <c r="J6358" s="8" t="inlineStr">
        <is>
          <t>07 - Post-War Classic (1946-1972)</t>
        </is>
      </c>
      <c r="K6358" s="12" t="n">
        <v>865000</v>
      </c>
      <c r="L6358" s="8" t="inlineStr">
        <is>
          <t>North Carolina</t>
        </is>
      </c>
      <c r="M6358" s="13" t="n">
        <v>8070.61</v>
      </c>
      <c r="N6358" s="13" t="n">
        <v>6833.39</v>
      </c>
      <c r="O6358" s="8" t="n"/>
    </row>
    <row r="6359">
      <c r="A6359" s="8" t="inlineStr">
        <is>
          <t>CANON-202603-006424</t>
        </is>
      </c>
      <c r="B6359" s="9" t="inlineStr">
        <is>
          <t>2026-03</t>
        </is>
      </c>
      <c r="C6359" s="10" t="n">
        <v>46109</v>
      </c>
      <c r="D6359" s="9" t="inlineStr">
        <is>
          <t>Bound</t>
        </is>
      </c>
      <c r="E6359" s="8" t="inlineStr">
        <is>
          <t>Fenwick Montoya</t>
        </is>
      </c>
      <c r="F6359" s="11" t="n">
        <v>2023</v>
      </c>
      <c r="G6359" s="8" t="inlineStr">
        <is>
          <t>McLaren</t>
        </is>
      </c>
      <c r="H6359" s="8" t="inlineStr">
        <is>
          <t>750S</t>
        </is>
      </c>
      <c r="I6359" s="8" t="inlineStr">
        <is>
          <t>B2GK6RHL7C2JLV2NN</t>
        </is>
      </c>
      <c r="J6359" s="8" t="inlineStr">
        <is>
          <t>03 - Supercar</t>
        </is>
      </c>
      <c r="K6359" s="12" t="n">
        <v>1375000</v>
      </c>
      <c r="L6359" s="8" t="inlineStr">
        <is>
          <t>Pennsylvania</t>
        </is>
      </c>
      <c r="M6359" s="13" t="n">
        <v>20754.72</v>
      </c>
      <c r="N6359" s="13" t="n">
        <v>17573.02</v>
      </c>
      <c r="O6359" s="8" t="n"/>
    </row>
    <row r="6360">
      <c r="A6360" s="8" t="inlineStr">
        <is>
          <t>CANON-202603-006425</t>
        </is>
      </c>
      <c r="B6360" s="9" t="inlineStr">
        <is>
          <t>2026-03</t>
        </is>
      </c>
      <c r="C6360" s="10" t="n">
        <v>46092</v>
      </c>
      <c r="D6360" s="9" t="inlineStr">
        <is>
          <t>Bound</t>
        </is>
      </c>
      <c r="E6360" s="8" t="inlineStr">
        <is>
          <t>Callum Okonkwo</t>
        </is>
      </c>
      <c r="F6360" s="11" t="n">
        <v>2011</v>
      </c>
      <c r="G6360" s="8" t="inlineStr">
        <is>
          <t>Mercedes-Benz</t>
        </is>
      </c>
      <c r="H6360" s="8" t="inlineStr">
        <is>
          <t>AMG GT</t>
        </is>
      </c>
      <c r="I6360" s="8" t="inlineStr">
        <is>
          <t>J808F9751UT38RYA2</t>
        </is>
      </c>
      <c r="J6360" s="8" t="inlineStr">
        <is>
          <t>02 - Sports / GT</t>
        </is>
      </c>
      <c r="K6360" s="12" t="n">
        <v>695000</v>
      </c>
      <c r="L6360" s="8" t="inlineStr">
        <is>
          <t>Massachusetts</t>
        </is>
      </c>
      <c r="M6360" s="13" t="n">
        <v>10654.48</v>
      </c>
      <c r="N6360" s="13" t="n">
        <v>9021.15</v>
      </c>
      <c r="O6360" s="8" t="n"/>
    </row>
    <row r="6361">
      <c r="A6361" s="8" t="inlineStr">
        <is>
          <t>CANON-202603-006426</t>
        </is>
      </c>
      <c r="B6361" s="9" t="inlineStr">
        <is>
          <t>2026-03</t>
        </is>
      </c>
      <c r="C6361" s="10" t="n">
        <v>46085</v>
      </c>
      <c r="D6361" s="9" t="inlineStr">
        <is>
          <t>Bound</t>
        </is>
      </c>
      <c r="E6361" s="8" t="inlineStr">
        <is>
          <t>Ramona Merriweather</t>
        </is>
      </c>
      <c r="F6361" s="11" t="n">
        <v>1963</v>
      </c>
      <c r="G6361" s="8" t="inlineStr">
        <is>
          <t>Ferrari</t>
        </is>
      </c>
      <c r="H6361" s="8" t="inlineStr">
        <is>
          <t>275 GTB/4</t>
        </is>
      </c>
      <c r="I6361" s="8" t="inlineStr">
        <is>
          <t>WCR9RKY5KN61DAGUX</t>
        </is>
      </c>
      <c r="J6361" s="8" t="inlineStr">
        <is>
          <t>07 - Post-War Classic (1946-1972)</t>
        </is>
      </c>
      <c r="K6361" s="12" t="n">
        <v>665000</v>
      </c>
      <c r="L6361" s="8" t="inlineStr">
        <is>
          <t>Massachusetts</t>
        </is>
      </c>
      <c r="M6361" s="13" t="n">
        <v>6744.1</v>
      </c>
      <c r="N6361" s="13" t="n">
        <v>5710.23</v>
      </c>
      <c r="O6361" s="8" t="n"/>
    </row>
    <row r="6362">
      <c r="A6362" s="8" t="inlineStr">
        <is>
          <t>CANON-202603-006427</t>
        </is>
      </c>
      <c r="B6362" s="9" t="inlineStr">
        <is>
          <t>2026-03</t>
        </is>
      </c>
      <c r="C6362" s="10" t="n">
        <v>46097</v>
      </c>
      <c r="D6362" s="9" t="inlineStr">
        <is>
          <t>Bound</t>
        </is>
      </c>
      <c r="E6362" s="8" t="inlineStr">
        <is>
          <t>Noor Montoya</t>
        </is>
      </c>
      <c r="F6362" s="11" t="n">
        <v>1970</v>
      </c>
      <c r="G6362" s="8" t="inlineStr">
        <is>
          <t>Aston Martin</t>
        </is>
      </c>
      <c r="H6362" s="8" t="inlineStr">
        <is>
          <t>DB12</t>
        </is>
      </c>
      <c r="I6362" s="8" t="inlineStr">
        <is>
          <t>ACK79XS34RT9Y2TEL</t>
        </is>
      </c>
      <c r="J6362" s="8" t="inlineStr">
        <is>
          <t>02 - Sports / GT</t>
        </is>
      </c>
      <c r="K6362" s="12" t="n">
        <v>255000</v>
      </c>
      <c r="L6362" s="8" t="inlineStr">
        <is>
          <t>Colorado</t>
        </is>
      </c>
      <c r="M6362" s="13" t="n">
        <v>3969.34</v>
      </c>
      <c r="N6362" s="13" t="n">
        <v>3360.84</v>
      </c>
      <c r="O6362" s="8" t="n"/>
    </row>
    <row r="6363">
      <c r="A6363" s="8" t="inlineStr">
        <is>
          <t>CANON-202603-006428</t>
        </is>
      </c>
      <c r="B6363" s="9" t="inlineStr">
        <is>
          <t>2026-03</t>
        </is>
      </c>
      <c r="C6363" s="10" t="n">
        <v>46092</v>
      </c>
      <c r="D6363" s="9" t="inlineStr">
        <is>
          <t>Bound</t>
        </is>
      </c>
      <c r="E6363" s="8" t="inlineStr">
        <is>
          <t>Delphine Delacroix</t>
        </is>
      </c>
      <c r="F6363" s="11" t="n">
        <v>1958</v>
      </c>
      <c r="G6363" s="8" t="inlineStr">
        <is>
          <t>Mercedes-Benz</t>
        </is>
      </c>
      <c r="H6363" s="8" t="inlineStr">
        <is>
          <t>AMG GT</t>
        </is>
      </c>
      <c r="I6363" s="8" t="inlineStr">
        <is>
          <t>NNF4BWH35WUBC9FT0</t>
        </is>
      </c>
      <c r="J6363" s="8" t="inlineStr">
        <is>
          <t>02 - Sports / GT</t>
        </is>
      </c>
      <c r="K6363" s="12" t="n">
        <v>810000</v>
      </c>
      <c r="L6363" s="8" t="inlineStr">
        <is>
          <t>Florida</t>
        </is>
      </c>
      <c r="M6363" s="13" t="n">
        <v>14106.23</v>
      </c>
      <c r="N6363" s="13" t="n">
        <v>11943.74</v>
      </c>
      <c r="O6363" s="8" t="n"/>
    </row>
    <row r="6364">
      <c r="A6364" s="8" t="inlineStr">
        <is>
          <t>CANON-202603-006430</t>
        </is>
      </c>
      <c r="B6364" s="9" t="inlineStr">
        <is>
          <t>2026-03</t>
        </is>
      </c>
      <c r="C6364" s="10" t="n">
        <v>46106</v>
      </c>
      <c r="D6364" s="9" t="inlineStr">
        <is>
          <t>Bound</t>
        </is>
      </c>
      <c r="E6364" s="8" t="inlineStr">
        <is>
          <t>Fitzgerald Whitlock</t>
        </is>
      </c>
      <c r="F6364" s="11" t="n">
        <v>1962</v>
      </c>
      <c r="G6364" s="8" t="inlineStr">
        <is>
          <t>Bentley</t>
        </is>
      </c>
      <c r="H6364" s="8" t="inlineStr">
        <is>
          <t>Continental GT</t>
        </is>
      </c>
      <c r="I6364" s="8" t="inlineStr">
        <is>
          <t>392KPYCWSC4UAHGFF</t>
        </is>
      </c>
      <c r="J6364" s="8" t="inlineStr">
        <is>
          <t>02 - Sports / GT</t>
        </is>
      </c>
      <c r="K6364" s="12" t="n">
        <v>445000</v>
      </c>
      <c r="L6364" s="8" t="inlineStr">
        <is>
          <t>Montana</t>
        </is>
      </c>
      <c r="M6364" s="13" t="n">
        <v>5856.37</v>
      </c>
      <c r="N6364" s="13" t="n">
        <v>4958.59</v>
      </c>
      <c r="O6364" s="8" t="n"/>
    </row>
    <row r="6365">
      <c r="A6365" s="8" t="inlineStr">
        <is>
          <t>CANON-202603-006434</t>
        </is>
      </c>
      <c r="B6365" s="9" t="inlineStr">
        <is>
          <t>2026-03</t>
        </is>
      </c>
      <c r="C6365" s="10" t="n">
        <v>46091</v>
      </c>
      <c r="D6365" s="9" t="inlineStr">
        <is>
          <t>Bound</t>
        </is>
      </c>
      <c r="E6365" s="8" t="inlineStr">
        <is>
          <t>Cassius Ashcombe</t>
        </is>
      </c>
      <c r="F6365" s="11" t="n">
        <v>1988</v>
      </c>
      <c r="G6365" s="8" t="inlineStr">
        <is>
          <t>Mercedes-Benz</t>
        </is>
      </c>
      <c r="H6365" s="8" t="inlineStr">
        <is>
          <t>AMG GT</t>
        </is>
      </c>
      <c r="I6365" s="8" t="inlineStr">
        <is>
          <t>RYWDNTZBPZ02272X0</t>
        </is>
      </c>
      <c r="J6365" s="8" t="inlineStr">
        <is>
          <t>02 - Sports / GT</t>
        </is>
      </c>
      <c r="K6365" s="12" t="n">
        <v>345000</v>
      </c>
      <c r="L6365" s="8" t="inlineStr">
        <is>
          <t>Wyoming</t>
        </is>
      </c>
      <c r="M6365" s="13" t="n">
        <v>5223.82</v>
      </c>
      <c r="N6365" s="13" t="n">
        <v>4423.01</v>
      </c>
      <c r="O6365" s="8" t="n"/>
    </row>
    <row r="6366">
      <c r="A6366" s="8" t="inlineStr">
        <is>
          <t>CANON-202603-006435</t>
        </is>
      </c>
      <c r="B6366" s="9" t="inlineStr">
        <is>
          <t>2026-03</t>
        </is>
      </c>
      <c r="C6366" s="10" t="n">
        <v>46082</v>
      </c>
      <c r="D6366" s="9" t="inlineStr">
        <is>
          <t>Bound</t>
        </is>
      </c>
      <c r="E6366" s="8" t="inlineStr">
        <is>
          <t>Anouk Whitlock</t>
        </is>
      </c>
      <c r="F6366" s="11" t="n">
        <v>2004</v>
      </c>
      <c r="G6366" s="8" t="inlineStr">
        <is>
          <t>Ferrari</t>
        </is>
      </c>
      <c r="H6366" s="8" t="inlineStr">
        <is>
          <t>296 GTB</t>
        </is>
      </c>
      <c r="I6366" s="8" t="inlineStr">
        <is>
          <t>CP55V3K3FHYR8ZRW6</t>
        </is>
      </c>
      <c r="J6366" s="8" t="inlineStr">
        <is>
          <t>03 - Supercar</t>
        </is>
      </c>
      <c r="K6366" s="12" t="n">
        <v>1625000</v>
      </c>
      <c r="L6366" s="8" t="inlineStr">
        <is>
          <t>Massachusetts</t>
        </is>
      </c>
      <c r="M6366" s="13" t="n">
        <v>30660.38</v>
      </c>
      <c r="N6366" s="13" t="n">
        <v>25960.14</v>
      </c>
      <c r="O6366" s="8" t="n"/>
    </row>
    <row r="6367">
      <c r="A6367" s="8" t="inlineStr">
        <is>
          <t>CANON-202603-006436</t>
        </is>
      </c>
      <c r="B6367" s="9" t="inlineStr">
        <is>
          <t>2026-03</t>
        </is>
      </c>
      <c r="C6367" s="10" t="n">
        <v>46106</v>
      </c>
      <c r="D6367" s="9" t="inlineStr">
        <is>
          <t>Bound</t>
        </is>
      </c>
      <c r="E6367" s="8" t="inlineStr">
        <is>
          <t>Saoirse Delacroix</t>
        </is>
      </c>
      <c r="F6367" s="11" t="n">
        <v>2002</v>
      </c>
      <c r="G6367" s="8" t="inlineStr">
        <is>
          <t>BMW</t>
        </is>
      </c>
      <c r="H6367" s="8" t="inlineStr">
        <is>
          <t>M8 Competition</t>
        </is>
      </c>
      <c r="I6367" s="8" t="inlineStr">
        <is>
          <t>6ZP97EDVVEN5AWAVP</t>
        </is>
      </c>
      <c r="J6367" s="8" t="inlineStr">
        <is>
          <t>02 - Sports / GT</t>
        </is>
      </c>
      <c r="K6367" s="12" t="n">
        <v>370000</v>
      </c>
      <c r="L6367" s="8" t="inlineStr">
        <is>
          <t>Mississippi</t>
        </is>
      </c>
      <c r="M6367" s="13" t="n">
        <v>6230.66</v>
      </c>
      <c r="N6367" s="13" t="n">
        <v>5275.5</v>
      </c>
      <c r="O6367" s="8" t="n"/>
    </row>
    <row r="6368">
      <c r="A6368" s="8" t="inlineStr">
        <is>
          <t>CANON-202603-006437</t>
        </is>
      </c>
      <c r="B6368" s="9" t="inlineStr">
        <is>
          <t>2026-03</t>
        </is>
      </c>
      <c r="C6368" s="10" t="n">
        <v>46109</v>
      </c>
      <c r="D6368" s="9" t="inlineStr">
        <is>
          <t>Bound</t>
        </is>
      </c>
      <c r="E6368" s="8" t="inlineStr">
        <is>
          <t>Delphine Okonkwo</t>
        </is>
      </c>
      <c r="F6368" s="11" t="n">
        <v>2017</v>
      </c>
      <c r="G6368" s="8" t="inlineStr">
        <is>
          <t>Bentley</t>
        </is>
      </c>
      <c r="H6368" s="8" t="inlineStr">
        <is>
          <t>4.5 Litre</t>
        </is>
      </c>
      <c r="I6368" s="8" t="inlineStr">
        <is>
          <t>N4JHL0P32VLWJDU13</t>
        </is>
      </c>
      <c r="J6368" s="8" t="inlineStr">
        <is>
          <t>06 - Vintage Pre-War (pre-1946)</t>
        </is>
      </c>
      <c r="K6368" s="12" t="n">
        <v>950000</v>
      </c>
      <c r="L6368" s="8" t="inlineStr">
        <is>
          <t>New York</t>
        </is>
      </c>
      <c r="M6368" s="13" t="n">
        <v>8718.49</v>
      </c>
      <c r="N6368" s="13" t="n">
        <v>7381.95</v>
      </c>
      <c r="O6368" s="8" t="n"/>
    </row>
    <row r="6369">
      <c r="A6369" s="8" t="inlineStr">
        <is>
          <t>CANON-202603-006438</t>
        </is>
      </c>
      <c r="B6369" s="9" t="inlineStr">
        <is>
          <t>2026-03</t>
        </is>
      </c>
      <c r="C6369" s="10" t="n">
        <v>46089</v>
      </c>
      <c r="D6369" s="9" t="inlineStr">
        <is>
          <t>Bound</t>
        </is>
      </c>
      <c r="E6369" s="8" t="inlineStr">
        <is>
          <t>Sunniva Bellandi</t>
        </is>
      </c>
      <c r="F6369" s="11" t="n">
        <v>2024</v>
      </c>
      <c r="G6369" s="8" t="inlineStr">
        <is>
          <t>Jaguar</t>
        </is>
      </c>
      <c r="H6369" s="8" t="inlineStr">
        <is>
          <t>E-Type Series 1</t>
        </is>
      </c>
      <c r="I6369" s="8" t="inlineStr">
        <is>
          <t>FYE5AFK2Y9E6RT392</t>
        </is>
      </c>
      <c r="J6369" s="8" t="inlineStr">
        <is>
          <t>07 - Post-War Classic (1946-1972)</t>
        </is>
      </c>
      <c r="K6369" s="12" t="n">
        <v>800000</v>
      </c>
      <c r="L6369" s="8" t="inlineStr">
        <is>
          <t>Rhode Island</t>
        </is>
      </c>
      <c r="M6369" s="13" t="n">
        <v>8892.08</v>
      </c>
      <c r="N6369" s="13" t="n">
        <v>7528.92</v>
      </c>
      <c r="O6369" s="8" t="n"/>
    </row>
    <row r="6370">
      <c r="A6370" s="8" t="inlineStr">
        <is>
          <t>CANON-202603-006439</t>
        </is>
      </c>
      <c r="B6370" s="9" t="inlineStr">
        <is>
          <t>2026-03</t>
        </is>
      </c>
      <c r="C6370" s="10" t="n">
        <v>46094</v>
      </c>
      <c r="D6370" s="9" t="inlineStr">
        <is>
          <t>Bound</t>
        </is>
      </c>
      <c r="E6370" s="8" t="inlineStr">
        <is>
          <t>Beatrix Montoya</t>
        </is>
      </c>
      <c r="F6370" s="11" t="n">
        <v>2020</v>
      </c>
      <c r="G6370" s="8" t="inlineStr">
        <is>
          <t>Porsche</t>
        </is>
      </c>
      <c r="H6370" s="8" t="inlineStr">
        <is>
          <t>911 Turbo S</t>
        </is>
      </c>
      <c r="I6370" s="8" t="inlineStr">
        <is>
          <t>J2GFCU1VYFFAGSFKM</t>
        </is>
      </c>
      <c r="J6370" s="8" t="inlineStr">
        <is>
          <t>02 - Sports / GT</t>
        </is>
      </c>
      <c r="K6370" s="12" t="n">
        <v>765000</v>
      </c>
      <c r="L6370" s="8" t="inlineStr">
        <is>
          <t>New York</t>
        </is>
      </c>
      <c r="M6370" s="13" t="n">
        <v>12009.06</v>
      </c>
      <c r="N6370" s="13" t="n">
        <v>10168.07</v>
      </c>
      <c r="O6370" s="8" t="n"/>
    </row>
    <row r="6371">
      <c r="A6371" s="8" t="inlineStr">
        <is>
          <t>CANON-202603-006441</t>
        </is>
      </c>
      <c r="B6371" s="9" t="inlineStr">
        <is>
          <t>2026-03</t>
        </is>
      </c>
      <c r="C6371" s="10" t="n">
        <v>46089</v>
      </c>
      <c r="D6371" s="9" t="inlineStr">
        <is>
          <t>Bound</t>
        </is>
      </c>
      <c r="E6371" s="8" t="inlineStr">
        <is>
          <t>Everett Farkas</t>
        </is>
      </c>
      <c r="F6371" s="11" t="n">
        <v>2021</v>
      </c>
      <c r="G6371" s="8" t="inlineStr">
        <is>
          <t>Lamborghini</t>
        </is>
      </c>
      <c r="H6371" s="8" t="inlineStr">
        <is>
          <t>Huracan EVO</t>
        </is>
      </c>
      <c r="I6371" s="8" t="inlineStr">
        <is>
          <t>UKP5ADECG5NT1V3UT</t>
        </is>
      </c>
      <c r="J6371" s="8" t="inlineStr">
        <is>
          <t>03 - Supercar</t>
        </is>
      </c>
      <c r="K6371" s="12" t="n">
        <v>1695000</v>
      </c>
      <c r="L6371" s="8" t="inlineStr">
        <is>
          <t>Minnesota</t>
        </is>
      </c>
      <c r="M6371" s="13" t="n">
        <v>33772.08</v>
      </c>
      <c r="N6371" s="13" t="n">
        <v>28594.82</v>
      </c>
      <c r="O6371" s="8" t="n"/>
    </row>
    <row r="6372">
      <c r="A6372" s="8" t="inlineStr">
        <is>
          <t>CANON-202603-006442</t>
        </is>
      </c>
      <c r="B6372" s="9" t="inlineStr">
        <is>
          <t>2026-03</t>
        </is>
      </c>
      <c r="C6372" s="10" t="n">
        <v>46111</v>
      </c>
      <c r="D6372" s="9" t="inlineStr">
        <is>
          <t>Bound</t>
        </is>
      </c>
      <c r="E6372" s="8" t="inlineStr">
        <is>
          <t>Priya Harrington</t>
        </is>
      </c>
      <c r="F6372" s="11" t="n">
        <v>1968</v>
      </c>
      <c r="G6372" s="8" t="inlineStr">
        <is>
          <t>Ferrari</t>
        </is>
      </c>
      <c r="H6372" s="8" t="inlineStr">
        <is>
          <t>275 GTB/4</t>
        </is>
      </c>
      <c r="I6372" s="8" t="inlineStr">
        <is>
          <t>69KSWGP3N8BCY6WU3</t>
        </is>
      </c>
      <c r="J6372" s="8" t="inlineStr">
        <is>
          <t>07 - Post-War Classic (1946-1972)</t>
        </is>
      </c>
      <c r="K6372" s="12" t="n">
        <v>365000</v>
      </c>
      <c r="L6372" s="8" t="inlineStr">
        <is>
          <t>Ohio</t>
        </is>
      </c>
      <c r="M6372" s="13" t="n">
        <v>4594.87</v>
      </c>
      <c r="N6372" s="13" t="n">
        <v>3890.48</v>
      </c>
      <c r="O6372" s="8" t="n"/>
    </row>
    <row r="6373">
      <c r="A6373" s="8" t="inlineStr">
        <is>
          <t>CANON-202603-006443</t>
        </is>
      </c>
      <c r="B6373" s="9" t="inlineStr">
        <is>
          <t>2026-03</t>
        </is>
      </c>
      <c r="C6373" s="10" t="n">
        <v>46095</v>
      </c>
      <c r="D6373" s="9" t="inlineStr">
        <is>
          <t>Bound</t>
        </is>
      </c>
      <c r="E6373" s="8" t="inlineStr">
        <is>
          <t>Fitzgerald Okonkwo</t>
        </is>
      </c>
      <c r="F6373" s="11" t="n">
        <v>1981</v>
      </c>
      <c r="G6373" s="8" t="inlineStr">
        <is>
          <t>Ferrari</t>
        </is>
      </c>
      <c r="H6373" s="8" t="inlineStr">
        <is>
          <t>296 GTB</t>
        </is>
      </c>
      <c r="I6373" s="8" t="inlineStr">
        <is>
          <t>Z1HJPSTBRPADJEU73</t>
        </is>
      </c>
      <c r="J6373" s="8" t="inlineStr">
        <is>
          <t>03 - Supercar</t>
        </is>
      </c>
      <c r="K6373" s="12" t="n">
        <v>365000</v>
      </c>
      <c r="L6373" s="8" t="inlineStr">
        <is>
          <t>Louisiana</t>
        </is>
      </c>
      <c r="M6373" s="13" t="n">
        <v>9582.969999999999</v>
      </c>
      <c r="N6373" s="13" t="n">
        <v>8113.9</v>
      </c>
      <c r="O6373" s="8" t="n"/>
    </row>
    <row r="6374">
      <c r="A6374" s="8" t="inlineStr">
        <is>
          <t>CANON-202603-006445</t>
        </is>
      </c>
      <c r="B6374" s="9" t="inlineStr">
        <is>
          <t>2026-03</t>
        </is>
      </c>
      <c r="C6374" s="10" t="n">
        <v>46107</v>
      </c>
      <c r="D6374" s="9" t="inlineStr">
        <is>
          <t>Bound</t>
        </is>
      </c>
      <c r="E6374" s="8" t="inlineStr">
        <is>
          <t>Lorenzo Kingsford</t>
        </is>
      </c>
      <c r="F6374" s="11" t="n">
        <v>1969</v>
      </c>
      <c r="G6374" s="8" t="inlineStr">
        <is>
          <t>Porsche</t>
        </is>
      </c>
      <c r="H6374" s="8" t="inlineStr">
        <is>
          <t>911 Turbo S</t>
        </is>
      </c>
      <c r="I6374" s="8" t="inlineStr">
        <is>
          <t>3HCKSZAGKL05D3WSY</t>
        </is>
      </c>
      <c r="J6374" s="8" t="inlineStr">
        <is>
          <t>02 - Sports / GT</t>
        </is>
      </c>
      <c r="K6374" s="12" t="n">
        <v>440000</v>
      </c>
      <c r="L6374" s="8" t="inlineStr">
        <is>
          <t>Virginia</t>
        </is>
      </c>
      <c r="M6374" s="13" t="n">
        <v>6786.79</v>
      </c>
      <c r="N6374" s="13" t="n">
        <v>5746.38</v>
      </c>
      <c r="O6374" s="8" t="n"/>
    </row>
    <row r="6375">
      <c r="A6375" s="8" t="inlineStr">
        <is>
          <t>CANON-202603-006447</t>
        </is>
      </c>
      <c r="B6375" s="9" t="inlineStr">
        <is>
          <t>2026-03</t>
        </is>
      </c>
      <c r="C6375" s="10" t="n">
        <v>46096</v>
      </c>
      <c r="D6375" s="9" t="inlineStr">
        <is>
          <t>Bound</t>
        </is>
      </c>
      <c r="E6375" s="8" t="inlineStr">
        <is>
          <t>Noor Underwood</t>
        </is>
      </c>
      <c r="F6375" s="11" t="n">
        <v>1974</v>
      </c>
      <c r="G6375" s="8" t="inlineStr">
        <is>
          <t>BMW</t>
        </is>
      </c>
      <c r="H6375" s="8" t="inlineStr">
        <is>
          <t>M8 Competition</t>
        </is>
      </c>
      <c r="I6375" s="8" t="inlineStr">
        <is>
          <t>HV3GEHVR6ZUN6YVLE</t>
        </is>
      </c>
      <c r="J6375" s="8" t="inlineStr">
        <is>
          <t>02 - Sports / GT</t>
        </is>
      </c>
      <c r="K6375" s="12" t="n">
        <v>750000</v>
      </c>
      <c r="L6375" s="8" t="inlineStr">
        <is>
          <t>Massachusetts</t>
        </is>
      </c>
      <c r="M6375" s="13" t="n">
        <v>11497.64</v>
      </c>
      <c r="N6375" s="13" t="n">
        <v>9735.049999999999</v>
      </c>
      <c r="O6375" s="8" t="n"/>
    </row>
    <row r="6376">
      <c r="A6376" s="8" t="inlineStr">
        <is>
          <t>CANON-202603-006448</t>
        </is>
      </c>
      <c r="B6376" s="9" t="inlineStr">
        <is>
          <t>2026-03</t>
        </is>
      </c>
      <c r="C6376" s="10" t="n">
        <v>46089</v>
      </c>
      <c r="D6376" s="9" t="inlineStr">
        <is>
          <t>Bound</t>
        </is>
      </c>
      <c r="E6376" s="8" t="inlineStr">
        <is>
          <t>Horace Ashcombe</t>
        </is>
      </c>
      <c r="F6376" s="11" t="n">
        <v>1980</v>
      </c>
      <c r="G6376" s="8" t="inlineStr">
        <is>
          <t>Lamborghini</t>
        </is>
      </c>
      <c r="H6376" s="8" t="inlineStr">
        <is>
          <t>Huracan EVO</t>
        </is>
      </c>
      <c r="I6376" s="8" t="inlineStr">
        <is>
          <t>GV1ZCBSNS7K7NXXV3</t>
        </is>
      </c>
      <c r="J6376" s="8" t="inlineStr">
        <is>
          <t>03 - Supercar</t>
        </is>
      </c>
      <c r="K6376" s="12" t="n">
        <v>1255000</v>
      </c>
      <c r="L6376" s="8" t="inlineStr">
        <is>
          <t>Missouri</t>
        </is>
      </c>
      <c r="M6376" s="13" t="n">
        <v>20080</v>
      </c>
      <c r="N6376" s="13" t="n">
        <v>17001.74</v>
      </c>
      <c r="O6376" s="8" t="n"/>
    </row>
    <row r="6377">
      <c r="A6377" s="8" t="inlineStr">
        <is>
          <t>CANON-202603-006449</t>
        </is>
      </c>
      <c r="B6377" s="9" t="inlineStr">
        <is>
          <t>2026-03</t>
        </is>
      </c>
      <c r="C6377" s="10" t="n">
        <v>46087</v>
      </c>
      <c r="D6377" s="9" t="inlineStr">
        <is>
          <t>Bound</t>
        </is>
      </c>
      <c r="E6377" s="8" t="inlineStr">
        <is>
          <t>Leopold Underwood</t>
        </is>
      </c>
      <c r="F6377" s="11" t="n">
        <v>1981</v>
      </c>
      <c r="G6377" s="8" t="inlineStr">
        <is>
          <t>Porsche</t>
        </is>
      </c>
      <c r="H6377" s="8" t="inlineStr">
        <is>
          <t>911 Turbo S</t>
        </is>
      </c>
      <c r="I6377" s="8" t="inlineStr">
        <is>
          <t>BXVUJ4WJT6UF4GCDN</t>
        </is>
      </c>
      <c r="J6377" s="8" t="inlineStr">
        <is>
          <t>02 - Sports / GT</t>
        </is>
      </c>
      <c r="K6377" s="12" t="n">
        <v>445000</v>
      </c>
      <c r="L6377" s="8" t="inlineStr">
        <is>
          <t>Iowa</t>
        </is>
      </c>
      <c r="M6377" s="13" t="n">
        <v>6926.89</v>
      </c>
      <c r="N6377" s="13" t="n">
        <v>5865</v>
      </c>
      <c r="O6377" s="8" t="n"/>
    </row>
    <row r="6378">
      <c r="A6378" s="8" t="inlineStr">
        <is>
          <t>CANON-202603-006450</t>
        </is>
      </c>
      <c r="B6378" s="9" t="inlineStr">
        <is>
          <t>2026-03</t>
        </is>
      </c>
      <c r="C6378" s="10" t="n">
        <v>46092</v>
      </c>
      <c r="D6378" s="9" t="inlineStr">
        <is>
          <t>Bound</t>
        </is>
      </c>
      <c r="E6378" s="8" t="inlineStr">
        <is>
          <t>Fitzgerald Thistlewood</t>
        </is>
      </c>
      <c r="F6378" s="11" t="n">
        <v>1980</v>
      </c>
      <c r="G6378" s="8" t="inlineStr">
        <is>
          <t>Bentley</t>
        </is>
      </c>
      <c r="H6378" s="8" t="inlineStr">
        <is>
          <t>Continental GT</t>
        </is>
      </c>
      <c r="I6378" s="8" t="inlineStr">
        <is>
          <t>4J310L526N0D64CZN</t>
        </is>
      </c>
      <c r="J6378" s="8" t="inlineStr">
        <is>
          <t>02 - Sports / GT</t>
        </is>
      </c>
      <c r="K6378" s="12" t="n">
        <v>1950000</v>
      </c>
      <c r="L6378" s="8" t="inlineStr">
        <is>
          <t>Louisiana</t>
        </is>
      </c>
      <c r="M6378" s="13" t="n">
        <v>24485.38</v>
      </c>
      <c r="N6378" s="13" t="n">
        <v>20731.77</v>
      </c>
      <c r="O6378" s="8" t="n"/>
    </row>
    <row r="6379">
      <c r="A6379" s="8" t="inlineStr">
        <is>
          <t>CANON-202603-006452</t>
        </is>
      </c>
      <c r="B6379" s="9" t="inlineStr">
        <is>
          <t>2026-03</t>
        </is>
      </c>
      <c r="C6379" s="10" t="n">
        <v>46086</v>
      </c>
      <c r="D6379" s="9" t="inlineStr">
        <is>
          <t>Bound</t>
        </is>
      </c>
      <c r="E6379" s="8" t="inlineStr">
        <is>
          <t>Callum Harrington</t>
        </is>
      </c>
      <c r="F6379" s="11" t="n">
        <v>2024</v>
      </c>
      <c r="G6379" s="8" t="inlineStr">
        <is>
          <t>Aston Martin</t>
        </is>
      </c>
      <c r="H6379" s="8" t="inlineStr">
        <is>
          <t>DB12</t>
        </is>
      </c>
      <c r="I6379" s="8" t="inlineStr">
        <is>
          <t>XR1TC18YWPW2XUP3C</t>
        </is>
      </c>
      <c r="J6379" s="8" t="inlineStr">
        <is>
          <t>02 - Sports / GT</t>
        </is>
      </c>
      <c r="K6379" s="12" t="n">
        <v>650000</v>
      </c>
      <c r="L6379" s="8" t="inlineStr">
        <is>
          <t>Georgia</t>
        </is>
      </c>
      <c r="M6379" s="13" t="n">
        <v>8928.299999999999</v>
      </c>
      <c r="N6379" s="13" t="n">
        <v>7559.59</v>
      </c>
      <c r="O6379" s="8" t="n"/>
    </row>
    <row r="6380">
      <c r="A6380" s="8" t="inlineStr">
        <is>
          <t>CANON-202603-006453</t>
        </is>
      </c>
      <c r="B6380" s="9" t="inlineStr">
        <is>
          <t>2026-03</t>
        </is>
      </c>
      <c r="C6380" s="10" t="n">
        <v>46083</v>
      </c>
      <c r="D6380" s="9" t="inlineStr">
        <is>
          <t>Bound</t>
        </is>
      </c>
      <c r="E6380" s="8" t="inlineStr">
        <is>
          <t>Desmond Kingsford</t>
        </is>
      </c>
      <c r="F6380" s="11" t="n">
        <v>1997</v>
      </c>
      <c r="G6380" s="8" t="inlineStr">
        <is>
          <t>Bentley</t>
        </is>
      </c>
      <c r="H6380" s="8" t="inlineStr">
        <is>
          <t>4.5 Litre</t>
        </is>
      </c>
      <c r="I6380" s="8" t="inlineStr">
        <is>
          <t>WJEW3G416BP4PPHE0</t>
        </is>
      </c>
      <c r="J6380" s="8" t="inlineStr">
        <is>
          <t>06 - Vintage Pre-War (pre-1946)</t>
        </is>
      </c>
      <c r="K6380" s="12" t="n">
        <v>585000</v>
      </c>
      <c r="L6380" s="8" t="inlineStr">
        <is>
          <t>Connecticut</t>
        </is>
      </c>
      <c r="M6380" s="13" t="n">
        <v>4697.66</v>
      </c>
      <c r="N6380" s="13" t="n">
        <v>3977.51</v>
      </c>
      <c r="O6380" s="8" t="n"/>
    </row>
    <row r="6381">
      <c r="A6381" s="8" t="inlineStr">
        <is>
          <t>CANON-202603-006454</t>
        </is>
      </c>
      <c r="B6381" s="9" t="inlineStr">
        <is>
          <t>2026-03</t>
        </is>
      </c>
      <c r="C6381" s="10" t="n">
        <v>46091</v>
      </c>
      <c r="D6381" s="9" t="inlineStr">
        <is>
          <t>Bound</t>
        </is>
      </c>
      <c r="E6381" s="8" t="inlineStr">
        <is>
          <t>Wilhelmina Harrington</t>
        </is>
      </c>
      <c r="F6381" s="11" t="n">
        <v>2016</v>
      </c>
      <c r="G6381" s="8" t="inlineStr">
        <is>
          <t>Maserati</t>
        </is>
      </c>
      <c r="H6381" s="8" t="inlineStr">
        <is>
          <t>GranTurismo</t>
        </is>
      </c>
      <c r="I6381" s="8" t="inlineStr">
        <is>
          <t>MB63D81B1WXUAX2JP</t>
        </is>
      </c>
      <c r="J6381" s="8" t="inlineStr">
        <is>
          <t>02 - Sports / GT</t>
        </is>
      </c>
      <c r="K6381" s="12" t="n">
        <v>1335000</v>
      </c>
      <c r="L6381" s="8" t="inlineStr">
        <is>
          <t>New Jersey</t>
        </is>
      </c>
      <c r="M6381" s="13" t="n">
        <v>12606.93</v>
      </c>
      <c r="N6381" s="13" t="n">
        <v>10674.29</v>
      </c>
      <c r="O6381" s="8" t="n"/>
    </row>
    <row r="6382">
      <c r="A6382" s="8" t="inlineStr">
        <is>
          <t>CANON-202603-006457</t>
        </is>
      </c>
      <c r="B6382" s="9" t="inlineStr">
        <is>
          <t>2026-03</t>
        </is>
      </c>
      <c r="C6382" s="10" t="n">
        <v>46090</v>
      </c>
      <c r="D6382" s="9" t="inlineStr">
        <is>
          <t>Bound</t>
        </is>
      </c>
      <c r="E6382" s="8" t="inlineStr">
        <is>
          <t>Saoirse Bellandi</t>
        </is>
      </c>
      <c r="F6382" s="11" t="n">
        <v>1977</v>
      </c>
      <c r="G6382" s="8" t="inlineStr">
        <is>
          <t>Bentley</t>
        </is>
      </c>
      <c r="H6382" s="8" t="inlineStr">
        <is>
          <t>Continental GT</t>
        </is>
      </c>
      <c r="I6382" s="8" t="inlineStr">
        <is>
          <t>7KHUDLT9H4BTXDS6D</t>
        </is>
      </c>
      <c r="J6382" s="8" t="inlineStr">
        <is>
          <t>02 - Sports / GT</t>
        </is>
      </c>
      <c r="K6382" s="12" t="n">
        <v>875000</v>
      </c>
      <c r="L6382" s="8" t="inlineStr">
        <is>
          <t>California</t>
        </is>
      </c>
      <c r="M6382" s="13" t="n">
        <v>14487.03</v>
      </c>
      <c r="N6382" s="13" t="n">
        <v>12266.17</v>
      </c>
      <c r="O6382" s="8" t="n"/>
    </row>
    <row r="6383">
      <c r="A6383" s="8" t="inlineStr">
        <is>
          <t>CANON-202603-006458</t>
        </is>
      </c>
      <c r="B6383" s="9" t="inlineStr">
        <is>
          <t>2026-03</t>
        </is>
      </c>
      <c r="C6383" s="10" t="n">
        <v>46087</v>
      </c>
      <c r="D6383" s="9" t="inlineStr">
        <is>
          <t>Bound</t>
        </is>
      </c>
      <c r="E6383" s="8" t="inlineStr">
        <is>
          <t>Ottilie Harrington</t>
        </is>
      </c>
      <c r="F6383" s="11" t="n">
        <v>2001</v>
      </c>
      <c r="G6383" s="8" t="inlineStr">
        <is>
          <t>Aston Martin</t>
        </is>
      </c>
      <c r="H6383" s="8" t="inlineStr">
        <is>
          <t>DB5</t>
        </is>
      </c>
      <c r="I6383" s="8" t="inlineStr">
        <is>
          <t>M21XYCRH2SV5FNY6T</t>
        </is>
      </c>
      <c r="J6383" s="8" t="inlineStr">
        <is>
          <t>07 - Post-War Classic (1946-1972)</t>
        </is>
      </c>
      <c r="K6383" s="12" t="n">
        <v>1365000</v>
      </c>
      <c r="L6383" s="8" t="inlineStr">
        <is>
          <t>Michigan</t>
        </is>
      </c>
      <c r="M6383" s="13" t="n">
        <v>15169.53</v>
      </c>
      <c r="N6383" s="13" t="n">
        <v>12844.04</v>
      </c>
      <c r="O6383" s="8" t="n"/>
    </row>
    <row r="6384">
      <c r="A6384" s="8" t="inlineStr">
        <is>
          <t>CANON-202603-006459</t>
        </is>
      </c>
      <c r="B6384" s="9" t="inlineStr">
        <is>
          <t>2026-03</t>
        </is>
      </c>
      <c r="C6384" s="10" t="n">
        <v>46094</v>
      </c>
      <c r="D6384" s="9" t="inlineStr">
        <is>
          <t>Bound</t>
        </is>
      </c>
      <c r="E6384" s="8" t="inlineStr">
        <is>
          <t>Desmond Farkas</t>
        </is>
      </c>
      <c r="F6384" s="11" t="n">
        <v>2024</v>
      </c>
      <c r="G6384" s="8" t="inlineStr">
        <is>
          <t>Aston Martin</t>
        </is>
      </c>
      <c r="H6384" s="8" t="inlineStr">
        <is>
          <t>DB12</t>
        </is>
      </c>
      <c r="I6384" s="8" t="inlineStr">
        <is>
          <t>8DAJKG408JG4VVNPN</t>
        </is>
      </c>
      <c r="J6384" s="8" t="inlineStr">
        <is>
          <t>02 - Sports / GT</t>
        </is>
      </c>
      <c r="K6384" s="12" t="n">
        <v>365000</v>
      </c>
      <c r="L6384" s="8" t="inlineStr">
        <is>
          <t>Illinois</t>
        </is>
      </c>
      <c r="M6384" s="13" t="n">
        <v>7024.53</v>
      </c>
      <c r="N6384" s="13" t="n">
        <v>5947.67</v>
      </c>
      <c r="O6384" s="8" t="n"/>
    </row>
    <row r="6385">
      <c r="A6385" s="8" t="inlineStr">
        <is>
          <t>CANON-202603-006460</t>
        </is>
      </c>
      <c r="B6385" s="9" t="inlineStr">
        <is>
          <t>2026-03</t>
        </is>
      </c>
      <c r="C6385" s="10" t="n">
        <v>46111</v>
      </c>
      <c r="D6385" s="9" t="inlineStr">
        <is>
          <t>Bound</t>
        </is>
      </c>
      <c r="E6385" s="8" t="inlineStr">
        <is>
          <t>Leopold Okonkwo</t>
        </is>
      </c>
      <c r="F6385" s="11" t="n">
        <v>1963</v>
      </c>
      <c r="G6385" s="8" t="inlineStr">
        <is>
          <t>Aston Martin</t>
        </is>
      </c>
      <c r="H6385" s="8" t="inlineStr">
        <is>
          <t>DB12</t>
        </is>
      </c>
      <c r="I6385" s="8" t="inlineStr">
        <is>
          <t>X5XYS04DTYRJ7C55A</t>
        </is>
      </c>
      <c r="J6385" s="8" t="inlineStr">
        <is>
          <t>02 - Sports / GT</t>
        </is>
      </c>
      <c r="K6385" s="12" t="n">
        <v>460000</v>
      </c>
      <c r="L6385" s="8" t="inlineStr">
        <is>
          <t>Florida</t>
        </is>
      </c>
      <c r="M6385" s="13" t="n">
        <v>9243.4</v>
      </c>
      <c r="N6385" s="13" t="n">
        <v>7826.39</v>
      </c>
      <c r="O6385" s="8" t="n"/>
    </row>
    <row r="6386">
      <c r="A6386" s="8" t="inlineStr">
        <is>
          <t>CANON-202603-006461</t>
        </is>
      </c>
      <c r="B6386" s="9" t="inlineStr">
        <is>
          <t>2026-03</t>
        </is>
      </c>
      <c r="C6386" s="10" t="n">
        <v>46083</v>
      </c>
      <c r="D6386" s="9" t="inlineStr">
        <is>
          <t>Bound</t>
        </is>
      </c>
      <c r="E6386" s="8" t="inlineStr">
        <is>
          <t>Everett Ashcombe</t>
        </is>
      </c>
      <c r="F6386" s="11" t="n">
        <v>1956</v>
      </c>
      <c r="G6386" s="8" t="inlineStr">
        <is>
          <t>Aston Martin</t>
        </is>
      </c>
      <c r="H6386" s="8" t="inlineStr">
        <is>
          <t>DB12</t>
        </is>
      </c>
      <c r="I6386" s="8" t="inlineStr">
        <is>
          <t>CMLV0RH162933JT2E</t>
        </is>
      </c>
      <c r="J6386" s="8" t="inlineStr">
        <is>
          <t>02 - Sports / GT</t>
        </is>
      </c>
      <c r="K6386" s="12" t="n">
        <v>580000</v>
      </c>
      <c r="L6386" s="8" t="inlineStr">
        <is>
          <t>Pennsylvania</t>
        </is>
      </c>
      <c r="M6386" s="13" t="n">
        <v>7113.21</v>
      </c>
      <c r="N6386" s="13" t="n">
        <v>6022.75</v>
      </c>
      <c r="O6386" s="8" t="n"/>
    </row>
    <row r="6387">
      <c r="A6387" s="8" t="inlineStr">
        <is>
          <t>CANON-202603-006462</t>
        </is>
      </c>
      <c r="B6387" s="9" t="inlineStr">
        <is>
          <t>2026-03</t>
        </is>
      </c>
      <c r="C6387" s="10" t="n">
        <v>46084</v>
      </c>
      <c r="D6387" s="9" t="inlineStr">
        <is>
          <t>Bound</t>
        </is>
      </c>
      <c r="E6387" s="8" t="inlineStr">
        <is>
          <t>Ramona Nakashima</t>
        </is>
      </c>
      <c r="F6387" s="11" t="n">
        <v>2010</v>
      </c>
      <c r="G6387" s="8" t="inlineStr">
        <is>
          <t>Maserati</t>
        </is>
      </c>
      <c r="H6387" s="8" t="inlineStr">
        <is>
          <t>GranTurismo</t>
        </is>
      </c>
      <c r="I6387" s="8" t="inlineStr">
        <is>
          <t>77VTEBUU83LBXJMXU</t>
        </is>
      </c>
      <c r="J6387" s="8" t="inlineStr">
        <is>
          <t>02 - Sports / GT</t>
        </is>
      </c>
      <c r="K6387" s="12" t="n">
        <v>350000</v>
      </c>
      <c r="L6387" s="8" t="inlineStr">
        <is>
          <t>California</t>
        </is>
      </c>
      <c r="M6387" s="13" t="n">
        <v>6686.32</v>
      </c>
      <c r="N6387" s="13" t="n">
        <v>5661.31</v>
      </c>
      <c r="O6387" s="8" t="n"/>
    </row>
    <row r="6388">
      <c r="A6388" s="8" t="inlineStr">
        <is>
          <t>CANON-202603-006463</t>
        </is>
      </c>
      <c r="B6388" s="9" t="inlineStr">
        <is>
          <t>2026-03</t>
        </is>
      </c>
      <c r="C6388" s="10" t="n">
        <v>46090</v>
      </c>
      <c r="D6388" s="9" t="inlineStr">
        <is>
          <t>Bound</t>
        </is>
      </c>
      <c r="E6388" s="8" t="inlineStr">
        <is>
          <t>Ramona Delacroix</t>
        </is>
      </c>
      <c r="F6388" s="11" t="n">
        <v>2016</v>
      </c>
      <c r="G6388" s="8" t="inlineStr">
        <is>
          <t>Ferrari</t>
        </is>
      </c>
      <c r="H6388" s="8" t="inlineStr">
        <is>
          <t>296 GTB</t>
        </is>
      </c>
      <c r="I6388" s="8" t="inlineStr">
        <is>
          <t>ZZEEBLZEWK9A246R7</t>
        </is>
      </c>
      <c r="J6388" s="8" t="inlineStr">
        <is>
          <t>03 - Supercar</t>
        </is>
      </c>
      <c r="K6388" s="12" t="n">
        <v>290000</v>
      </c>
      <c r="L6388" s="8" t="inlineStr">
        <is>
          <t>Maine</t>
        </is>
      </c>
      <c r="M6388" s="13" t="n">
        <v>6795.85</v>
      </c>
      <c r="N6388" s="13" t="n">
        <v>5754.05</v>
      </c>
      <c r="O6388" s="8" t="n"/>
    </row>
    <row r="6389">
      <c r="A6389" s="8" t="inlineStr">
        <is>
          <t>CANON-202603-006464</t>
        </is>
      </c>
      <c r="B6389" s="9" t="inlineStr">
        <is>
          <t>2026-03</t>
        </is>
      </c>
      <c r="C6389" s="10" t="n">
        <v>46110</v>
      </c>
      <c r="D6389" s="9" t="inlineStr">
        <is>
          <t>Bound</t>
        </is>
      </c>
      <c r="E6389" s="8" t="inlineStr">
        <is>
          <t>Noor Delacroix</t>
        </is>
      </c>
      <c r="F6389" s="11" t="n">
        <v>2004</v>
      </c>
      <c r="G6389" s="8" t="inlineStr">
        <is>
          <t>Mercedes-Benz</t>
        </is>
      </c>
      <c r="H6389" s="8" t="inlineStr">
        <is>
          <t>AMG GT</t>
        </is>
      </c>
      <c r="I6389" s="8" t="inlineStr">
        <is>
          <t>TD851HD63BE7SNLN1</t>
        </is>
      </c>
      <c r="J6389" s="8" t="inlineStr">
        <is>
          <t>02 - Sports / GT</t>
        </is>
      </c>
      <c r="K6389" s="12" t="n">
        <v>1195000</v>
      </c>
      <c r="L6389" s="8" t="inlineStr">
        <is>
          <t>Ohio</t>
        </is>
      </c>
      <c r="M6389" s="13" t="n">
        <v>17237.31</v>
      </c>
      <c r="N6389" s="13" t="n">
        <v>14594.83</v>
      </c>
      <c r="O6389" s="8" t="n"/>
    </row>
    <row r="6390">
      <c r="A6390" s="8" t="inlineStr">
        <is>
          <t>CANON-202603-006465</t>
        </is>
      </c>
      <c r="B6390" s="9" t="inlineStr">
        <is>
          <t>2026-03</t>
        </is>
      </c>
      <c r="C6390" s="10" t="n">
        <v>46103</v>
      </c>
      <c r="D6390" s="9" t="inlineStr">
        <is>
          <t>Bound</t>
        </is>
      </c>
      <c r="E6390" s="8" t="inlineStr">
        <is>
          <t>Cassius Larsson</t>
        </is>
      </c>
      <c r="F6390" s="11" t="n">
        <v>1980</v>
      </c>
      <c r="G6390" s="8" t="inlineStr">
        <is>
          <t>Porsche</t>
        </is>
      </c>
      <c r="H6390" s="8" t="inlineStr">
        <is>
          <t>911 Turbo S</t>
        </is>
      </c>
      <c r="I6390" s="8" t="inlineStr">
        <is>
          <t>YTXTFC8C91YTFWJEH</t>
        </is>
      </c>
      <c r="J6390" s="8" t="inlineStr">
        <is>
          <t>02 - Sports / GT</t>
        </is>
      </c>
      <c r="K6390" s="12" t="n">
        <v>945000</v>
      </c>
      <c r="L6390" s="8" t="inlineStr">
        <is>
          <t>Illinois</t>
        </is>
      </c>
      <c r="M6390" s="13" t="n">
        <v>15761.89</v>
      </c>
      <c r="N6390" s="13" t="n">
        <v>13345.59</v>
      </c>
      <c r="O6390" s="8" t="n"/>
    </row>
    <row r="6391">
      <c r="A6391" s="8" t="inlineStr">
        <is>
          <t>CANON-202603-006466</t>
        </is>
      </c>
      <c r="B6391" s="9" t="inlineStr">
        <is>
          <t>2026-03</t>
        </is>
      </c>
      <c r="C6391" s="10" t="n">
        <v>46098</v>
      </c>
      <c r="D6391" s="9" t="inlineStr">
        <is>
          <t>Bound</t>
        </is>
      </c>
      <c r="E6391" s="8" t="inlineStr">
        <is>
          <t>Aurelio Chattopadhyay</t>
        </is>
      </c>
      <c r="F6391" s="11" t="n">
        <v>1982</v>
      </c>
      <c r="G6391" s="8" t="inlineStr">
        <is>
          <t>Mercedes-Benz</t>
        </is>
      </c>
      <c r="H6391" s="8" t="inlineStr">
        <is>
          <t>AMG GT</t>
        </is>
      </c>
      <c r="I6391" s="8" t="inlineStr">
        <is>
          <t>JKL13S1X0V95A5466</t>
        </is>
      </c>
      <c r="J6391" s="8" t="inlineStr">
        <is>
          <t>02 - Sports / GT</t>
        </is>
      </c>
      <c r="K6391" s="12" t="n">
        <v>200000</v>
      </c>
      <c r="L6391" s="8" t="inlineStr">
        <is>
          <t>Oregon</t>
        </is>
      </c>
      <c r="M6391" s="13" t="n">
        <v>3923.02</v>
      </c>
      <c r="N6391" s="13" t="n">
        <v>3321.62</v>
      </c>
      <c r="O6391" s="8" t="n"/>
    </row>
    <row r="6392">
      <c r="A6392" s="8" t="inlineStr">
        <is>
          <t>CANON-202603-006467</t>
        </is>
      </c>
      <c r="B6392" s="9" t="inlineStr">
        <is>
          <t>2026-03</t>
        </is>
      </c>
      <c r="C6392" s="10" t="n">
        <v>46109</v>
      </c>
      <c r="D6392" s="9" t="inlineStr">
        <is>
          <t>Bound</t>
        </is>
      </c>
      <c r="E6392" s="8" t="inlineStr">
        <is>
          <t>Marisol Underwood</t>
        </is>
      </c>
      <c r="F6392" s="11" t="n">
        <v>1976</v>
      </c>
      <c r="G6392" s="8" t="inlineStr">
        <is>
          <t>Singer</t>
        </is>
      </c>
      <c r="H6392" s="8" t="inlineStr">
        <is>
          <t>911 Reimagined</t>
        </is>
      </c>
      <c r="I6392" s="8" t="inlineStr">
        <is>
          <t>G4UB035G9CPR7VEB1</t>
        </is>
      </c>
      <c r="J6392" s="8" t="inlineStr">
        <is>
          <t>11 - Restomod / Coachbuilt / Bespoke</t>
        </is>
      </c>
      <c r="K6392" s="12" t="n">
        <v>190000</v>
      </c>
      <c r="L6392" s="8" t="inlineStr">
        <is>
          <t>Texas</t>
        </is>
      </c>
      <c r="M6392" s="13" t="n">
        <v>4328.77</v>
      </c>
      <c r="N6392" s="13" t="n">
        <v>3665.17</v>
      </c>
      <c r="O6392" s="8" t="n"/>
    </row>
    <row r="6393">
      <c r="A6393" s="8" t="inlineStr">
        <is>
          <t>CANON-202603-006468</t>
        </is>
      </c>
      <c r="B6393" s="9" t="inlineStr">
        <is>
          <t>2026-03</t>
        </is>
      </c>
      <c r="C6393" s="10" t="n">
        <v>46100</v>
      </c>
      <c r="D6393" s="9" t="inlineStr">
        <is>
          <t>Bound</t>
        </is>
      </c>
      <c r="E6393" s="8" t="inlineStr">
        <is>
          <t>Ingrid Nakashima</t>
        </is>
      </c>
      <c r="F6393" s="11" t="n">
        <v>1974</v>
      </c>
      <c r="G6393" s="8" t="inlineStr">
        <is>
          <t>Porsche</t>
        </is>
      </c>
      <c r="H6393" s="8" t="inlineStr">
        <is>
          <t>911 Turbo S</t>
        </is>
      </c>
      <c r="I6393" s="8" t="inlineStr">
        <is>
          <t>HDGTZCJUKJCVFGDXX</t>
        </is>
      </c>
      <c r="J6393" s="8" t="inlineStr">
        <is>
          <t>02 - Sports / GT</t>
        </is>
      </c>
      <c r="K6393" s="12" t="n">
        <v>1825000</v>
      </c>
      <c r="L6393" s="8" t="inlineStr">
        <is>
          <t>Oregon</t>
        </is>
      </c>
      <c r="M6393" s="13" t="n">
        <v>21400.71</v>
      </c>
      <c r="N6393" s="13" t="n">
        <v>18119.98</v>
      </c>
      <c r="O6393" s="8" t="n"/>
    </row>
    <row r="6394">
      <c r="A6394" s="8" t="inlineStr">
        <is>
          <t>CANON-202603-006471</t>
        </is>
      </c>
      <c r="B6394" s="9" t="inlineStr">
        <is>
          <t>2026-03</t>
        </is>
      </c>
      <c r="C6394" s="10" t="n">
        <v>46112</v>
      </c>
      <c r="D6394" s="9" t="inlineStr">
        <is>
          <t>Bound</t>
        </is>
      </c>
      <c r="E6394" s="8" t="inlineStr">
        <is>
          <t>Saoirse Larsson</t>
        </is>
      </c>
      <c r="F6394" s="11" t="n">
        <v>2010</v>
      </c>
      <c r="G6394" s="8" t="inlineStr">
        <is>
          <t>Lamborghini</t>
        </is>
      </c>
      <c r="H6394" s="8" t="inlineStr">
        <is>
          <t>Huracan EVO</t>
        </is>
      </c>
      <c r="I6394" s="8" t="inlineStr">
        <is>
          <t>R9VV76GF4JLHX1F4B</t>
        </is>
      </c>
      <c r="J6394" s="8" t="inlineStr">
        <is>
          <t>03 - Supercar</t>
        </is>
      </c>
      <c r="K6394" s="12" t="n">
        <v>795000</v>
      </c>
      <c r="L6394" s="8" t="inlineStr">
        <is>
          <t>California</t>
        </is>
      </c>
      <c r="M6394" s="13" t="n">
        <v>19237.5</v>
      </c>
      <c r="N6394" s="13" t="n">
        <v>16288.39</v>
      </c>
      <c r="O6394" s="8" t="n"/>
    </row>
    <row r="6395">
      <c r="A6395" s="8" t="inlineStr">
        <is>
          <t>CANON-202603-006474</t>
        </is>
      </c>
      <c r="B6395" s="9" t="inlineStr">
        <is>
          <t>2026-03</t>
        </is>
      </c>
      <c r="C6395" s="10" t="n">
        <v>46111</v>
      </c>
      <c r="D6395" s="9" t="inlineStr">
        <is>
          <t>Bound</t>
        </is>
      </c>
      <c r="E6395" s="8" t="inlineStr">
        <is>
          <t>Callum Kingsford</t>
        </is>
      </c>
      <c r="F6395" s="11" t="n">
        <v>2022</v>
      </c>
      <c r="G6395" s="8" t="inlineStr">
        <is>
          <t>Porsche</t>
        </is>
      </c>
      <c r="H6395" s="8" t="inlineStr">
        <is>
          <t>911 Turbo S</t>
        </is>
      </c>
      <c r="I6395" s="8" t="inlineStr">
        <is>
          <t>FH6F1NT3FD8BDWL8L</t>
        </is>
      </c>
      <c r="J6395" s="8" t="inlineStr">
        <is>
          <t>02 - Sports / GT</t>
        </is>
      </c>
      <c r="K6395" s="12" t="n">
        <v>425000</v>
      </c>
      <c r="L6395" s="8" t="inlineStr">
        <is>
          <t>Idaho</t>
        </is>
      </c>
      <c r="M6395" s="13" t="n">
        <v>5954.01</v>
      </c>
      <c r="N6395" s="13" t="n">
        <v>5041.26</v>
      </c>
      <c r="O6395" s="8" t="n"/>
    </row>
    <row r="6396">
      <c r="A6396" s="8" t="inlineStr">
        <is>
          <t>CANON-202603-006476</t>
        </is>
      </c>
      <c r="B6396" s="9" t="inlineStr">
        <is>
          <t>2026-03</t>
        </is>
      </c>
      <c r="C6396" s="10" t="n">
        <v>46088</v>
      </c>
      <c r="D6396" s="9" t="inlineStr">
        <is>
          <t>Bound</t>
        </is>
      </c>
      <c r="E6396" s="8" t="inlineStr">
        <is>
          <t>Saoirse Farkas</t>
        </is>
      </c>
      <c r="F6396" s="11" t="n">
        <v>1994</v>
      </c>
      <c r="G6396" s="8" t="inlineStr">
        <is>
          <t>Bentley</t>
        </is>
      </c>
      <c r="H6396" s="8" t="inlineStr">
        <is>
          <t>Continental GT</t>
        </is>
      </c>
      <c r="I6396" s="8" t="inlineStr">
        <is>
          <t>2WUPD64PJXU5FYBH6</t>
        </is>
      </c>
      <c r="J6396" s="8" t="inlineStr">
        <is>
          <t>02 - Sports / GT</t>
        </is>
      </c>
      <c r="K6396" s="12" t="n">
        <v>1345000</v>
      </c>
      <c r="L6396" s="8" t="inlineStr">
        <is>
          <t>Vermont</t>
        </is>
      </c>
      <c r="M6396" s="13" t="n">
        <v>17028.21</v>
      </c>
      <c r="N6396" s="13" t="n">
        <v>14417.79</v>
      </c>
      <c r="O6396" s="8" t="n"/>
    </row>
    <row r="6397">
      <c r="A6397" s="8" t="inlineStr">
        <is>
          <t>CANON-202603-006478</t>
        </is>
      </c>
      <c r="B6397" s="9" t="inlineStr">
        <is>
          <t>2026-03</t>
        </is>
      </c>
      <c r="C6397" s="10" t="n">
        <v>46105</v>
      </c>
      <c r="D6397" s="9" t="inlineStr">
        <is>
          <t>Bound</t>
        </is>
      </c>
      <c r="E6397" s="8" t="inlineStr">
        <is>
          <t>Emiliano Castellanos</t>
        </is>
      </c>
      <c r="F6397" s="11" t="n">
        <v>1964</v>
      </c>
      <c r="G6397" s="8" t="inlineStr">
        <is>
          <t>Maserati</t>
        </is>
      </c>
      <c r="H6397" s="8" t="inlineStr">
        <is>
          <t>GranTurismo</t>
        </is>
      </c>
      <c r="I6397" s="8" t="inlineStr">
        <is>
          <t>SLGU3KZS7HZ0NVV2F</t>
        </is>
      </c>
      <c r="J6397" s="8" t="inlineStr">
        <is>
          <t>02 - Sports / GT</t>
        </is>
      </c>
      <c r="K6397" s="12" t="n">
        <v>335000</v>
      </c>
      <c r="L6397" s="8" t="inlineStr">
        <is>
          <t>Maryland</t>
        </is>
      </c>
      <c r="M6397" s="13" t="n">
        <v>4503.54</v>
      </c>
      <c r="N6397" s="13" t="n">
        <v>3813.15</v>
      </c>
      <c r="O6397" s="8" t="n"/>
    </row>
    <row r="6398">
      <c r="A6398" s="8" t="inlineStr">
        <is>
          <t>CANON-202603-006480</t>
        </is>
      </c>
      <c r="B6398" s="9" t="inlineStr">
        <is>
          <t>2026-03</t>
        </is>
      </c>
      <c r="C6398" s="10" t="n">
        <v>46109</v>
      </c>
      <c r="D6398" s="9" t="inlineStr">
        <is>
          <t>Bound</t>
        </is>
      </c>
      <c r="E6398" s="8" t="inlineStr">
        <is>
          <t>Marisol Ashcombe</t>
        </is>
      </c>
      <c r="F6398" s="11" t="n">
        <v>1990</v>
      </c>
      <c r="G6398" s="8" t="inlineStr">
        <is>
          <t>Ringbrothers</t>
        </is>
      </c>
      <c r="H6398" s="8" t="inlineStr">
        <is>
          <t>Mustang</t>
        </is>
      </c>
      <c r="I6398" s="8" t="inlineStr">
        <is>
          <t>U4ZX0FPT2D4L1SX5S</t>
        </is>
      </c>
      <c r="J6398" s="8" t="inlineStr">
        <is>
          <t>11 - Restomod / Coachbuilt / Bespoke</t>
        </is>
      </c>
      <c r="K6398" s="12" t="n">
        <v>865000</v>
      </c>
      <c r="L6398" s="8" t="inlineStr">
        <is>
          <t>Illinois</t>
        </is>
      </c>
      <c r="M6398" s="13" t="n">
        <v>17313.06</v>
      </c>
      <c r="N6398" s="13" t="n">
        <v>14658.97</v>
      </c>
      <c r="O6398" s="8" t="n"/>
    </row>
    <row r="6399">
      <c r="A6399" s="8" t="inlineStr">
        <is>
          <t>CANON-202603-006482</t>
        </is>
      </c>
      <c r="B6399" s="9" t="inlineStr">
        <is>
          <t>2026-03</t>
        </is>
      </c>
      <c r="C6399" s="10" t="n">
        <v>46089</v>
      </c>
      <c r="D6399" s="9" t="inlineStr">
        <is>
          <t>Bound</t>
        </is>
      </c>
      <c r="E6399" s="8" t="inlineStr">
        <is>
          <t>Marisol Vandermeer</t>
        </is>
      </c>
      <c r="F6399" s="11" t="n">
        <v>1997</v>
      </c>
      <c r="G6399" s="8" t="inlineStr">
        <is>
          <t>Mercedes-Benz</t>
        </is>
      </c>
      <c r="H6399" s="8" t="inlineStr">
        <is>
          <t>280SL Pagoda</t>
        </is>
      </c>
      <c r="I6399" s="8" t="inlineStr">
        <is>
          <t>B25PAEF03BHDGHBEX</t>
        </is>
      </c>
      <c r="J6399" s="8" t="inlineStr">
        <is>
          <t>07 - Post-War Classic (1946-1972)</t>
        </is>
      </c>
      <c r="K6399" s="12" t="n">
        <v>1950000</v>
      </c>
      <c r="L6399" s="8" t="inlineStr">
        <is>
          <t>Michigan</t>
        </is>
      </c>
      <c r="M6399" s="13" t="n">
        <v>21670.75</v>
      </c>
      <c r="N6399" s="13" t="n">
        <v>18348.62</v>
      </c>
      <c r="O6399" s="8" t="n"/>
    </row>
    <row r="6400">
      <c r="A6400" s="8" t="inlineStr">
        <is>
          <t>CANON-202603-006483</t>
        </is>
      </c>
      <c r="B6400" s="9" t="inlineStr">
        <is>
          <t>2026-03</t>
        </is>
      </c>
      <c r="C6400" s="10" t="n">
        <v>46099</v>
      </c>
      <c r="D6400" s="9" t="inlineStr">
        <is>
          <t>Bound</t>
        </is>
      </c>
      <c r="E6400" s="8" t="inlineStr">
        <is>
          <t>Priya Okonkwo</t>
        </is>
      </c>
      <c r="F6400" s="11" t="n">
        <v>2007</v>
      </c>
      <c r="G6400" s="8" t="inlineStr">
        <is>
          <t>Maserati</t>
        </is>
      </c>
      <c r="H6400" s="8" t="inlineStr">
        <is>
          <t>GranTurismo</t>
        </is>
      </c>
      <c r="I6400" s="8" t="inlineStr">
        <is>
          <t>2VD5YH3JN2V8BNNYM</t>
        </is>
      </c>
      <c r="J6400" s="8" t="inlineStr">
        <is>
          <t>02 - Sports / GT</t>
        </is>
      </c>
      <c r="K6400" s="12" t="n">
        <v>550000</v>
      </c>
      <c r="L6400" s="8" t="inlineStr">
        <is>
          <t>Texas</t>
        </is>
      </c>
      <c r="M6400" s="13" t="n">
        <v>7757.08</v>
      </c>
      <c r="N6400" s="13" t="n">
        <v>6567.92</v>
      </c>
      <c r="O6400" s="8" t="n"/>
    </row>
    <row r="6401">
      <c r="A6401" s="8" t="inlineStr">
        <is>
          <t>CANON-202603-006484</t>
        </is>
      </c>
      <c r="B6401" s="9" t="inlineStr">
        <is>
          <t>2026-03</t>
        </is>
      </c>
      <c r="C6401" s="10" t="n">
        <v>46100</v>
      </c>
      <c r="D6401" s="9" t="inlineStr">
        <is>
          <t>Bound</t>
        </is>
      </c>
      <c r="E6401" s="8" t="inlineStr">
        <is>
          <t>Horace Bellandi</t>
        </is>
      </c>
      <c r="F6401" s="11" t="n">
        <v>2008</v>
      </c>
      <c r="G6401" s="8" t="inlineStr">
        <is>
          <t>Maserati</t>
        </is>
      </c>
      <c r="H6401" s="8" t="inlineStr">
        <is>
          <t>GranTurismo</t>
        </is>
      </c>
      <c r="I6401" s="8" t="inlineStr">
        <is>
          <t>3EKB83HYMD4A3JNFB</t>
        </is>
      </c>
      <c r="J6401" s="8" t="inlineStr">
        <is>
          <t>02 - Sports / GT</t>
        </is>
      </c>
      <c r="K6401" s="12" t="n">
        <v>380000</v>
      </c>
      <c r="L6401" s="8" t="inlineStr">
        <is>
          <t>Indiana</t>
        </is>
      </c>
      <c r="M6401" s="13" t="n">
        <v>6614.15</v>
      </c>
      <c r="N6401" s="13" t="n">
        <v>5600.2</v>
      </c>
      <c r="O6401" s="8" t="n"/>
    </row>
    <row r="6402">
      <c r="A6402" s="8" t="inlineStr">
        <is>
          <t>CANON-202603-006485</t>
        </is>
      </c>
      <c r="B6402" s="9" t="inlineStr">
        <is>
          <t>2026-03</t>
        </is>
      </c>
      <c r="C6402" s="10" t="n">
        <v>46102</v>
      </c>
      <c r="D6402" s="9" t="inlineStr">
        <is>
          <t>Bound</t>
        </is>
      </c>
      <c r="E6402" s="8" t="inlineStr">
        <is>
          <t>Delphine Pennington</t>
        </is>
      </c>
      <c r="F6402" s="11" t="n">
        <v>1958</v>
      </c>
      <c r="G6402" s="8" t="inlineStr">
        <is>
          <t>Aston Martin</t>
        </is>
      </c>
      <c r="H6402" s="8" t="inlineStr">
        <is>
          <t>DB5</t>
        </is>
      </c>
      <c r="I6402" s="8" t="inlineStr">
        <is>
          <t>8T61ZJG84MXFH69ET</t>
        </is>
      </c>
      <c r="J6402" s="8" t="inlineStr">
        <is>
          <t>07 - Post-War Classic (1946-1972)</t>
        </is>
      </c>
      <c r="K6402" s="12" t="n">
        <v>825000</v>
      </c>
      <c r="L6402" s="8" t="inlineStr">
        <is>
          <t>Wyoming</t>
        </is>
      </c>
      <c r="M6402" s="13" t="n">
        <v>7161.93</v>
      </c>
      <c r="N6402" s="13" t="n">
        <v>6064.01</v>
      </c>
      <c r="O6402" s="8" t="n"/>
    </row>
    <row r="6403">
      <c r="A6403" s="8" t="inlineStr">
        <is>
          <t>CANON-202603-006486</t>
        </is>
      </c>
      <c r="B6403" s="9" t="inlineStr">
        <is>
          <t>2026-03</t>
        </is>
      </c>
      <c r="C6403" s="10" t="n">
        <v>46090</v>
      </c>
      <c r="D6403" s="9" t="inlineStr">
        <is>
          <t>Bound</t>
        </is>
      </c>
      <c r="E6403" s="8" t="inlineStr">
        <is>
          <t>Thaddeus Underwood</t>
        </is>
      </c>
      <c r="F6403" s="11" t="n">
        <v>1988</v>
      </c>
      <c r="G6403" s="8" t="inlineStr">
        <is>
          <t>Aston Martin</t>
        </is>
      </c>
      <c r="H6403" s="8" t="inlineStr">
        <is>
          <t>DB12</t>
        </is>
      </c>
      <c r="I6403" s="8" t="inlineStr">
        <is>
          <t>Y66ETSLUTY0R5TLXZ</t>
        </is>
      </c>
      <c r="J6403" s="8" t="inlineStr">
        <is>
          <t>02 - Sports / GT</t>
        </is>
      </c>
      <c r="K6403" s="12" t="n">
        <v>290000</v>
      </c>
      <c r="L6403" s="8" t="inlineStr">
        <is>
          <t>Oregon</t>
        </is>
      </c>
      <c r="M6403" s="13" t="n">
        <v>4637.26</v>
      </c>
      <c r="N6403" s="13" t="n">
        <v>3926.37</v>
      </c>
      <c r="O6403" s="8" t="n"/>
    </row>
    <row r="6404">
      <c r="A6404" s="8" t="inlineStr">
        <is>
          <t>CANON-202603-006487</t>
        </is>
      </c>
      <c r="B6404" s="9" t="inlineStr">
        <is>
          <t>2026-03</t>
        </is>
      </c>
      <c r="C6404" s="10" t="n">
        <v>46104</v>
      </c>
      <c r="D6404" s="9" t="inlineStr">
        <is>
          <t>Bound</t>
        </is>
      </c>
      <c r="E6404" s="8" t="inlineStr">
        <is>
          <t>Aurelio Blackwood</t>
        </is>
      </c>
      <c r="F6404" s="11" t="n">
        <v>1966</v>
      </c>
      <c r="G6404" s="8" t="inlineStr">
        <is>
          <t>Singer</t>
        </is>
      </c>
      <c r="H6404" s="8" t="inlineStr">
        <is>
          <t>911 Reimagined</t>
        </is>
      </c>
      <c r="I6404" s="8" t="inlineStr">
        <is>
          <t>UNLZA9KL3KK395FPL</t>
        </is>
      </c>
      <c r="J6404" s="8" t="inlineStr">
        <is>
          <t>11 - Restomod / Coachbuilt / Bespoke</t>
        </is>
      </c>
      <c r="K6404" s="12" t="n">
        <v>745000</v>
      </c>
      <c r="L6404" s="8" t="inlineStr">
        <is>
          <t>Iowa</t>
        </is>
      </c>
      <c r="M6404" s="13" t="n">
        <v>12060.57</v>
      </c>
      <c r="N6404" s="13" t="n">
        <v>10211.68</v>
      </c>
      <c r="O6404" s="8" t="n"/>
    </row>
    <row r="6405">
      <c r="A6405" s="8" t="inlineStr">
        <is>
          <t>CANON-202603-006488</t>
        </is>
      </c>
      <c r="B6405" s="9" t="inlineStr">
        <is>
          <t>2026-03</t>
        </is>
      </c>
      <c r="C6405" s="10" t="n">
        <v>46108</v>
      </c>
      <c r="D6405" s="9" t="inlineStr">
        <is>
          <t>Bound</t>
        </is>
      </c>
      <c r="E6405" s="8" t="inlineStr">
        <is>
          <t>Callum Underwood</t>
        </is>
      </c>
      <c r="F6405" s="11" t="n">
        <v>1984</v>
      </c>
      <c r="G6405" s="8" t="inlineStr">
        <is>
          <t>Maserati</t>
        </is>
      </c>
      <c r="H6405" s="8" t="inlineStr">
        <is>
          <t>GranTurismo</t>
        </is>
      </c>
      <c r="I6405" s="8" t="inlineStr">
        <is>
          <t>DVX59N7J36PMGN9JD</t>
        </is>
      </c>
      <c r="J6405" s="8" t="inlineStr">
        <is>
          <t>02 - Sports / GT</t>
        </is>
      </c>
      <c r="K6405" s="12" t="n">
        <v>735000</v>
      </c>
      <c r="L6405" s="8" t="inlineStr">
        <is>
          <t>Nevada</t>
        </is>
      </c>
      <c r="M6405" s="13" t="n">
        <v>10546.56</v>
      </c>
      <c r="N6405" s="13" t="n">
        <v>8929.77</v>
      </c>
      <c r="O6405" s="8" t="n"/>
    </row>
    <row r="6406">
      <c r="A6406" s="8" t="inlineStr">
        <is>
          <t>CANON-202603-006489</t>
        </is>
      </c>
      <c r="B6406" s="9" t="inlineStr">
        <is>
          <t>2026-03</t>
        </is>
      </c>
      <c r="C6406" s="10" t="n">
        <v>46110</v>
      </c>
      <c r="D6406" s="9" t="inlineStr">
        <is>
          <t>Bound</t>
        </is>
      </c>
      <c r="E6406" s="8" t="inlineStr">
        <is>
          <t>Ingrid Pennington</t>
        </is>
      </c>
      <c r="F6406" s="11" t="n">
        <v>1969</v>
      </c>
      <c r="G6406" s="8" t="inlineStr">
        <is>
          <t>Bentley</t>
        </is>
      </c>
      <c r="H6406" s="8" t="inlineStr">
        <is>
          <t>Continental GT</t>
        </is>
      </c>
      <c r="I6406" s="8" t="inlineStr">
        <is>
          <t>JH73X1GPJJJFH2BFC</t>
        </is>
      </c>
      <c r="J6406" s="8" t="inlineStr">
        <is>
          <t>02 - Sports / GT</t>
        </is>
      </c>
      <c r="K6406" s="12" t="n">
        <v>715000</v>
      </c>
      <c r="L6406" s="8" t="inlineStr">
        <is>
          <t>Nevada</t>
        </is>
      </c>
      <c r="M6406" s="13" t="n">
        <v>10259.58</v>
      </c>
      <c r="N6406" s="13" t="n">
        <v>8686.790000000001</v>
      </c>
      <c r="O6406" s="8" t="n"/>
    </row>
    <row r="6407">
      <c r="A6407" s="8" t="inlineStr">
        <is>
          <t>CANON-202603-006490</t>
        </is>
      </c>
      <c r="B6407" s="9" t="inlineStr">
        <is>
          <t>2026-03</t>
        </is>
      </c>
      <c r="C6407" s="10" t="n">
        <v>46088</v>
      </c>
      <c r="D6407" s="9" t="inlineStr">
        <is>
          <t>Bound</t>
        </is>
      </c>
      <c r="E6407" s="8" t="inlineStr">
        <is>
          <t>Delphine Rourke</t>
        </is>
      </c>
      <c r="F6407" s="11" t="n">
        <v>1982</v>
      </c>
      <c r="G6407" s="8" t="inlineStr">
        <is>
          <t>Bentley</t>
        </is>
      </c>
      <c r="H6407" s="8" t="inlineStr">
        <is>
          <t>Continental GT</t>
        </is>
      </c>
      <c r="I6407" s="8" t="inlineStr">
        <is>
          <t>W2RD294PK09ACZ0EL</t>
        </is>
      </c>
      <c r="J6407" s="8" t="inlineStr">
        <is>
          <t>02 - Sports / GT</t>
        </is>
      </c>
      <c r="K6407" s="12" t="n">
        <v>690000</v>
      </c>
      <c r="L6407" s="8" t="inlineStr">
        <is>
          <t>Idaho</t>
        </is>
      </c>
      <c r="M6407" s="13" t="n">
        <v>8377.639999999999</v>
      </c>
      <c r="N6407" s="13" t="n">
        <v>7093.35</v>
      </c>
      <c r="O6407" s="8" t="n"/>
    </row>
    <row r="6408">
      <c r="A6408" s="8" t="inlineStr">
        <is>
          <t>CANON-202603-006491</t>
        </is>
      </c>
      <c r="B6408" s="9" t="inlineStr">
        <is>
          <t>2026-03</t>
        </is>
      </c>
      <c r="C6408" s="10" t="n">
        <v>46083</v>
      </c>
      <c r="D6408" s="9" t="inlineStr">
        <is>
          <t>Bound</t>
        </is>
      </c>
      <c r="E6408" s="8" t="inlineStr">
        <is>
          <t>Horace Vandermeer</t>
        </is>
      </c>
      <c r="F6408" s="11" t="n">
        <v>1970</v>
      </c>
      <c r="G6408" s="8" t="inlineStr">
        <is>
          <t>Mercedes-Benz</t>
        </is>
      </c>
      <c r="H6408" s="8" t="inlineStr">
        <is>
          <t>280SL Pagoda</t>
        </is>
      </c>
      <c r="I6408" s="8" t="inlineStr">
        <is>
          <t>Y0P7TWDR2L3U9SAYZ</t>
        </is>
      </c>
      <c r="J6408" s="8" t="inlineStr">
        <is>
          <t>07 - Post-War Classic (1946-1972)</t>
        </is>
      </c>
      <c r="K6408" s="12" t="n">
        <v>1410000</v>
      </c>
      <c r="L6408" s="8" t="inlineStr">
        <is>
          <t>Texas</t>
        </is>
      </c>
      <c r="M6408" s="13" t="n">
        <v>11625.85</v>
      </c>
      <c r="N6408" s="13" t="n">
        <v>9843.610000000001</v>
      </c>
      <c r="O6408" s="8" t="n"/>
    </row>
    <row r="6409">
      <c r="A6409" s="8" t="inlineStr">
        <is>
          <t>CANON-202603-006492</t>
        </is>
      </c>
      <c r="B6409" s="9" t="inlineStr">
        <is>
          <t>2026-03</t>
        </is>
      </c>
      <c r="C6409" s="10" t="n">
        <v>46101</v>
      </c>
      <c r="D6409" s="9" t="inlineStr">
        <is>
          <t>Bound</t>
        </is>
      </c>
      <c r="E6409" s="8" t="inlineStr">
        <is>
          <t>Fenwick Whitlock</t>
        </is>
      </c>
      <c r="F6409" s="11" t="n">
        <v>1971</v>
      </c>
      <c r="G6409" s="8" t="inlineStr">
        <is>
          <t>BMW</t>
        </is>
      </c>
      <c r="H6409" s="8" t="inlineStr">
        <is>
          <t>M8 Competition</t>
        </is>
      </c>
      <c r="I6409" s="8" t="inlineStr">
        <is>
          <t>B0Z4ZKL3JW8TJCM6B</t>
        </is>
      </c>
      <c r="J6409" s="8" t="inlineStr">
        <is>
          <t>02 - Sports / GT</t>
        </is>
      </c>
      <c r="K6409" s="12" t="n">
        <v>1010000</v>
      </c>
      <c r="L6409" s="8" t="inlineStr">
        <is>
          <t>California</t>
        </is>
      </c>
      <c r="M6409" s="13" t="n">
        <v>14149.53</v>
      </c>
      <c r="N6409" s="13" t="n">
        <v>11980.41</v>
      </c>
      <c r="O6409" s="8" t="n"/>
    </row>
    <row r="6410">
      <c r="A6410" s="8" t="inlineStr">
        <is>
          <t>CANON-202603-006493</t>
        </is>
      </c>
      <c r="B6410" s="9" t="inlineStr">
        <is>
          <t>2026-03</t>
        </is>
      </c>
      <c r="C6410" s="10" t="n">
        <v>46082</v>
      </c>
      <c r="D6410" s="9" t="inlineStr">
        <is>
          <t>Bound</t>
        </is>
      </c>
      <c r="E6410" s="8" t="inlineStr">
        <is>
          <t>Callum Vandermeer</t>
        </is>
      </c>
      <c r="F6410" s="11" t="n">
        <v>1980</v>
      </c>
      <c r="G6410" s="8" t="inlineStr">
        <is>
          <t>Jaguar</t>
        </is>
      </c>
      <c r="H6410" s="8" t="inlineStr">
        <is>
          <t>E-Type Series 1</t>
        </is>
      </c>
      <c r="I6410" s="8" t="inlineStr">
        <is>
          <t>2XVW1DWE8TV96VPRA</t>
        </is>
      </c>
      <c r="J6410" s="8" t="inlineStr">
        <is>
          <t>07 - Post-War Classic (1946-1972)</t>
        </is>
      </c>
      <c r="K6410" s="12" t="n">
        <v>430000</v>
      </c>
      <c r="L6410" s="8" t="inlineStr">
        <is>
          <t>Pennsylvania</t>
        </is>
      </c>
      <c r="M6410" s="13" t="n">
        <v>3894.34</v>
      </c>
      <c r="N6410" s="13" t="n">
        <v>3297.34</v>
      </c>
      <c r="O6410" s="8" t="n"/>
    </row>
    <row r="6411">
      <c r="A6411" s="8" t="inlineStr">
        <is>
          <t>CANON-202603-006495</t>
        </is>
      </c>
      <c r="B6411" s="9" t="inlineStr">
        <is>
          <t>2026-03</t>
        </is>
      </c>
      <c r="C6411" s="10" t="n">
        <v>46101</v>
      </c>
      <c r="D6411" s="9" t="inlineStr">
        <is>
          <t>Bound</t>
        </is>
      </c>
      <c r="E6411" s="8" t="inlineStr">
        <is>
          <t>Callum Whitlock</t>
        </is>
      </c>
      <c r="F6411" s="11" t="n">
        <v>1998</v>
      </c>
      <c r="G6411" s="8" t="inlineStr">
        <is>
          <t>Aston Martin</t>
        </is>
      </c>
      <c r="H6411" s="8" t="inlineStr">
        <is>
          <t>DB12</t>
        </is>
      </c>
      <c r="I6411" s="8" t="inlineStr">
        <is>
          <t>R09PEKZUCFUUGLML8</t>
        </is>
      </c>
      <c r="J6411" s="8" t="inlineStr">
        <is>
          <t>02 - Sports / GT</t>
        </is>
      </c>
      <c r="K6411" s="12" t="n">
        <v>320000</v>
      </c>
      <c r="L6411" s="8" t="inlineStr">
        <is>
          <t>Kansas</t>
        </is>
      </c>
      <c r="M6411" s="13" t="n">
        <v>4392.45</v>
      </c>
      <c r="N6411" s="13" t="n">
        <v>3719.09</v>
      </c>
      <c r="O6411" s="8" t="n"/>
    </row>
    <row r="6412">
      <c r="A6412" s="8" t="inlineStr">
        <is>
          <t>CANON-202603-006496</t>
        </is>
      </c>
      <c r="B6412" s="9" t="inlineStr">
        <is>
          <t>2026-03</t>
        </is>
      </c>
      <c r="C6412" s="10" t="n">
        <v>46085</v>
      </c>
      <c r="D6412" s="9" t="inlineStr">
        <is>
          <t>Bound</t>
        </is>
      </c>
      <c r="E6412" s="8" t="inlineStr">
        <is>
          <t>Everett Vasquez</t>
        </is>
      </c>
      <c r="F6412" s="11" t="n">
        <v>1957</v>
      </c>
      <c r="G6412" s="8" t="inlineStr">
        <is>
          <t>Mercedes-Benz</t>
        </is>
      </c>
      <c r="H6412" s="8" t="inlineStr">
        <is>
          <t>AMG GT</t>
        </is>
      </c>
      <c r="I6412" s="8" t="inlineStr">
        <is>
          <t>UUHCBU31M9M7UF2JR</t>
        </is>
      </c>
      <c r="J6412" s="8" t="inlineStr">
        <is>
          <t>02 - Sports / GT</t>
        </is>
      </c>
      <c r="K6412" s="12" t="n">
        <v>430000</v>
      </c>
      <c r="L6412" s="8" t="inlineStr">
        <is>
          <t>Vermont</t>
        </is>
      </c>
      <c r="M6412" s="13" t="n">
        <v>7423.58</v>
      </c>
      <c r="N6412" s="13" t="n">
        <v>6285.55</v>
      </c>
      <c r="O6412" s="8" t="n"/>
    </row>
    <row r="6413">
      <c r="A6413" s="8" t="inlineStr">
        <is>
          <t>CANON-202603-006497</t>
        </is>
      </c>
      <c r="B6413" s="9" t="inlineStr">
        <is>
          <t>2026-03</t>
        </is>
      </c>
      <c r="C6413" s="10" t="n">
        <v>46098</v>
      </c>
      <c r="D6413" s="9" t="inlineStr">
        <is>
          <t>Bound</t>
        </is>
      </c>
      <c r="E6413" s="8" t="inlineStr">
        <is>
          <t>Fitzgerald Pennington</t>
        </is>
      </c>
      <c r="F6413" s="11" t="n">
        <v>2020</v>
      </c>
      <c r="G6413" s="8" t="inlineStr">
        <is>
          <t>Aston Martin</t>
        </is>
      </c>
      <c r="H6413" s="8" t="inlineStr">
        <is>
          <t>DB12</t>
        </is>
      </c>
      <c r="I6413" s="8" t="inlineStr">
        <is>
          <t>H454C9BU72W2W2B8T</t>
        </is>
      </c>
      <c r="J6413" s="8" t="inlineStr">
        <is>
          <t>02 - Sports / GT</t>
        </is>
      </c>
      <c r="K6413" s="12" t="n">
        <v>380000</v>
      </c>
      <c r="L6413" s="8" t="inlineStr">
        <is>
          <t>New York</t>
        </is>
      </c>
      <c r="M6413" s="13" t="n">
        <v>6883.02</v>
      </c>
      <c r="N6413" s="13" t="n">
        <v>5827.85</v>
      </c>
      <c r="O6413" s="8" t="n"/>
    </row>
    <row r="6414">
      <c r="A6414" s="8" t="inlineStr">
        <is>
          <t>CANON-202603-006498</t>
        </is>
      </c>
      <c r="B6414" s="9" t="inlineStr">
        <is>
          <t>2026-03</t>
        </is>
      </c>
      <c r="C6414" s="10" t="n">
        <v>46102</v>
      </c>
      <c r="D6414" s="9" t="inlineStr">
        <is>
          <t>Bound</t>
        </is>
      </c>
      <c r="E6414" s="8" t="inlineStr">
        <is>
          <t>Delphine Bellandi</t>
        </is>
      </c>
      <c r="F6414" s="11" t="n">
        <v>1993</v>
      </c>
      <c r="G6414" s="8" t="inlineStr">
        <is>
          <t>Porsche</t>
        </is>
      </c>
      <c r="H6414" s="8" t="inlineStr">
        <is>
          <t>911 Turbo S</t>
        </is>
      </c>
      <c r="I6414" s="8" t="inlineStr">
        <is>
          <t>1TG1FB1UMPJBJH7X2</t>
        </is>
      </c>
      <c r="J6414" s="8" t="inlineStr">
        <is>
          <t>02 - Sports / GT</t>
        </is>
      </c>
      <c r="K6414" s="12" t="n">
        <v>290000</v>
      </c>
      <c r="L6414" s="8" t="inlineStr">
        <is>
          <t>Montana</t>
        </is>
      </c>
      <c r="M6414" s="13" t="n">
        <v>3816.51</v>
      </c>
      <c r="N6414" s="13" t="n">
        <v>3231.44</v>
      </c>
      <c r="O6414" s="8" t="n"/>
    </row>
    <row r="6415">
      <c r="A6415" s="8" t="inlineStr">
        <is>
          <t>CANON-202603-006499</t>
        </is>
      </c>
      <c r="B6415" s="9" t="inlineStr">
        <is>
          <t>2026-03</t>
        </is>
      </c>
      <c r="C6415" s="10" t="n">
        <v>46107</v>
      </c>
      <c r="D6415" s="9" t="inlineStr">
        <is>
          <t>Bound</t>
        </is>
      </c>
      <c r="E6415" s="8" t="inlineStr">
        <is>
          <t>Ramona Blackwood</t>
        </is>
      </c>
      <c r="F6415" s="11" t="n">
        <v>1961</v>
      </c>
      <c r="G6415" s="8" t="inlineStr">
        <is>
          <t>Aston Martin</t>
        </is>
      </c>
      <c r="H6415" s="8" t="inlineStr">
        <is>
          <t>DB5</t>
        </is>
      </c>
      <c r="I6415" s="8" t="inlineStr">
        <is>
          <t>NEA94YPB3ZHBMZPZM</t>
        </is>
      </c>
      <c r="J6415" s="8" t="inlineStr">
        <is>
          <t>07 - Post-War Classic (1946-1972)</t>
        </is>
      </c>
      <c r="K6415" s="12" t="n">
        <v>635000</v>
      </c>
      <c r="L6415" s="8" t="inlineStr">
        <is>
          <t>Arkansas</t>
        </is>
      </c>
      <c r="M6415" s="13" t="n">
        <v>7109.6</v>
      </c>
      <c r="N6415" s="13" t="n">
        <v>6019.7</v>
      </c>
      <c r="O6415" s="8" t="n"/>
    </row>
    <row r="6416">
      <c r="A6416" s="8" t="inlineStr">
        <is>
          <t>CANON-202603-006500</t>
        </is>
      </c>
      <c r="B6416" s="9" t="inlineStr">
        <is>
          <t>2026-03</t>
        </is>
      </c>
      <c r="C6416" s="10" t="n">
        <v>46102</v>
      </c>
      <c r="D6416" s="9" t="inlineStr">
        <is>
          <t>Bound</t>
        </is>
      </c>
      <c r="E6416" s="8" t="inlineStr">
        <is>
          <t>Callum Rourke</t>
        </is>
      </c>
      <c r="F6416" s="11" t="n">
        <v>1975</v>
      </c>
      <c r="G6416" s="8" t="inlineStr">
        <is>
          <t>Ferrari</t>
        </is>
      </c>
      <c r="H6416" s="8" t="inlineStr">
        <is>
          <t>SF90 Stradale</t>
        </is>
      </c>
      <c r="I6416" s="8" t="inlineStr">
        <is>
          <t>1K2ZRH29VH5W87LF7</t>
        </is>
      </c>
      <c r="J6416" s="8" t="inlineStr">
        <is>
          <t>03 - Supercar</t>
        </is>
      </c>
      <c r="K6416" s="12" t="n">
        <v>875000</v>
      </c>
      <c r="L6416" s="8" t="inlineStr">
        <is>
          <t>California</t>
        </is>
      </c>
      <c r="M6416" s="13" t="n">
        <v>21173.35</v>
      </c>
      <c r="N6416" s="13" t="n">
        <v>17927.48</v>
      </c>
      <c r="O6416" s="8" t="n"/>
    </row>
    <row r="6417">
      <c r="A6417" s="8" t="inlineStr">
        <is>
          <t>CANON-202603-006501</t>
        </is>
      </c>
      <c r="B6417" s="9" t="inlineStr">
        <is>
          <t>2026-03</t>
        </is>
      </c>
      <c r="C6417" s="10" t="n">
        <v>46097</v>
      </c>
      <c r="D6417" s="9" t="inlineStr">
        <is>
          <t>Bound</t>
        </is>
      </c>
      <c r="E6417" s="8" t="inlineStr">
        <is>
          <t>Thaddeus Merriweather</t>
        </is>
      </c>
      <c r="F6417" s="11" t="n">
        <v>1984</v>
      </c>
      <c r="G6417" s="8" t="inlineStr">
        <is>
          <t>Jaguar</t>
        </is>
      </c>
      <c r="H6417" s="8" t="inlineStr">
        <is>
          <t>E-Type Series 1</t>
        </is>
      </c>
      <c r="I6417" s="8" t="inlineStr">
        <is>
          <t>CV829VU9M767BX7FT</t>
        </is>
      </c>
      <c r="J6417" s="8" t="inlineStr">
        <is>
          <t>07 - Post-War Classic (1946-1972)</t>
        </is>
      </c>
      <c r="K6417" s="12" t="n">
        <v>1105000</v>
      </c>
      <c r="L6417" s="8" t="inlineStr">
        <is>
          <t>Missouri</t>
        </is>
      </c>
      <c r="M6417" s="13" t="n">
        <v>8398</v>
      </c>
      <c r="N6417" s="13" t="n">
        <v>7110.59</v>
      </c>
      <c r="O6417" s="8" t="n"/>
    </row>
    <row r="6418">
      <c r="A6418" s="8" t="inlineStr">
        <is>
          <t>CANON-202603-006502</t>
        </is>
      </c>
      <c r="B6418" s="9" t="inlineStr">
        <is>
          <t>2026-03</t>
        </is>
      </c>
      <c r="C6418" s="10" t="n">
        <v>46093</v>
      </c>
      <c r="D6418" s="9" t="inlineStr">
        <is>
          <t>Bound</t>
        </is>
      </c>
      <c r="E6418" s="8" t="inlineStr">
        <is>
          <t>Saoirse Pennington</t>
        </is>
      </c>
      <c r="F6418" s="11" t="n">
        <v>2012</v>
      </c>
      <c r="G6418" s="8" t="inlineStr">
        <is>
          <t>Maserati</t>
        </is>
      </c>
      <c r="H6418" s="8" t="inlineStr">
        <is>
          <t>GranTurismo</t>
        </is>
      </c>
      <c r="I6418" s="8" t="inlineStr">
        <is>
          <t>ZXWMT9TZUTKUVHF7S</t>
        </is>
      </c>
      <c r="J6418" s="8" t="inlineStr">
        <is>
          <t>02 - Sports / GT</t>
        </is>
      </c>
      <c r="K6418" s="12" t="n">
        <v>500000</v>
      </c>
      <c r="L6418" s="8" t="inlineStr">
        <is>
          <t>Ohio</t>
        </is>
      </c>
      <c r="M6418" s="13" t="n">
        <v>8523.58</v>
      </c>
      <c r="N6418" s="13" t="n">
        <v>7216.92</v>
      </c>
      <c r="O6418" s="8" t="n"/>
    </row>
    <row r="6419">
      <c r="A6419" s="8" t="inlineStr">
        <is>
          <t>CANON-202603-006503</t>
        </is>
      </c>
      <c r="B6419" s="9" t="inlineStr">
        <is>
          <t>2026-03</t>
        </is>
      </c>
      <c r="C6419" s="10" t="n">
        <v>46107</v>
      </c>
      <c r="D6419" s="9" t="inlineStr">
        <is>
          <t>Bound</t>
        </is>
      </c>
      <c r="E6419" s="8" t="inlineStr">
        <is>
          <t>Leopold Nakashima</t>
        </is>
      </c>
      <c r="F6419" s="11" t="n">
        <v>1980</v>
      </c>
      <c r="G6419" s="8" t="inlineStr">
        <is>
          <t>Mercedes-Benz</t>
        </is>
      </c>
      <c r="H6419" s="8" t="inlineStr">
        <is>
          <t>AMG GT</t>
        </is>
      </c>
      <c r="I6419" s="8" t="inlineStr">
        <is>
          <t>9V5FYT9S4FCD1PRDU</t>
        </is>
      </c>
      <c r="J6419" s="8" t="inlineStr">
        <is>
          <t>02 - Sports / GT</t>
        </is>
      </c>
      <c r="K6419" s="12" t="n">
        <v>190000</v>
      </c>
      <c r="L6419" s="8" t="inlineStr">
        <is>
          <t>Texas</t>
        </is>
      </c>
      <c r="M6419" s="13" t="n">
        <v>3792.83</v>
      </c>
      <c r="N6419" s="13" t="n">
        <v>3211.39</v>
      </c>
      <c r="O6419" s="8" t="n"/>
    </row>
    <row r="6420">
      <c r="A6420" s="8" t="inlineStr">
        <is>
          <t>CANON-202603-006504</t>
        </is>
      </c>
      <c r="B6420" s="9" t="inlineStr">
        <is>
          <t>2026-03</t>
        </is>
      </c>
      <c r="C6420" s="10" t="n">
        <v>46098</v>
      </c>
      <c r="D6420" s="9" t="inlineStr">
        <is>
          <t>Bound</t>
        </is>
      </c>
      <c r="E6420" s="8" t="inlineStr">
        <is>
          <t>Cassius Vandermeer</t>
        </is>
      </c>
      <c r="F6420" s="11" t="n">
        <v>1962</v>
      </c>
      <c r="G6420" s="8" t="inlineStr">
        <is>
          <t>Mercedes-Benz</t>
        </is>
      </c>
      <c r="H6420" s="8" t="inlineStr">
        <is>
          <t>AMG GT</t>
        </is>
      </c>
      <c r="I6420" s="8" t="inlineStr">
        <is>
          <t>189U0LC415Y85W9G4</t>
        </is>
      </c>
      <c r="J6420" s="8" t="inlineStr">
        <is>
          <t>02 - Sports / GT</t>
        </is>
      </c>
      <c r="K6420" s="12" t="n">
        <v>980000</v>
      </c>
      <c r="L6420" s="8" t="inlineStr">
        <is>
          <t>Arizona</t>
        </is>
      </c>
      <c r="M6420" s="13" t="n">
        <v>12139.06</v>
      </c>
      <c r="N6420" s="13" t="n">
        <v>10278.14</v>
      </c>
      <c r="O6420" s="8" t="n"/>
    </row>
    <row r="6421">
      <c r="A6421" s="8" t="inlineStr">
        <is>
          <t>CANON-202603-006505</t>
        </is>
      </c>
      <c r="B6421" s="9" t="inlineStr">
        <is>
          <t>2026-03</t>
        </is>
      </c>
      <c r="C6421" s="10" t="n">
        <v>46090</v>
      </c>
      <c r="D6421" s="9" t="inlineStr">
        <is>
          <t>Bound</t>
        </is>
      </c>
      <c r="E6421" s="8" t="inlineStr">
        <is>
          <t>Priya Farkas</t>
        </is>
      </c>
      <c r="F6421" s="11" t="n">
        <v>1956</v>
      </c>
      <c r="G6421" s="8" t="inlineStr">
        <is>
          <t>Bentley</t>
        </is>
      </c>
      <c r="H6421" s="8" t="inlineStr">
        <is>
          <t>Continental GT</t>
        </is>
      </c>
      <c r="I6421" s="8" t="inlineStr">
        <is>
          <t>G4XKYZMB960V2YDP9</t>
        </is>
      </c>
      <c r="J6421" s="8" t="inlineStr">
        <is>
          <t>02 - Sports / GT</t>
        </is>
      </c>
      <c r="K6421" s="12" t="n">
        <v>255000</v>
      </c>
      <c r="L6421" s="8" t="inlineStr">
        <is>
          <t>Nevada</t>
        </is>
      </c>
      <c r="M6421" s="13" t="n">
        <v>4221.93</v>
      </c>
      <c r="N6421" s="13" t="n">
        <v>3574.71</v>
      </c>
      <c r="O6421" s="8" t="n"/>
    </row>
    <row r="6422">
      <c r="A6422" s="8" t="inlineStr">
        <is>
          <t>CANON-202603-006506</t>
        </is>
      </c>
      <c r="B6422" s="9" t="inlineStr">
        <is>
          <t>2026-03</t>
        </is>
      </c>
      <c r="C6422" s="10" t="n">
        <v>46086</v>
      </c>
      <c r="D6422" s="9" t="inlineStr">
        <is>
          <t>Bound</t>
        </is>
      </c>
      <c r="E6422" s="8" t="inlineStr">
        <is>
          <t>Wilhelmina Whitlock</t>
        </is>
      </c>
      <c r="F6422" s="11" t="n">
        <v>1980</v>
      </c>
      <c r="G6422" s="8" t="inlineStr">
        <is>
          <t>BMW</t>
        </is>
      </c>
      <c r="H6422" s="8" t="inlineStr">
        <is>
          <t>M8 Competition</t>
        </is>
      </c>
      <c r="I6422" s="8" t="inlineStr">
        <is>
          <t>71CY15GR33S300R7G</t>
        </is>
      </c>
      <c r="J6422" s="8" t="inlineStr">
        <is>
          <t>02 - Sports / GT</t>
        </is>
      </c>
      <c r="K6422" s="12" t="n">
        <v>405000</v>
      </c>
      <c r="L6422" s="8" t="inlineStr">
        <is>
          <t>Washington</t>
        </is>
      </c>
      <c r="M6422" s="13" t="n">
        <v>5501.89</v>
      </c>
      <c r="N6422" s="13" t="n">
        <v>4658.45</v>
      </c>
      <c r="O6422" s="8" t="n"/>
    </row>
    <row r="6423">
      <c r="A6423" s="8" t="inlineStr">
        <is>
          <t>CANON-202603-006507</t>
        </is>
      </c>
      <c r="B6423" s="9" t="inlineStr">
        <is>
          <t>2026-03</t>
        </is>
      </c>
      <c r="C6423" s="10" t="n">
        <v>46112</v>
      </c>
      <c r="D6423" s="9" t="inlineStr">
        <is>
          <t>Bound</t>
        </is>
      </c>
      <c r="E6423" s="8" t="inlineStr">
        <is>
          <t>Delphine Vandermeer</t>
        </is>
      </c>
      <c r="F6423" s="11" t="n">
        <v>1997</v>
      </c>
      <c r="G6423" s="8" t="inlineStr">
        <is>
          <t>Jaguar</t>
        </is>
      </c>
      <c r="H6423" s="8" t="inlineStr">
        <is>
          <t>E-Type Series 1</t>
        </is>
      </c>
      <c r="I6423" s="8" t="inlineStr">
        <is>
          <t>EY9703L92F02FT52W</t>
        </is>
      </c>
      <c r="J6423" s="8" t="inlineStr">
        <is>
          <t>07 - Post-War Classic (1946-1972)</t>
        </is>
      </c>
      <c r="K6423" s="12" t="n">
        <v>525000</v>
      </c>
      <c r="L6423" s="8" t="inlineStr">
        <is>
          <t>Mississippi</t>
        </is>
      </c>
      <c r="M6423" s="13" t="n">
        <v>5068.73</v>
      </c>
      <c r="N6423" s="13" t="n">
        <v>4291.69</v>
      </c>
      <c r="O6423" s="8" t="n"/>
    </row>
    <row r="6424">
      <c r="A6424" s="8" t="inlineStr">
        <is>
          <t>CANON-202603-006508</t>
        </is>
      </c>
      <c r="B6424" s="9" t="inlineStr">
        <is>
          <t>2026-03</t>
        </is>
      </c>
      <c r="C6424" s="10" t="n">
        <v>46098</v>
      </c>
      <c r="D6424" s="9" t="inlineStr">
        <is>
          <t>Bound</t>
        </is>
      </c>
      <c r="E6424" s="8" t="inlineStr">
        <is>
          <t>Sunniva Okonkwo</t>
        </is>
      </c>
      <c r="F6424" s="11" t="n">
        <v>1988</v>
      </c>
      <c r="G6424" s="8" t="inlineStr">
        <is>
          <t>Mercedes-Benz</t>
        </is>
      </c>
      <c r="H6424" s="8" t="inlineStr">
        <is>
          <t>AMG GT</t>
        </is>
      </c>
      <c r="I6424" s="8" t="inlineStr">
        <is>
          <t>412HVXY9XBGVFE4SY</t>
        </is>
      </c>
      <c r="J6424" s="8" t="inlineStr">
        <is>
          <t>02 - Sports / GT</t>
        </is>
      </c>
      <c r="K6424" s="12" t="n">
        <v>300000</v>
      </c>
      <c r="L6424" s="8" t="inlineStr">
        <is>
          <t>Wisconsin</t>
        </is>
      </c>
      <c r="M6424" s="13" t="n">
        <v>5094.34</v>
      </c>
      <c r="N6424" s="13" t="n">
        <v>4313.38</v>
      </c>
      <c r="O6424" s="8" t="n"/>
    </row>
    <row r="6425">
      <c r="A6425" s="8" t="inlineStr">
        <is>
          <t>CANON-202603-006510</t>
        </is>
      </c>
      <c r="B6425" s="9" t="inlineStr">
        <is>
          <t>2026-03</t>
        </is>
      </c>
      <c r="C6425" s="10" t="n">
        <v>46089</v>
      </c>
      <c r="D6425" s="9" t="inlineStr">
        <is>
          <t>Bound</t>
        </is>
      </c>
      <c r="E6425" s="8" t="inlineStr">
        <is>
          <t>Ramona Chattopadhyay</t>
        </is>
      </c>
      <c r="F6425" s="11" t="n">
        <v>2007</v>
      </c>
      <c r="G6425" s="8" t="inlineStr">
        <is>
          <t>Porsche</t>
        </is>
      </c>
      <c r="H6425" s="8" t="inlineStr">
        <is>
          <t>911 Turbo S</t>
        </is>
      </c>
      <c r="I6425" s="8" t="inlineStr">
        <is>
          <t>US5V4XN1G6AHEZXW5</t>
        </is>
      </c>
      <c r="J6425" s="8" t="inlineStr">
        <is>
          <t>02 - Sports / GT</t>
        </is>
      </c>
      <c r="K6425" s="12" t="n">
        <v>585000</v>
      </c>
      <c r="L6425" s="8" t="inlineStr">
        <is>
          <t>Wyoming</t>
        </is>
      </c>
      <c r="M6425" s="13" t="n">
        <v>7676.75</v>
      </c>
      <c r="N6425" s="13" t="n">
        <v>6499.9</v>
      </c>
      <c r="O6425" s="8" t="n"/>
    </row>
    <row r="6426">
      <c r="A6426" s="8" t="inlineStr">
        <is>
          <t>CANON-202603-006511</t>
        </is>
      </c>
      <c r="B6426" s="9" t="inlineStr">
        <is>
          <t>2026-03</t>
        </is>
      </c>
      <c r="C6426" s="10" t="n">
        <v>46085</v>
      </c>
      <c r="D6426" s="9" t="inlineStr">
        <is>
          <t>Bound</t>
        </is>
      </c>
      <c r="E6426" s="8" t="inlineStr">
        <is>
          <t>Callum Castellanos</t>
        </is>
      </c>
      <c r="F6426" s="11" t="n">
        <v>2005</v>
      </c>
      <c r="G6426" s="8" t="inlineStr">
        <is>
          <t>BMW</t>
        </is>
      </c>
      <c r="H6426" s="8" t="inlineStr">
        <is>
          <t>M8 Competition</t>
        </is>
      </c>
      <c r="I6426" s="8" t="inlineStr">
        <is>
          <t>KPNTBJGTNH4VW3SV4</t>
        </is>
      </c>
      <c r="J6426" s="8" t="inlineStr">
        <is>
          <t>02 - Sports / GT</t>
        </is>
      </c>
      <c r="K6426" s="12" t="n">
        <v>470000</v>
      </c>
      <c r="L6426" s="8" t="inlineStr">
        <is>
          <t>Mississippi</t>
        </is>
      </c>
      <c r="M6426" s="13" t="n">
        <v>7914.62</v>
      </c>
      <c r="N6426" s="13" t="n">
        <v>6701.31</v>
      </c>
      <c r="O6426" s="8" t="n"/>
    </row>
    <row r="6427">
      <c r="A6427" s="8" t="inlineStr">
        <is>
          <t>CANON-202603-006513</t>
        </is>
      </c>
      <c r="B6427" s="9" t="inlineStr">
        <is>
          <t>2026-03</t>
        </is>
      </c>
      <c r="C6427" s="10" t="n">
        <v>46098</v>
      </c>
      <c r="D6427" s="9" t="inlineStr">
        <is>
          <t>Bound</t>
        </is>
      </c>
      <c r="E6427" s="8" t="inlineStr">
        <is>
          <t>Lorenzo Fairweather</t>
        </is>
      </c>
      <c r="F6427" s="11" t="n">
        <v>1994</v>
      </c>
      <c r="G6427" s="8" t="inlineStr">
        <is>
          <t>Porsche</t>
        </is>
      </c>
      <c r="H6427" s="8" t="inlineStr">
        <is>
          <t>911 Turbo S</t>
        </is>
      </c>
      <c r="I6427" s="8" t="inlineStr">
        <is>
          <t>Y44TKPF527VF1K65T</t>
        </is>
      </c>
      <c r="J6427" s="8" t="inlineStr">
        <is>
          <t>02 - Sports / GT</t>
        </is>
      </c>
      <c r="K6427" s="12" t="n">
        <v>285000</v>
      </c>
      <c r="L6427" s="8" t="inlineStr">
        <is>
          <t>Illinois</t>
        </is>
      </c>
      <c r="M6427" s="13" t="n">
        <v>5484.91</v>
      </c>
      <c r="N6427" s="13" t="n">
        <v>4644.07</v>
      </c>
      <c r="O6427" s="8" t="n"/>
    </row>
    <row r="6428">
      <c r="A6428" s="8" t="inlineStr">
        <is>
          <t>CANON-202603-006514</t>
        </is>
      </c>
      <c r="B6428" s="9" t="inlineStr">
        <is>
          <t>2026-03</t>
        </is>
      </c>
      <c r="C6428" s="10" t="n">
        <v>46112</v>
      </c>
      <c r="D6428" s="9" t="inlineStr">
        <is>
          <t>Bound</t>
        </is>
      </c>
      <c r="E6428" s="8" t="inlineStr">
        <is>
          <t>Callum Thistlewood</t>
        </is>
      </c>
      <c r="F6428" s="11" t="n">
        <v>1981</v>
      </c>
      <c r="G6428" s="8" t="inlineStr">
        <is>
          <t>Porsche</t>
        </is>
      </c>
      <c r="H6428" s="8" t="inlineStr">
        <is>
          <t>911 Turbo S</t>
        </is>
      </c>
      <c r="I6428" s="8" t="inlineStr">
        <is>
          <t>0WCW2K42HYSYJ9WCJ</t>
        </is>
      </c>
      <c r="J6428" s="8" t="inlineStr">
        <is>
          <t>02 - Sports / GT</t>
        </is>
      </c>
      <c r="K6428" s="12" t="n">
        <v>840000</v>
      </c>
      <c r="L6428" s="8" t="inlineStr">
        <is>
          <t>Ohio</t>
        </is>
      </c>
      <c r="M6428" s="13" t="n">
        <v>14319.62</v>
      </c>
      <c r="N6428" s="13" t="n">
        <v>12124.42</v>
      </c>
      <c r="O6428" s="8" t="n"/>
    </row>
    <row r="6429">
      <c r="A6429" s="8" t="inlineStr">
        <is>
          <t>CANON-202603-006515</t>
        </is>
      </c>
      <c r="B6429" s="9" t="inlineStr">
        <is>
          <t>2026-03</t>
        </is>
      </c>
      <c r="C6429" s="10" t="n">
        <v>46111</v>
      </c>
      <c r="D6429" s="9" t="inlineStr">
        <is>
          <t>Bound</t>
        </is>
      </c>
      <c r="E6429" s="8" t="inlineStr">
        <is>
          <t>Fenwick Fairweather</t>
        </is>
      </c>
      <c r="F6429" s="11" t="n">
        <v>1983</v>
      </c>
      <c r="G6429" s="8" t="inlineStr">
        <is>
          <t>Maserati</t>
        </is>
      </c>
      <c r="H6429" s="8" t="inlineStr">
        <is>
          <t>GranTurismo</t>
        </is>
      </c>
      <c r="I6429" s="8" t="inlineStr">
        <is>
          <t>B8W3KPW8KHFW3FZCB</t>
        </is>
      </c>
      <c r="J6429" s="8" t="inlineStr">
        <is>
          <t>02 - Sports / GT</t>
        </is>
      </c>
      <c r="K6429" s="12" t="n">
        <v>1415000</v>
      </c>
      <c r="L6429" s="8" t="inlineStr">
        <is>
          <t>Michigan</t>
        </is>
      </c>
      <c r="M6429" s="13" t="n">
        <v>22760.14</v>
      </c>
      <c r="N6429" s="13" t="n">
        <v>19271.01</v>
      </c>
      <c r="O6429" s="8" t="n"/>
    </row>
    <row r="6430">
      <c r="A6430" s="8" t="inlineStr">
        <is>
          <t>CANON-202603-006516</t>
        </is>
      </c>
      <c r="B6430" s="9" t="inlineStr">
        <is>
          <t>2026-03</t>
        </is>
      </c>
      <c r="C6430" s="10" t="n">
        <v>46095</v>
      </c>
      <c r="D6430" s="9" t="inlineStr">
        <is>
          <t>Bound</t>
        </is>
      </c>
      <c r="E6430" s="8" t="inlineStr">
        <is>
          <t>Mireille Rourke</t>
        </is>
      </c>
      <c r="F6430" s="11" t="n">
        <v>1985</v>
      </c>
      <c r="G6430" s="8" t="inlineStr">
        <is>
          <t>Mercedes-Benz</t>
        </is>
      </c>
      <c r="H6430" s="8" t="inlineStr">
        <is>
          <t>AMG GT</t>
        </is>
      </c>
      <c r="I6430" s="8" t="inlineStr">
        <is>
          <t>DN6S181PK5BHJWFF5</t>
        </is>
      </c>
      <c r="J6430" s="8" t="inlineStr">
        <is>
          <t>02 - Sports / GT</t>
        </is>
      </c>
      <c r="K6430" s="12" t="n">
        <v>320000</v>
      </c>
      <c r="L6430" s="8" t="inlineStr">
        <is>
          <t>Iowa</t>
        </is>
      </c>
      <c r="M6430" s="13" t="n">
        <v>4981.13</v>
      </c>
      <c r="N6430" s="13" t="n">
        <v>4217.52</v>
      </c>
      <c r="O6430" s="8" t="n"/>
    </row>
    <row r="6431">
      <c r="A6431" s="8" t="inlineStr">
        <is>
          <t>CANON-202603-006517</t>
        </is>
      </c>
      <c r="B6431" s="9" t="inlineStr">
        <is>
          <t>2026-03</t>
        </is>
      </c>
      <c r="C6431" s="10" t="n">
        <v>46087</v>
      </c>
      <c r="D6431" s="9" t="inlineStr">
        <is>
          <t>Bound</t>
        </is>
      </c>
      <c r="E6431" s="8" t="inlineStr">
        <is>
          <t>Ramona Bellandi</t>
        </is>
      </c>
      <c r="F6431" s="11" t="n">
        <v>1981</v>
      </c>
      <c r="G6431" s="8" t="inlineStr">
        <is>
          <t>Aston Martin</t>
        </is>
      </c>
      <c r="H6431" s="8" t="inlineStr">
        <is>
          <t>DB12</t>
        </is>
      </c>
      <c r="I6431" s="8" t="inlineStr">
        <is>
          <t>F6TJATA8YCSKLPBR8</t>
        </is>
      </c>
      <c r="J6431" s="8" t="inlineStr">
        <is>
          <t>02 - Sports / GT</t>
        </is>
      </c>
      <c r="K6431" s="12" t="n">
        <v>540000</v>
      </c>
      <c r="L6431" s="8" t="inlineStr">
        <is>
          <t>Washington</t>
        </is>
      </c>
      <c r="M6431" s="13" t="n">
        <v>6357.74</v>
      </c>
      <c r="N6431" s="13" t="n">
        <v>5383.1</v>
      </c>
      <c r="O6431" s="8" t="n"/>
    </row>
    <row r="6432">
      <c r="A6432" s="8" t="inlineStr">
        <is>
          <t>CANON-202603-006518</t>
        </is>
      </c>
      <c r="B6432" s="9" t="inlineStr">
        <is>
          <t>2026-03</t>
        </is>
      </c>
      <c r="C6432" s="10" t="n">
        <v>46095</v>
      </c>
      <c r="D6432" s="9" t="inlineStr">
        <is>
          <t>Bound</t>
        </is>
      </c>
      <c r="E6432" s="8" t="inlineStr">
        <is>
          <t>Cassius Merriweather</t>
        </is>
      </c>
      <c r="F6432" s="11" t="n">
        <v>2017</v>
      </c>
      <c r="G6432" s="8" t="inlineStr">
        <is>
          <t>Aston Martin</t>
        </is>
      </c>
      <c r="H6432" s="8" t="inlineStr">
        <is>
          <t>DB12</t>
        </is>
      </c>
      <c r="I6432" s="8" t="inlineStr">
        <is>
          <t>5Y4M3514R8G142X60</t>
        </is>
      </c>
      <c r="J6432" s="8" t="inlineStr">
        <is>
          <t>02 - Sports / GT</t>
        </is>
      </c>
      <c r="K6432" s="12" t="n">
        <v>485000</v>
      </c>
      <c r="L6432" s="8" t="inlineStr">
        <is>
          <t>Utah</t>
        </is>
      </c>
      <c r="M6432" s="13" t="n">
        <v>9265.33</v>
      </c>
      <c r="N6432" s="13" t="n">
        <v>7844.95</v>
      </c>
      <c r="O6432" s="8" t="n"/>
    </row>
    <row r="6433">
      <c r="A6433" s="8" t="inlineStr">
        <is>
          <t>CANON-202603-006519</t>
        </is>
      </c>
      <c r="B6433" s="9" t="inlineStr">
        <is>
          <t>2026-03</t>
        </is>
      </c>
      <c r="C6433" s="10" t="n">
        <v>46085</v>
      </c>
      <c r="D6433" s="9" t="inlineStr">
        <is>
          <t>Bound</t>
        </is>
      </c>
      <c r="E6433" s="8" t="inlineStr">
        <is>
          <t>Aurelio Rourke</t>
        </is>
      </c>
      <c r="F6433" s="11" t="n">
        <v>2018</v>
      </c>
      <c r="G6433" s="8" t="inlineStr">
        <is>
          <t>Porsche</t>
        </is>
      </c>
      <c r="H6433" s="8" t="inlineStr">
        <is>
          <t>911 Turbo S</t>
        </is>
      </c>
      <c r="I6433" s="8" t="inlineStr">
        <is>
          <t>95YSFCZH6T6SM904B</t>
        </is>
      </c>
      <c r="J6433" s="8" t="inlineStr">
        <is>
          <t>02 - Sports / GT</t>
        </is>
      </c>
      <c r="K6433" s="12" t="n">
        <v>800000</v>
      </c>
      <c r="L6433" s="8" t="inlineStr">
        <is>
          <t>Illinois</t>
        </is>
      </c>
      <c r="M6433" s="13" t="n">
        <v>13343.4</v>
      </c>
      <c r="N6433" s="13" t="n">
        <v>11297.86</v>
      </c>
      <c r="O6433" s="8" t="n"/>
    </row>
    <row r="6434">
      <c r="A6434" s="8" t="inlineStr">
        <is>
          <t>CANON-202603-006520</t>
        </is>
      </c>
      <c r="B6434" s="9" t="inlineStr">
        <is>
          <t>2026-03</t>
        </is>
      </c>
      <c r="C6434" s="10" t="n">
        <v>46083</v>
      </c>
      <c r="D6434" s="9" t="inlineStr">
        <is>
          <t>Bound</t>
        </is>
      </c>
      <c r="E6434" s="8" t="inlineStr">
        <is>
          <t>Delphine Nakashima</t>
        </is>
      </c>
      <c r="F6434" s="11" t="n">
        <v>2021</v>
      </c>
      <c r="G6434" s="8" t="inlineStr">
        <is>
          <t>Maserati</t>
        </is>
      </c>
      <c r="H6434" s="8" t="inlineStr">
        <is>
          <t>GranTurismo</t>
        </is>
      </c>
      <c r="I6434" s="8" t="inlineStr">
        <is>
          <t>B4DK0Y8D76A2FAZNU</t>
        </is>
      </c>
      <c r="J6434" s="8" t="inlineStr">
        <is>
          <t>02 - Sports / GT</t>
        </is>
      </c>
      <c r="K6434" s="12" t="n">
        <v>935000</v>
      </c>
      <c r="L6434" s="8" t="inlineStr">
        <is>
          <t>Iowa</t>
        </is>
      </c>
      <c r="M6434" s="13" t="n">
        <v>12613.68</v>
      </c>
      <c r="N6434" s="13" t="n">
        <v>10680</v>
      </c>
      <c r="O6434" s="8" t="n"/>
    </row>
    <row r="6435">
      <c r="A6435" s="8" t="inlineStr">
        <is>
          <t>CANON-202603-006521</t>
        </is>
      </c>
      <c r="B6435" s="9" t="inlineStr">
        <is>
          <t>2026-03</t>
        </is>
      </c>
      <c r="C6435" s="10" t="n">
        <v>46103</v>
      </c>
      <c r="D6435" s="9" t="inlineStr">
        <is>
          <t>Bound</t>
        </is>
      </c>
      <c r="E6435" s="8" t="inlineStr">
        <is>
          <t>Mireille Vandermeer</t>
        </is>
      </c>
      <c r="F6435" s="11" t="n">
        <v>2017</v>
      </c>
      <c r="G6435" s="8" t="inlineStr">
        <is>
          <t>Icon</t>
        </is>
      </c>
      <c r="H6435" s="8" t="inlineStr">
        <is>
          <t>Derelict</t>
        </is>
      </c>
      <c r="I6435" s="8" t="inlineStr">
        <is>
          <t>MKTAAVK936NK65K5P</t>
        </is>
      </c>
      <c r="J6435" s="8" t="inlineStr">
        <is>
          <t>11 - Restomod / Coachbuilt / Bespoke</t>
        </is>
      </c>
      <c r="K6435" s="12" t="n">
        <v>525000</v>
      </c>
      <c r="L6435" s="8" t="inlineStr">
        <is>
          <t>Texas</t>
        </is>
      </c>
      <c r="M6435" s="13" t="n">
        <v>8885.379999999999</v>
      </c>
      <c r="N6435" s="13" t="n">
        <v>7523.25</v>
      </c>
      <c r="O6435" s="8" t="n"/>
    </row>
    <row r="6436">
      <c r="A6436" s="8" t="inlineStr">
        <is>
          <t>CANON-202603-006523</t>
        </is>
      </c>
      <c r="B6436" s="9" t="inlineStr">
        <is>
          <t>2026-03</t>
        </is>
      </c>
      <c r="C6436" s="10" t="n">
        <v>46101</v>
      </c>
      <c r="D6436" s="9" t="inlineStr">
        <is>
          <t>Bound</t>
        </is>
      </c>
      <c r="E6436" s="8" t="inlineStr">
        <is>
          <t>Callum Montoya</t>
        </is>
      </c>
      <c r="F6436" s="11" t="n">
        <v>2011</v>
      </c>
      <c r="G6436" s="8" t="inlineStr">
        <is>
          <t>Porsche</t>
        </is>
      </c>
      <c r="H6436" s="8" t="inlineStr">
        <is>
          <t>911 Turbo S</t>
        </is>
      </c>
      <c r="I6436" s="8" t="inlineStr">
        <is>
          <t>EH98PNKM7G0BBV97C</t>
        </is>
      </c>
      <c r="J6436" s="8" t="inlineStr">
        <is>
          <t>02 - Sports / GT</t>
        </is>
      </c>
      <c r="K6436" s="12" t="n">
        <v>505000</v>
      </c>
      <c r="L6436" s="8" t="inlineStr">
        <is>
          <t>Iowa</t>
        </is>
      </c>
      <c r="M6436" s="13" t="n">
        <v>6812.74</v>
      </c>
      <c r="N6436" s="13" t="n">
        <v>5768.35</v>
      </c>
      <c r="O6436" s="8" t="n"/>
    </row>
    <row r="6437">
      <c r="A6437" s="8" t="inlineStr">
        <is>
          <t>CANON-202603-006524</t>
        </is>
      </c>
      <c r="B6437" s="9" t="inlineStr">
        <is>
          <t>2026-03</t>
        </is>
      </c>
      <c r="C6437" s="10" t="n">
        <v>46098</v>
      </c>
      <c r="D6437" s="9" t="inlineStr">
        <is>
          <t>Bound</t>
        </is>
      </c>
      <c r="E6437" s="8" t="inlineStr">
        <is>
          <t>Wilhelmina Underwood</t>
        </is>
      </c>
      <c r="F6437" s="11" t="n">
        <v>2022</v>
      </c>
      <c r="G6437" s="8" t="inlineStr">
        <is>
          <t>Aston Martin</t>
        </is>
      </c>
      <c r="H6437" s="8" t="inlineStr">
        <is>
          <t>DB12</t>
        </is>
      </c>
      <c r="I6437" s="8" t="inlineStr">
        <is>
          <t>JV7RHZTRC9FUJ1MBR</t>
        </is>
      </c>
      <c r="J6437" s="8" t="inlineStr">
        <is>
          <t>02 - Sports / GT</t>
        </is>
      </c>
      <c r="K6437" s="12" t="n">
        <v>445000</v>
      </c>
      <c r="L6437" s="8" t="inlineStr">
        <is>
          <t>New Hampshire</t>
        </is>
      </c>
      <c r="M6437" s="13" t="n">
        <v>6549.06</v>
      </c>
      <c r="N6437" s="13" t="n">
        <v>5545.09</v>
      </c>
      <c r="O6437" s="8" t="n"/>
    </row>
    <row r="6438">
      <c r="A6438" s="8" t="inlineStr">
        <is>
          <t>CANON-202603-006525</t>
        </is>
      </c>
      <c r="B6438" s="9" t="inlineStr">
        <is>
          <t>2026-03</t>
        </is>
      </c>
      <c r="C6438" s="10" t="n">
        <v>46094</v>
      </c>
      <c r="D6438" s="9" t="inlineStr">
        <is>
          <t>Bound</t>
        </is>
      </c>
      <c r="E6438" s="8" t="inlineStr">
        <is>
          <t>Priya Harrington</t>
        </is>
      </c>
      <c r="F6438" s="11" t="n">
        <v>2013</v>
      </c>
      <c r="G6438" s="8" t="inlineStr">
        <is>
          <t>Bentley</t>
        </is>
      </c>
      <c r="H6438" s="8" t="inlineStr">
        <is>
          <t>Continental GT</t>
        </is>
      </c>
      <c r="I6438" s="8" t="inlineStr">
        <is>
          <t>D1SKZ3ZVY57FPF1UA</t>
        </is>
      </c>
      <c r="J6438" s="8" t="inlineStr">
        <is>
          <t>02 - Sports / GT</t>
        </is>
      </c>
      <c r="K6438" s="12" t="n">
        <v>690000</v>
      </c>
      <c r="L6438" s="8" t="inlineStr">
        <is>
          <t>Wyoming</t>
        </is>
      </c>
      <c r="M6438" s="13" t="n">
        <v>9054.620000000001</v>
      </c>
      <c r="N6438" s="13" t="n">
        <v>7666.55</v>
      </c>
      <c r="O6438" s="8" t="n"/>
    </row>
    <row r="6439">
      <c r="A6439" s="8" t="inlineStr">
        <is>
          <t>CANON-202603-006526</t>
        </is>
      </c>
      <c r="B6439" s="9" t="inlineStr">
        <is>
          <t>2026-03</t>
        </is>
      </c>
      <c r="C6439" s="10" t="n">
        <v>46109</v>
      </c>
      <c r="D6439" s="9" t="inlineStr">
        <is>
          <t>Bound</t>
        </is>
      </c>
      <c r="E6439" s="8" t="inlineStr">
        <is>
          <t>Saoirse Castellanos</t>
        </is>
      </c>
      <c r="F6439" s="11" t="n">
        <v>2003</v>
      </c>
      <c r="G6439" s="8" t="inlineStr">
        <is>
          <t>Mercedes-Benz</t>
        </is>
      </c>
      <c r="H6439" s="8" t="inlineStr">
        <is>
          <t>AMG GT</t>
        </is>
      </c>
      <c r="I6439" s="8" t="inlineStr">
        <is>
          <t>5X3URP6AS62URSVC5</t>
        </is>
      </c>
      <c r="J6439" s="8" t="inlineStr">
        <is>
          <t>02 - Sports / GT</t>
        </is>
      </c>
      <c r="K6439" s="12" t="n">
        <v>510000</v>
      </c>
      <c r="L6439" s="8" t="inlineStr">
        <is>
          <t>South Dakota</t>
        </is>
      </c>
      <c r="M6439" s="13" t="n">
        <v>6942.74</v>
      </c>
      <c r="N6439" s="13" t="n">
        <v>5878.42</v>
      </c>
      <c r="O6439" s="8" t="n"/>
    </row>
    <row r="6440">
      <c r="A6440" s="8" t="inlineStr">
        <is>
          <t>CANON-202603-006528</t>
        </is>
      </c>
      <c r="B6440" s="9" t="inlineStr">
        <is>
          <t>2026-03</t>
        </is>
      </c>
      <c r="C6440" s="10" t="n">
        <v>46096</v>
      </c>
      <c r="D6440" s="9" t="inlineStr">
        <is>
          <t>Bound</t>
        </is>
      </c>
      <c r="E6440" s="8" t="inlineStr">
        <is>
          <t>Leopold Nakashima</t>
        </is>
      </c>
      <c r="F6440" s="11" t="n">
        <v>1968</v>
      </c>
      <c r="G6440" s="8" t="inlineStr">
        <is>
          <t>BMW</t>
        </is>
      </c>
      <c r="H6440" s="8" t="inlineStr">
        <is>
          <t>M8 Competition</t>
        </is>
      </c>
      <c r="I6440" s="8" t="inlineStr">
        <is>
          <t>94YGWA5B14PH2D9U9</t>
        </is>
      </c>
      <c r="J6440" s="8" t="inlineStr">
        <is>
          <t>02 - Sports / GT</t>
        </is>
      </c>
      <c r="K6440" s="12" t="n">
        <v>430000</v>
      </c>
      <c r="L6440" s="8" t="inlineStr">
        <is>
          <t>Oregon</t>
        </is>
      </c>
      <c r="M6440" s="13" t="n">
        <v>6875.94</v>
      </c>
      <c r="N6440" s="13" t="n">
        <v>5821.86</v>
      </c>
      <c r="O6440" s="8" t="n"/>
    </row>
    <row r="6441">
      <c r="A6441" s="8" t="inlineStr">
        <is>
          <t>CANON-202603-006530</t>
        </is>
      </c>
      <c r="B6441" s="9" t="inlineStr">
        <is>
          <t>2026-03</t>
        </is>
      </c>
      <c r="C6441" s="10" t="n">
        <v>46096</v>
      </c>
      <c r="D6441" s="9" t="inlineStr">
        <is>
          <t>Bound</t>
        </is>
      </c>
      <c r="E6441" s="8" t="inlineStr">
        <is>
          <t>Everett Farkas</t>
        </is>
      </c>
      <c r="F6441" s="11" t="n">
        <v>1968</v>
      </c>
      <c r="G6441" s="8" t="inlineStr">
        <is>
          <t>Aston Martin</t>
        </is>
      </c>
      <c r="H6441" s="8" t="inlineStr">
        <is>
          <t>DB12</t>
        </is>
      </c>
      <c r="I6441" s="8" t="inlineStr">
        <is>
          <t>4JETY48GJUM3BRM5K</t>
        </is>
      </c>
      <c r="J6441" s="8" t="inlineStr">
        <is>
          <t>02 - Sports / GT</t>
        </is>
      </c>
      <c r="K6441" s="12" t="n">
        <v>395000</v>
      </c>
      <c r="L6441" s="8" t="inlineStr">
        <is>
          <t>Washington</t>
        </is>
      </c>
      <c r="M6441" s="13" t="n">
        <v>5366.04</v>
      </c>
      <c r="N6441" s="13" t="n">
        <v>4543.43</v>
      </c>
      <c r="O6441" s="8" t="n"/>
    </row>
    <row r="6442">
      <c r="A6442" s="8" t="inlineStr">
        <is>
          <t>CANON-202603-006531</t>
        </is>
      </c>
      <c r="B6442" s="9" t="inlineStr">
        <is>
          <t>2026-03</t>
        </is>
      </c>
      <c r="C6442" s="10" t="n">
        <v>46089</v>
      </c>
      <c r="D6442" s="9" t="inlineStr">
        <is>
          <t>Bound</t>
        </is>
      </c>
      <c r="E6442" s="8" t="inlineStr">
        <is>
          <t>Everett Vandermeer</t>
        </is>
      </c>
      <c r="F6442" s="11" t="n">
        <v>1990</v>
      </c>
      <c r="G6442" s="8" t="inlineStr">
        <is>
          <t>BMW</t>
        </is>
      </c>
      <c r="H6442" s="8" t="inlineStr">
        <is>
          <t>M8 Competition</t>
        </is>
      </c>
      <c r="I6442" s="8" t="inlineStr">
        <is>
          <t>5F285HX96GX24FCDJ</t>
        </is>
      </c>
      <c r="J6442" s="8" t="inlineStr">
        <is>
          <t>02 - Sports / GT</t>
        </is>
      </c>
      <c r="K6442" s="12" t="n">
        <v>615000</v>
      </c>
      <c r="L6442" s="8" t="inlineStr">
        <is>
          <t>New Jersey</t>
        </is>
      </c>
      <c r="M6442" s="13" t="n">
        <v>6863.63</v>
      </c>
      <c r="N6442" s="13" t="n">
        <v>5811.44</v>
      </c>
      <c r="O6442" s="8" t="n"/>
    </row>
    <row r="6443">
      <c r="A6443" s="8" t="inlineStr">
        <is>
          <t>CANON-202603-006532</t>
        </is>
      </c>
      <c r="B6443" s="9" t="inlineStr">
        <is>
          <t>2026-03</t>
        </is>
      </c>
      <c r="C6443" s="10" t="n">
        <v>46104</v>
      </c>
      <c r="D6443" s="9" t="inlineStr">
        <is>
          <t>Bound</t>
        </is>
      </c>
      <c r="E6443" s="8" t="inlineStr">
        <is>
          <t>Ingrid Montoya</t>
        </is>
      </c>
      <c r="F6443" s="11" t="n">
        <v>1972</v>
      </c>
      <c r="G6443" s="8" t="inlineStr">
        <is>
          <t>Maserati</t>
        </is>
      </c>
      <c r="H6443" s="8" t="inlineStr">
        <is>
          <t>GranTurismo</t>
        </is>
      </c>
      <c r="I6443" s="8" t="inlineStr">
        <is>
          <t>W93XXGVJ9JME0JT7V</t>
        </is>
      </c>
      <c r="J6443" s="8" t="inlineStr">
        <is>
          <t>02 - Sports / GT</t>
        </is>
      </c>
      <c r="K6443" s="12" t="n">
        <v>1140000</v>
      </c>
      <c r="L6443" s="8" t="inlineStr">
        <is>
          <t>New York</t>
        </is>
      </c>
      <c r="M6443" s="13" t="n">
        <v>15142.64</v>
      </c>
      <c r="N6443" s="13" t="n">
        <v>12821.27</v>
      </c>
      <c r="O6443" s="8" t="n"/>
    </row>
    <row r="6444">
      <c r="A6444" s="8" t="inlineStr">
        <is>
          <t>CANON-202603-006533</t>
        </is>
      </c>
      <c r="B6444" s="9" t="inlineStr">
        <is>
          <t>2026-03</t>
        </is>
      </c>
      <c r="C6444" s="10" t="n">
        <v>46102</v>
      </c>
      <c r="D6444" s="9" t="inlineStr">
        <is>
          <t>Bound</t>
        </is>
      </c>
      <c r="E6444" s="8" t="inlineStr">
        <is>
          <t>Delphine Blackwood</t>
        </is>
      </c>
      <c r="F6444" s="11" t="n">
        <v>1987</v>
      </c>
      <c r="G6444" s="8" t="inlineStr">
        <is>
          <t>BMW</t>
        </is>
      </c>
      <c r="H6444" s="8" t="inlineStr">
        <is>
          <t>M8 Competition</t>
        </is>
      </c>
      <c r="I6444" s="8" t="inlineStr">
        <is>
          <t>9ACJDGRSNV7AWNJ00</t>
        </is>
      </c>
      <c r="J6444" s="8" t="inlineStr">
        <is>
          <t>02 - Sports / GT</t>
        </is>
      </c>
      <c r="K6444" s="12" t="n">
        <v>505000</v>
      </c>
      <c r="L6444" s="8" t="inlineStr">
        <is>
          <t>Nebraska</t>
        </is>
      </c>
      <c r="M6444" s="13" t="n">
        <v>8051.42</v>
      </c>
      <c r="N6444" s="13" t="n">
        <v>6817.14</v>
      </c>
      <c r="O6444" s="8" t="n"/>
    </row>
    <row r="6445">
      <c r="A6445" s="8" t="inlineStr">
        <is>
          <t>CANON-202603-006534</t>
        </is>
      </c>
      <c r="B6445" s="9" t="inlineStr">
        <is>
          <t>2026-03</t>
        </is>
      </c>
      <c r="C6445" s="10" t="n">
        <v>46090</v>
      </c>
      <c r="D6445" s="9" t="inlineStr">
        <is>
          <t>Bound</t>
        </is>
      </c>
      <c r="E6445" s="8" t="inlineStr">
        <is>
          <t>Beatrix Delacroix</t>
        </is>
      </c>
      <c r="F6445" s="11" t="n">
        <v>1978</v>
      </c>
      <c r="G6445" s="8" t="inlineStr">
        <is>
          <t>Aston Martin</t>
        </is>
      </c>
      <c r="H6445" s="8" t="inlineStr">
        <is>
          <t>DB12</t>
        </is>
      </c>
      <c r="I6445" s="8" t="inlineStr">
        <is>
          <t>6MYC6UZYNF9ANX6WE</t>
        </is>
      </c>
      <c r="J6445" s="8" t="inlineStr">
        <is>
          <t>02 - Sports / GT</t>
        </is>
      </c>
      <c r="K6445" s="12" t="n">
        <v>140000</v>
      </c>
      <c r="L6445" s="8" t="inlineStr">
        <is>
          <t>California</t>
        </is>
      </c>
      <c r="M6445" s="13" t="n">
        <v>3280.75</v>
      </c>
      <c r="N6445" s="13" t="n">
        <v>2777.81</v>
      </c>
      <c r="O6445" s="8" t="n"/>
    </row>
    <row r="6446">
      <c r="A6446" s="8" t="inlineStr">
        <is>
          <t>CANON-202603-006536</t>
        </is>
      </c>
      <c r="B6446" s="9" t="inlineStr">
        <is>
          <t>2026-03</t>
        </is>
      </c>
      <c r="C6446" s="10" t="n">
        <v>46084</v>
      </c>
      <c r="D6446" s="9" t="inlineStr">
        <is>
          <t>Bound</t>
        </is>
      </c>
      <c r="E6446" s="8" t="inlineStr">
        <is>
          <t>Priya Montoya</t>
        </is>
      </c>
      <c r="F6446" s="11" t="n">
        <v>1971</v>
      </c>
      <c r="G6446" s="8" t="inlineStr">
        <is>
          <t>BMW</t>
        </is>
      </c>
      <c r="H6446" s="8" t="inlineStr">
        <is>
          <t>M8 Competition</t>
        </is>
      </c>
      <c r="I6446" s="8" t="inlineStr">
        <is>
          <t>PH7206Z5S0FTLS94E</t>
        </is>
      </c>
      <c r="J6446" s="8" t="inlineStr">
        <is>
          <t>02 - Sports / GT</t>
        </is>
      </c>
      <c r="K6446" s="12" t="n">
        <v>455000</v>
      </c>
      <c r="L6446" s="8" t="inlineStr">
        <is>
          <t>Georgia</t>
        </is>
      </c>
      <c r="M6446" s="13" t="n">
        <v>7211.32</v>
      </c>
      <c r="N6446" s="13" t="n">
        <v>6105.82</v>
      </c>
      <c r="O6446" s="8" t="n"/>
    </row>
    <row r="6447">
      <c r="A6447" s="8" t="inlineStr">
        <is>
          <t>CANON-202603-006537</t>
        </is>
      </c>
      <c r="B6447" s="9" t="inlineStr">
        <is>
          <t>2026-03</t>
        </is>
      </c>
      <c r="C6447" s="10" t="n">
        <v>46091</v>
      </c>
      <c r="D6447" s="9" t="inlineStr">
        <is>
          <t>Bound</t>
        </is>
      </c>
      <c r="E6447" s="8" t="inlineStr">
        <is>
          <t>Wilhelmina Whitlock</t>
        </is>
      </c>
      <c r="F6447" s="11" t="n">
        <v>1958</v>
      </c>
      <c r="G6447" s="8" t="inlineStr">
        <is>
          <t>McLaren</t>
        </is>
      </c>
      <c r="H6447" s="8" t="inlineStr">
        <is>
          <t>750S</t>
        </is>
      </c>
      <c r="I6447" s="8" t="inlineStr">
        <is>
          <t>06ZL79YGAALFJWYCL</t>
        </is>
      </c>
      <c r="J6447" s="8" t="inlineStr">
        <is>
          <t>03 - Supercar</t>
        </is>
      </c>
      <c r="K6447" s="12" t="n">
        <v>985000</v>
      </c>
      <c r="L6447" s="8" t="inlineStr">
        <is>
          <t>Minnesota</t>
        </is>
      </c>
      <c r="M6447" s="13" t="n">
        <v>23305.47</v>
      </c>
      <c r="N6447" s="13" t="n">
        <v>19732.74</v>
      </c>
      <c r="O6447" s="8" t="n"/>
    </row>
    <row r="6448">
      <c r="A6448" s="8" t="inlineStr">
        <is>
          <t>CANON-202603-006539</t>
        </is>
      </c>
      <c r="B6448" s="9" t="inlineStr">
        <is>
          <t>2026-03</t>
        </is>
      </c>
      <c r="C6448" s="10" t="n">
        <v>46107</v>
      </c>
      <c r="D6448" s="9" t="inlineStr">
        <is>
          <t>Bound</t>
        </is>
      </c>
      <c r="E6448" s="8" t="inlineStr">
        <is>
          <t>Desmond Thistlewood</t>
        </is>
      </c>
      <c r="F6448" s="11" t="n">
        <v>1964</v>
      </c>
      <c r="G6448" s="8" t="inlineStr">
        <is>
          <t>Lamborghini</t>
        </is>
      </c>
      <c r="H6448" s="8" t="inlineStr">
        <is>
          <t>Huracan EVO</t>
        </is>
      </c>
      <c r="I6448" s="8" t="inlineStr">
        <is>
          <t>ZCG2V0G3XG470CTC4</t>
        </is>
      </c>
      <c r="J6448" s="8" t="inlineStr">
        <is>
          <t>03 - Supercar</t>
        </is>
      </c>
      <c r="K6448" s="12" t="n">
        <v>1660000</v>
      </c>
      <c r="L6448" s="8" t="inlineStr">
        <is>
          <t>New York</t>
        </is>
      </c>
      <c r="M6448" s="13" t="n">
        <v>32072.45</v>
      </c>
      <c r="N6448" s="13" t="n">
        <v>27155.74</v>
      </c>
      <c r="O6448" s="8" t="n"/>
    </row>
    <row r="6449">
      <c r="A6449" s="8" t="inlineStr">
        <is>
          <t>CANON-202603-006540</t>
        </is>
      </c>
      <c r="B6449" s="9" t="inlineStr">
        <is>
          <t>2026-03</t>
        </is>
      </c>
      <c r="C6449" s="10" t="n">
        <v>46085</v>
      </c>
      <c r="D6449" s="9" t="inlineStr">
        <is>
          <t>Bound</t>
        </is>
      </c>
      <c r="E6449" s="8" t="inlineStr">
        <is>
          <t>Fenwick Larsson</t>
        </is>
      </c>
      <c r="F6449" s="11" t="n">
        <v>1959</v>
      </c>
      <c r="G6449" s="8" t="inlineStr">
        <is>
          <t>Mercedes-Benz</t>
        </is>
      </c>
      <c r="H6449" s="8" t="inlineStr">
        <is>
          <t>AMG GT</t>
        </is>
      </c>
      <c r="I6449" s="8" t="inlineStr">
        <is>
          <t>GL2P5SFAN9TE4P3CJ</t>
        </is>
      </c>
      <c r="J6449" s="8" t="inlineStr">
        <is>
          <t>02 - Sports / GT</t>
        </is>
      </c>
      <c r="K6449" s="12" t="n">
        <v>555000</v>
      </c>
      <c r="L6449" s="8" t="inlineStr">
        <is>
          <t>Idaho</t>
        </is>
      </c>
      <c r="M6449" s="13" t="n">
        <v>6738.54</v>
      </c>
      <c r="N6449" s="13" t="n">
        <v>5705.52</v>
      </c>
      <c r="O6449" s="8" t="n"/>
    </row>
    <row r="6450">
      <c r="A6450" s="8" t="inlineStr">
        <is>
          <t>CANON-202603-006541</t>
        </is>
      </c>
      <c r="B6450" s="9" t="inlineStr">
        <is>
          <t>2026-03</t>
        </is>
      </c>
      <c r="C6450" s="10" t="n">
        <v>46104</v>
      </c>
      <c r="D6450" s="9" t="inlineStr">
        <is>
          <t>Bound</t>
        </is>
      </c>
      <c r="E6450" s="8" t="inlineStr">
        <is>
          <t>Cassius Merriweather</t>
        </is>
      </c>
      <c r="F6450" s="11" t="n">
        <v>2008</v>
      </c>
      <c r="G6450" s="8" t="inlineStr">
        <is>
          <t>Bentley</t>
        </is>
      </c>
      <c r="H6450" s="8" t="inlineStr">
        <is>
          <t>Continental GT</t>
        </is>
      </c>
      <c r="I6450" s="8" t="inlineStr">
        <is>
          <t>6A1UHT9DG2HK498CP</t>
        </is>
      </c>
      <c r="J6450" s="8" t="inlineStr">
        <is>
          <t>02 - Sports / GT</t>
        </is>
      </c>
      <c r="K6450" s="12" t="n">
        <v>585000</v>
      </c>
      <c r="L6450" s="8" t="inlineStr">
        <is>
          <t>Alabama</t>
        </is>
      </c>
      <c r="M6450" s="13" t="n">
        <v>9111.65</v>
      </c>
      <c r="N6450" s="13" t="n">
        <v>7714.83</v>
      </c>
      <c r="O6450" s="8" t="n"/>
    </row>
    <row r="6451">
      <c r="A6451" s="8" t="inlineStr">
        <is>
          <t>CANON-202603-006542</t>
        </is>
      </c>
      <c r="B6451" s="9" t="inlineStr">
        <is>
          <t>2026-03</t>
        </is>
      </c>
      <c r="C6451" s="10" t="n">
        <v>46107</v>
      </c>
      <c r="D6451" s="9" t="inlineStr">
        <is>
          <t>Bound</t>
        </is>
      </c>
      <c r="E6451" s="8" t="inlineStr">
        <is>
          <t>Fenwick Farkas</t>
        </is>
      </c>
      <c r="F6451" s="11" t="n">
        <v>1992</v>
      </c>
      <c r="G6451" s="8" t="inlineStr">
        <is>
          <t>Maserati</t>
        </is>
      </c>
      <c r="H6451" s="8" t="inlineStr">
        <is>
          <t>GranTurismo</t>
        </is>
      </c>
      <c r="I6451" s="8" t="inlineStr">
        <is>
          <t>NM29UBHGF0ZCEF0B9</t>
        </is>
      </c>
      <c r="J6451" s="8" t="inlineStr">
        <is>
          <t>02 - Sports / GT</t>
        </is>
      </c>
      <c r="K6451" s="12" t="n">
        <v>615000</v>
      </c>
      <c r="L6451" s="8" t="inlineStr">
        <is>
          <t>Louisiana</t>
        </is>
      </c>
      <c r="M6451" s="13" t="n">
        <v>9126.370000000001</v>
      </c>
      <c r="N6451" s="13" t="n">
        <v>7727.3</v>
      </c>
      <c r="O6451" s="8" t="n"/>
    </row>
    <row r="6452">
      <c r="A6452" s="8" t="inlineStr">
        <is>
          <t>CANON-202603-006543</t>
        </is>
      </c>
      <c r="B6452" s="9" t="inlineStr">
        <is>
          <t>2026-03</t>
        </is>
      </c>
      <c r="C6452" s="10" t="n">
        <v>46110</v>
      </c>
      <c r="D6452" s="9" t="inlineStr">
        <is>
          <t>Bound</t>
        </is>
      </c>
      <c r="E6452" s="8" t="inlineStr">
        <is>
          <t>Everett Ashcombe</t>
        </is>
      </c>
      <c r="F6452" s="11" t="n">
        <v>1960</v>
      </c>
      <c r="G6452" s="8" t="inlineStr">
        <is>
          <t>Lamborghini</t>
        </is>
      </c>
      <c r="H6452" s="8" t="inlineStr">
        <is>
          <t>Huracan EVO</t>
        </is>
      </c>
      <c r="I6452" s="8" t="inlineStr">
        <is>
          <t>3N7K3ED6TRUNDDCT3</t>
        </is>
      </c>
      <c r="J6452" s="8" t="inlineStr">
        <is>
          <t>03 - Supercar</t>
        </is>
      </c>
      <c r="K6452" s="12" t="n">
        <v>955000</v>
      </c>
      <c r="L6452" s="8" t="inlineStr">
        <is>
          <t>Montana</t>
        </is>
      </c>
      <c r="M6452" s="13" t="n">
        <v>15919.67</v>
      </c>
      <c r="N6452" s="13" t="n">
        <v>13479.18</v>
      </c>
      <c r="O6452" s="8" t="n"/>
    </row>
    <row r="6453">
      <c r="A6453" s="8" t="inlineStr">
        <is>
          <t>CANON-202603-006544</t>
        </is>
      </c>
      <c r="B6453" s="9" t="inlineStr">
        <is>
          <t>2026-03</t>
        </is>
      </c>
      <c r="C6453" s="10" t="n">
        <v>46092</v>
      </c>
      <c r="D6453" s="9" t="inlineStr">
        <is>
          <t>Bound</t>
        </is>
      </c>
      <c r="E6453" s="8" t="inlineStr">
        <is>
          <t>Ingrid Chattopadhyay</t>
        </is>
      </c>
      <c r="F6453" s="11" t="n">
        <v>2011</v>
      </c>
      <c r="G6453" s="8" t="inlineStr">
        <is>
          <t>McLaren</t>
        </is>
      </c>
      <c r="H6453" s="8" t="inlineStr">
        <is>
          <t>750S</t>
        </is>
      </c>
      <c r="I6453" s="8" t="inlineStr">
        <is>
          <t>ASR8ABSWYUPZ45GWR</t>
        </is>
      </c>
      <c r="J6453" s="8" t="inlineStr">
        <is>
          <t>03 - Supercar</t>
        </is>
      </c>
      <c r="K6453" s="12" t="n">
        <v>470000</v>
      </c>
      <c r="L6453" s="8" t="inlineStr">
        <is>
          <t>New Hampshire</t>
        </is>
      </c>
      <c r="M6453" s="13" t="n">
        <v>10606.04</v>
      </c>
      <c r="N6453" s="13" t="n">
        <v>8980.129999999999</v>
      </c>
      <c r="O6453" s="8" t="n"/>
    </row>
    <row r="6454">
      <c r="A6454" s="8" t="inlineStr">
        <is>
          <t>CANON-202603-006546</t>
        </is>
      </c>
      <c r="B6454" s="9" t="inlineStr">
        <is>
          <t>2026-03</t>
        </is>
      </c>
      <c r="C6454" s="10" t="n">
        <v>46107</v>
      </c>
      <c r="D6454" s="9" t="inlineStr">
        <is>
          <t>Bound</t>
        </is>
      </c>
      <c r="E6454" s="8" t="inlineStr">
        <is>
          <t>Callum Montoya</t>
        </is>
      </c>
      <c r="F6454" s="11" t="n">
        <v>1988</v>
      </c>
      <c r="G6454" s="8" t="inlineStr">
        <is>
          <t>Ferrari</t>
        </is>
      </c>
      <c r="H6454" s="8" t="inlineStr">
        <is>
          <t>SF90 Stradale</t>
        </is>
      </c>
      <c r="I6454" s="8" t="inlineStr">
        <is>
          <t>HPNGXN5KZSJUNDU8J</t>
        </is>
      </c>
      <c r="J6454" s="8" t="inlineStr">
        <is>
          <t>03 - Supercar</t>
        </is>
      </c>
      <c r="K6454" s="12" t="n">
        <v>1000000</v>
      </c>
      <c r="L6454" s="8" t="inlineStr">
        <is>
          <t>Oklahoma</t>
        </is>
      </c>
      <c r="M6454" s="13" t="n">
        <v>19018.87</v>
      </c>
      <c r="N6454" s="13" t="n">
        <v>16103.28</v>
      </c>
      <c r="O6454" s="8" t="n"/>
    </row>
    <row r="6455">
      <c r="A6455" s="8" t="inlineStr">
        <is>
          <t>CANON-202603-006549</t>
        </is>
      </c>
      <c r="B6455" s="9" t="inlineStr">
        <is>
          <t>2026-03</t>
        </is>
      </c>
      <c r="C6455" s="10" t="n">
        <v>46088</v>
      </c>
      <c r="D6455" s="9" t="inlineStr">
        <is>
          <t>Bound</t>
        </is>
      </c>
      <c r="E6455" s="8" t="inlineStr">
        <is>
          <t>Mireille Ashcombe</t>
        </is>
      </c>
      <c r="F6455" s="11" t="n">
        <v>2022</v>
      </c>
      <c r="G6455" s="8" t="inlineStr">
        <is>
          <t>McLaren</t>
        </is>
      </c>
      <c r="H6455" s="8" t="inlineStr">
        <is>
          <t>750S</t>
        </is>
      </c>
      <c r="I6455" s="8" t="inlineStr">
        <is>
          <t>UXYZJ7PAB97XDLUFG</t>
        </is>
      </c>
      <c r="J6455" s="8" t="inlineStr">
        <is>
          <t>03 - Supercar</t>
        </is>
      </c>
      <c r="K6455" s="12" t="n">
        <v>715000</v>
      </c>
      <c r="L6455" s="8" t="inlineStr">
        <is>
          <t>Virginia</t>
        </is>
      </c>
      <c r="M6455" s="13" t="n">
        <v>13969.48</v>
      </c>
      <c r="N6455" s="13" t="n">
        <v>11827.96</v>
      </c>
      <c r="O6455" s="8" t="n"/>
    </row>
    <row r="6456">
      <c r="A6456" s="8" t="inlineStr">
        <is>
          <t>CANON-202603-006550</t>
        </is>
      </c>
      <c r="B6456" s="9" t="inlineStr">
        <is>
          <t>2026-03</t>
        </is>
      </c>
      <c r="C6456" s="10" t="n">
        <v>46086</v>
      </c>
      <c r="D6456" s="9" t="inlineStr">
        <is>
          <t>Bound</t>
        </is>
      </c>
      <c r="E6456" s="8" t="inlineStr">
        <is>
          <t>Delphine Okonkwo</t>
        </is>
      </c>
      <c r="F6456" s="11" t="n">
        <v>1962</v>
      </c>
      <c r="G6456" s="8" t="inlineStr">
        <is>
          <t>BMW</t>
        </is>
      </c>
      <c r="H6456" s="8" t="inlineStr">
        <is>
          <t>M8 Competition</t>
        </is>
      </c>
      <c r="I6456" s="8" t="inlineStr">
        <is>
          <t>2U7DBMVGBU4RKK04H</t>
        </is>
      </c>
      <c r="J6456" s="8" t="inlineStr">
        <is>
          <t>02 - Sports / GT</t>
        </is>
      </c>
      <c r="K6456" s="12" t="n">
        <v>250000</v>
      </c>
      <c r="L6456" s="8" t="inlineStr">
        <is>
          <t>California</t>
        </is>
      </c>
      <c r="M6456" s="13" t="n">
        <v>4775.94</v>
      </c>
      <c r="N6456" s="13" t="n">
        <v>4043.79</v>
      </c>
      <c r="O6456" s="8" t="n"/>
    </row>
    <row r="6457">
      <c r="A6457" s="8" t="inlineStr">
        <is>
          <t>CANON-202603-006551</t>
        </is>
      </c>
      <c r="B6457" s="9" t="inlineStr">
        <is>
          <t>2026-03</t>
        </is>
      </c>
      <c r="C6457" s="10" t="n">
        <v>46088</v>
      </c>
      <c r="D6457" s="9" t="inlineStr">
        <is>
          <t>Bound</t>
        </is>
      </c>
      <c r="E6457" s="8" t="inlineStr">
        <is>
          <t>Leopold Okonkwo</t>
        </is>
      </c>
      <c r="F6457" s="11" t="n">
        <v>2005</v>
      </c>
      <c r="G6457" s="8" t="inlineStr">
        <is>
          <t>Porsche</t>
        </is>
      </c>
      <c r="H6457" s="8" t="inlineStr">
        <is>
          <t>911 Turbo S</t>
        </is>
      </c>
      <c r="I6457" s="8" t="inlineStr">
        <is>
          <t>5ZX6SCG9JRZE5JKM9</t>
        </is>
      </c>
      <c r="J6457" s="8" t="inlineStr">
        <is>
          <t>02 - Sports / GT</t>
        </is>
      </c>
      <c r="K6457" s="12" t="n">
        <v>440000</v>
      </c>
      <c r="L6457" s="8" t="inlineStr">
        <is>
          <t>Washington</t>
        </is>
      </c>
      <c r="M6457" s="13" t="n">
        <v>5977.36</v>
      </c>
      <c r="N6457" s="13" t="n">
        <v>5061.03</v>
      </c>
      <c r="O6457" s="8" t="n"/>
    </row>
    <row r="6458">
      <c r="A6458" s="8" t="inlineStr">
        <is>
          <t>CANON-202603-006552</t>
        </is>
      </c>
      <c r="B6458" s="9" t="inlineStr">
        <is>
          <t>2026-03</t>
        </is>
      </c>
      <c r="C6458" s="10" t="n">
        <v>46095</v>
      </c>
      <c r="D6458" s="9" t="inlineStr">
        <is>
          <t>Bound</t>
        </is>
      </c>
      <c r="E6458" s="8" t="inlineStr">
        <is>
          <t>Mireille Bellandi</t>
        </is>
      </c>
      <c r="F6458" s="11" t="n">
        <v>1964</v>
      </c>
      <c r="G6458" s="8" t="inlineStr">
        <is>
          <t>Aston Martin</t>
        </is>
      </c>
      <c r="H6458" s="8" t="inlineStr">
        <is>
          <t>DB12</t>
        </is>
      </c>
      <c r="I6458" s="8" t="inlineStr">
        <is>
          <t>ZYNSLL62PFLWUPBC6</t>
        </is>
      </c>
      <c r="J6458" s="8" t="inlineStr">
        <is>
          <t>02 - Sports / GT</t>
        </is>
      </c>
      <c r="K6458" s="12" t="n">
        <v>515000</v>
      </c>
      <c r="L6458" s="8" t="inlineStr">
        <is>
          <t>California</t>
        </is>
      </c>
      <c r="M6458" s="13" t="n">
        <v>8526.65</v>
      </c>
      <c r="N6458" s="13" t="n">
        <v>7219.51</v>
      </c>
      <c r="O6458" s="8" t="n"/>
    </row>
    <row r="6459">
      <c r="A6459" s="8" t="inlineStr">
        <is>
          <t>CANON-202603-006553</t>
        </is>
      </c>
      <c r="B6459" s="9" t="inlineStr">
        <is>
          <t>2026-03</t>
        </is>
      </c>
      <c r="C6459" s="10" t="n">
        <v>46099</v>
      </c>
      <c r="D6459" s="9" t="inlineStr">
        <is>
          <t>Bound</t>
        </is>
      </c>
      <c r="E6459" s="8" t="inlineStr">
        <is>
          <t>Priya Thistlewood</t>
        </is>
      </c>
      <c r="F6459" s="11" t="n">
        <v>1958</v>
      </c>
      <c r="G6459" s="8" t="inlineStr">
        <is>
          <t>Aston Martin</t>
        </is>
      </c>
      <c r="H6459" s="8" t="inlineStr">
        <is>
          <t>DB12</t>
        </is>
      </c>
      <c r="I6459" s="8" t="inlineStr">
        <is>
          <t>1RDCKKW2H4UDR9G9H</t>
        </is>
      </c>
      <c r="J6459" s="8" t="inlineStr">
        <is>
          <t>02 - Sports / GT</t>
        </is>
      </c>
      <c r="K6459" s="12" t="n">
        <v>285000</v>
      </c>
      <c r="L6459" s="8" t="inlineStr">
        <is>
          <t>Virginia</t>
        </is>
      </c>
      <c r="M6459" s="13" t="n">
        <v>4395.99</v>
      </c>
      <c r="N6459" s="13" t="n">
        <v>3722.08</v>
      </c>
      <c r="O6459" s="8" t="n"/>
    </row>
    <row r="6460">
      <c r="A6460" s="8" t="inlineStr">
        <is>
          <t>CANON-202603-006554</t>
        </is>
      </c>
      <c r="B6460" s="9" t="inlineStr">
        <is>
          <t>2026-03</t>
        </is>
      </c>
      <c r="C6460" s="10" t="n">
        <v>46083</v>
      </c>
      <c r="D6460" s="9" t="inlineStr">
        <is>
          <t>Bound</t>
        </is>
      </c>
      <c r="E6460" s="8" t="inlineStr">
        <is>
          <t>Ingrid Harrington</t>
        </is>
      </c>
      <c r="F6460" s="11" t="n">
        <v>1960</v>
      </c>
      <c r="G6460" s="8" t="inlineStr">
        <is>
          <t>Mercedes-Benz</t>
        </is>
      </c>
      <c r="H6460" s="8" t="inlineStr">
        <is>
          <t>AMG GT</t>
        </is>
      </c>
      <c r="I6460" s="8" t="inlineStr">
        <is>
          <t>Z8VJM3T4GT7C3YZ49</t>
        </is>
      </c>
      <c r="J6460" s="8" t="inlineStr">
        <is>
          <t>02 - Sports / GT</t>
        </is>
      </c>
      <c r="K6460" s="12" t="n">
        <v>495000</v>
      </c>
      <c r="L6460" s="8" t="inlineStr">
        <is>
          <t>Massachusetts</t>
        </is>
      </c>
      <c r="M6460" s="13" t="n">
        <v>8755.9</v>
      </c>
      <c r="N6460" s="13" t="n">
        <v>7413.62</v>
      </c>
      <c r="O6460" s="8" t="n"/>
    </row>
    <row r="6461">
      <c r="A6461" s="8" t="inlineStr">
        <is>
          <t>CANON-202603-006555</t>
        </is>
      </c>
      <c r="B6461" s="9" t="inlineStr">
        <is>
          <t>2026-03</t>
        </is>
      </c>
      <c r="C6461" s="10" t="n">
        <v>46097</v>
      </c>
      <c r="D6461" s="9" t="inlineStr">
        <is>
          <t>Bound</t>
        </is>
      </c>
      <c r="E6461" s="8" t="inlineStr">
        <is>
          <t>Beatrix Rourke</t>
        </is>
      </c>
      <c r="F6461" s="11" t="n">
        <v>1957</v>
      </c>
      <c r="G6461" s="8" t="inlineStr">
        <is>
          <t>Maserati</t>
        </is>
      </c>
      <c r="H6461" s="8" t="inlineStr">
        <is>
          <t>GranTurismo</t>
        </is>
      </c>
      <c r="I6461" s="8" t="inlineStr">
        <is>
          <t>WVWNA9DHY66RC34YN</t>
        </is>
      </c>
      <c r="J6461" s="8" t="inlineStr">
        <is>
          <t>02 - Sports / GT</t>
        </is>
      </c>
      <c r="K6461" s="12" t="n">
        <v>775000</v>
      </c>
      <c r="L6461" s="8" t="inlineStr">
        <is>
          <t>Florida</t>
        </is>
      </c>
      <c r="M6461" s="13" t="n">
        <v>13496.7</v>
      </c>
      <c r="N6461" s="13" t="n">
        <v>11427.66</v>
      </c>
      <c r="O6461" s="8" t="n"/>
    </row>
    <row r="6462">
      <c r="A6462" s="8" t="inlineStr">
        <is>
          <t>CANON-202603-006556</t>
        </is>
      </c>
      <c r="B6462" s="9" t="inlineStr">
        <is>
          <t>2026-03</t>
        </is>
      </c>
      <c r="C6462" s="10" t="n">
        <v>46083</v>
      </c>
      <c r="D6462" s="9" t="inlineStr">
        <is>
          <t>Bound</t>
        </is>
      </c>
      <c r="E6462" s="8" t="inlineStr">
        <is>
          <t>Thaddeus Ashcombe</t>
        </is>
      </c>
      <c r="F6462" s="11" t="n">
        <v>1989</v>
      </c>
      <c r="G6462" s="8" t="inlineStr">
        <is>
          <t>Bentley</t>
        </is>
      </c>
      <c r="H6462" s="8" t="inlineStr">
        <is>
          <t>Continental GT</t>
        </is>
      </c>
      <c r="I6462" s="8" t="inlineStr">
        <is>
          <t>DW76AZ6YM1ANL4SA1</t>
        </is>
      </c>
      <c r="J6462" s="8" t="inlineStr">
        <is>
          <t>02 - Sports / GT</t>
        </is>
      </c>
      <c r="K6462" s="12" t="n">
        <v>620000</v>
      </c>
      <c r="L6462" s="8" t="inlineStr">
        <is>
          <t>Kansas</t>
        </is>
      </c>
      <c r="M6462" s="13" t="n">
        <v>7375.66</v>
      </c>
      <c r="N6462" s="13" t="n">
        <v>6244.97</v>
      </c>
      <c r="O6462" s="8" t="n"/>
    </row>
    <row r="6463">
      <c r="A6463" s="8" t="inlineStr">
        <is>
          <t>CANON-202603-006558</t>
        </is>
      </c>
      <c r="B6463" s="9" t="inlineStr">
        <is>
          <t>2026-03</t>
        </is>
      </c>
      <c r="C6463" s="10" t="n">
        <v>46091</v>
      </c>
      <c r="D6463" s="9" t="inlineStr">
        <is>
          <t>Bound</t>
        </is>
      </c>
      <c r="E6463" s="8" t="inlineStr">
        <is>
          <t>Thaddeus Delacroix</t>
        </is>
      </c>
      <c r="F6463" s="11" t="n">
        <v>1985</v>
      </c>
      <c r="G6463" s="8" t="inlineStr">
        <is>
          <t>Bentley</t>
        </is>
      </c>
      <c r="H6463" s="8" t="inlineStr">
        <is>
          <t>Continental GT</t>
        </is>
      </c>
      <c r="I6463" s="8" t="inlineStr">
        <is>
          <t>1S10C75ZCMPR7GHAN</t>
        </is>
      </c>
      <c r="J6463" s="8" t="inlineStr">
        <is>
          <t>02 - Sports / GT</t>
        </is>
      </c>
      <c r="K6463" s="12" t="n">
        <v>215000</v>
      </c>
      <c r="L6463" s="8" t="inlineStr">
        <is>
          <t>Missouri</t>
        </is>
      </c>
      <c r="M6463" s="13" t="n">
        <v>3956</v>
      </c>
      <c r="N6463" s="13" t="n">
        <v>3349.55</v>
      </c>
      <c r="O6463" s="8" t="n"/>
    </row>
    <row r="6464">
      <c r="A6464" s="8" t="inlineStr">
        <is>
          <t>CANON-202603-006559</t>
        </is>
      </c>
      <c r="B6464" s="9" t="inlineStr">
        <is>
          <t>2026-03</t>
        </is>
      </c>
      <c r="C6464" s="10" t="n">
        <v>46108</v>
      </c>
      <c r="D6464" s="9" t="inlineStr">
        <is>
          <t>Bound</t>
        </is>
      </c>
      <c r="E6464" s="8" t="inlineStr">
        <is>
          <t>Fitzgerald Larsson</t>
        </is>
      </c>
      <c r="F6464" s="11" t="n">
        <v>1963</v>
      </c>
      <c r="G6464" s="8" t="inlineStr">
        <is>
          <t>Ferrari</t>
        </is>
      </c>
      <c r="H6464" s="8" t="inlineStr">
        <is>
          <t>296 GTB</t>
        </is>
      </c>
      <c r="I6464" s="8" t="inlineStr">
        <is>
          <t>SUHDPY49HWXJ5DXV6</t>
        </is>
      </c>
      <c r="J6464" s="8" t="inlineStr">
        <is>
          <t>03 - Supercar</t>
        </is>
      </c>
      <c r="K6464" s="12" t="n">
        <v>1335000</v>
      </c>
      <c r="L6464" s="8" t="inlineStr">
        <is>
          <t>Oregon</t>
        </is>
      </c>
      <c r="M6464" s="13" t="n">
        <v>22770.57</v>
      </c>
      <c r="N6464" s="13" t="n">
        <v>19279.84</v>
      </c>
      <c r="O6464" s="8" t="n"/>
    </row>
    <row r="6465">
      <c r="A6465" s="8" t="inlineStr">
        <is>
          <t>a1273c4b-d39d-5d44-8da8-2f227dc28d35</t>
        </is>
      </c>
      <c r="B6465" s="9" t="inlineStr">
        <is>
          <t>2026-03</t>
        </is>
      </c>
      <c r="C6465" s="10" t="n"/>
      <c r="D6465" s="9" t="inlineStr">
        <is>
          <t>Declined</t>
        </is>
      </c>
      <c r="E6465" s="8" t="inlineStr">
        <is>
          <t>Anouk Thistlewood</t>
        </is>
      </c>
      <c r="F6465" s="11" t="n">
        <v>2020</v>
      </c>
      <c r="G6465" s="8" t="inlineStr">
        <is>
          <t>Aston Martin</t>
        </is>
      </c>
      <c r="H6465" s="8" t="inlineStr">
        <is>
          <t>DB5</t>
        </is>
      </c>
      <c r="I6465" s="8" t="inlineStr">
        <is>
          <t>8DX9NE2BR4JJT1LEF</t>
        </is>
      </c>
      <c r="J6465" s="8" t="inlineStr">
        <is>
          <t>07 - Post-War Classic (1946-1972)</t>
        </is>
      </c>
      <c r="K6465" s="12" t="n">
        <v>930000</v>
      </c>
      <c r="L6465" s="8" t="inlineStr">
        <is>
          <t>Illinois</t>
        </is>
      </c>
      <c r="M6465" s="13" t="n">
        <v>10261.58</v>
      </c>
      <c r="N6465" s="13" t="n"/>
      <c r="O6465" s="8" t="inlineStr">
        <is>
          <t>3 + at-fault claims - 5 yrs</t>
        </is>
      </c>
    </row>
    <row r="6466">
      <c r="A6466" s="8" t="inlineStr">
        <is>
          <t>a1b872c8-84f7-51ad-874c-55535f2ca07f</t>
        </is>
      </c>
      <c r="B6466" s="9" t="inlineStr">
        <is>
          <t>2026-03</t>
        </is>
      </c>
      <c r="C6466" s="10" t="n"/>
      <c r="D6466" s="9" t="inlineStr">
        <is>
          <t>Referred</t>
        </is>
      </c>
      <c r="E6466" s="8" t="inlineStr">
        <is>
          <t>Thaddeus Harrington</t>
        </is>
      </c>
      <c r="F6466" s="11" t="n">
        <v>2005</v>
      </c>
      <c r="G6466" s="8" t="inlineStr">
        <is>
          <t>Porsche</t>
        </is>
      </c>
      <c r="H6466" s="8" t="inlineStr">
        <is>
          <t>911 Turbo S</t>
        </is>
      </c>
      <c r="I6466" s="8" t="inlineStr">
        <is>
          <t>XHAZ0K6GSEF6M5P6U</t>
        </is>
      </c>
      <c r="J6466" s="8" t="inlineStr">
        <is>
          <t>02 - Sports / GT</t>
        </is>
      </c>
      <c r="K6466" s="12" t="n">
        <v>850000</v>
      </c>
      <c r="L6466" s="8" t="inlineStr">
        <is>
          <t>Nevada</t>
        </is>
      </c>
      <c r="M6466" s="13" t="n">
        <v>12196.7</v>
      </c>
      <c r="N6466" s="13" t="n"/>
      <c r="O6466" s="8" t="inlineStr">
        <is>
          <t>2 at-fault claims - 5 yrs</t>
        </is>
      </c>
    </row>
    <row r="6467">
      <c r="A6467" s="8" t="inlineStr">
        <is>
          <t>a26f197b-49b4-50a1-b102-c9dbea986e0c</t>
        </is>
      </c>
      <c r="B6467" s="9" t="inlineStr">
        <is>
          <t>2026-03</t>
        </is>
      </c>
      <c r="C6467" s="10" t="n"/>
      <c r="D6467" s="9" t="inlineStr">
        <is>
          <t>Declined</t>
        </is>
      </c>
      <c r="E6467" s="8" t="inlineStr">
        <is>
          <t>Cassius Bellandi</t>
        </is>
      </c>
      <c r="F6467" s="11" t="n">
        <v>2014</v>
      </c>
      <c r="G6467" s="8" t="inlineStr">
        <is>
          <t>Singer</t>
        </is>
      </c>
      <c r="H6467" s="8" t="inlineStr">
        <is>
          <t>911 Reimagined</t>
        </is>
      </c>
      <c r="I6467" s="8" t="inlineStr">
        <is>
          <t>U9FT1425733FWNWHL</t>
        </is>
      </c>
      <c r="J6467" s="8" t="inlineStr">
        <is>
          <t>11 - Restomod / Coachbuilt / Bespoke</t>
        </is>
      </c>
      <c r="K6467" s="12" t="n">
        <v>760000</v>
      </c>
      <c r="L6467" s="8" t="inlineStr">
        <is>
          <t>Kentucky</t>
        </is>
      </c>
      <c r="M6467" s="13" t="n">
        <v>14987.77</v>
      </c>
      <c r="N6467" s="13" t="n"/>
      <c r="O6467" s="8" t="inlineStr">
        <is>
          <t>3 + at-fault claims - 5 yrs</t>
        </is>
      </c>
    </row>
    <row r="6468">
      <c r="A6468" s="8" t="inlineStr">
        <is>
          <t>a3d6f9ea-2837-55a2-a9d8-6aa32de07b3a</t>
        </is>
      </c>
      <c r="B6468" s="9" t="inlineStr">
        <is>
          <t>2026-03</t>
        </is>
      </c>
      <c r="C6468" s="10" t="n"/>
      <c r="D6468" s="9" t="inlineStr">
        <is>
          <t>Declined</t>
        </is>
      </c>
      <c r="E6468" s="8" t="inlineStr">
        <is>
          <t>Ingrid Thistlewood</t>
        </is>
      </c>
      <c r="F6468" s="11" t="n">
        <v>2015</v>
      </c>
      <c r="G6468" s="8" t="inlineStr">
        <is>
          <t>BMW</t>
        </is>
      </c>
      <c r="H6468" s="8" t="inlineStr">
        <is>
          <t>M8 Competition</t>
        </is>
      </c>
      <c r="I6468" s="8" t="inlineStr">
        <is>
          <t>J8X5DF3RSK3EKNPVH</t>
        </is>
      </c>
      <c r="J6468" s="8" t="inlineStr">
        <is>
          <t>02 - Sports / GT</t>
        </is>
      </c>
      <c r="K6468" s="12" t="n">
        <v>660000</v>
      </c>
      <c r="L6468" s="8" t="inlineStr">
        <is>
          <t>Missouri</t>
        </is>
      </c>
      <c r="M6468" s="13" t="n">
        <v>8580</v>
      </c>
      <c r="N6468" s="13" t="n"/>
      <c r="O6468" s="8" t="inlineStr">
        <is>
          <t>3 + at-fault claims - 5 yrs</t>
        </is>
      </c>
    </row>
    <row r="6469">
      <c r="A6469" s="8" t="inlineStr">
        <is>
          <t>a42bfdc5-45a1-5c65-b880-d52b931ac28a</t>
        </is>
      </c>
      <c r="B6469" s="9" t="inlineStr">
        <is>
          <t>2026-03</t>
        </is>
      </c>
      <c r="C6469" s="10" t="n"/>
      <c r="D6469" s="9" t="inlineStr">
        <is>
          <t>Declined</t>
        </is>
      </c>
      <c r="E6469" s="8" t="inlineStr">
        <is>
          <t>Cassius Ashcombe</t>
        </is>
      </c>
      <c r="F6469" s="11" t="n">
        <v>1967</v>
      </c>
      <c r="G6469" s="8" t="inlineStr">
        <is>
          <t>Mercedes-Benz</t>
        </is>
      </c>
      <c r="H6469" s="8" t="inlineStr">
        <is>
          <t>280SL Pagoda</t>
        </is>
      </c>
      <c r="I6469" s="8" t="inlineStr">
        <is>
          <t>7G90WH0XGMFH4DB6D</t>
        </is>
      </c>
      <c r="J6469" s="8" t="inlineStr">
        <is>
          <t>07 - Post-War Classic (1946-1972)</t>
        </is>
      </c>
      <c r="K6469" s="12" t="n">
        <v>435000</v>
      </c>
      <c r="L6469" s="8" t="inlineStr">
        <is>
          <t>Virginia</t>
        </is>
      </c>
      <c r="M6469" s="13" t="n">
        <v>4294.19</v>
      </c>
      <c r="N6469" s="13" t="n"/>
      <c r="O6469" s="8" t="inlineStr">
        <is>
          <t>3 + at-fault claims - 5 yrs</t>
        </is>
      </c>
    </row>
    <row r="6470">
      <c r="A6470" s="8" t="inlineStr">
        <is>
          <t>a5f78095-b4ee-5897-a040-1513a3e96ce6</t>
        </is>
      </c>
      <c r="B6470" s="9" t="inlineStr">
        <is>
          <t>2026-03</t>
        </is>
      </c>
      <c r="C6470" s="10" t="n"/>
      <c r="D6470" s="9" t="inlineStr">
        <is>
          <t>Referred</t>
        </is>
      </c>
      <c r="E6470" s="8" t="inlineStr">
        <is>
          <t>Noor Kingsford</t>
        </is>
      </c>
      <c r="F6470" s="11" t="n">
        <v>1963</v>
      </c>
      <c r="G6470" s="8" t="inlineStr">
        <is>
          <t>Ferrari</t>
        </is>
      </c>
      <c r="H6470" s="8" t="inlineStr">
        <is>
          <t>SF90 Stradale</t>
        </is>
      </c>
      <c r="I6470" s="8" t="inlineStr">
        <is>
          <t>VJBMDR1SHR8C0G9G6</t>
        </is>
      </c>
      <c r="J6470" s="8" t="inlineStr">
        <is>
          <t>03 - Supercar</t>
        </is>
      </c>
      <c r="K6470" s="12" t="n">
        <v>1130000</v>
      </c>
      <c r="L6470" s="8" t="inlineStr">
        <is>
          <t>Oklahoma</t>
        </is>
      </c>
      <c r="M6470" s="13" t="n">
        <v>21491.32</v>
      </c>
      <c r="N6470" s="13" t="n"/>
      <c r="O6470" s="8" t="inlineStr">
        <is>
          <t>Prior carrier non-renewal / cancellation</t>
        </is>
      </c>
    </row>
    <row r="6471">
      <c r="A6471" s="8" t="inlineStr">
        <is>
          <t>a6915955-744c-5a23-918b-0e6d294bbb8c</t>
        </is>
      </c>
      <c r="B6471" s="9" t="inlineStr">
        <is>
          <t>2026-03</t>
        </is>
      </c>
      <c r="C6471" s="10" t="n"/>
      <c r="D6471" s="9" t="inlineStr">
        <is>
          <t>Declined</t>
        </is>
      </c>
      <c r="E6471" s="8" t="inlineStr">
        <is>
          <t>Mireille Bellandi</t>
        </is>
      </c>
      <c r="F6471" s="11" t="n">
        <v>2009</v>
      </c>
      <c r="G6471" s="8" t="inlineStr">
        <is>
          <t>Porsche</t>
        </is>
      </c>
      <c r="H6471" s="8" t="inlineStr">
        <is>
          <t>911 Turbo S</t>
        </is>
      </c>
      <c r="I6471" s="8" t="inlineStr">
        <is>
          <t>066T1YV7D5HS6RCJ6</t>
        </is>
      </c>
      <c r="J6471" s="8" t="inlineStr">
        <is>
          <t>02 - Sports / GT</t>
        </is>
      </c>
      <c r="K6471" s="12" t="n">
        <v>645000</v>
      </c>
      <c r="L6471" s="8" t="inlineStr">
        <is>
          <t>California</t>
        </is>
      </c>
      <c r="M6471" s="13" t="n">
        <v>10679.01</v>
      </c>
      <c r="N6471" s="13" t="n"/>
      <c r="O6471" s="8" t="inlineStr">
        <is>
          <t>3 + at-fault claims - 5 yrs</t>
        </is>
      </c>
    </row>
    <row r="6472">
      <c r="A6472" s="8" t="inlineStr">
        <is>
          <t>a6f69be9-596a-5ad9-bdf2-ef4a80757ed9</t>
        </is>
      </c>
      <c r="B6472" s="9" t="inlineStr">
        <is>
          <t>2026-03</t>
        </is>
      </c>
      <c r="C6472" s="10" t="n"/>
      <c r="D6472" s="9" t="inlineStr">
        <is>
          <t>Declined</t>
        </is>
      </c>
      <c r="E6472" s="8" t="inlineStr">
        <is>
          <t>Sunniva Farkas</t>
        </is>
      </c>
      <c r="F6472" s="11" t="n">
        <v>1970</v>
      </c>
      <c r="G6472" s="8" t="inlineStr">
        <is>
          <t>Aston Martin</t>
        </is>
      </c>
      <c r="H6472" s="8" t="inlineStr">
        <is>
          <t>DB5</t>
        </is>
      </c>
      <c r="I6472" s="8" t="inlineStr">
        <is>
          <t>56VP77PWTJB25U2KD</t>
        </is>
      </c>
      <c r="J6472" s="8" t="inlineStr">
        <is>
          <t>07 - Post-War Classic (1946-1972)</t>
        </is>
      </c>
      <c r="K6472" s="12" t="n">
        <v>665000</v>
      </c>
      <c r="L6472" s="8" t="inlineStr">
        <is>
          <t>New York</t>
        </is>
      </c>
      <c r="M6472" s="13" t="n">
        <v>6905.96</v>
      </c>
      <c r="N6472" s="13" t="n"/>
      <c r="O6472" s="8" t="inlineStr">
        <is>
          <t>3 + at-fault claims - 5 yrs</t>
        </is>
      </c>
    </row>
    <row r="6473">
      <c r="A6473" s="8" t="inlineStr">
        <is>
          <t>a7a5ac46-93e0-5280-9ac0-a25f77f2905c</t>
        </is>
      </c>
      <c r="B6473" s="9" t="inlineStr">
        <is>
          <t>2026-03</t>
        </is>
      </c>
      <c r="C6473" s="10" t="n"/>
      <c r="D6473" s="9" t="inlineStr">
        <is>
          <t>Declined</t>
        </is>
      </c>
      <c r="E6473" s="8" t="inlineStr">
        <is>
          <t>Cassius Kingsford</t>
        </is>
      </c>
      <c r="F6473" s="11" t="n">
        <v>2008</v>
      </c>
      <c r="G6473" s="8" t="inlineStr">
        <is>
          <t>Ferrari</t>
        </is>
      </c>
      <c r="H6473" s="8" t="inlineStr">
        <is>
          <t>296 GTB</t>
        </is>
      </c>
      <c r="I6473" s="8" t="inlineStr">
        <is>
          <t>Z250HXEVTDUNEZXDU</t>
        </is>
      </c>
      <c r="J6473" s="8" t="inlineStr">
        <is>
          <t>03 - Supercar</t>
        </is>
      </c>
      <c r="K6473" s="12" t="n">
        <v>660000</v>
      </c>
      <c r="L6473" s="8" t="inlineStr">
        <is>
          <t>South Dakota</t>
        </is>
      </c>
      <c r="M6473" s="13" t="n">
        <v>13131.51</v>
      </c>
      <c r="N6473" s="13" t="n"/>
      <c r="O6473" s="8" t="inlineStr">
        <is>
          <t>3 + at-fault claims - 5 yrs</t>
        </is>
      </c>
    </row>
    <row r="6474">
      <c r="A6474" s="8" t="inlineStr">
        <is>
          <t>a8147bce-71cb-55c3-9818-f4f155049148</t>
        </is>
      </c>
      <c r="B6474" s="9" t="inlineStr">
        <is>
          <t>2026-03</t>
        </is>
      </c>
      <c r="C6474" s="10" t="n"/>
      <c r="D6474" s="9" t="inlineStr">
        <is>
          <t>Declined</t>
        </is>
      </c>
      <c r="E6474" s="8" t="inlineStr">
        <is>
          <t>Horace Harrington</t>
        </is>
      </c>
      <c r="F6474" s="11" t="n">
        <v>2024</v>
      </c>
      <c r="G6474" s="8" t="inlineStr">
        <is>
          <t>Porsche</t>
        </is>
      </c>
      <c r="H6474" s="8" t="inlineStr">
        <is>
          <t>911 Turbo S</t>
        </is>
      </c>
      <c r="I6474" s="8" t="inlineStr">
        <is>
          <t>C0WNP9GFAD8TTZJF8</t>
        </is>
      </c>
      <c r="J6474" s="8" t="inlineStr">
        <is>
          <t>02 - Sports / GT</t>
        </is>
      </c>
      <c r="K6474" s="12" t="n">
        <v>600000</v>
      </c>
      <c r="L6474" s="8" t="inlineStr">
        <is>
          <t>Rhode Island</t>
        </is>
      </c>
      <c r="M6474" s="13" t="n">
        <v>10081.13</v>
      </c>
      <c r="N6474" s="13" t="n"/>
      <c r="O6474" s="8" t="inlineStr">
        <is>
          <t>3 + at-fault claims - 5 yrs</t>
        </is>
      </c>
    </row>
    <row r="6475">
      <c r="A6475" s="8" t="inlineStr">
        <is>
          <t>a81a06d3-c59f-5954-a614-2bb701dfa7fc</t>
        </is>
      </c>
      <c r="B6475" s="9" t="inlineStr">
        <is>
          <t>2026-03</t>
        </is>
      </c>
      <c r="C6475" s="10" t="n"/>
      <c r="D6475" s="9" t="inlineStr">
        <is>
          <t>Declined</t>
        </is>
      </c>
      <c r="E6475" s="8" t="inlineStr">
        <is>
          <t>Fitzgerald Okonkwo</t>
        </is>
      </c>
      <c r="F6475" s="11" t="n">
        <v>2022</v>
      </c>
      <c r="G6475" s="8" t="inlineStr">
        <is>
          <t>Lamborghini</t>
        </is>
      </c>
      <c r="H6475" s="8" t="inlineStr">
        <is>
          <t>Huracan EVO</t>
        </is>
      </c>
      <c r="I6475" s="8" t="inlineStr">
        <is>
          <t>70HALG6JGKLSMT0VU</t>
        </is>
      </c>
      <c r="J6475" s="8" t="inlineStr">
        <is>
          <t>03 - Supercar</t>
        </is>
      </c>
      <c r="K6475" s="12" t="n">
        <v>385000</v>
      </c>
      <c r="L6475" s="8" t="inlineStr">
        <is>
          <t>Mississippi</t>
        </is>
      </c>
      <c r="M6475" s="13" t="n">
        <v>9940.99</v>
      </c>
      <c r="N6475" s="13" t="n"/>
      <c r="O6475" s="8" t="inlineStr">
        <is>
          <t>3 + at-fault claims - 5 yrs</t>
        </is>
      </c>
    </row>
    <row r="6476">
      <c r="A6476" s="8" t="inlineStr">
        <is>
          <t>a8203148-ceee-580c-9c77-7b043d45adc6</t>
        </is>
      </c>
      <c r="B6476" s="9" t="inlineStr">
        <is>
          <t>2026-03</t>
        </is>
      </c>
      <c r="C6476" s="10" t="n"/>
      <c r="D6476" s="9" t="inlineStr">
        <is>
          <t>Declined</t>
        </is>
      </c>
      <c r="E6476" s="8" t="inlineStr">
        <is>
          <t>Mireille Farkas</t>
        </is>
      </c>
      <c r="F6476" s="11" t="n">
        <v>1965</v>
      </c>
      <c r="G6476" s="8" t="inlineStr">
        <is>
          <t>Bugatti</t>
        </is>
      </c>
      <c r="H6476" s="8" t="inlineStr">
        <is>
          <t>Type 57</t>
        </is>
      </c>
      <c r="I6476" s="8" t="inlineStr">
        <is>
          <t>DA9GZ3NWP8ZFXPR64</t>
        </is>
      </c>
      <c r="J6476" s="8" t="inlineStr">
        <is>
          <t>06 - Vintage Pre-War (pre-1946)</t>
        </is>
      </c>
      <c r="K6476" s="12" t="n">
        <v>1165000</v>
      </c>
      <c r="L6476" s="8" t="inlineStr">
        <is>
          <t>California</t>
        </is>
      </c>
      <c r="M6476" s="13" t="n">
        <v>10089.34</v>
      </c>
      <c r="N6476" s="13" t="n"/>
      <c r="O6476" s="8" t="inlineStr">
        <is>
          <t>3 + at-fault claims - 5 yrs</t>
        </is>
      </c>
    </row>
    <row r="6477">
      <c r="A6477" s="8" t="inlineStr">
        <is>
          <t>a8b45257-87b1-5690-b363-18e24a61dddd</t>
        </is>
      </c>
      <c r="B6477" s="9" t="inlineStr">
        <is>
          <t>2026-03</t>
        </is>
      </c>
      <c r="C6477" s="10" t="n"/>
      <c r="D6477" s="9" t="inlineStr">
        <is>
          <t>Declined</t>
        </is>
      </c>
      <c r="E6477" s="8" t="inlineStr">
        <is>
          <t>Priya Castellanos</t>
        </is>
      </c>
      <c r="F6477" s="11" t="n">
        <v>1956</v>
      </c>
      <c r="G6477" s="8" t="inlineStr">
        <is>
          <t>Jaguar</t>
        </is>
      </c>
      <c r="H6477" s="8" t="inlineStr">
        <is>
          <t>E-Type Series 1</t>
        </is>
      </c>
      <c r="I6477" s="8" t="inlineStr">
        <is>
          <t>4X50N9HXY6TCUBXVC</t>
        </is>
      </c>
      <c r="J6477" s="8" t="inlineStr">
        <is>
          <t>07 - Post-War Classic (1946-1972)</t>
        </is>
      </c>
      <c r="K6477" s="12" t="n">
        <v>295000</v>
      </c>
      <c r="L6477" s="8" t="inlineStr">
        <is>
          <t>New Jersey</t>
        </is>
      </c>
      <c r="M6477" s="13" t="n">
        <v>2431.25</v>
      </c>
      <c r="N6477" s="13" t="n"/>
      <c r="O6477" s="8" t="inlineStr">
        <is>
          <t>3 + at-fault claims - 5 yrs</t>
        </is>
      </c>
    </row>
    <row r="6478">
      <c r="A6478" s="8" t="inlineStr">
        <is>
          <t>a9cb48a3-b9ed-558b-849a-145eb0cae45b</t>
        </is>
      </c>
      <c r="B6478" s="9" t="inlineStr">
        <is>
          <t>2026-03</t>
        </is>
      </c>
      <c r="C6478" s="10" t="n"/>
      <c r="D6478" s="9" t="inlineStr">
        <is>
          <t>Declined</t>
        </is>
      </c>
      <c r="E6478" s="8" t="inlineStr">
        <is>
          <t>Saoirse Thistlewood</t>
        </is>
      </c>
      <c r="F6478" s="11" t="n">
        <v>1988</v>
      </c>
      <c r="G6478" s="8" t="inlineStr">
        <is>
          <t>Porsche</t>
        </is>
      </c>
      <c r="H6478" s="8" t="inlineStr">
        <is>
          <t>911 Turbo S</t>
        </is>
      </c>
      <c r="I6478" s="8" t="inlineStr">
        <is>
          <t>2C27AEKKCJ2B4ACU9</t>
        </is>
      </c>
      <c r="J6478" s="8" t="inlineStr">
        <is>
          <t>02 - Sports / GT</t>
        </is>
      </c>
      <c r="K6478" s="12" t="n">
        <v>540000</v>
      </c>
      <c r="L6478" s="8" t="inlineStr">
        <is>
          <t>Alabama</t>
        </is>
      </c>
      <c r="M6478" s="13" t="n">
        <v>8410.75</v>
      </c>
      <c r="N6478" s="13" t="n"/>
      <c r="O6478" s="8" t="inlineStr">
        <is>
          <t>3 + at-fault claims - 5 yrs</t>
        </is>
      </c>
    </row>
    <row r="6479">
      <c r="A6479" s="8" t="inlineStr">
        <is>
          <t>aace0893-a94b-52bb-8d75-f87c10efc8bd</t>
        </is>
      </c>
      <c r="B6479" s="9" t="inlineStr">
        <is>
          <t>2026-03</t>
        </is>
      </c>
      <c r="C6479" s="10" t="n"/>
      <c r="D6479" s="9" t="inlineStr">
        <is>
          <t>Declined</t>
        </is>
      </c>
      <c r="E6479" s="8" t="inlineStr">
        <is>
          <t>Desmond Merriweather</t>
        </is>
      </c>
      <c r="F6479" s="11" t="n">
        <v>1982</v>
      </c>
      <c r="G6479" s="8" t="inlineStr">
        <is>
          <t>Maserati</t>
        </is>
      </c>
      <c r="H6479" s="8" t="inlineStr">
        <is>
          <t>GranTurismo</t>
        </is>
      </c>
      <c r="I6479" s="8" t="inlineStr">
        <is>
          <t>VXRESE21UAR4LCVE7</t>
        </is>
      </c>
      <c r="J6479" s="8" t="inlineStr">
        <is>
          <t>02 - Sports / GT</t>
        </is>
      </c>
      <c r="K6479" s="12" t="n">
        <v>360000</v>
      </c>
      <c r="L6479" s="8" t="inlineStr">
        <is>
          <t>Massachusetts</t>
        </is>
      </c>
      <c r="M6479" s="13" t="n">
        <v>6367.92</v>
      </c>
      <c r="N6479" s="13" t="n"/>
      <c r="O6479" s="8" t="inlineStr">
        <is>
          <t>3 + at-fault claims - 5 yrs</t>
        </is>
      </c>
    </row>
    <row r="6480">
      <c r="A6480" s="8" t="inlineStr">
        <is>
          <t>ae76c29a-635b-5430-86ab-92f509023bce</t>
        </is>
      </c>
      <c r="B6480" s="9" t="inlineStr">
        <is>
          <t>2026-03</t>
        </is>
      </c>
      <c r="C6480" s="10" t="n"/>
      <c r="D6480" s="9" t="inlineStr">
        <is>
          <t>Referred</t>
        </is>
      </c>
      <c r="E6480" s="8" t="inlineStr">
        <is>
          <t>Horace Bellandi</t>
        </is>
      </c>
      <c r="F6480" s="11" t="n">
        <v>1968</v>
      </c>
      <c r="G6480" s="8" t="inlineStr">
        <is>
          <t>McLaren</t>
        </is>
      </c>
      <c r="H6480" s="8" t="inlineStr">
        <is>
          <t>750S</t>
        </is>
      </c>
      <c r="I6480" s="8" t="inlineStr">
        <is>
          <t>EC2MY828B6AW25CWF</t>
        </is>
      </c>
      <c r="J6480" s="8" t="inlineStr">
        <is>
          <t>03 - Supercar</t>
        </is>
      </c>
      <c r="K6480" s="12" t="n">
        <v>925000</v>
      </c>
      <c r="L6480" s="8" t="inlineStr">
        <is>
          <t>Pennsylvania</t>
        </is>
      </c>
      <c r="M6480" s="13" t="n">
        <v>16580.19</v>
      </c>
      <c r="N6480" s="13" t="n"/>
      <c r="O6480" s="8" t="inlineStr">
        <is>
          <t>1 at-fault claim over $100k</t>
        </is>
      </c>
    </row>
    <row r="6481">
      <c r="A6481" s="8" t="inlineStr">
        <is>
          <t>b009a4ca-c408-5982-9a21-b853ee1dde9a</t>
        </is>
      </c>
      <c r="B6481" s="9" t="inlineStr">
        <is>
          <t>2026-03</t>
        </is>
      </c>
      <c r="C6481" s="10" t="n"/>
      <c r="D6481" s="9" t="inlineStr">
        <is>
          <t>Referred</t>
        </is>
      </c>
      <c r="E6481" s="8" t="inlineStr">
        <is>
          <t>Delphine Thistlewood</t>
        </is>
      </c>
      <c r="F6481" s="11" t="n">
        <v>1956</v>
      </c>
      <c r="G6481" s="8" t="inlineStr">
        <is>
          <t>Ferrari</t>
        </is>
      </c>
      <c r="H6481" s="8" t="inlineStr">
        <is>
          <t>SF90 Stradale</t>
        </is>
      </c>
      <c r="I6481" s="8" t="inlineStr">
        <is>
          <t>9R1936WTZ7ZM8B9SY</t>
        </is>
      </c>
      <c r="J6481" s="8" t="inlineStr">
        <is>
          <t>03 - Supercar</t>
        </is>
      </c>
      <c r="K6481" s="12" t="n">
        <v>1950000</v>
      </c>
      <c r="L6481" s="8" t="inlineStr">
        <is>
          <t>Maryland</t>
        </is>
      </c>
      <c r="M6481" s="13" t="n">
        <v>27962.26</v>
      </c>
      <c r="N6481" s="13" t="n"/>
      <c r="O6481" s="8" t="inlineStr">
        <is>
          <t>1 at-fault claim over $100k</t>
        </is>
      </c>
    </row>
    <row r="6482">
      <c r="A6482" s="8" t="inlineStr">
        <is>
          <t>b06fc3d4-504e-5d09-9ab0-75fdba3abddb</t>
        </is>
      </c>
      <c r="B6482" s="9" t="inlineStr">
        <is>
          <t>2026-03</t>
        </is>
      </c>
      <c r="C6482" s="10" t="n"/>
      <c r="D6482" s="9" t="inlineStr">
        <is>
          <t>Declined</t>
        </is>
      </c>
      <c r="E6482" s="8" t="inlineStr">
        <is>
          <t>Emiliano Okonkwo</t>
        </is>
      </c>
      <c r="F6482" s="11" t="n">
        <v>1956</v>
      </c>
      <c r="G6482" s="8" t="inlineStr">
        <is>
          <t>Lamborghini</t>
        </is>
      </c>
      <c r="H6482" s="8" t="inlineStr">
        <is>
          <t>Huracan EVO</t>
        </is>
      </c>
      <c r="I6482" s="8" t="inlineStr">
        <is>
          <t>ABV014LLS2C378DLJ</t>
        </is>
      </c>
      <c r="J6482" s="8" t="inlineStr">
        <is>
          <t>03 - Supercar</t>
        </is>
      </c>
      <c r="K6482" s="12" t="n">
        <v>550000</v>
      </c>
      <c r="L6482" s="8" t="inlineStr">
        <is>
          <t>New Hampshire</t>
        </is>
      </c>
      <c r="M6482" s="13" t="n">
        <v>10252.83</v>
      </c>
      <c r="N6482" s="13" t="n"/>
      <c r="O6482" s="8" t="inlineStr">
        <is>
          <t>3 + at-fault claims - 5 yrs</t>
        </is>
      </c>
    </row>
    <row r="6483">
      <c r="A6483" s="8" t="inlineStr">
        <is>
          <t>b1e5e2a1-0a67-515b-9b14-eadc3166293d</t>
        </is>
      </c>
      <c r="B6483" s="9" t="inlineStr">
        <is>
          <t>2026-03</t>
        </is>
      </c>
      <c r="C6483" s="10" t="n"/>
      <c r="D6483" s="9" t="inlineStr">
        <is>
          <t>Referred</t>
        </is>
      </c>
      <c r="E6483" s="8" t="inlineStr">
        <is>
          <t>Aurelio Bellandi</t>
        </is>
      </c>
      <c r="F6483" s="11" t="n">
        <v>2000</v>
      </c>
      <c r="G6483" s="8" t="inlineStr">
        <is>
          <t>Jaguar</t>
        </is>
      </c>
      <c r="H6483" s="8" t="inlineStr">
        <is>
          <t>E-Type Series 1</t>
        </is>
      </c>
      <c r="I6483" s="8" t="inlineStr">
        <is>
          <t>HSRPFRUBND5E6N2M7</t>
        </is>
      </c>
      <c r="J6483" s="8" t="inlineStr">
        <is>
          <t>07 - Post-War Classic (1946-1972)</t>
        </is>
      </c>
      <c r="K6483" s="12" t="n">
        <v>280000</v>
      </c>
      <c r="L6483" s="8" t="inlineStr">
        <is>
          <t>Alaska</t>
        </is>
      </c>
      <c r="M6483" s="13" t="n">
        <v>2890.87</v>
      </c>
      <c r="N6483" s="13" t="n"/>
      <c r="O6483" s="8" t="inlineStr">
        <is>
          <t>1 theft / total loss claim</t>
        </is>
      </c>
    </row>
    <row r="6484">
      <c r="A6484" s="8" t="inlineStr">
        <is>
          <t>b4bfec33-e38b-5478-adb1-c56d999398df</t>
        </is>
      </c>
      <c r="B6484" s="9" t="inlineStr">
        <is>
          <t>2026-03</t>
        </is>
      </c>
      <c r="C6484" s="10" t="n"/>
      <c r="D6484" s="9" t="inlineStr">
        <is>
          <t>Declined</t>
        </is>
      </c>
      <c r="E6484" s="8" t="inlineStr">
        <is>
          <t>Cassius Bellandi</t>
        </is>
      </c>
      <c r="F6484" s="11" t="n">
        <v>1958</v>
      </c>
      <c r="G6484" s="8" t="inlineStr">
        <is>
          <t>Bugatti</t>
        </is>
      </c>
      <c r="H6484" s="8" t="inlineStr">
        <is>
          <t>Type 57</t>
        </is>
      </c>
      <c r="I6484" s="8" t="inlineStr">
        <is>
          <t>27XB41WEFSE02RXWX</t>
        </is>
      </c>
      <c r="J6484" s="8" t="inlineStr">
        <is>
          <t>06 - Vintage Pre-War (pre-1946)</t>
        </is>
      </c>
      <c r="K6484" s="12" t="n">
        <v>745000</v>
      </c>
      <c r="L6484" s="8" t="inlineStr">
        <is>
          <t>Missouri</t>
        </is>
      </c>
      <c r="M6484" s="13" t="n">
        <v>5662</v>
      </c>
      <c r="N6484" s="13" t="n"/>
      <c r="O6484" s="8" t="inlineStr">
        <is>
          <t>3 + at-fault claims - 5 yrs</t>
        </is>
      </c>
    </row>
    <row r="6485">
      <c r="A6485" s="8" t="inlineStr">
        <is>
          <t>b5886356-dadc-58c3-ac59-e0fc33f3a1c6</t>
        </is>
      </c>
      <c r="B6485" s="9" t="inlineStr">
        <is>
          <t>2026-03</t>
        </is>
      </c>
      <c r="C6485" s="10" t="n"/>
      <c r="D6485" s="9" t="inlineStr">
        <is>
          <t>Declined</t>
        </is>
      </c>
      <c r="E6485" s="8" t="inlineStr">
        <is>
          <t>Priya Merriweather</t>
        </is>
      </c>
      <c r="F6485" s="11" t="n">
        <v>1980</v>
      </c>
      <c r="G6485" s="8" t="inlineStr">
        <is>
          <t>Mercedes-Benz</t>
        </is>
      </c>
      <c r="H6485" s="8" t="inlineStr">
        <is>
          <t>AMG GT</t>
        </is>
      </c>
      <c r="I6485" s="8" t="inlineStr">
        <is>
          <t>3S3LWU4GF1EB2CPBT</t>
        </is>
      </c>
      <c r="J6485" s="8" t="inlineStr">
        <is>
          <t>02 - Sports / GT</t>
        </is>
      </c>
      <c r="K6485" s="12" t="n">
        <v>310000</v>
      </c>
      <c r="L6485" s="8" t="inlineStr">
        <is>
          <t>Indiana</t>
        </is>
      </c>
      <c r="M6485" s="13" t="n">
        <v>5395.75</v>
      </c>
      <c r="N6485" s="13" t="n"/>
      <c r="O6485" s="8" t="inlineStr">
        <is>
          <t>3 + at-fault claims - 5 yrs</t>
        </is>
      </c>
    </row>
    <row r="6486">
      <c r="A6486" s="8" t="inlineStr">
        <is>
          <t>b5b324d2-5896-51ef-be3e-e6b7becab883</t>
        </is>
      </c>
      <c r="B6486" s="9" t="inlineStr">
        <is>
          <t>2026-03</t>
        </is>
      </c>
      <c r="C6486" s="10" t="n"/>
      <c r="D6486" s="9" t="inlineStr">
        <is>
          <t>Declined</t>
        </is>
      </c>
      <c r="E6486" s="8" t="inlineStr">
        <is>
          <t>Anouk Okonkwo</t>
        </is>
      </c>
      <c r="F6486" s="11" t="n">
        <v>2002</v>
      </c>
      <c r="G6486" s="8" t="inlineStr">
        <is>
          <t>BMW</t>
        </is>
      </c>
      <c r="H6486" s="8" t="inlineStr">
        <is>
          <t>M8 Competition</t>
        </is>
      </c>
      <c r="I6486" s="8" t="inlineStr">
        <is>
          <t>SS85FKHS6SBXMMVY4</t>
        </is>
      </c>
      <c r="J6486" s="8" t="inlineStr">
        <is>
          <t>02 - Sports / GT</t>
        </is>
      </c>
      <c r="K6486" s="12" t="n">
        <v>420000</v>
      </c>
      <c r="L6486" s="8" t="inlineStr">
        <is>
          <t>Wisconsin</t>
        </is>
      </c>
      <c r="M6486" s="13" t="n">
        <v>7132.08</v>
      </c>
      <c r="N6486" s="13" t="n"/>
      <c r="O6486" s="8" t="inlineStr">
        <is>
          <t>3 + at-fault claims - 5 yrs</t>
        </is>
      </c>
    </row>
    <row r="6487">
      <c r="A6487" s="8" t="inlineStr">
        <is>
          <t>b6ab7224-9e01-5506-8af4-af315801e774</t>
        </is>
      </c>
      <c r="B6487" s="9" t="inlineStr">
        <is>
          <t>2026-03</t>
        </is>
      </c>
      <c r="C6487" s="10" t="n"/>
      <c r="D6487" s="9" t="inlineStr">
        <is>
          <t>Referred</t>
        </is>
      </c>
      <c r="E6487" s="8" t="inlineStr">
        <is>
          <t>Cassius Thistlewood</t>
        </is>
      </c>
      <c r="F6487" s="11" t="n">
        <v>1993</v>
      </c>
      <c r="G6487" s="8" t="inlineStr">
        <is>
          <t>BMW</t>
        </is>
      </c>
      <c r="H6487" s="8" t="inlineStr">
        <is>
          <t>M8 Competition</t>
        </is>
      </c>
      <c r="I6487" s="8" t="inlineStr">
        <is>
          <t>3AUNKE70YZCB8W0Y8</t>
        </is>
      </c>
      <c r="J6487" s="8" t="inlineStr">
        <is>
          <t>02 - Sports / GT</t>
        </is>
      </c>
      <c r="K6487" s="12" t="n">
        <v>235000</v>
      </c>
      <c r="L6487" s="8" t="inlineStr">
        <is>
          <t>Massachusetts</t>
        </is>
      </c>
      <c r="M6487" s="13" t="n">
        <v>5099.06</v>
      </c>
      <c r="N6487" s="13" t="n"/>
      <c r="O6487" s="8" t="inlineStr">
        <is>
          <t>2 at-fault claims - 5 yrs</t>
        </is>
      </c>
    </row>
    <row r="6488">
      <c r="A6488" s="8" t="inlineStr">
        <is>
          <t>b86e8b6a-fb81-51dd-81a8-0814c6ed0d86</t>
        </is>
      </c>
      <c r="B6488" s="9" t="inlineStr">
        <is>
          <t>2026-03</t>
        </is>
      </c>
      <c r="C6488" s="10" t="n"/>
      <c r="D6488" s="9" t="inlineStr">
        <is>
          <t>Declined</t>
        </is>
      </c>
      <c r="E6488" s="8" t="inlineStr">
        <is>
          <t>Noor Chattopadhyay</t>
        </is>
      </c>
      <c r="F6488" s="11" t="n">
        <v>1965</v>
      </c>
      <c r="G6488" s="8" t="inlineStr">
        <is>
          <t>Maserati</t>
        </is>
      </c>
      <c r="H6488" s="8" t="inlineStr">
        <is>
          <t>GranTurismo</t>
        </is>
      </c>
      <c r="I6488" s="8" t="inlineStr">
        <is>
          <t>WRFW9M3C2PCNHL5DD</t>
        </is>
      </c>
      <c r="J6488" s="8" t="inlineStr">
        <is>
          <t>02 - Sports / GT</t>
        </is>
      </c>
      <c r="K6488" s="12" t="n">
        <v>420000</v>
      </c>
      <c r="L6488" s="8" t="inlineStr">
        <is>
          <t>Mississippi</t>
        </is>
      </c>
      <c r="M6488" s="13" t="n">
        <v>7072.64</v>
      </c>
      <c r="N6488" s="13" t="n"/>
      <c r="O6488" s="8" t="inlineStr">
        <is>
          <t>3 + at-fault claims - 5 yrs</t>
        </is>
      </c>
    </row>
    <row r="6489">
      <c r="A6489" s="8" t="inlineStr">
        <is>
          <t>b96ed579-806f-56dc-bfdf-832d2d58bcba</t>
        </is>
      </c>
      <c r="B6489" s="9" t="inlineStr">
        <is>
          <t>2026-03</t>
        </is>
      </c>
      <c r="C6489" s="10" t="n"/>
      <c r="D6489" s="9" t="inlineStr">
        <is>
          <t>Declined</t>
        </is>
      </c>
      <c r="E6489" s="8" t="inlineStr">
        <is>
          <t>Emiliano Chattopadhyay</t>
        </is>
      </c>
      <c r="F6489" s="11" t="n">
        <v>2005</v>
      </c>
      <c r="G6489" s="8" t="inlineStr">
        <is>
          <t>Bentley</t>
        </is>
      </c>
      <c r="H6489" s="8" t="inlineStr">
        <is>
          <t>Continental GT</t>
        </is>
      </c>
      <c r="I6489" s="8" t="inlineStr">
        <is>
          <t>YWK3GT9U1YTGM8WAA</t>
        </is>
      </c>
      <c r="J6489" s="8" t="inlineStr">
        <is>
          <t>02 - Sports / GT</t>
        </is>
      </c>
      <c r="K6489" s="12" t="n">
        <v>790000</v>
      </c>
      <c r="L6489" s="8" t="inlineStr">
        <is>
          <t>Florida</t>
        </is>
      </c>
      <c r="M6489" s="13" t="n">
        <v>13757.92</v>
      </c>
      <c r="N6489" s="13" t="n"/>
      <c r="O6489" s="8" t="inlineStr">
        <is>
          <t>3 + at-fault claims - 5 yrs</t>
        </is>
      </c>
    </row>
    <row r="6490">
      <c r="A6490" s="8" t="inlineStr">
        <is>
          <t>bc4a20ce-1545-5556-9c5b-5b1f1799ee9f</t>
        </is>
      </c>
      <c r="B6490" s="9" t="inlineStr">
        <is>
          <t>2026-03</t>
        </is>
      </c>
      <c r="C6490" s="10" t="n"/>
      <c r="D6490" s="9" t="inlineStr">
        <is>
          <t>Referred</t>
        </is>
      </c>
      <c r="E6490" s="8" t="inlineStr">
        <is>
          <t>Noor Nakashima</t>
        </is>
      </c>
      <c r="F6490" s="11" t="n">
        <v>1980</v>
      </c>
      <c r="G6490" s="8" t="inlineStr">
        <is>
          <t>McLaren</t>
        </is>
      </c>
      <c r="H6490" s="8" t="inlineStr">
        <is>
          <t>750S</t>
        </is>
      </c>
      <c r="I6490" s="8" t="inlineStr">
        <is>
          <t>CM6SDSCXAY4MBUVMH</t>
        </is>
      </c>
      <c r="J6490" s="8" t="inlineStr">
        <is>
          <t>03 - Supercar</t>
        </is>
      </c>
      <c r="K6490" s="12" t="n">
        <v>595000</v>
      </c>
      <c r="L6490" s="8" t="inlineStr">
        <is>
          <t>Massachusetts</t>
        </is>
      </c>
      <c r="M6490" s="13" t="n">
        <v>13331.37</v>
      </c>
      <c r="N6490" s="13" t="n"/>
      <c r="O6490" s="8" t="inlineStr">
        <is>
          <t>1 at-fault claim over $100k</t>
        </is>
      </c>
    </row>
    <row r="6491">
      <c r="A6491" s="8" t="inlineStr">
        <is>
          <t>bce963cf-07bd-5d26-9d63-3f9a19e97232</t>
        </is>
      </c>
      <c r="B6491" s="9" t="inlineStr">
        <is>
          <t>2026-03</t>
        </is>
      </c>
      <c r="C6491" s="10" t="n"/>
      <c r="D6491" s="9" t="inlineStr">
        <is>
          <t>Declined</t>
        </is>
      </c>
      <c r="E6491" s="8" t="inlineStr">
        <is>
          <t>Fitzgerald Chattopadhyay</t>
        </is>
      </c>
      <c r="F6491" s="11" t="n">
        <v>1955</v>
      </c>
      <c r="G6491" s="8" t="inlineStr">
        <is>
          <t>McLaren</t>
        </is>
      </c>
      <c r="H6491" s="8" t="inlineStr">
        <is>
          <t>750S</t>
        </is>
      </c>
      <c r="I6491" s="8" t="inlineStr">
        <is>
          <t>AS4E6SCCWZJW23FY8</t>
        </is>
      </c>
      <c r="J6491" s="8" t="inlineStr">
        <is>
          <t>03 - Supercar</t>
        </is>
      </c>
      <c r="K6491" s="12" t="n">
        <v>1935000</v>
      </c>
      <c r="L6491" s="8" t="inlineStr">
        <is>
          <t>Pennsylvania</t>
        </is>
      </c>
      <c r="M6491" s="13" t="n">
        <v>29207.55</v>
      </c>
      <c r="N6491" s="13" t="n"/>
      <c r="O6491" s="8" t="inlineStr">
        <is>
          <t>3 + at-fault claims - 5 yrs</t>
        </is>
      </c>
    </row>
    <row r="6492">
      <c r="A6492" s="8" t="inlineStr">
        <is>
          <t>bcf3e765-d231-50f0-9800-d84f91592eed</t>
        </is>
      </c>
      <c r="B6492" s="9" t="inlineStr">
        <is>
          <t>2026-03</t>
        </is>
      </c>
      <c r="C6492" s="10" t="n"/>
      <c r="D6492" s="9" t="inlineStr">
        <is>
          <t>Declined</t>
        </is>
      </c>
      <c r="E6492" s="8" t="inlineStr">
        <is>
          <t>Emiliano Okonkwo</t>
        </is>
      </c>
      <c r="F6492" s="11" t="n">
        <v>1978</v>
      </c>
      <c r="G6492" s="8" t="inlineStr">
        <is>
          <t>Maserati</t>
        </is>
      </c>
      <c r="H6492" s="8" t="inlineStr">
        <is>
          <t>GranTurismo</t>
        </is>
      </c>
      <c r="I6492" s="8" t="inlineStr">
        <is>
          <t>N8XU35WTEH61593YY</t>
        </is>
      </c>
      <c r="J6492" s="8" t="inlineStr">
        <is>
          <t>02 - Sports / GT</t>
        </is>
      </c>
      <c r="K6492" s="12" t="n">
        <v>905000</v>
      </c>
      <c r="L6492" s="8" t="inlineStr">
        <is>
          <t>Mississippi</t>
        </is>
      </c>
      <c r="M6492" s="13" t="n">
        <v>13207.88</v>
      </c>
      <c r="N6492" s="13" t="n"/>
      <c r="O6492" s="8" t="inlineStr">
        <is>
          <t>3 + at-fault claims - 5 yrs</t>
        </is>
      </c>
    </row>
    <row r="6493">
      <c r="A6493" s="8" t="inlineStr">
        <is>
          <t>bcf77d55-c1e2-50ec-8416-3d1c65c1122c</t>
        </is>
      </c>
      <c r="B6493" s="9" t="inlineStr">
        <is>
          <t>2026-03</t>
        </is>
      </c>
      <c r="C6493" s="10" t="n"/>
      <c r="D6493" s="9" t="inlineStr">
        <is>
          <t>Declined</t>
        </is>
      </c>
      <c r="E6493" s="8" t="inlineStr">
        <is>
          <t>Callum Nakashima</t>
        </is>
      </c>
      <c r="F6493" s="11" t="n">
        <v>1963</v>
      </c>
      <c r="G6493" s="8" t="inlineStr">
        <is>
          <t>Maserati</t>
        </is>
      </c>
      <c r="H6493" s="8" t="inlineStr">
        <is>
          <t>GranTurismo</t>
        </is>
      </c>
      <c r="I6493" s="8" t="inlineStr">
        <is>
          <t>50CYW48SSTNEZTV1E</t>
        </is>
      </c>
      <c r="J6493" s="8" t="inlineStr">
        <is>
          <t>02 - Sports / GT</t>
        </is>
      </c>
      <c r="K6493" s="12" t="n">
        <v>325000</v>
      </c>
      <c r="L6493" s="8" t="inlineStr">
        <is>
          <t>Rhode Island</t>
        </is>
      </c>
      <c r="M6493" s="13" t="n">
        <v>6300.71</v>
      </c>
      <c r="N6493" s="13" t="n"/>
      <c r="O6493" s="8" t="inlineStr">
        <is>
          <t>3 + at-fault claims - 5 yrs</t>
        </is>
      </c>
    </row>
    <row r="6494">
      <c r="A6494" s="8" t="inlineStr">
        <is>
          <t>be26fe7a-c51f-51a1-a590-9f391ceb935b</t>
        </is>
      </c>
      <c r="B6494" s="9" t="inlineStr">
        <is>
          <t>2026-03</t>
        </is>
      </c>
      <c r="C6494" s="10" t="n"/>
      <c r="D6494" s="9" t="inlineStr">
        <is>
          <t>Declined</t>
        </is>
      </c>
      <c r="E6494" s="8" t="inlineStr">
        <is>
          <t>Wilhelmina Blackwood</t>
        </is>
      </c>
      <c r="F6494" s="11" t="n">
        <v>1988</v>
      </c>
      <c r="G6494" s="8" t="inlineStr">
        <is>
          <t>Bentley</t>
        </is>
      </c>
      <c r="H6494" s="8" t="inlineStr">
        <is>
          <t>Continental GT</t>
        </is>
      </c>
      <c r="I6494" s="8" t="inlineStr">
        <is>
          <t>F3BTMXEGDGZWXHK7W</t>
        </is>
      </c>
      <c r="J6494" s="8" t="inlineStr">
        <is>
          <t>02 - Sports / GT</t>
        </is>
      </c>
      <c r="K6494" s="12" t="n">
        <v>385000</v>
      </c>
      <c r="L6494" s="8" t="inlineStr">
        <is>
          <t>Rhode Island</t>
        </is>
      </c>
      <c r="M6494" s="13" t="n">
        <v>7463.92</v>
      </c>
      <c r="N6494" s="13" t="n"/>
      <c r="O6494" s="8" t="inlineStr">
        <is>
          <t>3 + at-fault claims - 5 yrs</t>
        </is>
      </c>
    </row>
    <row r="6495">
      <c r="A6495" s="8" t="inlineStr">
        <is>
          <t>c0a30f9e-0ad3-550c-8ad8-0ebc4602cd29</t>
        </is>
      </c>
      <c r="B6495" s="9" t="inlineStr">
        <is>
          <t>2026-03</t>
        </is>
      </c>
      <c r="C6495" s="10" t="n"/>
      <c r="D6495" s="9" t="inlineStr">
        <is>
          <t>Declined</t>
        </is>
      </c>
      <c r="E6495" s="8" t="inlineStr">
        <is>
          <t>Horace Kingsford</t>
        </is>
      </c>
      <c r="F6495" s="11" t="n">
        <v>1990</v>
      </c>
      <c r="G6495" s="8" t="inlineStr">
        <is>
          <t>Lamborghini</t>
        </is>
      </c>
      <c r="H6495" s="8" t="inlineStr">
        <is>
          <t>Huracan EVO</t>
        </is>
      </c>
      <c r="I6495" s="8" t="inlineStr">
        <is>
          <t>AHFFY8CH30D9RPC43</t>
        </is>
      </c>
      <c r="J6495" s="8" t="inlineStr">
        <is>
          <t>03 - Supercar</t>
        </is>
      </c>
      <c r="K6495" s="12" t="n">
        <v>840000</v>
      </c>
      <c r="L6495" s="8" t="inlineStr">
        <is>
          <t>Massachusetts</t>
        </is>
      </c>
      <c r="M6495" s="13" t="n">
        <v>18820.75</v>
      </c>
      <c r="N6495" s="13" t="n"/>
      <c r="O6495" s="8" t="inlineStr">
        <is>
          <t>3 + at-fault claims - 5 yrs</t>
        </is>
      </c>
    </row>
    <row r="6496">
      <c r="A6496" s="8" t="inlineStr">
        <is>
          <t>c15bcb50-a417-518a-b152-833dc0f1ed02</t>
        </is>
      </c>
      <c r="B6496" s="9" t="inlineStr">
        <is>
          <t>2026-03</t>
        </is>
      </c>
      <c r="C6496" s="10" t="n"/>
      <c r="D6496" s="9" t="inlineStr">
        <is>
          <t>Declined</t>
        </is>
      </c>
      <c r="E6496" s="8" t="inlineStr">
        <is>
          <t>Cassius Merriweather</t>
        </is>
      </c>
      <c r="F6496" s="11" t="n">
        <v>1965</v>
      </c>
      <c r="G6496" s="8" t="inlineStr">
        <is>
          <t>BMW</t>
        </is>
      </c>
      <c r="H6496" s="8" t="inlineStr">
        <is>
          <t>M8 Competition</t>
        </is>
      </c>
      <c r="I6496" s="8" t="inlineStr">
        <is>
          <t>7UHGVGVFKBA6A0M24</t>
        </is>
      </c>
      <c r="J6496" s="8" t="inlineStr">
        <is>
          <t>02 - Sports / GT</t>
        </is>
      </c>
      <c r="K6496" s="12" t="n">
        <v>410000</v>
      </c>
      <c r="L6496" s="8" t="inlineStr">
        <is>
          <t>North Carolina</t>
        </is>
      </c>
      <c r="M6496" s="13" t="n">
        <v>6672.17</v>
      </c>
      <c r="N6496" s="13" t="n"/>
      <c r="O6496" s="8" t="inlineStr">
        <is>
          <t>3 + at-fault claims - 5 yrs</t>
        </is>
      </c>
    </row>
    <row r="6497">
      <c r="A6497" s="8" t="inlineStr">
        <is>
          <t>c38082c2-3288-56ac-949f-4c46a8a95b75</t>
        </is>
      </c>
      <c r="B6497" s="9" t="inlineStr">
        <is>
          <t>2026-03</t>
        </is>
      </c>
      <c r="C6497" s="10" t="n"/>
      <c r="D6497" s="9" t="inlineStr">
        <is>
          <t>Declined</t>
        </is>
      </c>
      <c r="E6497" s="8" t="inlineStr">
        <is>
          <t>Ramona Montoya</t>
        </is>
      </c>
      <c r="F6497" s="11" t="n">
        <v>1963</v>
      </c>
      <c r="G6497" s="8" t="inlineStr">
        <is>
          <t>Singer</t>
        </is>
      </c>
      <c r="H6497" s="8" t="inlineStr">
        <is>
          <t>911 Reimagined</t>
        </is>
      </c>
      <c r="I6497" s="8" t="inlineStr">
        <is>
          <t>B87M222TZG0AZ33Y5</t>
        </is>
      </c>
      <c r="J6497" s="8" t="inlineStr">
        <is>
          <t>11 - Restomod / Coachbuilt / Bespoke</t>
        </is>
      </c>
      <c r="K6497" s="12" t="n">
        <v>1595000</v>
      </c>
      <c r="L6497" s="8" t="inlineStr">
        <is>
          <t>Texas</t>
        </is>
      </c>
      <c r="M6497" s="13" t="n">
        <v>23533.77</v>
      </c>
      <c r="N6497" s="13" t="n"/>
      <c r="O6497" s="8" t="inlineStr">
        <is>
          <t>3 + at-fault claims - 5 yrs</t>
        </is>
      </c>
    </row>
    <row r="6498">
      <c r="A6498" s="8" t="inlineStr">
        <is>
          <t>c4589f10-e13f-56ac-8892-c4401cf0d696</t>
        </is>
      </c>
      <c r="B6498" s="9" t="inlineStr">
        <is>
          <t>2026-03</t>
        </is>
      </c>
      <c r="C6498" s="10" t="n"/>
      <c r="D6498" s="9" t="inlineStr">
        <is>
          <t>Referred</t>
        </is>
      </c>
      <c r="E6498" s="8" t="inlineStr">
        <is>
          <t>Beatrix Nakashima</t>
        </is>
      </c>
      <c r="F6498" s="11" t="n">
        <v>2011</v>
      </c>
      <c r="G6498" s="8" t="inlineStr">
        <is>
          <t>Aston Martin</t>
        </is>
      </c>
      <c r="H6498" s="8" t="inlineStr">
        <is>
          <t>DB12</t>
        </is>
      </c>
      <c r="I6498" s="8" t="inlineStr">
        <is>
          <t>AVNFY7BT2FSA6E6B5</t>
        </is>
      </c>
      <c r="J6498" s="8" t="inlineStr">
        <is>
          <t>02 - Sports / GT</t>
        </is>
      </c>
      <c r="K6498" s="12" t="n">
        <v>650000</v>
      </c>
      <c r="L6498" s="8" t="inlineStr">
        <is>
          <t>Louisiana</t>
        </is>
      </c>
      <c r="M6498" s="13" t="n">
        <v>9645.75</v>
      </c>
      <c r="N6498" s="13" t="n"/>
      <c r="O6498" s="8" t="inlineStr">
        <is>
          <t>1 at-fault claim over $100k</t>
        </is>
      </c>
    </row>
    <row r="6499">
      <c r="A6499" s="8" t="inlineStr">
        <is>
          <t>c4f6e73c-0ef4-5c93-a1f0-590130f6d026</t>
        </is>
      </c>
      <c r="B6499" s="9" t="inlineStr">
        <is>
          <t>2026-03</t>
        </is>
      </c>
      <c r="C6499" s="10" t="n"/>
      <c r="D6499" s="9" t="inlineStr">
        <is>
          <t>Declined</t>
        </is>
      </c>
      <c r="E6499" s="8" t="inlineStr">
        <is>
          <t>Marisol Pennington</t>
        </is>
      </c>
      <c r="F6499" s="11" t="n">
        <v>1984</v>
      </c>
      <c r="G6499" s="8" t="inlineStr">
        <is>
          <t>Bentley</t>
        </is>
      </c>
      <c r="H6499" s="8" t="inlineStr">
        <is>
          <t>Continental GT</t>
        </is>
      </c>
      <c r="I6499" s="8" t="inlineStr">
        <is>
          <t>98ENFPW4TZS5C2KDF</t>
        </is>
      </c>
      <c r="J6499" s="8" t="inlineStr">
        <is>
          <t>02 - Sports / GT</t>
        </is>
      </c>
      <c r="K6499" s="12" t="n">
        <v>395000</v>
      </c>
      <c r="L6499" s="8" t="inlineStr">
        <is>
          <t>New York</t>
        </is>
      </c>
      <c r="M6499" s="13" t="n">
        <v>7154.72</v>
      </c>
      <c r="N6499" s="13" t="n"/>
      <c r="O6499" s="8" t="inlineStr">
        <is>
          <t>3 + at-fault claims - 5 yrs</t>
        </is>
      </c>
    </row>
    <row r="6500">
      <c r="A6500" s="8" t="inlineStr">
        <is>
          <t>c50ca058-70f4-5b51-b01a-8937fa0d2a70</t>
        </is>
      </c>
      <c r="B6500" s="9" t="inlineStr">
        <is>
          <t>2026-03</t>
        </is>
      </c>
      <c r="C6500" s="10" t="n"/>
      <c r="D6500" s="9" t="inlineStr">
        <is>
          <t>Declined</t>
        </is>
      </c>
      <c r="E6500" s="8" t="inlineStr">
        <is>
          <t>Callum Ashcombe</t>
        </is>
      </c>
      <c r="F6500" s="11" t="n">
        <v>1956</v>
      </c>
      <c r="G6500" s="8" t="inlineStr">
        <is>
          <t>Aston Martin</t>
        </is>
      </c>
      <c r="H6500" s="8" t="inlineStr">
        <is>
          <t>DB12</t>
        </is>
      </c>
      <c r="I6500" s="8" t="inlineStr">
        <is>
          <t>TKGR1E41G1EG79PE0</t>
        </is>
      </c>
      <c r="J6500" s="8" t="inlineStr">
        <is>
          <t>02 - Sports / GT</t>
        </is>
      </c>
      <c r="K6500" s="12" t="n">
        <v>425000</v>
      </c>
      <c r="L6500" s="8" t="inlineStr">
        <is>
          <t>Iowa</t>
        </is>
      </c>
      <c r="M6500" s="13" t="n">
        <v>6615.57</v>
      </c>
      <c r="N6500" s="13" t="n"/>
      <c r="O6500" s="8" t="inlineStr">
        <is>
          <t>3 + at-fault claims - 5 yrs</t>
        </is>
      </c>
    </row>
    <row r="6501">
      <c r="A6501" s="8" t="inlineStr">
        <is>
          <t>c5959c21-31ef-5f57-a261-0d8f8073fd2e</t>
        </is>
      </c>
      <c r="B6501" s="9" t="inlineStr">
        <is>
          <t>2026-03</t>
        </is>
      </c>
      <c r="C6501" s="10" t="n"/>
      <c r="D6501" s="9" t="inlineStr">
        <is>
          <t>Declined</t>
        </is>
      </c>
      <c r="E6501" s="8" t="inlineStr">
        <is>
          <t>Mireille Fairweather</t>
        </is>
      </c>
      <c r="F6501" s="11" t="n">
        <v>2015</v>
      </c>
      <c r="G6501" s="8" t="inlineStr">
        <is>
          <t>Mercedes-Benz</t>
        </is>
      </c>
      <c r="H6501" s="8" t="inlineStr">
        <is>
          <t>AMG GT</t>
        </is>
      </c>
      <c r="I6501" s="8" t="inlineStr">
        <is>
          <t>NP5408GVAF362EW1D</t>
        </is>
      </c>
      <c r="J6501" s="8" t="inlineStr">
        <is>
          <t>02 - Sports / GT</t>
        </is>
      </c>
      <c r="K6501" s="12" t="n">
        <v>1950000</v>
      </c>
      <c r="L6501" s="8" t="inlineStr">
        <is>
          <t>Missouri</t>
        </is>
      </c>
      <c r="M6501" s="13" t="n">
        <v>21450</v>
      </c>
      <c r="N6501" s="13" t="n"/>
      <c r="O6501" s="8" t="inlineStr">
        <is>
          <t>3 + at-fault claims - 5 yrs</t>
        </is>
      </c>
    </row>
    <row r="6502">
      <c r="A6502" s="8" t="inlineStr">
        <is>
          <t>c5a978c1-c9d8-5dc4-a54e-32ebd53f38ae</t>
        </is>
      </c>
      <c r="B6502" s="9" t="inlineStr">
        <is>
          <t>2026-03</t>
        </is>
      </c>
      <c r="C6502" s="10" t="n"/>
      <c r="D6502" s="9" t="inlineStr">
        <is>
          <t>Declined</t>
        </is>
      </c>
      <c r="E6502" s="8" t="inlineStr">
        <is>
          <t>Wilhelmina Fairweather</t>
        </is>
      </c>
      <c r="F6502" s="11" t="n">
        <v>1995</v>
      </c>
      <c r="G6502" s="8" t="inlineStr">
        <is>
          <t>Aston Martin</t>
        </is>
      </c>
      <c r="H6502" s="8" t="inlineStr">
        <is>
          <t>DB12</t>
        </is>
      </c>
      <c r="I6502" s="8" t="inlineStr">
        <is>
          <t>NMPD6P7AJ1PDXC2FE</t>
        </is>
      </c>
      <c r="J6502" s="8" t="inlineStr">
        <is>
          <t>02 - Sports / GT</t>
        </is>
      </c>
      <c r="K6502" s="12" t="n">
        <v>405000</v>
      </c>
      <c r="L6502" s="8" t="inlineStr">
        <is>
          <t>Michigan</t>
        </is>
      </c>
      <c r="M6502" s="13" t="n">
        <v>8883.25</v>
      </c>
      <c r="N6502" s="13" t="n"/>
      <c r="O6502" s="8" t="inlineStr">
        <is>
          <t>3 + at-fault claims - 5 yrs</t>
        </is>
      </c>
    </row>
    <row r="6503">
      <c r="A6503" s="8" t="inlineStr">
        <is>
          <t>c7b29bf9-3e3a-5b8c-9415-654d7f039617</t>
        </is>
      </c>
      <c r="B6503" s="9" t="inlineStr">
        <is>
          <t>2026-03</t>
        </is>
      </c>
      <c r="C6503" s="10" t="n"/>
      <c r="D6503" s="9" t="inlineStr">
        <is>
          <t>Declined</t>
        </is>
      </c>
      <c r="E6503" s="8" t="inlineStr">
        <is>
          <t>Ingrid Rourke</t>
        </is>
      </c>
      <c r="F6503" s="11" t="n">
        <v>2009</v>
      </c>
      <c r="G6503" s="8" t="inlineStr">
        <is>
          <t>BMW</t>
        </is>
      </c>
      <c r="H6503" s="8" t="inlineStr">
        <is>
          <t>M8 Competition</t>
        </is>
      </c>
      <c r="I6503" s="8" t="inlineStr">
        <is>
          <t>87M2GY9PDU7CXBH3G</t>
        </is>
      </c>
      <c r="J6503" s="8" t="inlineStr">
        <is>
          <t>02 - Sports / GT</t>
        </is>
      </c>
      <c r="K6503" s="12" t="n">
        <v>560000</v>
      </c>
      <c r="L6503" s="8" t="inlineStr">
        <is>
          <t>North Carolina</t>
        </is>
      </c>
      <c r="M6503" s="13" t="n">
        <v>7898.11</v>
      </c>
      <c r="N6503" s="13" t="n"/>
      <c r="O6503" s="8" t="inlineStr">
        <is>
          <t>3 + at-fault claims - 5 yrs</t>
        </is>
      </c>
    </row>
    <row r="6504">
      <c r="A6504" s="8" t="inlineStr">
        <is>
          <t>c8fafa2c-106a-5cdf-b0bb-7b910cafab18</t>
        </is>
      </c>
      <c r="B6504" s="9" t="inlineStr">
        <is>
          <t>2026-03</t>
        </is>
      </c>
      <c r="C6504" s="10" t="n"/>
      <c r="D6504" s="9" t="inlineStr">
        <is>
          <t>Referred</t>
        </is>
      </c>
      <c r="E6504" s="8" t="inlineStr">
        <is>
          <t>Horace Chattopadhyay</t>
        </is>
      </c>
      <c r="F6504" s="11" t="n">
        <v>2022</v>
      </c>
      <c r="G6504" s="8" t="inlineStr">
        <is>
          <t>Bentley</t>
        </is>
      </c>
      <c r="H6504" s="8" t="inlineStr">
        <is>
          <t>Continental GT</t>
        </is>
      </c>
      <c r="I6504" s="8" t="inlineStr">
        <is>
          <t>GWJ7N1A02BA92A27N</t>
        </is>
      </c>
      <c r="J6504" s="8" t="inlineStr">
        <is>
          <t>02 - Sports / GT</t>
        </is>
      </c>
      <c r="K6504" s="12" t="n">
        <v>810000</v>
      </c>
      <c r="L6504" s="8" t="inlineStr">
        <is>
          <t>Kansas</t>
        </is>
      </c>
      <c r="M6504" s="13" t="n">
        <v>9635.940000000001</v>
      </c>
      <c r="N6504" s="13" t="n"/>
      <c r="O6504" s="8" t="inlineStr">
        <is>
          <t>1 theft / total loss claim</t>
        </is>
      </c>
    </row>
    <row r="6505">
      <c r="A6505" s="8" t="inlineStr">
        <is>
          <t>c9a17102-e85b-57e2-87e5-84ff34be9cc9</t>
        </is>
      </c>
      <c r="B6505" s="9" t="inlineStr">
        <is>
          <t>2026-03</t>
        </is>
      </c>
      <c r="C6505" s="10" t="n"/>
      <c r="D6505" s="9" t="inlineStr">
        <is>
          <t>Declined</t>
        </is>
      </c>
      <c r="E6505" s="8" t="inlineStr">
        <is>
          <t>Emiliano Larsson</t>
        </is>
      </c>
      <c r="F6505" s="11" t="n">
        <v>1969</v>
      </c>
      <c r="G6505" s="8" t="inlineStr">
        <is>
          <t>Aston Martin</t>
        </is>
      </c>
      <c r="H6505" s="8" t="inlineStr">
        <is>
          <t>DB5</t>
        </is>
      </c>
      <c r="I6505" s="8" t="inlineStr">
        <is>
          <t>RLE7WGKS8LWWV63BG</t>
        </is>
      </c>
      <c r="J6505" s="8" t="inlineStr">
        <is>
          <t>07 - Post-War Classic (1946-1972)</t>
        </is>
      </c>
      <c r="K6505" s="12" t="n">
        <v>975000</v>
      </c>
      <c r="L6505" s="8" t="inlineStr">
        <is>
          <t>Illinois</t>
        </is>
      </c>
      <c r="M6505" s="13" t="n">
        <v>10758.11</v>
      </c>
      <c r="N6505" s="13" t="n"/>
      <c r="O6505" s="8" t="inlineStr">
        <is>
          <t>3 + at-fault claims - 5 yrs</t>
        </is>
      </c>
    </row>
    <row r="6506">
      <c r="A6506" s="8" t="inlineStr">
        <is>
          <t>cc3c373d-222e-583e-b2cd-f383eaaef61a</t>
        </is>
      </c>
      <c r="B6506" s="9" t="inlineStr">
        <is>
          <t>2026-03</t>
        </is>
      </c>
      <c r="C6506" s="10" t="n"/>
      <c r="D6506" s="9" t="inlineStr">
        <is>
          <t>Referred</t>
        </is>
      </c>
      <c r="E6506" s="8" t="inlineStr">
        <is>
          <t>Cassius Vandermeer</t>
        </is>
      </c>
      <c r="F6506" s="11" t="n">
        <v>1955</v>
      </c>
      <c r="G6506" s="8" t="inlineStr">
        <is>
          <t>Ferrari</t>
        </is>
      </c>
      <c r="H6506" s="8" t="inlineStr">
        <is>
          <t>275 GTB/4</t>
        </is>
      </c>
      <c r="I6506" s="8" t="inlineStr">
        <is>
          <t>TVY626ZZKJ3PM4RTV</t>
        </is>
      </c>
      <c r="J6506" s="8" t="inlineStr">
        <is>
          <t>07 - Post-War Classic (1946-1972)</t>
        </is>
      </c>
      <c r="K6506" s="12" t="n">
        <v>450000</v>
      </c>
      <c r="L6506" s="8" t="inlineStr">
        <is>
          <t>Washington</t>
        </is>
      </c>
      <c r="M6506" s="13" t="n">
        <v>3912.45</v>
      </c>
      <c r="N6506" s="13" t="n"/>
      <c r="O6506" s="8" t="inlineStr">
        <is>
          <t>1 at-fault claim over $100k</t>
        </is>
      </c>
    </row>
    <row r="6507">
      <c r="A6507" s="8" t="inlineStr">
        <is>
          <t>cd58bf9f-1eaf-588b-8d7e-9fcd137ef5df</t>
        </is>
      </c>
      <c r="B6507" s="9" t="inlineStr">
        <is>
          <t>2026-03</t>
        </is>
      </c>
      <c r="C6507" s="10" t="n"/>
      <c r="D6507" s="9" t="inlineStr">
        <is>
          <t>Declined</t>
        </is>
      </c>
      <c r="E6507" s="8" t="inlineStr">
        <is>
          <t>Aurelio Nakashima</t>
        </is>
      </c>
      <c r="F6507" s="11" t="n">
        <v>2001</v>
      </c>
      <c r="G6507" s="8" t="inlineStr">
        <is>
          <t>Ferrari</t>
        </is>
      </c>
      <c r="H6507" s="8" t="inlineStr">
        <is>
          <t>296 GTB</t>
        </is>
      </c>
      <c r="I6507" s="8" t="inlineStr">
        <is>
          <t>7PRPYA6AEKWTMMML4</t>
        </is>
      </c>
      <c r="J6507" s="8" t="inlineStr">
        <is>
          <t>03 - Supercar</t>
        </is>
      </c>
      <c r="K6507" s="12" t="n">
        <v>710000</v>
      </c>
      <c r="L6507" s="8" t="inlineStr">
        <is>
          <t>Utah</t>
        </is>
      </c>
      <c r="M6507" s="13" t="n">
        <v>17180.66</v>
      </c>
      <c r="N6507" s="13" t="n"/>
      <c r="O6507" s="8" t="inlineStr">
        <is>
          <t>3 + at-fault claims - 5 yrs</t>
        </is>
      </c>
    </row>
    <row r="6508">
      <c r="A6508" s="8" t="inlineStr">
        <is>
          <t>cdc2fbbb-02dc-5a83-8aba-d5c5604c3c9c</t>
        </is>
      </c>
      <c r="B6508" s="9" t="inlineStr">
        <is>
          <t>2026-03</t>
        </is>
      </c>
      <c r="C6508" s="10" t="n"/>
      <c r="D6508" s="9" t="inlineStr">
        <is>
          <t>Declined</t>
        </is>
      </c>
      <c r="E6508" s="8" t="inlineStr">
        <is>
          <t>Fitzgerald Pennington</t>
        </is>
      </c>
      <c r="F6508" s="11" t="n">
        <v>2015</v>
      </c>
      <c r="G6508" s="8" t="inlineStr">
        <is>
          <t>Bugatti</t>
        </is>
      </c>
      <c r="H6508" s="8" t="inlineStr">
        <is>
          <t>Type 57</t>
        </is>
      </c>
      <c r="I6508" s="8" t="inlineStr">
        <is>
          <t>SK9L6TBS7EYM2DBSF</t>
        </is>
      </c>
      <c r="J6508" s="8" t="inlineStr">
        <is>
          <t>06 - Vintage Pre-War (pre-1946)</t>
        </is>
      </c>
      <c r="K6508" s="12" t="n">
        <v>560000</v>
      </c>
      <c r="L6508" s="8" t="inlineStr">
        <is>
          <t>California</t>
        </is>
      </c>
      <c r="M6508" s="13" t="n">
        <v>5420.38</v>
      </c>
      <c r="N6508" s="13" t="n"/>
      <c r="O6508" s="8" t="inlineStr">
        <is>
          <t>3 + at-fault claims - 5 yrs</t>
        </is>
      </c>
    </row>
    <row r="6509">
      <c r="A6509" s="8" t="inlineStr">
        <is>
          <t>cfa4779f-aa28-5079-8681-83a9cd68476c</t>
        </is>
      </c>
      <c r="B6509" s="9" t="inlineStr">
        <is>
          <t>2026-03</t>
        </is>
      </c>
      <c r="C6509" s="10" t="n"/>
      <c r="D6509" s="9" t="inlineStr">
        <is>
          <t>Referred</t>
        </is>
      </c>
      <c r="E6509" s="8" t="inlineStr">
        <is>
          <t>Fenwick Delacroix</t>
        </is>
      </c>
      <c r="F6509" s="11" t="n">
        <v>1996</v>
      </c>
      <c r="G6509" s="8" t="inlineStr">
        <is>
          <t>Aston Martin</t>
        </is>
      </c>
      <c r="H6509" s="8" t="inlineStr">
        <is>
          <t>DB12</t>
        </is>
      </c>
      <c r="I6509" s="8" t="inlineStr">
        <is>
          <t>UT8XA4PM6249EGJH1</t>
        </is>
      </c>
      <c r="J6509" s="8" t="inlineStr">
        <is>
          <t>02 - Sports / GT</t>
        </is>
      </c>
      <c r="K6509" s="12" t="n">
        <v>490000</v>
      </c>
      <c r="L6509" s="8" t="inlineStr">
        <is>
          <t>California</t>
        </is>
      </c>
      <c r="M6509" s="13" t="n">
        <v>9360.85</v>
      </c>
      <c r="N6509" s="13" t="n"/>
      <c r="O6509" s="8" t="inlineStr">
        <is>
          <t>1 at-fault claim over $100k</t>
        </is>
      </c>
    </row>
    <row r="6510">
      <c r="A6510" s="8" t="inlineStr">
        <is>
          <t>d077dd91-dc65-5f43-a9a4-18f48b1887bd</t>
        </is>
      </c>
      <c r="B6510" s="9" t="inlineStr">
        <is>
          <t>2026-03</t>
        </is>
      </c>
      <c r="C6510" s="10" t="n"/>
      <c r="D6510" s="9" t="inlineStr">
        <is>
          <t>Declined</t>
        </is>
      </c>
      <c r="E6510" s="8" t="inlineStr">
        <is>
          <t>Ramona Harrington</t>
        </is>
      </c>
      <c r="F6510" s="11" t="n">
        <v>1964</v>
      </c>
      <c r="G6510" s="8" t="inlineStr">
        <is>
          <t>Maserati</t>
        </is>
      </c>
      <c r="H6510" s="8" t="inlineStr">
        <is>
          <t>GranTurismo</t>
        </is>
      </c>
      <c r="I6510" s="8" t="inlineStr">
        <is>
          <t>1CARERU3FWCRZ8YYL</t>
        </is>
      </c>
      <c r="J6510" s="8" t="inlineStr">
        <is>
          <t>02 - Sports / GT</t>
        </is>
      </c>
      <c r="K6510" s="12" t="n">
        <v>620000</v>
      </c>
      <c r="L6510" s="8" t="inlineStr">
        <is>
          <t>South Dakota</t>
        </is>
      </c>
      <c r="M6510" s="13" t="n">
        <v>8440.190000000001</v>
      </c>
      <c r="N6510" s="13" t="n"/>
      <c r="O6510" s="8" t="inlineStr">
        <is>
          <t>3 + at-fault claims - 5 yrs</t>
        </is>
      </c>
    </row>
    <row r="6511">
      <c r="A6511" s="8" t="inlineStr">
        <is>
          <t>d0cf7c1e-5b3a-5f74-878a-21eeab097394</t>
        </is>
      </c>
      <c r="B6511" s="9" t="inlineStr">
        <is>
          <t>2026-03</t>
        </is>
      </c>
      <c r="C6511" s="10" t="n"/>
      <c r="D6511" s="9" t="inlineStr">
        <is>
          <t>Declined</t>
        </is>
      </c>
      <c r="E6511" s="8" t="inlineStr">
        <is>
          <t>Ottilie Bellandi</t>
        </is>
      </c>
      <c r="F6511" s="11" t="n">
        <v>1969</v>
      </c>
      <c r="G6511" s="8" t="inlineStr">
        <is>
          <t>Maserati</t>
        </is>
      </c>
      <c r="H6511" s="8" t="inlineStr">
        <is>
          <t>GranTurismo</t>
        </is>
      </c>
      <c r="I6511" s="8" t="inlineStr">
        <is>
          <t>D17LFV908Z20YFB2K</t>
        </is>
      </c>
      <c r="J6511" s="8" t="inlineStr">
        <is>
          <t>02 - Sports / GT</t>
        </is>
      </c>
      <c r="K6511" s="12" t="n">
        <v>275000</v>
      </c>
      <c r="L6511" s="8" t="inlineStr">
        <is>
          <t>Florida</t>
        </is>
      </c>
      <c r="M6511" s="13" t="n">
        <v>5525.94</v>
      </c>
      <c r="N6511" s="13" t="n"/>
      <c r="O6511" s="8" t="inlineStr">
        <is>
          <t>3 + at-fault claims - 5 yrs</t>
        </is>
      </c>
    </row>
    <row r="6512">
      <c r="A6512" s="8" t="inlineStr">
        <is>
          <t>d0da1117-a746-53e9-94e5-621704382963</t>
        </is>
      </c>
      <c r="B6512" s="9" t="inlineStr">
        <is>
          <t>2026-03</t>
        </is>
      </c>
      <c r="C6512" s="10" t="n"/>
      <c r="D6512" s="9" t="inlineStr">
        <is>
          <t>Referred</t>
        </is>
      </c>
      <c r="E6512" s="8" t="inlineStr">
        <is>
          <t>Ottilie Harrington</t>
        </is>
      </c>
      <c r="F6512" s="11" t="n">
        <v>1988</v>
      </c>
      <c r="G6512" s="8" t="inlineStr">
        <is>
          <t>Aston Martin</t>
        </is>
      </c>
      <c r="H6512" s="8" t="inlineStr">
        <is>
          <t>DB12</t>
        </is>
      </c>
      <c r="I6512" s="8" t="inlineStr">
        <is>
          <t>JUC7S727H6643WXMZ</t>
        </is>
      </c>
      <c r="J6512" s="8" t="inlineStr">
        <is>
          <t>02 - Sports / GT</t>
        </is>
      </c>
      <c r="K6512" s="12" t="n">
        <v>955000</v>
      </c>
      <c r="L6512" s="8" t="inlineStr">
        <is>
          <t>Oklahoma</t>
        </is>
      </c>
      <c r="M6512" s="13" t="n">
        <v>14757.45</v>
      </c>
      <c r="N6512" s="13" t="n"/>
      <c r="O6512" s="8" t="inlineStr">
        <is>
          <t>2 at-fault claims - 5 yrs</t>
        </is>
      </c>
    </row>
    <row r="6513">
      <c r="A6513" s="8" t="inlineStr">
        <is>
          <t>d5fd26ed-593d-57e3-850d-8d6b89596a7f</t>
        </is>
      </c>
      <c r="B6513" s="9" t="inlineStr">
        <is>
          <t>2026-03</t>
        </is>
      </c>
      <c r="C6513" s="10" t="n"/>
      <c r="D6513" s="9" t="inlineStr">
        <is>
          <t>Declined</t>
        </is>
      </c>
      <c r="E6513" s="8" t="inlineStr">
        <is>
          <t>Fitzgerald Vasquez</t>
        </is>
      </c>
      <c r="F6513" s="11" t="n">
        <v>2002</v>
      </c>
      <c r="G6513" s="8" t="inlineStr">
        <is>
          <t>Porsche</t>
        </is>
      </c>
      <c r="H6513" s="8" t="inlineStr">
        <is>
          <t>911 Turbo S</t>
        </is>
      </c>
      <c r="I6513" s="8" t="inlineStr">
        <is>
          <t>F18CKHUN9FKLV1ESL</t>
        </is>
      </c>
      <c r="J6513" s="8" t="inlineStr">
        <is>
          <t>02 - Sports / GT</t>
        </is>
      </c>
      <c r="K6513" s="12" t="n">
        <v>1195000</v>
      </c>
      <c r="L6513" s="8" t="inlineStr">
        <is>
          <t>Oregon</t>
        </is>
      </c>
      <c r="M6513" s="13" t="n">
        <v>14013.07</v>
      </c>
      <c r="N6513" s="13" t="n"/>
      <c r="O6513" s="8" t="inlineStr">
        <is>
          <t>3 + at-fault claims - 5 yrs</t>
        </is>
      </c>
    </row>
    <row r="6514">
      <c r="A6514" s="8" t="inlineStr">
        <is>
          <t>d62c48db-0c3e-5042-9f4d-3a0be0b5ff1a</t>
        </is>
      </c>
      <c r="B6514" s="9" t="inlineStr">
        <is>
          <t>2026-03</t>
        </is>
      </c>
      <c r="C6514" s="10" t="n"/>
      <c r="D6514" s="9" t="inlineStr">
        <is>
          <t>Referred</t>
        </is>
      </c>
      <c r="E6514" s="8" t="inlineStr">
        <is>
          <t>Emiliano Blackwood</t>
        </is>
      </c>
      <c r="F6514" s="11" t="n">
        <v>1967</v>
      </c>
      <c r="G6514" s="8" t="inlineStr">
        <is>
          <t>Aston Martin</t>
        </is>
      </c>
      <c r="H6514" s="8" t="inlineStr">
        <is>
          <t>DB5</t>
        </is>
      </c>
      <c r="I6514" s="8" t="inlineStr">
        <is>
          <t>TE7KSDPMNNX6D6S48</t>
        </is>
      </c>
      <c r="J6514" s="8" t="inlineStr">
        <is>
          <t>07 - Post-War Classic (1946-1972)</t>
        </is>
      </c>
      <c r="K6514" s="12" t="n">
        <v>1065000</v>
      </c>
      <c r="L6514" s="8" t="inlineStr">
        <is>
          <t>New Hampshire</t>
        </is>
      </c>
      <c r="M6514" s="13" t="n">
        <v>7941.28</v>
      </c>
      <c r="N6514" s="13" t="n"/>
      <c r="O6514" s="8" t="inlineStr">
        <is>
          <t>Prior carrier non-renewal / cancellation</t>
        </is>
      </c>
    </row>
    <row r="6515">
      <c r="A6515" s="8" t="inlineStr">
        <is>
          <t>d65795b4-93c6-53a0-9309-01735b78e240</t>
        </is>
      </c>
      <c r="B6515" s="9" t="inlineStr">
        <is>
          <t>2026-03</t>
        </is>
      </c>
      <c r="C6515" s="10" t="n"/>
      <c r="D6515" s="9" t="inlineStr">
        <is>
          <t>Declined</t>
        </is>
      </c>
      <c r="E6515" s="8" t="inlineStr">
        <is>
          <t>Priya Farkas</t>
        </is>
      </c>
      <c r="F6515" s="11" t="n">
        <v>2014</v>
      </c>
      <c r="G6515" s="8" t="inlineStr">
        <is>
          <t>Porsche</t>
        </is>
      </c>
      <c r="H6515" s="8" t="inlineStr">
        <is>
          <t>911 Turbo S</t>
        </is>
      </c>
      <c r="I6515" s="8" t="inlineStr">
        <is>
          <t>XV4Y68EC8RWM31VYP</t>
        </is>
      </c>
      <c r="J6515" s="8" t="inlineStr">
        <is>
          <t>02 - Sports / GT</t>
        </is>
      </c>
      <c r="K6515" s="12" t="n">
        <v>820000</v>
      </c>
      <c r="L6515" s="8" t="inlineStr">
        <is>
          <t>New York</t>
        </is>
      </c>
      <c r="M6515" s="13" t="n">
        <v>12872.45</v>
      </c>
      <c r="N6515" s="13" t="n"/>
      <c r="O6515" s="8" t="inlineStr">
        <is>
          <t>3 + at-fault claims - 5 yrs</t>
        </is>
      </c>
    </row>
    <row r="6516">
      <c r="A6516" s="8" t="inlineStr">
        <is>
          <t>d669f37e-f61f-5c62-b46a-af0ac9e7d64e</t>
        </is>
      </c>
      <c r="B6516" s="9" t="inlineStr">
        <is>
          <t>2026-03</t>
        </is>
      </c>
      <c r="C6516" s="10" t="n"/>
      <c r="D6516" s="9" t="inlineStr">
        <is>
          <t>Declined</t>
        </is>
      </c>
      <c r="E6516" s="8" t="inlineStr">
        <is>
          <t>Ingrid Castellanos</t>
        </is>
      </c>
      <c r="F6516" s="11" t="n">
        <v>1993</v>
      </c>
      <c r="G6516" s="8" t="inlineStr">
        <is>
          <t>Bentley</t>
        </is>
      </c>
      <c r="H6516" s="8" t="inlineStr">
        <is>
          <t>Continental GT</t>
        </is>
      </c>
      <c r="I6516" s="8" t="inlineStr">
        <is>
          <t>K6MTDAP6J4LS7CW8R</t>
        </is>
      </c>
      <c r="J6516" s="8" t="inlineStr">
        <is>
          <t>02 - Sports / GT</t>
        </is>
      </c>
      <c r="K6516" s="12" t="n">
        <v>1025000</v>
      </c>
      <c r="L6516" s="8" t="inlineStr">
        <is>
          <t>Washington</t>
        </is>
      </c>
      <c r="M6516" s="13" t="n">
        <v>10211.32</v>
      </c>
      <c r="N6516" s="13" t="n"/>
      <c r="O6516" s="8" t="inlineStr">
        <is>
          <t>3 + at-fault claims - 5 yrs</t>
        </is>
      </c>
    </row>
    <row r="6517">
      <c r="A6517" s="8" t="inlineStr">
        <is>
          <t>d6e45107-68f2-522c-9cee-23d3d0165245</t>
        </is>
      </c>
      <c r="B6517" s="9" t="inlineStr">
        <is>
          <t>2026-03</t>
        </is>
      </c>
      <c r="C6517" s="10" t="n"/>
      <c r="D6517" s="9" t="inlineStr">
        <is>
          <t>Referred</t>
        </is>
      </c>
      <c r="E6517" s="8" t="inlineStr">
        <is>
          <t>Callum Bellandi</t>
        </is>
      </c>
      <c r="F6517" s="11" t="n">
        <v>2015</v>
      </c>
      <c r="G6517" s="8" t="inlineStr">
        <is>
          <t>Ferrari</t>
        </is>
      </c>
      <c r="H6517" s="8" t="inlineStr">
        <is>
          <t>SF90 Stradale</t>
        </is>
      </c>
      <c r="I6517" s="8" t="inlineStr">
        <is>
          <t>8KUFHZMLH0ZTECNCF</t>
        </is>
      </c>
      <c r="J6517" s="8" t="inlineStr">
        <is>
          <t>03 - Supercar</t>
        </is>
      </c>
      <c r="K6517" s="12" t="n">
        <v>940000</v>
      </c>
      <c r="L6517" s="8" t="inlineStr">
        <is>
          <t>California</t>
        </is>
      </c>
      <c r="M6517" s="13" t="n">
        <v>22746.23</v>
      </c>
      <c r="N6517" s="13" t="n"/>
      <c r="O6517" s="8" t="inlineStr">
        <is>
          <t>Prior carrier non-renewal / cancellation</t>
        </is>
      </c>
    </row>
    <row r="6518">
      <c r="A6518" s="8" t="inlineStr">
        <is>
          <t>d87df10a-6c87-5f72-a72f-44049d56ba08</t>
        </is>
      </c>
      <c r="B6518" s="9" t="inlineStr">
        <is>
          <t>2026-03</t>
        </is>
      </c>
      <c r="C6518" s="10" t="n"/>
      <c r="D6518" s="9" t="inlineStr">
        <is>
          <t>Referred</t>
        </is>
      </c>
      <c r="E6518" s="8" t="inlineStr">
        <is>
          <t>Emiliano Delacroix</t>
        </is>
      </c>
      <c r="F6518" s="11" t="n">
        <v>1978</v>
      </c>
      <c r="G6518" s="8" t="inlineStr">
        <is>
          <t>Maserati</t>
        </is>
      </c>
      <c r="H6518" s="8" t="inlineStr">
        <is>
          <t>GranTurismo</t>
        </is>
      </c>
      <c r="I6518" s="8" t="inlineStr">
        <is>
          <t>YAL5107WJETDZYXU7</t>
        </is>
      </c>
      <c r="J6518" s="8" t="inlineStr">
        <is>
          <t>02 - Sports / GT</t>
        </is>
      </c>
      <c r="K6518" s="12" t="n">
        <v>795000</v>
      </c>
      <c r="L6518" s="8" t="inlineStr">
        <is>
          <t>Colorado</t>
        </is>
      </c>
      <c r="M6518" s="13" t="n">
        <v>10725</v>
      </c>
      <c r="N6518" s="13" t="n"/>
      <c r="O6518" s="8" t="inlineStr">
        <is>
          <t>Prior carrier non-renewal / cancellation</t>
        </is>
      </c>
    </row>
    <row r="6519">
      <c r="A6519" s="8" t="inlineStr">
        <is>
          <t>d95306e5-68ad-56ed-8aca-b4c1cee393ce</t>
        </is>
      </c>
      <c r="B6519" s="9" t="inlineStr">
        <is>
          <t>2026-03</t>
        </is>
      </c>
      <c r="C6519" s="10" t="n"/>
      <c r="D6519" s="9" t="inlineStr">
        <is>
          <t>Declined</t>
        </is>
      </c>
      <c r="E6519" s="8" t="inlineStr">
        <is>
          <t>Mireille Harrington</t>
        </is>
      </c>
      <c r="F6519" s="11" t="n">
        <v>2007</v>
      </c>
      <c r="G6519" s="8" t="inlineStr">
        <is>
          <t>Mercedes-Benz</t>
        </is>
      </c>
      <c r="H6519" s="8" t="inlineStr">
        <is>
          <t>AMG GT</t>
        </is>
      </c>
      <c r="I6519" s="8" t="inlineStr">
        <is>
          <t>B5J1D5BJAXD33AA77</t>
        </is>
      </c>
      <c r="J6519" s="8" t="inlineStr">
        <is>
          <t>02 - Sports / GT</t>
        </is>
      </c>
      <c r="K6519" s="12" t="n">
        <v>635000</v>
      </c>
      <c r="L6519" s="8" t="inlineStr">
        <is>
          <t>Texas</t>
        </is>
      </c>
      <c r="M6519" s="13" t="n">
        <v>8955.9</v>
      </c>
      <c r="N6519" s="13" t="n"/>
      <c r="O6519" s="8" t="inlineStr">
        <is>
          <t>3 + at-fault claims - 5 yrs</t>
        </is>
      </c>
    </row>
    <row r="6520">
      <c r="A6520" s="8" t="inlineStr">
        <is>
          <t>dad81c67-3581-52bf-b9af-069858985a27</t>
        </is>
      </c>
      <c r="B6520" s="9" t="inlineStr">
        <is>
          <t>2026-03</t>
        </is>
      </c>
      <c r="C6520" s="10" t="n"/>
      <c r="D6520" s="9" t="inlineStr">
        <is>
          <t>Referred</t>
        </is>
      </c>
      <c r="E6520" s="8" t="inlineStr">
        <is>
          <t>Thaddeus Harrington</t>
        </is>
      </c>
      <c r="F6520" s="11" t="n">
        <v>2024</v>
      </c>
      <c r="G6520" s="8" t="inlineStr">
        <is>
          <t>BMW</t>
        </is>
      </c>
      <c r="H6520" s="8" t="inlineStr">
        <is>
          <t>M8 Competition</t>
        </is>
      </c>
      <c r="I6520" s="8" t="inlineStr">
        <is>
          <t>WDLRTRXASWRGKEMU0</t>
        </is>
      </c>
      <c r="J6520" s="8" t="inlineStr">
        <is>
          <t>02 - Sports / GT</t>
        </is>
      </c>
      <c r="K6520" s="12" t="n">
        <v>485000</v>
      </c>
      <c r="L6520" s="8" t="inlineStr">
        <is>
          <t>California</t>
        </is>
      </c>
      <c r="M6520" s="13" t="n">
        <v>9265.33</v>
      </c>
      <c r="N6520" s="13" t="n"/>
      <c r="O6520" s="8" t="inlineStr">
        <is>
          <t>1 at-fault claim over $100k</t>
        </is>
      </c>
    </row>
    <row r="6521">
      <c r="A6521" s="8" t="inlineStr">
        <is>
          <t>db714f1f-be49-56c0-8c0a-c85bb4b06a08</t>
        </is>
      </c>
      <c r="B6521" s="9" t="inlineStr">
        <is>
          <t>2026-03</t>
        </is>
      </c>
      <c r="C6521" s="10" t="n"/>
      <c r="D6521" s="9" t="inlineStr">
        <is>
          <t>Declined</t>
        </is>
      </c>
      <c r="E6521" s="8" t="inlineStr">
        <is>
          <t>Lorenzo Castellanos</t>
        </is>
      </c>
      <c r="F6521" s="11" t="n">
        <v>2017</v>
      </c>
      <c r="G6521" s="8" t="inlineStr">
        <is>
          <t>Ferrari</t>
        </is>
      </c>
      <c r="H6521" s="8" t="inlineStr">
        <is>
          <t>SF90 Stradale</t>
        </is>
      </c>
      <c r="I6521" s="8" t="inlineStr">
        <is>
          <t>HMH3FL7MYSKFSA0M5</t>
        </is>
      </c>
      <c r="J6521" s="8" t="inlineStr">
        <is>
          <t>03 - Supercar</t>
        </is>
      </c>
      <c r="K6521" s="12" t="n">
        <v>270000</v>
      </c>
      <c r="L6521" s="8" t="inlineStr">
        <is>
          <t>Michigan</t>
        </is>
      </c>
      <c r="M6521" s="13" t="n">
        <v>9080.66</v>
      </c>
      <c r="N6521" s="13" t="n"/>
      <c r="O6521" s="8" t="inlineStr">
        <is>
          <t>3 + at-fault claims - 5 yrs</t>
        </is>
      </c>
    </row>
    <row r="6522">
      <c r="A6522" s="8" t="inlineStr">
        <is>
          <t>dba487e6-32be-5bf6-abd3-3b70e6071814</t>
        </is>
      </c>
      <c r="B6522" s="9" t="inlineStr">
        <is>
          <t>2026-03</t>
        </is>
      </c>
      <c r="C6522" s="10" t="n"/>
      <c r="D6522" s="9" t="inlineStr">
        <is>
          <t>Declined</t>
        </is>
      </c>
      <c r="E6522" s="8" t="inlineStr">
        <is>
          <t>Leopold Ashcombe</t>
        </is>
      </c>
      <c r="F6522" s="11" t="n">
        <v>2001</v>
      </c>
      <c r="G6522" s="8" t="inlineStr">
        <is>
          <t>Aston Martin</t>
        </is>
      </c>
      <c r="H6522" s="8" t="inlineStr">
        <is>
          <t>DB12</t>
        </is>
      </c>
      <c r="I6522" s="8" t="inlineStr">
        <is>
          <t>LEA2289ZCRZVLM0YZ</t>
        </is>
      </c>
      <c r="J6522" s="8" t="inlineStr">
        <is>
          <t>02 - Sports / GT</t>
        </is>
      </c>
      <c r="K6522" s="12" t="n">
        <v>505000</v>
      </c>
      <c r="L6522" s="8" t="inlineStr">
        <is>
          <t>Virginia</t>
        </is>
      </c>
      <c r="M6522" s="13" t="n">
        <v>6750.8</v>
      </c>
      <c r="N6522" s="13" t="n"/>
      <c r="O6522" s="8" t="inlineStr">
        <is>
          <t>3 + at-fault claims - 5 yrs</t>
        </is>
      </c>
    </row>
    <row r="6523">
      <c r="A6523" s="8" t="inlineStr">
        <is>
          <t>dcafe19a-d22b-5896-a5b5-7402a9b67fda</t>
        </is>
      </c>
      <c r="B6523" s="9" t="inlineStr">
        <is>
          <t>2026-03</t>
        </is>
      </c>
      <c r="C6523" s="10" t="n"/>
      <c r="D6523" s="9" t="inlineStr">
        <is>
          <t>Referred</t>
        </is>
      </c>
      <c r="E6523" s="8" t="inlineStr">
        <is>
          <t>Anouk Thistlewood</t>
        </is>
      </c>
      <c r="F6523" s="11" t="n">
        <v>1986</v>
      </c>
      <c r="G6523" s="8" t="inlineStr">
        <is>
          <t>BMW</t>
        </is>
      </c>
      <c r="H6523" s="8" t="inlineStr">
        <is>
          <t>M8 Competition</t>
        </is>
      </c>
      <c r="I6523" s="8" t="inlineStr">
        <is>
          <t>L2WUHVDGJTF9546ZJ</t>
        </is>
      </c>
      <c r="J6523" s="8" t="inlineStr">
        <is>
          <t>02 - Sports / GT</t>
        </is>
      </c>
      <c r="K6523" s="12" t="n">
        <v>415000</v>
      </c>
      <c r="L6523" s="8" t="inlineStr">
        <is>
          <t>Alabama</t>
        </is>
      </c>
      <c r="M6523" s="13" t="n">
        <v>7458.25</v>
      </c>
      <c r="N6523" s="13" t="n"/>
      <c r="O6523" s="8" t="inlineStr">
        <is>
          <t>2 at-fault claims - 5 yrs</t>
        </is>
      </c>
    </row>
    <row r="6524">
      <c r="A6524" s="8" t="inlineStr">
        <is>
          <t>df09c2d2-4629-5365-8575-be83b43adb95</t>
        </is>
      </c>
      <c r="B6524" s="9" t="inlineStr">
        <is>
          <t>2026-03</t>
        </is>
      </c>
      <c r="C6524" s="10" t="n"/>
      <c r="D6524" s="9" t="inlineStr">
        <is>
          <t>Declined</t>
        </is>
      </c>
      <c r="E6524" s="8" t="inlineStr">
        <is>
          <t>Ingrid Merriweather</t>
        </is>
      </c>
      <c r="F6524" s="11" t="n">
        <v>1974</v>
      </c>
      <c r="G6524" s="8" t="inlineStr">
        <is>
          <t>Porsche</t>
        </is>
      </c>
      <c r="H6524" s="8" t="inlineStr">
        <is>
          <t>911 Turbo S</t>
        </is>
      </c>
      <c r="I6524" s="8" t="inlineStr">
        <is>
          <t>28N2J1FHR5JEAXWP4</t>
        </is>
      </c>
      <c r="J6524" s="8" t="inlineStr">
        <is>
          <t>02 - Sports / GT</t>
        </is>
      </c>
      <c r="K6524" s="12" t="n">
        <v>440000</v>
      </c>
      <c r="L6524" s="8" t="inlineStr">
        <is>
          <t>California</t>
        </is>
      </c>
      <c r="M6524" s="13" t="n">
        <v>8405.66</v>
      </c>
      <c r="N6524" s="13" t="n"/>
      <c r="O6524" s="8" t="inlineStr">
        <is>
          <t>3 + at-fault claims - 5 yrs</t>
        </is>
      </c>
    </row>
    <row r="6525">
      <c r="A6525" s="8" t="inlineStr">
        <is>
          <t>df80cd6a-18c4-54e3-ade4-1f4ddc7531f8</t>
        </is>
      </c>
      <c r="B6525" s="9" t="inlineStr">
        <is>
          <t>2026-03</t>
        </is>
      </c>
      <c r="C6525" s="10" t="n"/>
      <c r="D6525" s="9" t="inlineStr">
        <is>
          <t>Declined</t>
        </is>
      </c>
      <c r="E6525" s="8" t="inlineStr">
        <is>
          <t>Ramona Larsson</t>
        </is>
      </c>
      <c r="F6525" s="11" t="n">
        <v>1960</v>
      </c>
      <c r="G6525" s="8" t="inlineStr">
        <is>
          <t>Alfa Romeo</t>
        </is>
      </c>
      <c r="H6525" s="8" t="inlineStr">
        <is>
          <t>8C 2900</t>
        </is>
      </c>
      <c r="I6525" s="8" t="inlineStr">
        <is>
          <t>JU4WRP5W0CUDKNN41</t>
        </is>
      </c>
      <c r="J6525" s="8" t="inlineStr">
        <is>
          <t>06 - Vintage Pre-War (pre-1946)</t>
        </is>
      </c>
      <c r="K6525" s="12" t="n">
        <v>1075000</v>
      </c>
      <c r="L6525" s="8" t="inlineStr">
        <is>
          <t>Mississippi</t>
        </is>
      </c>
      <c r="M6525" s="13" t="n">
        <v>8206.51</v>
      </c>
      <c r="N6525" s="13" t="n"/>
      <c r="O6525" s="8" t="inlineStr">
        <is>
          <t>3 + at-fault claims - 5 yrs</t>
        </is>
      </c>
    </row>
    <row r="6526">
      <c r="A6526" s="8" t="inlineStr">
        <is>
          <t>df8a3c20-bc09-505a-a389-1b34c8a570d7</t>
        </is>
      </c>
      <c r="B6526" s="9" t="inlineStr">
        <is>
          <t>2026-03</t>
        </is>
      </c>
      <c r="C6526" s="10" t="n"/>
      <c r="D6526" s="9" t="inlineStr">
        <is>
          <t>Referred</t>
        </is>
      </c>
      <c r="E6526" s="8" t="inlineStr">
        <is>
          <t>Noor Pennington</t>
        </is>
      </c>
      <c r="F6526" s="11" t="n">
        <v>1959</v>
      </c>
      <c r="G6526" s="8" t="inlineStr">
        <is>
          <t>Icon</t>
        </is>
      </c>
      <c r="H6526" s="8" t="inlineStr">
        <is>
          <t>Derelict</t>
        </is>
      </c>
      <c r="I6526" s="8" t="inlineStr">
        <is>
          <t>DZ5AGZFC1NRZMD627</t>
        </is>
      </c>
      <c r="J6526" s="8" t="inlineStr">
        <is>
          <t>11 - Restomod / Coachbuilt / Bespoke</t>
        </is>
      </c>
      <c r="K6526" s="12" t="n">
        <v>1105000</v>
      </c>
      <c r="L6526" s="8" t="inlineStr">
        <is>
          <t>Texas</t>
        </is>
      </c>
      <c r="M6526" s="13" t="n">
        <v>16303.96</v>
      </c>
      <c r="N6526" s="13" t="n"/>
      <c r="O6526" s="8" t="inlineStr">
        <is>
          <t>1 theft / total loss claim</t>
        </is>
      </c>
    </row>
    <row r="6527">
      <c r="A6527" s="8" t="inlineStr">
        <is>
          <t>e1084fff-941b-5ff4-92f4-126b5b5b63d0</t>
        </is>
      </c>
      <c r="B6527" s="9" t="inlineStr">
        <is>
          <t>2026-03</t>
        </is>
      </c>
      <c r="C6527" s="10" t="n"/>
      <c r="D6527" s="9" t="inlineStr">
        <is>
          <t>Declined</t>
        </is>
      </c>
      <c r="E6527" s="8" t="inlineStr">
        <is>
          <t>Emiliano Bellandi</t>
        </is>
      </c>
      <c r="F6527" s="11" t="n">
        <v>1958</v>
      </c>
      <c r="G6527" s="8" t="inlineStr">
        <is>
          <t>Maserati</t>
        </is>
      </c>
      <c r="H6527" s="8" t="inlineStr">
        <is>
          <t>GranTurismo</t>
        </is>
      </c>
      <c r="I6527" s="8" t="inlineStr">
        <is>
          <t>DJ6HFKCZ8W0JSJMZ5</t>
        </is>
      </c>
      <c r="J6527" s="8" t="inlineStr">
        <is>
          <t>02 - Sports / GT</t>
        </is>
      </c>
      <c r="K6527" s="12" t="n">
        <v>160000</v>
      </c>
      <c r="L6527" s="8" t="inlineStr">
        <is>
          <t>Arizona</t>
        </is>
      </c>
      <c r="M6527" s="13" t="n">
        <v>2805.13</v>
      </c>
      <c r="N6527" s="13" t="n"/>
      <c r="O6527" s="8" t="inlineStr">
        <is>
          <t>3 + at-fault claims - 5 yrs</t>
        </is>
      </c>
    </row>
    <row r="6528">
      <c r="A6528" s="8" t="inlineStr">
        <is>
          <t>e1d152eb-624b-554d-8315-9a9eab30eabe</t>
        </is>
      </c>
      <c r="B6528" s="9" t="inlineStr">
        <is>
          <t>2026-03</t>
        </is>
      </c>
      <c r="C6528" s="10" t="n"/>
      <c r="D6528" s="9" t="inlineStr">
        <is>
          <t>Declined</t>
        </is>
      </c>
      <c r="E6528" s="8" t="inlineStr">
        <is>
          <t>Leopold Harrington</t>
        </is>
      </c>
      <c r="F6528" s="11" t="n">
        <v>2000</v>
      </c>
      <c r="G6528" s="8" t="inlineStr">
        <is>
          <t>Jaguar</t>
        </is>
      </c>
      <c r="H6528" s="8" t="inlineStr">
        <is>
          <t>E-Type Series 1</t>
        </is>
      </c>
      <c r="I6528" s="8" t="inlineStr">
        <is>
          <t>N6WE5ZB23U0J9BZ5P</t>
        </is>
      </c>
      <c r="J6528" s="8" t="inlineStr">
        <is>
          <t>07 - Post-War Classic (1946-1972)</t>
        </is>
      </c>
      <c r="K6528" s="12" t="n">
        <v>490000</v>
      </c>
      <c r="L6528" s="8" t="inlineStr">
        <is>
          <t>Texas</t>
        </is>
      </c>
      <c r="M6528" s="13" t="n">
        <v>5103.4</v>
      </c>
      <c r="N6528" s="13" t="n"/>
      <c r="O6528" s="8" t="inlineStr">
        <is>
          <t>3 + at-fault claims - 5 yrs</t>
        </is>
      </c>
    </row>
    <row r="6529">
      <c r="A6529" s="8" t="inlineStr">
        <is>
          <t>e2119618-a2d2-53ea-b407-d624d614aed9</t>
        </is>
      </c>
      <c r="B6529" s="9" t="inlineStr">
        <is>
          <t>2026-03</t>
        </is>
      </c>
      <c r="C6529" s="10" t="n"/>
      <c r="D6529" s="9" t="inlineStr">
        <is>
          <t>Declined</t>
        </is>
      </c>
      <c r="E6529" s="8" t="inlineStr">
        <is>
          <t>Horace Nakashima</t>
        </is>
      </c>
      <c r="F6529" s="11" t="n">
        <v>1971</v>
      </c>
      <c r="G6529" s="8" t="inlineStr">
        <is>
          <t>Bentley</t>
        </is>
      </c>
      <c r="H6529" s="8" t="inlineStr">
        <is>
          <t>Continental GT</t>
        </is>
      </c>
      <c r="I6529" s="8" t="inlineStr">
        <is>
          <t>Y37CZUEM7RA3CHZ5H</t>
        </is>
      </c>
      <c r="J6529" s="8" t="inlineStr">
        <is>
          <t>02 - Sports / GT</t>
        </is>
      </c>
      <c r="K6529" s="12" t="n">
        <v>550000</v>
      </c>
      <c r="L6529" s="8" t="inlineStr">
        <is>
          <t>Colorado</t>
        </is>
      </c>
      <c r="M6529" s="13" t="n">
        <v>7419.81</v>
      </c>
      <c r="N6529" s="13" t="n"/>
      <c r="O6529" s="8" t="inlineStr">
        <is>
          <t>3 + at-fault claims - 5 yrs</t>
        </is>
      </c>
    </row>
    <row r="6530">
      <c r="A6530" s="8" t="inlineStr">
        <is>
          <t>e274555c-8df0-5ab6-b7fe-5b192ae2d9db</t>
        </is>
      </c>
      <c r="B6530" s="9" t="inlineStr">
        <is>
          <t>2026-03</t>
        </is>
      </c>
      <c r="C6530" s="10" t="n"/>
      <c r="D6530" s="9" t="inlineStr">
        <is>
          <t>Declined</t>
        </is>
      </c>
      <c r="E6530" s="8" t="inlineStr">
        <is>
          <t>Sunniva Vandermeer</t>
        </is>
      </c>
      <c r="F6530" s="11" t="n">
        <v>1961</v>
      </c>
      <c r="G6530" s="8" t="inlineStr">
        <is>
          <t>Ferrari</t>
        </is>
      </c>
      <c r="H6530" s="8" t="inlineStr">
        <is>
          <t>SF90 Stradale</t>
        </is>
      </c>
      <c r="I6530" s="8" t="inlineStr">
        <is>
          <t>YJ74MT5N5NDA72L3E</t>
        </is>
      </c>
      <c r="J6530" s="8" t="inlineStr">
        <is>
          <t>03 - Supercar</t>
        </is>
      </c>
      <c r="K6530" s="12" t="n">
        <v>345000</v>
      </c>
      <c r="L6530" s="8" t="inlineStr">
        <is>
          <t>Kentucky</t>
        </is>
      </c>
      <c r="M6530" s="13" t="n">
        <v>10031.04</v>
      </c>
      <c r="N6530" s="13" t="n"/>
      <c r="O6530" s="8" t="inlineStr">
        <is>
          <t>3 + at-fault claims - 5 yrs</t>
        </is>
      </c>
    </row>
    <row r="6531">
      <c r="A6531" s="8" t="inlineStr">
        <is>
          <t>e2f7c59e-e582-5136-92b5-d638cd09056b</t>
        </is>
      </c>
      <c r="B6531" s="9" t="inlineStr">
        <is>
          <t>2026-03</t>
        </is>
      </c>
      <c r="C6531" s="10" t="n"/>
      <c r="D6531" s="9" t="inlineStr">
        <is>
          <t>Declined</t>
        </is>
      </c>
      <c r="E6531" s="8" t="inlineStr">
        <is>
          <t>Anouk Delacroix</t>
        </is>
      </c>
      <c r="F6531" s="11" t="n">
        <v>1962</v>
      </c>
      <c r="G6531" s="8" t="inlineStr">
        <is>
          <t>Ferrari</t>
        </is>
      </c>
      <c r="H6531" s="8" t="inlineStr">
        <is>
          <t>SF90 Stradale</t>
        </is>
      </c>
      <c r="I6531" s="8" t="inlineStr">
        <is>
          <t>3P4L4FP6MGUWK2UT2</t>
        </is>
      </c>
      <c r="J6531" s="8" t="inlineStr">
        <is>
          <t>03 - Supercar</t>
        </is>
      </c>
      <c r="K6531" s="12" t="n">
        <v>455000</v>
      </c>
      <c r="L6531" s="8" t="inlineStr">
        <is>
          <t>California</t>
        </is>
      </c>
      <c r="M6531" s="13" t="n">
        <v>13328.07</v>
      </c>
      <c r="N6531" s="13" t="n"/>
      <c r="O6531" s="8" t="inlineStr">
        <is>
          <t>3 + at-fault claims - 5 yrs</t>
        </is>
      </c>
    </row>
    <row r="6532">
      <c r="A6532" s="8" t="inlineStr">
        <is>
          <t>e3a9a825-c475-57bf-8bd1-5ff8260e50e1</t>
        </is>
      </c>
      <c r="B6532" s="9" t="inlineStr">
        <is>
          <t>2026-03</t>
        </is>
      </c>
      <c r="C6532" s="10" t="n"/>
      <c r="D6532" s="9" t="inlineStr">
        <is>
          <t>Declined</t>
        </is>
      </c>
      <c r="E6532" s="8" t="inlineStr">
        <is>
          <t>Ramona Montoya</t>
        </is>
      </c>
      <c r="F6532" s="11" t="n">
        <v>1986</v>
      </c>
      <c r="G6532" s="8" t="inlineStr">
        <is>
          <t>Porsche</t>
        </is>
      </c>
      <c r="H6532" s="8" t="inlineStr">
        <is>
          <t>911 Turbo S</t>
        </is>
      </c>
      <c r="I6532" s="8" t="inlineStr">
        <is>
          <t>K34W51KB2H8YT4KJZ</t>
        </is>
      </c>
      <c r="J6532" s="8" t="inlineStr">
        <is>
          <t>02 - Sports / GT</t>
        </is>
      </c>
      <c r="K6532" s="12" t="n">
        <v>730000</v>
      </c>
      <c r="L6532" s="8" t="inlineStr">
        <is>
          <t>Texas</t>
        </is>
      </c>
      <c r="M6532" s="13" t="n">
        <v>10295.75</v>
      </c>
      <c r="N6532" s="13" t="n"/>
      <c r="O6532" s="8" t="inlineStr">
        <is>
          <t>3 + at-fault claims - 5 yrs</t>
        </is>
      </c>
    </row>
    <row r="6533">
      <c r="A6533" s="8" t="inlineStr">
        <is>
          <t>e43c6768-fe14-5fb0-bf4e-a3243c24d295</t>
        </is>
      </c>
      <c r="B6533" s="9" t="inlineStr">
        <is>
          <t>2026-03</t>
        </is>
      </c>
      <c r="C6533" s="10" t="n"/>
      <c r="D6533" s="9" t="inlineStr">
        <is>
          <t>Referred</t>
        </is>
      </c>
      <c r="E6533" s="8" t="inlineStr">
        <is>
          <t>Emiliano Harrington</t>
        </is>
      </c>
      <c r="F6533" s="11" t="n">
        <v>1964</v>
      </c>
      <c r="G6533" s="8" t="inlineStr">
        <is>
          <t>Singer</t>
        </is>
      </c>
      <c r="H6533" s="8" t="inlineStr">
        <is>
          <t>911 Reimagined</t>
        </is>
      </c>
      <c r="I6533" s="8" t="inlineStr">
        <is>
          <t>5DUE7RS6U8T8HA3EN</t>
        </is>
      </c>
      <c r="J6533" s="8" t="inlineStr">
        <is>
          <t>11 - Restomod / Coachbuilt / Bespoke</t>
        </is>
      </c>
      <c r="K6533" s="12" t="n">
        <v>880000</v>
      </c>
      <c r="L6533" s="8" t="inlineStr">
        <is>
          <t>Ohio</t>
        </is>
      </c>
      <c r="M6533" s="13" t="n">
        <v>18001.81</v>
      </c>
      <c r="N6533" s="13" t="n"/>
      <c r="O6533" s="8" t="inlineStr">
        <is>
          <t>1 at-fault claim over $100k</t>
        </is>
      </c>
    </row>
    <row r="6534">
      <c r="A6534" s="8" t="inlineStr">
        <is>
          <t>e4647797-91ed-584e-b3fb-9d24b905cfa9</t>
        </is>
      </c>
      <c r="B6534" s="9" t="inlineStr">
        <is>
          <t>2026-03</t>
        </is>
      </c>
      <c r="C6534" s="10" t="n"/>
      <c r="D6534" s="9" t="inlineStr">
        <is>
          <t>Declined</t>
        </is>
      </c>
      <c r="E6534" s="8" t="inlineStr">
        <is>
          <t>Sunniva Underwood</t>
        </is>
      </c>
      <c r="F6534" s="11" t="n">
        <v>1964</v>
      </c>
      <c r="G6534" s="8" t="inlineStr">
        <is>
          <t>Mercedes-Benz</t>
        </is>
      </c>
      <c r="H6534" s="8" t="inlineStr">
        <is>
          <t>AMG GT</t>
        </is>
      </c>
      <c r="I6534" s="8" t="inlineStr">
        <is>
          <t>JYBKGLKETA7PD06SX</t>
        </is>
      </c>
      <c r="J6534" s="8" t="inlineStr">
        <is>
          <t>02 - Sports / GT</t>
        </is>
      </c>
      <c r="K6534" s="12" t="n">
        <v>380000</v>
      </c>
      <c r="L6534" s="8" t="inlineStr">
        <is>
          <t>Missouri</t>
        </is>
      </c>
      <c r="M6534" s="13" t="n">
        <v>5700</v>
      </c>
      <c r="N6534" s="13" t="n"/>
      <c r="O6534" s="8" t="inlineStr">
        <is>
          <t>3 + at-fault claims - 5 yrs</t>
        </is>
      </c>
    </row>
    <row r="6535">
      <c r="A6535" s="8" t="inlineStr">
        <is>
          <t>e4aa9fa8-30df-597a-8585-ddb8942b2cb2</t>
        </is>
      </c>
      <c r="B6535" s="9" t="inlineStr">
        <is>
          <t>2026-03</t>
        </is>
      </c>
      <c r="C6535" s="10" t="n"/>
      <c r="D6535" s="9" t="inlineStr">
        <is>
          <t>Declined</t>
        </is>
      </c>
      <c r="E6535" s="8" t="inlineStr">
        <is>
          <t>Everett Rourke</t>
        </is>
      </c>
      <c r="F6535" s="11" t="n">
        <v>1984</v>
      </c>
      <c r="G6535" s="8" t="inlineStr">
        <is>
          <t>Ferrari</t>
        </is>
      </c>
      <c r="H6535" s="8" t="inlineStr">
        <is>
          <t>SF90 Stradale</t>
        </is>
      </c>
      <c r="I6535" s="8" t="inlineStr">
        <is>
          <t>D80LW83MS2N4JHX6C</t>
        </is>
      </c>
      <c r="J6535" s="8" t="inlineStr">
        <is>
          <t>03 - Supercar</t>
        </is>
      </c>
      <c r="K6535" s="12" t="n">
        <v>430000</v>
      </c>
      <c r="L6535" s="8" t="inlineStr">
        <is>
          <t>New Jersey</t>
        </is>
      </c>
      <c r="M6535" s="13" t="n">
        <v>8490.469999999999</v>
      </c>
      <c r="N6535" s="13" t="n"/>
      <c r="O6535" s="8" t="inlineStr">
        <is>
          <t>3 + at-fault claims - 5 yrs</t>
        </is>
      </c>
    </row>
    <row r="6536">
      <c r="A6536" s="8" t="inlineStr">
        <is>
          <t>e4eab12c-7f4f-5218-963d-3b7c552b9caf</t>
        </is>
      </c>
      <c r="B6536" s="9" t="inlineStr">
        <is>
          <t>2026-03</t>
        </is>
      </c>
      <c r="C6536" s="10" t="n"/>
      <c r="D6536" s="9" t="inlineStr">
        <is>
          <t>Referred</t>
        </is>
      </c>
      <c r="E6536" s="8" t="inlineStr">
        <is>
          <t>Wilhelmina Montoya</t>
        </is>
      </c>
      <c r="F6536" s="11" t="n">
        <v>1992</v>
      </c>
      <c r="G6536" s="8" t="inlineStr">
        <is>
          <t>Lamborghini</t>
        </is>
      </c>
      <c r="H6536" s="8" t="inlineStr">
        <is>
          <t>Huracan EVO</t>
        </is>
      </c>
      <c r="I6536" s="8" t="inlineStr">
        <is>
          <t>FLZHGTYEMG170KHPT</t>
        </is>
      </c>
      <c r="J6536" s="8" t="inlineStr">
        <is>
          <t>03 - Supercar</t>
        </is>
      </c>
      <c r="K6536" s="12" t="n">
        <v>1135000</v>
      </c>
      <c r="L6536" s="8" t="inlineStr">
        <is>
          <t>Connecticut</t>
        </is>
      </c>
      <c r="M6536" s="13" t="n">
        <v>19187.92</v>
      </c>
      <c r="N6536" s="13" t="n"/>
      <c r="O6536" s="8" t="inlineStr">
        <is>
          <t>1 at-fault claim over $100k</t>
        </is>
      </c>
    </row>
    <row r="6537">
      <c r="A6537" s="8" t="inlineStr">
        <is>
          <t>e53cb32d-b934-5891-b6f9-3feb2701eb48</t>
        </is>
      </c>
      <c r="B6537" s="9" t="inlineStr">
        <is>
          <t>2026-03</t>
        </is>
      </c>
      <c r="C6537" s="10" t="n"/>
      <c r="D6537" s="9" t="inlineStr">
        <is>
          <t>Declined</t>
        </is>
      </c>
      <c r="E6537" s="8" t="inlineStr">
        <is>
          <t>Everett Delacroix</t>
        </is>
      </c>
      <c r="F6537" s="11" t="n">
        <v>1962</v>
      </c>
      <c r="G6537" s="8" t="inlineStr">
        <is>
          <t>Porsche</t>
        </is>
      </c>
      <c r="H6537" s="8" t="inlineStr">
        <is>
          <t>911 Turbo S</t>
        </is>
      </c>
      <c r="I6537" s="8" t="inlineStr">
        <is>
          <t>VSYR1P84GR6JNVC82</t>
        </is>
      </c>
      <c r="J6537" s="8" t="inlineStr">
        <is>
          <t>02 - Sports / GT</t>
        </is>
      </c>
      <c r="K6537" s="12" t="n">
        <v>230000</v>
      </c>
      <c r="L6537" s="8" t="inlineStr">
        <is>
          <t>Oklahoma</t>
        </is>
      </c>
      <c r="M6537" s="13" t="n">
        <v>5030.49</v>
      </c>
      <c r="N6537" s="13" t="n"/>
      <c r="O6537" s="8" t="inlineStr">
        <is>
          <t>3 + at-fault claims - 5 yrs</t>
        </is>
      </c>
    </row>
    <row r="6538">
      <c r="A6538" s="8" t="inlineStr">
        <is>
          <t>e5517c8e-8aae-52e9-9711-3fddb89b5383</t>
        </is>
      </c>
      <c r="B6538" s="9" t="inlineStr">
        <is>
          <t>2026-03</t>
        </is>
      </c>
      <c r="C6538" s="10" t="n"/>
      <c r="D6538" s="9" t="inlineStr">
        <is>
          <t>Declined</t>
        </is>
      </c>
      <c r="E6538" s="8" t="inlineStr">
        <is>
          <t>Lorenzo Thistlewood</t>
        </is>
      </c>
      <c r="F6538" s="11" t="n">
        <v>2006</v>
      </c>
      <c r="G6538" s="8" t="inlineStr">
        <is>
          <t>Ringbrothers</t>
        </is>
      </c>
      <c r="H6538" s="8" t="inlineStr">
        <is>
          <t>Mustang</t>
        </is>
      </c>
      <c r="I6538" s="8" t="inlineStr">
        <is>
          <t>8NNHE6JCEJP7DR6FH</t>
        </is>
      </c>
      <c r="J6538" s="8" t="inlineStr">
        <is>
          <t>11 - Restomod / Coachbuilt / Bespoke</t>
        </is>
      </c>
      <c r="K6538" s="12" t="n">
        <v>365000</v>
      </c>
      <c r="L6538" s="8" t="inlineStr">
        <is>
          <t>Iowa</t>
        </is>
      </c>
      <c r="M6538" s="13" t="n">
        <v>6666.42</v>
      </c>
      <c r="N6538" s="13" t="n"/>
      <c r="O6538" s="8" t="inlineStr">
        <is>
          <t>3 + at-fault claims - 5 yrs</t>
        </is>
      </c>
    </row>
    <row r="6539">
      <c r="A6539" s="8" t="inlineStr">
        <is>
          <t>e5f04b8f-e0e7-570c-b71e-3d039bedd3e0</t>
        </is>
      </c>
      <c r="B6539" s="9" t="inlineStr">
        <is>
          <t>2026-03</t>
        </is>
      </c>
      <c r="C6539" s="10" t="n"/>
      <c r="D6539" s="9" t="inlineStr">
        <is>
          <t>Declined</t>
        </is>
      </c>
      <c r="E6539" s="8" t="inlineStr">
        <is>
          <t>Cassius Whitlock</t>
        </is>
      </c>
      <c r="F6539" s="11" t="n">
        <v>2001</v>
      </c>
      <c r="G6539" s="8" t="inlineStr">
        <is>
          <t>Ferrari</t>
        </is>
      </c>
      <c r="H6539" s="8" t="inlineStr">
        <is>
          <t>296 GTB</t>
        </is>
      </c>
      <c r="I6539" s="8" t="inlineStr">
        <is>
          <t>75A06KU2DX9A7BZYA</t>
        </is>
      </c>
      <c r="J6539" s="8" t="inlineStr">
        <is>
          <t>03 - Supercar</t>
        </is>
      </c>
      <c r="K6539" s="12" t="n">
        <v>1010000</v>
      </c>
      <c r="L6539" s="8" t="inlineStr">
        <is>
          <t>Hawaii</t>
        </is>
      </c>
      <c r="M6539" s="13" t="n">
        <v>19818.87</v>
      </c>
      <c r="N6539" s="13" t="n"/>
      <c r="O6539" s="8" t="inlineStr">
        <is>
          <t>3 + at-fault claims - 5 yrs</t>
        </is>
      </c>
    </row>
    <row r="6540">
      <c r="A6540" s="8" t="inlineStr">
        <is>
          <t>e74f29cc-5d30-5223-8616-579432229bd4</t>
        </is>
      </c>
      <c r="B6540" s="9" t="inlineStr">
        <is>
          <t>2026-03</t>
        </is>
      </c>
      <c r="C6540" s="10" t="n"/>
      <c r="D6540" s="9" t="inlineStr">
        <is>
          <t>Declined</t>
        </is>
      </c>
      <c r="E6540" s="8" t="inlineStr">
        <is>
          <t>Beatrix Thistlewood</t>
        </is>
      </c>
      <c r="F6540" s="11" t="n">
        <v>1968</v>
      </c>
      <c r="G6540" s="8" t="inlineStr">
        <is>
          <t>Aston Martin</t>
        </is>
      </c>
      <c r="H6540" s="8" t="inlineStr">
        <is>
          <t>DB12</t>
        </is>
      </c>
      <c r="I6540" s="8" t="inlineStr">
        <is>
          <t>SGR4VWJKP286BJ8KS</t>
        </is>
      </c>
      <c r="J6540" s="8" t="inlineStr">
        <is>
          <t>02 - Sports / GT</t>
        </is>
      </c>
      <c r="K6540" s="12" t="n">
        <v>210000</v>
      </c>
      <c r="L6540" s="8" t="inlineStr">
        <is>
          <t>Pennsylvania</t>
        </is>
      </c>
      <c r="M6540" s="13" t="n">
        <v>3645.28</v>
      </c>
      <c r="N6540" s="13" t="n"/>
      <c r="O6540" s="8" t="inlineStr">
        <is>
          <t>3 + at-fault claims - 5 yrs</t>
        </is>
      </c>
    </row>
    <row r="6541">
      <c r="A6541" s="8" t="inlineStr">
        <is>
          <t>e758edb2-c502-5270-9df2-28df156f6fbb</t>
        </is>
      </c>
      <c r="B6541" s="9" t="inlineStr">
        <is>
          <t>2026-03</t>
        </is>
      </c>
      <c r="C6541" s="10" t="n"/>
      <c r="D6541" s="9" t="inlineStr">
        <is>
          <t>Referred</t>
        </is>
      </c>
      <c r="E6541" s="8" t="inlineStr">
        <is>
          <t>Leopold Vandermeer</t>
        </is>
      </c>
      <c r="F6541" s="11" t="n">
        <v>2021</v>
      </c>
      <c r="G6541" s="8" t="inlineStr">
        <is>
          <t>Porsche</t>
        </is>
      </c>
      <c r="H6541" s="8" t="inlineStr">
        <is>
          <t>911 Turbo S</t>
        </is>
      </c>
      <c r="I6541" s="8" t="inlineStr">
        <is>
          <t>YKPMYFSG5HULN9N0H</t>
        </is>
      </c>
      <c r="J6541" s="8" t="inlineStr">
        <is>
          <t>02 - Sports / GT</t>
        </is>
      </c>
      <c r="K6541" s="12" t="n">
        <v>350000</v>
      </c>
      <c r="L6541" s="8" t="inlineStr">
        <is>
          <t>Utah</t>
        </is>
      </c>
      <c r="M6541" s="13" t="n">
        <v>6686.32</v>
      </c>
      <c r="N6541" s="13" t="n"/>
      <c r="O6541" s="8" t="inlineStr">
        <is>
          <t>1 at-fault claim over $100k</t>
        </is>
      </c>
    </row>
    <row r="6542">
      <c r="A6542" s="8" t="inlineStr">
        <is>
          <t>e907cca3-52e5-56f1-9122-be89a1fc6358</t>
        </is>
      </c>
      <c r="B6542" s="9" t="inlineStr">
        <is>
          <t>2026-03</t>
        </is>
      </c>
      <c r="C6542" s="10" t="n"/>
      <c r="D6542" s="9" t="inlineStr">
        <is>
          <t>Declined</t>
        </is>
      </c>
      <c r="E6542" s="8" t="inlineStr">
        <is>
          <t>Ramona Bellandi</t>
        </is>
      </c>
      <c r="F6542" s="11" t="n">
        <v>1974</v>
      </c>
      <c r="G6542" s="8" t="inlineStr">
        <is>
          <t>Ferrari</t>
        </is>
      </c>
      <c r="H6542" s="8" t="inlineStr">
        <is>
          <t>296 GTB</t>
        </is>
      </c>
      <c r="I6542" s="8" t="inlineStr">
        <is>
          <t>JJ3LFFRXNAK7APFKR</t>
        </is>
      </c>
      <c r="J6542" s="8" t="inlineStr">
        <is>
          <t>03 - Supercar</t>
        </is>
      </c>
      <c r="K6542" s="12" t="n">
        <v>665000</v>
      </c>
      <c r="L6542" s="8" t="inlineStr">
        <is>
          <t>Hawaii</t>
        </is>
      </c>
      <c r="M6542" s="13" t="n">
        <v>15495.75</v>
      </c>
      <c r="N6542" s="13" t="n"/>
      <c r="O6542" s="8" t="inlineStr">
        <is>
          <t>3 + at-fault claims - 5 yrs</t>
        </is>
      </c>
    </row>
    <row r="6543">
      <c r="A6543" s="8" t="inlineStr">
        <is>
          <t>e942b432-02bc-5747-b889-7bc2dd2c6bd1</t>
        </is>
      </c>
      <c r="B6543" s="9" t="inlineStr">
        <is>
          <t>2026-03</t>
        </is>
      </c>
      <c r="C6543" s="10" t="n"/>
      <c r="D6543" s="9" t="inlineStr">
        <is>
          <t>Declined</t>
        </is>
      </c>
      <c r="E6543" s="8" t="inlineStr">
        <is>
          <t>Leopold Merriweather</t>
        </is>
      </c>
      <c r="F6543" s="11" t="n">
        <v>2007</v>
      </c>
      <c r="G6543" s="8" t="inlineStr">
        <is>
          <t>Mercedes-Benz</t>
        </is>
      </c>
      <c r="H6543" s="8" t="inlineStr">
        <is>
          <t>AMG GT</t>
        </is>
      </c>
      <c r="I6543" s="8" t="inlineStr">
        <is>
          <t>0629MBTM43SYGCHXB</t>
        </is>
      </c>
      <c r="J6543" s="8" t="inlineStr">
        <is>
          <t>02 - Sports / GT</t>
        </is>
      </c>
      <c r="K6543" s="12" t="n">
        <v>1285000</v>
      </c>
      <c r="L6543" s="8" t="inlineStr">
        <is>
          <t>Illinois</t>
        </is>
      </c>
      <c r="M6543" s="13" t="n">
        <v>18135.47</v>
      </c>
      <c r="N6543" s="13" t="n"/>
      <c r="O6543" s="8" t="inlineStr">
        <is>
          <t>3 + at-fault claims - 5 yrs</t>
        </is>
      </c>
    </row>
    <row r="6544">
      <c r="A6544" s="8" t="inlineStr">
        <is>
          <t>eaaf6974-6898-5e80-9492-27799ed222e5</t>
        </is>
      </c>
      <c r="B6544" s="9" t="inlineStr">
        <is>
          <t>2026-03</t>
        </is>
      </c>
      <c r="C6544" s="10" t="n"/>
      <c r="D6544" s="9" t="inlineStr">
        <is>
          <t>Declined</t>
        </is>
      </c>
      <c r="E6544" s="8" t="inlineStr">
        <is>
          <t>Everett Thistlewood</t>
        </is>
      </c>
      <c r="F6544" s="11" t="n">
        <v>1982</v>
      </c>
      <c r="G6544" s="8" t="inlineStr">
        <is>
          <t>Porsche</t>
        </is>
      </c>
      <c r="H6544" s="8" t="inlineStr">
        <is>
          <t>911 Turbo S</t>
        </is>
      </c>
      <c r="I6544" s="8" t="inlineStr">
        <is>
          <t>23CS0S788GTX7V33N</t>
        </is>
      </c>
      <c r="J6544" s="8" t="inlineStr">
        <is>
          <t>02 - Sports / GT</t>
        </is>
      </c>
      <c r="K6544" s="12" t="n">
        <v>220000</v>
      </c>
      <c r="L6544" s="8" t="inlineStr">
        <is>
          <t>New Hampshire</t>
        </is>
      </c>
      <c r="M6544" s="13" t="n">
        <v>3971.62</v>
      </c>
      <c r="N6544" s="13" t="n"/>
      <c r="O6544" s="8" t="inlineStr">
        <is>
          <t>3 + at-fault claims - 5 yrs</t>
        </is>
      </c>
    </row>
    <row r="6545">
      <c r="A6545" s="8" t="inlineStr">
        <is>
          <t>ec02545c-c1d8-58bf-abeb-ed9b4e098e7b</t>
        </is>
      </c>
      <c r="B6545" s="9" t="inlineStr">
        <is>
          <t>2026-03</t>
        </is>
      </c>
      <c r="C6545" s="10" t="n"/>
      <c r="D6545" s="9" t="inlineStr">
        <is>
          <t>Declined</t>
        </is>
      </c>
      <c r="E6545" s="8" t="inlineStr">
        <is>
          <t>Leopold Whitlock</t>
        </is>
      </c>
      <c r="F6545" s="11" t="n">
        <v>2015</v>
      </c>
      <c r="G6545" s="8" t="inlineStr">
        <is>
          <t>BMW</t>
        </is>
      </c>
      <c r="H6545" s="8" t="inlineStr">
        <is>
          <t>M8 Competition</t>
        </is>
      </c>
      <c r="I6545" s="8" t="inlineStr">
        <is>
          <t>FBMRMFTMXD0BAKDK7</t>
        </is>
      </c>
      <c r="J6545" s="8" t="inlineStr">
        <is>
          <t>02 - Sports / GT</t>
        </is>
      </c>
      <c r="K6545" s="12" t="n">
        <v>365000</v>
      </c>
      <c r="L6545" s="8" t="inlineStr">
        <is>
          <t>Massachusetts</t>
        </is>
      </c>
      <c r="M6545" s="13" t="n">
        <v>6456.37</v>
      </c>
      <c r="N6545" s="13" t="n"/>
      <c r="O6545" s="8" t="inlineStr">
        <is>
          <t>3 + at-fault claims - 5 yrs</t>
        </is>
      </c>
    </row>
    <row r="6546">
      <c r="A6546" s="8" t="inlineStr">
        <is>
          <t>ecf2b671-e5b9-5a98-9de4-27d7a3308447</t>
        </is>
      </c>
      <c r="B6546" s="9" t="inlineStr">
        <is>
          <t>2026-03</t>
        </is>
      </c>
      <c r="C6546" s="10" t="n"/>
      <c r="D6546" s="9" t="inlineStr">
        <is>
          <t>Referred</t>
        </is>
      </c>
      <c r="E6546" s="8" t="inlineStr">
        <is>
          <t>Wilhelmina Delacroix</t>
        </is>
      </c>
      <c r="F6546" s="11" t="n">
        <v>1961</v>
      </c>
      <c r="G6546" s="8" t="inlineStr">
        <is>
          <t>Bentley</t>
        </is>
      </c>
      <c r="H6546" s="8" t="inlineStr">
        <is>
          <t>Continental GT</t>
        </is>
      </c>
      <c r="I6546" s="8" t="inlineStr">
        <is>
          <t>653E2LFALTY59STEF</t>
        </is>
      </c>
      <c r="J6546" s="8" t="inlineStr">
        <is>
          <t>02 - Sports / GT</t>
        </is>
      </c>
      <c r="K6546" s="12" t="n">
        <v>965000</v>
      </c>
      <c r="L6546" s="8" t="inlineStr">
        <is>
          <t>Kansas</t>
        </is>
      </c>
      <c r="M6546" s="13" t="n">
        <v>11479.86</v>
      </c>
      <c r="N6546" s="13" t="n"/>
      <c r="O6546" s="8" t="inlineStr">
        <is>
          <t>1 at-fault claim over $100k</t>
        </is>
      </c>
    </row>
    <row r="6547">
      <c r="A6547" s="8" t="inlineStr">
        <is>
          <t>ecf2df45-4569-5884-bac5-412e04607e4f</t>
        </is>
      </c>
      <c r="B6547" s="9" t="inlineStr">
        <is>
          <t>2026-03</t>
        </is>
      </c>
      <c r="C6547" s="10" t="n"/>
      <c r="D6547" s="9" t="inlineStr">
        <is>
          <t>Declined</t>
        </is>
      </c>
      <c r="E6547" s="8" t="inlineStr">
        <is>
          <t>Callum Castellanos</t>
        </is>
      </c>
      <c r="F6547" s="11" t="n">
        <v>1998</v>
      </c>
      <c r="G6547" s="8" t="inlineStr">
        <is>
          <t>Ferrari</t>
        </is>
      </c>
      <c r="H6547" s="8" t="inlineStr">
        <is>
          <t>SF90 Stradale</t>
        </is>
      </c>
      <c r="I6547" s="8" t="inlineStr">
        <is>
          <t>4UW1DUG504JMGFKFJ</t>
        </is>
      </c>
      <c r="J6547" s="8" t="inlineStr">
        <is>
          <t>03 - Supercar</t>
        </is>
      </c>
      <c r="K6547" s="12" t="n">
        <v>510000</v>
      </c>
      <c r="L6547" s="8" t="inlineStr">
        <is>
          <t>Rhode Island</t>
        </is>
      </c>
      <c r="M6547" s="13" t="n">
        <v>12523.87</v>
      </c>
      <c r="N6547" s="13" t="n"/>
      <c r="O6547" s="8" t="inlineStr">
        <is>
          <t>3 + at-fault claims - 5 yrs</t>
        </is>
      </c>
    </row>
    <row r="6548">
      <c r="A6548" s="8" t="inlineStr">
        <is>
          <t>ee4325f6-8f55-54f0-be59-badc9830d997</t>
        </is>
      </c>
      <c r="B6548" s="9" t="inlineStr">
        <is>
          <t>2026-03</t>
        </is>
      </c>
      <c r="C6548" s="10" t="n"/>
      <c r="D6548" s="9" t="inlineStr">
        <is>
          <t>Referred</t>
        </is>
      </c>
      <c r="E6548" s="8" t="inlineStr">
        <is>
          <t>Beatrix Chattopadhyay</t>
        </is>
      </c>
      <c r="F6548" s="11" t="n">
        <v>1969</v>
      </c>
      <c r="G6548" s="8" t="inlineStr">
        <is>
          <t>Aston Martin</t>
        </is>
      </c>
      <c r="H6548" s="8" t="inlineStr">
        <is>
          <t>DB12</t>
        </is>
      </c>
      <c r="I6548" s="8" t="inlineStr">
        <is>
          <t>6ESESULW65379VGJT</t>
        </is>
      </c>
      <c r="J6548" s="8" t="inlineStr">
        <is>
          <t>02 - Sports / GT</t>
        </is>
      </c>
      <c r="K6548" s="12" t="n">
        <v>625000</v>
      </c>
      <c r="L6548" s="8" t="inlineStr">
        <is>
          <t>Washington</t>
        </is>
      </c>
      <c r="M6548" s="13" t="n">
        <v>7358.49</v>
      </c>
      <c r="N6548" s="13" t="n"/>
      <c r="O6548" s="8" t="inlineStr">
        <is>
          <t>2 at-fault claims - 5 yrs</t>
        </is>
      </c>
    </row>
    <row r="6549">
      <c r="A6549" s="8" t="inlineStr">
        <is>
          <t>f00b1e09-d0ef-500a-8b7f-4c7bfd1c191f</t>
        </is>
      </c>
      <c r="B6549" s="9" t="inlineStr">
        <is>
          <t>2026-03</t>
        </is>
      </c>
      <c r="C6549" s="10" t="n"/>
      <c r="D6549" s="9" t="inlineStr">
        <is>
          <t>Declined</t>
        </is>
      </c>
      <c r="E6549" s="8" t="inlineStr">
        <is>
          <t>Thaddeus Vasquez</t>
        </is>
      </c>
      <c r="F6549" s="11" t="n">
        <v>2003</v>
      </c>
      <c r="G6549" s="8" t="inlineStr">
        <is>
          <t>Aston Martin</t>
        </is>
      </c>
      <c r="H6549" s="8" t="inlineStr">
        <is>
          <t>DB12</t>
        </is>
      </c>
      <c r="I6549" s="8" t="inlineStr">
        <is>
          <t>80NXCFFJMLS41YFP2</t>
        </is>
      </c>
      <c r="J6549" s="8" t="inlineStr">
        <is>
          <t>02 - Sports / GT</t>
        </is>
      </c>
      <c r="K6549" s="12" t="n">
        <v>735000</v>
      </c>
      <c r="L6549" s="8" t="inlineStr">
        <is>
          <t>Alaska</t>
        </is>
      </c>
      <c r="M6549" s="13" t="n">
        <v>10276.13</v>
      </c>
      <c r="N6549" s="13" t="n"/>
      <c r="O6549" s="8" t="inlineStr">
        <is>
          <t>3 + at-fault claims - 5 yrs</t>
        </is>
      </c>
    </row>
    <row r="6550">
      <c r="A6550" s="8" t="inlineStr">
        <is>
          <t>f056d197-73ba-5451-9da4-d48f4f083890</t>
        </is>
      </c>
      <c r="B6550" s="9" t="inlineStr">
        <is>
          <t>2026-03</t>
        </is>
      </c>
      <c r="C6550" s="10" t="n"/>
      <c r="D6550" s="9" t="inlineStr">
        <is>
          <t>Referred</t>
        </is>
      </c>
      <c r="E6550" s="8" t="inlineStr">
        <is>
          <t>Emiliano Bellandi</t>
        </is>
      </c>
      <c r="F6550" s="11" t="n">
        <v>2018</v>
      </c>
      <c r="G6550" s="8" t="inlineStr">
        <is>
          <t>McLaren</t>
        </is>
      </c>
      <c r="H6550" s="8" t="inlineStr">
        <is>
          <t>750S</t>
        </is>
      </c>
      <c r="I6550" s="8" t="inlineStr">
        <is>
          <t>F7N5DAJB50UNCZZUJ</t>
        </is>
      </c>
      <c r="J6550" s="8" t="inlineStr">
        <is>
          <t>03 - Supercar</t>
        </is>
      </c>
      <c r="K6550" s="12" t="n">
        <v>385000</v>
      </c>
      <c r="L6550" s="8" t="inlineStr">
        <is>
          <t>Arkansas</t>
        </is>
      </c>
      <c r="M6550" s="13" t="n">
        <v>11528.21</v>
      </c>
      <c r="N6550" s="13" t="n"/>
      <c r="O6550" s="8" t="inlineStr">
        <is>
          <t>Prior carrier non-renewal / cancellation</t>
        </is>
      </c>
    </row>
    <row r="6551">
      <c r="A6551" s="8" t="inlineStr">
        <is>
          <t>f3fd3e09-7b68-56b0-9309-11152c3ff097</t>
        </is>
      </c>
      <c r="B6551" s="9" t="inlineStr">
        <is>
          <t>2026-03</t>
        </is>
      </c>
      <c r="C6551" s="10" t="n"/>
      <c r="D6551" s="9" t="inlineStr">
        <is>
          <t>Declined</t>
        </is>
      </c>
      <c r="E6551" s="8" t="inlineStr">
        <is>
          <t>Cassius Vasquez</t>
        </is>
      </c>
      <c r="F6551" s="11" t="n">
        <v>1964</v>
      </c>
      <c r="G6551" s="8" t="inlineStr">
        <is>
          <t>Bugatti</t>
        </is>
      </c>
      <c r="H6551" s="8" t="inlineStr">
        <is>
          <t>Type 57</t>
        </is>
      </c>
      <c r="I6551" s="8" t="inlineStr">
        <is>
          <t>T69A56Z0NCT2ZMEXT</t>
        </is>
      </c>
      <c r="J6551" s="8" t="inlineStr">
        <is>
          <t>06 - Vintage Pre-War (pre-1946)</t>
        </is>
      </c>
      <c r="K6551" s="12" t="n">
        <v>1950000</v>
      </c>
      <c r="L6551" s="8" t="inlineStr">
        <is>
          <t>California</t>
        </is>
      </c>
      <c r="M6551" s="13" t="n">
        <v>16887.74</v>
      </c>
      <c r="N6551" s="13" t="n"/>
      <c r="O6551" s="8" t="inlineStr">
        <is>
          <t>3 + at-fault claims - 5 yrs</t>
        </is>
      </c>
    </row>
    <row r="6552">
      <c r="A6552" s="8" t="inlineStr">
        <is>
          <t>f4085c91-9443-5ab9-9b7c-1df7b12e078b</t>
        </is>
      </c>
      <c r="B6552" s="9" t="inlineStr">
        <is>
          <t>2026-03</t>
        </is>
      </c>
      <c r="C6552" s="10" t="n"/>
      <c r="D6552" s="9" t="inlineStr">
        <is>
          <t>Declined</t>
        </is>
      </c>
      <c r="E6552" s="8" t="inlineStr">
        <is>
          <t>Fitzgerald Kingsford</t>
        </is>
      </c>
      <c r="F6552" s="11" t="n">
        <v>2018</v>
      </c>
      <c r="G6552" s="8" t="inlineStr">
        <is>
          <t>Ferrari</t>
        </is>
      </c>
      <c r="H6552" s="8" t="inlineStr">
        <is>
          <t>296 GTB</t>
        </is>
      </c>
      <c r="I6552" s="8" t="inlineStr">
        <is>
          <t>ZZU2PE8ENYYFADLM0</t>
        </is>
      </c>
      <c r="J6552" s="8" t="inlineStr">
        <is>
          <t>03 - Supercar</t>
        </is>
      </c>
      <c r="K6552" s="12" t="n">
        <v>1505000</v>
      </c>
      <c r="L6552" s="8" t="inlineStr">
        <is>
          <t>New Mexico</t>
        </is>
      </c>
      <c r="M6552" s="13" t="n">
        <v>29077.74</v>
      </c>
      <c r="N6552" s="13" t="n"/>
      <c r="O6552" s="8" t="inlineStr">
        <is>
          <t>3 + at-fault claims - 5 yrs</t>
        </is>
      </c>
    </row>
    <row r="6553">
      <c r="A6553" s="8" t="inlineStr">
        <is>
          <t>f4df3955-6ef7-5ca5-a597-97f86ecdc7e9</t>
        </is>
      </c>
      <c r="B6553" s="9" t="inlineStr">
        <is>
          <t>2026-03</t>
        </is>
      </c>
      <c r="C6553" s="10" t="n"/>
      <c r="D6553" s="9" t="inlineStr">
        <is>
          <t>Declined</t>
        </is>
      </c>
      <c r="E6553" s="8" t="inlineStr">
        <is>
          <t>Anouk Whitlock</t>
        </is>
      </c>
      <c r="F6553" s="11" t="n">
        <v>2023</v>
      </c>
      <c r="G6553" s="8" t="inlineStr">
        <is>
          <t>Mercedes-Benz</t>
        </is>
      </c>
      <c r="H6553" s="8" t="inlineStr">
        <is>
          <t>280SL Pagoda</t>
        </is>
      </c>
      <c r="I6553" s="8" t="inlineStr">
        <is>
          <t>PFKE2817K4EF8RWTN</t>
        </is>
      </c>
      <c r="J6553" s="8" t="inlineStr">
        <is>
          <t>07 - Post-War Classic (1946-1972)</t>
        </is>
      </c>
      <c r="K6553" s="12" t="n">
        <v>630000</v>
      </c>
      <c r="L6553" s="8" t="inlineStr">
        <is>
          <t>Illinois</t>
        </is>
      </c>
      <c r="M6553" s="13" t="n">
        <v>6951.4</v>
      </c>
      <c r="N6553" s="13" t="n"/>
      <c r="O6553" s="8" t="inlineStr">
        <is>
          <t>3 + at-fault claims - 5 yrs</t>
        </is>
      </c>
    </row>
    <row r="6554">
      <c r="A6554" s="8" t="inlineStr">
        <is>
          <t>f6daad93-9ff9-5389-b1d7-63d222a1f712</t>
        </is>
      </c>
      <c r="B6554" s="9" t="inlineStr">
        <is>
          <t>2026-03</t>
        </is>
      </c>
      <c r="C6554" s="10" t="n"/>
      <c r="D6554" s="9" t="inlineStr">
        <is>
          <t>Referred</t>
        </is>
      </c>
      <c r="E6554" s="8" t="inlineStr">
        <is>
          <t>Thaddeus Vasquez</t>
        </is>
      </c>
      <c r="F6554" s="11" t="n">
        <v>1971</v>
      </c>
      <c r="G6554" s="8" t="inlineStr">
        <is>
          <t>Icon</t>
        </is>
      </c>
      <c r="H6554" s="8" t="inlineStr">
        <is>
          <t>Derelict</t>
        </is>
      </c>
      <c r="I6554" s="8" t="inlineStr">
        <is>
          <t>2GF3NJZCANA0P4MFC</t>
        </is>
      </c>
      <c r="J6554" s="8" t="inlineStr">
        <is>
          <t>11 - Restomod / Coachbuilt / Bespoke</t>
        </is>
      </c>
      <c r="K6554" s="12" t="n">
        <v>510000</v>
      </c>
      <c r="L6554" s="8" t="inlineStr">
        <is>
          <t>New York</t>
        </is>
      </c>
      <c r="M6554" s="13" t="n">
        <v>9607.25</v>
      </c>
      <c r="N6554" s="13" t="n"/>
      <c r="O6554" s="8" t="inlineStr">
        <is>
          <t>2 at-fault claims - 5 yrs</t>
        </is>
      </c>
    </row>
    <row r="6555">
      <c r="A6555" s="8" t="inlineStr">
        <is>
          <t>f829fdec-8e62-5763-b6d4-eb07bb55957e</t>
        </is>
      </c>
      <c r="B6555" s="9" t="inlineStr">
        <is>
          <t>2026-03</t>
        </is>
      </c>
      <c r="C6555" s="10" t="n"/>
      <c r="D6555" s="9" t="inlineStr">
        <is>
          <t>Referred</t>
        </is>
      </c>
      <c r="E6555" s="8" t="inlineStr">
        <is>
          <t>Fitzgerald Rourke</t>
        </is>
      </c>
      <c r="F6555" s="11" t="n">
        <v>1981</v>
      </c>
      <c r="G6555" s="8" t="inlineStr">
        <is>
          <t>Porsche</t>
        </is>
      </c>
      <c r="H6555" s="8" t="inlineStr">
        <is>
          <t>911 Turbo S</t>
        </is>
      </c>
      <c r="I6555" s="8" t="inlineStr">
        <is>
          <t>S290S37JF5YH44S7N</t>
        </is>
      </c>
      <c r="J6555" s="8" t="inlineStr">
        <is>
          <t>02 - Sports / GT</t>
        </is>
      </c>
      <c r="K6555" s="12" t="n">
        <v>630000</v>
      </c>
      <c r="L6555" s="8" t="inlineStr">
        <is>
          <t>Minnesota</t>
        </is>
      </c>
      <c r="M6555" s="13" t="n">
        <v>10198.87</v>
      </c>
      <c r="N6555" s="13" t="n"/>
      <c r="O6555" s="8" t="inlineStr">
        <is>
          <t>2 at-fault claims - 5 yrs</t>
        </is>
      </c>
    </row>
    <row r="6556">
      <c r="A6556" s="8" t="inlineStr">
        <is>
          <t>f8fc4a9d-d6e8-5273-812c-96ebf5fcd094</t>
        </is>
      </c>
      <c r="B6556" s="9" t="inlineStr">
        <is>
          <t>2026-03</t>
        </is>
      </c>
      <c r="C6556" s="10" t="n"/>
      <c r="D6556" s="9" t="inlineStr">
        <is>
          <t>Declined</t>
        </is>
      </c>
      <c r="E6556" s="8" t="inlineStr">
        <is>
          <t>Aurelio Kingsford</t>
        </is>
      </c>
      <c r="F6556" s="11" t="n">
        <v>2000</v>
      </c>
      <c r="G6556" s="8" t="inlineStr">
        <is>
          <t>Mercedes-Benz</t>
        </is>
      </c>
      <c r="H6556" s="8" t="inlineStr">
        <is>
          <t>AMG GT</t>
        </is>
      </c>
      <c r="I6556" s="8" t="inlineStr">
        <is>
          <t>CTYYDNX46ZYVZVE50</t>
        </is>
      </c>
      <c r="J6556" s="8" t="inlineStr">
        <is>
          <t>02 - Sports / GT</t>
        </is>
      </c>
      <c r="K6556" s="12" t="n">
        <v>405000</v>
      </c>
      <c r="L6556" s="8" t="inlineStr">
        <is>
          <t>Montana</t>
        </is>
      </c>
      <c r="M6556" s="13" t="n">
        <v>5329.95</v>
      </c>
      <c r="N6556" s="13" t="n"/>
      <c r="O6556" s="8" t="inlineStr">
        <is>
          <t>3 + at-fault claims - 5 yrs</t>
        </is>
      </c>
    </row>
    <row r="6557">
      <c r="A6557" s="8" t="inlineStr">
        <is>
          <t>f9b21aaf-e59d-5403-9e7d-bd99a6e1ae4a</t>
        </is>
      </c>
      <c r="B6557" s="9" t="inlineStr">
        <is>
          <t>2026-03</t>
        </is>
      </c>
      <c r="C6557" s="10" t="n"/>
      <c r="D6557" s="9" t="inlineStr">
        <is>
          <t>Declined</t>
        </is>
      </c>
      <c r="E6557" s="8" t="inlineStr">
        <is>
          <t>Sunniva Nakashima</t>
        </is>
      </c>
      <c r="F6557" s="11" t="n">
        <v>1991</v>
      </c>
      <c r="G6557" s="8" t="inlineStr">
        <is>
          <t>Mercedes-Benz</t>
        </is>
      </c>
      <c r="H6557" s="8" t="inlineStr">
        <is>
          <t>AMG GT</t>
        </is>
      </c>
      <c r="I6557" s="8" t="inlineStr">
        <is>
          <t>REY9FNW3SEMKY5V9E</t>
        </is>
      </c>
      <c r="J6557" s="8" t="inlineStr">
        <is>
          <t>02 - Sports / GT</t>
        </is>
      </c>
      <c r="K6557" s="12" t="n">
        <v>440000</v>
      </c>
      <c r="L6557" s="8" t="inlineStr">
        <is>
          <t>Vermont</t>
        </is>
      </c>
      <c r="M6557" s="13" t="n">
        <v>7596.23</v>
      </c>
      <c r="N6557" s="13" t="n"/>
      <c r="O6557" s="8" t="inlineStr">
        <is>
          <t>3 + at-fault claims - 5 yrs</t>
        </is>
      </c>
    </row>
    <row r="6558">
      <c r="A6558" s="8" t="inlineStr">
        <is>
          <t>faa24a8b-26d2-5b2e-b3f4-bb53d366ba1f</t>
        </is>
      </c>
      <c r="B6558" s="9" t="inlineStr">
        <is>
          <t>2026-03</t>
        </is>
      </c>
      <c r="C6558" s="10" t="n"/>
      <c r="D6558" s="9" t="inlineStr">
        <is>
          <t>Declined</t>
        </is>
      </c>
      <c r="E6558" s="8" t="inlineStr">
        <is>
          <t>Priya Castellanos</t>
        </is>
      </c>
      <c r="F6558" s="11" t="n">
        <v>1961</v>
      </c>
      <c r="G6558" s="8" t="inlineStr">
        <is>
          <t>Aston Martin</t>
        </is>
      </c>
      <c r="H6558" s="8" t="inlineStr">
        <is>
          <t>DB12</t>
        </is>
      </c>
      <c r="I6558" s="8" t="inlineStr">
        <is>
          <t>V0T2PJF1C7Y81LE56</t>
        </is>
      </c>
      <c r="J6558" s="8" t="inlineStr">
        <is>
          <t>02 - Sports / GT</t>
        </is>
      </c>
      <c r="K6558" s="12" t="n">
        <v>850000</v>
      </c>
      <c r="L6558" s="8" t="inlineStr">
        <is>
          <t>Missouri</t>
        </is>
      </c>
      <c r="M6558" s="13" t="n">
        <v>11050</v>
      </c>
      <c r="N6558" s="13" t="n"/>
      <c r="O6558" s="8" t="inlineStr">
        <is>
          <t>3 + at-fault claims - 5 yrs</t>
        </is>
      </c>
    </row>
    <row r="6559">
      <c r="A6559" s="8" t="inlineStr">
        <is>
          <t>fc159477-8269-5ec0-835e-9cacf4a3b51f</t>
        </is>
      </c>
      <c r="B6559" s="9" t="inlineStr">
        <is>
          <t>2026-03</t>
        </is>
      </c>
      <c r="C6559" s="10" t="n"/>
      <c r="D6559" s="9" t="inlineStr">
        <is>
          <t>Declined</t>
        </is>
      </c>
      <c r="E6559" s="8" t="inlineStr">
        <is>
          <t>Marisol Okonkwo</t>
        </is>
      </c>
      <c r="F6559" s="11" t="n">
        <v>2014</v>
      </c>
      <c r="G6559" s="8" t="inlineStr">
        <is>
          <t>BMW</t>
        </is>
      </c>
      <c r="H6559" s="8" t="inlineStr">
        <is>
          <t>M8 Competition</t>
        </is>
      </c>
      <c r="I6559" s="8" t="inlineStr">
        <is>
          <t>ANAAYNA6LK0FNWJVT</t>
        </is>
      </c>
      <c r="J6559" s="8" t="inlineStr">
        <is>
          <t>02 - Sports / GT</t>
        </is>
      </c>
      <c r="K6559" s="12" t="n">
        <v>605000</v>
      </c>
      <c r="L6559" s="8" t="inlineStr">
        <is>
          <t>Arizona</t>
        </is>
      </c>
      <c r="M6559" s="13" t="n">
        <v>7494.01</v>
      </c>
      <c r="N6559" s="13" t="n"/>
      <c r="O6559" s="8" t="inlineStr">
        <is>
          <t>3 + at-fault claims - 5 yrs</t>
        </is>
      </c>
    </row>
    <row r="6560">
      <c r="A6560" s="8" t="inlineStr">
        <is>
          <t>fccdaeb1-0655-5cbd-98df-fcfcb178bf02</t>
        </is>
      </c>
      <c r="B6560" s="9" t="inlineStr">
        <is>
          <t>2026-03</t>
        </is>
      </c>
      <c r="C6560" s="10" t="n"/>
      <c r="D6560" s="9" t="inlineStr">
        <is>
          <t>Referred</t>
        </is>
      </c>
      <c r="E6560" s="8" t="inlineStr">
        <is>
          <t>Callum Kingsford</t>
        </is>
      </c>
      <c r="F6560" s="11" t="n">
        <v>1962</v>
      </c>
      <c r="G6560" s="8" t="inlineStr">
        <is>
          <t>Porsche</t>
        </is>
      </c>
      <c r="H6560" s="8" t="inlineStr">
        <is>
          <t>911 Turbo S</t>
        </is>
      </c>
      <c r="I6560" s="8" t="inlineStr">
        <is>
          <t>4KT2V7SNF0FJ06MMK</t>
        </is>
      </c>
      <c r="J6560" s="8" t="inlineStr">
        <is>
          <t>02 - Sports / GT</t>
        </is>
      </c>
      <c r="K6560" s="12" t="n">
        <v>505000</v>
      </c>
      <c r="L6560" s="8" t="inlineStr">
        <is>
          <t>Oregon</t>
        </is>
      </c>
      <c r="M6560" s="13" t="n">
        <v>6998.54</v>
      </c>
      <c r="N6560" s="13" t="n"/>
      <c r="O6560" s="8" t="inlineStr">
        <is>
          <t>1 theft / total loss claim</t>
        </is>
      </c>
    </row>
    <row r="6561">
      <c r="A6561" s="8" t="inlineStr">
        <is>
          <t>fd059915-d1e4-577d-a589-6366716370a2</t>
        </is>
      </c>
      <c r="B6561" s="9" t="inlineStr">
        <is>
          <t>2026-03</t>
        </is>
      </c>
      <c r="C6561" s="10" t="n"/>
      <c r="D6561" s="9" t="inlineStr">
        <is>
          <t>Declined</t>
        </is>
      </c>
      <c r="E6561" s="8" t="inlineStr">
        <is>
          <t>Everett Larsson</t>
        </is>
      </c>
      <c r="F6561" s="11" t="n">
        <v>2004</v>
      </c>
      <c r="G6561" s="8" t="inlineStr">
        <is>
          <t>Mercedes-Benz</t>
        </is>
      </c>
      <c r="H6561" s="8" t="inlineStr">
        <is>
          <t>280SL Pagoda</t>
        </is>
      </c>
      <c r="I6561" s="8" t="inlineStr">
        <is>
          <t>A3KK019T3PEPW8L5V</t>
        </is>
      </c>
      <c r="J6561" s="8" t="inlineStr">
        <is>
          <t>07 - Post-War Classic (1946-1972)</t>
        </is>
      </c>
      <c r="K6561" s="12" t="n">
        <v>1775000</v>
      </c>
      <c r="L6561" s="8" t="inlineStr">
        <is>
          <t>Kentucky</t>
        </is>
      </c>
      <c r="M6561" s="13" t="n">
        <v>17053.4</v>
      </c>
      <c r="N6561" s="13" t="n"/>
      <c r="O6561" s="8" t="inlineStr">
        <is>
          <t>3 + at-fault claims - 5 yrs</t>
        </is>
      </c>
    </row>
    <row r="6562">
      <c r="A6562" s="8" t="inlineStr">
        <is>
          <t>fd7ce6c3-e318-571a-a30d-ce066524de00</t>
        </is>
      </c>
      <c r="B6562" s="9" t="inlineStr">
        <is>
          <t>2026-03</t>
        </is>
      </c>
      <c r="C6562" s="10" t="n"/>
      <c r="D6562" s="9" t="inlineStr">
        <is>
          <t>Declined</t>
        </is>
      </c>
      <c r="E6562" s="8" t="inlineStr">
        <is>
          <t>Fenwick Castellanos</t>
        </is>
      </c>
      <c r="F6562" s="11" t="n">
        <v>1969</v>
      </c>
      <c r="G6562" s="8" t="inlineStr">
        <is>
          <t>Porsche</t>
        </is>
      </c>
      <c r="H6562" s="8" t="inlineStr">
        <is>
          <t>911 Turbo S</t>
        </is>
      </c>
      <c r="I6562" s="8" t="inlineStr">
        <is>
          <t>39J77D7TS2M8MWBH6</t>
        </is>
      </c>
      <c r="J6562" s="8" t="inlineStr">
        <is>
          <t>02 - Sports / GT</t>
        </is>
      </c>
      <c r="K6562" s="12" t="n">
        <v>465000</v>
      </c>
      <c r="L6562" s="8" t="inlineStr">
        <is>
          <t>North Dakota</t>
        </is>
      </c>
      <c r="M6562" s="13" t="n">
        <v>6711.79</v>
      </c>
      <c r="N6562" s="13" t="n"/>
      <c r="O6562" s="8" t="inlineStr">
        <is>
          <t>3 + at-fault claims - 5 yrs</t>
        </is>
      </c>
    </row>
    <row r="6563">
      <c r="A6563" s="8" t="inlineStr">
        <is>
          <t>003f8686-b567-5b71-a777-52b5baf4a984</t>
        </is>
      </c>
      <c r="B6563" s="9" t="inlineStr">
        <is>
          <t>2026-04</t>
        </is>
      </c>
      <c r="C6563" s="10" t="n"/>
      <c r="D6563" s="9" t="inlineStr">
        <is>
          <t>Referred</t>
        </is>
      </c>
      <c r="E6563" s="8" t="inlineStr">
        <is>
          <t>Leopold Pennington</t>
        </is>
      </c>
      <c r="F6563" s="11" t="n">
        <v>2023</v>
      </c>
      <c r="G6563" s="8" t="inlineStr">
        <is>
          <t>Bentley</t>
        </is>
      </c>
      <c r="H6563" s="8" t="inlineStr">
        <is>
          <t>Continental GT</t>
        </is>
      </c>
      <c r="I6563" s="8" t="inlineStr">
        <is>
          <t>3A2S71YS26TFLT3DT</t>
        </is>
      </c>
      <c r="J6563" s="8" t="inlineStr">
        <is>
          <t>02 - Sports / GT</t>
        </is>
      </c>
      <c r="K6563" s="12" t="n">
        <v>555000</v>
      </c>
      <c r="L6563" s="8" t="inlineStr">
        <is>
          <t>Wisconsin</t>
        </is>
      </c>
      <c r="M6563" s="13" t="n">
        <v>8167.92</v>
      </c>
      <c r="N6563" s="13" t="n"/>
      <c r="O6563" s="8" t="inlineStr">
        <is>
          <t>1 theft / total loss claim</t>
        </is>
      </c>
    </row>
    <row r="6564">
      <c r="A6564" s="8" t="inlineStr">
        <is>
          <t>014fe2f9-e291-50c1-84a8-a8846e76f566</t>
        </is>
      </c>
      <c r="B6564" s="9" t="inlineStr">
        <is>
          <t>2026-04</t>
        </is>
      </c>
      <c r="C6564" s="10" t="n"/>
      <c r="D6564" s="9" t="inlineStr">
        <is>
          <t>Declined</t>
        </is>
      </c>
      <c r="E6564" s="8" t="inlineStr">
        <is>
          <t>Aurelio Vasquez</t>
        </is>
      </c>
      <c r="F6564" s="11" t="n">
        <v>1999</v>
      </c>
      <c r="G6564" s="8" t="inlineStr">
        <is>
          <t>Icon</t>
        </is>
      </c>
      <c r="H6564" s="8" t="inlineStr">
        <is>
          <t>Derelict</t>
        </is>
      </c>
      <c r="I6564" s="8" t="inlineStr">
        <is>
          <t>J3UT3E6T1BZCDX704</t>
        </is>
      </c>
      <c r="J6564" s="8" t="inlineStr">
        <is>
          <t>11 - Restomod / Coachbuilt / Bespoke</t>
        </is>
      </c>
      <c r="K6564" s="12" t="n">
        <v>170000</v>
      </c>
      <c r="L6564" s="8" t="inlineStr">
        <is>
          <t>West Virginia</t>
        </is>
      </c>
      <c r="M6564" s="13" t="n">
        <v>4479.34</v>
      </c>
      <c r="N6564" s="13" t="n"/>
      <c r="O6564" s="8" t="inlineStr">
        <is>
          <t>3 + at-fault claims - 5 yrs</t>
        </is>
      </c>
    </row>
    <row r="6565">
      <c r="A6565" s="8" t="inlineStr">
        <is>
          <t>01dd68cc-9887-5e8b-8258-74c1435b4db9</t>
        </is>
      </c>
      <c r="B6565" s="9" t="inlineStr">
        <is>
          <t>2026-04</t>
        </is>
      </c>
      <c r="C6565" s="10" t="n"/>
      <c r="D6565" s="9" t="inlineStr">
        <is>
          <t>Declined</t>
        </is>
      </c>
      <c r="E6565" s="8" t="inlineStr">
        <is>
          <t>Ottilie Kingsford</t>
        </is>
      </c>
      <c r="F6565" s="11" t="n">
        <v>1993</v>
      </c>
      <c r="G6565" s="8" t="inlineStr">
        <is>
          <t>Mercedes-Benz</t>
        </is>
      </c>
      <c r="H6565" s="8" t="inlineStr">
        <is>
          <t>AMG GT</t>
        </is>
      </c>
      <c r="I6565" s="8" t="inlineStr">
        <is>
          <t>CH9HKVCVVYJY9845Z</t>
        </is>
      </c>
      <c r="J6565" s="8" t="inlineStr">
        <is>
          <t>02 - Sports / GT</t>
        </is>
      </c>
      <c r="K6565" s="12" t="n">
        <v>925000</v>
      </c>
      <c r="L6565" s="8" t="inlineStr">
        <is>
          <t>Washington</t>
        </is>
      </c>
      <c r="M6565" s="13" t="n">
        <v>10890.57</v>
      </c>
      <c r="N6565" s="13" t="n"/>
      <c r="O6565" s="8" t="inlineStr">
        <is>
          <t>3 + at-fault claims - 5 yrs</t>
        </is>
      </c>
    </row>
    <row r="6566">
      <c r="A6566" s="8" t="inlineStr">
        <is>
          <t>01f6716d-0b59-577b-bc08-46d32388b0c2</t>
        </is>
      </c>
      <c r="B6566" s="9" t="inlineStr">
        <is>
          <t>2026-04</t>
        </is>
      </c>
      <c r="C6566" s="10" t="n"/>
      <c r="D6566" s="9" t="inlineStr">
        <is>
          <t>Referred</t>
        </is>
      </c>
      <c r="E6566" s="8" t="inlineStr">
        <is>
          <t>Ottilie Blackwood</t>
        </is>
      </c>
      <c r="F6566" s="11" t="n">
        <v>2001</v>
      </c>
      <c r="G6566" s="8" t="inlineStr">
        <is>
          <t>Mercedes-Benz</t>
        </is>
      </c>
      <c r="H6566" s="8" t="inlineStr">
        <is>
          <t>280SL Pagoda</t>
        </is>
      </c>
      <c r="I6566" s="8" t="inlineStr">
        <is>
          <t>TNX93E4FH4V66LSH6</t>
        </is>
      </c>
      <c r="J6566" s="8" t="inlineStr">
        <is>
          <t>07 - Post-War Classic (1946-1972)</t>
        </is>
      </c>
      <c r="K6566" s="12" t="n">
        <v>505000</v>
      </c>
      <c r="L6566" s="8" t="inlineStr">
        <is>
          <t>Maryland</t>
        </is>
      </c>
      <c r="M6566" s="13" t="n">
        <v>3892.31</v>
      </c>
      <c r="N6566" s="13" t="n"/>
      <c r="O6566" s="8" t="inlineStr">
        <is>
          <t>1 theft / total loss claim</t>
        </is>
      </c>
    </row>
    <row r="6567">
      <c r="A6567" s="8" t="inlineStr">
        <is>
          <t>02e03ca3-908b-5c9f-b73d-c4c2bc38744d</t>
        </is>
      </c>
      <c r="B6567" s="9" t="inlineStr">
        <is>
          <t>2026-04</t>
        </is>
      </c>
      <c r="C6567" s="10" t="n"/>
      <c r="D6567" s="9" t="inlineStr">
        <is>
          <t>Declined</t>
        </is>
      </c>
      <c r="E6567" s="8" t="inlineStr">
        <is>
          <t>Saoirse Whitlock</t>
        </is>
      </c>
      <c r="F6567" s="11" t="n">
        <v>1974</v>
      </c>
      <c r="G6567" s="8" t="inlineStr">
        <is>
          <t>Alfa Romeo</t>
        </is>
      </c>
      <c r="H6567" s="8" t="inlineStr">
        <is>
          <t>8C 2900</t>
        </is>
      </c>
      <c r="I6567" s="8" t="inlineStr">
        <is>
          <t>28VE643EZ7HV28Y8G</t>
        </is>
      </c>
      <c r="J6567" s="8" t="inlineStr">
        <is>
          <t>06 - Vintage Pre-War (pre-1946)</t>
        </is>
      </c>
      <c r="K6567" s="12" t="n">
        <v>1000000</v>
      </c>
      <c r="L6567" s="8" t="inlineStr">
        <is>
          <t>Pennsylvania</t>
        </is>
      </c>
      <c r="M6567" s="13" t="n">
        <v>6415.09</v>
      </c>
      <c r="N6567" s="13" t="n"/>
      <c r="O6567" s="8" t="inlineStr">
        <is>
          <t>3 + at-fault claims - 5 yrs</t>
        </is>
      </c>
    </row>
    <row r="6568">
      <c r="A6568" s="8" t="inlineStr">
        <is>
          <t>02e20b6a-9c69-5aba-bbb8-abf0131637cf</t>
        </is>
      </c>
      <c r="B6568" s="9" t="inlineStr">
        <is>
          <t>2026-04</t>
        </is>
      </c>
      <c r="C6568" s="10" t="n"/>
      <c r="D6568" s="9" t="inlineStr">
        <is>
          <t>Declined</t>
        </is>
      </c>
      <c r="E6568" s="8" t="inlineStr">
        <is>
          <t>Noor Farkas</t>
        </is>
      </c>
      <c r="F6568" s="11" t="n">
        <v>1997</v>
      </c>
      <c r="G6568" s="8" t="inlineStr">
        <is>
          <t>Jaguar</t>
        </is>
      </c>
      <c r="H6568" s="8" t="inlineStr">
        <is>
          <t>E-Type Series 1</t>
        </is>
      </c>
      <c r="I6568" s="8" t="inlineStr">
        <is>
          <t>ZRF6WK7LPCNHPBPZW</t>
        </is>
      </c>
      <c r="J6568" s="8" t="inlineStr">
        <is>
          <t>07 - Post-War Classic (1946-1972)</t>
        </is>
      </c>
      <c r="K6568" s="12" t="n">
        <v>400000</v>
      </c>
      <c r="L6568" s="8" t="inlineStr">
        <is>
          <t>Texas</t>
        </is>
      </c>
      <c r="M6568" s="13" t="n">
        <v>4166.04</v>
      </c>
      <c r="N6568" s="13" t="n"/>
      <c r="O6568" s="8" t="inlineStr">
        <is>
          <t>3 + at-fault claims - 5 yrs</t>
        </is>
      </c>
    </row>
    <row r="6569">
      <c r="A6569" s="8" t="inlineStr">
        <is>
          <t>04e49fbf-3a0b-5916-9e1e-9cd4a4c711cb</t>
        </is>
      </c>
      <c r="B6569" s="9" t="inlineStr">
        <is>
          <t>2026-04</t>
        </is>
      </c>
      <c r="C6569" s="10" t="n"/>
      <c r="D6569" s="9" t="inlineStr">
        <is>
          <t>Declined</t>
        </is>
      </c>
      <c r="E6569" s="8" t="inlineStr">
        <is>
          <t>Leopold Fairweather</t>
        </is>
      </c>
      <c r="F6569" s="11" t="n">
        <v>1964</v>
      </c>
      <c r="G6569" s="8" t="inlineStr">
        <is>
          <t>Lamborghini</t>
        </is>
      </c>
      <c r="H6569" s="8" t="inlineStr">
        <is>
          <t>Huracan EVO</t>
        </is>
      </c>
      <c r="I6569" s="8" t="inlineStr">
        <is>
          <t>M42J92H4UF2GS1XLY</t>
        </is>
      </c>
      <c r="J6569" s="8" t="inlineStr">
        <is>
          <t>03 - Supercar</t>
        </is>
      </c>
      <c r="K6569" s="12" t="n">
        <v>370000</v>
      </c>
      <c r="L6569" s="8" t="inlineStr">
        <is>
          <t>Massachusetts</t>
        </is>
      </c>
      <c r="M6569" s="13" t="n">
        <v>10035.38</v>
      </c>
      <c r="N6569" s="13" t="n"/>
      <c r="O6569" s="8" t="inlineStr">
        <is>
          <t>3 + at-fault claims - 5 yrs</t>
        </is>
      </c>
    </row>
    <row r="6570">
      <c r="A6570" s="8" t="inlineStr">
        <is>
          <t>0695c7d1-4862-5c4a-9fd1-5dc39719dd95</t>
        </is>
      </c>
      <c r="B6570" s="9" t="inlineStr">
        <is>
          <t>2026-04</t>
        </is>
      </c>
      <c r="C6570" s="10" t="n"/>
      <c r="D6570" s="9" t="inlineStr">
        <is>
          <t>Declined</t>
        </is>
      </c>
      <c r="E6570" s="8" t="inlineStr">
        <is>
          <t>Leopold Harrington</t>
        </is>
      </c>
      <c r="F6570" s="11" t="n">
        <v>1959</v>
      </c>
      <c r="G6570" s="8" t="inlineStr">
        <is>
          <t>Mercedes-Benz</t>
        </is>
      </c>
      <c r="H6570" s="8" t="inlineStr">
        <is>
          <t>AMG GT</t>
        </is>
      </c>
      <c r="I6570" s="8" t="inlineStr">
        <is>
          <t>1U0FT2SP031M7TLAZ</t>
        </is>
      </c>
      <c r="J6570" s="8" t="inlineStr">
        <is>
          <t>02 - Sports / GT</t>
        </is>
      </c>
      <c r="K6570" s="12" t="n">
        <v>505000</v>
      </c>
      <c r="L6570" s="8" t="inlineStr">
        <is>
          <t>Ohio</t>
        </is>
      </c>
      <c r="M6570" s="13" t="n">
        <v>8608.82</v>
      </c>
      <c r="N6570" s="13" t="n"/>
      <c r="O6570" s="8" t="inlineStr">
        <is>
          <t>3 + at-fault claims - 5 yrs</t>
        </is>
      </c>
    </row>
    <row r="6571">
      <c r="A6571" s="8" t="inlineStr">
        <is>
          <t>074f7d0d-e41a-536c-b047-a677e6b6eef8</t>
        </is>
      </c>
      <c r="B6571" s="9" t="inlineStr">
        <is>
          <t>2026-04</t>
        </is>
      </c>
      <c r="C6571" s="10" t="n"/>
      <c r="D6571" s="9" t="inlineStr">
        <is>
          <t>Declined</t>
        </is>
      </c>
      <c r="E6571" s="8" t="inlineStr">
        <is>
          <t>Desmond Harrington</t>
        </is>
      </c>
      <c r="F6571" s="11" t="n">
        <v>1996</v>
      </c>
      <c r="G6571" s="8" t="inlineStr">
        <is>
          <t>Aston Martin</t>
        </is>
      </c>
      <c r="H6571" s="8" t="inlineStr">
        <is>
          <t>DB5</t>
        </is>
      </c>
      <c r="I6571" s="8" t="inlineStr">
        <is>
          <t>FEPUKYHSZBB5KGNV7</t>
        </is>
      </c>
      <c r="J6571" s="8" t="inlineStr">
        <is>
          <t>07 - Post-War Classic (1946-1972)</t>
        </is>
      </c>
      <c r="K6571" s="12" t="n">
        <v>475000</v>
      </c>
      <c r="L6571" s="8" t="inlineStr">
        <is>
          <t>New York</t>
        </is>
      </c>
      <c r="M6571" s="13" t="n">
        <v>5506.42</v>
      </c>
      <c r="N6571" s="13" t="n"/>
      <c r="O6571" s="8" t="inlineStr">
        <is>
          <t>3 + at-fault claims - 5 yrs</t>
        </is>
      </c>
    </row>
    <row r="6572">
      <c r="A6572" s="8" t="inlineStr">
        <is>
          <t>0a38675e-d6fb-5a02-9916-c86ff6513a77</t>
        </is>
      </c>
      <c r="B6572" s="9" t="inlineStr">
        <is>
          <t>2026-04</t>
        </is>
      </c>
      <c r="C6572" s="10" t="n"/>
      <c r="D6572" s="9" t="inlineStr">
        <is>
          <t>Declined</t>
        </is>
      </c>
      <c r="E6572" s="8" t="inlineStr">
        <is>
          <t>Delphine Pennington</t>
        </is>
      </c>
      <c r="F6572" s="11" t="n">
        <v>1967</v>
      </c>
      <c r="G6572" s="8" t="inlineStr">
        <is>
          <t>Aston Martin</t>
        </is>
      </c>
      <c r="H6572" s="8" t="inlineStr">
        <is>
          <t>DB12</t>
        </is>
      </c>
      <c r="I6572" s="8" t="inlineStr">
        <is>
          <t>4CJVU7GMEYKW7P0MV</t>
        </is>
      </c>
      <c r="J6572" s="8" t="inlineStr">
        <is>
          <t>02 - Sports / GT</t>
        </is>
      </c>
      <c r="K6572" s="12" t="n">
        <v>275000</v>
      </c>
      <c r="L6572" s="8" t="inlineStr">
        <is>
          <t>Alaska</t>
        </is>
      </c>
      <c r="M6572" s="13" t="n">
        <v>4436.32</v>
      </c>
      <c r="N6572" s="13" t="n"/>
      <c r="O6572" s="8" t="inlineStr">
        <is>
          <t>3 + at-fault claims - 5 yrs</t>
        </is>
      </c>
    </row>
    <row r="6573">
      <c r="A6573" s="8" t="inlineStr">
        <is>
          <t>0ad636f4-c879-541a-b25b-1a58307502b0</t>
        </is>
      </c>
      <c r="B6573" s="9" t="inlineStr">
        <is>
          <t>2026-04</t>
        </is>
      </c>
      <c r="C6573" s="10" t="n"/>
      <c r="D6573" s="9" t="inlineStr">
        <is>
          <t>Declined</t>
        </is>
      </c>
      <c r="E6573" s="8" t="inlineStr">
        <is>
          <t>Delphine Montoya</t>
        </is>
      </c>
      <c r="F6573" s="11" t="n">
        <v>2007</v>
      </c>
      <c r="G6573" s="8" t="inlineStr">
        <is>
          <t>Mercedes-Benz</t>
        </is>
      </c>
      <c r="H6573" s="8" t="inlineStr">
        <is>
          <t>280SL Pagoda</t>
        </is>
      </c>
      <c r="I6573" s="8" t="inlineStr">
        <is>
          <t>H2LR4FTKJBRF192DX</t>
        </is>
      </c>
      <c r="J6573" s="8" t="inlineStr">
        <is>
          <t>07 - Post-War Classic (1946-1972)</t>
        </is>
      </c>
      <c r="K6573" s="12" t="n">
        <v>550000</v>
      </c>
      <c r="L6573" s="8" t="inlineStr">
        <is>
          <t>Wyoming</t>
        </is>
      </c>
      <c r="M6573" s="13" t="n">
        <v>4774.62</v>
      </c>
      <c r="N6573" s="13" t="n"/>
      <c r="O6573" s="8" t="inlineStr">
        <is>
          <t>3 + at-fault claims - 5 yrs</t>
        </is>
      </c>
    </row>
    <row r="6574">
      <c r="A6574" s="8" t="inlineStr">
        <is>
          <t>0ada31dc-3178-5487-becd-785103cc5958</t>
        </is>
      </c>
      <c r="B6574" s="9" t="inlineStr">
        <is>
          <t>2026-04</t>
        </is>
      </c>
      <c r="C6574" s="10" t="n"/>
      <c r="D6574" s="9" t="inlineStr">
        <is>
          <t>Declined</t>
        </is>
      </c>
      <c r="E6574" s="8" t="inlineStr">
        <is>
          <t>Mireille Whitlock</t>
        </is>
      </c>
      <c r="F6574" s="11" t="n">
        <v>1965</v>
      </c>
      <c r="G6574" s="8" t="inlineStr">
        <is>
          <t>Lamborghini</t>
        </is>
      </c>
      <c r="H6574" s="8" t="inlineStr">
        <is>
          <t>Huracan EVO</t>
        </is>
      </c>
      <c r="I6574" s="8" t="inlineStr">
        <is>
          <t>4T2R34FHER7DAUHT7</t>
        </is>
      </c>
      <c r="J6574" s="8" t="inlineStr">
        <is>
          <t>03 - Supercar</t>
        </is>
      </c>
      <c r="K6574" s="12" t="n">
        <v>285000</v>
      </c>
      <c r="L6574" s="8" t="inlineStr">
        <is>
          <t>Indiana</t>
        </is>
      </c>
      <c r="M6574" s="13" t="n">
        <v>7606.27</v>
      </c>
      <c r="N6574" s="13" t="n"/>
      <c r="O6574" s="8" t="inlineStr">
        <is>
          <t>3 + at-fault claims - 5 yrs</t>
        </is>
      </c>
    </row>
    <row r="6575">
      <c r="A6575" s="8" t="inlineStr">
        <is>
          <t>10e7579a-6d63-5473-8fda-504fa964db8e</t>
        </is>
      </c>
      <c r="B6575" s="9" t="inlineStr">
        <is>
          <t>2026-04</t>
        </is>
      </c>
      <c r="C6575" s="10" t="n"/>
      <c r="D6575" s="9" t="inlineStr">
        <is>
          <t>Declined</t>
        </is>
      </c>
      <c r="E6575" s="8" t="inlineStr">
        <is>
          <t>Everett Okonkwo</t>
        </is>
      </c>
      <c r="F6575" s="11" t="n">
        <v>1974</v>
      </c>
      <c r="G6575" s="8" t="inlineStr">
        <is>
          <t>Ferrari</t>
        </is>
      </c>
      <c r="H6575" s="8" t="inlineStr">
        <is>
          <t>275 GTB/4</t>
        </is>
      </c>
      <c r="I6575" s="8" t="inlineStr">
        <is>
          <t>JB5J2ZALG81C0TKUZ</t>
        </is>
      </c>
      <c r="J6575" s="8" t="inlineStr">
        <is>
          <t>07 - Post-War Classic (1946-1972)</t>
        </is>
      </c>
      <c r="K6575" s="12" t="n">
        <v>1250000</v>
      </c>
      <c r="L6575" s="8" t="inlineStr">
        <is>
          <t>West Virginia</t>
        </is>
      </c>
      <c r="M6575" s="13" t="n">
        <v>11919.81</v>
      </c>
      <c r="N6575" s="13" t="n"/>
      <c r="O6575" s="8" t="inlineStr">
        <is>
          <t>3 + at-fault claims - 5 yrs</t>
        </is>
      </c>
    </row>
    <row r="6576">
      <c r="A6576" s="8" t="inlineStr">
        <is>
          <t>12d80b6f-b42b-5f55-82da-8b3709675d7e</t>
        </is>
      </c>
      <c r="B6576" s="9" t="inlineStr">
        <is>
          <t>2026-04</t>
        </is>
      </c>
      <c r="C6576" s="10" t="n"/>
      <c r="D6576" s="9" t="inlineStr">
        <is>
          <t>Declined</t>
        </is>
      </c>
      <c r="E6576" s="8" t="inlineStr">
        <is>
          <t>Desmond Fairweather</t>
        </is>
      </c>
      <c r="F6576" s="11" t="n">
        <v>2019</v>
      </c>
      <c r="G6576" s="8" t="inlineStr">
        <is>
          <t>Mercedes-Benz</t>
        </is>
      </c>
      <c r="H6576" s="8" t="inlineStr">
        <is>
          <t>AMG GT</t>
        </is>
      </c>
      <c r="I6576" s="8" t="inlineStr">
        <is>
          <t>W3EHHVB6R87N5UT5R</t>
        </is>
      </c>
      <c r="J6576" s="8" t="inlineStr">
        <is>
          <t>02 - Sports / GT</t>
        </is>
      </c>
      <c r="K6576" s="12" t="n">
        <v>725000</v>
      </c>
      <c r="L6576" s="8" t="inlineStr">
        <is>
          <t>Wyoming</t>
        </is>
      </c>
      <c r="M6576" s="13" t="n">
        <v>9513.92</v>
      </c>
      <c r="N6576" s="13" t="n"/>
      <c r="O6576" s="8" t="inlineStr">
        <is>
          <t>3 + at-fault claims - 5 yrs</t>
        </is>
      </c>
    </row>
    <row r="6577">
      <c r="A6577" s="8" t="inlineStr">
        <is>
          <t>13238775-d68e-5722-99b8-c245d89c3a99</t>
        </is>
      </c>
      <c r="B6577" s="9" t="inlineStr">
        <is>
          <t>2026-04</t>
        </is>
      </c>
      <c r="C6577" s="10" t="n"/>
      <c r="D6577" s="9" t="inlineStr">
        <is>
          <t>Declined</t>
        </is>
      </c>
      <c r="E6577" s="8" t="inlineStr">
        <is>
          <t>Cassius Delacroix</t>
        </is>
      </c>
      <c r="F6577" s="11" t="n">
        <v>1959</v>
      </c>
      <c r="G6577" s="8" t="inlineStr">
        <is>
          <t>Mercedes-Benz</t>
        </is>
      </c>
      <c r="H6577" s="8" t="inlineStr">
        <is>
          <t>AMG GT</t>
        </is>
      </c>
      <c r="I6577" s="8" t="inlineStr">
        <is>
          <t>U2GUL9EKGN4D6SGMG</t>
        </is>
      </c>
      <c r="J6577" s="8" t="inlineStr">
        <is>
          <t>02 - Sports / GT</t>
        </is>
      </c>
      <c r="K6577" s="12" t="n">
        <v>1165000</v>
      </c>
      <c r="L6577" s="8" t="inlineStr">
        <is>
          <t>Oklahoma</t>
        </is>
      </c>
      <c r="M6577" s="13" t="n">
        <v>15232.92</v>
      </c>
      <c r="N6577" s="13" t="n"/>
      <c r="O6577" s="8" t="inlineStr">
        <is>
          <t>3 + at-fault claims - 5 yrs</t>
        </is>
      </c>
    </row>
    <row r="6578">
      <c r="A6578" s="8" t="inlineStr">
        <is>
          <t>14786db7-1d42-586d-856a-707e91e95955</t>
        </is>
      </c>
      <c r="B6578" s="9" t="inlineStr">
        <is>
          <t>2026-04</t>
        </is>
      </c>
      <c r="C6578" s="10" t="n"/>
      <c r="D6578" s="9" t="inlineStr">
        <is>
          <t>Declined</t>
        </is>
      </c>
      <c r="E6578" s="8" t="inlineStr">
        <is>
          <t>Cassius Blackwood</t>
        </is>
      </c>
      <c r="F6578" s="11" t="n">
        <v>1976</v>
      </c>
      <c r="G6578" s="8" t="inlineStr">
        <is>
          <t>Lamborghini</t>
        </is>
      </c>
      <c r="H6578" s="8" t="inlineStr">
        <is>
          <t>Huracan EVO</t>
        </is>
      </c>
      <c r="I6578" s="8" t="inlineStr">
        <is>
          <t>H3KD6BU4ANUE7JVZL</t>
        </is>
      </c>
      <c r="J6578" s="8" t="inlineStr">
        <is>
          <t>03 - Supercar</t>
        </is>
      </c>
      <c r="K6578" s="12" t="n">
        <v>1270000</v>
      </c>
      <c r="L6578" s="8" t="inlineStr">
        <is>
          <t>Oregon</t>
        </is>
      </c>
      <c r="M6578" s="13" t="n">
        <v>21661.89</v>
      </c>
      <c r="N6578" s="13" t="n"/>
      <c r="O6578" s="8" t="inlineStr">
        <is>
          <t>3 + at-fault claims - 5 yrs</t>
        </is>
      </c>
    </row>
    <row r="6579">
      <c r="A6579" s="8" t="inlineStr">
        <is>
          <t>14a805ff-b1a2-549e-b4cf-1171908c577f</t>
        </is>
      </c>
      <c r="B6579" s="9" t="inlineStr">
        <is>
          <t>2026-04</t>
        </is>
      </c>
      <c r="C6579" s="10" t="n"/>
      <c r="D6579" s="9" t="inlineStr">
        <is>
          <t>Declined</t>
        </is>
      </c>
      <c r="E6579" s="8" t="inlineStr">
        <is>
          <t>Wilhelmina Rourke</t>
        </is>
      </c>
      <c r="F6579" s="11" t="n">
        <v>2016</v>
      </c>
      <c r="G6579" s="8" t="inlineStr">
        <is>
          <t>Aston Martin</t>
        </is>
      </c>
      <c r="H6579" s="8" t="inlineStr">
        <is>
          <t>DB12</t>
        </is>
      </c>
      <c r="I6579" s="8" t="inlineStr">
        <is>
          <t>X7DXGZKBJMUUEBA5R</t>
        </is>
      </c>
      <c r="J6579" s="8" t="inlineStr">
        <is>
          <t>02 - Sports / GT</t>
        </is>
      </c>
      <c r="K6579" s="12" t="n">
        <v>760000</v>
      </c>
      <c r="L6579" s="8" t="inlineStr">
        <is>
          <t>Vermont</t>
        </is>
      </c>
      <c r="M6579" s="13" t="n">
        <v>11371.32</v>
      </c>
      <c r="N6579" s="13" t="n"/>
      <c r="O6579" s="8" t="inlineStr">
        <is>
          <t>3 + at-fault claims - 5 yrs</t>
        </is>
      </c>
    </row>
    <row r="6580">
      <c r="A6580" s="8" t="inlineStr">
        <is>
          <t>1527e4e3-f38d-5416-8d05-db9fc454d0f7</t>
        </is>
      </c>
      <c r="B6580" s="9" t="inlineStr">
        <is>
          <t>2026-04</t>
        </is>
      </c>
      <c r="C6580" s="10" t="n"/>
      <c r="D6580" s="9" t="inlineStr">
        <is>
          <t>Declined</t>
        </is>
      </c>
      <c r="E6580" s="8" t="inlineStr">
        <is>
          <t>Horace Harrington</t>
        </is>
      </c>
      <c r="F6580" s="11" t="n">
        <v>1964</v>
      </c>
      <c r="G6580" s="8" t="inlineStr">
        <is>
          <t>Maserati</t>
        </is>
      </c>
      <c r="H6580" s="8" t="inlineStr">
        <is>
          <t>GranTurismo</t>
        </is>
      </c>
      <c r="I6580" s="8" t="inlineStr">
        <is>
          <t>4F4PZ4KFLDJUHYY26</t>
        </is>
      </c>
      <c r="J6580" s="8" t="inlineStr">
        <is>
          <t>02 - Sports / GT</t>
        </is>
      </c>
      <c r="K6580" s="12" t="n">
        <v>1405000</v>
      </c>
      <c r="L6580" s="8" t="inlineStr">
        <is>
          <t>New Jersey</t>
        </is>
      </c>
      <c r="M6580" s="13" t="n">
        <v>13267.97</v>
      </c>
      <c r="N6580" s="13" t="n"/>
      <c r="O6580" s="8" t="inlineStr">
        <is>
          <t>3 + at-fault claims - 5 yrs</t>
        </is>
      </c>
    </row>
    <row r="6581">
      <c r="A6581" s="8" t="inlineStr">
        <is>
          <t>15cbb7ad-af63-5fc1-ae8f-ebbdd9a0627c</t>
        </is>
      </c>
      <c r="B6581" s="9" t="inlineStr">
        <is>
          <t>2026-04</t>
        </is>
      </c>
      <c r="C6581" s="10" t="n"/>
      <c r="D6581" s="9" t="inlineStr">
        <is>
          <t>Referred</t>
        </is>
      </c>
      <c r="E6581" s="8" t="inlineStr">
        <is>
          <t>Ramona Delacroix</t>
        </is>
      </c>
      <c r="F6581" s="11" t="n">
        <v>1995</v>
      </c>
      <c r="G6581" s="8" t="inlineStr">
        <is>
          <t>Aston Martin</t>
        </is>
      </c>
      <c r="H6581" s="8" t="inlineStr">
        <is>
          <t>DB12</t>
        </is>
      </c>
      <c r="I6581" s="8" t="inlineStr">
        <is>
          <t>U9HKWLJTTDR7L8JUK</t>
        </is>
      </c>
      <c r="J6581" s="8" t="inlineStr">
        <is>
          <t>02 - Sports / GT</t>
        </is>
      </c>
      <c r="K6581" s="12" t="n">
        <v>275000</v>
      </c>
      <c r="L6581" s="8" t="inlineStr">
        <is>
          <t>North Carolina</t>
        </is>
      </c>
      <c r="M6581" s="13" t="n">
        <v>4475.24</v>
      </c>
      <c r="N6581" s="13" t="n"/>
      <c r="O6581" s="8" t="inlineStr">
        <is>
          <t>1 at-fault claim over $100k</t>
        </is>
      </c>
    </row>
    <row r="6582">
      <c r="A6582" s="8" t="inlineStr">
        <is>
          <t>15eb799d-6213-5282-bd76-451fb18a41db</t>
        </is>
      </c>
      <c r="B6582" s="9" t="inlineStr">
        <is>
          <t>2026-04</t>
        </is>
      </c>
      <c r="C6582" s="10" t="n"/>
      <c r="D6582" s="9" t="inlineStr">
        <is>
          <t>Referred</t>
        </is>
      </c>
      <c r="E6582" s="8" t="inlineStr">
        <is>
          <t>Anouk Vasquez</t>
        </is>
      </c>
      <c r="F6582" s="11" t="n">
        <v>2018</v>
      </c>
      <c r="G6582" s="8" t="inlineStr">
        <is>
          <t>Aston Martin</t>
        </is>
      </c>
      <c r="H6582" s="8" t="inlineStr">
        <is>
          <t>DB12</t>
        </is>
      </c>
      <c r="I6582" s="8" t="inlineStr">
        <is>
          <t>9GRNDG4SZ2J46VL0D</t>
        </is>
      </c>
      <c r="J6582" s="8" t="inlineStr">
        <is>
          <t>02 - Sports / GT</t>
        </is>
      </c>
      <c r="K6582" s="12" t="n">
        <v>905000</v>
      </c>
      <c r="L6582" s="8" t="inlineStr">
        <is>
          <t>California</t>
        </is>
      </c>
      <c r="M6582" s="13" t="n">
        <v>14983.73</v>
      </c>
      <c r="N6582" s="13" t="n"/>
      <c r="O6582" s="8" t="inlineStr">
        <is>
          <t>1 theft / total loss claim</t>
        </is>
      </c>
    </row>
    <row r="6583">
      <c r="A6583" s="8" t="inlineStr">
        <is>
          <t>17b9f473-fb6a-52a9-9553-f0647002ceb3</t>
        </is>
      </c>
      <c r="B6583" s="9" t="inlineStr">
        <is>
          <t>2026-04</t>
        </is>
      </c>
      <c r="C6583" s="10" t="n"/>
      <c r="D6583" s="9" t="inlineStr">
        <is>
          <t>Referred</t>
        </is>
      </c>
      <c r="E6583" s="8" t="inlineStr">
        <is>
          <t>Lorenzo Nakashima</t>
        </is>
      </c>
      <c r="F6583" s="11" t="n">
        <v>1989</v>
      </c>
      <c r="G6583" s="8" t="inlineStr">
        <is>
          <t>Mercedes-Benz</t>
        </is>
      </c>
      <c r="H6583" s="8" t="inlineStr">
        <is>
          <t>280SL Pagoda</t>
        </is>
      </c>
      <c r="I6583" s="8" t="inlineStr">
        <is>
          <t>C3WP1S6UHNYTWD53A</t>
        </is>
      </c>
      <c r="J6583" s="8" t="inlineStr">
        <is>
          <t>07 - Post-War Classic (1946-1972)</t>
        </is>
      </c>
      <c r="K6583" s="12" t="n">
        <v>885000</v>
      </c>
      <c r="L6583" s="8" t="inlineStr">
        <is>
          <t>North Carolina</t>
        </is>
      </c>
      <c r="M6583" s="13" t="n">
        <v>8257.219999999999</v>
      </c>
      <c r="N6583" s="13" t="n"/>
      <c r="O6583" s="8" t="inlineStr">
        <is>
          <t>2 at-fault claims - 5 yrs</t>
        </is>
      </c>
    </row>
    <row r="6584">
      <c r="A6584" s="8" t="inlineStr">
        <is>
          <t>18b517ad-3636-5f1c-b9c2-2d3150ae8cc9</t>
        </is>
      </c>
      <c r="B6584" s="9" t="inlineStr">
        <is>
          <t>2026-04</t>
        </is>
      </c>
      <c r="C6584" s="10" t="n"/>
      <c r="D6584" s="9" t="inlineStr">
        <is>
          <t>Declined</t>
        </is>
      </c>
      <c r="E6584" s="8" t="inlineStr">
        <is>
          <t>Ottilie Nakashima</t>
        </is>
      </c>
      <c r="F6584" s="11" t="n">
        <v>2015</v>
      </c>
      <c r="G6584" s="8" t="inlineStr">
        <is>
          <t>BMW</t>
        </is>
      </c>
      <c r="H6584" s="8" t="inlineStr">
        <is>
          <t>M8 Competition</t>
        </is>
      </c>
      <c r="I6584" s="8" t="inlineStr">
        <is>
          <t>SMFZVTYALB2B6GNVP</t>
        </is>
      </c>
      <c r="J6584" s="8" t="inlineStr">
        <is>
          <t>02 - Sports / GT</t>
        </is>
      </c>
      <c r="K6584" s="12" t="n">
        <v>700000</v>
      </c>
      <c r="L6584" s="8" t="inlineStr">
        <is>
          <t>Texas</t>
        </is>
      </c>
      <c r="M6584" s="13" t="n">
        <v>9872.639999999999</v>
      </c>
      <c r="N6584" s="13" t="n"/>
      <c r="O6584" s="8" t="inlineStr">
        <is>
          <t>3 + at-fault claims - 5 yrs</t>
        </is>
      </c>
    </row>
    <row r="6585">
      <c r="A6585" s="8" t="inlineStr">
        <is>
          <t>1975a01b-7f4e-599b-ae3e-0dbd84646cbe</t>
        </is>
      </c>
      <c r="B6585" s="9" t="inlineStr">
        <is>
          <t>2026-04</t>
        </is>
      </c>
      <c r="C6585" s="10" t="n"/>
      <c r="D6585" s="9" t="inlineStr">
        <is>
          <t>Declined</t>
        </is>
      </c>
      <c r="E6585" s="8" t="inlineStr">
        <is>
          <t>Lorenzo Larsson</t>
        </is>
      </c>
      <c r="F6585" s="11" t="n">
        <v>1993</v>
      </c>
      <c r="G6585" s="8" t="inlineStr">
        <is>
          <t>Maserati</t>
        </is>
      </c>
      <c r="H6585" s="8" t="inlineStr">
        <is>
          <t>GranTurismo</t>
        </is>
      </c>
      <c r="I6585" s="8" t="inlineStr">
        <is>
          <t>2W396KH7A6CE7TERT</t>
        </is>
      </c>
      <c r="J6585" s="8" t="inlineStr">
        <is>
          <t>02 - Sports / GT</t>
        </is>
      </c>
      <c r="K6585" s="12" t="n">
        <v>1680000</v>
      </c>
      <c r="L6585" s="8" t="inlineStr">
        <is>
          <t>Florida</t>
        </is>
      </c>
      <c r="M6585" s="13" t="n">
        <v>24756.23</v>
      </c>
      <c r="N6585" s="13" t="n"/>
      <c r="O6585" s="8" t="inlineStr">
        <is>
          <t>3 + at-fault claims - 5 yrs</t>
        </is>
      </c>
    </row>
    <row r="6586">
      <c r="A6586" s="8" t="inlineStr">
        <is>
          <t>19fb7550-90a7-50dd-ae70-3126b55ff675</t>
        </is>
      </c>
      <c r="B6586" s="9" t="inlineStr">
        <is>
          <t>2026-04</t>
        </is>
      </c>
      <c r="C6586" s="10" t="n"/>
      <c r="D6586" s="9" t="inlineStr">
        <is>
          <t>Declined</t>
        </is>
      </c>
      <c r="E6586" s="8" t="inlineStr">
        <is>
          <t>Saoirse Chattopadhyay</t>
        </is>
      </c>
      <c r="F6586" s="11" t="n">
        <v>1967</v>
      </c>
      <c r="G6586" s="8" t="inlineStr">
        <is>
          <t>Mercedes-Benz</t>
        </is>
      </c>
      <c r="H6586" s="8" t="inlineStr">
        <is>
          <t>AMG GT</t>
        </is>
      </c>
      <c r="I6586" s="8" t="inlineStr">
        <is>
          <t>ZT6V9HZAZNBNNAXZX</t>
        </is>
      </c>
      <c r="J6586" s="8" t="inlineStr">
        <is>
          <t>02 - Sports / GT</t>
        </is>
      </c>
      <c r="K6586" s="12" t="n">
        <v>1950000</v>
      </c>
      <c r="L6586" s="8" t="inlineStr">
        <is>
          <t>Louisiana</t>
        </is>
      </c>
      <c r="M6586" s="13" t="n">
        <v>24485.38</v>
      </c>
      <c r="N6586" s="13" t="n"/>
      <c r="O6586" s="8" t="inlineStr">
        <is>
          <t>3 + at-fault claims - 5 yrs</t>
        </is>
      </c>
    </row>
    <row r="6587">
      <c r="A6587" s="8" t="inlineStr">
        <is>
          <t>1ab7a150-5f6f-559a-a4a4-8533da0cc31e</t>
        </is>
      </c>
      <c r="B6587" s="9" t="inlineStr">
        <is>
          <t>2026-04</t>
        </is>
      </c>
      <c r="C6587" s="10" t="n"/>
      <c r="D6587" s="9" t="inlineStr">
        <is>
          <t>Referred</t>
        </is>
      </c>
      <c r="E6587" s="8" t="inlineStr">
        <is>
          <t>Callum Underwood</t>
        </is>
      </c>
      <c r="F6587" s="11" t="n">
        <v>2023</v>
      </c>
      <c r="G6587" s="8" t="inlineStr">
        <is>
          <t>Bentley</t>
        </is>
      </c>
      <c r="H6587" s="8" t="inlineStr">
        <is>
          <t>4.5 Litre</t>
        </is>
      </c>
      <c r="I6587" s="8" t="inlineStr">
        <is>
          <t>FJX0JKTT7HHMS5FG3</t>
        </is>
      </c>
      <c r="J6587" s="8" t="inlineStr">
        <is>
          <t>06 - Vintage Pre-War (pre-1946)</t>
        </is>
      </c>
      <c r="K6587" s="12" t="n">
        <v>990000</v>
      </c>
      <c r="L6587" s="8" t="inlineStr">
        <is>
          <t>Ohio</t>
        </is>
      </c>
      <c r="M6587" s="13" t="n">
        <v>9866.379999999999</v>
      </c>
      <c r="N6587" s="13" t="n"/>
      <c r="O6587" s="8" t="inlineStr">
        <is>
          <t>Prior carrier non-renewal / cancellation</t>
        </is>
      </c>
    </row>
    <row r="6588">
      <c r="A6588" s="8" t="inlineStr">
        <is>
          <t>1bb96917-efda-53fd-af67-9e4d47b5b668</t>
        </is>
      </c>
      <c r="B6588" s="9" t="inlineStr">
        <is>
          <t>2026-04</t>
        </is>
      </c>
      <c r="C6588" s="10" t="n"/>
      <c r="D6588" s="9" t="inlineStr">
        <is>
          <t>Declined</t>
        </is>
      </c>
      <c r="E6588" s="8" t="inlineStr">
        <is>
          <t>Beatrix Bellandi</t>
        </is>
      </c>
      <c r="F6588" s="11" t="n">
        <v>2005</v>
      </c>
      <c r="G6588" s="8" t="inlineStr">
        <is>
          <t>Porsche</t>
        </is>
      </c>
      <c r="H6588" s="8" t="inlineStr">
        <is>
          <t>911 Turbo S</t>
        </is>
      </c>
      <c r="I6588" s="8" t="inlineStr">
        <is>
          <t>6TF371VB6FPEC74TV</t>
        </is>
      </c>
      <c r="J6588" s="8" t="inlineStr">
        <is>
          <t>02 - Sports / GT</t>
        </is>
      </c>
      <c r="K6588" s="12" t="n">
        <v>535000</v>
      </c>
      <c r="L6588" s="8" t="inlineStr">
        <is>
          <t>Nebraska</t>
        </is>
      </c>
      <c r="M6588" s="13" t="n">
        <v>8529.719999999999</v>
      </c>
      <c r="N6588" s="13" t="n"/>
      <c r="O6588" s="8" t="inlineStr">
        <is>
          <t>3 + at-fault claims - 5 yrs</t>
        </is>
      </c>
    </row>
    <row r="6589">
      <c r="A6589" s="8" t="inlineStr">
        <is>
          <t>1c762cd5-6a65-527c-b073-2a73b1a48067</t>
        </is>
      </c>
      <c r="B6589" s="9" t="inlineStr">
        <is>
          <t>2026-04</t>
        </is>
      </c>
      <c r="C6589" s="10" t="n"/>
      <c r="D6589" s="9" t="inlineStr">
        <is>
          <t>Declined</t>
        </is>
      </c>
      <c r="E6589" s="8" t="inlineStr">
        <is>
          <t>Thaddeus Delacroix</t>
        </is>
      </c>
      <c r="F6589" s="11" t="n">
        <v>1969</v>
      </c>
      <c r="G6589" s="8" t="inlineStr">
        <is>
          <t>Mercedes-Benz</t>
        </is>
      </c>
      <c r="H6589" s="8" t="inlineStr">
        <is>
          <t>280SL Pagoda</t>
        </is>
      </c>
      <c r="I6589" s="8" t="inlineStr">
        <is>
          <t>U2K2MKHV09HRABVPF</t>
        </is>
      </c>
      <c r="J6589" s="8" t="inlineStr">
        <is>
          <t>07 - Post-War Classic (1946-1972)</t>
        </is>
      </c>
      <c r="K6589" s="12" t="n">
        <v>1545000</v>
      </c>
      <c r="L6589" s="8" t="inlineStr">
        <is>
          <t>Illinois</t>
        </is>
      </c>
      <c r="M6589" s="13" t="n">
        <v>15065.21</v>
      </c>
      <c r="N6589" s="13" t="n"/>
      <c r="O6589" s="8" t="inlineStr">
        <is>
          <t>3 + at-fault claims - 5 yrs</t>
        </is>
      </c>
    </row>
    <row r="6590">
      <c r="A6590" s="8" t="inlineStr">
        <is>
          <t>1caeb08e-0b1f-56c1-9cc7-a5d51fbe75e1</t>
        </is>
      </c>
      <c r="B6590" s="9" t="inlineStr">
        <is>
          <t>2026-04</t>
        </is>
      </c>
      <c r="C6590" s="10" t="n"/>
      <c r="D6590" s="9" t="inlineStr">
        <is>
          <t>Declined</t>
        </is>
      </c>
      <c r="E6590" s="8" t="inlineStr">
        <is>
          <t>Ottilie Whitlock</t>
        </is>
      </c>
      <c r="F6590" s="11" t="n">
        <v>2010</v>
      </c>
      <c r="G6590" s="8" t="inlineStr">
        <is>
          <t>Mercedes-Benz</t>
        </is>
      </c>
      <c r="H6590" s="8" t="inlineStr">
        <is>
          <t>280SL Pagoda</t>
        </is>
      </c>
      <c r="I6590" s="8" t="inlineStr">
        <is>
          <t>FRKPWW7JKD91GBWYZ</t>
        </is>
      </c>
      <c r="J6590" s="8" t="inlineStr">
        <is>
          <t>07 - Post-War Classic (1946-1972)</t>
        </is>
      </c>
      <c r="K6590" s="12" t="n">
        <v>1950000</v>
      </c>
      <c r="L6590" s="8" t="inlineStr">
        <is>
          <t>Pennsylvania</t>
        </is>
      </c>
      <c r="M6590" s="13" t="n">
        <v>13981.13</v>
      </c>
      <c r="N6590" s="13" t="n"/>
      <c r="O6590" s="8" t="inlineStr">
        <is>
          <t>3 + at-fault claims - 5 yrs</t>
        </is>
      </c>
    </row>
    <row r="6591">
      <c r="A6591" s="8" t="inlineStr">
        <is>
          <t>1e294b4b-0413-53e6-a911-3e6787814c50</t>
        </is>
      </c>
      <c r="B6591" s="9" t="inlineStr">
        <is>
          <t>2026-04</t>
        </is>
      </c>
      <c r="C6591" s="10" t="n"/>
      <c r="D6591" s="9" t="inlineStr">
        <is>
          <t>Referred</t>
        </is>
      </c>
      <c r="E6591" s="8" t="inlineStr">
        <is>
          <t>Noor Thistlewood</t>
        </is>
      </c>
      <c r="F6591" s="11" t="n">
        <v>2001</v>
      </c>
      <c r="G6591" s="8" t="inlineStr">
        <is>
          <t>Bentley</t>
        </is>
      </c>
      <c r="H6591" s="8" t="inlineStr">
        <is>
          <t>Continental GT</t>
        </is>
      </c>
      <c r="I6591" s="8" t="inlineStr">
        <is>
          <t>KREKTCXYKZD9V8NKT</t>
        </is>
      </c>
      <c r="J6591" s="8" t="inlineStr">
        <is>
          <t>02 - Sports / GT</t>
        </is>
      </c>
      <c r="K6591" s="12" t="n">
        <v>600000</v>
      </c>
      <c r="L6591" s="8" t="inlineStr">
        <is>
          <t>Ohio</t>
        </is>
      </c>
      <c r="M6591" s="13" t="n">
        <v>10228.3</v>
      </c>
      <c r="N6591" s="13" t="n"/>
      <c r="O6591" s="8" t="inlineStr">
        <is>
          <t>Prior carrier non-renewal / cancellation</t>
        </is>
      </c>
    </row>
    <row r="6592">
      <c r="A6592" s="8" t="inlineStr">
        <is>
          <t>1e7c796b-196c-51f6-a9ec-f767e5f5715c</t>
        </is>
      </c>
      <c r="B6592" s="9" t="inlineStr">
        <is>
          <t>2026-04</t>
        </is>
      </c>
      <c r="C6592" s="10" t="n"/>
      <c r="D6592" s="9" t="inlineStr">
        <is>
          <t>Declined</t>
        </is>
      </c>
      <c r="E6592" s="8" t="inlineStr">
        <is>
          <t>Sunniva Pennington</t>
        </is>
      </c>
      <c r="F6592" s="11" t="n">
        <v>1988</v>
      </c>
      <c r="G6592" s="8" t="inlineStr">
        <is>
          <t>Mercedes-Benz</t>
        </is>
      </c>
      <c r="H6592" s="8" t="inlineStr">
        <is>
          <t>AMG GT</t>
        </is>
      </c>
      <c r="I6592" s="8" t="inlineStr">
        <is>
          <t>YSMFP4ZATKY8GLHVM</t>
        </is>
      </c>
      <c r="J6592" s="8" t="inlineStr">
        <is>
          <t>02 - Sports / GT</t>
        </is>
      </c>
      <c r="K6592" s="12" t="n">
        <v>545000</v>
      </c>
      <c r="L6592" s="8" t="inlineStr">
        <is>
          <t>Wyoming</t>
        </is>
      </c>
      <c r="M6592" s="13" t="n">
        <v>7151.84</v>
      </c>
      <c r="N6592" s="13" t="n"/>
      <c r="O6592" s="8" t="inlineStr">
        <is>
          <t>3 + at-fault claims - 5 yrs</t>
        </is>
      </c>
    </row>
    <row r="6593">
      <c r="A6593" s="8" t="inlineStr">
        <is>
          <t>21ab2a35-ec9a-5730-bd2c-50af529b61ee</t>
        </is>
      </c>
      <c r="B6593" s="9" t="inlineStr">
        <is>
          <t>2026-04</t>
        </is>
      </c>
      <c r="C6593" s="10" t="n"/>
      <c r="D6593" s="9" t="inlineStr">
        <is>
          <t>Declined</t>
        </is>
      </c>
      <c r="E6593" s="8" t="inlineStr">
        <is>
          <t>Wilhelmina Pennington</t>
        </is>
      </c>
      <c r="F6593" s="11" t="n">
        <v>1966</v>
      </c>
      <c r="G6593" s="8" t="inlineStr">
        <is>
          <t>Mercedes-Benz</t>
        </is>
      </c>
      <c r="H6593" s="8" t="inlineStr">
        <is>
          <t>AMG GT</t>
        </is>
      </c>
      <c r="I6593" s="8" t="inlineStr">
        <is>
          <t>ZWP6YCTKPV9XA8MR5</t>
        </is>
      </c>
      <c r="J6593" s="8" t="inlineStr">
        <is>
          <t>02 - Sports / GT</t>
        </is>
      </c>
      <c r="K6593" s="12" t="n">
        <v>285000</v>
      </c>
      <c r="L6593" s="8" t="inlineStr">
        <is>
          <t>Indiana</t>
        </is>
      </c>
      <c r="M6593" s="13" t="n">
        <v>4960.61</v>
      </c>
      <c r="N6593" s="13" t="n"/>
      <c r="O6593" s="8" t="inlineStr">
        <is>
          <t>3 + at-fault claims - 5 yrs</t>
        </is>
      </c>
    </row>
    <row r="6594">
      <c r="A6594" s="8" t="inlineStr">
        <is>
          <t>21b4e4ef-71c4-500e-8a21-45a7f64bae68</t>
        </is>
      </c>
      <c r="B6594" s="9" t="inlineStr">
        <is>
          <t>2026-04</t>
        </is>
      </c>
      <c r="C6594" s="10" t="n"/>
      <c r="D6594" s="9" t="inlineStr">
        <is>
          <t>Referred</t>
        </is>
      </c>
      <c r="E6594" s="8" t="inlineStr">
        <is>
          <t>Desmond Thistlewood</t>
        </is>
      </c>
      <c r="F6594" s="11" t="n">
        <v>2012</v>
      </c>
      <c r="G6594" s="8" t="inlineStr">
        <is>
          <t>Porsche</t>
        </is>
      </c>
      <c r="H6594" s="8" t="inlineStr">
        <is>
          <t>911 Turbo S</t>
        </is>
      </c>
      <c r="I6594" s="8" t="inlineStr">
        <is>
          <t>XC47G1Z6MEV5S731F</t>
        </is>
      </c>
      <c r="J6594" s="8" t="inlineStr">
        <is>
          <t>02 - Sports / GT</t>
        </is>
      </c>
      <c r="K6594" s="12" t="n">
        <v>495000</v>
      </c>
      <c r="L6594" s="8" t="inlineStr">
        <is>
          <t>Ohio</t>
        </is>
      </c>
      <c r="M6594" s="13" t="n">
        <v>9736.559999999999</v>
      </c>
      <c r="N6594" s="13" t="n"/>
      <c r="O6594" s="8" t="inlineStr">
        <is>
          <t>2 at-fault claims - 5 yrs</t>
        </is>
      </c>
    </row>
    <row r="6595">
      <c r="A6595" s="8" t="inlineStr">
        <is>
          <t>22afa631-dbe6-5cc8-a3c5-52c2ad212538</t>
        </is>
      </c>
      <c r="B6595" s="9" t="inlineStr">
        <is>
          <t>2026-04</t>
        </is>
      </c>
      <c r="C6595" s="10" t="n"/>
      <c r="D6595" s="9" t="inlineStr">
        <is>
          <t>Declined</t>
        </is>
      </c>
      <c r="E6595" s="8" t="inlineStr">
        <is>
          <t>Delphine Nakashima</t>
        </is>
      </c>
      <c r="F6595" s="11" t="n">
        <v>1973</v>
      </c>
      <c r="G6595" s="8" t="inlineStr">
        <is>
          <t>Mercedes-Benz</t>
        </is>
      </c>
      <c r="H6595" s="8" t="inlineStr">
        <is>
          <t>AMG GT</t>
        </is>
      </c>
      <c r="I6595" s="8" t="inlineStr">
        <is>
          <t>E6XB4360L2XH38EKC</t>
        </is>
      </c>
      <c r="J6595" s="8" t="inlineStr">
        <is>
          <t>02 - Sports / GT</t>
        </is>
      </c>
      <c r="K6595" s="12" t="n">
        <v>530000</v>
      </c>
      <c r="L6595" s="8" t="inlineStr">
        <is>
          <t>Massachusetts</t>
        </is>
      </c>
      <c r="M6595" s="13" t="n">
        <v>8125</v>
      </c>
      <c r="N6595" s="13" t="n"/>
      <c r="O6595" s="8" t="inlineStr">
        <is>
          <t>3 + at-fault claims - 5 yrs</t>
        </is>
      </c>
    </row>
    <row r="6596">
      <c r="A6596" s="8" t="inlineStr">
        <is>
          <t>22b03309-2d0b-59f8-a728-f076e7006211</t>
        </is>
      </c>
      <c r="B6596" s="9" t="inlineStr">
        <is>
          <t>2026-04</t>
        </is>
      </c>
      <c r="C6596" s="10" t="n"/>
      <c r="D6596" s="9" t="inlineStr">
        <is>
          <t>Declined</t>
        </is>
      </c>
      <c r="E6596" s="8" t="inlineStr">
        <is>
          <t>Horace Fairweather</t>
        </is>
      </c>
      <c r="F6596" s="11" t="n">
        <v>1996</v>
      </c>
      <c r="G6596" s="8" t="inlineStr">
        <is>
          <t>McLaren</t>
        </is>
      </c>
      <c r="H6596" s="8" t="inlineStr">
        <is>
          <t>750S</t>
        </is>
      </c>
      <c r="I6596" s="8" t="inlineStr">
        <is>
          <t>JMZDCJ9H234HJ3XXS</t>
        </is>
      </c>
      <c r="J6596" s="8" t="inlineStr">
        <is>
          <t>03 - Supercar</t>
        </is>
      </c>
      <c r="K6596" s="12" t="n">
        <v>1085000</v>
      </c>
      <c r="L6596" s="8" t="inlineStr">
        <is>
          <t>Missouri</t>
        </is>
      </c>
      <c r="M6596" s="13" t="n">
        <v>17360</v>
      </c>
      <c r="N6596" s="13" t="n"/>
      <c r="O6596" s="8" t="inlineStr">
        <is>
          <t>3 + at-fault claims - 5 yrs</t>
        </is>
      </c>
    </row>
    <row r="6597">
      <c r="A6597" s="8" t="inlineStr">
        <is>
          <t>22c01963-c42f-5526-9bc0-cc26d9e2bbf2</t>
        </is>
      </c>
      <c r="B6597" s="9" t="inlineStr">
        <is>
          <t>2026-04</t>
        </is>
      </c>
      <c r="C6597" s="10" t="n"/>
      <c r="D6597" s="9" t="inlineStr">
        <is>
          <t>Referred</t>
        </is>
      </c>
      <c r="E6597" s="8" t="inlineStr">
        <is>
          <t>Delphine Bellandi</t>
        </is>
      </c>
      <c r="F6597" s="11" t="n">
        <v>1999</v>
      </c>
      <c r="G6597" s="8" t="inlineStr">
        <is>
          <t>McLaren</t>
        </is>
      </c>
      <c r="H6597" s="8" t="inlineStr">
        <is>
          <t>750S</t>
        </is>
      </c>
      <c r="I6597" s="8" t="inlineStr">
        <is>
          <t>8DDGKTDE1B7E0UP6D</t>
        </is>
      </c>
      <c r="J6597" s="8" t="inlineStr">
        <is>
          <t>03 - Supercar</t>
        </is>
      </c>
      <c r="K6597" s="12" t="n">
        <v>410000</v>
      </c>
      <c r="L6597" s="8" t="inlineStr">
        <is>
          <t>Florida</t>
        </is>
      </c>
      <c r="M6597" s="13" t="n">
        <v>12632.64</v>
      </c>
      <c r="N6597" s="13" t="n"/>
      <c r="O6597" s="8" t="inlineStr">
        <is>
          <t>Prior carrier non-renewal / cancellation</t>
        </is>
      </c>
    </row>
    <row r="6598">
      <c r="A6598" s="8" t="inlineStr">
        <is>
          <t>240c986d-d439-5144-8a07-6a7d3c2df005</t>
        </is>
      </c>
      <c r="B6598" s="9" t="inlineStr">
        <is>
          <t>2026-04</t>
        </is>
      </c>
      <c r="C6598" s="10" t="n"/>
      <c r="D6598" s="9" t="inlineStr">
        <is>
          <t>Declined</t>
        </is>
      </c>
      <c r="E6598" s="8" t="inlineStr">
        <is>
          <t>Cassius Pennington</t>
        </is>
      </c>
      <c r="F6598" s="11" t="n">
        <v>2011</v>
      </c>
      <c r="G6598" s="8" t="inlineStr">
        <is>
          <t>Lamborghini</t>
        </is>
      </c>
      <c r="H6598" s="8" t="inlineStr">
        <is>
          <t>Huracan EVO</t>
        </is>
      </c>
      <c r="I6598" s="8" t="inlineStr">
        <is>
          <t>SCHKCH7G5DEF4ZTSK</t>
        </is>
      </c>
      <c r="J6598" s="8" t="inlineStr">
        <is>
          <t>03 - Supercar</t>
        </is>
      </c>
      <c r="K6598" s="12" t="n">
        <v>735000</v>
      </c>
      <c r="L6598" s="8" t="inlineStr">
        <is>
          <t>New York</t>
        </is>
      </c>
      <c r="M6598" s="13" t="n">
        <v>16863.4</v>
      </c>
      <c r="N6598" s="13" t="n"/>
      <c r="O6598" s="8" t="inlineStr">
        <is>
          <t>3 + at-fault claims - 5 yrs</t>
        </is>
      </c>
    </row>
    <row r="6599">
      <c r="A6599" s="8" t="inlineStr">
        <is>
          <t>24c3f2f2-51d1-56f1-aaa7-849a96b30d77</t>
        </is>
      </c>
      <c r="B6599" s="9" t="inlineStr">
        <is>
          <t>2026-04</t>
        </is>
      </c>
      <c r="C6599" s="10" t="n"/>
      <c r="D6599" s="9" t="inlineStr">
        <is>
          <t>Declined</t>
        </is>
      </c>
      <c r="E6599" s="8" t="inlineStr">
        <is>
          <t>Ramona Nakashima</t>
        </is>
      </c>
      <c r="F6599" s="11" t="n">
        <v>1970</v>
      </c>
      <c r="G6599" s="8" t="inlineStr">
        <is>
          <t>BMW</t>
        </is>
      </c>
      <c r="H6599" s="8" t="inlineStr">
        <is>
          <t>M8 Competition</t>
        </is>
      </c>
      <c r="I6599" s="8" t="inlineStr">
        <is>
          <t>R3PDME6HDHCBUKDHK</t>
        </is>
      </c>
      <c r="J6599" s="8" t="inlineStr">
        <is>
          <t>02 - Sports / GT</t>
        </is>
      </c>
      <c r="K6599" s="12" t="n">
        <v>860000</v>
      </c>
      <c r="L6599" s="8" t="inlineStr">
        <is>
          <t>Florida</t>
        </is>
      </c>
      <c r="M6599" s="13" t="n">
        <v>14976.98</v>
      </c>
      <c r="N6599" s="13" t="n"/>
      <c r="O6599" s="8" t="inlineStr">
        <is>
          <t>3 + at-fault claims - 5 yrs</t>
        </is>
      </c>
    </row>
    <row r="6600">
      <c r="A6600" s="8" t="inlineStr">
        <is>
          <t>257311b9-655f-5c32-9bdf-fc84e88a5ed2</t>
        </is>
      </c>
      <c r="B6600" s="9" t="inlineStr">
        <is>
          <t>2026-04</t>
        </is>
      </c>
      <c r="C6600" s="10" t="n"/>
      <c r="D6600" s="9" t="inlineStr">
        <is>
          <t>Referred</t>
        </is>
      </c>
      <c r="E6600" s="8" t="inlineStr">
        <is>
          <t>Wilhelmina Merriweather</t>
        </is>
      </c>
      <c r="F6600" s="11" t="n">
        <v>2018</v>
      </c>
      <c r="G6600" s="8" t="inlineStr">
        <is>
          <t>McLaren</t>
        </is>
      </c>
      <c r="H6600" s="8" t="inlineStr">
        <is>
          <t>750S</t>
        </is>
      </c>
      <c r="I6600" s="8" t="inlineStr">
        <is>
          <t>0F4GMF3TTHTA81SHW</t>
        </is>
      </c>
      <c r="J6600" s="8" t="inlineStr">
        <is>
          <t>03 - Supercar</t>
        </is>
      </c>
      <c r="K6600" s="12" t="n">
        <v>595000</v>
      </c>
      <c r="L6600" s="8" t="inlineStr">
        <is>
          <t>New Jersey</t>
        </is>
      </c>
      <c r="M6600" s="13" t="n">
        <v>9705.24</v>
      </c>
      <c r="N6600" s="13" t="n"/>
      <c r="O6600" s="8" t="inlineStr">
        <is>
          <t>1 theft / total loss claim</t>
        </is>
      </c>
    </row>
    <row r="6601">
      <c r="A6601" s="8" t="inlineStr">
        <is>
          <t>284d512e-bf4b-5a35-b3de-c6cd4abbf5b8</t>
        </is>
      </c>
      <c r="B6601" s="9" t="inlineStr">
        <is>
          <t>2026-04</t>
        </is>
      </c>
      <c r="C6601" s="10" t="n"/>
      <c r="D6601" s="9" t="inlineStr">
        <is>
          <t>Declined</t>
        </is>
      </c>
      <c r="E6601" s="8" t="inlineStr">
        <is>
          <t>Saoirse Underwood</t>
        </is>
      </c>
      <c r="F6601" s="11" t="n">
        <v>1977</v>
      </c>
      <c r="G6601" s="8" t="inlineStr">
        <is>
          <t>Alfa Romeo</t>
        </is>
      </c>
      <c r="H6601" s="8" t="inlineStr">
        <is>
          <t>8C 2900</t>
        </is>
      </c>
      <c r="I6601" s="8" t="inlineStr">
        <is>
          <t>6M8JV2CJNRS35R104</t>
        </is>
      </c>
      <c r="J6601" s="8" t="inlineStr">
        <is>
          <t>06 - Vintage Pre-War (pre-1946)</t>
        </is>
      </c>
      <c r="K6601" s="12" t="n">
        <v>680000</v>
      </c>
      <c r="L6601" s="8" t="inlineStr">
        <is>
          <t>Michigan</t>
        </is>
      </c>
      <c r="M6601" s="13" t="n">
        <v>7556.98</v>
      </c>
      <c r="N6601" s="13" t="n"/>
      <c r="O6601" s="8" t="inlineStr">
        <is>
          <t>3 + at-fault claims - 5 yrs</t>
        </is>
      </c>
    </row>
    <row r="6602">
      <c r="A6602" s="8" t="inlineStr">
        <is>
          <t>2949ea50-01ca-5913-85c2-28fa669b8b92</t>
        </is>
      </c>
      <c r="B6602" s="9" t="inlineStr">
        <is>
          <t>2026-04</t>
        </is>
      </c>
      <c r="C6602" s="10" t="n"/>
      <c r="D6602" s="9" t="inlineStr">
        <is>
          <t>Declined</t>
        </is>
      </c>
      <c r="E6602" s="8" t="inlineStr">
        <is>
          <t>Lorenzo Vandermeer</t>
        </is>
      </c>
      <c r="F6602" s="11" t="n">
        <v>1970</v>
      </c>
      <c r="G6602" s="8" t="inlineStr">
        <is>
          <t>Aston Martin</t>
        </is>
      </c>
      <c r="H6602" s="8" t="inlineStr">
        <is>
          <t>DB12</t>
        </is>
      </c>
      <c r="I6602" s="8" t="inlineStr">
        <is>
          <t>ZSE2BNR4RA4RBXKNJ</t>
        </is>
      </c>
      <c r="J6602" s="8" t="inlineStr">
        <is>
          <t>02 - Sports / GT</t>
        </is>
      </c>
      <c r="K6602" s="12" t="n">
        <v>240000</v>
      </c>
      <c r="L6602" s="8" t="inlineStr">
        <is>
          <t>Alaska</t>
        </is>
      </c>
      <c r="M6602" s="13" t="n">
        <v>4749.28</v>
      </c>
      <c r="N6602" s="13" t="n"/>
      <c r="O6602" s="8" t="inlineStr">
        <is>
          <t>3 + at-fault claims - 5 yrs</t>
        </is>
      </c>
    </row>
    <row r="6603">
      <c r="A6603" s="8" t="inlineStr">
        <is>
          <t>29ca8643-7edb-5786-a398-86d9ae975935</t>
        </is>
      </c>
      <c r="B6603" s="9" t="inlineStr">
        <is>
          <t>2026-04</t>
        </is>
      </c>
      <c r="C6603" s="10" t="n"/>
      <c r="D6603" s="9" t="inlineStr">
        <is>
          <t>Declined</t>
        </is>
      </c>
      <c r="E6603" s="8" t="inlineStr">
        <is>
          <t>Priya Okonkwo</t>
        </is>
      </c>
      <c r="F6603" s="11" t="n">
        <v>2012</v>
      </c>
      <c r="G6603" s="8" t="inlineStr">
        <is>
          <t>Aston Martin</t>
        </is>
      </c>
      <c r="H6603" s="8" t="inlineStr">
        <is>
          <t>DB12</t>
        </is>
      </c>
      <c r="I6603" s="8" t="inlineStr">
        <is>
          <t>307XCC1H6H7U6ZT8D</t>
        </is>
      </c>
      <c r="J6603" s="8" t="inlineStr">
        <is>
          <t>02 - Sports / GT</t>
        </is>
      </c>
      <c r="K6603" s="12" t="n">
        <v>595000</v>
      </c>
      <c r="L6603" s="8" t="inlineStr">
        <is>
          <t>North Dakota</t>
        </is>
      </c>
      <c r="M6603" s="13" t="n">
        <v>7443.11</v>
      </c>
      <c r="N6603" s="13" t="n"/>
      <c r="O6603" s="8" t="inlineStr">
        <is>
          <t>3 + at-fault claims - 5 yrs</t>
        </is>
      </c>
    </row>
    <row r="6604">
      <c r="A6604" s="8" t="inlineStr">
        <is>
          <t>2ad71a84-e981-57dc-8212-808bc9d4eb27</t>
        </is>
      </c>
      <c r="B6604" s="9" t="inlineStr">
        <is>
          <t>2026-04</t>
        </is>
      </c>
      <c r="C6604" s="10" t="n"/>
      <c r="D6604" s="9" t="inlineStr">
        <is>
          <t>Declined</t>
        </is>
      </c>
      <c r="E6604" s="8" t="inlineStr">
        <is>
          <t>Marisol Farkas</t>
        </is>
      </c>
      <c r="F6604" s="11" t="n">
        <v>1977</v>
      </c>
      <c r="G6604" s="8" t="inlineStr">
        <is>
          <t>Bentley</t>
        </is>
      </c>
      <c r="H6604" s="8" t="inlineStr">
        <is>
          <t>Continental GT</t>
        </is>
      </c>
      <c r="I6604" s="8" t="inlineStr">
        <is>
          <t>3Z91S3WJZ6AH17BJL</t>
        </is>
      </c>
      <c r="J6604" s="8" t="inlineStr">
        <is>
          <t>02 - Sports / GT</t>
        </is>
      </c>
      <c r="K6604" s="12" t="n">
        <v>485000</v>
      </c>
      <c r="L6604" s="8" t="inlineStr">
        <is>
          <t>Florida</t>
        </is>
      </c>
      <c r="M6604" s="13" t="n">
        <v>9745.75</v>
      </c>
      <c r="N6604" s="13" t="n"/>
      <c r="O6604" s="8" t="inlineStr">
        <is>
          <t>3 + at-fault claims - 5 yrs</t>
        </is>
      </c>
    </row>
    <row r="6605">
      <c r="A6605" s="8" t="inlineStr">
        <is>
          <t>2ae670f3-6a36-5a88-bfc6-557c20dd242c</t>
        </is>
      </c>
      <c r="B6605" s="9" t="inlineStr">
        <is>
          <t>2026-04</t>
        </is>
      </c>
      <c r="C6605" s="10" t="n"/>
      <c r="D6605" s="9" t="inlineStr">
        <is>
          <t>Referred</t>
        </is>
      </c>
      <c r="E6605" s="8" t="inlineStr">
        <is>
          <t>Lorenzo Thistlewood</t>
        </is>
      </c>
      <c r="F6605" s="11" t="n">
        <v>1966</v>
      </c>
      <c r="G6605" s="8" t="inlineStr">
        <is>
          <t>Mercedes-Benz</t>
        </is>
      </c>
      <c r="H6605" s="8" t="inlineStr">
        <is>
          <t>AMG GT</t>
        </is>
      </c>
      <c r="I6605" s="8" t="inlineStr">
        <is>
          <t>VMBRG7385GRSLXBLT</t>
        </is>
      </c>
      <c r="J6605" s="8" t="inlineStr">
        <is>
          <t>02 - Sports / GT</t>
        </is>
      </c>
      <c r="K6605" s="12" t="n">
        <v>1030000</v>
      </c>
      <c r="L6605" s="8" t="inlineStr">
        <is>
          <t>Nevada</t>
        </is>
      </c>
      <c r="M6605" s="13" t="n">
        <v>12505.75</v>
      </c>
      <c r="N6605" s="13" t="n"/>
      <c r="O6605" s="8" t="inlineStr">
        <is>
          <t>1 theft / total loss claim</t>
        </is>
      </c>
    </row>
    <row r="6606">
      <c r="A6606" s="8" t="inlineStr">
        <is>
          <t>2b61fb4b-8310-5f8b-b12d-026496be5e32</t>
        </is>
      </c>
      <c r="B6606" s="9" t="inlineStr">
        <is>
          <t>2026-04</t>
        </is>
      </c>
      <c r="C6606" s="10" t="n"/>
      <c r="D6606" s="9" t="inlineStr">
        <is>
          <t>Referred</t>
        </is>
      </c>
      <c r="E6606" s="8" t="inlineStr">
        <is>
          <t>Marisol Harrington</t>
        </is>
      </c>
      <c r="F6606" s="11" t="n">
        <v>2020</v>
      </c>
      <c r="G6606" s="8" t="inlineStr">
        <is>
          <t>Maserati</t>
        </is>
      </c>
      <c r="H6606" s="8" t="inlineStr">
        <is>
          <t>GranTurismo</t>
        </is>
      </c>
      <c r="I6606" s="8" t="inlineStr">
        <is>
          <t>J93W5H12UY8BB8UPN</t>
        </is>
      </c>
      <c r="J6606" s="8" t="inlineStr">
        <is>
          <t>02 - Sports / GT</t>
        </is>
      </c>
      <c r="K6606" s="12" t="n">
        <v>260000</v>
      </c>
      <c r="L6606" s="8" t="inlineStr">
        <is>
          <t>Kentucky</t>
        </is>
      </c>
      <c r="M6606" s="13" t="n">
        <v>4930.19</v>
      </c>
      <c r="N6606" s="13" t="n"/>
      <c r="O6606" s="8" t="inlineStr">
        <is>
          <t>1 theft / total loss claim</t>
        </is>
      </c>
    </row>
    <row r="6607">
      <c r="A6607" s="8" t="inlineStr">
        <is>
          <t>2ee17c89-3332-542e-851a-1640643e10b7</t>
        </is>
      </c>
      <c r="B6607" s="9" t="inlineStr">
        <is>
          <t>2026-04</t>
        </is>
      </c>
      <c r="C6607" s="10" t="n"/>
      <c r="D6607" s="9" t="inlineStr">
        <is>
          <t>Declined</t>
        </is>
      </c>
      <c r="E6607" s="8" t="inlineStr">
        <is>
          <t>Ottilie Rourke</t>
        </is>
      </c>
      <c r="F6607" s="11" t="n">
        <v>2003</v>
      </c>
      <c r="G6607" s="8" t="inlineStr">
        <is>
          <t>Lamborghini</t>
        </is>
      </c>
      <c r="H6607" s="8" t="inlineStr">
        <is>
          <t>Huracan EVO</t>
        </is>
      </c>
      <c r="I6607" s="8" t="inlineStr">
        <is>
          <t>31XSC818DCL8VVWXY</t>
        </is>
      </c>
      <c r="J6607" s="8" t="inlineStr">
        <is>
          <t>03 - Supercar</t>
        </is>
      </c>
      <c r="K6607" s="12" t="n">
        <v>970000</v>
      </c>
      <c r="L6607" s="8" t="inlineStr">
        <is>
          <t>Hawaii</t>
        </is>
      </c>
      <c r="M6607" s="13" t="n">
        <v>22602.83</v>
      </c>
      <c r="N6607" s="13" t="n"/>
      <c r="O6607" s="8" t="inlineStr">
        <is>
          <t>3 + at-fault claims - 5 yrs</t>
        </is>
      </c>
    </row>
    <row r="6608">
      <c r="A6608" s="8" t="inlineStr">
        <is>
          <t>30f921ef-9d0c-57ab-85bd-44958b4a41e5</t>
        </is>
      </c>
      <c r="B6608" s="9" t="inlineStr">
        <is>
          <t>2026-04</t>
        </is>
      </c>
      <c r="C6608" s="10" t="n"/>
      <c r="D6608" s="9" t="inlineStr">
        <is>
          <t>Declined</t>
        </is>
      </c>
      <c r="E6608" s="8" t="inlineStr">
        <is>
          <t>Priya Ashcombe</t>
        </is>
      </c>
      <c r="F6608" s="11" t="n">
        <v>2004</v>
      </c>
      <c r="G6608" s="8" t="inlineStr">
        <is>
          <t>Ferrari</t>
        </is>
      </c>
      <c r="H6608" s="8" t="inlineStr">
        <is>
          <t>SF90 Stradale</t>
        </is>
      </c>
      <c r="I6608" s="8" t="inlineStr">
        <is>
          <t>R8P08F85M92HHR8GD</t>
        </is>
      </c>
      <c r="J6608" s="8" t="inlineStr">
        <is>
          <t>03 - Supercar</t>
        </is>
      </c>
      <c r="K6608" s="12" t="n">
        <v>535000</v>
      </c>
      <c r="L6608" s="8" t="inlineStr">
        <is>
          <t>Maine</t>
        </is>
      </c>
      <c r="M6608" s="13" t="n">
        <v>10356.79</v>
      </c>
      <c r="N6608" s="13" t="n"/>
      <c r="O6608" s="8" t="inlineStr">
        <is>
          <t>3 + at-fault claims - 5 yrs</t>
        </is>
      </c>
    </row>
    <row r="6609">
      <c r="A6609" s="8" t="inlineStr">
        <is>
          <t>3362c556-9d6e-55c0-8a79-9b0309b9460a</t>
        </is>
      </c>
      <c r="B6609" s="9" t="inlineStr">
        <is>
          <t>2026-04</t>
        </is>
      </c>
      <c r="C6609" s="10" t="n"/>
      <c r="D6609" s="9" t="inlineStr">
        <is>
          <t>Declined</t>
        </is>
      </c>
      <c r="E6609" s="8" t="inlineStr">
        <is>
          <t>Lorenzo Farkas</t>
        </is>
      </c>
      <c r="F6609" s="11" t="n">
        <v>1998</v>
      </c>
      <c r="G6609" s="8" t="inlineStr">
        <is>
          <t>Maserati</t>
        </is>
      </c>
      <c r="H6609" s="8" t="inlineStr">
        <is>
          <t>GranTurismo</t>
        </is>
      </c>
      <c r="I6609" s="8" t="inlineStr">
        <is>
          <t>Z6HRJEFA8VS1A1E3G</t>
        </is>
      </c>
      <c r="J6609" s="8" t="inlineStr">
        <is>
          <t>02 - Sports / GT</t>
        </is>
      </c>
      <c r="K6609" s="12" t="n">
        <v>295000</v>
      </c>
      <c r="L6609" s="8" t="inlineStr">
        <is>
          <t>Virginia</t>
        </is>
      </c>
      <c r="M6609" s="13" t="n">
        <v>4550.24</v>
      </c>
      <c r="N6609" s="13" t="n"/>
      <c r="O6609" s="8" t="inlineStr">
        <is>
          <t>3 + at-fault claims - 5 yrs</t>
        </is>
      </c>
    </row>
    <row r="6610">
      <c r="A6610" s="8" t="inlineStr">
        <is>
          <t>34076d8e-2e9e-5cfc-b103-f72a14273209</t>
        </is>
      </c>
      <c r="B6610" s="9" t="inlineStr">
        <is>
          <t>2026-04</t>
        </is>
      </c>
      <c r="C6610" s="10" t="n"/>
      <c r="D6610" s="9" t="inlineStr">
        <is>
          <t>Declined</t>
        </is>
      </c>
      <c r="E6610" s="8" t="inlineStr">
        <is>
          <t>Noor Montoya</t>
        </is>
      </c>
      <c r="F6610" s="11" t="n">
        <v>1975</v>
      </c>
      <c r="G6610" s="8" t="inlineStr">
        <is>
          <t>Jaguar</t>
        </is>
      </c>
      <c r="H6610" s="8" t="inlineStr">
        <is>
          <t>E-Type Series 1</t>
        </is>
      </c>
      <c r="I6610" s="8" t="inlineStr">
        <is>
          <t>8RYJGJC5ZDU5XJ3D7</t>
        </is>
      </c>
      <c r="J6610" s="8" t="inlineStr">
        <is>
          <t>07 - Post-War Classic (1946-1972)</t>
        </is>
      </c>
      <c r="K6610" s="12" t="n">
        <v>1440000</v>
      </c>
      <c r="L6610" s="8" t="inlineStr">
        <is>
          <t>Massachusetts</t>
        </is>
      </c>
      <c r="M6610" s="13" t="n">
        <v>12905.66</v>
      </c>
      <c r="N6610" s="13" t="n"/>
      <c r="O6610" s="8" t="inlineStr">
        <is>
          <t>3 + at-fault claims - 5 yrs</t>
        </is>
      </c>
    </row>
    <row r="6611">
      <c r="A6611" s="8" t="inlineStr">
        <is>
          <t>34902543-40e3-5577-b881-aca7939e4c9c</t>
        </is>
      </c>
      <c r="B6611" s="9" t="inlineStr">
        <is>
          <t>2026-04</t>
        </is>
      </c>
      <c r="C6611" s="10" t="n"/>
      <c r="D6611" s="9" t="inlineStr">
        <is>
          <t>Declined</t>
        </is>
      </c>
      <c r="E6611" s="8" t="inlineStr">
        <is>
          <t>Marisol Whitlock</t>
        </is>
      </c>
      <c r="F6611" s="11" t="n">
        <v>1990</v>
      </c>
      <c r="G6611" s="8" t="inlineStr">
        <is>
          <t>Maserati</t>
        </is>
      </c>
      <c r="H6611" s="8" t="inlineStr">
        <is>
          <t>GranTurismo</t>
        </is>
      </c>
      <c r="I6611" s="8" t="inlineStr">
        <is>
          <t>5D48CH9WFZ3M8ANJH</t>
        </is>
      </c>
      <c r="J6611" s="8" t="inlineStr">
        <is>
          <t>02 - Sports / GT</t>
        </is>
      </c>
      <c r="K6611" s="12" t="n">
        <v>835000</v>
      </c>
      <c r="L6611" s="8" t="inlineStr">
        <is>
          <t>Washington</t>
        </is>
      </c>
      <c r="M6611" s="13" t="n">
        <v>9830.940000000001</v>
      </c>
      <c r="N6611" s="13" t="n"/>
      <c r="O6611" s="8" t="inlineStr">
        <is>
          <t>3 + at-fault claims - 5 yrs</t>
        </is>
      </c>
    </row>
    <row r="6612">
      <c r="A6612" s="8" t="inlineStr">
        <is>
          <t>358ca99f-2b81-5401-bc24-252c01aa05b1</t>
        </is>
      </c>
      <c r="B6612" s="9" t="inlineStr">
        <is>
          <t>2026-04</t>
        </is>
      </c>
      <c r="C6612" s="10" t="n"/>
      <c r="D6612" s="9" t="inlineStr">
        <is>
          <t>Declined</t>
        </is>
      </c>
      <c r="E6612" s="8" t="inlineStr">
        <is>
          <t>Fitzgerald Blackwood</t>
        </is>
      </c>
      <c r="F6612" s="11" t="n">
        <v>1999</v>
      </c>
      <c r="G6612" s="8" t="inlineStr">
        <is>
          <t>BMW</t>
        </is>
      </c>
      <c r="H6612" s="8" t="inlineStr">
        <is>
          <t>M8 Competition</t>
        </is>
      </c>
      <c r="I6612" s="8" t="inlineStr">
        <is>
          <t>1SGDTU72AE15VYUSC</t>
        </is>
      </c>
      <c r="J6612" s="8" t="inlineStr">
        <is>
          <t>02 - Sports / GT</t>
        </is>
      </c>
      <c r="K6612" s="12" t="n">
        <v>1305000</v>
      </c>
      <c r="L6612" s="8" t="inlineStr">
        <is>
          <t>Massachusetts</t>
        </is>
      </c>
      <c r="M6612" s="13" t="n">
        <v>16928.07</v>
      </c>
      <c r="N6612" s="13" t="n"/>
      <c r="O6612" s="8" t="inlineStr">
        <is>
          <t>3 + at-fault claims - 5 yrs</t>
        </is>
      </c>
    </row>
    <row r="6613">
      <c r="A6613" s="8" t="inlineStr">
        <is>
          <t>3878b99d-f4c2-558d-beeb-e862e57012f5</t>
        </is>
      </c>
      <c r="B6613" s="9" t="inlineStr">
        <is>
          <t>2026-04</t>
        </is>
      </c>
      <c r="C6613" s="10" t="n"/>
      <c r="D6613" s="9" t="inlineStr">
        <is>
          <t>Declined</t>
        </is>
      </c>
      <c r="E6613" s="8" t="inlineStr">
        <is>
          <t>Ramona Harrington</t>
        </is>
      </c>
      <c r="F6613" s="11" t="n">
        <v>2006</v>
      </c>
      <c r="G6613" s="8" t="inlineStr">
        <is>
          <t>Aston Martin</t>
        </is>
      </c>
      <c r="H6613" s="8" t="inlineStr">
        <is>
          <t>DB12</t>
        </is>
      </c>
      <c r="I6613" s="8" t="inlineStr">
        <is>
          <t>T1U4X29JS9WDSVJ1A</t>
        </is>
      </c>
      <c r="J6613" s="8" t="inlineStr">
        <is>
          <t>02 - Sports / GT</t>
        </is>
      </c>
      <c r="K6613" s="12" t="n">
        <v>875000</v>
      </c>
      <c r="L6613" s="8" t="inlineStr">
        <is>
          <t>Delaware</t>
        </is>
      </c>
      <c r="M6613" s="13" t="n">
        <v>13413.92</v>
      </c>
      <c r="N6613" s="13" t="n"/>
      <c r="O6613" s="8" t="inlineStr">
        <is>
          <t>3 + at-fault claims - 5 yrs</t>
        </is>
      </c>
    </row>
    <row r="6614">
      <c r="A6614" s="8" t="inlineStr">
        <is>
          <t>3938d79e-f169-5479-b85b-2e3106c0d693</t>
        </is>
      </c>
      <c r="B6614" s="9" t="inlineStr">
        <is>
          <t>2026-04</t>
        </is>
      </c>
      <c r="C6614" s="10" t="n"/>
      <c r="D6614" s="9" t="inlineStr">
        <is>
          <t>Declined</t>
        </is>
      </c>
      <c r="E6614" s="8" t="inlineStr">
        <is>
          <t>Wilhelmina Farkas</t>
        </is>
      </c>
      <c r="F6614" s="11" t="n">
        <v>2004</v>
      </c>
      <c r="G6614" s="8" t="inlineStr">
        <is>
          <t>Alfa Romeo</t>
        </is>
      </c>
      <c r="H6614" s="8" t="inlineStr">
        <is>
          <t>8C 2900</t>
        </is>
      </c>
      <c r="I6614" s="8" t="inlineStr">
        <is>
          <t>PKSFK8KFJZ8DF51XS</t>
        </is>
      </c>
      <c r="J6614" s="8" t="inlineStr">
        <is>
          <t>06 - Vintage Pre-War (pre-1946)</t>
        </is>
      </c>
      <c r="K6614" s="12" t="n">
        <v>965000</v>
      </c>
      <c r="L6614" s="8" t="inlineStr">
        <is>
          <t>Washington</t>
        </is>
      </c>
      <c r="M6614" s="13" t="n">
        <v>6642.11</v>
      </c>
      <c r="N6614" s="13" t="n"/>
      <c r="O6614" s="8" t="inlineStr">
        <is>
          <t>3 + at-fault claims - 5 yrs</t>
        </is>
      </c>
    </row>
    <row r="6615">
      <c r="A6615" s="8" t="inlineStr">
        <is>
          <t>3949b890-7848-5f87-b81b-d49e23f0a121</t>
        </is>
      </c>
      <c r="B6615" s="9" t="inlineStr">
        <is>
          <t>2026-04</t>
        </is>
      </c>
      <c r="C6615" s="10" t="n"/>
      <c r="D6615" s="9" t="inlineStr">
        <is>
          <t>Referred</t>
        </is>
      </c>
      <c r="E6615" s="8" t="inlineStr">
        <is>
          <t>Aurelio Vasquez</t>
        </is>
      </c>
      <c r="F6615" s="11" t="n">
        <v>1955</v>
      </c>
      <c r="G6615" s="8" t="inlineStr">
        <is>
          <t>Lamborghini</t>
        </is>
      </c>
      <c r="H6615" s="8" t="inlineStr">
        <is>
          <t>Huracan EVO</t>
        </is>
      </c>
      <c r="I6615" s="8" t="inlineStr">
        <is>
          <t>D3MMRF4GR9PU393SX</t>
        </is>
      </c>
      <c r="J6615" s="8" t="inlineStr">
        <is>
          <t>03 - Supercar</t>
        </is>
      </c>
      <c r="K6615" s="12" t="n">
        <v>335000</v>
      </c>
      <c r="L6615" s="8" t="inlineStr">
        <is>
          <t>Kentucky</t>
        </is>
      </c>
      <c r="M6615" s="13" t="n">
        <v>9740.280000000001</v>
      </c>
      <c r="N6615" s="13" t="n"/>
      <c r="O6615" s="8" t="inlineStr">
        <is>
          <t>Prior carrier non-renewal / cancellation</t>
        </is>
      </c>
    </row>
    <row r="6616">
      <c r="A6616" s="8" t="inlineStr">
        <is>
          <t>3ac73c4a-1442-5495-8a02-bbbde2446884</t>
        </is>
      </c>
      <c r="B6616" s="9" t="inlineStr">
        <is>
          <t>2026-04</t>
        </is>
      </c>
      <c r="C6616" s="10" t="n"/>
      <c r="D6616" s="9" t="inlineStr">
        <is>
          <t>Referred</t>
        </is>
      </c>
      <c r="E6616" s="8" t="inlineStr">
        <is>
          <t>Fitzgerald Bellandi</t>
        </is>
      </c>
      <c r="F6616" s="11" t="n">
        <v>2019</v>
      </c>
      <c r="G6616" s="8" t="inlineStr">
        <is>
          <t>BMW</t>
        </is>
      </c>
      <c r="H6616" s="8" t="inlineStr">
        <is>
          <t>M8 Competition</t>
        </is>
      </c>
      <c r="I6616" s="8" t="inlineStr">
        <is>
          <t>GUZ9LXM2P0J5BZLYU</t>
        </is>
      </c>
      <c r="J6616" s="8" t="inlineStr">
        <is>
          <t>02 - Sports / GT</t>
        </is>
      </c>
      <c r="K6616" s="12" t="n">
        <v>515000</v>
      </c>
      <c r="L6616" s="8" t="inlineStr">
        <is>
          <t>Nevada</t>
        </is>
      </c>
      <c r="M6616" s="13" t="n">
        <v>7389.76</v>
      </c>
      <c r="N6616" s="13" t="n"/>
      <c r="O6616" s="8" t="inlineStr">
        <is>
          <t>1 theft / total loss claim</t>
        </is>
      </c>
    </row>
    <row r="6617">
      <c r="A6617" s="8" t="inlineStr">
        <is>
          <t>3c6c5592-8574-572b-97af-46ec8daeb084</t>
        </is>
      </c>
      <c r="B6617" s="9" t="inlineStr">
        <is>
          <t>2026-04</t>
        </is>
      </c>
      <c r="C6617" s="10" t="n"/>
      <c r="D6617" s="9" t="inlineStr">
        <is>
          <t>Declined</t>
        </is>
      </c>
      <c r="E6617" s="8" t="inlineStr">
        <is>
          <t>Noor Vandermeer</t>
        </is>
      </c>
      <c r="F6617" s="11" t="n">
        <v>2016</v>
      </c>
      <c r="G6617" s="8" t="inlineStr">
        <is>
          <t>Maserati</t>
        </is>
      </c>
      <c r="H6617" s="8" t="inlineStr">
        <is>
          <t>GranTurismo</t>
        </is>
      </c>
      <c r="I6617" s="8" t="inlineStr">
        <is>
          <t>KH3Z3J71K975E7B9B</t>
        </is>
      </c>
      <c r="J6617" s="8" t="inlineStr">
        <is>
          <t>02 - Sports / GT</t>
        </is>
      </c>
      <c r="K6617" s="12" t="n">
        <v>240000</v>
      </c>
      <c r="L6617" s="8" t="inlineStr">
        <is>
          <t>Oklahoma</t>
        </is>
      </c>
      <c r="M6617" s="13" t="n">
        <v>5249.21</v>
      </c>
      <c r="N6617" s="13" t="n"/>
      <c r="O6617" s="8" t="inlineStr">
        <is>
          <t>3 + at-fault claims - 5 yrs</t>
        </is>
      </c>
    </row>
    <row r="6618">
      <c r="A6618" s="8" t="inlineStr">
        <is>
          <t>3f045c62-1601-50fb-b303-6f0ff4100d2b</t>
        </is>
      </c>
      <c r="B6618" s="9" t="inlineStr">
        <is>
          <t>2026-04</t>
        </is>
      </c>
      <c r="C6618" s="10" t="n"/>
      <c r="D6618" s="9" t="inlineStr">
        <is>
          <t>Declined</t>
        </is>
      </c>
      <c r="E6618" s="8" t="inlineStr">
        <is>
          <t>Lorenzo Merriweather</t>
        </is>
      </c>
      <c r="F6618" s="11" t="n">
        <v>1987</v>
      </c>
      <c r="G6618" s="8" t="inlineStr">
        <is>
          <t>Alfa Romeo</t>
        </is>
      </c>
      <c r="H6618" s="8" t="inlineStr">
        <is>
          <t>8C 2900</t>
        </is>
      </c>
      <c r="I6618" s="8" t="inlineStr">
        <is>
          <t>DBRLGC89T7F1SUMDV</t>
        </is>
      </c>
      <c r="J6618" s="8" t="inlineStr">
        <is>
          <t>06 - Vintage Pre-War (pre-1946)</t>
        </is>
      </c>
      <c r="K6618" s="12" t="n">
        <v>1570000</v>
      </c>
      <c r="L6618" s="8" t="inlineStr">
        <is>
          <t>Mississippi</t>
        </is>
      </c>
      <c r="M6618" s="13" t="n">
        <v>11985.32</v>
      </c>
      <c r="N6618" s="13" t="n"/>
      <c r="O6618" s="8" t="inlineStr">
        <is>
          <t>3 + at-fault claims - 5 yrs</t>
        </is>
      </c>
    </row>
    <row r="6619">
      <c r="A6619" s="8" t="inlineStr">
        <is>
          <t>3fd0cc6e-9a39-533c-8cfc-52cd79dbfadd</t>
        </is>
      </c>
      <c r="B6619" s="9" t="inlineStr">
        <is>
          <t>2026-04</t>
        </is>
      </c>
      <c r="C6619" s="10" t="n"/>
      <c r="D6619" s="9" t="inlineStr">
        <is>
          <t>Declined</t>
        </is>
      </c>
      <c r="E6619" s="8" t="inlineStr">
        <is>
          <t>Wilhelmina Bellandi</t>
        </is>
      </c>
      <c r="F6619" s="11" t="n">
        <v>1965</v>
      </c>
      <c r="G6619" s="8" t="inlineStr">
        <is>
          <t>BMW</t>
        </is>
      </c>
      <c r="H6619" s="8" t="inlineStr">
        <is>
          <t>M8 Competition</t>
        </is>
      </c>
      <c r="I6619" s="8" t="inlineStr">
        <is>
          <t>0E2789SEJTMZY5KX8</t>
        </is>
      </c>
      <c r="J6619" s="8" t="inlineStr">
        <is>
          <t>02 - Sports / GT</t>
        </is>
      </c>
      <c r="K6619" s="12" t="n">
        <v>415000</v>
      </c>
      <c r="L6619" s="8" t="inlineStr">
        <is>
          <t>Missouri</t>
        </is>
      </c>
      <c r="M6619" s="13" t="n">
        <v>6225</v>
      </c>
      <c r="N6619" s="13" t="n"/>
      <c r="O6619" s="8" t="inlineStr">
        <is>
          <t>3 + at-fault claims - 5 yrs</t>
        </is>
      </c>
    </row>
    <row r="6620">
      <c r="A6620" s="8" t="inlineStr">
        <is>
          <t>4081a2be-1e58-5241-9cec-28390190d9c4</t>
        </is>
      </c>
      <c r="B6620" s="9" t="inlineStr">
        <is>
          <t>2026-04</t>
        </is>
      </c>
      <c r="C6620" s="10" t="n"/>
      <c r="D6620" s="9" t="inlineStr">
        <is>
          <t>Declined</t>
        </is>
      </c>
      <c r="E6620" s="8" t="inlineStr">
        <is>
          <t>Noor Okonkwo</t>
        </is>
      </c>
      <c r="F6620" s="11" t="n">
        <v>2000</v>
      </c>
      <c r="G6620" s="8" t="inlineStr">
        <is>
          <t>Ferrari</t>
        </is>
      </c>
      <c r="H6620" s="8" t="inlineStr">
        <is>
          <t>296 GTB</t>
        </is>
      </c>
      <c r="I6620" s="8" t="inlineStr">
        <is>
          <t>FS4BG122FJ87NE42Y</t>
        </is>
      </c>
      <c r="J6620" s="8" t="inlineStr">
        <is>
          <t>03 - Supercar</t>
        </is>
      </c>
      <c r="K6620" s="12" t="n">
        <v>265000</v>
      </c>
      <c r="L6620" s="8" t="inlineStr">
        <is>
          <t>South Carolina</t>
        </is>
      </c>
      <c r="M6620" s="13" t="n">
        <v>7130</v>
      </c>
      <c r="N6620" s="13" t="n"/>
      <c r="O6620" s="8" t="inlineStr">
        <is>
          <t>3 + at-fault claims - 5 yrs</t>
        </is>
      </c>
    </row>
    <row r="6621">
      <c r="A6621" s="8" t="inlineStr">
        <is>
          <t>41c6dc1f-7b17-5f61-a1eb-1fc84cfc3858</t>
        </is>
      </c>
      <c r="B6621" s="9" t="inlineStr">
        <is>
          <t>2026-04</t>
        </is>
      </c>
      <c r="C6621" s="10" t="n"/>
      <c r="D6621" s="9" t="inlineStr">
        <is>
          <t>Declined</t>
        </is>
      </c>
      <c r="E6621" s="8" t="inlineStr">
        <is>
          <t>Fitzgerald Castellanos</t>
        </is>
      </c>
      <c r="F6621" s="11" t="n">
        <v>2015</v>
      </c>
      <c r="G6621" s="8" t="inlineStr">
        <is>
          <t>Bentley</t>
        </is>
      </c>
      <c r="H6621" s="8" t="inlineStr">
        <is>
          <t>Continental GT</t>
        </is>
      </c>
      <c r="I6621" s="8" t="inlineStr">
        <is>
          <t>F9B8XKW8WNHJE7J3F</t>
        </is>
      </c>
      <c r="J6621" s="8" t="inlineStr">
        <is>
          <t>02 - Sports / GT</t>
        </is>
      </c>
      <c r="K6621" s="12" t="n">
        <v>420000</v>
      </c>
      <c r="L6621" s="8" t="inlineStr">
        <is>
          <t>Missouri</t>
        </is>
      </c>
      <c r="M6621" s="13" t="n">
        <v>6300</v>
      </c>
      <c r="N6621" s="13" t="n"/>
      <c r="O6621" s="8" t="inlineStr">
        <is>
          <t>3 + at-fault claims - 5 yrs</t>
        </is>
      </c>
    </row>
    <row r="6622">
      <c r="A6622" s="8" t="inlineStr">
        <is>
          <t>44d917a9-1b04-54a5-b051-c90e10d1af43</t>
        </is>
      </c>
      <c r="B6622" s="9" t="inlineStr">
        <is>
          <t>2026-04</t>
        </is>
      </c>
      <c r="C6622" s="10" t="n"/>
      <c r="D6622" s="9" t="inlineStr">
        <is>
          <t>Referred</t>
        </is>
      </c>
      <c r="E6622" s="8" t="inlineStr">
        <is>
          <t>Aurelio Harrington</t>
        </is>
      </c>
      <c r="F6622" s="11" t="n">
        <v>1974</v>
      </c>
      <c r="G6622" s="8" t="inlineStr">
        <is>
          <t>Ferrari</t>
        </is>
      </c>
      <c r="H6622" s="8" t="inlineStr">
        <is>
          <t>296 GTB</t>
        </is>
      </c>
      <c r="I6622" s="8" t="inlineStr">
        <is>
          <t>JXTWLUKD6UTN35RMT</t>
        </is>
      </c>
      <c r="J6622" s="8" t="inlineStr">
        <is>
          <t>03 - Supercar</t>
        </is>
      </c>
      <c r="K6622" s="12" t="n">
        <v>750000</v>
      </c>
      <c r="L6622" s="8" t="inlineStr">
        <is>
          <t>Missouri</t>
        </is>
      </c>
      <c r="M6622" s="13" t="n">
        <v>14250</v>
      </c>
      <c r="N6622" s="13" t="n"/>
      <c r="O6622" s="8" t="inlineStr">
        <is>
          <t>2 at-fault claims - 5 yrs</t>
        </is>
      </c>
    </row>
    <row r="6623">
      <c r="A6623" s="8" t="inlineStr">
        <is>
          <t>456c6427-78af-57b0-aa39-32f5075be521</t>
        </is>
      </c>
      <c r="B6623" s="9" t="inlineStr">
        <is>
          <t>2026-04</t>
        </is>
      </c>
      <c r="C6623" s="10" t="n"/>
      <c r="D6623" s="9" t="inlineStr">
        <is>
          <t>Declined</t>
        </is>
      </c>
      <c r="E6623" s="8" t="inlineStr">
        <is>
          <t>Noor Farkas</t>
        </is>
      </c>
      <c r="F6623" s="11" t="n">
        <v>1983</v>
      </c>
      <c r="G6623" s="8" t="inlineStr">
        <is>
          <t>Maserati</t>
        </is>
      </c>
      <c r="H6623" s="8" t="inlineStr">
        <is>
          <t>GranTurismo</t>
        </is>
      </c>
      <c r="I6623" s="8" t="inlineStr">
        <is>
          <t>G7T9SW3X90KKRELY9</t>
        </is>
      </c>
      <c r="J6623" s="8" t="inlineStr">
        <is>
          <t>02 - Sports / GT</t>
        </is>
      </c>
      <c r="K6623" s="12" t="n">
        <v>410000</v>
      </c>
      <c r="L6623" s="8" t="inlineStr">
        <is>
          <t>California</t>
        </is>
      </c>
      <c r="M6623" s="13" t="n">
        <v>7832.55</v>
      </c>
      <c r="N6623" s="13" t="n"/>
      <c r="O6623" s="8" t="inlineStr">
        <is>
          <t>3 + at-fault claims - 5 yrs</t>
        </is>
      </c>
    </row>
    <row r="6624">
      <c r="A6624" s="8" t="inlineStr">
        <is>
          <t>45e0f07c-29c6-5a91-a01d-423b2a137bc9</t>
        </is>
      </c>
      <c r="B6624" s="9" t="inlineStr">
        <is>
          <t>2026-04</t>
        </is>
      </c>
      <c r="C6624" s="10" t="n"/>
      <c r="D6624" s="9" t="inlineStr">
        <is>
          <t>Declined</t>
        </is>
      </c>
      <c r="E6624" s="8" t="inlineStr">
        <is>
          <t>Saoirse Ashcombe</t>
        </is>
      </c>
      <c r="F6624" s="11" t="n">
        <v>1978</v>
      </c>
      <c r="G6624" s="8" t="inlineStr">
        <is>
          <t>BMW</t>
        </is>
      </c>
      <c r="H6624" s="8" t="inlineStr">
        <is>
          <t>M8 Competition</t>
        </is>
      </c>
      <c r="I6624" s="8" t="inlineStr">
        <is>
          <t>8RCNA1AHBEK41TDTW</t>
        </is>
      </c>
      <c r="J6624" s="8" t="inlineStr">
        <is>
          <t>02 - Sports / GT</t>
        </is>
      </c>
      <c r="K6624" s="12" t="n">
        <v>285000</v>
      </c>
      <c r="L6624" s="8" t="inlineStr">
        <is>
          <t>Virginia</t>
        </is>
      </c>
      <c r="M6624" s="13" t="n">
        <v>4395.99</v>
      </c>
      <c r="N6624" s="13" t="n"/>
      <c r="O6624" s="8" t="inlineStr">
        <is>
          <t>3 + at-fault claims - 5 yrs</t>
        </is>
      </c>
    </row>
    <row r="6625">
      <c r="A6625" s="8" t="inlineStr">
        <is>
          <t>46f10f45-3d63-5cdd-b802-e6a738941542</t>
        </is>
      </c>
      <c r="B6625" s="9" t="inlineStr">
        <is>
          <t>2026-04</t>
        </is>
      </c>
      <c r="C6625" s="10" t="n"/>
      <c r="D6625" s="9" t="inlineStr">
        <is>
          <t>Referred</t>
        </is>
      </c>
      <c r="E6625" s="8" t="inlineStr">
        <is>
          <t>Everett Whitlock</t>
        </is>
      </c>
      <c r="F6625" s="11" t="n">
        <v>1997</v>
      </c>
      <c r="G6625" s="8" t="inlineStr">
        <is>
          <t>Ferrari</t>
        </is>
      </c>
      <c r="H6625" s="8" t="inlineStr">
        <is>
          <t>SF90 Stradale</t>
        </is>
      </c>
      <c r="I6625" s="8" t="inlineStr">
        <is>
          <t>C0HJBRZHKZ3ZLY04C</t>
        </is>
      </c>
      <c r="J6625" s="8" t="inlineStr">
        <is>
          <t>03 - Supercar</t>
        </is>
      </c>
      <c r="K6625" s="12" t="n">
        <v>405000</v>
      </c>
      <c r="L6625" s="8" t="inlineStr">
        <is>
          <t>Indiana</t>
        </is>
      </c>
      <c r="M6625" s="13" t="n">
        <v>10808.92</v>
      </c>
      <c r="N6625" s="13" t="n"/>
      <c r="O6625" s="8" t="inlineStr">
        <is>
          <t>1 theft / total loss claim</t>
        </is>
      </c>
    </row>
    <row r="6626">
      <c r="A6626" s="8" t="inlineStr">
        <is>
          <t>4a10645a-8c63-550d-8346-3927037fb7f4</t>
        </is>
      </c>
      <c r="B6626" s="9" t="inlineStr">
        <is>
          <t>2026-04</t>
        </is>
      </c>
      <c r="C6626" s="10" t="n"/>
      <c r="D6626" s="9" t="inlineStr">
        <is>
          <t>Declined</t>
        </is>
      </c>
      <c r="E6626" s="8" t="inlineStr">
        <is>
          <t>Fitzgerald Bellandi</t>
        </is>
      </c>
      <c r="F6626" s="11" t="n">
        <v>2024</v>
      </c>
      <c r="G6626" s="8" t="inlineStr">
        <is>
          <t>Alfa Romeo</t>
        </is>
      </c>
      <c r="H6626" s="8" t="inlineStr">
        <is>
          <t>8C 2900</t>
        </is>
      </c>
      <c r="I6626" s="8" t="inlineStr">
        <is>
          <t>58KWX4KWPLGBR2V4A</t>
        </is>
      </c>
      <c r="J6626" s="8" t="inlineStr">
        <is>
          <t>06 - Vintage Pre-War (pre-1946)</t>
        </is>
      </c>
      <c r="K6626" s="12" t="n">
        <v>1950000</v>
      </c>
      <c r="L6626" s="8" t="inlineStr">
        <is>
          <t>Louisiana</t>
        </is>
      </c>
      <c r="M6626" s="13" t="n">
        <v>15136.42</v>
      </c>
      <c r="N6626" s="13" t="n"/>
      <c r="O6626" s="8" t="inlineStr">
        <is>
          <t>3 + at-fault claims - 5 yrs</t>
        </is>
      </c>
    </row>
    <row r="6627">
      <c r="A6627" s="8" t="inlineStr">
        <is>
          <t>4bd34da5-0707-5abb-bf7b-b5092a1c0ff0</t>
        </is>
      </c>
      <c r="B6627" s="9" t="inlineStr">
        <is>
          <t>2026-04</t>
        </is>
      </c>
      <c r="C6627" s="10" t="n"/>
      <c r="D6627" s="9" t="inlineStr">
        <is>
          <t>Referred</t>
        </is>
      </c>
      <c r="E6627" s="8" t="inlineStr">
        <is>
          <t>Fenwick Thistlewood</t>
        </is>
      </c>
      <c r="F6627" s="11" t="n">
        <v>2003</v>
      </c>
      <c r="G6627" s="8" t="inlineStr">
        <is>
          <t>McLaren</t>
        </is>
      </c>
      <c r="H6627" s="8" t="inlineStr">
        <is>
          <t>750S</t>
        </is>
      </c>
      <c r="I6627" s="8" t="inlineStr">
        <is>
          <t>04T2M1L90TDZFZJY4</t>
        </is>
      </c>
      <c r="J6627" s="8" t="inlineStr">
        <is>
          <t>03 - Supercar</t>
        </is>
      </c>
      <c r="K6627" s="12" t="n">
        <v>665000</v>
      </c>
      <c r="L6627" s="8" t="inlineStr">
        <is>
          <t>New Jersey</t>
        </is>
      </c>
      <c r="M6627" s="13" t="n">
        <v>10847.03</v>
      </c>
      <c r="N6627" s="13" t="n"/>
      <c r="O6627" s="8" t="inlineStr">
        <is>
          <t>1 theft / total loss claim</t>
        </is>
      </c>
    </row>
    <row r="6628">
      <c r="A6628" s="8" t="inlineStr">
        <is>
          <t>4bef9610-2ded-5023-a262-d852ec2d663f</t>
        </is>
      </c>
      <c r="B6628" s="9" t="inlineStr">
        <is>
          <t>2026-04</t>
        </is>
      </c>
      <c r="C6628" s="10" t="n"/>
      <c r="D6628" s="9" t="inlineStr">
        <is>
          <t>Declined</t>
        </is>
      </c>
      <c r="E6628" s="8" t="inlineStr">
        <is>
          <t>Marisol Chattopadhyay</t>
        </is>
      </c>
      <c r="F6628" s="11" t="n">
        <v>1956</v>
      </c>
      <c r="G6628" s="8" t="inlineStr">
        <is>
          <t>Ringbrothers</t>
        </is>
      </c>
      <c r="H6628" s="8" t="inlineStr">
        <is>
          <t>Mustang</t>
        </is>
      </c>
      <c r="I6628" s="8" t="inlineStr">
        <is>
          <t>6RFEDF1MX3ZK0RWTC</t>
        </is>
      </c>
      <c r="J6628" s="8" t="inlineStr">
        <is>
          <t>11 - Restomod / Coachbuilt / Bespoke</t>
        </is>
      </c>
      <c r="K6628" s="12" t="n">
        <v>770000</v>
      </c>
      <c r="L6628" s="8" t="inlineStr">
        <is>
          <t>West Virginia</t>
        </is>
      </c>
      <c r="M6628" s="13" t="n">
        <v>15071.66</v>
      </c>
      <c r="N6628" s="13" t="n"/>
      <c r="O6628" s="8" t="inlineStr">
        <is>
          <t>3 + at-fault claims - 5 yrs</t>
        </is>
      </c>
    </row>
    <row r="6629">
      <c r="A6629" s="8" t="inlineStr">
        <is>
          <t>4cbc394d-36f1-5473-aeef-b5d44aaab1bd</t>
        </is>
      </c>
      <c r="B6629" s="9" t="inlineStr">
        <is>
          <t>2026-04</t>
        </is>
      </c>
      <c r="C6629" s="10" t="n"/>
      <c r="D6629" s="9" t="inlineStr">
        <is>
          <t>Referred</t>
        </is>
      </c>
      <c r="E6629" s="8" t="inlineStr">
        <is>
          <t>Aurelio Rourke</t>
        </is>
      </c>
      <c r="F6629" s="11" t="n">
        <v>1995</v>
      </c>
      <c r="G6629" s="8" t="inlineStr">
        <is>
          <t>Lamborghini</t>
        </is>
      </c>
      <c r="H6629" s="8" t="inlineStr">
        <is>
          <t>Huracan EVO</t>
        </is>
      </c>
      <c r="I6629" s="8" t="inlineStr">
        <is>
          <t>ZSFS655T81UKBSU2K</t>
        </is>
      </c>
      <c r="J6629" s="8" t="inlineStr">
        <is>
          <t>03 - Supercar</t>
        </is>
      </c>
      <c r="K6629" s="12" t="n">
        <v>680000</v>
      </c>
      <c r="L6629" s="8" t="inlineStr">
        <is>
          <t>Florida</t>
        </is>
      </c>
      <c r="M6629" s="13" t="n">
        <v>17307.92</v>
      </c>
      <c r="N6629" s="13" t="n"/>
      <c r="O6629" s="8" t="inlineStr">
        <is>
          <t>2 at-fault claims - 5 yrs</t>
        </is>
      </c>
    </row>
    <row r="6630">
      <c r="A6630" s="8" t="inlineStr">
        <is>
          <t>4cdff49a-61d1-591d-be69-cb87f59a1d70</t>
        </is>
      </c>
      <c r="B6630" s="9" t="inlineStr">
        <is>
          <t>2026-04</t>
        </is>
      </c>
      <c r="C6630" s="10" t="n"/>
      <c r="D6630" s="9" t="inlineStr">
        <is>
          <t>Declined</t>
        </is>
      </c>
      <c r="E6630" s="8" t="inlineStr">
        <is>
          <t>Ottilie Vandermeer</t>
        </is>
      </c>
      <c r="F6630" s="11" t="n">
        <v>2009</v>
      </c>
      <c r="G6630" s="8" t="inlineStr">
        <is>
          <t>Ferrari</t>
        </is>
      </c>
      <c r="H6630" s="8" t="inlineStr">
        <is>
          <t>275 GTB/4</t>
        </is>
      </c>
      <c r="I6630" s="8" t="inlineStr">
        <is>
          <t>21HWZ45LXU5G7AARM</t>
        </is>
      </c>
      <c r="J6630" s="8" t="inlineStr">
        <is>
          <t>07 - Post-War Classic (1946-1972)</t>
        </is>
      </c>
      <c r="K6630" s="12" t="n">
        <v>680000</v>
      </c>
      <c r="L6630" s="8" t="inlineStr">
        <is>
          <t>Delaware</t>
        </is>
      </c>
      <c r="M6630" s="13" t="n">
        <v>6896.23</v>
      </c>
      <c r="N6630" s="13" t="n"/>
      <c r="O6630" s="8" t="inlineStr">
        <is>
          <t>3 + at-fault claims - 5 yrs</t>
        </is>
      </c>
    </row>
    <row r="6631">
      <c r="A6631" s="8" t="inlineStr">
        <is>
          <t>4cfadaa7-6a92-53fc-85d4-872d556c8dbd</t>
        </is>
      </c>
      <c r="B6631" s="9" t="inlineStr">
        <is>
          <t>2026-04</t>
        </is>
      </c>
      <c r="C6631" s="10" t="n"/>
      <c r="D6631" s="9" t="inlineStr">
        <is>
          <t>Declined</t>
        </is>
      </c>
      <c r="E6631" s="8" t="inlineStr">
        <is>
          <t>Thaddeus Merriweather</t>
        </is>
      </c>
      <c r="F6631" s="11" t="n">
        <v>1974</v>
      </c>
      <c r="G6631" s="8" t="inlineStr">
        <is>
          <t>BMW</t>
        </is>
      </c>
      <c r="H6631" s="8" t="inlineStr">
        <is>
          <t>M8 Competition</t>
        </is>
      </c>
      <c r="I6631" s="8" t="inlineStr">
        <is>
          <t>RS1U4YT2MZKXV1Z9J</t>
        </is>
      </c>
      <c r="J6631" s="8" t="inlineStr">
        <is>
          <t>02 - Sports / GT</t>
        </is>
      </c>
      <c r="K6631" s="12" t="n">
        <v>830000</v>
      </c>
      <c r="L6631" s="8" t="inlineStr">
        <is>
          <t>Maine</t>
        </is>
      </c>
      <c r="M6631" s="13" t="n">
        <v>10993.58</v>
      </c>
      <c r="N6631" s="13" t="n"/>
      <c r="O6631" s="8" t="inlineStr">
        <is>
          <t>3 + at-fault claims - 5 yrs</t>
        </is>
      </c>
    </row>
    <row r="6632">
      <c r="A6632" s="8" t="inlineStr">
        <is>
          <t>4e1e159c-a6af-50b9-a77e-94091c8418b1</t>
        </is>
      </c>
      <c r="B6632" s="9" t="inlineStr">
        <is>
          <t>2026-04</t>
        </is>
      </c>
      <c r="C6632" s="10" t="n"/>
      <c r="D6632" s="9" t="inlineStr">
        <is>
          <t>Referred</t>
        </is>
      </c>
      <c r="E6632" s="8" t="inlineStr">
        <is>
          <t>Horace Bellandi</t>
        </is>
      </c>
      <c r="F6632" s="11" t="n">
        <v>2013</v>
      </c>
      <c r="G6632" s="8" t="inlineStr">
        <is>
          <t>Aston Martin</t>
        </is>
      </c>
      <c r="H6632" s="8" t="inlineStr">
        <is>
          <t>DB5</t>
        </is>
      </c>
      <c r="I6632" s="8" t="inlineStr">
        <is>
          <t>0VTY67SDR1NVTX4NJ</t>
        </is>
      </c>
      <c r="J6632" s="8" t="inlineStr">
        <is>
          <t>07 - Post-War Classic (1946-1972)</t>
        </is>
      </c>
      <c r="K6632" s="12" t="n">
        <v>380000</v>
      </c>
      <c r="L6632" s="8" t="inlineStr">
        <is>
          <t>Alabama</t>
        </is>
      </c>
      <c r="M6632" s="13" t="n">
        <v>4370.72</v>
      </c>
      <c r="N6632" s="13" t="n"/>
      <c r="O6632" s="8" t="inlineStr">
        <is>
          <t>2 at-fault claims - 5 yrs</t>
        </is>
      </c>
    </row>
    <row r="6633">
      <c r="A6633" s="8" t="inlineStr">
        <is>
          <t>4ff822c6-8fad-5c1a-bf47-b7b668b18867</t>
        </is>
      </c>
      <c r="B6633" s="9" t="inlineStr">
        <is>
          <t>2026-04</t>
        </is>
      </c>
      <c r="C6633" s="10" t="n"/>
      <c r="D6633" s="9" t="inlineStr">
        <is>
          <t>Declined</t>
        </is>
      </c>
      <c r="E6633" s="8" t="inlineStr">
        <is>
          <t>Sunniva Okonkwo</t>
        </is>
      </c>
      <c r="F6633" s="11" t="n">
        <v>1969</v>
      </c>
      <c r="G6633" s="8" t="inlineStr">
        <is>
          <t>Mercedes-Benz</t>
        </is>
      </c>
      <c r="H6633" s="8" t="inlineStr">
        <is>
          <t>AMG GT</t>
        </is>
      </c>
      <c r="I6633" s="8" t="inlineStr">
        <is>
          <t>WPT1C2E0BL15AVD6B</t>
        </is>
      </c>
      <c r="J6633" s="8" t="inlineStr">
        <is>
          <t>02 - Sports / GT</t>
        </is>
      </c>
      <c r="K6633" s="12" t="n">
        <v>350000</v>
      </c>
      <c r="L6633" s="8" t="inlineStr">
        <is>
          <t>Virginia</t>
        </is>
      </c>
      <c r="M6633" s="13" t="n">
        <v>5398.58</v>
      </c>
      <c r="N6633" s="13" t="n"/>
      <c r="O6633" s="8" t="inlineStr">
        <is>
          <t>3 + at-fault claims - 5 yrs</t>
        </is>
      </c>
    </row>
    <row r="6634">
      <c r="A6634" s="8" t="inlineStr">
        <is>
          <t>5064531d-e818-5f2d-918f-878141a14831</t>
        </is>
      </c>
      <c r="B6634" s="9" t="inlineStr">
        <is>
          <t>2026-04</t>
        </is>
      </c>
      <c r="C6634" s="10" t="n"/>
      <c r="D6634" s="9" t="inlineStr">
        <is>
          <t>Declined</t>
        </is>
      </c>
      <c r="E6634" s="8" t="inlineStr">
        <is>
          <t>Ingrid Delacroix</t>
        </is>
      </c>
      <c r="F6634" s="11" t="n">
        <v>1956</v>
      </c>
      <c r="G6634" s="8" t="inlineStr">
        <is>
          <t>Ferrari</t>
        </is>
      </c>
      <c r="H6634" s="8" t="inlineStr">
        <is>
          <t>296 GTB</t>
        </is>
      </c>
      <c r="I6634" s="8" t="inlineStr">
        <is>
          <t>NPFJBK8T3YGZBDA4N</t>
        </is>
      </c>
      <c r="J6634" s="8" t="inlineStr">
        <is>
          <t>03 - Supercar</t>
        </is>
      </c>
      <c r="K6634" s="12" t="n">
        <v>495000</v>
      </c>
      <c r="L6634" s="8" t="inlineStr">
        <is>
          <t>Michigan</t>
        </is>
      </c>
      <c r="M6634" s="13" t="n">
        <v>16647.88</v>
      </c>
      <c r="N6634" s="13" t="n"/>
      <c r="O6634" s="8" t="inlineStr">
        <is>
          <t>3 + at-fault claims - 5 yrs</t>
        </is>
      </c>
    </row>
    <row r="6635">
      <c r="A6635" s="8" t="inlineStr">
        <is>
          <t>50fc9653-2be9-5db5-91b9-cbb3c0316084</t>
        </is>
      </c>
      <c r="B6635" s="9" t="inlineStr">
        <is>
          <t>2026-04</t>
        </is>
      </c>
      <c r="C6635" s="10" t="n"/>
      <c r="D6635" s="9" t="inlineStr">
        <is>
          <t>Referred</t>
        </is>
      </c>
      <c r="E6635" s="8" t="inlineStr">
        <is>
          <t>Leopold Castellanos</t>
        </is>
      </c>
      <c r="F6635" s="11" t="n">
        <v>1981</v>
      </c>
      <c r="G6635" s="8" t="inlineStr">
        <is>
          <t>Maserati</t>
        </is>
      </c>
      <c r="H6635" s="8" t="inlineStr">
        <is>
          <t>GranTurismo</t>
        </is>
      </c>
      <c r="I6635" s="8" t="inlineStr">
        <is>
          <t>T9FEM33NBWSYNF1UB</t>
        </is>
      </c>
      <c r="J6635" s="8" t="inlineStr">
        <is>
          <t>02 - Sports / GT</t>
        </is>
      </c>
      <c r="K6635" s="12" t="n">
        <v>970000</v>
      </c>
      <c r="L6635" s="8" t="inlineStr">
        <is>
          <t>Texas</t>
        </is>
      </c>
      <c r="M6635" s="13" t="n">
        <v>13680.66</v>
      </c>
      <c r="N6635" s="13" t="n"/>
      <c r="O6635" s="8" t="inlineStr">
        <is>
          <t>Prior carrier non-renewal / cancellation</t>
        </is>
      </c>
    </row>
    <row r="6636">
      <c r="A6636" s="8" t="inlineStr">
        <is>
          <t>51b877f5-36cd-5f4b-aae4-a5d628eb527e</t>
        </is>
      </c>
      <c r="B6636" s="9" t="inlineStr">
        <is>
          <t>2026-04</t>
        </is>
      </c>
      <c r="C6636" s="10" t="n"/>
      <c r="D6636" s="9" t="inlineStr">
        <is>
          <t>Declined</t>
        </is>
      </c>
      <c r="E6636" s="8" t="inlineStr">
        <is>
          <t>Horace Fairweather</t>
        </is>
      </c>
      <c r="F6636" s="11" t="n">
        <v>1998</v>
      </c>
      <c r="G6636" s="8" t="inlineStr">
        <is>
          <t>Bentley</t>
        </is>
      </c>
      <c r="H6636" s="8" t="inlineStr">
        <is>
          <t>Continental GT</t>
        </is>
      </c>
      <c r="I6636" s="8" t="inlineStr">
        <is>
          <t>5VBKLCE1ERT86GMHD</t>
        </is>
      </c>
      <c r="J6636" s="8" t="inlineStr">
        <is>
          <t>02 - Sports / GT</t>
        </is>
      </c>
      <c r="K6636" s="12" t="n">
        <v>980000</v>
      </c>
      <c r="L6636" s="8" t="inlineStr">
        <is>
          <t>Michigan</t>
        </is>
      </c>
      <c r="M6636" s="13" t="n">
        <v>18629.25</v>
      </c>
      <c r="N6636" s="13" t="n"/>
      <c r="O6636" s="8" t="inlineStr">
        <is>
          <t>3 + at-fault claims - 5 yrs</t>
        </is>
      </c>
    </row>
    <row r="6637">
      <c r="A6637" s="8" t="inlineStr">
        <is>
          <t>52d2858a-4809-5f70-ad85-27c2ff887274</t>
        </is>
      </c>
      <c r="B6637" s="9" t="inlineStr">
        <is>
          <t>2026-04</t>
        </is>
      </c>
      <c r="C6637" s="10" t="n"/>
      <c r="D6637" s="9" t="inlineStr">
        <is>
          <t>Declined</t>
        </is>
      </c>
      <c r="E6637" s="8" t="inlineStr">
        <is>
          <t>Ottilie Blackwood</t>
        </is>
      </c>
      <c r="F6637" s="11" t="n">
        <v>1985</v>
      </c>
      <c r="G6637" s="8" t="inlineStr">
        <is>
          <t>Mercedes-Benz</t>
        </is>
      </c>
      <c r="H6637" s="8" t="inlineStr">
        <is>
          <t>AMG GT</t>
        </is>
      </c>
      <c r="I6637" s="8" t="inlineStr">
        <is>
          <t>GLLNG6TK3H4XWJ7F4</t>
        </is>
      </c>
      <c r="J6637" s="8" t="inlineStr">
        <is>
          <t>02 - Sports / GT</t>
        </is>
      </c>
      <c r="K6637" s="12" t="n">
        <v>205000</v>
      </c>
      <c r="L6637" s="8" t="inlineStr">
        <is>
          <t>Tennessee</t>
        </is>
      </c>
      <c r="M6637" s="13" t="n">
        <v>3487.32</v>
      </c>
      <c r="N6637" s="13" t="n"/>
      <c r="O6637" s="8" t="inlineStr">
        <is>
          <t>3 + at-fault claims - 5 yrs</t>
        </is>
      </c>
    </row>
    <row r="6638">
      <c r="A6638" s="8" t="inlineStr">
        <is>
          <t>5468e516-1de6-543e-a4ce-6197b17b241f</t>
        </is>
      </c>
      <c r="B6638" s="9" t="inlineStr">
        <is>
          <t>2026-04</t>
        </is>
      </c>
      <c r="C6638" s="10" t="n"/>
      <c r="D6638" s="9" t="inlineStr">
        <is>
          <t>Referred</t>
        </is>
      </c>
      <c r="E6638" s="8" t="inlineStr">
        <is>
          <t>Ingrid Vandermeer</t>
        </is>
      </c>
      <c r="F6638" s="11" t="n">
        <v>1993</v>
      </c>
      <c r="G6638" s="8" t="inlineStr">
        <is>
          <t>McLaren</t>
        </is>
      </c>
      <c r="H6638" s="8" t="inlineStr">
        <is>
          <t>750S</t>
        </is>
      </c>
      <c r="I6638" s="8" t="inlineStr">
        <is>
          <t>CX3JD6CBAGBAHRGDH</t>
        </is>
      </c>
      <c r="J6638" s="8" t="inlineStr">
        <is>
          <t>03 - Supercar</t>
        </is>
      </c>
      <c r="K6638" s="12" t="n">
        <v>1425000</v>
      </c>
      <c r="L6638" s="8" t="inlineStr">
        <is>
          <t>Tennessee</t>
        </is>
      </c>
      <c r="M6638" s="13" t="n">
        <v>21079.25</v>
      </c>
      <c r="N6638" s="13" t="n"/>
      <c r="O6638" s="8" t="inlineStr">
        <is>
          <t>Prior carrier non-renewal / cancellation</t>
        </is>
      </c>
    </row>
    <row r="6639">
      <c r="A6639" s="8" t="inlineStr">
        <is>
          <t>5476d0b5-f91c-5a13-9a21-55d2bf7e89fc</t>
        </is>
      </c>
      <c r="B6639" s="9" t="inlineStr">
        <is>
          <t>2026-04</t>
        </is>
      </c>
      <c r="C6639" s="10" t="n"/>
      <c r="D6639" s="9" t="inlineStr">
        <is>
          <t>Declined</t>
        </is>
      </c>
      <c r="E6639" s="8" t="inlineStr">
        <is>
          <t>Marisol Harrington</t>
        </is>
      </c>
      <c r="F6639" s="11" t="n">
        <v>1977</v>
      </c>
      <c r="G6639" s="8" t="inlineStr">
        <is>
          <t>Porsche</t>
        </is>
      </c>
      <c r="H6639" s="8" t="inlineStr">
        <is>
          <t>911 Turbo S</t>
        </is>
      </c>
      <c r="I6639" s="8" t="inlineStr">
        <is>
          <t>NYTCL2HTSMTR8NRZD</t>
        </is>
      </c>
      <c r="J6639" s="8" t="inlineStr">
        <is>
          <t>02 - Sports / GT</t>
        </is>
      </c>
      <c r="K6639" s="12" t="n">
        <v>385000</v>
      </c>
      <c r="L6639" s="8" t="inlineStr">
        <is>
          <t>Florida</t>
        </is>
      </c>
      <c r="M6639" s="13" t="n">
        <v>7736.32</v>
      </c>
      <c r="N6639" s="13" t="n"/>
      <c r="O6639" s="8" t="inlineStr">
        <is>
          <t>3 + at-fault claims - 5 yrs</t>
        </is>
      </c>
    </row>
    <row r="6640">
      <c r="A6640" s="8" t="inlineStr">
        <is>
          <t>5581f7f5-4839-5678-a73c-fd9a42f34c48</t>
        </is>
      </c>
      <c r="B6640" s="9" t="inlineStr">
        <is>
          <t>2026-04</t>
        </is>
      </c>
      <c r="C6640" s="10" t="n"/>
      <c r="D6640" s="9" t="inlineStr">
        <is>
          <t>Declined</t>
        </is>
      </c>
      <c r="E6640" s="8" t="inlineStr">
        <is>
          <t>Ottilie Chattopadhyay</t>
        </is>
      </c>
      <c r="F6640" s="11" t="n">
        <v>1971</v>
      </c>
      <c r="G6640" s="8" t="inlineStr">
        <is>
          <t>Porsche</t>
        </is>
      </c>
      <c r="H6640" s="8" t="inlineStr">
        <is>
          <t>911 Turbo S</t>
        </is>
      </c>
      <c r="I6640" s="8" t="inlineStr">
        <is>
          <t>73VEYY2D0C2AEUN6H</t>
        </is>
      </c>
      <c r="J6640" s="8" t="inlineStr">
        <is>
          <t>02 - Sports / GT</t>
        </is>
      </c>
      <c r="K6640" s="12" t="n">
        <v>840000</v>
      </c>
      <c r="L6640" s="8" t="inlineStr">
        <is>
          <t>Maine</t>
        </is>
      </c>
      <c r="M6640" s="13" t="n">
        <v>11126.04</v>
      </c>
      <c r="N6640" s="13" t="n"/>
      <c r="O6640" s="8" t="inlineStr">
        <is>
          <t>3 + at-fault claims - 5 yrs</t>
        </is>
      </c>
    </row>
    <row r="6641">
      <c r="A6641" s="8" t="inlineStr">
        <is>
          <t>55d3601f-0c4c-56d8-b790-2ec82247e63a</t>
        </is>
      </c>
      <c r="B6641" s="9" t="inlineStr">
        <is>
          <t>2026-04</t>
        </is>
      </c>
      <c r="C6641" s="10" t="n"/>
      <c r="D6641" s="9" t="inlineStr">
        <is>
          <t>Declined</t>
        </is>
      </c>
      <c r="E6641" s="8" t="inlineStr">
        <is>
          <t>Thaddeus Farkas</t>
        </is>
      </c>
      <c r="F6641" s="11" t="n">
        <v>1968</v>
      </c>
      <c r="G6641" s="8" t="inlineStr">
        <is>
          <t>Porsche</t>
        </is>
      </c>
      <c r="H6641" s="8" t="inlineStr">
        <is>
          <t>911 Turbo S</t>
        </is>
      </c>
      <c r="I6641" s="8" t="inlineStr">
        <is>
          <t>LUNC4288F1RLPEHKZ</t>
        </is>
      </c>
      <c r="J6641" s="8" t="inlineStr">
        <is>
          <t>02 - Sports / GT</t>
        </is>
      </c>
      <c r="K6641" s="12" t="n">
        <v>125000</v>
      </c>
      <c r="L6641" s="8" t="inlineStr">
        <is>
          <t>Alaska</t>
        </is>
      </c>
      <c r="M6641" s="13" t="n">
        <v>2473.58</v>
      </c>
      <c r="N6641" s="13" t="n"/>
      <c r="O6641" s="8" t="inlineStr">
        <is>
          <t>3 + at-fault claims - 5 yrs</t>
        </is>
      </c>
    </row>
    <row r="6642">
      <c r="A6642" s="8" t="inlineStr">
        <is>
          <t>55e2315d-1125-5b5f-b571-ca70ce6db27e</t>
        </is>
      </c>
      <c r="B6642" s="9" t="inlineStr">
        <is>
          <t>2026-04</t>
        </is>
      </c>
      <c r="C6642" s="10" t="n"/>
      <c r="D6642" s="9" t="inlineStr">
        <is>
          <t>Declined</t>
        </is>
      </c>
      <c r="E6642" s="8" t="inlineStr">
        <is>
          <t>Fitzgerald Kingsford</t>
        </is>
      </c>
      <c r="F6642" s="11" t="n">
        <v>2010</v>
      </c>
      <c r="G6642" s="8" t="inlineStr">
        <is>
          <t>Porsche</t>
        </is>
      </c>
      <c r="H6642" s="8" t="inlineStr">
        <is>
          <t>911 Turbo S</t>
        </is>
      </c>
      <c r="I6642" s="8" t="inlineStr">
        <is>
          <t>B74YWKN0SU2GYMJ45</t>
        </is>
      </c>
      <c r="J6642" s="8" t="inlineStr">
        <is>
          <t>02 - Sports / GT</t>
        </is>
      </c>
      <c r="K6642" s="12" t="n">
        <v>610000</v>
      </c>
      <c r="L6642" s="8" t="inlineStr">
        <is>
          <t>Florida</t>
        </is>
      </c>
      <c r="M6642" s="13" t="n">
        <v>10623.21</v>
      </c>
      <c r="N6642" s="13" t="n"/>
      <c r="O6642" s="8" t="inlineStr">
        <is>
          <t>3 + at-fault claims - 5 yrs</t>
        </is>
      </c>
    </row>
    <row r="6643">
      <c r="A6643" s="8" t="inlineStr">
        <is>
          <t>56fad2e0-e7d8-59bd-8c5d-1c4d420ebc58</t>
        </is>
      </c>
      <c r="B6643" s="9" t="inlineStr">
        <is>
          <t>2026-04</t>
        </is>
      </c>
      <c r="C6643" s="10" t="n"/>
      <c r="D6643" s="9" t="inlineStr">
        <is>
          <t>Referred</t>
        </is>
      </c>
      <c r="E6643" s="8" t="inlineStr">
        <is>
          <t>Anouk Thistlewood</t>
        </is>
      </c>
      <c r="F6643" s="11" t="n">
        <v>1975</v>
      </c>
      <c r="G6643" s="8" t="inlineStr">
        <is>
          <t>Mercedes-Benz</t>
        </is>
      </c>
      <c r="H6643" s="8" t="inlineStr">
        <is>
          <t>AMG GT</t>
        </is>
      </c>
      <c r="I6643" s="8" t="inlineStr">
        <is>
          <t>K2BX5Z50LV2JGV2B0</t>
        </is>
      </c>
      <c r="J6643" s="8" t="inlineStr">
        <is>
          <t>02 - Sports / GT</t>
        </is>
      </c>
      <c r="K6643" s="12" t="n">
        <v>770000</v>
      </c>
      <c r="L6643" s="8" t="inlineStr">
        <is>
          <t>Washington</t>
        </is>
      </c>
      <c r="M6643" s="13" t="n">
        <v>9065.66</v>
      </c>
      <c r="N6643" s="13" t="n"/>
      <c r="O6643" s="8" t="inlineStr">
        <is>
          <t>1 theft / total loss claim</t>
        </is>
      </c>
    </row>
    <row r="6644">
      <c r="A6644" s="8" t="inlineStr">
        <is>
          <t>5717c699-a9bc-5f7a-8325-f958e8296b99</t>
        </is>
      </c>
      <c r="B6644" s="9" t="inlineStr">
        <is>
          <t>2026-04</t>
        </is>
      </c>
      <c r="C6644" s="10" t="n"/>
      <c r="D6644" s="9" t="inlineStr">
        <is>
          <t>Declined</t>
        </is>
      </c>
      <c r="E6644" s="8" t="inlineStr">
        <is>
          <t>Everett Ashcombe</t>
        </is>
      </c>
      <c r="F6644" s="11" t="n">
        <v>1975</v>
      </c>
      <c r="G6644" s="8" t="inlineStr">
        <is>
          <t>Maserati</t>
        </is>
      </c>
      <c r="H6644" s="8" t="inlineStr">
        <is>
          <t>GranTurismo</t>
        </is>
      </c>
      <c r="I6644" s="8" t="inlineStr">
        <is>
          <t>7C7B9B22H97YSSG55</t>
        </is>
      </c>
      <c r="J6644" s="8" t="inlineStr">
        <is>
          <t>02 - Sports / GT</t>
        </is>
      </c>
      <c r="K6644" s="12" t="n">
        <v>1010000</v>
      </c>
      <c r="L6644" s="8" t="inlineStr">
        <is>
          <t>Arkansas</t>
        </is>
      </c>
      <c r="M6644" s="13" t="n">
        <v>14463.96</v>
      </c>
      <c r="N6644" s="13" t="n"/>
      <c r="O6644" s="8" t="inlineStr">
        <is>
          <t>3 + at-fault claims - 5 yrs</t>
        </is>
      </c>
    </row>
    <row r="6645">
      <c r="A6645" s="8" t="inlineStr">
        <is>
          <t>57e421e7-d79e-551e-9673-7ae42df3b5b6</t>
        </is>
      </c>
      <c r="B6645" s="9" t="inlineStr">
        <is>
          <t>2026-04</t>
        </is>
      </c>
      <c r="C6645" s="10" t="n"/>
      <c r="D6645" s="9" t="inlineStr">
        <is>
          <t>Referred</t>
        </is>
      </c>
      <c r="E6645" s="8" t="inlineStr">
        <is>
          <t>Fitzgerald Ashcombe</t>
        </is>
      </c>
      <c r="F6645" s="11" t="n">
        <v>1965</v>
      </c>
      <c r="G6645" s="8" t="inlineStr">
        <is>
          <t>Lamborghini</t>
        </is>
      </c>
      <c r="H6645" s="8" t="inlineStr">
        <is>
          <t>Huracan EVO</t>
        </is>
      </c>
      <c r="I6645" s="8" t="inlineStr">
        <is>
          <t>5VE62VJ4XZUFT2ZG7</t>
        </is>
      </c>
      <c r="J6645" s="8" t="inlineStr">
        <is>
          <t>03 - Supercar</t>
        </is>
      </c>
      <c r="K6645" s="12" t="n">
        <v>1660000</v>
      </c>
      <c r="L6645" s="8" t="inlineStr">
        <is>
          <t>Arkansas</t>
        </is>
      </c>
      <c r="M6645" s="13" t="n">
        <v>34578.11</v>
      </c>
      <c r="N6645" s="13" t="n"/>
      <c r="O6645" s="8" t="inlineStr">
        <is>
          <t>1 at-fault claim over $100k</t>
        </is>
      </c>
    </row>
    <row r="6646">
      <c r="A6646" s="8" t="inlineStr">
        <is>
          <t>59bf840d-8d7d-5de9-a6db-b1fe0f2809ee</t>
        </is>
      </c>
      <c r="B6646" s="9" t="inlineStr">
        <is>
          <t>2026-04</t>
        </is>
      </c>
      <c r="C6646" s="10" t="n"/>
      <c r="D6646" s="9" t="inlineStr">
        <is>
          <t>Declined</t>
        </is>
      </c>
      <c r="E6646" s="8" t="inlineStr">
        <is>
          <t>Mireille Pennington</t>
        </is>
      </c>
      <c r="F6646" s="11" t="n">
        <v>2004</v>
      </c>
      <c r="G6646" s="8" t="inlineStr">
        <is>
          <t>Ferrari</t>
        </is>
      </c>
      <c r="H6646" s="8" t="inlineStr">
        <is>
          <t>275 GTB/4</t>
        </is>
      </c>
      <c r="I6646" s="8" t="inlineStr">
        <is>
          <t>F5S3WY057SWU4XPY6</t>
        </is>
      </c>
      <c r="J6646" s="8" t="inlineStr">
        <is>
          <t>07 - Post-War Classic (1946-1972)</t>
        </is>
      </c>
      <c r="K6646" s="12" t="n">
        <v>455000</v>
      </c>
      <c r="L6646" s="8" t="inlineStr">
        <is>
          <t>Indiana</t>
        </is>
      </c>
      <c r="M6646" s="13" t="n">
        <v>5068.53</v>
      </c>
      <c r="N6646" s="13" t="n"/>
      <c r="O6646" s="8" t="inlineStr">
        <is>
          <t>3 + at-fault claims - 5 yrs</t>
        </is>
      </c>
    </row>
    <row r="6647">
      <c r="A6647" s="8" t="inlineStr">
        <is>
          <t>59e8a2fd-cd2d-5124-a9d4-9372e8ca8f04</t>
        </is>
      </c>
      <c r="B6647" s="9" t="inlineStr">
        <is>
          <t>2026-04</t>
        </is>
      </c>
      <c r="C6647" s="10" t="n"/>
      <c r="D6647" s="9" t="inlineStr">
        <is>
          <t>Declined</t>
        </is>
      </c>
      <c r="E6647" s="8" t="inlineStr">
        <is>
          <t>Ingrid Merriweather</t>
        </is>
      </c>
      <c r="F6647" s="11" t="n">
        <v>2016</v>
      </c>
      <c r="G6647" s="8" t="inlineStr">
        <is>
          <t>BMW</t>
        </is>
      </c>
      <c r="H6647" s="8" t="inlineStr">
        <is>
          <t>M8 Competition</t>
        </is>
      </c>
      <c r="I6647" s="8" t="inlineStr">
        <is>
          <t>BFZRWEUD10AV9ZJG4</t>
        </is>
      </c>
      <c r="J6647" s="8" t="inlineStr">
        <is>
          <t>02 - Sports / GT</t>
        </is>
      </c>
      <c r="K6647" s="12" t="n">
        <v>880000</v>
      </c>
      <c r="L6647" s="8" t="inlineStr">
        <is>
          <t>Arizona</t>
        </is>
      </c>
      <c r="M6647" s="13" t="n">
        <v>10900.38</v>
      </c>
      <c r="N6647" s="13" t="n"/>
      <c r="O6647" s="8" t="inlineStr">
        <is>
          <t>3 + at-fault claims - 5 yrs</t>
        </is>
      </c>
    </row>
    <row r="6648">
      <c r="A6648" s="8" t="inlineStr">
        <is>
          <t>5a4cc475-7e85-5203-9c5f-150680160e06</t>
        </is>
      </c>
      <c r="B6648" s="9" t="inlineStr">
        <is>
          <t>2026-04</t>
        </is>
      </c>
      <c r="C6648" s="10" t="n"/>
      <c r="D6648" s="9" t="inlineStr">
        <is>
          <t>Declined</t>
        </is>
      </c>
      <c r="E6648" s="8" t="inlineStr">
        <is>
          <t>Thaddeus Ashcombe</t>
        </is>
      </c>
      <c r="F6648" s="11" t="n">
        <v>1985</v>
      </c>
      <c r="G6648" s="8" t="inlineStr">
        <is>
          <t>Porsche</t>
        </is>
      </c>
      <c r="H6648" s="8" t="inlineStr">
        <is>
          <t>911 Turbo S</t>
        </is>
      </c>
      <c r="I6648" s="8" t="inlineStr">
        <is>
          <t>5CVZFHTSYBBBR24Y8</t>
        </is>
      </c>
      <c r="J6648" s="8" t="inlineStr">
        <is>
          <t>02 - Sports / GT</t>
        </is>
      </c>
      <c r="K6648" s="12" t="n">
        <v>750000</v>
      </c>
      <c r="L6648" s="8" t="inlineStr">
        <is>
          <t>New Hampshire</t>
        </is>
      </c>
      <c r="M6648" s="13" t="n">
        <v>9566.040000000001</v>
      </c>
      <c r="N6648" s="13" t="n"/>
      <c r="O6648" s="8" t="inlineStr">
        <is>
          <t>3 + at-fault claims - 5 yrs</t>
        </is>
      </c>
    </row>
    <row r="6649">
      <c r="A6649" s="8" t="inlineStr">
        <is>
          <t>5aa74ed9-a0cf-5563-b55d-a7d25b92a0a6</t>
        </is>
      </c>
      <c r="B6649" s="9" t="inlineStr">
        <is>
          <t>2026-04</t>
        </is>
      </c>
      <c r="C6649" s="10" t="n"/>
      <c r="D6649" s="9" t="inlineStr">
        <is>
          <t>Referred</t>
        </is>
      </c>
      <c r="E6649" s="8" t="inlineStr">
        <is>
          <t>Horace Fairweather</t>
        </is>
      </c>
      <c r="F6649" s="11" t="n">
        <v>2021</v>
      </c>
      <c r="G6649" s="8" t="inlineStr">
        <is>
          <t>McLaren</t>
        </is>
      </c>
      <c r="H6649" s="8" t="inlineStr">
        <is>
          <t>750S</t>
        </is>
      </c>
      <c r="I6649" s="8" t="inlineStr">
        <is>
          <t>XF93E4S42RX58VU2C</t>
        </is>
      </c>
      <c r="J6649" s="8" t="inlineStr">
        <is>
          <t>03 - Supercar</t>
        </is>
      </c>
      <c r="K6649" s="12" t="n">
        <v>375000</v>
      </c>
      <c r="L6649" s="8" t="inlineStr">
        <is>
          <t>Minnesota</t>
        </is>
      </c>
      <c r="M6649" s="13" t="n">
        <v>10740.57</v>
      </c>
      <c r="N6649" s="13" t="n"/>
      <c r="O6649" s="8" t="inlineStr">
        <is>
          <t>1 theft / total loss claim</t>
        </is>
      </c>
    </row>
    <row r="6650">
      <c r="A6650" s="8" t="inlineStr">
        <is>
          <t>5ce8eaff-5bf6-5df7-a070-4720b69239c0</t>
        </is>
      </c>
      <c r="B6650" s="9" t="inlineStr">
        <is>
          <t>2026-04</t>
        </is>
      </c>
      <c r="C6650" s="10" t="n"/>
      <c r="D6650" s="9" t="inlineStr">
        <is>
          <t>Declined</t>
        </is>
      </c>
      <c r="E6650" s="8" t="inlineStr">
        <is>
          <t>Wilhelmina Rourke</t>
        </is>
      </c>
      <c r="F6650" s="11" t="n">
        <v>2001</v>
      </c>
      <c r="G6650" s="8" t="inlineStr">
        <is>
          <t>Aston Martin</t>
        </is>
      </c>
      <c r="H6650" s="8" t="inlineStr">
        <is>
          <t>DB5</t>
        </is>
      </c>
      <c r="I6650" s="8" t="inlineStr">
        <is>
          <t>34SDZNDEDEM7EMNU3</t>
        </is>
      </c>
      <c r="J6650" s="8" t="inlineStr">
        <is>
          <t>07 - Post-War Classic (1946-1972)</t>
        </is>
      </c>
      <c r="K6650" s="12" t="n">
        <v>510000</v>
      </c>
      <c r="L6650" s="8" t="inlineStr">
        <is>
          <t>New Hampshire</t>
        </is>
      </c>
      <c r="M6650" s="13" t="n">
        <v>4303.25</v>
      </c>
      <c r="N6650" s="13" t="n"/>
      <c r="O6650" s="8" t="inlineStr">
        <is>
          <t>3 + at-fault claims - 5 yrs</t>
        </is>
      </c>
    </row>
    <row r="6651">
      <c r="A6651" s="8" t="inlineStr">
        <is>
          <t>5d38bceb-5f6e-54c5-a8e1-28733d5e983a</t>
        </is>
      </c>
      <c r="B6651" s="9" t="inlineStr">
        <is>
          <t>2026-04</t>
        </is>
      </c>
      <c r="C6651" s="10" t="n"/>
      <c r="D6651" s="9" t="inlineStr">
        <is>
          <t>Referred</t>
        </is>
      </c>
      <c r="E6651" s="8" t="inlineStr">
        <is>
          <t>Emiliano Merriweather</t>
        </is>
      </c>
      <c r="F6651" s="11" t="n">
        <v>1976</v>
      </c>
      <c r="G6651" s="8" t="inlineStr">
        <is>
          <t>Mercedes-Benz</t>
        </is>
      </c>
      <c r="H6651" s="8" t="inlineStr">
        <is>
          <t>AMG GT</t>
        </is>
      </c>
      <c r="I6651" s="8" t="inlineStr">
        <is>
          <t>DG2JYDGDUDV0AK7TA</t>
        </is>
      </c>
      <c r="J6651" s="8" t="inlineStr">
        <is>
          <t>02 - Sports / GT</t>
        </is>
      </c>
      <c r="K6651" s="12" t="n">
        <v>290000</v>
      </c>
      <c r="L6651" s="8" t="inlineStr">
        <is>
          <t>Texas</t>
        </is>
      </c>
      <c r="M6651" s="13" t="n">
        <v>4719.34</v>
      </c>
      <c r="N6651" s="13" t="n"/>
      <c r="O6651" s="8" t="inlineStr">
        <is>
          <t>1 theft / total loss claim</t>
        </is>
      </c>
    </row>
    <row r="6652">
      <c r="A6652" s="8" t="inlineStr">
        <is>
          <t>5ff952aa-7f30-5845-bbeb-07d4e900ff02</t>
        </is>
      </c>
      <c r="B6652" s="9" t="inlineStr">
        <is>
          <t>2026-04</t>
        </is>
      </c>
      <c r="C6652" s="10" t="n"/>
      <c r="D6652" s="9" t="inlineStr">
        <is>
          <t>Declined</t>
        </is>
      </c>
      <c r="E6652" s="8" t="inlineStr">
        <is>
          <t>Ramona Larsson</t>
        </is>
      </c>
      <c r="F6652" s="11" t="n">
        <v>1987</v>
      </c>
      <c r="G6652" s="8" t="inlineStr">
        <is>
          <t>BMW</t>
        </is>
      </c>
      <c r="H6652" s="8" t="inlineStr">
        <is>
          <t>M8 Competition</t>
        </is>
      </c>
      <c r="I6652" s="8" t="inlineStr">
        <is>
          <t>7V6KFJEGPJDGNK6FB</t>
        </is>
      </c>
      <c r="J6652" s="8" t="inlineStr">
        <is>
          <t>02 - Sports / GT</t>
        </is>
      </c>
      <c r="K6652" s="12" t="n">
        <v>350000</v>
      </c>
      <c r="L6652" s="8" t="inlineStr">
        <is>
          <t>Washington</t>
        </is>
      </c>
      <c r="M6652" s="13" t="n">
        <v>4754.72</v>
      </c>
      <c r="N6652" s="13" t="n"/>
      <c r="O6652" s="8" t="inlineStr">
        <is>
          <t>3 + at-fault claims - 5 yrs</t>
        </is>
      </c>
    </row>
    <row r="6653">
      <c r="A6653" s="8" t="inlineStr">
        <is>
          <t>60783016-58b1-59b0-8091-ab84a5f4d664</t>
        </is>
      </c>
      <c r="B6653" s="9" t="inlineStr">
        <is>
          <t>2026-04</t>
        </is>
      </c>
      <c r="C6653" s="10" t="n"/>
      <c r="D6653" s="9" t="inlineStr">
        <is>
          <t>Declined</t>
        </is>
      </c>
      <c r="E6653" s="8" t="inlineStr">
        <is>
          <t>Beatrix Kingsford</t>
        </is>
      </c>
      <c r="F6653" s="11" t="n">
        <v>1997</v>
      </c>
      <c r="G6653" s="8" t="inlineStr">
        <is>
          <t>Mercedes-Benz</t>
        </is>
      </c>
      <c r="H6653" s="8" t="inlineStr">
        <is>
          <t>AMG GT</t>
        </is>
      </c>
      <c r="I6653" s="8" t="inlineStr">
        <is>
          <t>NNZ30SKVJ9W0NAWW8</t>
        </is>
      </c>
      <c r="J6653" s="8" t="inlineStr">
        <is>
          <t>02 - Sports / GT</t>
        </is>
      </c>
      <c r="K6653" s="12" t="n">
        <v>735000</v>
      </c>
      <c r="L6653" s="8" t="inlineStr">
        <is>
          <t>Connecticut</t>
        </is>
      </c>
      <c r="M6653" s="13" t="n">
        <v>10095.85</v>
      </c>
      <c r="N6653" s="13" t="n"/>
      <c r="O6653" s="8" t="inlineStr">
        <is>
          <t>3 + at-fault claims - 5 yrs</t>
        </is>
      </c>
    </row>
    <row r="6654">
      <c r="A6654" s="8" t="inlineStr">
        <is>
          <t>6087179a-0375-5110-9893-6e1ef3e813d6</t>
        </is>
      </c>
      <c r="B6654" s="9" t="inlineStr">
        <is>
          <t>2026-04</t>
        </is>
      </c>
      <c r="C6654" s="10" t="n"/>
      <c r="D6654" s="9" t="inlineStr">
        <is>
          <t>Declined</t>
        </is>
      </c>
      <c r="E6654" s="8" t="inlineStr">
        <is>
          <t>Beatrix Chattopadhyay</t>
        </is>
      </c>
      <c r="F6654" s="11" t="n">
        <v>1976</v>
      </c>
      <c r="G6654" s="8" t="inlineStr">
        <is>
          <t>Maserati</t>
        </is>
      </c>
      <c r="H6654" s="8" t="inlineStr">
        <is>
          <t>GranTurismo</t>
        </is>
      </c>
      <c r="I6654" s="8" t="inlineStr">
        <is>
          <t>MX7487K1HWSTAWALV</t>
        </is>
      </c>
      <c r="J6654" s="8" t="inlineStr">
        <is>
          <t>02 - Sports / GT</t>
        </is>
      </c>
      <c r="K6654" s="12" t="n">
        <v>400000</v>
      </c>
      <c r="L6654" s="8" t="inlineStr">
        <is>
          <t>Ohio</t>
        </is>
      </c>
      <c r="M6654" s="13" t="n">
        <v>7867.92</v>
      </c>
      <c r="N6654" s="13" t="n"/>
      <c r="O6654" s="8" t="inlineStr">
        <is>
          <t>3 + at-fault claims - 5 yrs</t>
        </is>
      </c>
    </row>
    <row r="6655">
      <c r="A6655" s="8" t="inlineStr">
        <is>
          <t>628207a2-486e-5aea-be9b-0b9a33e5c419</t>
        </is>
      </c>
      <c r="B6655" s="9" t="inlineStr">
        <is>
          <t>2026-04</t>
        </is>
      </c>
      <c r="C6655" s="10" t="n"/>
      <c r="D6655" s="9" t="inlineStr">
        <is>
          <t>Declined</t>
        </is>
      </c>
      <c r="E6655" s="8" t="inlineStr">
        <is>
          <t>Fenwick Ashcombe</t>
        </is>
      </c>
      <c r="F6655" s="11" t="n">
        <v>1960</v>
      </c>
      <c r="G6655" s="8" t="inlineStr">
        <is>
          <t>Maserati</t>
        </is>
      </c>
      <c r="H6655" s="8" t="inlineStr">
        <is>
          <t>GranTurismo</t>
        </is>
      </c>
      <c r="I6655" s="8" t="inlineStr">
        <is>
          <t>ENTD6C17SMXP2RFYW</t>
        </is>
      </c>
      <c r="J6655" s="8" t="inlineStr">
        <is>
          <t>02 - Sports / GT</t>
        </is>
      </c>
      <c r="K6655" s="12" t="n">
        <v>645000</v>
      </c>
      <c r="L6655" s="8" t="inlineStr">
        <is>
          <t>Pennsylvania</t>
        </is>
      </c>
      <c r="M6655" s="13" t="n">
        <v>7910.38</v>
      </c>
      <c r="N6655" s="13" t="n"/>
      <c r="O6655" s="8" t="inlineStr">
        <is>
          <t>3 + at-fault claims - 5 yrs</t>
        </is>
      </c>
    </row>
    <row r="6656">
      <c r="A6656" s="8" t="inlineStr">
        <is>
          <t>62adc685-1df0-5a96-952f-dbdf17c800c6</t>
        </is>
      </c>
      <c r="B6656" s="9" t="inlineStr">
        <is>
          <t>2026-04</t>
        </is>
      </c>
      <c r="C6656" s="10" t="n"/>
      <c r="D6656" s="9" t="inlineStr">
        <is>
          <t>Referred</t>
        </is>
      </c>
      <c r="E6656" s="8" t="inlineStr">
        <is>
          <t>Priya Okonkwo</t>
        </is>
      </c>
      <c r="F6656" s="11" t="n">
        <v>1985</v>
      </c>
      <c r="G6656" s="8" t="inlineStr">
        <is>
          <t>McLaren</t>
        </is>
      </c>
      <c r="H6656" s="8" t="inlineStr">
        <is>
          <t>750S</t>
        </is>
      </c>
      <c r="I6656" s="8" t="inlineStr">
        <is>
          <t>BF50BJFMAM1PBAEXT</t>
        </is>
      </c>
      <c r="J6656" s="8" t="inlineStr">
        <is>
          <t>03 - Supercar</t>
        </is>
      </c>
      <c r="K6656" s="12" t="n">
        <v>855000</v>
      </c>
      <c r="L6656" s="8" t="inlineStr">
        <is>
          <t>Kansas</t>
        </is>
      </c>
      <c r="M6656" s="13" t="n">
        <v>14865.71</v>
      </c>
      <c r="N6656" s="13" t="n"/>
      <c r="O6656" s="8" t="inlineStr">
        <is>
          <t>1 theft / total loss claim</t>
        </is>
      </c>
    </row>
    <row r="6657">
      <c r="A6657" s="8" t="inlineStr">
        <is>
          <t>6541ac5c-07ba-500d-bb72-fd3fc0cf413a</t>
        </is>
      </c>
      <c r="B6657" s="9" t="inlineStr">
        <is>
          <t>2026-04</t>
        </is>
      </c>
      <c r="C6657" s="10" t="n"/>
      <c r="D6657" s="9" t="inlineStr">
        <is>
          <t>Declined</t>
        </is>
      </c>
      <c r="E6657" s="8" t="inlineStr">
        <is>
          <t>Sunniva Fairweather</t>
        </is>
      </c>
      <c r="F6657" s="11" t="n">
        <v>1986</v>
      </c>
      <c r="G6657" s="8" t="inlineStr">
        <is>
          <t>BMW</t>
        </is>
      </c>
      <c r="H6657" s="8" t="inlineStr">
        <is>
          <t>M8 Competition</t>
        </is>
      </c>
      <c r="I6657" s="8" t="inlineStr">
        <is>
          <t>47A3R3WAU65T2B59F</t>
        </is>
      </c>
      <c r="J6657" s="8" t="inlineStr">
        <is>
          <t>02 - Sports / GT</t>
        </is>
      </c>
      <c r="K6657" s="12" t="n">
        <v>320000</v>
      </c>
      <c r="L6657" s="8" t="inlineStr">
        <is>
          <t>Vermont</t>
        </is>
      </c>
      <c r="M6657" s="13" t="n">
        <v>5524.53</v>
      </c>
      <c r="N6657" s="13" t="n"/>
      <c r="O6657" s="8" t="inlineStr">
        <is>
          <t>3 + at-fault claims - 5 yrs</t>
        </is>
      </c>
    </row>
    <row r="6658">
      <c r="A6658" s="8" t="inlineStr">
        <is>
          <t>65424561-d176-569b-ad02-5b2b072f95ca</t>
        </is>
      </c>
      <c r="B6658" s="9" t="inlineStr">
        <is>
          <t>2026-04</t>
        </is>
      </c>
      <c r="C6658" s="10" t="n"/>
      <c r="D6658" s="9" t="inlineStr">
        <is>
          <t>Declined</t>
        </is>
      </c>
      <c r="E6658" s="8" t="inlineStr">
        <is>
          <t>Delphine Montoya</t>
        </is>
      </c>
      <c r="F6658" s="11" t="n">
        <v>1988</v>
      </c>
      <c r="G6658" s="8" t="inlineStr">
        <is>
          <t>Mercedes-Benz</t>
        </is>
      </c>
      <c r="H6658" s="8" t="inlineStr">
        <is>
          <t>AMG GT</t>
        </is>
      </c>
      <c r="I6658" s="8" t="inlineStr">
        <is>
          <t>1EELWX0H1UH0092AT</t>
        </is>
      </c>
      <c r="J6658" s="8" t="inlineStr">
        <is>
          <t>02 - Sports / GT</t>
        </is>
      </c>
      <c r="K6658" s="12" t="n">
        <v>845000</v>
      </c>
      <c r="L6658" s="8" t="inlineStr">
        <is>
          <t>Georgia</t>
        </is>
      </c>
      <c r="M6658" s="13" t="n">
        <v>11606.79</v>
      </c>
      <c r="N6658" s="13" t="n"/>
      <c r="O6658" s="8" t="inlineStr">
        <is>
          <t>3 + at-fault claims - 5 yrs</t>
        </is>
      </c>
    </row>
    <row r="6659">
      <c r="A6659" s="8" t="inlineStr">
        <is>
          <t>65d31492-89d3-5cf5-9a58-4ab823c2d4d7</t>
        </is>
      </c>
      <c r="B6659" s="9" t="inlineStr">
        <is>
          <t>2026-04</t>
        </is>
      </c>
      <c r="C6659" s="10" t="n"/>
      <c r="D6659" s="9" t="inlineStr">
        <is>
          <t>Declined</t>
        </is>
      </c>
      <c r="E6659" s="8" t="inlineStr">
        <is>
          <t>Fenwick Underwood</t>
        </is>
      </c>
      <c r="F6659" s="11" t="n">
        <v>2021</v>
      </c>
      <c r="G6659" s="8" t="inlineStr">
        <is>
          <t>Aston Martin</t>
        </is>
      </c>
      <c r="H6659" s="8" t="inlineStr">
        <is>
          <t>DB12</t>
        </is>
      </c>
      <c r="I6659" s="8" t="inlineStr">
        <is>
          <t>1HGXEU1Y63HV1BPEH</t>
        </is>
      </c>
      <c r="J6659" s="8" t="inlineStr">
        <is>
          <t>02 - Sports / GT</t>
        </is>
      </c>
      <c r="K6659" s="12" t="n">
        <v>1120000</v>
      </c>
      <c r="L6659" s="8" t="inlineStr">
        <is>
          <t>Wyoming</t>
        </is>
      </c>
      <c r="M6659" s="13" t="n">
        <v>12436.23</v>
      </c>
      <c r="N6659" s="13" t="n"/>
      <c r="O6659" s="8" t="inlineStr">
        <is>
          <t>3 + at-fault claims - 5 yrs</t>
        </is>
      </c>
    </row>
    <row r="6660">
      <c r="A6660" s="8" t="inlineStr">
        <is>
          <t>6723e0af-b3ef-57cf-ba46-4097fd206325</t>
        </is>
      </c>
      <c r="B6660" s="9" t="inlineStr">
        <is>
          <t>2026-04</t>
        </is>
      </c>
      <c r="C6660" s="10" t="n"/>
      <c r="D6660" s="9" t="inlineStr">
        <is>
          <t>Declined</t>
        </is>
      </c>
      <c r="E6660" s="8" t="inlineStr">
        <is>
          <t>Noor Merriweather</t>
        </is>
      </c>
      <c r="F6660" s="11" t="n">
        <v>2011</v>
      </c>
      <c r="G6660" s="8" t="inlineStr">
        <is>
          <t>Bentley</t>
        </is>
      </c>
      <c r="H6660" s="8" t="inlineStr">
        <is>
          <t>Continental GT</t>
        </is>
      </c>
      <c r="I6660" s="8" t="inlineStr">
        <is>
          <t>78W4FSUBVZLPLSN5V</t>
        </is>
      </c>
      <c r="J6660" s="8" t="inlineStr">
        <is>
          <t>02 - Sports / GT</t>
        </is>
      </c>
      <c r="K6660" s="12" t="n">
        <v>335000</v>
      </c>
      <c r="L6660" s="8" t="inlineStr">
        <is>
          <t>Illinois</t>
        </is>
      </c>
      <c r="M6660" s="13" t="n">
        <v>6447.17</v>
      </c>
      <c r="N6660" s="13" t="n"/>
      <c r="O6660" s="8" t="inlineStr">
        <is>
          <t>3 + at-fault claims - 5 yrs</t>
        </is>
      </c>
    </row>
    <row r="6661">
      <c r="A6661" s="8" t="inlineStr">
        <is>
          <t>6a001b8e-9dec-58ca-bde3-4e3da7e93ae6</t>
        </is>
      </c>
      <c r="B6661" s="9" t="inlineStr">
        <is>
          <t>2026-04</t>
        </is>
      </c>
      <c r="C6661" s="10" t="n"/>
      <c r="D6661" s="9" t="inlineStr">
        <is>
          <t>Declined</t>
        </is>
      </c>
      <c r="E6661" s="8" t="inlineStr">
        <is>
          <t>Ramona Okonkwo</t>
        </is>
      </c>
      <c r="F6661" s="11" t="n">
        <v>2010</v>
      </c>
      <c r="G6661" s="8" t="inlineStr">
        <is>
          <t>Aston Martin</t>
        </is>
      </c>
      <c r="H6661" s="8" t="inlineStr">
        <is>
          <t>DB5</t>
        </is>
      </c>
      <c r="I6661" s="8" t="inlineStr">
        <is>
          <t>SSXNUD832T4N3KXAS</t>
        </is>
      </c>
      <c r="J6661" s="8" t="inlineStr">
        <is>
          <t>07 - Post-War Classic (1946-1972)</t>
        </is>
      </c>
      <c r="K6661" s="12" t="n">
        <v>610000</v>
      </c>
      <c r="L6661" s="8" t="inlineStr">
        <is>
          <t>Montana</t>
        </is>
      </c>
      <c r="M6661" s="13" t="n">
        <v>4602.62</v>
      </c>
      <c r="N6661" s="13" t="n"/>
      <c r="O6661" s="8" t="inlineStr">
        <is>
          <t>3 + at-fault claims - 5 yrs</t>
        </is>
      </c>
    </row>
    <row r="6662">
      <c r="A6662" s="8" t="inlineStr">
        <is>
          <t>6a0f0488-b000-5c79-9652-9b141cacf93b</t>
        </is>
      </c>
      <c r="B6662" s="9" t="inlineStr">
        <is>
          <t>2026-04</t>
        </is>
      </c>
      <c r="C6662" s="10" t="n"/>
      <c r="D6662" s="9" t="inlineStr">
        <is>
          <t>Declined</t>
        </is>
      </c>
      <c r="E6662" s="8" t="inlineStr">
        <is>
          <t>Callum Montoya</t>
        </is>
      </c>
      <c r="F6662" s="11" t="n">
        <v>2017</v>
      </c>
      <c r="G6662" s="8" t="inlineStr">
        <is>
          <t>Bentley</t>
        </is>
      </c>
      <c r="H6662" s="8" t="inlineStr">
        <is>
          <t>4.5 Litre</t>
        </is>
      </c>
      <c r="I6662" s="8" t="inlineStr">
        <is>
          <t>1AFGU403PCDRNPYAU</t>
        </is>
      </c>
      <c r="J6662" s="8" t="inlineStr">
        <is>
          <t>06 - Vintage Pre-War (pre-1946)</t>
        </is>
      </c>
      <c r="K6662" s="12" t="n">
        <v>1100000</v>
      </c>
      <c r="L6662" s="8" t="inlineStr">
        <is>
          <t>South Carolina</t>
        </is>
      </c>
      <c r="M6662" s="13" t="n">
        <v>8750.190000000001</v>
      </c>
      <c r="N6662" s="13" t="n"/>
      <c r="O6662" s="8" t="inlineStr">
        <is>
          <t>3 + at-fault claims - 5 yrs</t>
        </is>
      </c>
    </row>
    <row r="6663">
      <c r="A6663" s="8" t="inlineStr">
        <is>
          <t>6a55444a-efbe-559f-beb0-abc9fdc9570d</t>
        </is>
      </c>
      <c r="B6663" s="9" t="inlineStr">
        <is>
          <t>2026-04</t>
        </is>
      </c>
      <c r="C6663" s="10" t="n"/>
      <c r="D6663" s="9" t="inlineStr">
        <is>
          <t>Declined</t>
        </is>
      </c>
      <c r="E6663" s="8" t="inlineStr">
        <is>
          <t>Noor Rourke</t>
        </is>
      </c>
      <c r="F6663" s="11" t="n">
        <v>1986</v>
      </c>
      <c r="G6663" s="8" t="inlineStr">
        <is>
          <t>Aston Martin</t>
        </is>
      </c>
      <c r="H6663" s="8" t="inlineStr">
        <is>
          <t>DB12</t>
        </is>
      </c>
      <c r="I6663" s="8" t="inlineStr">
        <is>
          <t>98AHEM4C9ETLKMUBD</t>
        </is>
      </c>
      <c r="J6663" s="8" t="inlineStr">
        <is>
          <t>02 - Sports / GT</t>
        </is>
      </c>
      <c r="K6663" s="12" t="n">
        <v>325000</v>
      </c>
      <c r="L6663" s="8" t="inlineStr">
        <is>
          <t>Nebraska</t>
        </is>
      </c>
      <c r="M6663" s="13" t="n">
        <v>5978.77</v>
      </c>
      <c r="N6663" s="13" t="n"/>
      <c r="O6663" s="8" t="inlineStr">
        <is>
          <t>3 + at-fault claims - 5 yrs</t>
        </is>
      </c>
    </row>
    <row r="6664">
      <c r="A6664" s="8" t="inlineStr">
        <is>
          <t>6ad21618-28e5-505d-939d-e0edc2b335f4</t>
        </is>
      </c>
      <c r="B6664" s="9" t="inlineStr">
        <is>
          <t>2026-04</t>
        </is>
      </c>
      <c r="C6664" s="10" t="n"/>
      <c r="D6664" s="9" t="inlineStr">
        <is>
          <t>Declined</t>
        </is>
      </c>
      <c r="E6664" s="8" t="inlineStr">
        <is>
          <t>Mireille Vandermeer</t>
        </is>
      </c>
      <c r="F6664" s="11" t="n">
        <v>1988</v>
      </c>
      <c r="G6664" s="8" t="inlineStr">
        <is>
          <t>Ferrari</t>
        </is>
      </c>
      <c r="H6664" s="8" t="inlineStr">
        <is>
          <t>SF90 Stradale</t>
        </is>
      </c>
      <c r="I6664" s="8" t="inlineStr">
        <is>
          <t>YN0HT14J754VP7264</t>
        </is>
      </c>
      <c r="J6664" s="8" t="inlineStr">
        <is>
          <t>03 - Supercar</t>
        </is>
      </c>
      <c r="K6664" s="12" t="n">
        <v>1600000</v>
      </c>
      <c r="L6664" s="8" t="inlineStr">
        <is>
          <t>Louisiana</t>
        </is>
      </c>
      <c r="M6664" s="13" t="n">
        <v>29222.64</v>
      </c>
      <c r="N6664" s="13" t="n"/>
      <c r="O6664" s="8" t="inlineStr">
        <is>
          <t>3 + at-fault claims - 5 yrs</t>
        </is>
      </c>
    </row>
    <row r="6665">
      <c r="A6665" s="8" t="inlineStr">
        <is>
          <t>6afb5fa6-bd02-56de-a909-c6a35c4c9218</t>
        </is>
      </c>
      <c r="B6665" s="9" t="inlineStr">
        <is>
          <t>2026-04</t>
        </is>
      </c>
      <c r="C6665" s="10" t="n"/>
      <c r="D6665" s="9" t="inlineStr">
        <is>
          <t>Declined</t>
        </is>
      </c>
      <c r="E6665" s="8" t="inlineStr">
        <is>
          <t>Anouk Whitlock</t>
        </is>
      </c>
      <c r="F6665" s="11" t="n">
        <v>2010</v>
      </c>
      <c r="G6665" s="8" t="inlineStr">
        <is>
          <t>Porsche</t>
        </is>
      </c>
      <c r="H6665" s="8" t="inlineStr">
        <is>
          <t>911 Turbo S</t>
        </is>
      </c>
      <c r="I6665" s="8" t="inlineStr">
        <is>
          <t>UWAR8A34S8YH1HZ5F</t>
        </is>
      </c>
      <c r="J6665" s="8" t="inlineStr">
        <is>
          <t>02 - Sports / GT</t>
        </is>
      </c>
      <c r="K6665" s="12" t="n">
        <v>1110000</v>
      </c>
      <c r="L6665" s="8" t="inlineStr">
        <is>
          <t>Utah</t>
        </is>
      </c>
      <c r="M6665" s="13" t="n">
        <v>15550.47</v>
      </c>
      <c r="N6665" s="13" t="n"/>
      <c r="O6665" s="8" t="inlineStr">
        <is>
          <t>3 + at-fault claims - 5 yrs</t>
        </is>
      </c>
    </row>
    <row r="6666">
      <c r="A6666" s="8" t="inlineStr">
        <is>
          <t>6c80f472-cb4f-502f-a2a7-fea5193f5dce</t>
        </is>
      </c>
      <c r="B6666" s="9" t="inlineStr">
        <is>
          <t>2026-04</t>
        </is>
      </c>
      <c r="C6666" s="10" t="n"/>
      <c r="D6666" s="9" t="inlineStr">
        <is>
          <t>Referred</t>
        </is>
      </c>
      <c r="E6666" s="8" t="inlineStr">
        <is>
          <t>Horace Delacroix</t>
        </is>
      </c>
      <c r="F6666" s="11" t="n">
        <v>1956</v>
      </c>
      <c r="G6666" s="8" t="inlineStr">
        <is>
          <t>Aston Martin</t>
        </is>
      </c>
      <c r="H6666" s="8" t="inlineStr">
        <is>
          <t>DB12</t>
        </is>
      </c>
      <c r="I6666" s="8" t="inlineStr">
        <is>
          <t>R5PSPSX8RWW8LPH3H</t>
        </is>
      </c>
      <c r="J6666" s="8" t="inlineStr">
        <is>
          <t>02 - Sports / GT</t>
        </is>
      </c>
      <c r="K6666" s="12" t="n">
        <v>255000</v>
      </c>
      <c r="L6666" s="8" t="inlineStr">
        <is>
          <t>Michigan</t>
        </is>
      </c>
      <c r="M6666" s="13" t="n">
        <v>5593.16</v>
      </c>
      <c r="N6666" s="13" t="n"/>
      <c r="O6666" s="8" t="inlineStr">
        <is>
          <t>Prior carrier non-renewal / cancellation</t>
        </is>
      </c>
    </row>
    <row r="6667">
      <c r="A6667" s="8" t="inlineStr">
        <is>
          <t>6e7dd038-37d6-5e66-bf75-a139ad566cb4</t>
        </is>
      </c>
      <c r="B6667" s="9" t="inlineStr">
        <is>
          <t>2026-04</t>
        </is>
      </c>
      <c r="C6667" s="10" t="n"/>
      <c r="D6667" s="9" t="inlineStr">
        <is>
          <t>Referred</t>
        </is>
      </c>
      <c r="E6667" s="8" t="inlineStr">
        <is>
          <t>Sunniva Harrington</t>
        </is>
      </c>
      <c r="F6667" s="11" t="n">
        <v>1994</v>
      </c>
      <c r="G6667" s="8" t="inlineStr">
        <is>
          <t>Bentley</t>
        </is>
      </c>
      <c r="H6667" s="8" t="inlineStr">
        <is>
          <t>Continental GT</t>
        </is>
      </c>
      <c r="I6667" s="8" t="inlineStr">
        <is>
          <t>JAVMWKG8RJKB58137</t>
        </is>
      </c>
      <c r="J6667" s="8" t="inlineStr">
        <is>
          <t>02 - Sports / GT</t>
        </is>
      </c>
      <c r="K6667" s="12" t="n">
        <v>685000</v>
      </c>
      <c r="L6667" s="8" t="inlineStr">
        <is>
          <t>Florida</t>
        </is>
      </c>
      <c r="M6667" s="13" t="n">
        <v>11929.34</v>
      </c>
      <c r="N6667" s="13" t="n"/>
      <c r="O6667" s="8" t="inlineStr">
        <is>
          <t>2 at-fault claims - 5 yrs</t>
        </is>
      </c>
    </row>
    <row r="6668">
      <c r="A6668" s="8" t="inlineStr">
        <is>
          <t>6f0a14ab-103a-5efc-932d-66e476b62b07</t>
        </is>
      </c>
      <c r="B6668" s="9" t="inlineStr">
        <is>
          <t>2026-04</t>
        </is>
      </c>
      <c r="C6668" s="10" t="n"/>
      <c r="D6668" s="9" t="inlineStr">
        <is>
          <t>Referred</t>
        </is>
      </c>
      <c r="E6668" s="8" t="inlineStr">
        <is>
          <t>Beatrix Kingsford</t>
        </is>
      </c>
      <c r="F6668" s="11" t="n">
        <v>2022</v>
      </c>
      <c r="G6668" s="8" t="inlineStr">
        <is>
          <t>Aston Martin</t>
        </is>
      </c>
      <c r="H6668" s="8" t="inlineStr">
        <is>
          <t>DB5</t>
        </is>
      </c>
      <c r="I6668" s="8" t="inlineStr">
        <is>
          <t>VBTRCFVLEGJXFA54E</t>
        </is>
      </c>
      <c r="J6668" s="8" t="inlineStr">
        <is>
          <t>07 - Post-War Classic (1946-1972)</t>
        </is>
      </c>
      <c r="K6668" s="12" t="n">
        <v>1140000</v>
      </c>
      <c r="L6668" s="8" t="inlineStr">
        <is>
          <t>Tennessee</t>
        </is>
      </c>
      <c r="M6668" s="13" t="n">
        <v>8010.11</v>
      </c>
      <c r="N6668" s="13" t="n"/>
      <c r="O6668" s="8" t="inlineStr">
        <is>
          <t>1 theft / total loss claim</t>
        </is>
      </c>
    </row>
    <row r="6669">
      <c r="A6669" s="8" t="inlineStr">
        <is>
          <t>6f732944-db8a-5d51-b306-dec06859dd75</t>
        </is>
      </c>
      <c r="B6669" s="9" t="inlineStr">
        <is>
          <t>2026-04</t>
        </is>
      </c>
      <c r="C6669" s="10" t="n"/>
      <c r="D6669" s="9" t="inlineStr">
        <is>
          <t>Referred</t>
        </is>
      </c>
      <c r="E6669" s="8" t="inlineStr">
        <is>
          <t>Ottilie Bellandi</t>
        </is>
      </c>
      <c r="F6669" s="11" t="n">
        <v>1999</v>
      </c>
      <c r="G6669" s="8" t="inlineStr">
        <is>
          <t>Singer</t>
        </is>
      </c>
      <c r="H6669" s="8" t="inlineStr">
        <is>
          <t>911 Reimagined</t>
        </is>
      </c>
      <c r="I6669" s="8" t="inlineStr">
        <is>
          <t>99B3E2VREJ8CM2RYE</t>
        </is>
      </c>
      <c r="J6669" s="8" t="inlineStr">
        <is>
          <t>11 - Restomod / Coachbuilt / Bespoke</t>
        </is>
      </c>
      <c r="K6669" s="12" t="n">
        <v>915000</v>
      </c>
      <c r="L6669" s="8" t="inlineStr">
        <is>
          <t>New Hampshire</t>
        </is>
      </c>
      <c r="M6669" s="13" t="n">
        <v>14004.68</v>
      </c>
      <c r="N6669" s="13" t="n"/>
      <c r="O6669" s="8" t="inlineStr">
        <is>
          <t>1 theft / total loss claim</t>
        </is>
      </c>
    </row>
    <row r="6670">
      <c r="A6670" s="8" t="inlineStr">
        <is>
          <t>6fa9329e-1a45-55c9-952e-402210e7ee0c</t>
        </is>
      </c>
      <c r="B6670" s="9" t="inlineStr">
        <is>
          <t>2026-04</t>
        </is>
      </c>
      <c r="C6670" s="10" t="n"/>
      <c r="D6670" s="9" t="inlineStr">
        <is>
          <t>Declined</t>
        </is>
      </c>
      <c r="E6670" s="8" t="inlineStr">
        <is>
          <t>Marisol Larsson</t>
        </is>
      </c>
      <c r="F6670" s="11" t="n">
        <v>1967</v>
      </c>
      <c r="G6670" s="8" t="inlineStr">
        <is>
          <t>Jaguar</t>
        </is>
      </c>
      <c r="H6670" s="8" t="inlineStr">
        <is>
          <t>E-Type Series 1</t>
        </is>
      </c>
      <c r="I6670" s="8" t="inlineStr">
        <is>
          <t>JAYALLK67TUSDW3J4</t>
        </is>
      </c>
      <c r="J6670" s="8" t="inlineStr">
        <is>
          <t>07 - Post-War Classic (1946-1972)</t>
        </is>
      </c>
      <c r="K6670" s="12" t="n">
        <v>1105000</v>
      </c>
      <c r="L6670" s="8" t="inlineStr">
        <is>
          <t>Idaho</t>
        </is>
      </c>
      <c r="M6670" s="13" t="n">
        <v>7843.42</v>
      </c>
      <c r="N6670" s="13" t="n"/>
      <c r="O6670" s="8" t="inlineStr">
        <is>
          <t>3 + at-fault claims - 5 yrs</t>
        </is>
      </c>
    </row>
    <row r="6671">
      <c r="A6671" s="8" t="inlineStr">
        <is>
          <t>705481c9-20ae-5aac-888a-253940cafa81</t>
        </is>
      </c>
      <c r="B6671" s="9" t="inlineStr">
        <is>
          <t>2026-04</t>
        </is>
      </c>
      <c r="C6671" s="10" t="n"/>
      <c r="D6671" s="9" t="inlineStr">
        <is>
          <t>Declined</t>
        </is>
      </c>
      <c r="E6671" s="8" t="inlineStr">
        <is>
          <t>Priya Ashcombe</t>
        </is>
      </c>
      <c r="F6671" s="11" t="n">
        <v>2010</v>
      </c>
      <c r="G6671" s="8" t="inlineStr">
        <is>
          <t>Mercedes-Benz</t>
        </is>
      </c>
      <c r="H6671" s="8" t="inlineStr">
        <is>
          <t>AMG GT</t>
        </is>
      </c>
      <c r="I6671" s="8" t="inlineStr">
        <is>
          <t>50T6P0ZRZSW2AGYSK</t>
        </is>
      </c>
      <c r="J6671" s="8" t="inlineStr">
        <is>
          <t>02 - Sports / GT</t>
        </is>
      </c>
      <c r="K6671" s="12" t="n">
        <v>1040000</v>
      </c>
      <c r="L6671" s="8" t="inlineStr">
        <is>
          <t>Washington</t>
        </is>
      </c>
      <c r="M6671" s="13" t="n">
        <v>10360.75</v>
      </c>
      <c r="N6671" s="13" t="n"/>
      <c r="O6671" s="8" t="inlineStr">
        <is>
          <t>3 + at-fault claims - 5 yrs</t>
        </is>
      </c>
    </row>
    <row r="6672">
      <c r="A6672" s="8" t="inlineStr">
        <is>
          <t>70776376-a4ac-51af-b098-6c8cc722be86</t>
        </is>
      </c>
      <c r="B6672" s="9" t="inlineStr">
        <is>
          <t>2026-04</t>
        </is>
      </c>
      <c r="C6672" s="10" t="n"/>
      <c r="D6672" s="9" t="inlineStr">
        <is>
          <t>Declined</t>
        </is>
      </c>
      <c r="E6672" s="8" t="inlineStr">
        <is>
          <t>Horace Castellanos</t>
        </is>
      </c>
      <c r="F6672" s="11" t="n">
        <v>1981</v>
      </c>
      <c r="G6672" s="8" t="inlineStr">
        <is>
          <t>BMW</t>
        </is>
      </c>
      <c r="H6672" s="8" t="inlineStr">
        <is>
          <t>M8 Competition</t>
        </is>
      </c>
      <c r="I6672" s="8" t="inlineStr">
        <is>
          <t>50NL5NS5MDJXJBZLX</t>
        </is>
      </c>
      <c r="J6672" s="8" t="inlineStr">
        <is>
          <t>02 - Sports / GT</t>
        </is>
      </c>
      <c r="K6672" s="12" t="n">
        <v>765000</v>
      </c>
      <c r="L6672" s="8" t="inlineStr">
        <is>
          <t>Michigan</t>
        </is>
      </c>
      <c r="M6672" s="13" t="n">
        <v>14542.22</v>
      </c>
      <c r="N6672" s="13" t="n"/>
      <c r="O6672" s="8" t="inlineStr">
        <is>
          <t>3 + at-fault claims - 5 yrs</t>
        </is>
      </c>
    </row>
    <row r="6673">
      <c r="A6673" s="8" t="inlineStr">
        <is>
          <t>73c52d04-edf1-5ade-b6ec-895227249208</t>
        </is>
      </c>
      <c r="B6673" s="9" t="inlineStr">
        <is>
          <t>2026-04</t>
        </is>
      </c>
      <c r="C6673" s="10" t="n"/>
      <c r="D6673" s="9" t="inlineStr">
        <is>
          <t>Declined</t>
        </is>
      </c>
      <c r="E6673" s="8" t="inlineStr">
        <is>
          <t>Fitzgerald Farkas</t>
        </is>
      </c>
      <c r="F6673" s="11" t="n">
        <v>2021</v>
      </c>
      <c r="G6673" s="8" t="inlineStr">
        <is>
          <t>Ferrari</t>
        </is>
      </c>
      <c r="H6673" s="8" t="inlineStr">
        <is>
          <t>296 GTB</t>
        </is>
      </c>
      <c r="I6673" s="8" t="inlineStr">
        <is>
          <t>4502HT9PMXVW6RWPA</t>
        </is>
      </c>
      <c r="J6673" s="8" t="inlineStr">
        <is>
          <t>03 - Supercar</t>
        </is>
      </c>
      <c r="K6673" s="12" t="n">
        <v>435000</v>
      </c>
      <c r="L6673" s="8" t="inlineStr">
        <is>
          <t>Connecticut</t>
        </is>
      </c>
      <c r="M6673" s="13" t="n">
        <v>10571.32</v>
      </c>
      <c r="N6673" s="13" t="n"/>
      <c r="O6673" s="8" t="inlineStr">
        <is>
          <t>3 + at-fault claims - 5 yrs</t>
        </is>
      </c>
    </row>
    <row r="6674">
      <c r="A6674" s="8" t="inlineStr">
        <is>
          <t>73f0f023-fe1c-5a85-952f-d47dfabef46b</t>
        </is>
      </c>
      <c r="B6674" s="9" t="inlineStr">
        <is>
          <t>2026-04</t>
        </is>
      </c>
      <c r="C6674" s="10" t="n"/>
      <c r="D6674" s="9" t="inlineStr">
        <is>
          <t>Declined</t>
        </is>
      </c>
      <c r="E6674" s="8" t="inlineStr">
        <is>
          <t>Noor Castellanos</t>
        </is>
      </c>
      <c r="F6674" s="11" t="n">
        <v>2011</v>
      </c>
      <c r="G6674" s="8" t="inlineStr">
        <is>
          <t>Aston Martin</t>
        </is>
      </c>
      <c r="H6674" s="8" t="inlineStr">
        <is>
          <t>DB12</t>
        </is>
      </c>
      <c r="I6674" s="8" t="inlineStr">
        <is>
          <t>F7X771EPR6CD2XK7V</t>
        </is>
      </c>
      <c r="J6674" s="8" t="inlineStr">
        <is>
          <t>02 - Sports / GT</t>
        </is>
      </c>
      <c r="K6674" s="12" t="n">
        <v>255000</v>
      </c>
      <c r="L6674" s="8" t="inlineStr">
        <is>
          <t>Ohio</t>
        </is>
      </c>
      <c r="M6674" s="13" t="n">
        <v>5015.8</v>
      </c>
      <c r="N6674" s="13" t="n"/>
      <c r="O6674" s="8" t="inlineStr">
        <is>
          <t>3 + at-fault claims - 5 yrs</t>
        </is>
      </c>
    </row>
    <row r="6675">
      <c r="A6675" s="8" t="inlineStr">
        <is>
          <t>74ff129c-1cf9-5984-9015-3bd894a948b6</t>
        </is>
      </c>
      <c r="B6675" s="9" t="inlineStr">
        <is>
          <t>2026-04</t>
        </is>
      </c>
      <c r="C6675" s="10" t="n"/>
      <c r="D6675" s="9" t="inlineStr">
        <is>
          <t>Declined</t>
        </is>
      </c>
      <c r="E6675" s="8" t="inlineStr">
        <is>
          <t>Emiliano Merriweather</t>
        </is>
      </c>
      <c r="F6675" s="11" t="n">
        <v>1983</v>
      </c>
      <c r="G6675" s="8" t="inlineStr">
        <is>
          <t>Porsche</t>
        </is>
      </c>
      <c r="H6675" s="8" t="inlineStr">
        <is>
          <t>911 Turbo S</t>
        </is>
      </c>
      <c r="I6675" s="8" t="inlineStr">
        <is>
          <t>3EM344PM1VNU9CK8K</t>
        </is>
      </c>
      <c r="J6675" s="8" t="inlineStr">
        <is>
          <t>02 - Sports / GT</t>
        </is>
      </c>
      <c r="K6675" s="12" t="n">
        <v>440000</v>
      </c>
      <c r="L6675" s="8" t="inlineStr">
        <is>
          <t>Oklahoma</t>
        </is>
      </c>
      <c r="M6675" s="13" t="n">
        <v>7845.28</v>
      </c>
      <c r="N6675" s="13" t="n"/>
      <c r="O6675" s="8" t="inlineStr">
        <is>
          <t>3 + at-fault claims - 5 yrs</t>
        </is>
      </c>
    </row>
    <row r="6676">
      <c r="A6676" s="8" t="inlineStr">
        <is>
          <t>76605423-98db-5134-9dd0-869a6460e9b6</t>
        </is>
      </c>
      <c r="B6676" s="9" t="inlineStr">
        <is>
          <t>2026-04</t>
        </is>
      </c>
      <c r="C6676" s="10" t="n"/>
      <c r="D6676" s="9" t="inlineStr">
        <is>
          <t>Declined</t>
        </is>
      </c>
      <c r="E6676" s="8" t="inlineStr">
        <is>
          <t>Wilhelmina Vandermeer</t>
        </is>
      </c>
      <c r="F6676" s="11" t="n">
        <v>1964</v>
      </c>
      <c r="G6676" s="8" t="inlineStr">
        <is>
          <t>Bentley</t>
        </is>
      </c>
      <c r="H6676" s="8" t="inlineStr">
        <is>
          <t>4.5 Litre</t>
        </is>
      </c>
      <c r="I6676" s="8" t="inlineStr">
        <is>
          <t>H50C2MY8406KPVWHW</t>
        </is>
      </c>
      <c r="J6676" s="8" t="inlineStr">
        <is>
          <t>06 - Vintage Pre-War (pre-1946)</t>
        </is>
      </c>
      <c r="K6676" s="12" t="n">
        <v>650000</v>
      </c>
      <c r="L6676" s="8" t="inlineStr">
        <is>
          <t>Mississippi</t>
        </is>
      </c>
      <c r="M6676" s="13" t="n">
        <v>5545.85</v>
      </c>
      <c r="N6676" s="13" t="n"/>
      <c r="O6676" s="8" t="inlineStr">
        <is>
          <t>3 + at-fault claims - 5 yrs</t>
        </is>
      </c>
    </row>
    <row r="6677">
      <c r="A6677" s="8" t="inlineStr">
        <is>
          <t>768b51c4-0987-5b09-8c11-50301f4f1053</t>
        </is>
      </c>
      <c r="B6677" s="9" t="inlineStr">
        <is>
          <t>2026-04</t>
        </is>
      </c>
      <c r="C6677" s="10" t="n"/>
      <c r="D6677" s="9" t="inlineStr">
        <is>
          <t>Declined</t>
        </is>
      </c>
      <c r="E6677" s="8" t="inlineStr">
        <is>
          <t>Everett Castellanos</t>
        </is>
      </c>
      <c r="F6677" s="11" t="n">
        <v>1997</v>
      </c>
      <c r="G6677" s="8" t="inlineStr">
        <is>
          <t>Ferrari</t>
        </is>
      </c>
      <c r="H6677" s="8" t="inlineStr">
        <is>
          <t>296 GTB</t>
        </is>
      </c>
      <c r="I6677" s="8" t="inlineStr">
        <is>
          <t>K74KTE838YELZ187K</t>
        </is>
      </c>
      <c r="J6677" s="8" t="inlineStr">
        <is>
          <t>03 - Supercar</t>
        </is>
      </c>
      <c r="K6677" s="12" t="n">
        <v>935000</v>
      </c>
      <c r="L6677" s="8" t="inlineStr">
        <is>
          <t>California</t>
        </is>
      </c>
      <c r="M6677" s="13" t="n">
        <v>22625.24</v>
      </c>
      <c r="N6677" s="13" t="n"/>
      <c r="O6677" s="8" t="inlineStr">
        <is>
          <t>3 + at-fault claims - 5 yrs</t>
        </is>
      </c>
    </row>
    <row r="6678">
      <c r="A6678" s="8" t="inlineStr">
        <is>
          <t>76c799b7-f018-5f14-8930-bb31c16df9ed</t>
        </is>
      </c>
      <c r="B6678" s="9" t="inlineStr">
        <is>
          <t>2026-04</t>
        </is>
      </c>
      <c r="C6678" s="10" t="n"/>
      <c r="D6678" s="9" t="inlineStr">
        <is>
          <t>Declined</t>
        </is>
      </c>
      <c r="E6678" s="8" t="inlineStr">
        <is>
          <t>Emiliano Underwood</t>
        </is>
      </c>
      <c r="F6678" s="11" t="n">
        <v>1969</v>
      </c>
      <c r="G6678" s="8" t="inlineStr">
        <is>
          <t>Ferrari</t>
        </is>
      </c>
      <c r="H6678" s="8" t="inlineStr">
        <is>
          <t>275 GTB/4</t>
        </is>
      </c>
      <c r="I6678" s="8" t="inlineStr">
        <is>
          <t>93HPG5KG23RYA0ATC</t>
        </is>
      </c>
      <c r="J6678" s="8" t="inlineStr">
        <is>
          <t>07 - Post-War Classic (1946-1972)</t>
        </is>
      </c>
      <c r="K6678" s="12" t="n">
        <v>1065000</v>
      </c>
      <c r="L6678" s="8" t="inlineStr">
        <is>
          <t>Washington</t>
        </is>
      </c>
      <c r="M6678" s="13" t="n">
        <v>7330.42</v>
      </c>
      <c r="N6678" s="13" t="n"/>
      <c r="O6678" s="8" t="inlineStr">
        <is>
          <t>3 + at-fault claims - 5 yrs</t>
        </is>
      </c>
    </row>
    <row r="6679">
      <c r="A6679" s="8" t="inlineStr">
        <is>
          <t>780ceb2f-ee92-54b3-9009-0a7e9d0fd5e1</t>
        </is>
      </c>
      <c r="B6679" s="9" t="inlineStr">
        <is>
          <t>2026-04</t>
        </is>
      </c>
      <c r="C6679" s="10" t="n"/>
      <c r="D6679" s="9" t="inlineStr">
        <is>
          <t>Declined</t>
        </is>
      </c>
      <c r="E6679" s="8" t="inlineStr">
        <is>
          <t>Ingrid Thistlewood</t>
        </is>
      </c>
      <c r="F6679" s="11" t="n">
        <v>1980</v>
      </c>
      <c r="G6679" s="8" t="inlineStr">
        <is>
          <t>Maserati</t>
        </is>
      </c>
      <c r="H6679" s="8" t="inlineStr">
        <is>
          <t>GranTurismo</t>
        </is>
      </c>
      <c r="I6679" s="8" t="inlineStr">
        <is>
          <t>238MBE3UP2NV0FK49</t>
        </is>
      </c>
      <c r="J6679" s="8" t="inlineStr">
        <is>
          <t>02 - Sports / GT</t>
        </is>
      </c>
      <c r="K6679" s="12" t="n">
        <v>465000</v>
      </c>
      <c r="L6679" s="8" t="inlineStr">
        <is>
          <t>Missouri</t>
        </is>
      </c>
      <c r="M6679" s="13" t="n">
        <v>6975</v>
      </c>
      <c r="N6679" s="13" t="n"/>
      <c r="O6679" s="8" t="inlineStr">
        <is>
          <t>3 + at-fault claims - 5 yrs</t>
        </is>
      </c>
    </row>
    <row r="6680">
      <c r="A6680" s="8" t="inlineStr">
        <is>
          <t>7a104b82-94ca-5a9d-ab92-fa91137d7ca6</t>
        </is>
      </c>
      <c r="B6680" s="9" t="inlineStr">
        <is>
          <t>2026-04</t>
        </is>
      </c>
      <c r="C6680" s="10" t="n"/>
      <c r="D6680" s="9" t="inlineStr">
        <is>
          <t>Declined</t>
        </is>
      </c>
      <c r="E6680" s="8" t="inlineStr">
        <is>
          <t>Ottilie Kingsford</t>
        </is>
      </c>
      <c r="F6680" s="11" t="n">
        <v>1996</v>
      </c>
      <c r="G6680" s="8" t="inlineStr">
        <is>
          <t>Maserati</t>
        </is>
      </c>
      <c r="H6680" s="8" t="inlineStr">
        <is>
          <t>GranTurismo</t>
        </is>
      </c>
      <c r="I6680" s="8" t="inlineStr">
        <is>
          <t>YR70PU8682BZ1F94U</t>
        </is>
      </c>
      <c r="J6680" s="8" t="inlineStr">
        <is>
          <t>02 - Sports / GT</t>
        </is>
      </c>
      <c r="K6680" s="12" t="n">
        <v>585000</v>
      </c>
      <c r="L6680" s="8" t="inlineStr">
        <is>
          <t>Oklahoma</t>
        </is>
      </c>
      <c r="M6680" s="13" t="n">
        <v>9039.91</v>
      </c>
      <c r="N6680" s="13" t="n"/>
      <c r="O6680" s="8" t="inlineStr">
        <is>
          <t>3 + at-fault claims - 5 yrs</t>
        </is>
      </c>
    </row>
    <row r="6681">
      <c r="A6681" s="8" t="inlineStr">
        <is>
          <t>7a21c4c8-5d7d-50c6-b47e-ec7b6f2a24b0</t>
        </is>
      </c>
      <c r="B6681" s="9" t="inlineStr">
        <is>
          <t>2026-04</t>
        </is>
      </c>
      <c r="C6681" s="10" t="n"/>
      <c r="D6681" s="9" t="inlineStr">
        <is>
          <t>Declined</t>
        </is>
      </c>
      <c r="E6681" s="8" t="inlineStr">
        <is>
          <t>Ramona Chattopadhyay</t>
        </is>
      </c>
      <c r="F6681" s="11" t="n">
        <v>1981</v>
      </c>
      <c r="G6681" s="8" t="inlineStr">
        <is>
          <t>BMW</t>
        </is>
      </c>
      <c r="H6681" s="8" t="inlineStr">
        <is>
          <t>M8 Competition</t>
        </is>
      </c>
      <c r="I6681" s="8" t="inlineStr">
        <is>
          <t>0BLAP725NADU7XTFK</t>
        </is>
      </c>
      <c r="J6681" s="8" t="inlineStr">
        <is>
          <t>02 - Sports / GT</t>
        </is>
      </c>
      <c r="K6681" s="12" t="n">
        <v>1045000</v>
      </c>
      <c r="L6681" s="8" t="inlineStr">
        <is>
          <t>South Dakota</t>
        </is>
      </c>
      <c r="M6681" s="13" t="n">
        <v>12037.22</v>
      </c>
      <c r="N6681" s="13" t="n"/>
      <c r="O6681" s="8" t="inlineStr">
        <is>
          <t>3 + at-fault claims - 5 yrs</t>
        </is>
      </c>
    </row>
    <row r="6682">
      <c r="A6682" s="8" t="inlineStr">
        <is>
          <t>7a97c43c-afd0-5c6a-8013-f8c5ed74df4d</t>
        </is>
      </c>
      <c r="B6682" s="9" t="inlineStr">
        <is>
          <t>2026-04</t>
        </is>
      </c>
      <c r="C6682" s="10" t="n"/>
      <c r="D6682" s="9" t="inlineStr">
        <is>
          <t>Declined</t>
        </is>
      </c>
      <c r="E6682" s="8" t="inlineStr">
        <is>
          <t>Fitzgerald Montoya</t>
        </is>
      </c>
      <c r="F6682" s="11" t="n">
        <v>2017</v>
      </c>
      <c r="G6682" s="8" t="inlineStr">
        <is>
          <t>Jaguar</t>
        </is>
      </c>
      <c r="H6682" s="8" t="inlineStr">
        <is>
          <t>E-Type Series 1</t>
        </is>
      </c>
      <c r="I6682" s="8" t="inlineStr">
        <is>
          <t>65KVR1UPJ6UC1S7S3</t>
        </is>
      </c>
      <c r="J6682" s="8" t="inlineStr">
        <is>
          <t>07 - Post-War Classic (1946-1972)</t>
        </is>
      </c>
      <c r="K6682" s="12" t="n">
        <v>600000</v>
      </c>
      <c r="L6682" s="8" t="inlineStr">
        <is>
          <t>Michigan</t>
        </is>
      </c>
      <c r="M6682" s="13" t="n">
        <v>7545.28</v>
      </c>
      <c r="N6682" s="13" t="n"/>
      <c r="O6682" s="8" t="inlineStr">
        <is>
          <t>3 + at-fault claims - 5 yrs</t>
        </is>
      </c>
    </row>
    <row r="6683">
      <c r="A6683" s="8" t="inlineStr">
        <is>
          <t>7b05aa31-1653-5d8c-aab2-8b6869a8f680</t>
        </is>
      </c>
      <c r="B6683" s="9" t="inlineStr">
        <is>
          <t>2026-04</t>
        </is>
      </c>
      <c r="C6683" s="10" t="n"/>
      <c r="D6683" s="9" t="inlineStr">
        <is>
          <t>Declined</t>
        </is>
      </c>
      <c r="E6683" s="8" t="inlineStr">
        <is>
          <t>Saoirse Delacroix</t>
        </is>
      </c>
      <c r="F6683" s="11" t="n">
        <v>1963</v>
      </c>
      <c r="G6683" s="8" t="inlineStr">
        <is>
          <t>Maserati</t>
        </is>
      </c>
      <c r="H6683" s="8" t="inlineStr">
        <is>
          <t>GranTurismo</t>
        </is>
      </c>
      <c r="I6683" s="8" t="inlineStr">
        <is>
          <t>6VTTR7LFNDB80ZH7B</t>
        </is>
      </c>
      <c r="J6683" s="8" t="inlineStr">
        <is>
          <t>02 - Sports / GT</t>
        </is>
      </c>
      <c r="K6683" s="12" t="n">
        <v>415000</v>
      </c>
      <c r="L6683" s="8" t="inlineStr">
        <is>
          <t>Washington</t>
        </is>
      </c>
      <c r="M6683" s="13" t="n">
        <v>5637.74</v>
      </c>
      <c r="N6683" s="13" t="n"/>
      <c r="O6683" s="8" t="inlineStr">
        <is>
          <t>3 + at-fault claims - 5 yrs</t>
        </is>
      </c>
    </row>
    <row r="6684">
      <c r="A6684" s="8" t="inlineStr">
        <is>
          <t>7b644abd-9e57-5031-aa71-b9e8b59fb6a6</t>
        </is>
      </c>
      <c r="B6684" s="9" t="inlineStr">
        <is>
          <t>2026-04</t>
        </is>
      </c>
      <c r="C6684" s="10" t="n"/>
      <c r="D6684" s="9" t="inlineStr">
        <is>
          <t>Referred</t>
        </is>
      </c>
      <c r="E6684" s="8" t="inlineStr">
        <is>
          <t>Emiliano Underwood</t>
        </is>
      </c>
      <c r="F6684" s="11" t="n">
        <v>1960</v>
      </c>
      <c r="G6684" s="8" t="inlineStr">
        <is>
          <t>BMW</t>
        </is>
      </c>
      <c r="H6684" s="8" t="inlineStr">
        <is>
          <t>M8 Competition</t>
        </is>
      </c>
      <c r="I6684" s="8" t="inlineStr">
        <is>
          <t>U2ACLRL87A0LEJWNH</t>
        </is>
      </c>
      <c r="J6684" s="8" t="inlineStr">
        <is>
          <t>02 - Sports / GT</t>
        </is>
      </c>
      <c r="K6684" s="12" t="n">
        <v>285000</v>
      </c>
      <c r="L6684" s="8" t="inlineStr">
        <is>
          <t>New Mexico</t>
        </is>
      </c>
      <c r="M6684" s="13" t="n">
        <v>5162.26</v>
      </c>
      <c r="N6684" s="13" t="n"/>
      <c r="O6684" s="8" t="inlineStr">
        <is>
          <t>Prior carrier non-renewal / cancellation</t>
        </is>
      </c>
    </row>
    <row r="6685">
      <c r="A6685" s="8" t="inlineStr">
        <is>
          <t>7bb767a9-7336-57d8-98c8-459b3feb7d36</t>
        </is>
      </c>
      <c r="B6685" s="9" t="inlineStr">
        <is>
          <t>2026-04</t>
        </is>
      </c>
      <c r="C6685" s="10" t="n"/>
      <c r="D6685" s="9" t="inlineStr">
        <is>
          <t>Declined</t>
        </is>
      </c>
      <c r="E6685" s="8" t="inlineStr">
        <is>
          <t>Marisol Underwood</t>
        </is>
      </c>
      <c r="F6685" s="11" t="n">
        <v>1973</v>
      </c>
      <c r="G6685" s="8" t="inlineStr">
        <is>
          <t>BMW</t>
        </is>
      </c>
      <c r="H6685" s="8" t="inlineStr">
        <is>
          <t>M8 Competition</t>
        </is>
      </c>
      <c r="I6685" s="8" t="inlineStr">
        <is>
          <t>WTZE1WB4Z3XG5MDAW</t>
        </is>
      </c>
      <c r="J6685" s="8" t="inlineStr">
        <is>
          <t>02 - Sports / GT</t>
        </is>
      </c>
      <c r="K6685" s="12" t="n">
        <v>170000</v>
      </c>
      <c r="L6685" s="8" t="inlineStr">
        <is>
          <t>North Carolina</t>
        </is>
      </c>
      <c r="M6685" s="13" t="n">
        <v>3393.58</v>
      </c>
      <c r="N6685" s="13" t="n"/>
      <c r="O6685" s="8" t="inlineStr">
        <is>
          <t>3 + at-fault claims - 5 yrs</t>
        </is>
      </c>
    </row>
    <row r="6686">
      <c r="A6686" s="8" t="inlineStr">
        <is>
          <t>7c55d5de-f40f-5379-8b20-e354ca698bc2</t>
        </is>
      </c>
      <c r="B6686" s="9" t="inlineStr">
        <is>
          <t>2026-04</t>
        </is>
      </c>
      <c r="C6686" s="10" t="n"/>
      <c r="D6686" s="9" t="inlineStr">
        <is>
          <t>Declined</t>
        </is>
      </c>
      <c r="E6686" s="8" t="inlineStr">
        <is>
          <t>Fenwick Delacroix</t>
        </is>
      </c>
      <c r="F6686" s="11" t="n">
        <v>1988</v>
      </c>
      <c r="G6686" s="8" t="inlineStr">
        <is>
          <t>Aston Martin</t>
        </is>
      </c>
      <c r="H6686" s="8" t="inlineStr">
        <is>
          <t>DB5</t>
        </is>
      </c>
      <c r="I6686" s="8" t="inlineStr">
        <is>
          <t>WFZ3VM00F62NPEUS9</t>
        </is>
      </c>
      <c r="J6686" s="8" t="inlineStr">
        <is>
          <t>07 - Post-War Classic (1946-1972)</t>
        </is>
      </c>
      <c r="K6686" s="12" t="n">
        <v>995000</v>
      </c>
      <c r="L6686" s="8" t="inlineStr">
        <is>
          <t>Massachusetts</t>
        </is>
      </c>
      <c r="M6686" s="13" t="n">
        <v>10090.8</v>
      </c>
      <c r="N6686" s="13" t="n"/>
      <c r="O6686" s="8" t="inlineStr">
        <is>
          <t>3 + at-fault claims - 5 yrs</t>
        </is>
      </c>
    </row>
    <row r="6687">
      <c r="A6687" s="8" t="inlineStr">
        <is>
          <t>7d62b56a-d891-5bf4-8ab4-9b1ee273d58f</t>
        </is>
      </c>
      <c r="B6687" s="9" t="inlineStr">
        <is>
          <t>2026-04</t>
        </is>
      </c>
      <c r="C6687" s="10" t="n"/>
      <c r="D6687" s="9" t="inlineStr">
        <is>
          <t>Declined</t>
        </is>
      </c>
      <c r="E6687" s="8" t="inlineStr">
        <is>
          <t>Cassius Larsson</t>
        </is>
      </c>
      <c r="F6687" s="11" t="n">
        <v>1962</v>
      </c>
      <c r="G6687" s="8" t="inlineStr">
        <is>
          <t>Aston Martin</t>
        </is>
      </c>
      <c r="H6687" s="8" t="inlineStr">
        <is>
          <t>DB12</t>
        </is>
      </c>
      <c r="I6687" s="8" t="inlineStr">
        <is>
          <t>S2UXVMHK2SEMTGFAU</t>
        </is>
      </c>
      <c r="J6687" s="8" t="inlineStr">
        <is>
          <t>02 - Sports / GT</t>
        </is>
      </c>
      <c r="K6687" s="12" t="n">
        <v>660000</v>
      </c>
      <c r="L6687" s="8" t="inlineStr">
        <is>
          <t>California</t>
        </is>
      </c>
      <c r="M6687" s="13" t="n">
        <v>10927.36</v>
      </c>
      <c r="N6687" s="13" t="n"/>
      <c r="O6687" s="8" t="inlineStr">
        <is>
          <t>3 + at-fault claims - 5 yrs</t>
        </is>
      </c>
    </row>
    <row r="6688">
      <c r="A6688" s="8" t="inlineStr">
        <is>
          <t>7f76f44f-a22c-52fe-b8ee-6f9258dd71d5</t>
        </is>
      </c>
      <c r="B6688" s="9" t="inlineStr">
        <is>
          <t>2026-04</t>
        </is>
      </c>
      <c r="C6688" s="10" t="n"/>
      <c r="D6688" s="9" t="inlineStr">
        <is>
          <t>Declined</t>
        </is>
      </c>
      <c r="E6688" s="8" t="inlineStr">
        <is>
          <t>Fenwick Ashcombe</t>
        </is>
      </c>
      <c r="F6688" s="11" t="n">
        <v>1976</v>
      </c>
      <c r="G6688" s="8" t="inlineStr">
        <is>
          <t>Mercedes-Benz</t>
        </is>
      </c>
      <c r="H6688" s="8" t="inlineStr">
        <is>
          <t>280SL Pagoda</t>
        </is>
      </c>
      <c r="I6688" s="8" t="inlineStr">
        <is>
          <t>K1VC3E20VE8BL2BFP</t>
        </is>
      </c>
      <c r="J6688" s="8" t="inlineStr">
        <is>
          <t>07 - Post-War Classic (1946-1972)</t>
        </is>
      </c>
      <c r="K6688" s="12" t="n">
        <v>1725000</v>
      </c>
      <c r="L6688" s="8" t="inlineStr">
        <is>
          <t>Maryland</t>
        </is>
      </c>
      <c r="M6688" s="13" t="n">
        <v>11749.53</v>
      </c>
      <c r="N6688" s="13" t="n"/>
      <c r="O6688" s="8" t="inlineStr">
        <is>
          <t>3 + at-fault claims - 5 yrs</t>
        </is>
      </c>
    </row>
    <row r="6689">
      <c r="A6689" s="8" t="inlineStr">
        <is>
          <t>836298ad-0864-57ee-adac-d8f4c23d7dd7</t>
        </is>
      </c>
      <c r="B6689" s="9" t="inlineStr">
        <is>
          <t>2026-04</t>
        </is>
      </c>
      <c r="C6689" s="10" t="n"/>
      <c r="D6689" s="9" t="inlineStr">
        <is>
          <t>Declined</t>
        </is>
      </c>
      <c r="E6689" s="8" t="inlineStr">
        <is>
          <t>Horace Merriweather</t>
        </is>
      </c>
      <c r="F6689" s="11" t="n">
        <v>2016</v>
      </c>
      <c r="G6689" s="8" t="inlineStr">
        <is>
          <t>Porsche</t>
        </is>
      </c>
      <c r="H6689" s="8" t="inlineStr">
        <is>
          <t>911 Turbo S</t>
        </is>
      </c>
      <c r="I6689" s="8" t="inlineStr">
        <is>
          <t>SJBPS28TSKVWEGBRW</t>
        </is>
      </c>
      <c r="J6689" s="8" t="inlineStr">
        <is>
          <t>02 - Sports / GT</t>
        </is>
      </c>
      <c r="K6689" s="12" t="n">
        <v>340000</v>
      </c>
      <c r="L6689" s="8" t="inlineStr">
        <is>
          <t>Minnesota</t>
        </is>
      </c>
      <c r="M6689" s="13" t="n">
        <v>6350.94</v>
      </c>
      <c r="N6689" s="13" t="n"/>
      <c r="O6689" s="8" t="inlineStr">
        <is>
          <t>3 + at-fault claims - 5 yrs</t>
        </is>
      </c>
    </row>
    <row r="6690">
      <c r="A6690" s="8" t="inlineStr">
        <is>
          <t>849136e9-e2bf-59f3-8480-af381e1f01ea</t>
        </is>
      </c>
      <c r="B6690" s="9" t="inlineStr">
        <is>
          <t>2026-04</t>
        </is>
      </c>
      <c r="C6690" s="10" t="n"/>
      <c r="D6690" s="9" t="inlineStr">
        <is>
          <t>Referred</t>
        </is>
      </c>
      <c r="E6690" s="8" t="inlineStr">
        <is>
          <t>Ingrid Delacroix</t>
        </is>
      </c>
      <c r="F6690" s="11" t="n">
        <v>1978</v>
      </c>
      <c r="G6690" s="8" t="inlineStr">
        <is>
          <t>Jaguar</t>
        </is>
      </c>
      <c r="H6690" s="8" t="inlineStr">
        <is>
          <t>E-Type Series 1</t>
        </is>
      </c>
      <c r="I6690" s="8" t="inlineStr">
        <is>
          <t>JJZR71G4L7CETJTWS</t>
        </is>
      </c>
      <c r="J6690" s="8" t="inlineStr">
        <is>
          <t>07 - Post-War Classic (1946-1972)</t>
        </is>
      </c>
      <c r="K6690" s="12" t="n">
        <v>655000</v>
      </c>
      <c r="L6690" s="8" t="inlineStr">
        <is>
          <t>Utah</t>
        </is>
      </c>
      <c r="M6690" s="13" t="n">
        <v>7174.1</v>
      </c>
      <c r="N6690" s="13" t="n"/>
      <c r="O6690" s="8" t="inlineStr">
        <is>
          <t>1 theft / total loss claim</t>
        </is>
      </c>
    </row>
    <row r="6691">
      <c r="A6691" s="8" t="inlineStr">
        <is>
          <t>85eb27cb-47ed-5d42-8b44-f57bb5b0c3c9</t>
        </is>
      </c>
      <c r="B6691" s="9" t="inlineStr">
        <is>
          <t>2026-04</t>
        </is>
      </c>
      <c r="C6691" s="10" t="n"/>
      <c r="D6691" s="9" t="inlineStr">
        <is>
          <t>Declined</t>
        </is>
      </c>
      <c r="E6691" s="8" t="inlineStr">
        <is>
          <t>Thaddeus Montoya</t>
        </is>
      </c>
      <c r="F6691" s="11" t="n">
        <v>2000</v>
      </c>
      <c r="G6691" s="8" t="inlineStr">
        <is>
          <t>Porsche</t>
        </is>
      </c>
      <c r="H6691" s="8" t="inlineStr">
        <is>
          <t>911 Turbo S</t>
        </is>
      </c>
      <c r="I6691" s="8" t="inlineStr">
        <is>
          <t>4DEGSXMB7BAB8VB1G</t>
        </is>
      </c>
      <c r="J6691" s="8" t="inlineStr">
        <is>
          <t>02 - Sports / GT</t>
        </is>
      </c>
      <c r="K6691" s="12" t="n">
        <v>470000</v>
      </c>
      <c r="L6691" s="8" t="inlineStr">
        <is>
          <t>Massachusetts</t>
        </is>
      </c>
      <c r="M6691" s="13" t="n">
        <v>8313.68</v>
      </c>
      <c r="N6691" s="13" t="n"/>
      <c r="O6691" s="8" t="inlineStr">
        <is>
          <t>3 + at-fault claims - 5 yrs</t>
        </is>
      </c>
    </row>
    <row r="6692">
      <c r="A6692" s="8" t="inlineStr">
        <is>
          <t>87cd042b-dc95-5c77-9634-5c32a050b60f</t>
        </is>
      </c>
      <c r="B6692" s="9" t="inlineStr">
        <is>
          <t>2026-04</t>
        </is>
      </c>
      <c r="C6692" s="10" t="n"/>
      <c r="D6692" s="9" t="inlineStr">
        <is>
          <t>Declined</t>
        </is>
      </c>
      <c r="E6692" s="8" t="inlineStr">
        <is>
          <t>Callum Merriweather</t>
        </is>
      </c>
      <c r="F6692" s="11" t="n">
        <v>2021</v>
      </c>
      <c r="G6692" s="8" t="inlineStr">
        <is>
          <t>Mercedes-Benz</t>
        </is>
      </c>
      <c r="H6692" s="8" t="inlineStr">
        <is>
          <t>AMG GT</t>
        </is>
      </c>
      <c r="I6692" s="8" t="inlineStr">
        <is>
          <t>NXEHH698DDGJ0HZV3</t>
        </is>
      </c>
      <c r="J6692" s="8" t="inlineStr">
        <is>
          <t>02 - Sports / GT</t>
        </is>
      </c>
      <c r="K6692" s="12" t="n">
        <v>610000</v>
      </c>
      <c r="L6692" s="8" t="inlineStr">
        <is>
          <t>Virginia</t>
        </is>
      </c>
      <c r="M6692" s="13" t="n">
        <v>8154.43</v>
      </c>
      <c r="N6692" s="13" t="n"/>
      <c r="O6692" s="8" t="inlineStr">
        <is>
          <t>3 + at-fault claims - 5 yrs</t>
        </is>
      </c>
    </row>
    <row r="6693">
      <c r="A6693" s="8" t="inlineStr">
        <is>
          <t>87fc466e-7c1b-5574-a762-abe4e030c1c2</t>
        </is>
      </c>
      <c r="B6693" s="9" t="inlineStr">
        <is>
          <t>2026-04</t>
        </is>
      </c>
      <c r="C6693" s="10" t="n"/>
      <c r="D6693" s="9" t="inlineStr">
        <is>
          <t>Referred</t>
        </is>
      </c>
      <c r="E6693" s="8" t="inlineStr">
        <is>
          <t>Cassius Whitlock</t>
        </is>
      </c>
      <c r="F6693" s="11" t="n">
        <v>2002</v>
      </c>
      <c r="G6693" s="8" t="inlineStr">
        <is>
          <t>Alfa Romeo</t>
        </is>
      </c>
      <c r="H6693" s="8" t="inlineStr">
        <is>
          <t>8C 2900</t>
        </is>
      </c>
      <c r="I6693" s="8" t="inlineStr">
        <is>
          <t>15V1Z1DS2SE3M2DDP</t>
        </is>
      </c>
      <c r="J6693" s="8" t="inlineStr">
        <is>
          <t>06 - Vintage Pre-War (pre-1946)</t>
        </is>
      </c>
      <c r="K6693" s="12" t="n">
        <v>630000</v>
      </c>
      <c r="L6693" s="8" t="inlineStr">
        <is>
          <t>North Dakota</t>
        </is>
      </c>
      <c r="M6693" s="13" t="n">
        <v>4607.32</v>
      </c>
      <c r="N6693" s="13" t="n"/>
      <c r="O6693" s="8" t="inlineStr">
        <is>
          <t>1 theft / total loss claim</t>
        </is>
      </c>
    </row>
    <row r="6694">
      <c r="A6694" s="8" t="inlineStr">
        <is>
          <t>885a2955-6a6f-52d8-b5ea-bbd5cd8448d7</t>
        </is>
      </c>
      <c r="B6694" s="9" t="inlineStr">
        <is>
          <t>2026-04</t>
        </is>
      </c>
      <c r="C6694" s="10" t="n"/>
      <c r="D6694" s="9" t="inlineStr">
        <is>
          <t>Declined</t>
        </is>
      </c>
      <c r="E6694" s="8" t="inlineStr">
        <is>
          <t>Fitzgerald Harrington</t>
        </is>
      </c>
      <c r="F6694" s="11" t="n">
        <v>1959</v>
      </c>
      <c r="G6694" s="8" t="inlineStr">
        <is>
          <t>Porsche</t>
        </is>
      </c>
      <c r="H6694" s="8" t="inlineStr">
        <is>
          <t>911 Turbo S</t>
        </is>
      </c>
      <c r="I6694" s="8" t="inlineStr">
        <is>
          <t>YWYZURAD3X9FR0M5C</t>
        </is>
      </c>
      <c r="J6694" s="8" t="inlineStr">
        <is>
          <t>02 - Sports / GT</t>
        </is>
      </c>
      <c r="K6694" s="12" t="n">
        <v>245000</v>
      </c>
      <c r="L6694" s="8" t="inlineStr">
        <is>
          <t>Texas</t>
        </is>
      </c>
      <c r="M6694" s="13" t="n">
        <v>4890.75</v>
      </c>
      <c r="N6694" s="13" t="n"/>
      <c r="O6694" s="8" t="inlineStr">
        <is>
          <t>3 + at-fault claims - 5 yrs</t>
        </is>
      </c>
    </row>
    <row r="6695">
      <c r="A6695" s="8" t="inlineStr">
        <is>
          <t>8917e37d-7a68-53ff-a365-88c98d32857e</t>
        </is>
      </c>
      <c r="B6695" s="9" t="inlineStr">
        <is>
          <t>2026-04</t>
        </is>
      </c>
      <c r="C6695" s="10" t="n"/>
      <c r="D6695" s="9" t="inlineStr">
        <is>
          <t>Declined</t>
        </is>
      </c>
      <c r="E6695" s="8" t="inlineStr">
        <is>
          <t>Leopold Montoya</t>
        </is>
      </c>
      <c r="F6695" s="11" t="n">
        <v>2009</v>
      </c>
      <c r="G6695" s="8" t="inlineStr">
        <is>
          <t>Porsche</t>
        </is>
      </c>
      <c r="H6695" s="8" t="inlineStr">
        <is>
          <t>911 Turbo S</t>
        </is>
      </c>
      <c r="I6695" s="8" t="inlineStr">
        <is>
          <t>1D0RGLC971A504SEJ</t>
        </is>
      </c>
      <c r="J6695" s="8" t="inlineStr">
        <is>
          <t>02 - Sports / GT</t>
        </is>
      </c>
      <c r="K6695" s="12" t="n">
        <v>890000</v>
      </c>
      <c r="L6695" s="8" t="inlineStr">
        <is>
          <t>Idaho</t>
        </is>
      </c>
      <c r="M6695" s="13" t="n">
        <v>10805.94</v>
      </c>
      <c r="N6695" s="13" t="n"/>
      <c r="O6695" s="8" t="inlineStr">
        <is>
          <t>3 + at-fault claims - 5 yrs</t>
        </is>
      </c>
    </row>
    <row r="6696">
      <c r="A6696" s="8" t="inlineStr">
        <is>
          <t>89992eff-2005-5213-b4d1-6f69e81c4550</t>
        </is>
      </c>
      <c r="B6696" s="9" t="inlineStr">
        <is>
          <t>2026-04</t>
        </is>
      </c>
      <c r="C6696" s="10" t="n"/>
      <c r="D6696" s="9" t="inlineStr">
        <is>
          <t>Declined</t>
        </is>
      </c>
      <c r="E6696" s="8" t="inlineStr">
        <is>
          <t>Emiliano Nakashima</t>
        </is>
      </c>
      <c r="F6696" s="11" t="n">
        <v>1976</v>
      </c>
      <c r="G6696" s="8" t="inlineStr">
        <is>
          <t>Icon</t>
        </is>
      </c>
      <c r="H6696" s="8" t="inlineStr">
        <is>
          <t>Derelict</t>
        </is>
      </c>
      <c r="I6696" s="8" t="inlineStr">
        <is>
          <t>AKT3YYLX3F3LP5F2K</t>
        </is>
      </c>
      <c r="J6696" s="8" t="inlineStr">
        <is>
          <t>11 - Restomod / Coachbuilt / Bespoke</t>
        </is>
      </c>
      <c r="K6696" s="12" t="n">
        <v>615000</v>
      </c>
      <c r="L6696" s="8" t="inlineStr">
        <is>
          <t>Illinois</t>
        </is>
      </c>
      <c r="M6696" s="13" t="n">
        <v>12309.28</v>
      </c>
      <c r="N6696" s="13" t="n"/>
      <c r="O6696" s="8" t="inlineStr">
        <is>
          <t>3 + at-fault claims - 5 yrs</t>
        </is>
      </c>
    </row>
    <row r="6697">
      <c r="A6697" s="8" t="inlineStr">
        <is>
          <t>89db8c42-fdd5-5159-bd3f-c8357ed42d6f</t>
        </is>
      </c>
      <c r="B6697" s="9" t="inlineStr">
        <is>
          <t>2026-04</t>
        </is>
      </c>
      <c r="C6697" s="10" t="n"/>
      <c r="D6697" s="9" t="inlineStr">
        <is>
          <t>Declined</t>
        </is>
      </c>
      <c r="E6697" s="8" t="inlineStr">
        <is>
          <t>Horace Montoya</t>
        </is>
      </c>
      <c r="F6697" s="11" t="n">
        <v>2003</v>
      </c>
      <c r="G6697" s="8" t="inlineStr">
        <is>
          <t>Aston Martin</t>
        </is>
      </c>
      <c r="H6697" s="8" t="inlineStr">
        <is>
          <t>DB12</t>
        </is>
      </c>
      <c r="I6697" s="8" t="inlineStr">
        <is>
          <t>LYSUFC7MD50PXKAVE</t>
        </is>
      </c>
      <c r="J6697" s="8" t="inlineStr">
        <is>
          <t>02 - Sports / GT</t>
        </is>
      </c>
      <c r="K6697" s="12" t="n">
        <v>475000</v>
      </c>
      <c r="L6697" s="8" t="inlineStr">
        <is>
          <t>South Carolina</t>
        </is>
      </c>
      <c r="M6697" s="13" t="n">
        <v>8334.91</v>
      </c>
      <c r="N6697" s="13" t="n"/>
      <c r="O6697" s="8" t="inlineStr">
        <is>
          <t>3 + at-fault claims - 5 yrs</t>
        </is>
      </c>
    </row>
    <row r="6698">
      <c r="A6698" s="8" t="inlineStr">
        <is>
          <t>8c09af42-57c8-5729-bfbf-85ec78dac03e</t>
        </is>
      </c>
      <c r="B6698" s="9" t="inlineStr">
        <is>
          <t>2026-04</t>
        </is>
      </c>
      <c r="C6698" s="10" t="n"/>
      <c r="D6698" s="9" t="inlineStr">
        <is>
          <t>Declined</t>
        </is>
      </c>
      <c r="E6698" s="8" t="inlineStr">
        <is>
          <t>Aurelio Montoya</t>
        </is>
      </c>
      <c r="F6698" s="11" t="n">
        <v>1989</v>
      </c>
      <c r="G6698" s="8" t="inlineStr">
        <is>
          <t>Maserati</t>
        </is>
      </c>
      <c r="H6698" s="8" t="inlineStr">
        <is>
          <t>GranTurismo</t>
        </is>
      </c>
      <c r="I6698" s="8" t="inlineStr">
        <is>
          <t>HK13PBC4M27CB3XFC</t>
        </is>
      </c>
      <c r="J6698" s="8" t="inlineStr">
        <is>
          <t>02 - Sports / GT</t>
        </is>
      </c>
      <c r="K6698" s="12" t="n">
        <v>1405000</v>
      </c>
      <c r="L6698" s="8" t="inlineStr">
        <is>
          <t>Washington</t>
        </is>
      </c>
      <c r="M6698" s="13" t="n">
        <v>13996.98</v>
      </c>
      <c r="N6698" s="13" t="n"/>
      <c r="O6698" s="8" t="inlineStr">
        <is>
          <t>3 + at-fault claims - 5 yrs</t>
        </is>
      </c>
    </row>
    <row r="6699">
      <c r="A6699" s="8" t="inlineStr">
        <is>
          <t>8c35e52b-8796-5fc5-83b3-0684a41056c4</t>
        </is>
      </c>
      <c r="B6699" s="9" t="inlineStr">
        <is>
          <t>2026-04</t>
        </is>
      </c>
      <c r="C6699" s="10" t="n"/>
      <c r="D6699" s="9" t="inlineStr">
        <is>
          <t>Declined</t>
        </is>
      </c>
      <c r="E6699" s="8" t="inlineStr">
        <is>
          <t>Fitzgerald Rourke</t>
        </is>
      </c>
      <c r="F6699" s="11" t="n">
        <v>1955</v>
      </c>
      <c r="G6699" s="8" t="inlineStr">
        <is>
          <t>BMW</t>
        </is>
      </c>
      <c r="H6699" s="8" t="inlineStr">
        <is>
          <t>M8 Competition</t>
        </is>
      </c>
      <c r="I6699" s="8" t="inlineStr">
        <is>
          <t>X0VC5D8TBCGDPXF6C</t>
        </is>
      </c>
      <c r="J6699" s="8" t="inlineStr">
        <is>
          <t>02 - Sports / GT</t>
        </is>
      </c>
      <c r="K6699" s="12" t="n">
        <v>260000</v>
      </c>
      <c r="L6699" s="8" t="inlineStr">
        <is>
          <t>South Carolina</t>
        </is>
      </c>
      <c r="M6699" s="13" t="n">
        <v>4562.26</v>
      </c>
      <c r="N6699" s="13" t="n"/>
      <c r="O6699" s="8" t="inlineStr">
        <is>
          <t>3 + at-fault claims - 5 yrs</t>
        </is>
      </c>
    </row>
    <row r="6700">
      <c r="A6700" s="8" t="inlineStr">
        <is>
          <t>8d4e3677-1c53-5bea-a4d3-dfb9fca2b23a</t>
        </is>
      </c>
      <c r="B6700" s="9" t="inlineStr">
        <is>
          <t>2026-04</t>
        </is>
      </c>
      <c r="C6700" s="10" t="n"/>
      <c r="D6700" s="9" t="inlineStr">
        <is>
          <t>Declined</t>
        </is>
      </c>
      <c r="E6700" s="8" t="inlineStr">
        <is>
          <t>Marisol Okonkwo</t>
        </is>
      </c>
      <c r="F6700" s="11" t="n">
        <v>2020</v>
      </c>
      <c r="G6700" s="8" t="inlineStr">
        <is>
          <t>BMW</t>
        </is>
      </c>
      <c r="H6700" s="8" t="inlineStr">
        <is>
          <t>M8 Competition</t>
        </is>
      </c>
      <c r="I6700" s="8" t="inlineStr">
        <is>
          <t>4F37T4J0B7D0K71LW</t>
        </is>
      </c>
      <c r="J6700" s="8" t="inlineStr">
        <is>
          <t>02 - Sports / GT</t>
        </is>
      </c>
      <c r="K6700" s="12" t="n">
        <v>535000</v>
      </c>
      <c r="L6700" s="8" t="inlineStr">
        <is>
          <t>South Carolina</t>
        </is>
      </c>
      <c r="M6700" s="13" t="n">
        <v>8136.04</v>
      </c>
      <c r="N6700" s="13" t="n"/>
      <c r="O6700" s="8" t="inlineStr">
        <is>
          <t>3 + at-fault claims - 5 yrs</t>
        </is>
      </c>
    </row>
    <row r="6701">
      <c r="A6701" s="8" t="inlineStr">
        <is>
          <t>8f506f1b-6be9-55ba-ad2f-b5b9bb4e23da</t>
        </is>
      </c>
      <c r="B6701" s="9" t="inlineStr">
        <is>
          <t>2026-04</t>
        </is>
      </c>
      <c r="C6701" s="10" t="n"/>
      <c r="D6701" s="9" t="inlineStr">
        <is>
          <t>Referred</t>
        </is>
      </c>
      <c r="E6701" s="8" t="inlineStr">
        <is>
          <t>Ingrid Kingsford</t>
        </is>
      </c>
      <c r="F6701" s="11" t="n">
        <v>1983</v>
      </c>
      <c r="G6701" s="8" t="inlineStr">
        <is>
          <t>Mercedes-Benz</t>
        </is>
      </c>
      <c r="H6701" s="8" t="inlineStr">
        <is>
          <t>AMG GT</t>
        </is>
      </c>
      <c r="I6701" s="8" t="inlineStr">
        <is>
          <t>FS6A4EN81L598JCVB</t>
        </is>
      </c>
      <c r="J6701" s="8" t="inlineStr">
        <is>
          <t>02 - Sports / GT</t>
        </is>
      </c>
      <c r="K6701" s="12" t="n">
        <v>720000</v>
      </c>
      <c r="L6701" s="8" t="inlineStr">
        <is>
          <t>Oregon</t>
        </is>
      </c>
      <c r="M6701" s="13" t="n">
        <v>9978.110000000001</v>
      </c>
      <c r="N6701" s="13" t="n"/>
      <c r="O6701" s="8" t="inlineStr">
        <is>
          <t>1 at-fault claim over $100k</t>
        </is>
      </c>
    </row>
    <row r="6702">
      <c r="A6702" s="8" t="inlineStr">
        <is>
          <t>9049edb4-ce77-5a88-b7a8-f2eadda287f7</t>
        </is>
      </c>
      <c r="B6702" s="9" t="inlineStr">
        <is>
          <t>2026-04</t>
        </is>
      </c>
      <c r="C6702" s="10" t="n"/>
      <c r="D6702" s="9" t="inlineStr">
        <is>
          <t>Declined</t>
        </is>
      </c>
      <c r="E6702" s="8" t="inlineStr">
        <is>
          <t>Callum Whitlock</t>
        </is>
      </c>
      <c r="F6702" s="11" t="n">
        <v>2019</v>
      </c>
      <c r="G6702" s="8" t="inlineStr">
        <is>
          <t>Ferrari</t>
        </is>
      </c>
      <c r="H6702" s="8" t="inlineStr">
        <is>
          <t>296 GTB</t>
        </is>
      </c>
      <c r="I6702" s="8" t="inlineStr">
        <is>
          <t>CUGW647UC44E3JJ2X</t>
        </is>
      </c>
      <c r="J6702" s="8" t="inlineStr">
        <is>
          <t>03 - Supercar</t>
        </is>
      </c>
      <c r="K6702" s="12" t="n">
        <v>1300000</v>
      </c>
      <c r="L6702" s="8" t="inlineStr">
        <is>
          <t>Oregon</t>
        </is>
      </c>
      <c r="M6702" s="13" t="n">
        <v>22173.58</v>
      </c>
      <c r="N6702" s="13" t="n"/>
      <c r="O6702" s="8" t="inlineStr">
        <is>
          <t>3 + at-fault claims - 5 yrs</t>
        </is>
      </c>
    </row>
    <row r="6703">
      <c r="A6703" s="8" t="inlineStr">
        <is>
          <t>90615619-5657-5c28-b660-a742b41b1b85</t>
        </is>
      </c>
      <c r="B6703" s="9" t="inlineStr">
        <is>
          <t>2026-04</t>
        </is>
      </c>
      <c r="C6703" s="10" t="n"/>
      <c r="D6703" s="9" t="inlineStr">
        <is>
          <t>Declined</t>
        </is>
      </c>
      <c r="E6703" s="8" t="inlineStr">
        <is>
          <t>Callum Castellanos</t>
        </is>
      </c>
      <c r="F6703" s="11" t="n">
        <v>1958</v>
      </c>
      <c r="G6703" s="8" t="inlineStr">
        <is>
          <t>Maserati</t>
        </is>
      </c>
      <c r="H6703" s="8" t="inlineStr">
        <is>
          <t>GranTurismo</t>
        </is>
      </c>
      <c r="I6703" s="8" t="inlineStr">
        <is>
          <t>KBSDCBRD9J92VSK9U</t>
        </is>
      </c>
      <c r="J6703" s="8" t="inlineStr">
        <is>
          <t>02 - Sports / GT</t>
        </is>
      </c>
      <c r="K6703" s="12" t="n">
        <v>460000</v>
      </c>
      <c r="L6703" s="8" t="inlineStr">
        <is>
          <t>Colorado</t>
        </is>
      </c>
      <c r="M6703" s="13" t="n">
        <v>7160.38</v>
      </c>
      <c r="N6703" s="13" t="n"/>
      <c r="O6703" s="8" t="inlineStr">
        <is>
          <t>3 + at-fault claims - 5 yrs</t>
        </is>
      </c>
    </row>
    <row r="6704">
      <c r="A6704" s="8" t="inlineStr">
        <is>
          <t>91083545-38c3-5fd9-8f50-d07c8733178c</t>
        </is>
      </c>
      <c r="B6704" s="9" t="inlineStr">
        <is>
          <t>2026-04</t>
        </is>
      </c>
      <c r="C6704" s="10" t="n"/>
      <c r="D6704" s="9" t="inlineStr">
        <is>
          <t>Declined</t>
        </is>
      </c>
      <c r="E6704" s="8" t="inlineStr">
        <is>
          <t>Emiliano Whitlock</t>
        </is>
      </c>
      <c r="F6704" s="11" t="n">
        <v>2011</v>
      </c>
      <c r="G6704" s="8" t="inlineStr">
        <is>
          <t>Maserati</t>
        </is>
      </c>
      <c r="H6704" s="8" t="inlineStr">
        <is>
          <t>GranTurismo</t>
        </is>
      </c>
      <c r="I6704" s="8" t="inlineStr">
        <is>
          <t>PALFDN4NFFM5EHPBV</t>
        </is>
      </c>
      <c r="J6704" s="8" t="inlineStr">
        <is>
          <t>02 - Sports / GT</t>
        </is>
      </c>
      <c r="K6704" s="12" t="n">
        <v>910000</v>
      </c>
      <c r="L6704" s="8" t="inlineStr">
        <is>
          <t>Wyoming</t>
        </is>
      </c>
      <c r="M6704" s="13" t="n">
        <v>11941.6</v>
      </c>
      <c r="N6704" s="13" t="n"/>
      <c r="O6704" s="8" t="inlineStr">
        <is>
          <t>3 + at-fault claims - 5 yrs</t>
        </is>
      </c>
    </row>
    <row r="6705">
      <c r="A6705" s="8" t="inlineStr">
        <is>
          <t>9137fa3d-e3e2-5f0d-80b9-404a9b6342cb</t>
        </is>
      </c>
      <c r="B6705" s="9" t="inlineStr">
        <is>
          <t>2026-04</t>
        </is>
      </c>
      <c r="C6705" s="10" t="n"/>
      <c r="D6705" s="9" t="inlineStr">
        <is>
          <t>Declined</t>
        </is>
      </c>
      <c r="E6705" s="8" t="inlineStr">
        <is>
          <t>Ramona Chattopadhyay</t>
        </is>
      </c>
      <c r="F6705" s="11" t="n">
        <v>1979</v>
      </c>
      <c r="G6705" s="8" t="inlineStr">
        <is>
          <t>Mercedes-Benz</t>
        </is>
      </c>
      <c r="H6705" s="8" t="inlineStr">
        <is>
          <t>280SL Pagoda</t>
        </is>
      </c>
      <c r="I6705" s="8" t="inlineStr">
        <is>
          <t>U6E9FVMBYAP188TZF</t>
        </is>
      </c>
      <c r="J6705" s="8" t="inlineStr">
        <is>
          <t>07 - Post-War Classic (1946-1972)</t>
        </is>
      </c>
      <c r="K6705" s="12" t="n">
        <v>1080000</v>
      </c>
      <c r="L6705" s="8" t="inlineStr">
        <is>
          <t>Pennsylvania</t>
        </is>
      </c>
      <c r="M6705" s="13" t="n">
        <v>7743.4</v>
      </c>
      <c r="N6705" s="13" t="n"/>
      <c r="O6705" s="8" t="inlineStr">
        <is>
          <t>3 + at-fault claims - 5 yrs</t>
        </is>
      </c>
    </row>
    <row r="6706">
      <c r="A6706" s="8" t="inlineStr">
        <is>
          <t>9170619c-56f5-5f41-b995-fa6079c5df8b</t>
        </is>
      </c>
      <c r="B6706" s="9" t="inlineStr">
        <is>
          <t>2026-04</t>
        </is>
      </c>
      <c r="C6706" s="10" t="n"/>
      <c r="D6706" s="9" t="inlineStr">
        <is>
          <t>Referred</t>
        </is>
      </c>
      <c r="E6706" s="8" t="inlineStr">
        <is>
          <t>Thaddeus Underwood</t>
        </is>
      </c>
      <c r="F6706" s="11" t="n">
        <v>2003</v>
      </c>
      <c r="G6706" s="8" t="inlineStr">
        <is>
          <t>Mercedes-Benz</t>
        </is>
      </c>
      <c r="H6706" s="8" t="inlineStr">
        <is>
          <t>AMG GT</t>
        </is>
      </c>
      <c r="I6706" s="8" t="inlineStr">
        <is>
          <t>5XW34VVZSPVRXBXS7</t>
        </is>
      </c>
      <c r="J6706" s="8" t="inlineStr">
        <is>
          <t>02 - Sports / GT</t>
        </is>
      </c>
      <c r="K6706" s="12" t="n">
        <v>365000</v>
      </c>
      <c r="L6706" s="8" t="inlineStr">
        <is>
          <t>Texas</t>
        </is>
      </c>
      <c r="M6706" s="13" t="n">
        <v>5939.86</v>
      </c>
      <c r="N6706" s="13" t="n"/>
      <c r="O6706" s="8" t="inlineStr">
        <is>
          <t>1 theft / total loss claim</t>
        </is>
      </c>
    </row>
    <row r="6707">
      <c r="A6707" s="8" t="inlineStr">
        <is>
          <t>91b691fe-a18e-5d06-b9cb-7d6b161e148f</t>
        </is>
      </c>
      <c r="B6707" s="9" t="inlineStr">
        <is>
          <t>2026-04</t>
        </is>
      </c>
      <c r="C6707" s="10" t="n"/>
      <c r="D6707" s="9" t="inlineStr">
        <is>
          <t>Referred</t>
        </is>
      </c>
      <c r="E6707" s="8" t="inlineStr">
        <is>
          <t>Delphine Merriweather</t>
        </is>
      </c>
      <c r="F6707" s="11" t="n">
        <v>1990</v>
      </c>
      <c r="G6707" s="8" t="inlineStr">
        <is>
          <t>Lamborghini</t>
        </is>
      </c>
      <c r="H6707" s="8" t="inlineStr">
        <is>
          <t>Huracan EVO</t>
        </is>
      </c>
      <c r="I6707" s="8" t="inlineStr">
        <is>
          <t>751WRF9SSZBJV74ZK</t>
        </is>
      </c>
      <c r="J6707" s="8" t="inlineStr">
        <is>
          <t>03 - Supercar</t>
        </is>
      </c>
      <c r="K6707" s="12" t="n">
        <v>1950000</v>
      </c>
      <c r="L6707" s="8" t="inlineStr">
        <is>
          <t>Washington</t>
        </is>
      </c>
      <c r="M6707" s="13" t="n">
        <v>28256.6</v>
      </c>
      <c r="N6707" s="13" t="n"/>
      <c r="O6707" s="8" t="inlineStr">
        <is>
          <t>Prior carrier non-renewal / cancellation</t>
        </is>
      </c>
    </row>
    <row r="6708">
      <c r="A6708" s="8" t="inlineStr">
        <is>
          <t>91be5257-0a7a-5238-9059-42a85ba8655f</t>
        </is>
      </c>
      <c r="B6708" s="9" t="inlineStr">
        <is>
          <t>2026-04</t>
        </is>
      </c>
      <c r="C6708" s="10" t="n"/>
      <c r="D6708" s="9" t="inlineStr">
        <is>
          <t>Declined</t>
        </is>
      </c>
      <c r="E6708" s="8" t="inlineStr">
        <is>
          <t>Cassius Bellandi</t>
        </is>
      </c>
      <c r="F6708" s="11" t="n">
        <v>1965</v>
      </c>
      <c r="G6708" s="8" t="inlineStr">
        <is>
          <t>Lamborghini</t>
        </is>
      </c>
      <c r="H6708" s="8" t="inlineStr">
        <is>
          <t>Huracan EVO</t>
        </is>
      </c>
      <c r="I6708" s="8" t="inlineStr">
        <is>
          <t>CKFBLJ7RX2MTEX1WR</t>
        </is>
      </c>
      <c r="J6708" s="8" t="inlineStr">
        <is>
          <t>03 - Supercar</t>
        </is>
      </c>
      <c r="K6708" s="12" t="n">
        <v>780000</v>
      </c>
      <c r="L6708" s="8" t="inlineStr">
        <is>
          <t>Arizona</t>
        </is>
      </c>
      <c r="M6708" s="13" t="n">
        <v>14120.94</v>
      </c>
      <c r="N6708" s="13" t="n"/>
      <c r="O6708" s="8" t="inlineStr">
        <is>
          <t>3 + at-fault claims - 5 yrs</t>
        </is>
      </c>
    </row>
    <row r="6709">
      <c r="A6709" s="8" t="inlineStr">
        <is>
          <t>931ff5eb-d514-5326-ab7b-844528da0d16</t>
        </is>
      </c>
      <c r="B6709" s="9" t="inlineStr">
        <is>
          <t>2026-04</t>
        </is>
      </c>
      <c r="C6709" s="10" t="n"/>
      <c r="D6709" s="9" t="inlineStr">
        <is>
          <t>Declined</t>
        </is>
      </c>
      <c r="E6709" s="8" t="inlineStr">
        <is>
          <t>Aurelio Merriweather</t>
        </is>
      </c>
      <c r="F6709" s="11" t="n">
        <v>1979</v>
      </c>
      <c r="G6709" s="8" t="inlineStr">
        <is>
          <t>Maserati</t>
        </is>
      </c>
      <c r="H6709" s="8" t="inlineStr">
        <is>
          <t>GranTurismo</t>
        </is>
      </c>
      <c r="I6709" s="8" t="inlineStr">
        <is>
          <t>FTXPXSV221W60L3PW</t>
        </is>
      </c>
      <c r="J6709" s="8" t="inlineStr">
        <is>
          <t>02 - Sports / GT</t>
        </is>
      </c>
      <c r="K6709" s="12" t="n">
        <v>590000</v>
      </c>
      <c r="L6709" s="8" t="inlineStr">
        <is>
          <t>Ohio</t>
        </is>
      </c>
      <c r="M6709" s="13" t="n">
        <v>10057.83</v>
      </c>
      <c r="N6709" s="13" t="n"/>
      <c r="O6709" s="8" t="inlineStr">
        <is>
          <t>3 + at-fault claims - 5 yrs</t>
        </is>
      </c>
    </row>
    <row r="6710">
      <c r="A6710" s="8" t="inlineStr">
        <is>
          <t>93aa95b4-38ec-5644-8234-3877322709b5</t>
        </is>
      </c>
      <c r="B6710" s="9" t="inlineStr">
        <is>
          <t>2026-04</t>
        </is>
      </c>
      <c r="C6710" s="10" t="n"/>
      <c r="D6710" s="9" t="inlineStr">
        <is>
          <t>Declined</t>
        </is>
      </c>
      <c r="E6710" s="8" t="inlineStr">
        <is>
          <t>Leopold Farkas</t>
        </is>
      </c>
      <c r="F6710" s="11" t="n">
        <v>1977</v>
      </c>
      <c r="G6710" s="8" t="inlineStr">
        <is>
          <t>Ferrari</t>
        </is>
      </c>
      <c r="H6710" s="8" t="inlineStr">
        <is>
          <t>296 GTB</t>
        </is>
      </c>
      <c r="I6710" s="8" t="inlineStr">
        <is>
          <t>BS3G60FAFCP9NYTAM</t>
        </is>
      </c>
      <c r="J6710" s="8" t="inlineStr">
        <is>
          <t>03 - Supercar</t>
        </is>
      </c>
      <c r="K6710" s="12" t="n">
        <v>955000</v>
      </c>
      <c r="L6710" s="8" t="inlineStr">
        <is>
          <t>Florida</t>
        </is>
      </c>
      <c r="M6710" s="13" t="n">
        <v>24307.45</v>
      </c>
      <c r="N6710" s="13" t="n"/>
      <c r="O6710" s="8" t="inlineStr">
        <is>
          <t>3 + at-fault claims - 5 yrs</t>
        </is>
      </c>
    </row>
    <row r="6711">
      <c r="A6711" s="8" t="inlineStr">
        <is>
          <t>93fd90dc-8b7e-5303-9f92-05006991b1c9</t>
        </is>
      </c>
      <c r="B6711" s="9" t="inlineStr">
        <is>
          <t>2026-04</t>
        </is>
      </c>
      <c r="C6711" s="10" t="n"/>
      <c r="D6711" s="9" t="inlineStr">
        <is>
          <t>Referred</t>
        </is>
      </c>
      <c r="E6711" s="8" t="inlineStr">
        <is>
          <t>Horace Blackwood</t>
        </is>
      </c>
      <c r="F6711" s="11" t="n">
        <v>1978</v>
      </c>
      <c r="G6711" s="8" t="inlineStr">
        <is>
          <t>Maserati</t>
        </is>
      </c>
      <c r="H6711" s="8" t="inlineStr">
        <is>
          <t>GranTurismo</t>
        </is>
      </c>
      <c r="I6711" s="8" t="inlineStr">
        <is>
          <t>ANUJ3VGZ0MG597E59</t>
        </is>
      </c>
      <c r="J6711" s="8" t="inlineStr">
        <is>
          <t>02 - Sports / GT</t>
        </is>
      </c>
      <c r="K6711" s="12" t="n">
        <v>280000</v>
      </c>
      <c r="L6711" s="8" t="inlineStr">
        <is>
          <t>Pennsylvania</t>
        </is>
      </c>
      <c r="M6711" s="13" t="n">
        <v>3962.26</v>
      </c>
      <c r="N6711" s="13" t="n"/>
      <c r="O6711" s="8" t="inlineStr">
        <is>
          <t>1 theft / total loss claim</t>
        </is>
      </c>
    </row>
    <row r="6712">
      <c r="A6712" s="8" t="inlineStr">
        <is>
          <t>9411e7dc-ef58-5585-88ab-286d560c30bd</t>
        </is>
      </c>
      <c r="B6712" s="9" t="inlineStr">
        <is>
          <t>2026-04</t>
        </is>
      </c>
      <c r="C6712" s="10" t="n"/>
      <c r="D6712" s="9" t="inlineStr">
        <is>
          <t>Declined</t>
        </is>
      </c>
      <c r="E6712" s="8" t="inlineStr">
        <is>
          <t>Horace Rourke</t>
        </is>
      </c>
      <c r="F6712" s="11" t="n">
        <v>1960</v>
      </c>
      <c r="G6712" s="8" t="inlineStr">
        <is>
          <t>Alfa Romeo</t>
        </is>
      </c>
      <c r="H6712" s="8" t="inlineStr">
        <is>
          <t>8C 2900</t>
        </is>
      </c>
      <c r="I6712" s="8" t="inlineStr">
        <is>
          <t>TV0DFVDEH7KSFHX2T</t>
        </is>
      </c>
      <c r="J6712" s="8" t="inlineStr">
        <is>
          <t>06 - Vintage Pre-War (pre-1946)</t>
        </is>
      </c>
      <c r="K6712" s="12" t="n">
        <v>1400000</v>
      </c>
      <c r="L6712" s="8" t="inlineStr">
        <is>
          <t>Georgia</t>
        </is>
      </c>
      <c r="M6712" s="13" t="n">
        <v>10058.87</v>
      </c>
      <c r="N6712" s="13" t="n"/>
      <c r="O6712" s="8" t="inlineStr">
        <is>
          <t>3 + at-fault claims - 5 yrs</t>
        </is>
      </c>
    </row>
    <row r="6713">
      <c r="A6713" s="8" t="inlineStr">
        <is>
          <t>9456ab0a-8c94-5aa3-92eb-b159f0dd7a47</t>
        </is>
      </c>
      <c r="B6713" s="9" t="inlineStr">
        <is>
          <t>2026-04</t>
        </is>
      </c>
      <c r="C6713" s="10" t="n"/>
      <c r="D6713" s="9" t="inlineStr">
        <is>
          <t>Declined</t>
        </is>
      </c>
      <c r="E6713" s="8" t="inlineStr">
        <is>
          <t>Beatrix Whitlock</t>
        </is>
      </c>
      <c r="F6713" s="11" t="n">
        <v>2018</v>
      </c>
      <c r="G6713" s="8" t="inlineStr">
        <is>
          <t>BMW</t>
        </is>
      </c>
      <c r="H6713" s="8" t="inlineStr">
        <is>
          <t>M8 Competition</t>
        </is>
      </c>
      <c r="I6713" s="8" t="inlineStr">
        <is>
          <t>BJ25MF8P4DS4AG4NE</t>
        </is>
      </c>
      <c r="J6713" s="8" t="inlineStr">
        <is>
          <t>02 - Sports / GT</t>
        </is>
      </c>
      <c r="K6713" s="12" t="n">
        <v>655000</v>
      </c>
      <c r="L6713" s="8" t="inlineStr">
        <is>
          <t>Minnesota</t>
        </is>
      </c>
      <c r="M6713" s="13" t="n">
        <v>10603.58</v>
      </c>
      <c r="N6713" s="13" t="n"/>
      <c r="O6713" s="8" t="inlineStr">
        <is>
          <t>3 + at-fault claims - 5 yrs</t>
        </is>
      </c>
    </row>
    <row r="6714">
      <c r="A6714" s="8" t="inlineStr">
        <is>
          <t>94a3cf8f-3fc7-593c-b12d-e7e73d1e7f6a</t>
        </is>
      </c>
      <c r="B6714" s="9" t="inlineStr">
        <is>
          <t>2026-04</t>
        </is>
      </c>
      <c r="C6714" s="10" t="n"/>
      <c r="D6714" s="9" t="inlineStr">
        <is>
          <t>Declined</t>
        </is>
      </c>
      <c r="E6714" s="8" t="inlineStr">
        <is>
          <t>Marisol Farkas</t>
        </is>
      </c>
      <c r="F6714" s="11" t="n">
        <v>2020</v>
      </c>
      <c r="G6714" s="8" t="inlineStr">
        <is>
          <t>Lamborghini</t>
        </is>
      </c>
      <c r="H6714" s="8" t="inlineStr">
        <is>
          <t>Huracan EVO</t>
        </is>
      </c>
      <c r="I6714" s="8" t="inlineStr">
        <is>
          <t>PUHSLY2C1Z4HUS9KH</t>
        </is>
      </c>
      <c r="J6714" s="8" t="inlineStr">
        <is>
          <t>03 - Supercar</t>
        </is>
      </c>
      <c r="K6714" s="12" t="n">
        <v>270000</v>
      </c>
      <c r="L6714" s="8" t="inlineStr">
        <is>
          <t>Virginia</t>
        </is>
      </c>
      <c r="M6714" s="13" t="n">
        <v>6385.75</v>
      </c>
      <c r="N6714" s="13" t="n"/>
      <c r="O6714" s="8" t="inlineStr">
        <is>
          <t>3 + at-fault claims - 5 yrs</t>
        </is>
      </c>
    </row>
    <row r="6715">
      <c r="A6715" s="8" t="inlineStr">
        <is>
          <t>9546b0b1-9073-568d-a057-a05985e0e33c</t>
        </is>
      </c>
      <c r="B6715" s="9" t="inlineStr">
        <is>
          <t>2026-04</t>
        </is>
      </c>
      <c r="C6715" s="10" t="n"/>
      <c r="D6715" s="9" t="inlineStr">
        <is>
          <t>Referred</t>
        </is>
      </c>
      <c r="E6715" s="8" t="inlineStr">
        <is>
          <t>Marisol Vandermeer</t>
        </is>
      </c>
      <c r="F6715" s="11" t="n">
        <v>2008</v>
      </c>
      <c r="G6715" s="8" t="inlineStr">
        <is>
          <t>Ferrari</t>
        </is>
      </c>
      <c r="H6715" s="8" t="inlineStr">
        <is>
          <t>275 GTB/4</t>
        </is>
      </c>
      <c r="I6715" s="8" t="inlineStr">
        <is>
          <t>RAZKFAV5GA298LZMT</t>
        </is>
      </c>
      <c r="J6715" s="8" t="inlineStr">
        <is>
          <t>07 - Post-War Classic (1946-1972)</t>
        </is>
      </c>
      <c r="K6715" s="12" t="n">
        <v>1095000</v>
      </c>
      <c r="L6715" s="8" t="inlineStr">
        <is>
          <t>Iowa</t>
        </is>
      </c>
      <c r="M6715" s="13" t="n">
        <v>8636.040000000001</v>
      </c>
      <c r="N6715" s="13" t="n"/>
      <c r="O6715" s="8" t="inlineStr">
        <is>
          <t>Prior carrier non-renewal / cancellation</t>
        </is>
      </c>
    </row>
    <row r="6716">
      <c r="A6716" s="8" t="inlineStr">
        <is>
          <t>95b6d052-4612-5042-b72e-91f1a2348f0b</t>
        </is>
      </c>
      <c r="B6716" s="9" t="inlineStr">
        <is>
          <t>2026-04</t>
        </is>
      </c>
      <c r="C6716" s="10" t="n"/>
      <c r="D6716" s="9" t="inlineStr">
        <is>
          <t>Declined</t>
        </is>
      </c>
      <c r="E6716" s="8" t="inlineStr">
        <is>
          <t>Ramona Bellandi</t>
        </is>
      </c>
      <c r="F6716" s="11" t="n">
        <v>1983</v>
      </c>
      <c r="G6716" s="8" t="inlineStr">
        <is>
          <t>Aston Martin</t>
        </is>
      </c>
      <c r="H6716" s="8" t="inlineStr">
        <is>
          <t>DB5</t>
        </is>
      </c>
      <c r="I6716" s="8" t="inlineStr">
        <is>
          <t>J205F4CBPU5YYLHA3</t>
        </is>
      </c>
      <c r="J6716" s="8" t="inlineStr">
        <is>
          <t>07 - Post-War Classic (1946-1972)</t>
        </is>
      </c>
      <c r="K6716" s="12" t="n">
        <v>300000</v>
      </c>
      <c r="L6716" s="8" t="inlineStr">
        <is>
          <t>Texas</t>
        </is>
      </c>
      <c r="M6716" s="13" t="n">
        <v>3124.53</v>
      </c>
      <c r="N6716" s="13" t="n"/>
      <c r="O6716" s="8" t="inlineStr">
        <is>
          <t>3 + at-fault claims - 5 yrs</t>
        </is>
      </c>
    </row>
    <row r="6717">
      <c r="A6717" s="8" t="inlineStr">
        <is>
          <t>95d37aba-d6ba-5c54-bf8c-a31c6077d254</t>
        </is>
      </c>
      <c r="B6717" s="9" t="inlineStr">
        <is>
          <t>2026-04</t>
        </is>
      </c>
      <c r="C6717" s="10" t="n"/>
      <c r="D6717" s="9" t="inlineStr">
        <is>
          <t>Declined</t>
        </is>
      </c>
      <c r="E6717" s="8" t="inlineStr">
        <is>
          <t>Priya Okonkwo</t>
        </is>
      </c>
      <c r="F6717" s="11" t="n">
        <v>2018</v>
      </c>
      <c r="G6717" s="8" t="inlineStr">
        <is>
          <t>Mercedes-Benz</t>
        </is>
      </c>
      <c r="H6717" s="8" t="inlineStr">
        <is>
          <t>AMG GT</t>
        </is>
      </c>
      <c r="I6717" s="8" t="inlineStr">
        <is>
          <t>G2YBMK8EM8STRC66X</t>
        </is>
      </c>
      <c r="J6717" s="8" t="inlineStr">
        <is>
          <t>02 - Sports / GT</t>
        </is>
      </c>
      <c r="K6717" s="12" t="n">
        <v>510000</v>
      </c>
      <c r="L6717" s="8" t="inlineStr">
        <is>
          <t>Illinois</t>
        </is>
      </c>
      <c r="M6717" s="13" t="n">
        <v>8506.42</v>
      </c>
      <c r="N6717" s="13" t="n"/>
      <c r="O6717" s="8" t="inlineStr">
        <is>
          <t>3 + at-fault claims - 5 yrs</t>
        </is>
      </c>
    </row>
    <row r="6718">
      <c r="A6718" s="8" t="inlineStr">
        <is>
          <t>98b2e886-27f1-5912-97d9-44277fac689b</t>
        </is>
      </c>
      <c r="B6718" s="9" t="inlineStr">
        <is>
          <t>2026-04</t>
        </is>
      </c>
      <c r="C6718" s="10" t="n"/>
      <c r="D6718" s="9" t="inlineStr">
        <is>
          <t>Declined</t>
        </is>
      </c>
      <c r="E6718" s="8" t="inlineStr">
        <is>
          <t>Aurelio Vasquez</t>
        </is>
      </c>
      <c r="F6718" s="11" t="n">
        <v>1979</v>
      </c>
      <c r="G6718" s="8" t="inlineStr">
        <is>
          <t>Aston Martin</t>
        </is>
      </c>
      <c r="H6718" s="8" t="inlineStr">
        <is>
          <t>DB12</t>
        </is>
      </c>
      <c r="I6718" s="8" t="inlineStr">
        <is>
          <t>9WL7DN6TVP3F9JK3R</t>
        </is>
      </c>
      <c r="J6718" s="8" t="inlineStr">
        <is>
          <t>02 - Sports / GT</t>
        </is>
      </c>
      <c r="K6718" s="12" t="n">
        <v>410000</v>
      </c>
      <c r="L6718" s="8" t="inlineStr">
        <is>
          <t>Rhode Island</t>
        </is>
      </c>
      <c r="M6718" s="13" t="n">
        <v>7948.58</v>
      </c>
      <c r="N6718" s="13" t="n"/>
      <c r="O6718" s="8" t="inlineStr">
        <is>
          <t>3 + at-fault claims - 5 yrs</t>
        </is>
      </c>
    </row>
    <row r="6719">
      <c r="A6719" s="8" t="inlineStr">
        <is>
          <t>9dcf3b09-aa5b-5f00-a8ad-09979a3ad6f1</t>
        </is>
      </c>
      <c r="B6719" s="9" t="inlineStr">
        <is>
          <t>2026-04</t>
        </is>
      </c>
      <c r="C6719" s="10" t="n"/>
      <c r="D6719" s="9" t="inlineStr">
        <is>
          <t>Declined</t>
        </is>
      </c>
      <c r="E6719" s="8" t="inlineStr">
        <is>
          <t>Horace Rourke</t>
        </is>
      </c>
      <c r="F6719" s="11" t="n">
        <v>1956</v>
      </c>
      <c r="G6719" s="8" t="inlineStr">
        <is>
          <t>McLaren</t>
        </is>
      </c>
      <c r="H6719" s="8" t="inlineStr">
        <is>
          <t>750S</t>
        </is>
      </c>
      <c r="I6719" s="8" t="inlineStr">
        <is>
          <t>CJ027BNAGLBF1U6A8</t>
        </is>
      </c>
      <c r="J6719" s="8" t="inlineStr">
        <is>
          <t>03 - Supercar</t>
        </is>
      </c>
      <c r="K6719" s="12" t="n">
        <v>1950000</v>
      </c>
      <c r="L6719" s="8" t="inlineStr">
        <is>
          <t>Texas</t>
        </is>
      </c>
      <c r="M6719" s="13" t="n">
        <v>33849.06</v>
      </c>
      <c r="N6719" s="13" t="n"/>
      <c r="O6719" s="8" t="inlineStr">
        <is>
          <t>3 + at-fault claims - 5 yrs</t>
        </is>
      </c>
    </row>
    <row r="6720">
      <c r="A6720" s="8" t="inlineStr">
        <is>
          <t>9eb6bd70-eb31-58fd-872e-6690cc1b1e6a</t>
        </is>
      </c>
      <c r="B6720" s="9" t="inlineStr">
        <is>
          <t>2026-04</t>
        </is>
      </c>
      <c r="C6720" s="10" t="n"/>
      <c r="D6720" s="9" t="inlineStr">
        <is>
          <t>Declined</t>
        </is>
      </c>
      <c r="E6720" s="8" t="inlineStr">
        <is>
          <t>Emiliano Rourke</t>
        </is>
      </c>
      <c r="F6720" s="11" t="n">
        <v>2013</v>
      </c>
      <c r="G6720" s="8" t="inlineStr">
        <is>
          <t>Ferrari</t>
        </is>
      </c>
      <c r="H6720" s="8" t="inlineStr">
        <is>
          <t>296 GTB</t>
        </is>
      </c>
      <c r="I6720" s="8" t="inlineStr">
        <is>
          <t>5EVNJF50NMBZESU5C</t>
        </is>
      </c>
      <c r="J6720" s="8" t="inlineStr">
        <is>
          <t>03 - Supercar</t>
        </is>
      </c>
      <c r="K6720" s="12" t="n">
        <v>855000</v>
      </c>
      <c r="L6720" s="8" t="inlineStr">
        <is>
          <t>Alaska</t>
        </is>
      </c>
      <c r="M6720" s="13" t="n">
        <v>17471.04</v>
      </c>
      <c r="N6720" s="13" t="n"/>
      <c r="O6720" s="8" t="inlineStr">
        <is>
          <t>3 + at-fault claims - 5 yrs</t>
        </is>
      </c>
    </row>
    <row r="6721">
      <c r="A6721" s="8" t="inlineStr">
        <is>
          <t>9f2cb8b7-ad4d-5ac1-aaa0-6c56dfa5d564</t>
        </is>
      </c>
      <c r="B6721" s="9" t="inlineStr">
        <is>
          <t>2026-04</t>
        </is>
      </c>
      <c r="C6721" s="10" t="n"/>
      <c r="D6721" s="9" t="inlineStr">
        <is>
          <t>Referred</t>
        </is>
      </c>
      <c r="E6721" s="8" t="inlineStr">
        <is>
          <t>Leopold Whitlock</t>
        </is>
      </c>
      <c r="F6721" s="11" t="n">
        <v>2009</v>
      </c>
      <c r="G6721" s="8" t="inlineStr">
        <is>
          <t>Ferrari</t>
        </is>
      </c>
      <c r="H6721" s="8" t="inlineStr">
        <is>
          <t>296 GTB</t>
        </is>
      </c>
      <c r="I6721" s="8" t="inlineStr">
        <is>
          <t>GBZ7BVY7P4X28J55S</t>
        </is>
      </c>
      <c r="J6721" s="8" t="inlineStr">
        <is>
          <t>03 - Supercar</t>
        </is>
      </c>
      <c r="K6721" s="12" t="n">
        <v>1210000</v>
      </c>
      <c r="L6721" s="8" t="inlineStr">
        <is>
          <t>California</t>
        </is>
      </c>
      <c r="M6721" s="13" t="n">
        <v>24656.6</v>
      </c>
      <c r="N6721" s="13" t="n"/>
      <c r="O6721" s="8" t="inlineStr">
        <is>
          <t>1 at-fault claim over $100k</t>
        </is>
      </c>
    </row>
    <row r="6722">
      <c r="A6722" s="8" t="inlineStr">
        <is>
          <t>9f9c4335-338e-5112-8186-eefd0d169384</t>
        </is>
      </c>
      <c r="B6722" s="9" t="inlineStr">
        <is>
          <t>2026-04</t>
        </is>
      </c>
      <c r="C6722" s="10" t="n"/>
      <c r="D6722" s="9" t="inlineStr">
        <is>
          <t>Declined</t>
        </is>
      </c>
      <c r="E6722" s="8" t="inlineStr">
        <is>
          <t>Everett Underwood</t>
        </is>
      </c>
      <c r="F6722" s="11" t="n">
        <v>1979</v>
      </c>
      <c r="G6722" s="8" t="inlineStr">
        <is>
          <t>Maserati</t>
        </is>
      </c>
      <c r="H6722" s="8" t="inlineStr">
        <is>
          <t>GranTurismo</t>
        </is>
      </c>
      <c r="I6722" s="8" t="inlineStr">
        <is>
          <t>P0F91R981TRC7M1P6</t>
        </is>
      </c>
      <c r="J6722" s="8" t="inlineStr">
        <is>
          <t>02 - Sports / GT</t>
        </is>
      </c>
      <c r="K6722" s="12" t="n">
        <v>335000</v>
      </c>
      <c r="L6722" s="8" t="inlineStr">
        <is>
          <t>Connecticut</t>
        </is>
      </c>
      <c r="M6722" s="13" t="n">
        <v>5309.43</v>
      </c>
      <c r="N6722" s="13" t="n"/>
      <c r="O6722" s="8" t="inlineStr">
        <is>
          <t>3 + at-fault claims - 5 yrs</t>
        </is>
      </c>
    </row>
    <row r="6723">
      <c r="A6723" s="8" t="inlineStr">
        <is>
          <t>9fbe67d4-a7fa-58c5-9477-a7075cc826ab</t>
        </is>
      </c>
      <c r="B6723" s="9" t="inlineStr">
        <is>
          <t>2026-04</t>
        </is>
      </c>
      <c r="C6723" s="10" t="n"/>
      <c r="D6723" s="9" t="inlineStr">
        <is>
          <t>Declined</t>
        </is>
      </c>
      <c r="E6723" s="8" t="inlineStr">
        <is>
          <t>Desmond Castellanos</t>
        </is>
      </c>
      <c r="F6723" s="11" t="n">
        <v>1957</v>
      </c>
      <c r="G6723" s="8" t="inlineStr">
        <is>
          <t>Porsche</t>
        </is>
      </c>
      <c r="H6723" s="8" t="inlineStr">
        <is>
          <t>911 Turbo S</t>
        </is>
      </c>
      <c r="I6723" s="8" t="inlineStr">
        <is>
          <t>D5YU2GYXUND4CNNEG</t>
        </is>
      </c>
      <c r="J6723" s="8" t="inlineStr">
        <is>
          <t>02 - Sports / GT</t>
        </is>
      </c>
      <c r="K6723" s="12" t="n">
        <v>1185000</v>
      </c>
      <c r="L6723" s="8" t="inlineStr">
        <is>
          <t>Pennsylvania</t>
        </is>
      </c>
      <c r="M6723" s="13" t="n">
        <v>12297.17</v>
      </c>
      <c r="N6723" s="13" t="n"/>
      <c r="O6723" s="8" t="inlineStr">
        <is>
          <t>3 + at-fault claims - 5 yrs</t>
        </is>
      </c>
    </row>
    <row r="6724">
      <c r="A6724" s="8" t="inlineStr">
        <is>
          <t>CANON-202604-006560</t>
        </is>
      </c>
      <c r="B6724" s="9" t="inlineStr">
        <is>
          <t>2026-04</t>
        </is>
      </c>
      <c r="C6724" s="10" t="n">
        <v>46122</v>
      </c>
      <c r="D6724" s="9" t="inlineStr">
        <is>
          <t>Bound</t>
        </is>
      </c>
      <c r="E6724" s="8" t="inlineStr">
        <is>
          <t>Priya Rourke</t>
        </is>
      </c>
      <c r="F6724" s="11" t="n">
        <v>1971</v>
      </c>
      <c r="G6724" s="8" t="inlineStr">
        <is>
          <t>Aston Martin</t>
        </is>
      </c>
      <c r="H6724" s="8" t="inlineStr">
        <is>
          <t>DB12</t>
        </is>
      </c>
      <c r="I6724" s="8" t="inlineStr">
        <is>
          <t>KZEMX7XCM1TWKUXW6</t>
        </is>
      </c>
      <c r="J6724" s="8" t="inlineStr">
        <is>
          <t>02 - Sports / GT</t>
        </is>
      </c>
      <c r="K6724" s="12" t="n">
        <v>1070000</v>
      </c>
      <c r="L6724" s="8" t="inlineStr">
        <is>
          <t>New Jersey</t>
        </is>
      </c>
      <c r="M6724" s="13" t="n">
        <v>10104.43</v>
      </c>
      <c r="N6724" s="13" t="n">
        <v>8391.73</v>
      </c>
      <c r="O6724" s="8" t="n"/>
    </row>
    <row r="6725">
      <c r="A6725" s="8" t="inlineStr">
        <is>
          <t>CANON-202604-006562</t>
        </is>
      </c>
      <c r="B6725" s="9" t="inlineStr">
        <is>
          <t>2026-04</t>
        </is>
      </c>
      <c r="C6725" s="10" t="n">
        <v>46117</v>
      </c>
      <c r="D6725" s="9" t="inlineStr">
        <is>
          <t>Bound</t>
        </is>
      </c>
      <c r="E6725" s="8" t="inlineStr">
        <is>
          <t>Desmond Montoya</t>
        </is>
      </c>
      <c r="F6725" s="11" t="n">
        <v>1961</v>
      </c>
      <c r="G6725" s="8" t="inlineStr">
        <is>
          <t>Mercedes-Benz</t>
        </is>
      </c>
      <c r="H6725" s="8" t="inlineStr">
        <is>
          <t>AMG GT</t>
        </is>
      </c>
      <c r="I6725" s="8" t="inlineStr">
        <is>
          <t>MV7DNSS4VDBXN345M</t>
        </is>
      </c>
      <c r="J6725" s="8" t="inlineStr">
        <is>
          <t>02 - Sports / GT</t>
        </is>
      </c>
      <c r="K6725" s="12" t="n">
        <v>1190000</v>
      </c>
      <c r="L6725" s="8" t="inlineStr">
        <is>
          <t>Florida</t>
        </is>
      </c>
      <c r="M6725" s="13" t="n">
        <v>17535.66</v>
      </c>
      <c r="N6725" s="13" t="n">
        <v>14563.37</v>
      </c>
      <c r="O6725" s="8" t="n"/>
    </row>
    <row r="6726">
      <c r="A6726" s="8" t="inlineStr">
        <is>
          <t>CANON-202604-006563</t>
        </is>
      </c>
      <c r="B6726" s="9" t="inlineStr">
        <is>
          <t>2026-04</t>
        </is>
      </c>
      <c r="C6726" s="10" t="n">
        <v>46139</v>
      </c>
      <c r="D6726" s="9" t="inlineStr">
        <is>
          <t>Bound</t>
        </is>
      </c>
      <c r="E6726" s="8" t="inlineStr">
        <is>
          <t>Leopold Vasquez</t>
        </is>
      </c>
      <c r="F6726" s="11" t="n">
        <v>1981</v>
      </c>
      <c r="G6726" s="8" t="inlineStr">
        <is>
          <t>BMW</t>
        </is>
      </c>
      <c r="H6726" s="8" t="inlineStr">
        <is>
          <t>M8 Competition</t>
        </is>
      </c>
      <c r="I6726" s="8" t="inlineStr">
        <is>
          <t>JV2VX530PVFTWL8PB</t>
        </is>
      </c>
      <c r="J6726" s="8" t="inlineStr">
        <is>
          <t>02 - Sports / GT</t>
        </is>
      </c>
      <c r="K6726" s="12" t="n">
        <v>230000</v>
      </c>
      <c r="L6726" s="8" t="inlineStr">
        <is>
          <t>Massachusetts</t>
        </is>
      </c>
      <c r="M6726" s="13" t="n">
        <v>4990.57</v>
      </c>
      <c r="N6726" s="13" t="n">
        <v>4144.67</v>
      </c>
      <c r="O6726" s="8" t="n"/>
    </row>
    <row r="6727">
      <c r="A6727" s="8" t="inlineStr">
        <is>
          <t>CANON-202604-006564</t>
        </is>
      </c>
      <c r="B6727" s="9" t="inlineStr">
        <is>
          <t>2026-04</t>
        </is>
      </c>
      <c r="C6727" s="10" t="n">
        <v>46115</v>
      </c>
      <c r="D6727" s="9" t="inlineStr">
        <is>
          <t>Bound</t>
        </is>
      </c>
      <c r="E6727" s="8" t="inlineStr">
        <is>
          <t>Desmond Kingsford</t>
        </is>
      </c>
      <c r="F6727" s="11" t="n">
        <v>2011</v>
      </c>
      <c r="G6727" s="8" t="inlineStr">
        <is>
          <t>Ferrari</t>
        </is>
      </c>
      <c r="H6727" s="8" t="inlineStr">
        <is>
          <t>296 GTB</t>
        </is>
      </c>
      <c r="I6727" s="8" t="inlineStr">
        <is>
          <t>M72SKG9AN72N3LB0C</t>
        </is>
      </c>
      <c r="J6727" s="8" t="inlineStr">
        <is>
          <t>03 - Supercar</t>
        </is>
      </c>
      <c r="K6727" s="12" t="n">
        <v>1950000</v>
      </c>
      <c r="L6727" s="8" t="inlineStr">
        <is>
          <t>Idaho</t>
        </is>
      </c>
      <c r="M6727" s="13" t="n">
        <v>29139.62</v>
      </c>
      <c r="N6727" s="13" t="n">
        <v>24200.45</v>
      </c>
      <c r="O6727" s="8" t="n"/>
    </row>
    <row r="6728">
      <c r="A6728" s="8" t="inlineStr">
        <is>
          <t>CANON-202604-006565</t>
        </is>
      </c>
      <c r="B6728" s="9" t="inlineStr">
        <is>
          <t>2026-04</t>
        </is>
      </c>
      <c r="C6728" s="10" t="n">
        <v>46122</v>
      </c>
      <c r="D6728" s="9" t="inlineStr">
        <is>
          <t>Bound</t>
        </is>
      </c>
      <c r="E6728" s="8" t="inlineStr">
        <is>
          <t>Fenwick Underwood</t>
        </is>
      </c>
      <c r="F6728" s="11" t="n">
        <v>1974</v>
      </c>
      <c r="G6728" s="8" t="inlineStr">
        <is>
          <t>Aston Martin</t>
        </is>
      </c>
      <c r="H6728" s="8" t="inlineStr">
        <is>
          <t>DB12</t>
        </is>
      </c>
      <c r="I6728" s="8" t="inlineStr">
        <is>
          <t>BGHS8X32XS7YVWD9B</t>
        </is>
      </c>
      <c r="J6728" s="8" t="inlineStr">
        <is>
          <t>02 - Sports / GT</t>
        </is>
      </c>
      <c r="K6728" s="12" t="n">
        <v>390000</v>
      </c>
      <c r="L6728" s="8" t="inlineStr">
        <is>
          <t>Missouri</t>
        </is>
      </c>
      <c r="M6728" s="13" t="n">
        <v>5850</v>
      </c>
      <c r="N6728" s="13" t="n">
        <v>4858.43</v>
      </c>
      <c r="O6728" s="8" t="n"/>
    </row>
    <row r="6729">
      <c r="A6729" s="8" t="inlineStr">
        <is>
          <t>CANON-202604-006566</t>
        </is>
      </c>
      <c r="B6729" s="9" t="inlineStr">
        <is>
          <t>2026-04</t>
        </is>
      </c>
      <c r="C6729" s="10" t="n">
        <v>46114</v>
      </c>
      <c r="D6729" s="9" t="inlineStr">
        <is>
          <t>Bound</t>
        </is>
      </c>
      <c r="E6729" s="8" t="inlineStr">
        <is>
          <t>Ramona Blackwood</t>
        </is>
      </c>
      <c r="F6729" s="11" t="n">
        <v>2022</v>
      </c>
      <c r="G6729" s="8" t="inlineStr">
        <is>
          <t>BMW</t>
        </is>
      </c>
      <c r="H6729" s="8" t="inlineStr">
        <is>
          <t>M8 Competition</t>
        </is>
      </c>
      <c r="I6729" s="8" t="inlineStr">
        <is>
          <t>VV58FF8LN1L07LFTM</t>
        </is>
      </c>
      <c r="J6729" s="8" t="inlineStr">
        <is>
          <t>02 - Sports / GT</t>
        </is>
      </c>
      <c r="K6729" s="12" t="n">
        <v>1260000</v>
      </c>
      <c r="L6729" s="8" t="inlineStr">
        <is>
          <t>Maine</t>
        </is>
      </c>
      <c r="M6729" s="13" t="n">
        <v>14121.51</v>
      </c>
      <c r="N6729" s="13" t="n">
        <v>11727.91</v>
      </c>
      <c r="O6729" s="8" t="n"/>
    </row>
    <row r="6730">
      <c r="A6730" s="8" t="inlineStr">
        <is>
          <t>CANON-202604-006567</t>
        </is>
      </c>
      <c r="B6730" s="9" t="inlineStr">
        <is>
          <t>2026-04</t>
        </is>
      </c>
      <c r="C6730" s="10" t="n">
        <v>46131</v>
      </c>
      <c r="D6730" s="9" t="inlineStr">
        <is>
          <t>Bound</t>
        </is>
      </c>
      <c r="E6730" s="8" t="inlineStr">
        <is>
          <t>Priya Farkas</t>
        </is>
      </c>
      <c r="F6730" s="11" t="n">
        <v>2012</v>
      </c>
      <c r="G6730" s="8" t="inlineStr">
        <is>
          <t>Ferrari</t>
        </is>
      </c>
      <c r="H6730" s="8" t="inlineStr">
        <is>
          <t>SF90 Stradale</t>
        </is>
      </c>
      <c r="I6730" s="8" t="inlineStr">
        <is>
          <t>L865HB61BGB51V26L</t>
        </is>
      </c>
      <c r="J6730" s="8" t="inlineStr">
        <is>
          <t>03 - Supercar</t>
        </is>
      </c>
      <c r="K6730" s="12" t="n">
        <v>785000</v>
      </c>
      <c r="L6730" s="8" t="inlineStr">
        <is>
          <t>Alabama</t>
        </is>
      </c>
      <c r="M6730" s="13" t="n">
        <v>17869.86</v>
      </c>
      <c r="N6730" s="13" t="n">
        <v>14840.92</v>
      </c>
      <c r="O6730" s="8" t="n"/>
    </row>
    <row r="6731">
      <c r="A6731" s="8" t="inlineStr">
        <is>
          <t>CANON-202604-006568</t>
        </is>
      </c>
      <c r="B6731" s="9" t="inlineStr">
        <is>
          <t>2026-04</t>
        </is>
      </c>
      <c r="C6731" s="10" t="n">
        <v>46114</v>
      </c>
      <c r="D6731" s="9" t="inlineStr">
        <is>
          <t>Bound</t>
        </is>
      </c>
      <c r="E6731" s="8" t="inlineStr">
        <is>
          <t>Ottilie Larsson</t>
        </is>
      </c>
      <c r="F6731" s="11" t="n">
        <v>1983</v>
      </c>
      <c r="G6731" s="8" t="inlineStr">
        <is>
          <t>Maserati</t>
        </is>
      </c>
      <c r="H6731" s="8" t="inlineStr">
        <is>
          <t>GranTurismo</t>
        </is>
      </c>
      <c r="I6731" s="8" t="inlineStr">
        <is>
          <t>EGGX5VDKD8SFY528N</t>
        </is>
      </c>
      <c r="J6731" s="8" t="inlineStr">
        <is>
          <t>02 - Sports / GT</t>
        </is>
      </c>
      <c r="K6731" s="12" t="n">
        <v>795000</v>
      </c>
      <c r="L6731" s="8" t="inlineStr">
        <is>
          <t>Washington</t>
        </is>
      </c>
      <c r="M6731" s="13" t="n">
        <v>9360</v>
      </c>
      <c r="N6731" s="13" t="n">
        <v>7773.48</v>
      </c>
      <c r="O6731" s="8" t="n"/>
    </row>
    <row r="6732">
      <c r="A6732" s="8" t="inlineStr">
        <is>
          <t>CANON-202604-006569</t>
        </is>
      </c>
      <c r="B6732" s="9" t="inlineStr">
        <is>
          <t>2026-04</t>
        </is>
      </c>
      <c r="C6732" s="10" t="n">
        <v>46124</v>
      </c>
      <c r="D6732" s="9" t="inlineStr">
        <is>
          <t>Bound</t>
        </is>
      </c>
      <c r="E6732" s="8" t="inlineStr">
        <is>
          <t>Anouk Fairweather</t>
        </is>
      </c>
      <c r="F6732" s="11" t="n">
        <v>1957</v>
      </c>
      <c r="G6732" s="8" t="inlineStr">
        <is>
          <t>Porsche</t>
        </is>
      </c>
      <c r="H6732" s="8" t="inlineStr">
        <is>
          <t>911 Turbo S</t>
        </is>
      </c>
      <c r="I6732" s="8" t="inlineStr">
        <is>
          <t>510GZEDSCF0X8XSXW</t>
        </is>
      </c>
      <c r="J6732" s="8" t="inlineStr">
        <is>
          <t>02 - Sports / GT</t>
        </is>
      </c>
      <c r="K6732" s="12" t="n">
        <v>105000</v>
      </c>
      <c r="L6732" s="8" t="inlineStr">
        <is>
          <t>California</t>
        </is>
      </c>
      <c r="M6732" s="13" t="n">
        <v>2460.57</v>
      </c>
      <c r="N6732" s="13" t="n">
        <v>2043.5</v>
      </c>
      <c r="O6732" s="8" t="n"/>
    </row>
    <row r="6733">
      <c r="A6733" s="8" t="inlineStr">
        <is>
          <t>CANON-202604-006571</t>
        </is>
      </c>
      <c r="B6733" s="9" t="inlineStr">
        <is>
          <t>2026-04</t>
        </is>
      </c>
      <c r="C6733" s="10" t="n">
        <v>46130</v>
      </c>
      <c r="D6733" s="9" t="inlineStr">
        <is>
          <t>Bound</t>
        </is>
      </c>
      <c r="E6733" s="8" t="inlineStr">
        <is>
          <t>Ramona Chattopadhyay</t>
        </is>
      </c>
      <c r="F6733" s="11" t="n">
        <v>1962</v>
      </c>
      <c r="G6733" s="8" t="inlineStr">
        <is>
          <t>Mercedes-Benz</t>
        </is>
      </c>
      <c r="H6733" s="8" t="inlineStr">
        <is>
          <t>AMG GT</t>
        </is>
      </c>
      <c r="I6733" s="8" t="inlineStr">
        <is>
          <t>RPVBP0N1JU72ART14</t>
        </is>
      </c>
      <c r="J6733" s="8" t="inlineStr">
        <is>
          <t>02 - Sports / GT</t>
        </is>
      </c>
      <c r="K6733" s="12" t="n">
        <v>530000</v>
      </c>
      <c r="L6733" s="8" t="inlineStr">
        <is>
          <t>Oregon</t>
        </is>
      </c>
      <c r="M6733" s="13" t="n">
        <v>7345</v>
      </c>
      <c r="N6733" s="13" t="n">
        <v>6100.02</v>
      </c>
      <c r="O6733" s="8" t="n"/>
    </row>
    <row r="6734">
      <c r="A6734" s="8" t="inlineStr">
        <is>
          <t>CANON-202604-006572</t>
        </is>
      </c>
      <c r="B6734" s="9" t="inlineStr">
        <is>
          <t>2026-04</t>
        </is>
      </c>
      <c r="C6734" s="10" t="n">
        <v>46137</v>
      </c>
      <c r="D6734" s="9" t="inlineStr">
        <is>
          <t>Bound</t>
        </is>
      </c>
      <c r="E6734" s="8" t="inlineStr">
        <is>
          <t>Marisol Blackwood</t>
        </is>
      </c>
      <c r="F6734" s="11" t="n">
        <v>2018</v>
      </c>
      <c r="G6734" s="8" t="inlineStr">
        <is>
          <t>Aston Martin</t>
        </is>
      </c>
      <c r="H6734" s="8" t="inlineStr">
        <is>
          <t>DB5</t>
        </is>
      </c>
      <c r="I6734" s="8" t="inlineStr">
        <is>
          <t>3PZ1AH3CUZNZF7NTG</t>
        </is>
      </c>
      <c r="J6734" s="8" t="inlineStr">
        <is>
          <t>07 - Post-War Classic (1946-1972)</t>
        </is>
      </c>
      <c r="K6734" s="12" t="n">
        <v>485000</v>
      </c>
      <c r="L6734" s="8" t="inlineStr">
        <is>
          <t>North Dakota</t>
        </is>
      </c>
      <c r="M6734" s="13" t="n">
        <v>4480.3</v>
      </c>
      <c r="N6734" s="13" t="n">
        <v>3720.89</v>
      </c>
      <c r="O6734" s="8" t="n"/>
    </row>
    <row r="6735">
      <c r="A6735" s="8" t="inlineStr">
        <is>
          <t>CANON-202604-006573</t>
        </is>
      </c>
      <c r="B6735" s="9" t="inlineStr">
        <is>
          <t>2026-04</t>
        </is>
      </c>
      <c r="C6735" s="10" t="n">
        <v>46116</v>
      </c>
      <c r="D6735" s="9" t="inlineStr">
        <is>
          <t>Bound</t>
        </is>
      </c>
      <c r="E6735" s="8" t="inlineStr">
        <is>
          <t>Aurelio Bellandi</t>
        </is>
      </c>
      <c r="F6735" s="11" t="n">
        <v>2010</v>
      </c>
      <c r="G6735" s="8" t="inlineStr">
        <is>
          <t>BMW</t>
        </is>
      </c>
      <c r="H6735" s="8" t="inlineStr">
        <is>
          <t>M8 Competition</t>
        </is>
      </c>
      <c r="I6735" s="8" t="inlineStr">
        <is>
          <t>2DBK0T828VP7314GC</t>
        </is>
      </c>
      <c r="J6735" s="8" t="inlineStr">
        <is>
          <t>02 - Sports / GT</t>
        </is>
      </c>
      <c r="K6735" s="12" t="n">
        <v>455000</v>
      </c>
      <c r="L6735" s="8" t="inlineStr">
        <is>
          <t>Indiana</t>
        </is>
      </c>
      <c r="M6735" s="13" t="n">
        <v>7919.58</v>
      </c>
      <c r="N6735" s="13" t="n">
        <v>6577.21</v>
      </c>
      <c r="O6735" s="8" t="n"/>
    </row>
    <row r="6736">
      <c r="A6736" s="8" t="inlineStr">
        <is>
          <t>CANON-202604-006575</t>
        </is>
      </c>
      <c r="B6736" s="9" t="inlineStr">
        <is>
          <t>2026-04</t>
        </is>
      </c>
      <c r="C6736" s="10" t="n">
        <v>46128</v>
      </c>
      <c r="D6736" s="9" t="inlineStr">
        <is>
          <t>Bound</t>
        </is>
      </c>
      <c r="E6736" s="8" t="inlineStr">
        <is>
          <t>Emiliano Chattopadhyay</t>
        </is>
      </c>
      <c r="F6736" s="11" t="n">
        <v>2003</v>
      </c>
      <c r="G6736" s="8" t="inlineStr">
        <is>
          <t>Bentley</t>
        </is>
      </c>
      <c r="H6736" s="8" t="inlineStr">
        <is>
          <t>Continental GT</t>
        </is>
      </c>
      <c r="I6736" s="8" t="inlineStr">
        <is>
          <t>07E4ACM9AJJ439JLY</t>
        </is>
      </c>
      <c r="J6736" s="8" t="inlineStr">
        <is>
          <t>02 - Sports / GT</t>
        </is>
      </c>
      <c r="K6736" s="12" t="n">
        <v>950000</v>
      </c>
      <c r="L6736" s="8" t="inlineStr">
        <is>
          <t>Washington</t>
        </is>
      </c>
      <c r="M6736" s="13" t="n">
        <v>11184.91</v>
      </c>
      <c r="N6736" s="13" t="n">
        <v>9289.07</v>
      </c>
      <c r="O6736" s="8" t="n"/>
    </row>
    <row r="6737">
      <c r="A6737" s="8" t="inlineStr">
        <is>
          <t>CANON-202604-006576</t>
        </is>
      </c>
      <c r="B6737" s="9" t="inlineStr">
        <is>
          <t>2026-04</t>
        </is>
      </c>
      <c r="C6737" s="10" t="n">
        <v>46129</v>
      </c>
      <c r="D6737" s="9" t="inlineStr">
        <is>
          <t>Bound</t>
        </is>
      </c>
      <c r="E6737" s="8" t="inlineStr">
        <is>
          <t>Ottilie Rourke</t>
        </is>
      </c>
      <c r="F6737" s="11" t="n">
        <v>2002</v>
      </c>
      <c r="G6737" s="8" t="inlineStr">
        <is>
          <t>BMW</t>
        </is>
      </c>
      <c r="H6737" s="8" t="inlineStr">
        <is>
          <t>M8 Competition</t>
        </is>
      </c>
      <c r="I6737" s="8" t="inlineStr">
        <is>
          <t>T12H1WMZ48YUVUP6M</t>
        </is>
      </c>
      <c r="J6737" s="8" t="inlineStr">
        <is>
          <t>02 - Sports / GT</t>
        </is>
      </c>
      <c r="K6737" s="12" t="n">
        <v>680000</v>
      </c>
      <c r="L6737" s="8" t="inlineStr">
        <is>
          <t>New York</t>
        </is>
      </c>
      <c r="M6737" s="13" t="n">
        <v>10674.72</v>
      </c>
      <c r="N6737" s="13" t="n">
        <v>8865.35</v>
      </c>
      <c r="O6737" s="8" t="n"/>
    </row>
    <row r="6738">
      <c r="A6738" s="8" t="inlineStr">
        <is>
          <t>CANON-202604-006577</t>
        </is>
      </c>
      <c r="B6738" s="9" t="inlineStr">
        <is>
          <t>2026-04</t>
        </is>
      </c>
      <c r="C6738" s="10" t="n">
        <v>46129</v>
      </c>
      <c r="D6738" s="9" t="inlineStr">
        <is>
          <t>Bound</t>
        </is>
      </c>
      <c r="E6738" s="8" t="inlineStr">
        <is>
          <t>Fenwick Farkas</t>
        </is>
      </c>
      <c r="F6738" s="11" t="n">
        <v>1978</v>
      </c>
      <c r="G6738" s="8" t="inlineStr">
        <is>
          <t>Aston Martin</t>
        </is>
      </c>
      <c r="H6738" s="8" t="inlineStr">
        <is>
          <t>DB12</t>
        </is>
      </c>
      <c r="I6738" s="8" t="inlineStr">
        <is>
          <t>D8DAZDD3BAE9FTTAM</t>
        </is>
      </c>
      <c r="J6738" s="8" t="inlineStr">
        <is>
          <t>02 - Sports / GT</t>
        </is>
      </c>
      <c r="K6738" s="12" t="n">
        <v>690000</v>
      </c>
      <c r="L6738" s="8" t="inlineStr">
        <is>
          <t>California</t>
        </is>
      </c>
      <c r="M6738" s="13" t="n">
        <v>11424.06</v>
      </c>
      <c r="N6738" s="13" t="n">
        <v>9487.68</v>
      </c>
      <c r="O6738" s="8" t="n"/>
    </row>
    <row r="6739">
      <c r="A6739" s="8" t="inlineStr">
        <is>
          <t>CANON-202604-006579</t>
        </is>
      </c>
      <c r="B6739" s="9" t="inlineStr">
        <is>
          <t>2026-04</t>
        </is>
      </c>
      <c r="C6739" s="10" t="n">
        <v>46135</v>
      </c>
      <c r="D6739" s="9" t="inlineStr">
        <is>
          <t>Bound</t>
        </is>
      </c>
      <c r="E6739" s="8" t="inlineStr">
        <is>
          <t>Cassius Okonkwo</t>
        </is>
      </c>
      <c r="F6739" s="11" t="n">
        <v>2011</v>
      </c>
      <c r="G6739" s="8" t="inlineStr">
        <is>
          <t>Ferrari</t>
        </is>
      </c>
      <c r="H6739" s="8" t="inlineStr">
        <is>
          <t>275 GTB/4</t>
        </is>
      </c>
      <c r="I6739" s="8" t="inlineStr">
        <is>
          <t>5YL4T34MP79VP3URF</t>
        </is>
      </c>
      <c r="J6739" s="8" t="inlineStr">
        <is>
          <t>07 - Post-War Classic (1946-1972)</t>
        </is>
      </c>
      <c r="K6739" s="12" t="n">
        <v>1620000</v>
      </c>
      <c r="L6739" s="8" t="inlineStr">
        <is>
          <t>California</t>
        </is>
      </c>
      <c r="M6739" s="13" t="n">
        <v>15680.38</v>
      </c>
      <c r="N6739" s="13" t="n">
        <v>13022.56</v>
      </c>
      <c r="O6739" s="8" t="n"/>
    </row>
    <row r="6740">
      <c r="A6740" s="8" t="inlineStr">
        <is>
          <t>CANON-202604-006580</t>
        </is>
      </c>
      <c r="B6740" s="9" t="inlineStr">
        <is>
          <t>2026-04</t>
        </is>
      </c>
      <c r="C6740" s="10" t="n">
        <v>46119</v>
      </c>
      <c r="D6740" s="9" t="inlineStr">
        <is>
          <t>Bound</t>
        </is>
      </c>
      <c r="E6740" s="8" t="inlineStr">
        <is>
          <t>Ingrid Ashcombe</t>
        </is>
      </c>
      <c r="F6740" s="11" t="n">
        <v>1977</v>
      </c>
      <c r="G6740" s="8" t="inlineStr">
        <is>
          <t>Bentley</t>
        </is>
      </c>
      <c r="H6740" s="8" t="inlineStr">
        <is>
          <t>Continental GT</t>
        </is>
      </c>
      <c r="I6740" s="8" t="inlineStr">
        <is>
          <t>JG850BBARYA09E5P3</t>
        </is>
      </c>
      <c r="J6740" s="8" t="inlineStr">
        <is>
          <t>02 - Sports / GT</t>
        </is>
      </c>
      <c r="K6740" s="12" t="n">
        <v>720000</v>
      </c>
      <c r="L6740" s="8" t="inlineStr">
        <is>
          <t>Missouri</t>
        </is>
      </c>
      <c r="M6740" s="13" t="n">
        <v>9360</v>
      </c>
      <c r="N6740" s="13" t="n">
        <v>7773.48</v>
      </c>
      <c r="O6740" s="8" t="n"/>
    </row>
    <row r="6741">
      <c r="A6741" s="8" t="inlineStr">
        <is>
          <t>CANON-202604-006581</t>
        </is>
      </c>
      <c r="B6741" s="9" t="inlineStr">
        <is>
          <t>2026-04</t>
        </is>
      </c>
      <c r="C6741" s="10" t="n">
        <v>46132</v>
      </c>
      <c r="D6741" s="9" t="inlineStr">
        <is>
          <t>Bound</t>
        </is>
      </c>
      <c r="E6741" s="8" t="inlineStr">
        <is>
          <t>Ingrid Whitlock</t>
        </is>
      </c>
      <c r="F6741" s="11" t="n">
        <v>1960</v>
      </c>
      <c r="G6741" s="8" t="inlineStr">
        <is>
          <t>Aston Martin</t>
        </is>
      </c>
      <c r="H6741" s="8" t="inlineStr">
        <is>
          <t>DB5</t>
        </is>
      </c>
      <c r="I6741" s="8" t="inlineStr">
        <is>
          <t>UWNN8W87NMU3R1ZF4</t>
        </is>
      </c>
      <c r="J6741" s="8" t="inlineStr">
        <is>
          <t>07 - Post-War Classic (1946-1972)</t>
        </is>
      </c>
      <c r="K6741" s="12" t="n">
        <v>790000</v>
      </c>
      <c r="L6741" s="8" t="inlineStr">
        <is>
          <t>Mississippi</t>
        </is>
      </c>
      <c r="M6741" s="13" t="n">
        <v>7627.23</v>
      </c>
      <c r="N6741" s="13" t="n">
        <v>6334.41</v>
      </c>
      <c r="O6741" s="8" t="n"/>
    </row>
    <row r="6742">
      <c r="A6742" s="8" t="inlineStr">
        <is>
          <t>CANON-202604-006582</t>
        </is>
      </c>
      <c r="B6742" s="9" t="inlineStr">
        <is>
          <t>2026-04</t>
        </is>
      </c>
      <c r="C6742" s="10" t="n">
        <v>46116</v>
      </c>
      <c r="D6742" s="9" t="inlineStr">
        <is>
          <t>Bound</t>
        </is>
      </c>
      <c r="E6742" s="8" t="inlineStr">
        <is>
          <t>Sunniva Vasquez</t>
        </is>
      </c>
      <c r="F6742" s="11" t="n">
        <v>2020</v>
      </c>
      <c r="G6742" s="8" t="inlineStr">
        <is>
          <t>BMW</t>
        </is>
      </c>
      <c r="H6742" s="8" t="inlineStr">
        <is>
          <t>M8 Competition</t>
        </is>
      </c>
      <c r="I6742" s="8" t="inlineStr">
        <is>
          <t>YV758Z0GWGWN9KRSA</t>
        </is>
      </c>
      <c r="J6742" s="8" t="inlineStr">
        <is>
          <t>02 - Sports / GT</t>
        </is>
      </c>
      <c r="K6742" s="12" t="n">
        <v>1495000</v>
      </c>
      <c r="L6742" s="8" t="inlineStr">
        <is>
          <t>Hawaii</t>
        </is>
      </c>
      <c r="M6742" s="13" t="n">
        <v>20168.4</v>
      </c>
      <c r="N6742" s="13" t="n">
        <v>16749.86</v>
      </c>
      <c r="O6742" s="8" t="n"/>
    </row>
    <row r="6743">
      <c r="A6743" s="8" t="inlineStr">
        <is>
          <t>CANON-202604-006585</t>
        </is>
      </c>
      <c r="B6743" s="9" t="inlineStr">
        <is>
          <t>2026-04</t>
        </is>
      </c>
      <c r="C6743" s="10" t="n">
        <v>46126</v>
      </c>
      <c r="D6743" s="9" t="inlineStr">
        <is>
          <t>Bound</t>
        </is>
      </c>
      <c r="E6743" s="8" t="inlineStr">
        <is>
          <t>Ingrid Larsson</t>
        </is>
      </c>
      <c r="F6743" s="11" t="n">
        <v>2013</v>
      </c>
      <c r="G6743" s="8" t="inlineStr">
        <is>
          <t>Ferrari</t>
        </is>
      </c>
      <c r="H6743" s="8" t="inlineStr">
        <is>
          <t>296 GTB</t>
        </is>
      </c>
      <c r="I6743" s="8" t="inlineStr">
        <is>
          <t>KKX0JNZRTXBPKPR8S</t>
        </is>
      </c>
      <c r="J6743" s="8" t="inlineStr">
        <is>
          <t>03 - Supercar</t>
        </is>
      </c>
      <c r="K6743" s="12" t="n">
        <v>285000</v>
      </c>
      <c r="L6743" s="8" t="inlineStr">
        <is>
          <t>Tennessee</t>
        </is>
      </c>
      <c r="M6743" s="13" t="n">
        <v>6060.28</v>
      </c>
      <c r="N6743" s="13" t="n">
        <v>5033.06</v>
      </c>
      <c r="O6743" s="8" t="n"/>
    </row>
    <row r="6744">
      <c r="A6744" s="8" t="inlineStr">
        <is>
          <t>CANON-202604-006586</t>
        </is>
      </c>
      <c r="B6744" s="9" t="inlineStr">
        <is>
          <t>2026-04</t>
        </is>
      </c>
      <c r="C6744" s="10" t="n">
        <v>46137</v>
      </c>
      <c r="D6744" s="9" t="inlineStr">
        <is>
          <t>Bound</t>
        </is>
      </c>
      <c r="E6744" s="8" t="inlineStr">
        <is>
          <t>Ramona Farkas</t>
        </is>
      </c>
      <c r="F6744" s="11" t="n">
        <v>1987</v>
      </c>
      <c r="G6744" s="8" t="inlineStr">
        <is>
          <t>McLaren</t>
        </is>
      </c>
      <c r="H6744" s="8" t="inlineStr">
        <is>
          <t>750S</t>
        </is>
      </c>
      <c r="I6744" s="8" t="inlineStr">
        <is>
          <t>6FL65RLBZYWXEG1HG</t>
        </is>
      </c>
      <c r="J6744" s="8" t="inlineStr">
        <is>
          <t>03 - Supercar</t>
        </is>
      </c>
      <c r="K6744" s="12" t="n">
        <v>415000</v>
      </c>
      <c r="L6744" s="8" t="inlineStr">
        <is>
          <t>Connecticut</t>
        </is>
      </c>
      <c r="M6744" s="13" t="n">
        <v>10085.28</v>
      </c>
      <c r="N6744" s="13" t="n">
        <v>8375.83</v>
      </c>
      <c r="O6744" s="8" t="n"/>
    </row>
    <row r="6745">
      <c r="A6745" s="8" t="inlineStr">
        <is>
          <t>CANON-202604-006587</t>
        </is>
      </c>
      <c r="B6745" s="9" t="inlineStr">
        <is>
          <t>2026-04</t>
        </is>
      </c>
      <c r="C6745" s="10" t="n">
        <v>46125</v>
      </c>
      <c r="D6745" s="9" t="inlineStr">
        <is>
          <t>Bound</t>
        </is>
      </c>
      <c r="E6745" s="8" t="inlineStr">
        <is>
          <t>Leopold Kingsford</t>
        </is>
      </c>
      <c r="F6745" s="11" t="n">
        <v>2007</v>
      </c>
      <c r="G6745" s="8" t="inlineStr">
        <is>
          <t>Maserati</t>
        </is>
      </c>
      <c r="H6745" s="8" t="inlineStr">
        <is>
          <t>GranTurismo</t>
        </is>
      </c>
      <c r="I6745" s="8" t="inlineStr">
        <is>
          <t>8U92UFMELSEDKEP0L</t>
        </is>
      </c>
      <c r="J6745" s="8" t="inlineStr">
        <is>
          <t>02 - Sports / GT</t>
        </is>
      </c>
      <c r="K6745" s="12" t="n">
        <v>455000</v>
      </c>
      <c r="L6745" s="8" t="inlineStr">
        <is>
          <t>West Virginia</t>
        </is>
      </c>
      <c r="M6745" s="13" t="n">
        <v>8563.440000000001</v>
      </c>
      <c r="N6745" s="13" t="n">
        <v>7111.94</v>
      </c>
      <c r="O6745" s="8" t="n"/>
    </row>
    <row r="6746">
      <c r="A6746" s="8" t="inlineStr">
        <is>
          <t>CANON-202604-006588</t>
        </is>
      </c>
      <c r="B6746" s="9" t="inlineStr">
        <is>
          <t>2026-04</t>
        </is>
      </c>
      <c r="C6746" s="10" t="n">
        <v>46125</v>
      </c>
      <c r="D6746" s="9" t="inlineStr">
        <is>
          <t>Bound</t>
        </is>
      </c>
      <c r="E6746" s="8" t="inlineStr">
        <is>
          <t>Sunniva Pennington</t>
        </is>
      </c>
      <c r="F6746" s="11" t="n">
        <v>1980</v>
      </c>
      <c r="G6746" s="8" t="inlineStr">
        <is>
          <t>Aston Martin</t>
        </is>
      </c>
      <c r="H6746" s="8" t="inlineStr">
        <is>
          <t>DB12</t>
        </is>
      </c>
      <c r="I6746" s="8" t="inlineStr">
        <is>
          <t>GVN1AVRTGSP0ECPR8</t>
        </is>
      </c>
      <c r="J6746" s="8" t="inlineStr">
        <is>
          <t>02 - Sports / GT</t>
        </is>
      </c>
      <c r="K6746" s="12" t="n">
        <v>965000</v>
      </c>
      <c r="L6746" s="8" t="inlineStr">
        <is>
          <t>Ohio</t>
        </is>
      </c>
      <c r="M6746" s="13" t="n">
        <v>16450.52</v>
      </c>
      <c r="N6746" s="13" t="n">
        <v>13662.16</v>
      </c>
      <c r="O6746" s="8" t="n"/>
    </row>
    <row r="6747">
      <c r="A6747" s="8" t="inlineStr">
        <is>
          <t>CANON-202604-006589</t>
        </is>
      </c>
      <c r="B6747" s="9" t="inlineStr">
        <is>
          <t>2026-04</t>
        </is>
      </c>
      <c r="C6747" s="10" t="n">
        <v>46140</v>
      </c>
      <c r="D6747" s="9" t="inlineStr">
        <is>
          <t>Bound</t>
        </is>
      </c>
      <c r="E6747" s="8" t="inlineStr">
        <is>
          <t>Horace Farkas</t>
        </is>
      </c>
      <c r="F6747" s="11" t="n">
        <v>2004</v>
      </c>
      <c r="G6747" s="8" t="inlineStr">
        <is>
          <t>Ferrari</t>
        </is>
      </c>
      <c r="H6747" s="8" t="inlineStr">
        <is>
          <t>275 GTB/4</t>
        </is>
      </c>
      <c r="I6747" s="8" t="inlineStr">
        <is>
          <t>HYTNMDLC3NC9KKFBU</t>
        </is>
      </c>
      <c r="J6747" s="8" t="inlineStr">
        <is>
          <t>07 - Post-War Classic (1946-1972)</t>
        </is>
      </c>
      <c r="K6747" s="12" t="n">
        <v>1030000</v>
      </c>
      <c r="L6747" s="8" t="inlineStr">
        <is>
          <t>Indiana</t>
        </is>
      </c>
      <c r="M6747" s="13" t="n">
        <v>9083.43</v>
      </c>
      <c r="N6747" s="13" t="n">
        <v>7543.79</v>
      </c>
      <c r="O6747" s="8" t="n"/>
    </row>
    <row r="6748">
      <c r="A6748" s="8" t="inlineStr">
        <is>
          <t>CANON-202604-006590</t>
        </is>
      </c>
      <c r="B6748" s="9" t="inlineStr">
        <is>
          <t>2026-04</t>
        </is>
      </c>
      <c r="C6748" s="10" t="n">
        <v>46114</v>
      </c>
      <c r="D6748" s="9" t="inlineStr">
        <is>
          <t>Bound</t>
        </is>
      </c>
      <c r="E6748" s="8" t="inlineStr">
        <is>
          <t>Anouk Larsson</t>
        </is>
      </c>
      <c r="F6748" s="11" t="n">
        <v>2015</v>
      </c>
      <c r="G6748" s="8" t="inlineStr">
        <is>
          <t>Alfa Romeo</t>
        </is>
      </c>
      <c r="H6748" s="8" t="inlineStr">
        <is>
          <t>8C 2900</t>
        </is>
      </c>
      <c r="I6748" s="8" t="inlineStr">
        <is>
          <t>J4PK63JL7EE5UM3RR</t>
        </is>
      </c>
      <c r="J6748" s="8" t="inlineStr">
        <is>
          <t>06 - Vintage Pre-War (pre-1946)</t>
        </is>
      </c>
      <c r="K6748" s="12" t="n">
        <v>1835000</v>
      </c>
      <c r="L6748" s="8" t="inlineStr">
        <is>
          <t>North Carolina</t>
        </is>
      </c>
      <c r="M6748" s="13" t="n">
        <v>13537.45</v>
      </c>
      <c r="N6748" s="13" t="n">
        <v>11242.85</v>
      </c>
      <c r="O6748" s="8" t="n"/>
    </row>
    <row r="6749">
      <c r="A6749" s="8" t="inlineStr">
        <is>
          <t>CANON-202604-006591</t>
        </is>
      </c>
      <c r="B6749" s="9" t="inlineStr">
        <is>
          <t>2026-04</t>
        </is>
      </c>
      <c r="C6749" s="10" t="n">
        <v>46124</v>
      </c>
      <c r="D6749" s="9" t="inlineStr">
        <is>
          <t>Bound</t>
        </is>
      </c>
      <c r="E6749" s="8" t="inlineStr">
        <is>
          <t>Fitzgerald Castellanos</t>
        </is>
      </c>
      <c r="F6749" s="11" t="n">
        <v>2009</v>
      </c>
      <c r="G6749" s="8" t="inlineStr">
        <is>
          <t>Bentley</t>
        </is>
      </c>
      <c r="H6749" s="8" t="inlineStr">
        <is>
          <t>Continental GT</t>
        </is>
      </c>
      <c r="I6749" s="8" t="inlineStr">
        <is>
          <t>J5XYHNRPD3CYZM8LD</t>
        </is>
      </c>
      <c r="J6749" s="8" t="inlineStr">
        <is>
          <t>02 - Sports / GT</t>
        </is>
      </c>
      <c r="K6749" s="12" t="n">
        <v>350000</v>
      </c>
      <c r="L6749" s="8" t="inlineStr">
        <is>
          <t>Colorado</t>
        </is>
      </c>
      <c r="M6749" s="13" t="n">
        <v>5448.11</v>
      </c>
      <c r="N6749" s="13" t="n">
        <v>4524.66</v>
      </c>
      <c r="O6749" s="8" t="n"/>
    </row>
    <row r="6750">
      <c r="A6750" s="8" t="inlineStr">
        <is>
          <t>CANON-202604-006593</t>
        </is>
      </c>
      <c r="B6750" s="9" t="inlineStr">
        <is>
          <t>2026-04</t>
        </is>
      </c>
      <c r="C6750" s="10" t="n">
        <v>46136</v>
      </c>
      <c r="D6750" s="9" t="inlineStr">
        <is>
          <t>Bound</t>
        </is>
      </c>
      <c r="E6750" s="8" t="inlineStr">
        <is>
          <t>Everett Kingsford</t>
        </is>
      </c>
      <c r="F6750" s="11" t="n">
        <v>1996</v>
      </c>
      <c r="G6750" s="8" t="inlineStr">
        <is>
          <t>McLaren</t>
        </is>
      </c>
      <c r="H6750" s="8" t="inlineStr">
        <is>
          <t>750S</t>
        </is>
      </c>
      <c r="I6750" s="8" t="inlineStr">
        <is>
          <t>3L1EYTH1ND3LKZDNB</t>
        </is>
      </c>
      <c r="J6750" s="8" t="inlineStr">
        <is>
          <t>03 - Supercar</t>
        </is>
      </c>
      <c r="K6750" s="12" t="n">
        <v>1950000</v>
      </c>
      <c r="L6750" s="8" t="inlineStr">
        <is>
          <t>Michigan</t>
        </is>
      </c>
      <c r="M6750" s="13" t="n">
        <v>45622.64</v>
      </c>
      <c r="N6750" s="13" t="n">
        <v>37889.6</v>
      </c>
      <c r="O6750" s="8" t="n"/>
    </row>
    <row r="6751">
      <c r="A6751" s="8" t="inlineStr">
        <is>
          <t>CANON-202604-006594</t>
        </is>
      </c>
      <c r="B6751" s="9" t="inlineStr">
        <is>
          <t>2026-04</t>
        </is>
      </c>
      <c r="C6751" s="10" t="n">
        <v>46119</v>
      </c>
      <c r="D6751" s="9" t="inlineStr">
        <is>
          <t>Bound</t>
        </is>
      </c>
      <c r="E6751" s="8" t="inlineStr">
        <is>
          <t>Delphine Merriweather</t>
        </is>
      </c>
      <c r="F6751" s="11" t="n">
        <v>1962</v>
      </c>
      <c r="G6751" s="8" t="inlineStr">
        <is>
          <t>Porsche</t>
        </is>
      </c>
      <c r="H6751" s="8" t="inlineStr">
        <is>
          <t>911 Turbo S</t>
        </is>
      </c>
      <c r="I6751" s="8" t="inlineStr">
        <is>
          <t>WPLDA3JY7EXGP56GP</t>
        </is>
      </c>
      <c r="J6751" s="8" t="inlineStr">
        <is>
          <t>02 - Sports / GT</t>
        </is>
      </c>
      <c r="K6751" s="12" t="n">
        <v>375000</v>
      </c>
      <c r="L6751" s="8" t="inlineStr">
        <is>
          <t>Utah</t>
        </is>
      </c>
      <c r="M6751" s="13" t="n">
        <v>7163.92</v>
      </c>
      <c r="N6751" s="13" t="n">
        <v>5949.64</v>
      </c>
      <c r="O6751" s="8" t="n"/>
    </row>
    <row r="6752">
      <c r="A6752" s="8" t="inlineStr">
        <is>
          <t>CANON-202604-006595</t>
        </is>
      </c>
      <c r="B6752" s="9" t="inlineStr">
        <is>
          <t>2026-04</t>
        </is>
      </c>
      <c r="C6752" s="10" t="n">
        <v>46131</v>
      </c>
      <c r="D6752" s="9" t="inlineStr">
        <is>
          <t>Bound</t>
        </is>
      </c>
      <c r="E6752" s="8" t="inlineStr">
        <is>
          <t>Beatrix Delacroix</t>
        </is>
      </c>
      <c r="F6752" s="11" t="n">
        <v>1980</v>
      </c>
      <c r="G6752" s="8" t="inlineStr">
        <is>
          <t>Lamborghini</t>
        </is>
      </c>
      <c r="H6752" s="8" t="inlineStr">
        <is>
          <t>Huracan EVO</t>
        </is>
      </c>
      <c r="I6752" s="8" t="inlineStr">
        <is>
          <t>06CJC77MYYWSU5B3V</t>
        </is>
      </c>
      <c r="J6752" s="8" t="inlineStr">
        <is>
          <t>03 - Supercar</t>
        </is>
      </c>
      <c r="K6752" s="12" t="n">
        <v>625000</v>
      </c>
      <c r="L6752" s="8" t="inlineStr">
        <is>
          <t>Rhode Island</t>
        </is>
      </c>
      <c r="M6752" s="13" t="n">
        <v>15347.88</v>
      </c>
      <c r="N6752" s="13" t="n">
        <v>12746.41</v>
      </c>
      <c r="O6752" s="8" t="n"/>
    </row>
    <row r="6753">
      <c r="A6753" s="8" t="inlineStr">
        <is>
          <t>CANON-202604-006597</t>
        </is>
      </c>
      <c r="B6753" s="9" t="inlineStr">
        <is>
          <t>2026-04</t>
        </is>
      </c>
      <c r="C6753" s="10" t="n">
        <v>46140</v>
      </c>
      <c r="D6753" s="9" t="inlineStr">
        <is>
          <t>Bound</t>
        </is>
      </c>
      <c r="E6753" s="8" t="inlineStr">
        <is>
          <t>Ramona Farkas</t>
        </is>
      </c>
      <c r="F6753" s="11" t="n">
        <v>1978</v>
      </c>
      <c r="G6753" s="8" t="inlineStr">
        <is>
          <t>Jaguar</t>
        </is>
      </c>
      <c r="H6753" s="8" t="inlineStr">
        <is>
          <t>E-Type Series 1</t>
        </is>
      </c>
      <c r="I6753" s="8" t="inlineStr">
        <is>
          <t>99M4NV2ZTCZJ3EGDS</t>
        </is>
      </c>
      <c r="J6753" s="8" t="inlineStr">
        <is>
          <t>07 - Post-War Classic (1946-1972)</t>
        </is>
      </c>
      <c r="K6753" s="12" t="n">
        <v>870000</v>
      </c>
      <c r="L6753" s="8" t="inlineStr">
        <is>
          <t>California</t>
        </is>
      </c>
      <c r="M6753" s="13" t="n">
        <v>9528.959999999999</v>
      </c>
      <c r="N6753" s="13" t="n">
        <v>7913.8</v>
      </c>
      <c r="O6753" s="8" t="n"/>
    </row>
    <row r="6754">
      <c r="A6754" s="8" t="inlineStr">
        <is>
          <t>CANON-202604-006598</t>
        </is>
      </c>
      <c r="B6754" s="9" t="inlineStr">
        <is>
          <t>2026-04</t>
        </is>
      </c>
      <c r="C6754" s="10" t="n">
        <v>46131</v>
      </c>
      <c r="D6754" s="9" t="inlineStr">
        <is>
          <t>Bound</t>
        </is>
      </c>
      <c r="E6754" s="8" t="inlineStr">
        <is>
          <t>Beatrix Delacroix</t>
        </is>
      </c>
      <c r="F6754" s="11" t="n">
        <v>1981</v>
      </c>
      <c r="G6754" s="8" t="inlineStr">
        <is>
          <t>Bentley</t>
        </is>
      </c>
      <c r="H6754" s="8" t="inlineStr">
        <is>
          <t>Continental GT</t>
        </is>
      </c>
      <c r="I6754" s="8" t="inlineStr">
        <is>
          <t>3HKNZP3579WBDC09K</t>
        </is>
      </c>
      <c r="J6754" s="8" t="inlineStr">
        <is>
          <t>02 - Sports / GT</t>
        </is>
      </c>
      <c r="K6754" s="12" t="n">
        <v>365000</v>
      </c>
      <c r="L6754" s="8" t="inlineStr">
        <is>
          <t>Rhode Island</t>
        </is>
      </c>
      <c r="M6754" s="13" t="n">
        <v>7076.18</v>
      </c>
      <c r="N6754" s="13" t="n">
        <v>5876.77</v>
      </c>
      <c r="O6754" s="8" t="n"/>
    </row>
    <row r="6755">
      <c r="A6755" s="8" t="inlineStr">
        <is>
          <t>CANON-202604-006599</t>
        </is>
      </c>
      <c r="B6755" s="9" t="inlineStr">
        <is>
          <t>2026-04</t>
        </is>
      </c>
      <c r="C6755" s="10" t="n">
        <v>46135</v>
      </c>
      <c r="D6755" s="9" t="inlineStr">
        <is>
          <t>Bound</t>
        </is>
      </c>
      <c r="E6755" s="8" t="inlineStr">
        <is>
          <t>Fitzgerald Merriweather</t>
        </is>
      </c>
      <c r="F6755" s="11" t="n">
        <v>2022</v>
      </c>
      <c r="G6755" s="8" t="inlineStr">
        <is>
          <t>BMW</t>
        </is>
      </c>
      <c r="H6755" s="8" t="inlineStr">
        <is>
          <t>M8 Competition</t>
        </is>
      </c>
      <c r="I6755" s="8" t="inlineStr">
        <is>
          <t>0XJSW65GXL1VZHY6G</t>
        </is>
      </c>
      <c r="J6755" s="8" t="inlineStr">
        <is>
          <t>02 - Sports / GT</t>
        </is>
      </c>
      <c r="K6755" s="12" t="n">
        <v>940000</v>
      </c>
      <c r="L6755" s="8" t="inlineStr">
        <is>
          <t>Iowa</t>
        </is>
      </c>
      <c r="M6755" s="13" t="n">
        <v>12681.13</v>
      </c>
      <c r="N6755" s="13" t="n">
        <v>10531.68</v>
      </c>
      <c r="O6755" s="8" t="n"/>
    </row>
    <row r="6756">
      <c r="A6756" s="8" t="inlineStr">
        <is>
          <t>CANON-202604-006600</t>
        </is>
      </c>
      <c r="B6756" s="9" t="inlineStr">
        <is>
          <t>2026-04</t>
        </is>
      </c>
      <c r="C6756" s="10" t="n">
        <v>46141</v>
      </c>
      <c r="D6756" s="9" t="inlineStr">
        <is>
          <t>Bound</t>
        </is>
      </c>
      <c r="E6756" s="8" t="inlineStr">
        <is>
          <t>Marisol Vasquez</t>
        </is>
      </c>
      <c r="F6756" s="11" t="n">
        <v>2023</v>
      </c>
      <c r="G6756" s="8" t="inlineStr">
        <is>
          <t>Aston Martin</t>
        </is>
      </c>
      <c r="H6756" s="8" t="inlineStr">
        <is>
          <t>DB12</t>
        </is>
      </c>
      <c r="I6756" s="8" t="inlineStr">
        <is>
          <t>XMDZG2UVN8HG2HNT6</t>
        </is>
      </c>
      <c r="J6756" s="8" t="inlineStr">
        <is>
          <t>02 - Sports / GT</t>
        </is>
      </c>
      <c r="K6756" s="12" t="n">
        <v>460000</v>
      </c>
      <c r="L6756" s="8" t="inlineStr">
        <is>
          <t>Massachusetts</t>
        </is>
      </c>
      <c r="M6756" s="13" t="n">
        <v>8136.79</v>
      </c>
      <c r="N6756" s="13" t="n">
        <v>6757.6</v>
      </c>
      <c r="O6756" s="8" t="n"/>
    </row>
    <row r="6757">
      <c r="A6757" s="8" t="inlineStr">
        <is>
          <t>CANON-202604-006601</t>
        </is>
      </c>
      <c r="B6757" s="9" t="inlineStr">
        <is>
          <t>2026-04</t>
        </is>
      </c>
      <c r="C6757" s="10" t="n">
        <v>46121</v>
      </c>
      <c r="D6757" s="9" t="inlineStr">
        <is>
          <t>Bound</t>
        </is>
      </c>
      <c r="E6757" s="8" t="inlineStr">
        <is>
          <t>Aurelio Harrington</t>
        </is>
      </c>
      <c r="F6757" s="11" t="n">
        <v>1977</v>
      </c>
      <c r="G6757" s="8" t="inlineStr">
        <is>
          <t>Maserati</t>
        </is>
      </c>
      <c r="H6757" s="8" t="inlineStr">
        <is>
          <t>GranTurismo</t>
        </is>
      </c>
      <c r="I6757" s="8" t="inlineStr">
        <is>
          <t>H9EEW56ACCJ5HTC9E</t>
        </is>
      </c>
      <c r="J6757" s="8" t="inlineStr">
        <is>
          <t>02 - Sports / GT</t>
        </is>
      </c>
      <c r="K6757" s="12" t="n">
        <v>365000</v>
      </c>
      <c r="L6757" s="8" t="inlineStr">
        <is>
          <t>California</t>
        </is>
      </c>
      <c r="M6757" s="13" t="n">
        <v>6972.88</v>
      </c>
      <c r="N6757" s="13" t="n">
        <v>5790.98</v>
      </c>
      <c r="O6757" s="8" t="n"/>
    </row>
    <row r="6758">
      <c r="A6758" s="8" t="inlineStr">
        <is>
          <t>CANON-202604-006602</t>
        </is>
      </c>
      <c r="B6758" s="9" t="inlineStr">
        <is>
          <t>2026-04</t>
        </is>
      </c>
      <c r="C6758" s="10" t="n">
        <v>46117</v>
      </c>
      <c r="D6758" s="9" t="inlineStr">
        <is>
          <t>Bound</t>
        </is>
      </c>
      <c r="E6758" s="8" t="inlineStr">
        <is>
          <t>Aurelio Thistlewood</t>
        </is>
      </c>
      <c r="F6758" s="11" t="n">
        <v>1966</v>
      </c>
      <c r="G6758" s="8" t="inlineStr">
        <is>
          <t>BMW</t>
        </is>
      </c>
      <c r="H6758" s="8" t="inlineStr">
        <is>
          <t>M8 Competition</t>
        </is>
      </c>
      <c r="I6758" s="8" t="inlineStr">
        <is>
          <t>MJUSBA7KRNK9VY2E0</t>
        </is>
      </c>
      <c r="J6758" s="8" t="inlineStr">
        <is>
          <t>02 - Sports / GT</t>
        </is>
      </c>
      <c r="K6758" s="12" t="n">
        <v>300000</v>
      </c>
      <c r="L6758" s="8" t="inlineStr">
        <is>
          <t>Rhode Island</t>
        </is>
      </c>
      <c r="M6758" s="13" t="n">
        <v>5816.04</v>
      </c>
      <c r="N6758" s="13" t="n">
        <v>4830.22</v>
      </c>
      <c r="O6758" s="8" t="n"/>
    </row>
    <row r="6759">
      <c r="A6759" s="8" t="inlineStr">
        <is>
          <t>CANON-202604-006604</t>
        </is>
      </c>
      <c r="B6759" s="9" t="inlineStr">
        <is>
          <t>2026-04</t>
        </is>
      </c>
      <c r="C6759" s="10" t="n">
        <v>46140</v>
      </c>
      <c r="D6759" s="9" t="inlineStr">
        <is>
          <t>Bound</t>
        </is>
      </c>
      <c r="E6759" s="8" t="inlineStr">
        <is>
          <t>Lorenzo Whitlock</t>
        </is>
      </c>
      <c r="F6759" s="11" t="n">
        <v>1986</v>
      </c>
      <c r="G6759" s="8" t="inlineStr">
        <is>
          <t>Aston Martin</t>
        </is>
      </c>
      <c r="H6759" s="8" t="inlineStr">
        <is>
          <t>DB12</t>
        </is>
      </c>
      <c r="I6759" s="8" t="inlineStr">
        <is>
          <t>3TKGPPBGJJUGDABVG</t>
        </is>
      </c>
      <c r="J6759" s="8" t="inlineStr">
        <is>
          <t>02 - Sports / GT</t>
        </is>
      </c>
      <c r="K6759" s="12" t="n">
        <v>1040000</v>
      </c>
      <c r="L6759" s="8" t="inlineStr">
        <is>
          <t>Oklahoma</t>
        </is>
      </c>
      <c r="M6759" s="13" t="n">
        <v>13598.49</v>
      </c>
      <c r="N6759" s="13" t="n">
        <v>11293.55</v>
      </c>
      <c r="O6759" s="8" t="n"/>
    </row>
    <row r="6760">
      <c r="A6760" s="8" t="inlineStr">
        <is>
          <t>CANON-202604-006605</t>
        </is>
      </c>
      <c r="B6760" s="9" t="inlineStr">
        <is>
          <t>2026-04</t>
        </is>
      </c>
      <c r="C6760" s="10" t="n">
        <v>46129</v>
      </c>
      <c r="D6760" s="9" t="inlineStr">
        <is>
          <t>Bound</t>
        </is>
      </c>
      <c r="E6760" s="8" t="inlineStr">
        <is>
          <t>Wilhelmina Blackwood</t>
        </is>
      </c>
      <c r="F6760" s="11" t="n">
        <v>2023</v>
      </c>
      <c r="G6760" s="8" t="inlineStr">
        <is>
          <t>BMW</t>
        </is>
      </c>
      <c r="H6760" s="8" t="inlineStr">
        <is>
          <t>M8 Competition</t>
        </is>
      </c>
      <c r="I6760" s="8" t="inlineStr">
        <is>
          <t>W06Y9SF22XL2UPPXH</t>
        </is>
      </c>
      <c r="J6760" s="8" t="inlineStr">
        <is>
          <t>02 - Sports / GT</t>
        </is>
      </c>
      <c r="K6760" s="12" t="n">
        <v>855000</v>
      </c>
      <c r="L6760" s="8" t="inlineStr">
        <is>
          <t>Florida</t>
        </is>
      </c>
      <c r="M6760" s="13" t="n">
        <v>14889.91</v>
      </c>
      <c r="N6760" s="13" t="n">
        <v>12366.07</v>
      </c>
      <c r="O6760" s="8" t="n"/>
    </row>
    <row r="6761">
      <c r="A6761" s="8" t="inlineStr">
        <is>
          <t>CANON-202604-006607</t>
        </is>
      </c>
      <c r="B6761" s="9" t="inlineStr">
        <is>
          <t>2026-04</t>
        </is>
      </c>
      <c r="C6761" s="10" t="n">
        <v>46123</v>
      </c>
      <c r="D6761" s="9" t="inlineStr">
        <is>
          <t>Bound</t>
        </is>
      </c>
      <c r="E6761" s="8" t="inlineStr">
        <is>
          <t>Emiliano Ashcombe</t>
        </is>
      </c>
      <c r="F6761" s="11" t="n">
        <v>1998</v>
      </c>
      <c r="G6761" s="8" t="inlineStr">
        <is>
          <t>Porsche</t>
        </is>
      </c>
      <c r="H6761" s="8" t="inlineStr">
        <is>
          <t>911 Turbo S</t>
        </is>
      </c>
      <c r="I6761" s="8" t="inlineStr">
        <is>
          <t>HC4APN5Y94BPRKC84</t>
        </is>
      </c>
      <c r="J6761" s="8" t="inlineStr">
        <is>
          <t>02 - Sports / GT</t>
        </is>
      </c>
      <c r="K6761" s="12" t="n">
        <v>960000</v>
      </c>
      <c r="L6761" s="8" t="inlineStr">
        <is>
          <t>California</t>
        </is>
      </c>
      <c r="M6761" s="13" t="n">
        <v>15894.34</v>
      </c>
      <c r="N6761" s="13" t="n">
        <v>13200.25</v>
      </c>
      <c r="O6761" s="8" t="n"/>
    </row>
    <row r="6762">
      <c r="A6762" s="8" t="inlineStr">
        <is>
          <t>CANON-202604-006608</t>
        </is>
      </c>
      <c r="B6762" s="9" t="inlineStr">
        <is>
          <t>2026-04</t>
        </is>
      </c>
      <c r="C6762" s="10" t="n">
        <v>46139</v>
      </c>
      <c r="D6762" s="9" t="inlineStr">
        <is>
          <t>Bound</t>
        </is>
      </c>
      <c r="E6762" s="8" t="inlineStr">
        <is>
          <t>Sunniva Blackwood</t>
        </is>
      </c>
      <c r="F6762" s="11" t="n">
        <v>2024</v>
      </c>
      <c r="G6762" s="8" t="inlineStr">
        <is>
          <t>Porsche</t>
        </is>
      </c>
      <c r="H6762" s="8" t="inlineStr">
        <is>
          <t>911 Turbo S</t>
        </is>
      </c>
      <c r="I6762" s="8" t="inlineStr">
        <is>
          <t>8ELCMA25TSCX3ES43</t>
        </is>
      </c>
      <c r="J6762" s="8" t="inlineStr">
        <is>
          <t>02 - Sports / GT</t>
        </is>
      </c>
      <c r="K6762" s="12" t="n">
        <v>1020000</v>
      </c>
      <c r="L6762" s="8" t="inlineStr">
        <is>
          <t>Illinois</t>
        </is>
      </c>
      <c r="M6762" s="13" t="n">
        <v>14395.47</v>
      </c>
      <c r="N6762" s="13" t="n">
        <v>11955.44</v>
      </c>
      <c r="O6762" s="8" t="n"/>
    </row>
    <row r="6763">
      <c r="A6763" s="8" t="inlineStr">
        <is>
          <t>CANON-202604-006609</t>
        </is>
      </c>
      <c r="B6763" s="9" t="inlineStr">
        <is>
          <t>2026-04</t>
        </is>
      </c>
      <c r="C6763" s="10" t="n">
        <v>46129</v>
      </c>
      <c r="D6763" s="9" t="inlineStr">
        <is>
          <t>Bound</t>
        </is>
      </c>
      <c r="E6763" s="8" t="inlineStr">
        <is>
          <t>Aurelio Farkas</t>
        </is>
      </c>
      <c r="F6763" s="11" t="n">
        <v>2023</v>
      </c>
      <c r="G6763" s="8" t="inlineStr">
        <is>
          <t>Singer</t>
        </is>
      </c>
      <c r="H6763" s="8" t="inlineStr">
        <is>
          <t>911 Reimagined</t>
        </is>
      </c>
      <c r="I6763" s="8" t="inlineStr">
        <is>
          <t>VDTA3GRWBCA27E25B</t>
        </is>
      </c>
      <c r="J6763" s="8" t="inlineStr">
        <is>
          <t>11 - Restomod / Coachbuilt / Bespoke</t>
        </is>
      </c>
      <c r="K6763" s="12" t="n">
        <v>500000</v>
      </c>
      <c r="L6763" s="8" t="inlineStr">
        <is>
          <t>Massachusetts</t>
        </is>
      </c>
      <c r="M6763" s="13" t="n">
        <v>9198.110000000001</v>
      </c>
      <c r="N6763" s="13" t="n">
        <v>7639.03</v>
      </c>
      <c r="O6763" s="8" t="n"/>
    </row>
    <row r="6764">
      <c r="A6764" s="8" t="inlineStr">
        <is>
          <t>CANON-202604-006610</t>
        </is>
      </c>
      <c r="B6764" s="9" t="inlineStr">
        <is>
          <t>2026-04</t>
        </is>
      </c>
      <c r="C6764" s="10" t="n">
        <v>46133</v>
      </c>
      <c r="D6764" s="9" t="inlineStr">
        <is>
          <t>Bound</t>
        </is>
      </c>
      <c r="E6764" s="8" t="inlineStr">
        <is>
          <t>Emiliano Underwood</t>
        </is>
      </c>
      <c r="F6764" s="11" t="n">
        <v>1973</v>
      </c>
      <c r="G6764" s="8" t="inlineStr">
        <is>
          <t>Maserati</t>
        </is>
      </c>
      <c r="H6764" s="8" t="inlineStr">
        <is>
          <t>GranTurismo</t>
        </is>
      </c>
      <c r="I6764" s="8" t="inlineStr">
        <is>
          <t>0TX9761RKNTX1LK4D</t>
        </is>
      </c>
      <c r="J6764" s="8" t="inlineStr">
        <is>
          <t>02 - Sports / GT</t>
        </is>
      </c>
      <c r="K6764" s="12" t="n">
        <v>1595000</v>
      </c>
      <c r="L6764" s="8" t="inlineStr">
        <is>
          <t>Massachusetts</t>
        </is>
      </c>
      <c r="M6764" s="13" t="n">
        <v>20689.86</v>
      </c>
      <c r="N6764" s="13" t="n">
        <v>17182.93</v>
      </c>
      <c r="O6764" s="8" t="n"/>
    </row>
    <row r="6765">
      <c r="A6765" s="8" t="inlineStr">
        <is>
          <t>CANON-202604-006611</t>
        </is>
      </c>
      <c r="B6765" s="9" t="inlineStr">
        <is>
          <t>2026-04</t>
        </is>
      </c>
      <c r="C6765" s="10" t="n">
        <v>46116</v>
      </c>
      <c r="D6765" s="9" t="inlineStr">
        <is>
          <t>Bound</t>
        </is>
      </c>
      <c r="E6765" s="8" t="inlineStr">
        <is>
          <t>Fenwick Underwood</t>
        </is>
      </c>
      <c r="F6765" s="11" t="n">
        <v>1963</v>
      </c>
      <c r="G6765" s="8" t="inlineStr">
        <is>
          <t>Mercedes-Benz</t>
        </is>
      </c>
      <c r="H6765" s="8" t="inlineStr">
        <is>
          <t>280SL Pagoda</t>
        </is>
      </c>
      <c r="I6765" s="8" t="inlineStr">
        <is>
          <t>X2GE3Y8N3K1UEJTYD</t>
        </is>
      </c>
      <c r="J6765" s="8" t="inlineStr">
        <is>
          <t>07 - Post-War Classic (1946-1972)</t>
        </is>
      </c>
      <c r="K6765" s="12" t="n">
        <v>535000</v>
      </c>
      <c r="L6765" s="8" t="inlineStr">
        <is>
          <t>Washington</t>
        </is>
      </c>
      <c r="M6765" s="13" t="n">
        <v>4166.94</v>
      </c>
      <c r="N6765" s="13" t="n">
        <v>3460.64</v>
      </c>
      <c r="O6765" s="8" t="n"/>
    </row>
    <row r="6766">
      <c r="A6766" s="8" t="inlineStr">
        <is>
          <t>CANON-202604-006612</t>
        </is>
      </c>
      <c r="B6766" s="9" t="inlineStr">
        <is>
          <t>2026-04</t>
        </is>
      </c>
      <c r="C6766" s="10" t="n">
        <v>46125</v>
      </c>
      <c r="D6766" s="9" t="inlineStr">
        <is>
          <t>Bound</t>
        </is>
      </c>
      <c r="E6766" s="8" t="inlineStr">
        <is>
          <t>Priya Kingsford</t>
        </is>
      </c>
      <c r="F6766" s="11" t="n">
        <v>1961</v>
      </c>
      <c r="G6766" s="8" t="inlineStr">
        <is>
          <t>Ferrari</t>
        </is>
      </c>
      <c r="H6766" s="8" t="inlineStr">
        <is>
          <t>SF90 Stradale</t>
        </is>
      </c>
      <c r="I6766" s="8" t="inlineStr">
        <is>
          <t>1JZ51C63R2L81HJCW</t>
        </is>
      </c>
      <c r="J6766" s="8" t="inlineStr">
        <is>
          <t>03 - Supercar</t>
        </is>
      </c>
      <c r="K6766" s="12" t="n">
        <v>1615000</v>
      </c>
      <c r="L6766" s="8" t="inlineStr">
        <is>
          <t>California</t>
        </is>
      </c>
      <c r="M6766" s="13" t="n">
        <v>32909.43</v>
      </c>
      <c r="N6766" s="13" t="n">
        <v>27331.28</v>
      </c>
      <c r="O6766" s="8" t="n"/>
    </row>
    <row r="6767">
      <c r="A6767" s="8" t="inlineStr">
        <is>
          <t>CANON-202604-006613</t>
        </is>
      </c>
      <c r="B6767" s="9" t="inlineStr">
        <is>
          <t>2026-04</t>
        </is>
      </c>
      <c r="C6767" s="10" t="n">
        <v>46116</v>
      </c>
      <c r="D6767" s="9" t="inlineStr">
        <is>
          <t>Bound</t>
        </is>
      </c>
      <c r="E6767" s="8" t="inlineStr">
        <is>
          <t>Fenwick Larsson</t>
        </is>
      </c>
      <c r="F6767" s="11" t="n">
        <v>1976</v>
      </c>
      <c r="G6767" s="8" t="inlineStr">
        <is>
          <t>Jaguar</t>
        </is>
      </c>
      <c r="H6767" s="8" t="inlineStr">
        <is>
          <t>E-Type Series 1</t>
        </is>
      </c>
      <c r="I6767" s="8" t="inlineStr">
        <is>
          <t>30MFJ3XLZ27ETX2HB</t>
        </is>
      </c>
      <c r="J6767" s="8" t="inlineStr">
        <is>
          <t>07 - Post-War Classic (1946-1972)</t>
        </is>
      </c>
      <c r="K6767" s="12" t="n">
        <v>420000</v>
      </c>
      <c r="L6767" s="8" t="inlineStr">
        <is>
          <t>Texas</t>
        </is>
      </c>
      <c r="M6767" s="13" t="n">
        <v>4374.34</v>
      </c>
      <c r="N6767" s="13" t="n">
        <v>3632.89</v>
      </c>
      <c r="O6767" s="8" t="n"/>
    </row>
    <row r="6768">
      <c r="A6768" s="8" t="inlineStr">
        <is>
          <t>CANON-202604-006614</t>
        </is>
      </c>
      <c r="B6768" s="9" t="inlineStr">
        <is>
          <t>2026-04</t>
        </is>
      </c>
      <c r="C6768" s="10" t="n">
        <v>46126</v>
      </c>
      <c r="D6768" s="9" t="inlineStr">
        <is>
          <t>Bound</t>
        </is>
      </c>
      <c r="E6768" s="8" t="inlineStr">
        <is>
          <t>Fitzgerald Chattopadhyay</t>
        </is>
      </c>
      <c r="F6768" s="11" t="n">
        <v>2021</v>
      </c>
      <c r="G6768" s="8" t="inlineStr">
        <is>
          <t>Ferrari</t>
        </is>
      </c>
      <c r="H6768" s="8" t="inlineStr">
        <is>
          <t>296 GTB</t>
        </is>
      </c>
      <c r="I6768" s="8" t="inlineStr">
        <is>
          <t>VX3PY2HPYFT9MSTDY</t>
        </is>
      </c>
      <c r="J6768" s="8" t="inlineStr">
        <is>
          <t>03 - Supercar</t>
        </is>
      </c>
      <c r="K6768" s="12" t="n">
        <v>840000</v>
      </c>
      <c r="L6768" s="8" t="inlineStr">
        <is>
          <t>Texas</t>
        </is>
      </c>
      <c r="M6768" s="13" t="n">
        <v>17315.09</v>
      </c>
      <c r="N6768" s="13" t="n">
        <v>14380.18</v>
      </c>
      <c r="O6768" s="8" t="n"/>
    </row>
    <row r="6769">
      <c r="A6769" s="8" t="inlineStr">
        <is>
          <t>CANON-202604-006615</t>
        </is>
      </c>
      <c r="B6769" s="9" t="inlineStr">
        <is>
          <t>2026-04</t>
        </is>
      </c>
      <c r="C6769" s="10" t="n">
        <v>46127</v>
      </c>
      <c r="D6769" s="9" t="inlineStr">
        <is>
          <t>Bound</t>
        </is>
      </c>
      <c r="E6769" s="8" t="inlineStr">
        <is>
          <t>Ottilie Chattopadhyay</t>
        </is>
      </c>
      <c r="F6769" s="11" t="n">
        <v>2006</v>
      </c>
      <c r="G6769" s="8" t="inlineStr">
        <is>
          <t>Maserati</t>
        </is>
      </c>
      <c r="H6769" s="8" t="inlineStr">
        <is>
          <t>GranTurismo</t>
        </is>
      </c>
      <c r="I6769" s="8" t="inlineStr">
        <is>
          <t>V3RW959W7AHZLFPA0</t>
        </is>
      </c>
      <c r="J6769" s="8" t="inlineStr">
        <is>
          <t>02 - Sports / GT</t>
        </is>
      </c>
      <c r="K6769" s="12" t="n">
        <v>675000</v>
      </c>
      <c r="L6769" s="8" t="inlineStr">
        <is>
          <t>Georgia</t>
        </is>
      </c>
      <c r="M6769" s="13" t="n">
        <v>9271.700000000001</v>
      </c>
      <c r="N6769" s="13" t="n">
        <v>7700.15</v>
      </c>
      <c r="O6769" s="8" t="n"/>
    </row>
    <row r="6770">
      <c r="A6770" s="8" t="inlineStr">
        <is>
          <t>CANON-202604-006616</t>
        </is>
      </c>
      <c r="B6770" s="9" t="inlineStr">
        <is>
          <t>2026-04</t>
        </is>
      </c>
      <c r="C6770" s="10" t="n">
        <v>46135</v>
      </c>
      <c r="D6770" s="9" t="inlineStr">
        <is>
          <t>Bound</t>
        </is>
      </c>
      <c r="E6770" s="8" t="inlineStr">
        <is>
          <t>Ingrid Okonkwo</t>
        </is>
      </c>
      <c r="F6770" s="11" t="n">
        <v>1977</v>
      </c>
      <c r="G6770" s="8" t="inlineStr">
        <is>
          <t>McLaren</t>
        </is>
      </c>
      <c r="H6770" s="8" t="inlineStr">
        <is>
          <t>750S</t>
        </is>
      </c>
      <c r="I6770" s="8" t="inlineStr">
        <is>
          <t>2MU5BDP5L4VY7U3WB</t>
        </is>
      </c>
      <c r="J6770" s="8" t="inlineStr">
        <is>
          <t>03 - Supercar</t>
        </is>
      </c>
      <c r="K6770" s="12" t="n">
        <v>1950000</v>
      </c>
      <c r="L6770" s="8" t="inlineStr">
        <is>
          <t>New York</t>
        </is>
      </c>
      <c r="M6770" s="13" t="n">
        <v>37675.47</v>
      </c>
      <c r="N6770" s="13" t="n">
        <v>31289.48</v>
      </c>
      <c r="O6770" s="8" t="n"/>
    </row>
    <row r="6771">
      <c r="A6771" s="8" t="inlineStr">
        <is>
          <t>CANON-202604-006617</t>
        </is>
      </c>
      <c r="B6771" s="9" t="inlineStr">
        <is>
          <t>2026-04</t>
        </is>
      </c>
      <c r="C6771" s="10" t="n">
        <v>46134</v>
      </c>
      <c r="D6771" s="9" t="inlineStr">
        <is>
          <t>Bound</t>
        </is>
      </c>
      <c r="E6771" s="8" t="inlineStr">
        <is>
          <t>Anouk Fairweather</t>
        </is>
      </c>
      <c r="F6771" s="11" t="n">
        <v>1975</v>
      </c>
      <c r="G6771" s="8" t="inlineStr">
        <is>
          <t>Aston Martin</t>
        </is>
      </c>
      <c r="H6771" s="8" t="inlineStr">
        <is>
          <t>DB12</t>
        </is>
      </c>
      <c r="I6771" s="8" t="inlineStr">
        <is>
          <t>4L4JX25SCC02MP9GN</t>
        </is>
      </c>
      <c r="J6771" s="8" t="inlineStr">
        <is>
          <t>02 - Sports / GT</t>
        </is>
      </c>
      <c r="K6771" s="12" t="n">
        <v>940000</v>
      </c>
      <c r="L6771" s="8" t="inlineStr">
        <is>
          <t>New Mexico</t>
        </is>
      </c>
      <c r="M6771" s="13" t="n">
        <v>14756.23</v>
      </c>
      <c r="N6771" s="13" t="n">
        <v>12255.05</v>
      </c>
      <c r="O6771" s="8" t="n"/>
    </row>
    <row r="6772">
      <c r="A6772" s="8" t="inlineStr">
        <is>
          <t>CANON-202604-006618</t>
        </is>
      </c>
      <c r="B6772" s="9" t="inlineStr">
        <is>
          <t>2026-04</t>
        </is>
      </c>
      <c r="C6772" s="10" t="n">
        <v>46117</v>
      </c>
      <c r="D6772" s="9" t="inlineStr">
        <is>
          <t>Bound</t>
        </is>
      </c>
      <c r="E6772" s="8" t="inlineStr">
        <is>
          <t>Fitzgerald Rourke</t>
        </is>
      </c>
      <c r="F6772" s="11" t="n">
        <v>2022</v>
      </c>
      <c r="G6772" s="8" t="inlineStr">
        <is>
          <t>Porsche</t>
        </is>
      </c>
      <c r="H6772" s="8" t="inlineStr">
        <is>
          <t>911 Turbo S</t>
        </is>
      </c>
      <c r="I6772" s="8" t="inlineStr">
        <is>
          <t>NBUVSS0A9LC7AXDAZ</t>
        </is>
      </c>
      <c r="J6772" s="8" t="inlineStr">
        <is>
          <t>02 - Sports / GT</t>
        </is>
      </c>
      <c r="K6772" s="12" t="n">
        <v>365000</v>
      </c>
      <c r="L6772" s="8" t="inlineStr">
        <is>
          <t>Virginia</t>
        </is>
      </c>
      <c r="M6772" s="13" t="n">
        <v>5629.95</v>
      </c>
      <c r="N6772" s="13" t="n">
        <v>4675.67</v>
      </c>
      <c r="O6772" s="8" t="n"/>
    </row>
    <row r="6773">
      <c r="A6773" s="8" t="inlineStr">
        <is>
          <t>CANON-202604-006620</t>
        </is>
      </c>
      <c r="B6773" s="9" t="inlineStr">
        <is>
          <t>2026-04</t>
        </is>
      </c>
      <c r="C6773" s="10" t="n">
        <v>46124</v>
      </c>
      <c r="D6773" s="9" t="inlineStr">
        <is>
          <t>Bound</t>
        </is>
      </c>
      <c r="E6773" s="8" t="inlineStr">
        <is>
          <t>Sunniva Okonkwo</t>
        </is>
      </c>
      <c r="F6773" s="11" t="n">
        <v>1992</v>
      </c>
      <c r="G6773" s="8" t="inlineStr">
        <is>
          <t>Ferrari</t>
        </is>
      </c>
      <c r="H6773" s="8" t="inlineStr">
        <is>
          <t>SF90 Stradale</t>
        </is>
      </c>
      <c r="I6773" s="8" t="inlineStr">
        <is>
          <t>U74CTCRGCPFDUKUEN</t>
        </is>
      </c>
      <c r="J6773" s="8" t="inlineStr">
        <is>
          <t>03 - Supercar</t>
        </is>
      </c>
      <c r="K6773" s="12" t="n">
        <v>1950000</v>
      </c>
      <c r="L6773" s="8" t="inlineStr">
        <is>
          <t>Vermont</t>
        </is>
      </c>
      <c r="M6773" s="13" t="n">
        <v>35909.43</v>
      </c>
      <c r="N6773" s="13" t="n">
        <v>29822.78</v>
      </c>
      <c r="O6773" s="8" t="n"/>
    </row>
    <row r="6774">
      <c r="A6774" s="8" t="inlineStr">
        <is>
          <t>CANON-202604-006621</t>
        </is>
      </c>
      <c r="B6774" s="9" t="inlineStr">
        <is>
          <t>2026-04</t>
        </is>
      </c>
      <c r="C6774" s="10" t="n">
        <v>46132</v>
      </c>
      <c r="D6774" s="9" t="inlineStr">
        <is>
          <t>Bound</t>
        </is>
      </c>
      <c r="E6774" s="8" t="inlineStr">
        <is>
          <t>Ramona Castellanos</t>
        </is>
      </c>
      <c r="F6774" s="11" t="n">
        <v>1971</v>
      </c>
      <c r="G6774" s="8" t="inlineStr">
        <is>
          <t>Maserati</t>
        </is>
      </c>
      <c r="H6774" s="8" t="inlineStr">
        <is>
          <t>GranTurismo</t>
        </is>
      </c>
      <c r="I6774" s="8" t="inlineStr">
        <is>
          <t>W1KP34B8TEU4XBJK9</t>
        </is>
      </c>
      <c r="J6774" s="8" t="inlineStr">
        <is>
          <t>02 - Sports / GT</t>
        </is>
      </c>
      <c r="K6774" s="12" t="n">
        <v>470000</v>
      </c>
      <c r="L6774" s="8" t="inlineStr">
        <is>
          <t>Iowa</t>
        </is>
      </c>
      <c r="M6774" s="13" t="n">
        <v>7316.04</v>
      </c>
      <c r="N6774" s="13" t="n">
        <v>6075.97</v>
      </c>
      <c r="O6774" s="8" t="n"/>
    </row>
    <row r="6775">
      <c r="A6775" s="8" t="inlineStr">
        <is>
          <t>CANON-202604-006623</t>
        </is>
      </c>
      <c r="B6775" s="9" t="inlineStr">
        <is>
          <t>2026-04</t>
        </is>
      </c>
      <c r="C6775" s="10" t="n">
        <v>46120</v>
      </c>
      <c r="D6775" s="9" t="inlineStr">
        <is>
          <t>Bound</t>
        </is>
      </c>
      <c r="E6775" s="8" t="inlineStr">
        <is>
          <t>Delphine Vandermeer</t>
        </is>
      </c>
      <c r="F6775" s="11" t="n">
        <v>1998</v>
      </c>
      <c r="G6775" s="8" t="inlineStr">
        <is>
          <t>Maserati</t>
        </is>
      </c>
      <c r="H6775" s="8" t="inlineStr">
        <is>
          <t>GranTurismo</t>
        </is>
      </c>
      <c r="I6775" s="8" t="inlineStr">
        <is>
          <t>U4XWR6UAASP8SKLFU</t>
        </is>
      </c>
      <c r="J6775" s="8" t="inlineStr">
        <is>
          <t>02 - Sports / GT</t>
        </is>
      </c>
      <c r="K6775" s="12" t="n">
        <v>1225000</v>
      </c>
      <c r="L6775" s="8" t="inlineStr">
        <is>
          <t>Kansas</t>
        </is>
      </c>
      <c r="M6775" s="13" t="n">
        <v>12330.9</v>
      </c>
      <c r="N6775" s="13" t="n">
        <v>10240.81</v>
      </c>
      <c r="O6775" s="8" t="n"/>
    </row>
    <row r="6776">
      <c r="A6776" s="8" t="inlineStr">
        <is>
          <t>CANON-202604-006625</t>
        </is>
      </c>
      <c r="B6776" s="9" t="inlineStr">
        <is>
          <t>2026-04</t>
        </is>
      </c>
      <c r="C6776" s="10" t="n">
        <v>46138</v>
      </c>
      <c r="D6776" s="9" t="inlineStr">
        <is>
          <t>Bound</t>
        </is>
      </c>
      <c r="E6776" s="8" t="inlineStr">
        <is>
          <t>Noor Ashcombe</t>
        </is>
      </c>
      <c r="F6776" s="11" t="n">
        <v>1989</v>
      </c>
      <c r="G6776" s="8" t="inlineStr">
        <is>
          <t>Mercedes-Benz</t>
        </is>
      </c>
      <c r="H6776" s="8" t="inlineStr">
        <is>
          <t>AMG GT</t>
        </is>
      </c>
      <c r="I6776" s="8" t="inlineStr">
        <is>
          <t>PRXHM59D60YLK5J2H</t>
        </is>
      </c>
      <c r="J6776" s="8" t="inlineStr">
        <is>
          <t>02 - Sports / GT</t>
        </is>
      </c>
      <c r="K6776" s="12" t="n">
        <v>475000</v>
      </c>
      <c r="L6776" s="8" t="inlineStr">
        <is>
          <t>Delaware</t>
        </is>
      </c>
      <c r="M6776" s="13" t="n">
        <v>8402.120000000001</v>
      </c>
      <c r="N6776" s="13" t="n">
        <v>6977.96</v>
      </c>
      <c r="O6776" s="8" t="n"/>
    </row>
    <row r="6777">
      <c r="A6777" s="8" t="inlineStr">
        <is>
          <t>CANON-202604-006626</t>
        </is>
      </c>
      <c r="B6777" s="9" t="inlineStr">
        <is>
          <t>2026-04</t>
        </is>
      </c>
      <c r="C6777" s="10" t="n">
        <v>46122</v>
      </c>
      <c r="D6777" s="9" t="inlineStr">
        <is>
          <t>Bound</t>
        </is>
      </c>
      <c r="E6777" s="8" t="inlineStr">
        <is>
          <t>Leopold Thistlewood</t>
        </is>
      </c>
      <c r="F6777" s="11" t="n">
        <v>1970</v>
      </c>
      <c r="G6777" s="8" t="inlineStr">
        <is>
          <t>Mercedes-Benz</t>
        </is>
      </c>
      <c r="H6777" s="8" t="inlineStr">
        <is>
          <t>280SL Pagoda</t>
        </is>
      </c>
      <c r="I6777" s="8" t="inlineStr">
        <is>
          <t>ARW9FL88B1A2NKC58</t>
        </is>
      </c>
      <c r="J6777" s="8" t="inlineStr">
        <is>
          <t>07 - Post-War Classic (1946-1972)</t>
        </is>
      </c>
      <c r="K6777" s="12" t="n">
        <v>925000</v>
      </c>
      <c r="L6777" s="8" t="inlineStr">
        <is>
          <t>Arkansas</t>
        </is>
      </c>
      <c r="M6777" s="13" t="n">
        <v>10356.51</v>
      </c>
      <c r="N6777" s="13" t="n">
        <v>8601.08</v>
      </c>
      <c r="O6777" s="8" t="n"/>
    </row>
    <row r="6778">
      <c r="A6778" s="8" t="inlineStr">
        <is>
          <t>CANON-202604-006627</t>
        </is>
      </c>
      <c r="B6778" s="9" t="inlineStr">
        <is>
          <t>2026-04</t>
        </is>
      </c>
      <c r="C6778" s="10" t="n">
        <v>46137</v>
      </c>
      <c r="D6778" s="9" t="inlineStr">
        <is>
          <t>Bound</t>
        </is>
      </c>
      <c r="E6778" s="8" t="inlineStr">
        <is>
          <t>Everett Bellandi</t>
        </is>
      </c>
      <c r="F6778" s="11" t="n">
        <v>1991</v>
      </c>
      <c r="G6778" s="8" t="inlineStr">
        <is>
          <t>Mercedes-Benz</t>
        </is>
      </c>
      <c r="H6778" s="8" t="inlineStr">
        <is>
          <t>AMG GT</t>
        </is>
      </c>
      <c r="I6778" s="8" t="inlineStr">
        <is>
          <t>H6BPPX8BL6TJLE12J</t>
        </is>
      </c>
      <c r="J6778" s="8" t="inlineStr">
        <is>
          <t>02 - Sports / GT</t>
        </is>
      </c>
      <c r="K6778" s="12" t="n">
        <v>900000</v>
      </c>
      <c r="L6778" s="8" t="inlineStr">
        <is>
          <t>Texas</t>
        </is>
      </c>
      <c r="M6778" s="13" t="n">
        <v>12693.4</v>
      </c>
      <c r="N6778" s="13" t="n">
        <v>10541.87</v>
      </c>
      <c r="O6778" s="8" t="n"/>
    </row>
    <row r="6779">
      <c r="A6779" s="8" t="inlineStr">
        <is>
          <t>CANON-202604-006628</t>
        </is>
      </c>
      <c r="B6779" s="9" t="inlineStr">
        <is>
          <t>2026-04</t>
        </is>
      </c>
      <c r="C6779" s="10" t="n">
        <v>46118</v>
      </c>
      <c r="D6779" s="9" t="inlineStr">
        <is>
          <t>Bound</t>
        </is>
      </c>
      <c r="E6779" s="8" t="inlineStr">
        <is>
          <t>Ottilie Vasquez</t>
        </is>
      </c>
      <c r="F6779" s="11" t="n">
        <v>1977</v>
      </c>
      <c r="G6779" s="8" t="inlineStr">
        <is>
          <t>Maserati</t>
        </is>
      </c>
      <c r="H6779" s="8" t="inlineStr">
        <is>
          <t>GranTurismo</t>
        </is>
      </c>
      <c r="I6779" s="8" t="inlineStr">
        <is>
          <t>UYW26CESDTPG1SZZH</t>
        </is>
      </c>
      <c r="J6779" s="8" t="inlineStr">
        <is>
          <t>02 - Sports / GT</t>
        </is>
      </c>
      <c r="K6779" s="12" t="n">
        <v>840000</v>
      </c>
      <c r="L6779" s="8" t="inlineStr">
        <is>
          <t>Pennsylvania</t>
        </is>
      </c>
      <c r="M6779" s="13" t="n">
        <v>10301.89</v>
      </c>
      <c r="N6779" s="13" t="n">
        <v>8555.719999999999</v>
      </c>
      <c r="O6779" s="8" t="n"/>
    </row>
    <row r="6780">
      <c r="A6780" s="8" t="inlineStr">
        <is>
          <t>CANON-202604-006629</t>
        </is>
      </c>
      <c r="B6780" s="9" t="inlineStr">
        <is>
          <t>2026-04</t>
        </is>
      </c>
      <c r="C6780" s="10" t="n">
        <v>46127</v>
      </c>
      <c r="D6780" s="9" t="inlineStr">
        <is>
          <t>Bound</t>
        </is>
      </c>
      <c r="E6780" s="8" t="inlineStr">
        <is>
          <t>Delphine Ashcombe</t>
        </is>
      </c>
      <c r="F6780" s="11" t="n">
        <v>1966</v>
      </c>
      <c r="G6780" s="8" t="inlineStr">
        <is>
          <t>Bugatti</t>
        </is>
      </c>
      <c r="H6780" s="8" t="inlineStr">
        <is>
          <t>Type 57</t>
        </is>
      </c>
      <c r="I6780" s="8" t="inlineStr">
        <is>
          <t>7FUXJW93G9941AKCV</t>
        </is>
      </c>
      <c r="J6780" s="8" t="inlineStr">
        <is>
          <t>06 - Vintage Pre-War (pre-1946)</t>
        </is>
      </c>
      <c r="K6780" s="12" t="n">
        <v>945000</v>
      </c>
      <c r="L6780" s="8" t="inlineStr">
        <is>
          <t>Wyoming</t>
        </is>
      </c>
      <c r="M6780" s="13" t="n">
        <v>7249.75</v>
      </c>
      <c r="N6780" s="13" t="n">
        <v>6020.92</v>
      </c>
      <c r="O6780" s="8" t="n"/>
    </row>
    <row r="6781">
      <c r="A6781" s="8" t="inlineStr">
        <is>
          <t>CANON-202604-006630</t>
        </is>
      </c>
      <c r="B6781" s="9" t="inlineStr">
        <is>
          <t>2026-04</t>
        </is>
      </c>
      <c r="C6781" s="10" t="n">
        <v>46121</v>
      </c>
      <c r="D6781" s="9" t="inlineStr">
        <is>
          <t>Bound</t>
        </is>
      </c>
      <c r="E6781" s="8" t="inlineStr">
        <is>
          <t>Delphine Farkas</t>
        </is>
      </c>
      <c r="F6781" s="11" t="n">
        <v>1977</v>
      </c>
      <c r="G6781" s="8" t="inlineStr">
        <is>
          <t>Bentley</t>
        </is>
      </c>
      <c r="H6781" s="8" t="inlineStr">
        <is>
          <t>Continental GT</t>
        </is>
      </c>
      <c r="I6781" s="8" t="inlineStr">
        <is>
          <t>6HGZMZXSN9CFTCG8R</t>
        </is>
      </c>
      <c r="J6781" s="8" t="inlineStr">
        <is>
          <t>02 - Sports / GT</t>
        </is>
      </c>
      <c r="K6781" s="12" t="n">
        <v>505000</v>
      </c>
      <c r="L6781" s="8" t="inlineStr">
        <is>
          <t>Oklahoma</t>
        </is>
      </c>
      <c r="M6781" s="13" t="n">
        <v>7803.68</v>
      </c>
      <c r="N6781" s="13" t="n">
        <v>6480.96</v>
      </c>
      <c r="O6781" s="8" t="n"/>
    </row>
    <row r="6782">
      <c r="A6782" s="8" t="inlineStr">
        <is>
          <t>CANON-202604-006634</t>
        </is>
      </c>
      <c r="B6782" s="9" t="inlineStr">
        <is>
          <t>2026-04</t>
        </is>
      </c>
      <c r="C6782" s="10" t="n">
        <v>46138</v>
      </c>
      <c r="D6782" s="9" t="inlineStr">
        <is>
          <t>Bound</t>
        </is>
      </c>
      <c r="E6782" s="8" t="inlineStr">
        <is>
          <t>Ottilie Harrington</t>
        </is>
      </c>
      <c r="F6782" s="11" t="n">
        <v>1983</v>
      </c>
      <c r="G6782" s="8" t="inlineStr">
        <is>
          <t>McLaren</t>
        </is>
      </c>
      <c r="H6782" s="8" t="inlineStr">
        <is>
          <t>750S</t>
        </is>
      </c>
      <c r="I6782" s="8" t="inlineStr">
        <is>
          <t>SCBKC28B9R6BX69SN</t>
        </is>
      </c>
      <c r="J6782" s="8" t="inlineStr">
        <is>
          <t>03 - Supercar</t>
        </is>
      </c>
      <c r="K6782" s="12" t="n">
        <v>600000</v>
      </c>
      <c r="L6782" s="8" t="inlineStr">
        <is>
          <t>North Dakota</t>
        </is>
      </c>
      <c r="M6782" s="13" t="n">
        <v>10969.81</v>
      </c>
      <c r="N6782" s="13" t="n">
        <v>9110.43</v>
      </c>
      <c r="O6782" s="8" t="n"/>
    </row>
    <row r="6783">
      <c r="A6783" s="8" t="inlineStr">
        <is>
          <t>CANON-202604-006635</t>
        </is>
      </c>
      <c r="B6783" s="9" t="inlineStr">
        <is>
          <t>2026-04</t>
        </is>
      </c>
      <c r="C6783" s="10" t="n">
        <v>46118</v>
      </c>
      <c r="D6783" s="9" t="inlineStr">
        <is>
          <t>Bound</t>
        </is>
      </c>
      <c r="E6783" s="8" t="inlineStr">
        <is>
          <t>Leopold Kingsford</t>
        </is>
      </c>
      <c r="F6783" s="11" t="n">
        <v>1984</v>
      </c>
      <c r="G6783" s="8" t="inlineStr">
        <is>
          <t>Mercedes-Benz</t>
        </is>
      </c>
      <c r="H6783" s="8" t="inlineStr">
        <is>
          <t>AMG GT</t>
        </is>
      </c>
      <c r="I6783" s="8" t="inlineStr">
        <is>
          <t>4V5694MN7HAEN3RTN</t>
        </is>
      </c>
      <c r="J6783" s="8" t="inlineStr">
        <is>
          <t>02 - Sports / GT</t>
        </is>
      </c>
      <c r="K6783" s="12" t="n">
        <v>150000</v>
      </c>
      <c r="L6783" s="8" t="inlineStr">
        <is>
          <t>Rhode Island</t>
        </is>
      </c>
      <c r="M6783" s="13" t="n">
        <v>3567.17</v>
      </c>
      <c r="N6783" s="13" t="n">
        <v>2962.53</v>
      </c>
      <c r="O6783" s="8" t="n"/>
    </row>
    <row r="6784">
      <c r="A6784" s="8" t="inlineStr">
        <is>
          <t>CANON-202604-006636</t>
        </is>
      </c>
      <c r="B6784" s="9" t="inlineStr">
        <is>
          <t>2026-04</t>
        </is>
      </c>
      <c r="C6784" s="10" t="n">
        <v>46124</v>
      </c>
      <c r="D6784" s="9" t="inlineStr">
        <is>
          <t>Bound</t>
        </is>
      </c>
      <c r="E6784" s="8" t="inlineStr">
        <is>
          <t>Aurelio Chattopadhyay</t>
        </is>
      </c>
      <c r="F6784" s="11" t="n">
        <v>2006</v>
      </c>
      <c r="G6784" s="8" t="inlineStr">
        <is>
          <t>BMW</t>
        </is>
      </c>
      <c r="H6784" s="8" t="inlineStr">
        <is>
          <t>M8 Competition</t>
        </is>
      </c>
      <c r="I6784" s="8" t="inlineStr">
        <is>
          <t>97K1B5T6GFEAYAAMJ</t>
        </is>
      </c>
      <c r="J6784" s="8" t="inlineStr">
        <is>
          <t>02 - Sports / GT</t>
        </is>
      </c>
      <c r="K6784" s="12" t="n">
        <v>250000</v>
      </c>
      <c r="L6784" s="8" t="inlineStr">
        <is>
          <t>Michigan</t>
        </is>
      </c>
      <c r="M6784" s="13" t="n">
        <v>5483.49</v>
      </c>
      <c r="N6784" s="13" t="n">
        <v>4554.04</v>
      </c>
      <c r="O6784" s="8" t="n"/>
    </row>
    <row r="6785">
      <c r="A6785" s="8" t="inlineStr">
        <is>
          <t>CANON-202604-006637</t>
        </is>
      </c>
      <c r="B6785" s="9" t="inlineStr">
        <is>
          <t>2026-04</t>
        </is>
      </c>
      <c r="C6785" s="10" t="n">
        <v>46115</v>
      </c>
      <c r="D6785" s="9" t="inlineStr">
        <is>
          <t>Bound</t>
        </is>
      </c>
      <c r="E6785" s="8" t="inlineStr">
        <is>
          <t>Wilhelmina Montoya</t>
        </is>
      </c>
      <c r="F6785" s="11" t="n">
        <v>1965</v>
      </c>
      <c r="G6785" s="8" t="inlineStr">
        <is>
          <t>Maserati</t>
        </is>
      </c>
      <c r="H6785" s="8" t="inlineStr">
        <is>
          <t>GranTurismo</t>
        </is>
      </c>
      <c r="I6785" s="8" t="inlineStr">
        <is>
          <t>VPBX8YG53CBNPVP9J</t>
        </is>
      </c>
      <c r="J6785" s="8" t="inlineStr">
        <is>
          <t>02 - Sports / GT</t>
        </is>
      </c>
      <c r="K6785" s="12" t="n">
        <v>1950000</v>
      </c>
      <c r="L6785" s="8" t="inlineStr">
        <is>
          <t>Alaska</t>
        </is>
      </c>
      <c r="M6785" s="13" t="n">
        <v>23068.87</v>
      </c>
      <c r="N6785" s="13" t="n">
        <v>19158.7</v>
      </c>
      <c r="O6785" s="8" t="n"/>
    </row>
    <row r="6786">
      <c r="A6786" s="8" t="inlineStr">
        <is>
          <t>CANON-202604-006638</t>
        </is>
      </c>
      <c r="B6786" s="9" t="inlineStr">
        <is>
          <t>2026-04</t>
        </is>
      </c>
      <c r="C6786" s="10" t="n">
        <v>46134</v>
      </c>
      <c r="D6786" s="9" t="inlineStr">
        <is>
          <t>Bound</t>
        </is>
      </c>
      <c r="E6786" s="8" t="inlineStr">
        <is>
          <t>Aurelio Whitlock</t>
        </is>
      </c>
      <c r="F6786" s="11" t="n">
        <v>2006</v>
      </c>
      <c r="G6786" s="8" t="inlineStr">
        <is>
          <t>Lamborghini</t>
        </is>
      </c>
      <c r="H6786" s="8" t="inlineStr">
        <is>
          <t>Huracan EVO</t>
        </is>
      </c>
      <c r="I6786" s="8" t="inlineStr">
        <is>
          <t>7DJ19VZ1R83VBPDSW</t>
        </is>
      </c>
      <c r="J6786" s="8" t="inlineStr">
        <is>
          <t>03 - Supercar</t>
        </is>
      </c>
      <c r="K6786" s="12" t="n">
        <v>645000</v>
      </c>
      <c r="L6786" s="8" t="inlineStr">
        <is>
          <t>Vermont</t>
        </is>
      </c>
      <c r="M6786" s="13" t="n">
        <v>14104.81</v>
      </c>
      <c r="N6786" s="13" t="n">
        <v>11714.04</v>
      </c>
      <c r="O6786" s="8" t="n"/>
    </row>
    <row r="6787">
      <c r="A6787" s="8" t="inlineStr">
        <is>
          <t>CANON-202604-006639</t>
        </is>
      </c>
      <c r="B6787" s="9" t="inlineStr">
        <is>
          <t>2026-04</t>
        </is>
      </c>
      <c r="C6787" s="10" t="n">
        <v>46137</v>
      </c>
      <c r="D6787" s="9" t="inlineStr">
        <is>
          <t>Bound</t>
        </is>
      </c>
      <c r="E6787" s="8" t="inlineStr">
        <is>
          <t>Saoirse Kingsford</t>
        </is>
      </c>
      <c r="F6787" s="11" t="n">
        <v>1985</v>
      </c>
      <c r="G6787" s="8" t="inlineStr">
        <is>
          <t>Singer</t>
        </is>
      </c>
      <c r="H6787" s="8" t="inlineStr">
        <is>
          <t>911 Reimagined</t>
        </is>
      </c>
      <c r="I6787" s="8" t="inlineStr">
        <is>
          <t>U07FGJLYSU1FDN3W7</t>
        </is>
      </c>
      <c r="J6787" s="8" t="inlineStr">
        <is>
          <t>11 - Restomod / Coachbuilt / Bespoke</t>
        </is>
      </c>
      <c r="K6787" s="12" t="n">
        <v>515000</v>
      </c>
      <c r="L6787" s="8" t="inlineStr">
        <is>
          <t>Florida</t>
        </is>
      </c>
      <c r="M6787" s="13" t="n">
        <v>10762.53</v>
      </c>
      <c r="N6787" s="13" t="n">
        <v>8938.280000000001</v>
      </c>
      <c r="O6787" s="8" t="n"/>
    </row>
    <row r="6788">
      <c r="A6788" s="8" t="inlineStr">
        <is>
          <t>CANON-202604-006640</t>
        </is>
      </c>
      <c r="B6788" s="9" t="inlineStr">
        <is>
          <t>2026-04</t>
        </is>
      </c>
      <c r="C6788" s="10" t="n">
        <v>46142</v>
      </c>
      <c r="D6788" s="9" t="inlineStr">
        <is>
          <t>Bound</t>
        </is>
      </c>
      <c r="E6788" s="8" t="inlineStr">
        <is>
          <t>Noor Kingsford</t>
        </is>
      </c>
      <c r="F6788" s="11" t="n">
        <v>1973</v>
      </c>
      <c r="G6788" s="8" t="inlineStr">
        <is>
          <t>McLaren</t>
        </is>
      </c>
      <c r="H6788" s="8" t="inlineStr">
        <is>
          <t>750S</t>
        </is>
      </c>
      <c r="I6788" s="8" t="inlineStr">
        <is>
          <t>06K557C197383RAR7</t>
        </is>
      </c>
      <c r="J6788" s="8" t="inlineStr">
        <is>
          <t>03 - Supercar</t>
        </is>
      </c>
      <c r="K6788" s="12" t="n">
        <v>750000</v>
      </c>
      <c r="L6788" s="8" t="inlineStr">
        <is>
          <t>Alabama</t>
        </is>
      </c>
      <c r="M6788" s="13" t="n">
        <v>17073.11</v>
      </c>
      <c r="N6788" s="13" t="n">
        <v>14179.22</v>
      </c>
      <c r="O6788" s="8" t="n"/>
    </row>
    <row r="6789">
      <c r="A6789" s="8" t="inlineStr">
        <is>
          <t>CANON-202604-006641</t>
        </is>
      </c>
      <c r="B6789" s="9" t="inlineStr">
        <is>
          <t>2026-04</t>
        </is>
      </c>
      <c r="C6789" s="10" t="n">
        <v>46137</v>
      </c>
      <c r="D6789" s="9" t="inlineStr">
        <is>
          <t>Bound</t>
        </is>
      </c>
      <c r="E6789" s="8" t="inlineStr">
        <is>
          <t>Thaddeus Underwood</t>
        </is>
      </c>
      <c r="F6789" s="11" t="n">
        <v>2018</v>
      </c>
      <c r="G6789" s="8" t="inlineStr">
        <is>
          <t>Bentley</t>
        </is>
      </c>
      <c r="H6789" s="8" t="inlineStr">
        <is>
          <t>Continental GT</t>
        </is>
      </c>
      <c r="I6789" s="8" t="inlineStr">
        <is>
          <t>98XJCRZR4N6PWLXN4</t>
        </is>
      </c>
      <c r="J6789" s="8" t="inlineStr">
        <is>
          <t>02 - Sports / GT</t>
        </is>
      </c>
      <c r="K6789" s="12" t="n">
        <v>470000</v>
      </c>
      <c r="L6789" s="8" t="inlineStr">
        <is>
          <t>Florida</t>
        </is>
      </c>
      <c r="M6789" s="13" t="n">
        <v>9444.34</v>
      </c>
      <c r="N6789" s="13" t="n">
        <v>7843.52</v>
      </c>
      <c r="O6789" s="8" t="n"/>
    </row>
    <row r="6790">
      <c r="A6790" s="8" t="inlineStr">
        <is>
          <t>CANON-202604-006642</t>
        </is>
      </c>
      <c r="B6790" s="9" t="inlineStr">
        <is>
          <t>2026-04</t>
        </is>
      </c>
      <c r="C6790" s="10" t="n">
        <v>46139</v>
      </c>
      <c r="D6790" s="9" t="inlineStr">
        <is>
          <t>Bound</t>
        </is>
      </c>
      <c r="E6790" s="8" t="inlineStr">
        <is>
          <t>Horace Nakashima</t>
        </is>
      </c>
      <c r="F6790" s="11" t="n">
        <v>2018</v>
      </c>
      <c r="G6790" s="8" t="inlineStr">
        <is>
          <t>Ferrari</t>
        </is>
      </c>
      <c r="H6790" s="8" t="inlineStr">
        <is>
          <t>296 GTB</t>
        </is>
      </c>
      <c r="I6790" s="8" t="inlineStr">
        <is>
          <t>4K53SY45UYNBVK1Z9</t>
        </is>
      </c>
      <c r="J6790" s="8" t="inlineStr">
        <is>
          <t>03 - Supercar</t>
        </is>
      </c>
      <c r="K6790" s="12" t="n">
        <v>1060000</v>
      </c>
      <c r="L6790" s="8" t="inlineStr">
        <is>
          <t>Arizona</t>
        </is>
      </c>
      <c r="M6790" s="13" t="n">
        <v>16160</v>
      </c>
      <c r="N6790" s="13" t="n">
        <v>13420.88</v>
      </c>
      <c r="O6790" s="8" t="n"/>
    </row>
    <row r="6791">
      <c r="A6791" s="8" t="inlineStr">
        <is>
          <t>CANON-202604-006645</t>
        </is>
      </c>
      <c r="B6791" s="9" t="inlineStr">
        <is>
          <t>2026-04</t>
        </is>
      </c>
      <c r="C6791" s="10" t="n">
        <v>46123</v>
      </c>
      <c r="D6791" s="9" t="inlineStr">
        <is>
          <t>Bound</t>
        </is>
      </c>
      <c r="E6791" s="8" t="inlineStr">
        <is>
          <t>Wilhelmina Whitlock</t>
        </is>
      </c>
      <c r="F6791" s="11" t="n">
        <v>2002</v>
      </c>
      <c r="G6791" s="8" t="inlineStr">
        <is>
          <t>Porsche</t>
        </is>
      </c>
      <c r="H6791" s="8" t="inlineStr">
        <is>
          <t>911 Turbo S</t>
        </is>
      </c>
      <c r="I6791" s="8" t="inlineStr">
        <is>
          <t>HRJAVP59WF7S8K5LL</t>
        </is>
      </c>
      <c r="J6791" s="8" t="inlineStr">
        <is>
          <t>02 - Sports / GT</t>
        </is>
      </c>
      <c r="K6791" s="12" t="n">
        <v>1020000</v>
      </c>
      <c r="L6791" s="8" t="inlineStr">
        <is>
          <t>Oregon</t>
        </is>
      </c>
      <c r="M6791" s="13" t="n">
        <v>11960.94</v>
      </c>
      <c r="N6791" s="13" t="n">
        <v>9933.559999999999</v>
      </c>
      <c r="O6791" s="8" t="n"/>
    </row>
    <row r="6792">
      <c r="A6792" s="8" t="inlineStr">
        <is>
          <t>CANON-202604-006646</t>
        </is>
      </c>
      <c r="B6792" s="9" t="inlineStr">
        <is>
          <t>2026-04</t>
        </is>
      </c>
      <c r="C6792" s="10" t="n">
        <v>46130</v>
      </c>
      <c r="D6792" s="9" t="inlineStr">
        <is>
          <t>Bound</t>
        </is>
      </c>
      <c r="E6792" s="8" t="inlineStr">
        <is>
          <t>Callum Okonkwo</t>
        </is>
      </c>
      <c r="F6792" s="11" t="n">
        <v>1963</v>
      </c>
      <c r="G6792" s="8" t="inlineStr">
        <is>
          <t>Porsche</t>
        </is>
      </c>
      <c r="H6792" s="8" t="inlineStr">
        <is>
          <t>911 Turbo S</t>
        </is>
      </c>
      <c r="I6792" s="8" t="inlineStr">
        <is>
          <t>N65PHYGXLP0LMRB24</t>
        </is>
      </c>
      <c r="J6792" s="8" t="inlineStr">
        <is>
          <t>02 - Sports / GT</t>
        </is>
      </c>
      <c r="K6792" s="12" t="n">
        <v>505000</v>
      </c>
      <c r="L6792" s="8" t="inlineStr">
        <is>
          <t>Florida</t>
        </is>
      </c>
      <c r="M6792" s="13" t="n">
        <v>8794.620000000001</v>
      </c>
      <c r="N6792" s="13" t="n">
        <v>7303.93</v>
      </c>
      <c r="O6792" s="8" t="n"/>
    </row>
    <row r="6793">
      <c r="A6793" s="8" t="inlineStr">
        <is>
          <t>CANON-202604-006647</t>
        </is>
      </c>
      <c r="B6793" s="9" t="inlineStr">
        <is>
          <t>2026-04</t>
        </is>
      </c>
      <c r="C6793" s="10" t="n">
        <v>46118</v>
      </c>
      <c r="D6793" s="9" t="inlineStr">
        <is>
          <t>Bound</t>
        </is>
      </c>
      <c r="E6793" s="8" t="inlineStr">
        <is>
          <t>Fitzgerald Montoya</t>
        </is>
      </c>
      <c r="F6793" s="11" t="n">
        <v>2022</v>
      </c>
      <c r="G6793" s="8" t="inlineStr">
        <is>
          <t>Lamborghini</t>
        </is>
      </c>
      <c r="H6793" s="8" t="inlineStr">
        <is>
          <t>Huracan EVO</t>
        </is>
      </c>
      <c r="I6793" s="8" t="inlineStr">
        <is>
          <t>5XXLRY2LEFH8WF5Z8</t>
        </is>
      </c>
      <c r="J6793" s="8" t="inlineStr">
        <is>
          <t>03 - Supercar</t>
        </is>
      </c>
      <c r="K6793" s="12" t="n">
        <v>1330000</v>
      </c>
      <c r="L6793" s="8" t="inlineStr">
        <is>
          <t>Louisiana</t>
        </is>
      </c>
      <c r="M6793" s="13" t="n">
        <v>24291.32</v>
      </c>
      <c r="N6793" s="13" t="n">
        <v>20173.94</v>
      </c>
      <c r="O6793" s="8" t="n"/>
    </row>
    <row r="6794">
      <c r="A6794" s="8" t="inlineStr">
        <is>
          <t>CANON-202604-006648</t>
        </is>
      </c>
      <c r="B6794" s="9" t="inlineStr">
        <is>
          <t>2026-04</t>
        </is>
      </c>
      <c r="C6794" s="10" t="n">
        <v>46137</v>
      </c>
      <c r="D6794" s="9" t="inlineStr">
        <is>
          <t>Bound</t>
        </is>
      </c>
      <c r="E6794" s="8" t="inlineStr">
        <is>
          <t>Wilhelmina Harrington</t>
        </is>
      </c>
      <c r="F6794" s="11" t="n">
        <v>2011</v>
      </c>
      <c r="G6794" s="8" t="inlineStr">
        <is>
          <t>Porsche</t>
        </is>
      </c>
      <c r="H6794" s="8" t="inlineStr">
        <is>
          <t>911 Turbo S</t>
        </is>
      </c>
      <c r="I6794" s="8" t="inlineStr">
        <is>
          <t>GUWS5U1J7VEVS094J</t>
        </is>
      </c>
      <c r="J6794" s="8" t="inlineStr">
        <is>
          <t>02 - Sports / GT</t>
        </is>
      </c>
      <c r="K6794" s="12" t="n">
        <v>1025000</v>
      </c>
      <c r="L6794" s="8" t="inlineStr">
        <is>
          <t>Virginia</t>
        </is>
      </c>
      <c r="M6794" s="13" t="n">
        <v>11594.1</v>
      </c>
      <c r="N6794" s="13" t="n">
        <v>9628.9</v>
      </c>
      <c r="O6794" s="8" t="n"/>
    </row>
    <row r="6795">
      <c r="A6795" s="8" t="inlineStr">
        <is>
          <t>CANON-202604-006649</t>
        </is>
      </c>
      <c r="B6795" s="9" t="inlineStr">
        <is>
          <t>2026-04</t>
        </is>
      </c>
      <c r="C6795" s="10" t="n">
        <v>46121</v>
      </c>
      <c r="D6795" s="9" t="inlineStr">
        <is>
          <t>Bound</t>
        </is>
      </c>
      <c r="E6795" s="8" t="inlineStr">
        <is>
          <t>Saoirse Castellanos</t>
        </is>
      </c>
      <c r="F6795" s="11" t="n">
        <v>1971</v>
      </c>
      <c r="G6795" s="8" t="inlineStr">
        <is>
          <t>BMW</t>
        </is>
      </c>
      <c r="H6795" s="8" t="inlineStr">
        <is>
          <t>M8 Competition</t>
        </is>
      </c>
      <c r="I6795" s="8" t="inlineStr">
        <is>
          <t>XYY23XTP7RRWEJ63C</t>
        </is>
      </c>
      <c r="J6795" s="8" t="inlineStr">
        <is>
          <t>02 - Sports / GT</t>
        </is>
      </c>
      <c r="K6795" s="12" t="n">
        <v>370000</v>
      </c>
      <c r="L6795" s="8" t="inlineStr">
        <is>
          <t>California</t>
        </is>
      </c>
      <c r="M6795" s="13" t="n">
        <v>7068.4</v>
      </c>
      <c r="N6795" s="13" t="n">
        <v>5870.31</v>
      </c>
      <c r="O6795" s="8" t="n"/>
    </row>
    <row r="6796">
      <c r="A6796" s="8" t="inlineStr">
        <is>
          <t>CANON-202604-006651</t>
        </is>
      </c>
      <c r="B6796" s="9" t="inlineStr">
        <is>
          <t>2026-04</t>
        </is>
      </c>
      <c r="C6796" s="10" t="n">
        <v>46113</v>
      </c>
      <c r="D6796" s="9" t="inlineStr">
        <is>
          <t>Bound</t>
        </is>
      </c>
      <c r="E6796" s="8" t="inlineStr">
        <is>
          <t>Fitzgerald Ashcombe</t>
        </is>
      </c>
      <c r="F6796" s="11" t="n">
        <v>1985</v>
      </c>
      <c r="G6796" s="8" t="inlineStr">
        <is>
          <t>Porsche</t>
        </is>
      </c>
      <c r="H6796" s="8" t="inlineStr">
        <is>
          <t>911 Turbo S</t>
        </is>
      </c>
      <c r="I6796" s="8" t="inlineStr">
        <is>
          <t>CY6N0T657AX23LER4</t>
        </is>
      </c>
      <c r="J6796" s="8" t="inlineStr">
        <is>
          <t>02 - Sports / GT</t>
        </is>
      </c>
      <c r="K6796" s="12" t="n">
        <v>810000</v>
      </c>
      <c r="L6796" s="8" t="inlineStr">
        <is>
          <t>Vermont</t>
        </is>
      </c>
      <c r="M6796" s="13" t="n">
        <v>12119.43</v>
      </c>
      <c r="N6796" s="13" t="n">
        <v>10065.19</v>
      </c>
      <c r="O6796" s="8" t="n"/>
    </row>
    <row r="6797">
      <c r="A6797" s="8" t="inlineStr">
        <is>
          <t>CANON-202604-006652</t>
        </is>
      </c>
      <c r="B6797" s="9" t="inlineStr">
        <is>
          <t>2026-04</t>
        </is>
      </c>
      <c r="C6797" s="10" t="n">
        <v>46134</v>
      </c>
      <c r="D6797" s="9" t="inlineStr">
        <is>
          <t>Bound</t>
        </is>
      </c>
      <c r="E6797" s="8" t="inlineStr">
        <is>
          <t>Delphine Thistlewood</t>
        </is>
      </c>
      <c r="F6797" s="11" t="n">
        <v>2006</v>
      </c>
      <c r="G6797" s="8" t="inlineStr">
        <is>
          <t>Aston Martin</t>
        </is>
      </c>
      <c r="H6797" s="8" t="inlineStr">
        <is>
          <t>DB12</t>
        </is>
      </c>
      <c r="I6797" s="8" t="inlineStr">
        <is>
          <t>4ZFXT59CCGPPNV4ZF</t>
        </is>
      </c>
      <c r="J6797" s="8" t="inlineStr">
        <is>
          <t>02 - Sports / GT</t>
        </is>
      </c>
      <c r="K6797" s="12" t="n">
        <v>645000</v>
      </c>
      <c r="L6797" s="8" t="inlineStr">
        <is>
          <t>Oklahoma</t>
        </is>
      </c>
      <c r="M6797" s="13" t="n">
        <v>9967.08</v>
      </c>
      <c r="N6797" s="13" t="n">
        <v>8277.66</v>
      </c>
      <c r="O6797" s="8" t="n"/>
    </row>
    <row r="6798">
      <c r="A6798" s="8" t="inlineStr">
        <is>
          <t>CANON-202604-006653</t>
        </is>
      </c>
      <c r="B6798" s="9" t="inlineStr">
        <is>
          <t>2026-04</t>
        </is>
      </c>
      <c r="C6798" s="10" t="n">
        <v>46134</v>
      </c>
      <c r="D6798" s="9" t="inlineStr">
        <is>
          <t>Bound</t>
        </is>
      </c>
      <c r="E6798" s="8" t="inlineStr">
        <is>
          <t>Horace Delacroix</t>
        </is>
      </c>
      <c r="F6798" s="11" t="n">
        <v>1957</v>
      </c>
      <c r="G6798" s="8" t="inlineStr">
        <is>
          <t>Porsche</t>
        </is>
      </c>
      <c r="H6798" s="8" t="inlineStr">
        <is>
          <t>911 Turbo S</t>
        </is>
      </c>
      <c r="I6798" s="8" t="inlineStr">
        <is>
          <t>DCTSCF5HSUUAS346N</t>
        </is>
      </c>
      <c r="J6798" s="8" t="inlineStr">
        <is>
          <t>02 - Sports / GT</t>
        </is>
      </c>
      <c r="K6798" s="12" t="n">
        <v>820000</v>
      </c>
      <c r="L6798" s="8" t="inlineStr">
        <is>
          <t>South Carolina</t>
        </is>
      </c>
      <c r="M6798" s="13" t="n">
        <v>12470.19</v>
      </c>
      <c r="N6798" s="13" t="n">
        <v>10356.49</v>
      </c>
      <c r="O6798" s="8" t="n"/>
    </row>
    <row r="6799">
      <c r="A6799" s="8" t="inlineStr">
        <is>
          <t>CANON-202604-006656</t>
        </is>
      </c>
      <c r="B6799" s="9" t="inlineStr">
        <is>
          <t>2026-04</t>
        </is>
      </c>
      <c r="C6799" s="10" t="n">
        <v>46139</v>
      </c>
      <c r="D6799" s="9" t="inlineStr">
        <is>
          <t>Bound</t>
        </is>
      </c>
      <c r="E6799" s="8" t="inlineStr">
        <is>
          <t>Cassius Blackwood</t>
        </is>
      </c>
      <c r="F6799" s="11" t="n">
        <v>2012</v>
      </c>
      <c r="G6799" s="8" t="inlineStr">
        <is>
          <t>Bentley</t>
        </is>
      </c>
      <c r="H6799" s="8" t="inlineStr">
        <is>
          <t>Continental GT</t>
        </is>
      </c>
      <c r="I6799" s="8" t="inlineStr">
        <is>
          <t>G58G8B0GDEJ0MY8MT</t>
        </is>
      </c>
      <c r="J6799" s="8" t="inlineStr">
        <is>
          <t>02 - Sports / GT</t>
        </is>
      </c>
      <c r="K6799" s="12" t="n">
        <v>480000</v>
      </c>
      <c r="L6799" s="8" t="inlineStr">
        <is>
          <t>Georgia</t>
        </is>
      </c>
      <c r="M6799" s="13" t="n">
        <v>7607.55</v>
      </c>
      <c r="N6799" s="13" t="n">
        <v>6318.07</v>
      </c>
      <c r="O6799" s="8" t="n"/>
    </row>
    <row r="6800">
      <c r="A6800" s="8" t="inlineStr">
        <is>
          <t>CANON-202604-006658</t>
        </is>
      </c>
      <c r="B6800" s="9" t="inlineStr">
        <is>
          <t>2026-04</t>
        </is>
      </c>
      <c r="C6800" s="10" t="n">
        <v>46139</v>
      </c>
      <c r="D6800" s="9" t="inlineStr">
        <is>
          <t>Bound</t>
        </is>
      </c>
      <c r="E6800" s="8" t="inlineStr">
        <is>
          <t>Cassius Montoya</t>
        </is>
      </c>
      <c r="F6800" s="11" t="n">
        <v>1955</v>
      </c>
      <c r="G6800" s="8" t="inlineStr">
        <is>
          <t>Aston Martin</t>
        </is>
      </c>
      <c r="H6800" s="8" t="inlineStr">
        <is>
          <t>DB12</t>
        </is>
      </c>
      <c r="I6800" s="8" t="inlineStr">
        <is>
          <t>MM1JZB329UEUWJCJG</t>
        </is>
      </c>
      <c r="J6800" s="8" t="inlineStr">
        <is>
          <t>02 - Sports / GT</t>
        </is>
      </c>
      <c r="K6800" s="12" t="n">
        <v>565000</v>
      </c>
      <c r="L6800" s="8" t="inlineStr">
        <is>
          <t>Illinois</t>
        </is>
      </c>
      <c r="M6800" s="13" t="n">
        <v>9423.77</v>
      </c>
      <c r="N6800" s="13" t="n">
        <v>7826.44</v>
      </c>
      <c r="O6800" s="8" t="n"/>
    </row>
    <row r="6801">
      <c r="A6801" s="8" t="inlineStr">
        <is>
          <t>CANON-202604-006659</t>
        </is>
      </c>
      <c r="B6801" s="9" t="inlineStr">
        <is>
          <t>2026-04</t>
        </is>
      </c>
      <c r="C6801" s="10" t="n">
        <v>46136</v>
      </c>
      <c r="D6801" s="9" t="inlineStr">
        <is>
          <t>Bound</t>
        </is>
      </c>
      <c r="E6801" s="8" t="inlineStr">
        <is>
          <t>Sunniva Okonkwo</t>
        </is>
      </c>
      <c r="F6801" s="11" t="n">
        <v>1977</v>
      </c>
      <c r="G6801" s="8" t="inlineStr">
        <is>
          <t>Bentley</t>
        </is>
      </c>
      <c r="H6801" s="8" t="inlineStr">
        <is>
          <t>Continental GT</t>
        </is>
      </c>
      <c r="I6801" s="8" t="inlineStr">
        <is>
          <t>Y6DURKLWMMZWM39Z9</t>
        </is>
      </c>
      <c r="J6801" s="8" t="inlineStr">
        <is>
          <t>02 - Sports / GT</t>
        </is>
      </c>
      <c r="K6801" s="12" t="n">
        <v>295000</v>
      </c>
      <c r="L6801" s="8" t="inlineStr">
        <is>
          <t>South Carolina</t>
        </is>
      </c>
      <c r="M6801" s="13" t="n">
        <v>5176.42</v>
      </c>
      <c r="N6801" s="13" t="n">
        <v>4299.02</v>
      </c>
      <c r="O6801" s="8" t="n"/>
    </row>
    <row r="6802">
      <c r="A6802" s="8" t="inlineStr">
        <is>
          <t>CANON-202604-006662</t>
        </is>
      </c>
      <c r="B6802" s="9" t="inlineStr">
        <is>
          <t>2026-04</t>
        </is>
      </c>
      <c r="C6802" s="10" t="n">
        <v>46127</v>
      </c>
      <c r="D6802" s="9" t="inlineStr">
        <is>
          <t>Bound</t>
        </is>
      </c>
      <c r="E6802" s="8" t="inlineStr">
        <is>
          <t>Callum Bellandi</t>
        </is>
      </c>
      <c r="F6802" s="11" t="n">
        <v>1987</v>
      </c>
      <c r="G6802" s="8" t="inlineStr">
        <is>
          <t>Mercedes-Benz</t>
        </is>
      </c>
      <c r="H6802" s="8" t="inlineStr">
        <is>
          <t>280SL Pagoda</t>
        </is>
      </c>
      <c r="I6802" s="8" t="inlineStr">
        <is>
          <t>L730FPND1BYTJ6LS2</t>
        </is>
      </c>
      <c r="J6802" s="8" t="inlineStr">
        <is>
          <t>07 - Post-War Classic (1946-1972)</t>
        </is>
      </c>
      <c r="K6802" s="12" t="n">
        <v>630000</v>
      </c>
      <c r="L6802" s="8" t="inlineStr">
        <is>
          <t>Vermont</t>
        </is>
      </c>
      <c r="M6802" s="13" t="n">
        <v>6235.81</v>
      </c>
      <c r="N6802" s="13" t="n">
        <v>5178.84</v>
      </c>
      <c r="O6802" s="8" t="n"/>
    </row>
    <row r="6803">
      <c r="A6803" s="8" t="inlineStr">
        <is>
          <t>CANON-202604-006663</t>
        </is>
      </c>
      <c r="B6803" s="9" t="inlineStr">
        <is>
          <t>2026-04</t>
        </is>
      </c>
      <c r="C6803" s="10" t="n">
        <v>46128</v>
      </c>
      <c r="D6803" s="9" t="inlineStr">
        <is>
          <t>Bound</t>
        </is>
      </c>
      <c r="E6803" s="8" t="inlineStr">
        <is>
          <t>Lorenzo Kingsford</t>
        </is>
      </c>
      <c r="F6803" s="11" t="n">
        <v>1993</v>
      </c>
      <c r="G6803" s="8" t="inlineStr">
        <is>
          <t>Maserati</t>
        </is>
      </c>
      <c r="H6803" s="8" t="inlineStr">
        <is>
          <t>GranTurismo</t>
        </is>
      </c>
      <c r="I6803" s="8" t="inlineStr">
        <is>
          <t>3910HAFWB4NXAV6Z0</t>
        </is>
      </c>
      <c r="J6803" s="8" t="inlineStr">
        <is>
          <t>02 - Sports / GT</t>
        </is>
      </c>
      <c r="K6803" s="12" t="n">
        <v>1680000</v>
      </c>
      <c r="L6803" s="8" t="inlineStr">
        <is>
          <t>Washington</t>
        </is>
      </c>
      <c r="M6803" s="13" t="n">
        <v>16736.6</v>
      </c>
      <c r="N6803" s="13" t="n">
        <v>13899.75</v>
      </c>
      <c r="O6803" s="8" t="n"/>
    </row>
    <row r="6804">
      <c r="A6804" s="8" t="inlineStr">
        <is>
          <t>CANON-202604-006664</t>
        </is>
      </c>
      <c r="B6804" s="9" t="inlineStr">
        <is>
          <t>2026-04</t>
        </is>
      </c>
      <c r="C6804" s="10" t="n">
        <v>46128</v>
      </c>
      <c r="D6804" s="9" t="inlineStr">
        <is>
          <t>Bound</t>
        </is>
      </c>
      <c r="E6804" s="8" t="inlineStr">
        <is>
          <t>Everett Kingsford</t>
        </is>
      </c>
      <c r="F6804" s="11" t="n">
        <v>2020</v>
      </c>
      <c r="G6804" s="8" t="inlineStr">
        <is>
          <t>Maserati</t>
        </is>
      </c>
      <c r="H6804" s="8" t="inlineStr">
        <is>
          <t>GranTurismo</t>
        </is>
      </c>
      <c r="I6804" s="8" t="inlineStr">
        <is>
          <t>DMYV0TJ44102RERZS</t>
        </is>
      </c>
      <c r="J6804" s="8" t="inlineStr">
        <is>
          <t>02 - Sports / GT</t>
        </is>
      </c>
      <c r="K6804" s="12" t="n">
        <v>565000</v>
      </c>
      <c r="L6804" s="8" t="inlineStr">
        <is>
          <t>Maine</t>
        </is>
      </c>
      <c r="M6804" s="13" t="n">
        <v>7483.58</v>
      </c>
      <c r="N6804" s="13" t="n">
        <v>6215.11</v>
      </c>
      <c r="O6804" s="8" t="n"/>
    </row>
    <row r="6805">
      <c r="A6805" s="8" t="inlineStr">
        <is>
          <t>CANON-202604-006665</t>
        </is>
      </c>
      <c r="B6805" s="9" t="inlineStr">
        <is>
          <t>2026-04</t>
        </is>
      </c>
      <c r="C6805" s="10" t="n">
        <v>46121</v>
      </c>
      <c r="D6805" s="9" t="inlineStr">
        <is>
          <t>Bound</t>
        </is>
      </c>
      <c r="E6805" s="8" t="inlineStr">
        <is>
          <t>Priya Montoya</t>
        </is>
      </c>
      <c r="F6805" s="11" t="n">
        <v>2012</v>
      </c>
      <c r="G6805" s="8" t="inlineStr">
        <is>
          <t>Porsche</t>
        </is>
      </c>
      <c r="H6805" s="8" t="inlineStr">
        <is>
          <t>911 Turbo S</t>
        </is>
      </c>
      <c r="I6805" s="8" t="inlineStr">
        <is>
          <t>MF4Y3RHY8ZMH4ZWC7</t>
        </is>
      </c>
      <c r="J6805" s="8" t="inlineStr">
        <is>
          <t>02 - Sports / GT</t>
        </is>
      </c>
      <c r="K6805" s="12" t="n">
        <v>540000</v>
      </c>
      <c r="L6805" s="8" t="inlineStr">
        <is>
          <t>New York</t>
        </is>
      </c>
      <c r="M6805" s="13" t="n">
        <v>8476.98</v>
      </c>
      <c r="N6805" s="13" t="n">
        <v>7040.13</v>
      </c>
      <c r="O6805" s="8" t="n"/>
    </row>
    <row r="6806">
      <c r="A6806" s="8" t="inlineStr">
        <is>
          <t>CANON-202604-006667</t>
        </is>
      </c>
      <c r="B6806" s="9" t="inlineStr">
        <is>
          <t>2026-04</t>
        </is>
      </c>
      <c r="C6806" s="10" t="n">
        <v>46114</v>
      </c>
      <c r="D6806" s="9" t="inlineStr">
        <is>
          <t>Bound</t>
        </is>
      </c>
      <c r="E6806" s="8" t="inlineStr">
        <is>
          <t>Everett Ashcombe</t>
        </is>
      </c>
      <c r="F6806" s="11" t="n">
        <v>2023</v>
      </c>
      <c r="G6806" s="8" t="inlineStr">
        <is>
          <t>Mercedes-Benz</t>
        </is>
      </c>
      <c r="H6806" s="8" t="inlineStr">
        <is>
          <t>AMG GT</t>
        </is>
      </c>
      <c r="I6806" s="8" t="inlineStr">
        <is>
          <t>DTVSM3Z02ZGKJ3YZ2</t>
        </is>
      </c>
      <c r="J6806" s="8" t="inlineStr">
        <is>
          <t>02 - Sports / GT</t>
        </is>
      </c>
      <c r="K6806" s="12" t="n">
        <v>515000</v>
      </c>
      <c r="L6806" s="8" t="inlineStr">
        <is>
          <t>Louisiana</t>
        </is>
      </c>
      <c r="M6806" s="13" t="n">
        <v>7642.41</v>
      </c>
      <c r="N6806" s="13" t="n">
        <v>6347.02</v>
      </c>
      <c r="O6806" s="8" t="n"/>
    </row>
    <row r="6807">
      <c r="A6807" s="8" t="inlineStr">
        <is>
          <t>CANON-202604-006670</t>
        </is>
      </c>
      <c r="B6807" s="9" t="inlineStr">
        <is>
          <t>2026-04</t>
        </is>
      </c>
      <c r="C6807" s="10" t="n">
        <v>46141</v>
      </c>
      <c r="D6807" s="9" t="inlineStr">
        <is>
          <t>Bound</t>
        </is>
      </c>
      <c r="E6807" s="8" t="inlineStr">
        <is>
          <t>Lorenzo Rourke</t>
        </is>
      </c>
      <c r="F6807" s="11" t="n">
        <v>1993</v>
      </c>
      <c r="G6807" s="8" t="inlineStr">
        <is>
          <t>Aston Martin</t>
        </is>
      </c>
      <c r="H6807" s="8" t="inlineStr">
        <is>
          <t>DB12</t>
        </is>
      </c>
      <c r="I6807" s="8" t="inlineStr">
        <is>
          <t>AN26EDAPHY84SG7AT</t>
        </is>
      </c>
      <c r="J6807" s="8" t="inlineStr">
        <is>
          <t>02 - Sports / GT</t>
        </is>
      </c>
      <c r="K6807" s="12" t="n">
        <v>440000</v>
      </c>
      <c r="L6807" s="8" t="inlineStr">
        <is>
          <t>Illinois</t>
        </is>
      </c>
      <c r="M6807" s="13" t="n">
        <v>8467.92</v>
      </c>
      <c r="N6807" s="13" t="n">
        <v>7032.61</v>
      </c>
      <c r="O6807" s="8" t="n"/>
    </row>
    <row r="6808">
      <c r="A6808" s="8" t="inlineStr">
        <is>
          <t>CANON-202604-006671</t>
        </is>
      </c>
      <c r="B6808" s="9" t="inlineStr">
        <is>
          <t>2026-04</t>
        </is>
      </c>
      <c r="C6808" s="10" t="n">
        <v>46118</v>
      </c>
      <c r="D6808" s="9" t="inlineStr">
        <is>
          <t>Bound</t>
        </is>
      </c>
      <c r="E6808" s="8" t="inlineStr">
        <is>
          <t>Fenwick Whitlock</t>
        </is>
      </c>
      <c r="F6808" s="11" t="n">
        <v>1958</v>
      </c>
      <c r="G6808" s="8" t="inlineStr">
        <is>
          <t>Aston Martin</t>
        </is>
      </c>
      <c r="H6808" s="8" t="inlineStr">
        <is>
          <t>DB12</t>
        </is>
      </c>
      <c r="I6808" s="8" t="inlineStr">
        <is>
          <t>JB3TLX3YDM7YP3SS0</t>
        </is>
      </c>
      <c r="J6808" s="8" t="inlineStr">
        <is>
          <t>02 - Sports / GT</t>
        </is>
      </c>
      <c r="K6808" s="12" t="n">
        <v>565000</v>
      </c>
      <c r="L6808" s="8" t="inlineStr">
        <is>
          <t>Mississippi</t>
        </is>
      </c>
      <c r="M6808" s="13" t="n">
        <v>8245.799999999999</v>
      </c>
      <c r="N6808" s="13" t="n">
        <v>6848.14</v>
      </c>
      <c r="O6808" s="8" t="n"/>
    </row>
    <row r="6809">
      <c r="A6809" s="8" t="inlineStr">
        <is>
          <t>CANON-202604-006673</t>
        </is>
      </c>
      <c r="B6809" s="9" t="inlineStr">
        <is>
          <t>2026-04</t>
        </is>
      </c>
      <c r="C6809" s="10" t="n">
        <v>46138</v>
      </c>
      <c r="D6809" s="9" t="inlineStr">
        <is>
          <t>Bound</t>
        </is>
      </c>
      <c r="E6809" s="8" t="inlineStr">
        <is>
          <t>Callum Whitlock</t>
        </is>
      </c>
      <c r="F6809" s="11" t="n">
        <v>1997</v>
      </c>
      <c r="G6809" s="8" t="inlineStr">
        <is>
          <t>Maserati</t>
        </is>
      </c>
      <c r="H6809" s="8" t="inlineStr">
        <is>
          <t>GranTurismo</t>
        </is>
      </c>
      <c r="I6809" s="8" t="inlineStr">
        <is>
          <t>UBBB80VXZS3NDT62D</t>
        </is>
      </c>
      <c r="J6809" s="8" t="inlineStr">
        <is>
          <t>02 - Sports / GT</t>
        </is>
      </c>
      <c r="K6809" s="12" t="n">
        <v>1950000</v>
      </c>
      <c r="L6809" s="8" t="inlineStr">
        <is>
          <t>New Hampshire</t>
        </is>
      </c>
      <c r="M6809" s="13" t="n">
        <v>21045.28</v>
      </c>
      <c r="N6809" s="13" t="n">
        <v>17478.11</v>
      </c>
      <c r="O6809" s="8" t="n"/>
    </row>
    <row r="6810">
      <c r="A6810" s="8" t="inlineStr">
        <is>
          <t>CANON-202604-006674</t>
        </is>
      </c>
      <c r="B6810" s="9" t="inlineStr">
        <is>
          <t>2026-04</t>
        </is>
      </c>
      <c r="C6810" s="10" t="n">
        <v>46127</v>
      </c>
      <c r="D6810" s="9" t="inlineStr">
        <is>
          <t>Bound</t>
        </is>
      </c>
      <c r="E6810" s="8" t="inlineStr">
        <is>
          <t>Thaddeus Delacroix</t>
        </is>
      </c>
      <c r="F6810" s="11" t="n">
        <v>1968</v>
      </c>
      <c r="G6810" s="8" t="inlineStr">
        <is>
          <t>Bentley</t>
        </is>
      </c>
      <c r="H6810" s="8" t="inlineStr">
        <is>
          <t>Continental GT</t>
        </is>
      </c>
      <c r="I6810" s="8" t="inlineStr">
        <is>
          <t>04JP6ZSLYD2BNMRG1</t>
        </is>
      </c>
      <c r="J6810" s="8" t="inlineStr">
        <is>
          <t>02 - Sports / GT</t>
        </is>
      </c>
      <c r="K6810" s="12" t="n">
        <v>695000</v>
      </c>
      <c r="L6810" s="8" t="inlineStr">
        <is>
          <t>Virginia</t>
        </is>
      </c>
      <c r="M6810" s="13" t="n">
        <v>9290.709999999999</v>
      </c>
      <c r="N6810" s="13" t="n">
        <v>7715.93</v>
      </c>
      <c r="O6810" s="8" t="n"/>
    </row>
    <row r="6811">
      <c r="A6811" s="8" t="inlineStr">
        <is>
          <t>CANON-202604-006677</t>
        </is>
      </c>
      <c r="B6811" s="9" t="inlineStr">
        <is>
          <t>2026-04</t>
        </is>
      </c>
      <c r="C6811" s="10" t="n">
        <v>46141</v>
      </c>
      <c r="D6811" s="9" t="inlineStr">
        <is>
          <t>Bound</t>
        </is>
      </c>
      <c r="E6811" s="8" t="inlineStr">
        <is>
          <t>Aurelio Harrington</t>
        </is>
      </c>
      <c r="F6811" s="11" t="n">
        <v>1964</v>
      </c>
      <c r="G6811" s="8" t="inlineStr">
        <is>
          <t>McLaren</t>
        </is>
      </c>
      <c r="H6811" s="8" t="inlineStr">
        <is>
          <t>750S</t>
        </is>
      </c>
      <c r="I6811" s="8" t="inlineStr">
        <is>
          <t>KHERMNNRR2TTU2SV5</t>
        </is>
      </c>
      <c r="J6811" s="8" t="inlineStr">
        <is>
          <t>03 - Supercar</t>
        </is>
      </c>
      <c r="K6811" s="12" t="n">
        <v>920000</v>
      </c>
      <c r="L6811" s="8" t="inlineStr">
        <is>
          <t>North Dakota</t>
        </is>
      </c>
      <c r="M6811" s="13" t="n">
        <v>16820.38</v>
      </c>
      <c r="N6811" s="13" t="n">
        <v>13969.33</v>
      </c>
      <c r="O6811" s="8" t="n"/>
    </row>
    <row r="6812">
      <c r="A6812" s="8" t="inlineStr">
        <is>
          <t>CANON-202604-006680</t>
        </is>
      </c>
      <c r="B6812" s="9" t="inlineStr">
        <is>
          <t>2026-04</t>
        </is>
      </c>
      <c r="C6812" s="10" t="n">
        <v>46131</v>
      </c>
      <c r="D6812" s="9" t="inlineStr">
        <is>
          <t>Bound</t>
        </is>
      </c>
      <c r="E6812" s="8" t="inlineStr">
        <is>
          <t>Horace Thistlewood</t>
        </is>
      </c>
      <c r="F6812" s="11" t="n">
        <v>1998</v>
      </c>
      <c r="G6812" s="8" t="inlineStr">
        <is>
          <t>Mercedes-Benz</t>
        </is>
      </c>
      <c r="H6812" s="8" t="inlineStr">
        <is>
          <t>AMG GT</t>
        </is>
      </c>
      <c r="I6812" s="8" t="inlineStr">
        <is>
          <t>D2EJW2M0Y5HNLJJBG</t>
        </is>
      </c>
      <c r="J6812" s="8" t="inlineStr">
        <is>
          <t>02 - Sports / GT</t>
        </is>
      </c>
      <c r="K6812" s="12" t="n">
        <v>595000</v>
      </c>
      <c r="L6812" s="8" t="inlineStr">
        <is>
          <t>West Virginia</t>
        </is>
      </c>
      <c r="M6812" s="13" t="n">
        <v>9705.24</v>
      </c>
      <c r="N6812" s="13" t="n">
        <v>8060.2</v>
      </c>
      <c r="O6812" s="8" t="n"/>
    </row>
    <row r="6813">
      <c r="A6813" s="8" t="inlineStr">
        <is>
          <t>CANON-202604-006681</t>
        </is>
      </c>
      <c r="B6813" s="9" t="inlineStr">
        <is>
          <t>2026-04</t>
        </is>
      </c>
      <c r="C6813" s="10" t="n">
        <v>46116</v>
      </c>
      <c r="D6813" s="9" t="inlineStr">
        <is>
          <t>Bound</t>
        </is>
      </c>
      <c r="E6813" s="8" t="inlineStr">
        <is>
          <t>Delphine Underwood</t>
        </is>
      </c>
      <c r="F6813" s="11" t="n">
        <v>1976</v>
      </c>
      <c r="G6813" s="8" t="inlineStr">
        <is>
          <t>Ferrari</t>
        </is>
      </c>
      <c r="H6813" s="8" t="inlineStr">
        <is>
          <t>275 GTB/4</t>
        </is>
      </c>
      <c r="I6813" s="8" t="inlineStr">
        <is>
          <t>RHMPJZSJC9UU2N1MC</t>
        </is>
      </c>
      <c r="J6813" s="8" t="inlineStr">
        <is>
          <t>07 - Post-War Classic (1946-1972)</t>
        </is>
      </c>
      <c r="K6813" s="12" t="n">
        <v>955000</v>
      </c>
      <c r="L6813" s="8" t="inlineStr">
        <is>
          <t>Connecticut</t>
        </is>
      </c>
      <c r="M6813" s="13" t="n">
        <v>8677.889999999999</v>
      </c>
      <c r="N6813" s="13" t="n">
        <v>7206.99</v>
      </c>
      <c r="O6813" s="8" t="n"/>
    </row>
    <row r="6814">
      <c r="A6814" s="8" t="inlineStr">
        <is>
          <t>CANON-202604-006682</t>
        </is>
      </c>
      <c r="B6814" s="9" t="inlineStr">
        <is>
          <t>2026-04</t>
        </is>
      </c>
      <c r="C6814" s="10" t="n">
        <v>46134</v>
      </c>
      <c r="D6814" s="9" t="inlineStr">
        <is>
          <t>Bound</t>
        </is>
      </c>
      <c r="E6814" s="8" t="inlineStr">
        <is>
          <t>Wilhelmina Ashcombe</t>
        </is>
      </c>
      <c r="F6814" s="11" t="n">
        <v>1998</v>
      </c>
      <c r="G6814" s="8" t="inlineStr">
        <is>
          <t>Mercedes-Benz</t>
        </is>
      </c>
      <c r="H6814" s="8" t="inlineStr">
        <is>
          <t>AMG GT</t>
        </is>
      </c>
      <c r="I6814" s="8" t="inlineStr">
        <is>
          <t>ZHNKHLB1ZEPWB81MG</t>
        </is>
      </c>
      <c r="J6814" s="8" t="inlineStr">
        <is>
          <t>02 - Sports / GT</t>
        </is>
      </c>
      <c r="K6814" s="12" t="n">
        <v>665000</v>
      </c>
      <c r="L6814" s="8" t="inlineStr">
        <is>
          <t>South Dakota</t>
        </is>
      </c>
      <c r="M6814" s="13" t="n">
        <v>9052.780000000001</v>
      </c>
      <c r="N6814" s="13" t="n">
        <v>7518.33</v>
      </c>
      <c r="O6814" s="8" t="n"/>
    </row>
    <row r="6815">
      <c r="A6815" s="8" t="inlineStr">
        <is>
          <t>CANON-202604-006683</t>
        </is>
      </c>
      <c r="B6815" s="9" t="inlineStr">
        <is>
          <t>2026-04</t>
        </is>
      </c>
      <c r="C6815" s="10" t="n">
        <v>46138</v>
      </c>
      <c r="D6815" s="9" t="inlineStr">
        <is>
          <t>Bound</t>
        </is>
      </c>
      <c r="E6815" s="8" t="inlineStr">
        <is>
          <t>Sunniva Merriweather</t>
        </is>
      </c>
      <c r="F6815" s="11" t="n">
        <v>1988</v>
      </c>
      <c r="G6815" s="8" t="inlineStr">
        <is>
          <t>BMW</t>
        </is>
      </c>
      <c r="H6815" s="8" t="inlineStr">
        <is>
          <t>M8 Competition</t>
        </is>
      </c>
      <c r="I6815" s="8" t="inlineStr">
        <is>
          <t>TX3TASPMD8JRBZHCW</t>
        </is>
      </c>
      <c r="J6815" s="8" t="inlineStr">
        <is>
          <t>02 - Sports / GT</t>
        </is>
      </c>
      <c r="K6815" s="12" t="n">
        <v>355000</v>
      </c>
      <c r="L6815" s="8" t="inlineStr">
        <is>
          <t>Tennessee</t>
        </is>
      </c>
      <c r="M6815" s="13" t="n">
        <v>4923.11</v>
      </c>
      <c r="N6815" s="13" t="n">
        <v>4088.64</v>
      </c>
      <c r="O6815" s="8" t="n"/>
    </row>
    <row r="6816">
      <c r="A6816" s="8" t="inlineStr">
        <is>
          <t>CANON-202604-006686</t>
        </is>
      </c>
      <c r="B6816" s="9" t="inlineStr">
        <is>
          <t>2026-04</t>
        </is>
      </c>
      <c r="C6816" s="10" t="n">
        <v>46132</v>
      </c>
      <c r="D6816" s="9" t="inlineStr">
        <is>
          <t>Bound</t>
        </is>
      </c>
      <c r="E6816" s="8" t="inlineStr">
        <is>
          <t>Cassius Vasquez</t>
        </is>
      </c>
      <c r="F6816" s="11" t="n">
        <v>2003</v>
      </c>
      <c r="G6816" s="8" t="inlineStr">
        <is>
          <t>Singer</t>
        </is>
      </c>
      <c r="H6816" s="8" t="inlineStr">
        <is>
          <t>911 Reimagined</t>
        </is>
      </c>
      <c r="I6816" s="8" t="inlineStr">
        <is>
          <t>KGFFZMEVBYN2LHNG4</t>
        </is>
      </c>
      <c r="J6816" s="8" t="inlineStr">
        <is>
          <t>11 - Restomod / Coachbuilt / Bespoke</t>
        </is>
      </c>
      <c r="K6816" s="12" t="n">
        <v>510000</v>
      </c>
      <c r="L6816" s="8" t="inlineStr">
        <is>
          <t>Illinois</t>
        </is>
      </c>
      <c r="M6816" s="13" t="n">
        <v>10207.7</v>
      </c>
      <c r="N6816" s="13" t="n">
        <v>8477.49</v>
      </c>
      <c r="O6816" s="8" t="n"/>
    </row>
    <row r="6817">
      <c r="A6817" s="8" t="inlineStr">
        <is>
          <t>CANON-202604-006688</t>
        </is>
      </c>
      <c r="B6817" s="9" t="inlineStr">
        <is>
          <t>2026-04</t>
        </is>
      </c>
      <c r="C6817" s="10" t="n">
        <v>46119</v>
      </c>
      <c r="D6817" s="9" t="inlineStr">
        <is>
          <t>Bound</t>
        </is>
      </c>
      <c r="E6817" s="8" t="inlineStr">
        <is>
          <t>Callum Okonkwo</t>
        </is>
      </c>
      <c r="F6817" s="11" t="n">
        <v>2008</v>
      </c>
      <c r="G6817" s="8" t="inlineStr">
        <is>
          <t>Ferrari</t>
        </is>
      </c>
      <c r="H6817" s="8" t="inlineStr">
        <is>
          <t>275 GTB/4</t>
        </is>
      </c>
      <c r="I6817" s="8" t="inlineStr">
        <is>
          <t>8S6ZM993R2A5F0LGP</t>
        </is>
      </c>
      <c r="J6817" s="8" t="inlineStr">
        <is>
          <t>07 - Post-War Classic (1946-1972)</t>
        </is>
      </c>
      <c r="K6817" s="12" t="n">
        <v>520000</v>
      </c>
      <c r="L6817" s="8" t="inlineStr">
        <is>
          <t>Texas</t>
        </is>
      </c>
      <c r="M6817" s="13" t="n">
        <v>4851.7</v>
      </c>
      <c r="N6817" s="13" t="n">
        <v>4029.34</v>
      </c>
      <c r="O6817" s="8" t="n"/>
    </row>
    <row r="6818">
      <c r="A6818" s="8" t="inlineStr">
        <is>
          <t>CANON-202604-006689</t>
        </is>
      </c>
      <c r="B6818" s="9" t="inlineStr">
        <is>
          <t>2026-04</t>
        </is>
      </c>
      <c r="C6818" s="10" t="n">
        <v>46114</v>
      </c>
      <c r="D6818" s="9" t="inlineStr">
        <is>
          <t>Bound</t>
        </is>
      </c>
      <c r="E6818" s="8" t="inlineStr">
        <is>
          <t>Wilhelmina Whitlock</t>
        </is>
      </c>
      <c r="F6818" s="11" t="n">
        <v>2013</v>
      </c>
      <c r="G6818" s="8" t="inlineStr">
        <is>
          <t>McLaren</t>
        </is>
      </c>
      <c r="H6818" s="8" t="inlineStr">
        <is>
          <t>750S</t>
        </is>
      </c>
      <c r="I6818" s="8" t="inlineStr">
        <is>
          <t>TG03WTBNSAJ7BUCXJ</t>
        </is>
      </c>
      <c r="J6818" s="8" t="inlineStr">
        <is>
          <t>03 - Supercar</t>
        </is>
      </c>
      <c r="K6818" s="12" t="n">
        <v>630000</v>
      </c>
      <c r="L6818" s="8" t="inlineStr">
        <is>
          <t>Washington</t>
        </is>
      </c>
      <c r="M6818" s="13" t="n">
        <v>10840.75</v>
      </c>
      <c r="N6818" s="13" t="n">
        <v>9003.24</v>
      </c>
      <c r="O6818" s="8" t="n"/>
    </row>
    <row r="6819">
      <c r="A6819" s="8" t="inlineStr">
        <is>
          <t>CANON-202604-006690</t>
        </is>
      </c>
      <c r="B6819" s="9" t="inlineStr">
        <is>
          <t>2026-04</t>
        </is>
      </c>
      <c r="C6819" s="10" t="n">
        <v>46121</v>
      </c>
      <c r="D6819" s="9" t="inlineStr">
        <is>
          <t>Bound</t>
        </is>
      </c>
      <c r="E6819" s="8" t="inlineStr">
        <is>
          <t>Leopold Thistlewood</t>
        </is>
      </c>
      <c r="F6819" s="11" t="n">
        <v>2018</v>
      </c>
      <c r="G6819" s="8" t="inlineStr">
        <is>
          <t>Porsche</t>
        </is>
      </c>
      <c r="H6819" s="8" t="inlineStr">
        <is>
          <t>911 Turbo S</t>
        </is>
      </c>
      <c r="I6819" s="8" t="inlineStr">
        <is>
          <t>MGBHT0C6J3ACZCD0U</t>
        </is>
      </c>
      <c r="J6819" s="8" t="inlineStr">
        <is>
          <t>02 - Sports / GT</t>
        </is>
      </c>
      <c r="K6819" s="12" t="n">
        <v>1240000</v>
      </c>
      <c r="L6819" s="8" t="inlineStr">
        <is>
          <t>Maryland</t>
        </is>
      </c>
      <c r="M6819" s="13" t="n">
        <v>12224.53</v>
      </c>
      <c r="N6819" s="13" t="n">
        <v>10152.47</v>
      </c>
      <c r="O6819" s="8" t="n"/>
    </row>
    <row r="6820">
      <c r="A6820" s="8" t="inlineStr">
        <is>
          <t>CANON-202604-006691</t>
        </is>
      </c>
      <c r="B6820" s="9" t="inlineStr">
        <is>
          <t>2026-04</t>
        </is>
      </c>
      <c r="C6820" s="10" t="n">
        <v>46142</v>
      </c>
      <c r="D6820" s="9" t="inlineStr">
        <is>
          <t>Bound</t>
        </is>
      </c>
      <c r="E6820" s="8" t="inlineStr">
        <is>
          <t>Mireille Harrington</t>
        </is>
      </c>
      <c r="F6820" s="11" t="n">
        <v>1979</v>
      </c>
      <c r="G6820" s="8" t="inlineStr">
        <is>
          <t>Mercedes-Benz</t>
        </is>
      </c>
      <c r="H6820" s="8" t="inlineStr">
        <is>
          <t>AMG GT</t>
        </is>
      </c>
      <c r="I6820" s="8" t="inlineStr">
        <is>
          <t>Z1DJPFG1B0XR8P6J7</t>
        </is>
      </c>
      <c r="J6820" s="8" t="inlineStr">
        <is>
          <t>02 - Sports / GT</t>
        </is>
      </c>
      <c r="K6820" s="12" t="n">
        <v>685000</v>
      </c>
      <c r="L6820" s="8" t="inlineStr">
        <is>
          <t>Maine</t>
        </is>
      </c>
      <c r="M6820" s="13" t="n">
        <v>9073.02</v>
      </c>
      <c r="N6820" s="13" t="n">
        <v>7535.14</v>
      </c>
      <c r="O6820" s="8" t="n"/>
    </row>
    <row r="6821">
      <c r="A6821" s="8" t="inlineStr">
        <is>
          <t>CANON-202604-006692</t>
        </is>
      </c>
      <c r="B6821" s="9" t="inlineStr">
        <is>
          <t>2026-04</t>
        </is>
      </c>
      <c r="C6821" s="10" t="n">
        <v>46116</v>
      </c>
      <c r="D6821" s="9" t="inlineStr">
        <is>
          <t>Bound</t>
        </is>
      </c>
      <c r="E6821" s="8" t="inlineStr">
        <is>
          <t>Emiliano Farkas</t>
        </is>
      </c>
      <c r="F6821" s="11" t="n">
        <v>2009</v>
      </c>
      <c r="G6821" s="8" t="inlineStr">
        <is>
          <t>Ferrari</t>
        </is>
      </c>
      <c r="H6821" s="8" t="inlineStr">
        <is>
          <t>SF90 Stradale</t>
        </is>
      </c>
      <c r="I6821" s="8" t="inlineStr">
        <is>
          <t>T45TXTTEBXDYHSWWM</t>
        </is>
      </c>
      <c r="J6821" s="8" t="inlineStr">
        <is>
          <t>03 - Supercar</t>
        </is>
      </c>
      <c r="K6821" s="12" t="n">
        <v>1080000</v>
      </c>
      <c r="L6821" s="8" t="inlineStr">
        <is>
          <t>Louisiana</t>
        </is>
      </c>
      <c r="M6821" s="13" t="n">
        <v>19725.28</v>
      </c>
      <c r="N6821" s="13" t="n">
        <v>16381.85</v>
      </c>
      <c r="O6821" s="8" t="n"/>
    </row>
    <row r="6822">
      <c r="A6822" s="8" t="inlineStr">
        <is>
          <t>CANON-202604-006693</t>
        </is>
      </c>
      <c r="B6822" s="9" t="inlineStr">
        <is>
          <t>2026-04</t>
        </is>
      </c>
      <c r="C6822" s="10" t="n">
        <v>46133</v>
      </c>
      <c r="D6822" s="9" t="inlineStr">
        <is>
          <t>Bound</t>
        </is>
      </c>
      <c r="E6822" s="8" t="inlineStr">
        <is>
          <t>Wilhelmina Thistlewood</t>
        </is>
      </c>
      <c r="F6822" s="11" t="n">
        <v>2021</v>
      </c>
      <c r="G6822" s="8" t="inlineStr">
        <is>
          <t>Porsche</t>
        </is>
      </c>
      <c r="H6822" s="8" t="inlineStr">
        <is>
          <t>911 Turbo S</t>
        </is>
      </c>
      <c r="I6822" s="8" t="inlineStr">
        <is>
          <t>2EL4HWTLSK7P4HCF9</t>
        </is>
      </c>
      <c r="J6822" s="8" t="inlineStr">
        <is>
          <t>02 - Sports / GT</t>
        </is>
      </c>
      <c r="K6822" s="12" t="n">
        <v>690000</v>
      </c>
      <c r="L6822" s="8" t="inlineStr">
        <is>
          <t>Alaska</t>
        </is>
      </c>
      <c r="M6822" s="13" t="n">
        <v>9646.98</v>
      </c>
      <c r="N6822" s="13" t="n">
        <v>8011.82</v>
      </c>
      <c r="O6822" s="8" t="n"/>
    </row>
    <row r="6823">
      <c r="A6823" s="8" t="inlineStr">
        <is>
          <t>CANON-202604-006695</t>
        </is>
      </c>
      <c r="B6823" s="9" t="inlineStr">
        <is>
          <t>2026-04</t>
        </is>
      </c>
      <c r="C6823" s="10" t="n">
        <v>46129</v>
      </c>
      <c r="D6823" s="9" t="inlineStr">
        <is>
          <t>Bound</t>
        </is>
      </c>
      <c r="E6823" s="8" t="inlineStr">
        <is>
          <t>Marisol Kingsford</t>
        </is>
      </c>
      <c r="F6823" s="11" t="n">
        <v>1976</v>
      </c>
      <c r="G6823" s="8" t="inlineStr">
        <is>
          <t>Lamborghini</t>
        </is>
      </c>
      <c r="H6823" s="8" t="inlineStr">
        <is>
          <t>Huracan EVO</t>
        </is>
      </c>
      <c r="I6823" s="8" t="inlineStr">
        <is>
          <t>BJ5VW7HL0S5WT3MRM</t>
        </is>
      </c>
      <c r="J6823" s="8" t="inlineStr">
        <is>
          <t>03 - Supercar</t>
        </is>
      </c>
      <c r="K6823" s="12" t="n">
        <v>1460000</v>
      </c>
      <c r="L6823" s="8" t="inlineStr">
        <is>
          <t>Pennsylvania</t>
        </is>
      </c>
      <c r="M6823" s="13" t="n">
        <v>22037.74</v>
      </c>
      <c r="N6823" s="13" t="n">
        <v>18302.34</v>
      </c>
      <c r="O6823" s="8" t="n"/>
    </row>
    <row r="6824">
      <c r="A6824" s="8" t="inlineStr">
        <is>
          <t>CANON-202604-006697</t>
        </is>
      </c>
      <c r="B6824" s="9" t="inlineStr">
        <is>
          <t>2026-04</t>
        </is>
      </c>
      <c r="C6824" s="10" t="n">
        <v>46140</v>
      </c>
      <c r="D6824" s="9" t="inlineStr">
        <is>
          <t>Bound</t>
        </is>
      </c>
      <c r="E6824" s="8" t="inlineStr">
        <is>
          <t>Aurelio Bellandi</t>
        </is>
      </c>
      <c r="F6824" s="11" t="n">
        <v>1972</v>
      </c>
      <c r="G6824" s="8" t="inlineStr">
        <is>
          <t>Porsche</t>
        </is>
      </c>
      <c r="H6824" s="8" t="inlineStr">
        <is>
          <t>911 Turbo S</t>
        </is>
      </c>
      <c r="I6824" s="8" t="inlineStr">
        <is>
          <t>M9EK31TNT933NFA5C</t>
        </is>
      </c>
      <c r="J6824" s="8" t="inlineStr">
        <is>
          <t>02 - Sports / GT</t>
        </is>
      </c>
      <c r="K6824" s="12" t="n">
        <v>725000</v>
      </c>
      <c r="L6824" s="8" t="inlineStr">
        <is>
          <t>Ohio</t>
        </is>
      </c>
      <c r="M6824" s="13" t="n">
        <v>12359.2</v>
      </c>
      <c r="N6824" s="13" t="n">
        <v>10264.32</v>
      </c>
      <c r="O6824" s="8" t="n"/>
    </row>
    <row r="6825">
      <c r="A6825" s="8" t="inlineStr">
        <is>
          <t>CANON-202604-006698</t>
        </is>
      </c>
      <c r="B6825" s="9" t="inlineStr">
        <is>
          <t>2026-04</t>
        </is>
      </c>
      <c r="C6825" s="10" t="n">
        <v>46121</v>
      </c>
      <c r="D6825" s="9" t="inlineStr">
        <is>
          <t>Bound</t>
        </is>
      </c>
      <c r="E6825" s="8" t="inlineStr">
        <is>
          <t>Aurelio Thistlewood</t>
        </is>
      </c>
      <c r="F6825" s="11" t="n">
        <v>1960</v>
      </c>
      <c r="G6825" s="8" t="inlineStr">
        <is>
          <t>Bentley</t>
        </is>
      </c>
      <c r="H6825" s="8" t="inlineStr">
        <is>
          <t>Continental GT</t>
        </is>
      </c>
      <c r="I6825" s="8" t="inlineStr">
        <is>
          <t>DH9W08Z2WM9EXKXEK</t>
        </is>
      </c>
      <c r="J6825" s="8" t="inlineStr">
        <is>
          <t>02 - Sports / GT</t>
        </is>
      </c>
      <c r="K6825" s="12" t="n">
        <v>445000</v>
      </c>
      <c r="L6825" s="8" t="inlineStr">
        <is>
          <t>California</t>
        </is>
      </c>
      <c r="M6825" s="13" t="n">
        <v>8501.18</v>
      </c>
      <c r="N6825" s="13" t="n">
        <v>7060.23</v>
      </c>
      <c r="O6825" s="8" t="n"/>
    </row>
    <row r="6826">
      <c r="A6826" s="8" t="inlineStr">
        <is>
          <t>CANON-202604-006699</t>
        </is>
      </c>
      <c r="B6826" s="9" t="inlineStr">
        <is>
          <t>2026-04</t>
        </is>
      </c>
      <c r="C6826" s="10" t="n">
        <v>46137</v>
      </c>
      <c r="D6826" s="9" t="inlineStr">
        <is>
          <t>Bound</t>
        </is>
      </c>
      <c r="E6826" s="8" t="inlineStr">
        <is>
          <t>Mireille Whitlock</t>
        </is>
      </c>
      <c r="F6826" s="11" t="n">
        <v>2020</v>
      </c>
      <c r="G6826" s="8" t="inlineStr">
        <is>
          <t>Bentley</t>
        </is>
      </c>
      <c r="H6826" s="8" t="inlineStr">
        <is>
          <t>4.5 Litre</t>
        </is>
      </c>
      <c r="I6826" s="8" t="inlineStr">
        <is>
          <t>6ER1N110B5J4VFNLW</t>
        </is>
      </c>
      <c r="J6826" s="8" t="inlineStr">
        <is>
          <t>06 - Vintage Pre-War (pre-1946)</t>
        </is>
      </c>
      <c r="K6826" s="12" t="n">
        <v>1195000</v>
      </c>
      <c r="L6826" s="8" t="inlineStr">
        <is>
          <t>California</t>
        </is>
      </c>
      <c r="M6826" s="13" t="n">
        <v>10349.15</v>
      </c>
      <c r="N6826" s="13" t="n">
        <v>8594.969999999999</v>
      </c>
      <c r="O6826" s="8" t="n"/>
    </row>
    <row r="6827">
      <c r="A6827" s="8" t="inlineStr">
        <is>
          <t>CANON-202604-006700</t>
        </is>
      </c>
      <c r="B6827" s="9" t="inlineStr">
        <is>
          <t>2026-04</t>
        </is>
      </c>
      <c r="C6827" s="10" t="n">
        <v>46121</v>
      </c>
      <c r="D6827" s="9" t="inlineStr">
        <is>
          <t>Bound</t>
        </is>
      </c>
      <c r="E6827" s="8" t="inlineStr">
        <is>
          <t>Delphine Underwood</t>
        </is>
      </c>
      <c r="F6827" s="11" t="n">
        <v>1961</v>
      </c>
      <c r="G6827" s="8" t="inlineStr">
        <is>
          <t>BMW</t>
        </is>
      </c>
      <c r="H6827" s="8" t="inlineStr">
        <is>
          <t>M8 Competition</t>
        </is>
      </c>
      <c r="I6827" s="8" t="inlineStr">
        <is>
          <t>6HTVG8TSC0VVLCSXF</t>
        </is>
      </c>
      <c r="J6827" s="8" t="inlineStr">
        <is>
          <t>02 - Sports / GT</t>
        </is>
      </c>
      <c r="K6827" s="12" t="n">
        <v>1205000</v>
      </c>
      <c r="L6827" s="8" t="inlineStr">
        <is>
          <t>New Jersey</t>
        </is>
      </c>
      <c r="M6827" s="13" t="n">
        <v>11379.29</v>
      </c>
      <c r="N6827" s="13" t="n">
        <v>9450.5</v>
      </c>
      <c r="O6827" s="8" t="n"/>
    </row>
    <row r="6828">
      <c r="A6828" s="8" t="inlineStr">
        <is>
          <t>CANON-202604-006701</t>
        </is>
      </c>
      <c r="B6828" s="9" t="inlineStr">
        <is>
          <t>2026-04</t>
        </is>
      </c>
      <c r="C6828" s="10" t="n">
        <v>46127</v>
      </c>
      <c r="D6828" s="9" t="inlineStr">
        <is>
          <t>Bound</t>
        </is>
      </c>
      <c r="E6828" s="8" t="inlineStr">
        <is>
          <t>Ottilie Blackwood</t>
        </is>
      </c>
      <c r="F6828" s="11" t="n">
        <v>2009</v>
      </c>
      <c r="G6828" s="8" t="inlineStr">
        <is>
          <t>Bentley</t>
        </is>
      </c>
      <c r="H6828" s="8" t="inlineStr">
        <is>
          <t>Continental GT</t>
        </is>
      </c>
      <c r="I6828" s="8" t="inlineStr">
        <is>
          <t>185PX5AGGCT7KMDD8</t>
        </is>
      </c>
      <c r="J6828" s="8" t="inlineStr">
        <is>
          <t>02 - Sports / GT</t>
        </is>
      </c>
      <c r="K6828" s="12" t="n">
        <v>525000</v>
      </c>
      <c r="L6828" s="8" t="inlineStr">
        <is>
          <t>Arizona</t>
        </is>
      </c>
      <c r="M6828" s="13" t="n">
        <v>6503.07</v>
      </c>
      <c r="N6828" s="13" t="n">
        <v>5400.8</v>
      </c>
      <c r="O6828" s="8" t="n"/>
    </row>
    <row r="6829">
      <c r="A6829" s="8" t="inlineStr">
        <is>
          <t>CANON-202604-006702</t>
        </is>
      </c>
      <c r="B6829" s="9" t="inlineStr">
        <is>
          <t>2026-04</t>
        </is>
      </c>
      <c r="C6829" s="10" t="n">
        <v>46139</v>
      </c>
      <c r="D6829" s="9" t="inlineStr">
        <is>
          <t>Bound</t>
        </is>
      </c>
      <c r="E6829" s="8" t="inlineStr">
        <is>
          <t>Anouk Castellanos</t>
        </is>
      </c>
      <c r="F6829" s="11" t="n">
        <v>1999</v>
      </c>
      <c r="G6829" s="8" t="inlineStr">
        <is>
          <t>Ferrari</t>
        </is>
      </c>
      <c r="H6829" s="8" t="inlineStr">
        <is>
          <t>275 GTB/4</t>
        </is>
      </c>
      <c r="I6829" s="8" t="inlineStr">
        <is>
          <t>G3R10ACARM525J58V</t>
        </is>
      </c>
      <c r="J6829" s="8" t="inlineStr">
        <is>
          <t>07 - Post-War Classic (1946-1972)</t>
        </is>
      </c>
      <c r="K6829" s="12" t="n">
        <v>960000</v>
      </c>
      <c r="L6829" s="8" t="inlineStr">
        <is>
          <t>Minnesota</t>
        </is>
      </c>
      <c r="M6829" s="13" t="n">
        <v>10281.06</v>
      </c>
      <c r="N6829" s="13" t="n">
        <v>8538.42</v>
      </c>
      <c r="O6829" s="8" t="n"/>
    </row>
    <row r="6830">
      <c r="A6830" s="8" t="inlineStr">
        <is>
          <t>CANON-202604-006703</t>
        </is>
      </c>
      <c r="B6830" s="9" t="inlineStr">
        <is>
          <t>2026-04</t>
        </is>
      </c>
      <c r="C6830" s="10" t="n">
        <v>46121</v>
      </c>
      <c r="D6830" s="9" t="inlineStr">
        <is>
          <t>Bound</t>
        </is>
      </c>
      <c r="E6830" s="8" t="inlineStr">
        <is>
          <t>Aurelio Chattopadhyay</t>
        </is>
      </c>
      <c r="F6830" s="11" t="n">
        <v>1987</v>
      </c>
      <c r="G6830" s="8" t="inlineStr">
        <is>
          <t>McLaren</t>
        </is>
      </c>
      <c r="H6830" s="8" t="inlineStr">
        <is>
          <t>750S</t>
        </is>
      </c>
      <c r="I6830" s="8" t="inlineStr">
        <is>
          <t>0D3PRXE4B5W7257PH</t>
        </is>
      </c>
      <c r="J6830" s="8" t="inlineStr">
        <is>
          <t>03 - Supercar</t>
        </is>
      </c>
      <c r="K6830" s="12" t="n">
        <v>1235000</v>
      </c>
      <c r="L6830" s="8" t="inlineStr">
        <is>
          <t>Pennsylvania</t>
        </is>
      </c>
      <c r="M6830" s="13" t="n">
        <v>18641.51</v>
      </c>
      <c r="N6830" s="13" t="n">
        <v>15481.77</v>
      </c>
      <c r="O6830" s="8" t="n"/>
    </row>
    <row r="6831">
      <c r="A6831" s="8" t="inlineStr">
        <is>
          <t>CANON-202604-006705</t>
        </is>
      </c>
      <c r="B6831" s="9" t="inlineStr">
        <is>
          <t>2026-04</t>
        </is>
      </c>
      <c r="C6831" s="10" t="n">
        <v>46129</v>
      </c>
      <c r="D6831" s="9" t="inlineStr">
        <is>
          <t>Bound</t>
        </is>
      </c>
      <c r="E6831" s="8" t="inlineStr">
        <is>
          <t>Lorenzo Fairweather</t>
        </is>
      </c>
      <c r="F6831" s="11" t="n">
        <v>1979</v>
      </c>
      <c r="G6831" s="8" t="inlineStr">
        <is>
          <t>Ferrari</t>
        </is>
      </c>
      <c r="H6831" s="8" t="inlineStr">
        <is>
          <t>SF90 Stradale</t>
        </is>
      </c>
      <c r="I6831" s="8" t="inlineStr">
        <is>
          <t>JZLWVVPLGAD6D93Z6</t>
        </is>
      </c>
      <c r="J6831" s="8" t="inlineStr">
        <is>
          <t>03 - Supercar</t>
        </is>
      </c>
      <c r="K6831" s="12" t="n">
        <v>1605000</v>
      </c>
      <c r="L6831" s="8" t="inlineStr">
        <is>
          <t>Washington</t>
        </is>
      </c>
      <c r="M6831" s="13" t="n">
        <v>23257.36</v>
      </c>
      <c r="N6831" s="13" t="n">
        <v>19315.24</v>
      </c>
      <c r="O6831" s="8" t="n"/>
    </row>
    <row r="6832">
      <c r="A6832" s="8" t="inlineStr">
        <is>
          <t>CANON-202604-006706</t>
        </is>
      </c>
      <c r="B6832" s="9" t="inlineStr">
        <is>
          <t>2026-04</t>
        </is>
      </c>
      <c r="C6832" s="10" t="n">
        <v>46120</v>
      </c>
      <c r="D6832" s="9" t="inlineStr">
        <is>
          <t>Bound</t>
        </is>
      </c>
      <c r="E6832" s="8" t="inlineStr">
        <is>
          <t>Thaddeus Farkas</t>
        </is>
      </c>
      <c r="F6832" s="11" t="n">
        <v>2005</v>
      </c>
      <c r="G6832" s="8" t="inlineStr">
        <is>
          <t>Ferrari</t>
        </is>
      </c>
      <c r="H6832" s="8" t="inlineStr">
        <is>
          <t>275 GTB/4</t>
        </is>
      </c>
      <c r="I6832" s="8" t="inlineStr">
        <is>
          <t>XZ6Z2FDG3LG7K9JM8</t>
        </is>
      </c>
      <c r="J6832" s="8" t="inlineStr">
        <is>
          <t>07 - Post-War Classic (1946-1972)</t>
        </is>
      </c>
      <c r="K6832" s="12" t="n">
        <v>610000</v>
      </c>
      <c r="L6832" s="8" t="inlineStr">
        <is>
          <t>Washington</t>
        </is>
      </c>
      <c r="M6832" s="13" t="n">
        <v>4751.09</v>
      </c>
      <c r="N6832" s="13" t="n">
        <v>3945.78</v>
      </c>
      <c r="O6832" s="8" t="n"/>
    </row>
    <row r="6833">
      <c r="A6833" s="8" t="inlineStr">
        <is>
          <t>CANON-202604-006709</t>
        </is>
      </c>
      <c r="B6833" s="9" t="inlineStr">
        <is>
          <t>2026-04</t>
        </is>
      </c>
      <c r="C6833" s="10" t="n">
        <v>46135</v>
      </c>
      <c r="D6833" s="9" t="inlineStr">
        <is>
          <t>Bound</t>
        </is>
      </c>
      <c r="E6833" s="8" t="inlineStr">
        <is>
          <t>Beatrix Ashcombe</t>
        </is>
      </c>
      <c r="F6833" s="11" t="n">
        <v>2017</v>
      </c>
      <c r="G6833" s="8" t="inlineStr">
        <is>
          <t>Bentley</t>
        </is>
      </c>
      <c r="H6833" s="8" t="inlineStr">
        <is>
          <t>Continental GT</t>
        </is>
      </c>
      <c r="I6833" s="8" t="inlineStr">
        <is>
          <t>11KE8UJ2FD2JZW8KV</t>
        </is>
      </c>
      <c r="J6833" s="8" t="inlineStr">
        <is>
          <t>02 - Sports / GT</t>
        </is>
      </c>
      <c r="K6833" s="12" t="n">
        <v>350000</v>
      </c>
      <c r="L6833" s="8" t="inlineStr">
        <is>
          <t>Utah</t>
        </is>
      </c>
      <c r="M6833" s="13" t="n">
        <v>6686.32</v>
      </c>
      <c r="N6833" s="13" t="n">
        <v>5552.99</v>
      </c>
      <c r="O6833" s="8" t="n"/>
    </row>
    <row r="6834">
      <c r="A6834" s="8" t="inlineStr">
        <is>
          <t>CANON-202604-006710</t>
        </is>
      </c>
      <c r="B6834" s="9" t="inlineStr">
        <is>
          <t>2026-04</t>
        </is>
      </c>
      <c r="C6834" s="10" t="n">
        <v>46125</v>
      </c>
      <c r="D6834" s="9" t="inlineStr">
        <is>
          <t>Bound</t>
        </is>
      </c>
      <c r="E6834" s="8" t="inlineStr">
        <is>
          <t>Marisol Montoya</t>
        </is>
      </c>
      <c r="F6834" s="11" t="n">
        <v>2015</v>
      </c>
      <c r="G6834" s="8" t="inlineStr">
        <is>
          <t>Lamborghini</t>
        </is>
      </c>
      <c r="H6834" s="8" t="inlineStr">
        <is>
          <t>Huracan EVO</t>
        </is>
      </c>
      <c r="I6834" s="8" t="inlineStr">
        <is>
          <t>653B91HMB1SP4ETKK</t>
        </is>
      </c>
      <c r="J6834" s="8" t="inlineStr">
        <is>
          <t>03 - Supercar</t>
        </is>
      </c>
      <c r="K6834" s="12" t="n">
        <v>1410000</v>
      </c>
      <c r="L6834" s="8" t="inlineStr">
        <is>
          <t>California</t>
        </is>
      </c>
      <c r="M6834" s="13" t="n">
        <v>28732.08</v>
      </c>
      <c r="N6834" s="13" t="n">
        <v>23861.99</v>
      </c>
      <c r="O6834" s="8" t="n"/>
    </row>
    <row r="6835">
      <c r="A6835" s="8" t="inlineStr">
        <is>
          <t>CANON-202604-006714</t>
        </is>
      </c>
      <c r="B6835" s="9" t="inlineStr">
        <is>
          <t>2026-04</t>
        </is>
      </c>
      <c r="C6835" s="10" t="n">
        <v>46131</v>
      </c>
      <c r="D6835" s="9" t="inlineStr">
        <is>
          <t>Bound</t>
        </is>
      </c>
      <c r="E6835" s="8" t="inlineStr">
        <is>
          <t>Lorenzo Rourke</t>
        </is>
      </c>
      <c r="F6835" s="11" t="n">
        <v>2021</v>
      </c>
      <c r="G6835" s="8" t="inlineStr">
        <is>
          <t>Ferrari</t>
        </is>
      </c>
      <c r="H6835" s="8" t="inlineStr">
        <is>
          <t>SF90 Stradale</t>
        </is>
      </c>
      <c r="I6835" s="8" t="inlineStr">
        <is>
          <t>PC67YM19SLFGSKZTF</t>
        </is>
      </c>
      <c r="J6835" s="8" t="inlineStr">
        <is>
          <t>03 - Supercar</t>
        </is>
      </c>
      <c r="K6835" s="12" t="n">
        <v>1705000</v>
      </c>
      <c r="L6835" s="8" t="inlineStr">
        <is>
          <t>Wisconsin</t>
        </is>
      </c>
      <c r="M6835" s="13" t="n">
        <v>30883.02</v>
      </c>
      <c r="N6835" s="13" t="n">
        <v>25648.35</v>
      </c>
      <c r="O6835" s="8" t="n"/>
    </row>
    <row r="6836">
      <c r="A6836" s="8" t="inlineStr">
        <is>
          <t>CANON-202604-006715</t>
        </is>
      </c>
      <c r="B6836" s="9" t="inlineStr">
        <is>
          <t>2026-04</t>
        </is>
      </c>
      <c r="C6836" s="10" t="n">
        <v>46115</v>
      </c>
      <c r="D6836" s="9" t="inlineStr">
        <is>
          <t>Bound</t>
        </is>
      </c>
      <c r="E6836" s="8" t="inlineStr">
        <is>
          <t>Emiliano Nakashima</t>
        </is>
      </c>
      <c r="F6836" s="11" t="n">
        <v>1955</v>
      </c>
      <c r="G6836" s="8" t="inlineStr">
        <is>
          <t>Bentley</t>
        </is>
      </c>
      <c r="H6836" s="8" t="inlineStr">
        <is>
          <t>Continental GT</t>
        </is>
      </c>
      <c r="I6836" s="8" t="inlineStr">
        <is>
          <t>9K9MJRC1H31ZN203Y</t>
        </is>
      </c>
      <c r="J6836" s="8" t="inlineStr">
        <is>
          <t>02 - Sports / GT</t>
        </is>
      </c>
      <c r="K6836" s="12" t="n">
        <v>1950000</v>
      </c>
      <c r="L6836" s="8" t="inlineStr">
        <is>
          <t>South Dakota</t>
        </is>
      </c>
      <c r="M6836" s="13" t="n">
        <v>22461.79</v>
      </c>
      <c r="N6836" s="13" t="n">
        <v>18654.52</v>
      </c>
      <c r="O6836" s="8" t="n"/>
    </row>
    <row r="6837">
      <c r="A6837" s="8" t="inlineStr">
        <is>
          <t>CANON-202604-006716</t>
        </is>
      </c>
      <c r="B6837" s="9" t="inlineStr">
        <is>
          <t>2026-04</t>
        </is>
      </c>
      <c r="C6837" s="10" t="n">
        <v>46119</v>
      </c>
      <c r="D6837" s="9" t="inlineStr">
        <is>
          <t>Bound</t>
        </is>
      </c>
      <c r="E6837" s="8" t="inlineStr">
        <is>
          <t>Everett Larsson</t>
        </is>
      </c>
      <c r="F6837" s="11" t="n">
        <v>1992</v>
      </c>
      <c r="G6837" s="8" t="inlineStr">
        <is>
          <t>BMW</t>
        </is>
      </c>
      <c r="H6837" s="8" t="inlineStr">
        <is>
          <t>M8 Competition</t>
        </is>
      </c>
      <c r="I6837" s="8" t="inlineStr">
        <is>
          <t>UHZTVF6G2SHN2K3GN</t>
        </is>
      </c>
      <c r="J6837" s="8" t="inlineStr">
        <is>
          <t>02 - Sports / GT</t>
        </is>
      </c>
      <c r="K6837" s="12" t="n">
        <v>405000</v>
      </c>
      <c r="L6837" s="8" t="inlineStr">
        <is>
          <t>Tennessee</t>
        </is>
      </c>
      <c r="M6837" s="13" t="n">
        <v>5616.51</v>
      </c>
      <c r="N6837" s="13" t="n">
        <v>4664.51</v>
      </c>
      <c r="O6837" s="8" t="n"/>
    </row>
    <row r="6838">
      <c r="A6838" s="8" t="inlineStr">
        <is>
          <t>CANON-202604-006718</t>
        </is>
      </c>
      <c r="B6838" s="9" t="inlineStr">
        <is>
          <t>2026-04</t>
        </is>
      </c>
      <c r="C6838" s="10" t="n">
        <v>46113</v>
      </c>
      <c r="D6838" s="9" t="inlineStr">
        <is>
          <t>Bound</t>
        </is>
      </c>
      <c r="E6838" s="8" t="inlineStr">
        <is>
          <t>Wilhelmina Rourke</t>
        </is>
      </c>
      <c r="F6838" s="11" t="n">
        <v>2010</v>
      </c>
      <c r="G6838" s="8" t="inlineStr">
        <is>
          <t>Jaguar</t>
        </is>
      </c>
      <c r="H6838" s="8" t="inlineStr">
        <is>
          <t>E-Type Series 1</t>
        </is>
      </c>
      <c r="I6838" s="8" t="inlineStr">
        <is>
          <t>E4V0TJB9APF4LCWT1</t>
        </is>
      </c>
      <c r="J6838" s="8" t="inlineStr">
        <is>
          <t>07 - Post-War Classic (1946-1972)</t>
        </is>
      </c>
      <c r="K6838" s="12" t="n">
        <v>1950000</v>
      </c>
      <c r="L6838" s="8" t="inlineStr">
        <is>
          <t>South Carolina</t>
        </is>
      </c>
      <c r="M6838" s="13" t="n">
        <v>17336.6</v>
      </c>
      <c r="N6838" s="13" t="n">
        <v>14398.05</v>
      </c>
      <c r="O6838" s="8" t="n"/>
    </row>
    <row r="6839">
      <c r="A6839" s="8" t="inlineStr">
        <is>
          <t>CANON-202604-006720</t>
        </is>
      </c>
      <c r="B6839" s="9" t="inlineStr">
        <is>
          <t>2026-04</t>
        </is>
      </c>
      <c r="C6839" s="10" t="n">
        <v>46121</v>
      </c>
      <c r="D6839" s="9" t="inlineStr">
        <is>
          <t>Bound</t>
        </is>
      </c>
      <c r="E6839" s="8" t="inlineStr">
        <is>
          <t>Ramona Vasquez</t>
        </is>
      </c>
      <c r="F6839" s="11" t="n">
        <v>1982</v>
      </c>
      <c r="G6839" s="8" t="inlineStr">
        <is>
          <t>Ferrari</t>
        </is>
      </c>
      <c r="H6839" s="8" t="inlineStr">
        <is>
          <t>SF90 Stradale</t>
        </is>
      </c>
      <c r="I6839" s="8" t="inlineStr">
        <is>
          <t>A2VP2WVUVZ5DDFLRB</t>
        </is>
      </c>
      <c r="J6839" s="8" t="inlineStr">
        <is>
          <t>03 - Supercar</t>
        </is>
      </c>
      <c r="K6839" s="12" t="n">
        <v>1950000</v>
      </c>
      <c r="L6839" s="8" t="inlineStr">
        <is>
          <t>Michigan</t>
        </is>
      </c>
      <c r="M6839" s="13" t="n">
        <v>45622.64</v>
      </c>
      <c r="N6839" s="13" t="n">
        <v>37889.6</v>
      </c>
      <c r="O6839" s="8" t="n"/>
    </row>
    <row r="6840">
      <c r="A6840" s="8" t="inlineStr">
        <is>
          <t>CANON-202604-006722</t>
        </is>
      </c>
      <c r="B6840" s="9" t="inlineStr">
        <is>
          <t>2026-04</t>
        </is>
      </c>
      <c r="C6840" s="10" t="n">
        <v>46140</v>
      </c>
      <c r="D6840" s="9" t="inlineStr">
        <is>
          <t>Bound</t>
        </is>
      </c>
      <c r="E6840" s="8" t="inlineStr">
        <is>
          <t>Ramona Harrington</t>
        </is>
      </c>
      <c r="F6840" s="11" t="n">
        <v>2023</v>
      </c>
      <c r="G6840" s="8" t="inlineStr">
        <is>
          <t>Bentley</t>
        </is>
      </c>
      <c r="H6840" s="8" t="inlineStr">
        <is>
          <t>Continental GT</t>
        </is>
      </c>
      <c r="I6840" s="8" t="inlineStr">
        <is>
          <t>WNY6NRL9SAN92E9J0</t>
        </is>
      </c>
      <c r="J6840" s="8" t="inlineStr">
        <is>
          <t>02 - Sports / GT</t>
        </is>
      </c>
      <c r="K6840" s="12" t="n">
        <v>1630000</v>
      </c>
      <c r="L6840" s="8" t="inlineStr">
        <is>
          <t>Maryland</t>
        </is>
      </c>
      <c r="M6840" s="13" t="n">
        <v>16069.34</v>
      </c>
      <c r="N6840" s="13" t="n">
        <v>13345.59</v>
      </c>
      <c r="O6840" s="8" t="n"/>
    </row>
    <row r="6841">
      <c r="A6841" s="8" t="inlineStr">
        <is>
          <t>CANON-202604-006724</t>
        </is>
      </c>
      <c r="B6841" s="9" t="inlineStr">
        <is>
          <t>2026-04</t>
        </is>
      </c>
      <c r="C6841" s="10" t="n">
        <v>46129</v>
      </c>
      <c r="D6841" s="9" t="inlineStr">
        <is>
          <t>Bound</t>
        </is>
      </c>
      <c r="E6841" s="8" t="inlineStr">
        <is>
          <t>Priya Pennington</t>
        </is>
      </c>
      <c r="F6841" s="11" t="n">
        <v>1996</v>
      </c>
      <c r="G6841" s="8" t="inlineStr">
        <is>
          <t>Mercedes-Benz</t>
        </is>
      </c>
      <c r="H6841" s="8" t="inlineStr">
        <is>
          <t>AMG GT</t>
        </is>
      </c>
      <c r="I6841" s="8" t="inlineStr">
        <is>
          <t>WMMYBH4YDSKR7P49D</t>
        </is>
      </c>
      <c r="J6841" s="8" t="inlineStr">
        <is>
          <t>02 - Sports / GT</t>
        </is>
      </c>
      <c r="K6841" s="12" t="n">
        <v>805000</v>
      </c>
      <c r="L6841" s="8" t="inlineStr">
        <is>
          <t>Wisconsin</t>
        </is>
      </c>
      <c r="M6841" s="13" t="n">
        <v>11847.17</v>
      </c>
      <c r="N6841" s="13" t="n">
        <v>9839.07</v>
      </c>
      <c r="O6841" s="8" t="n"/>
    </row>
    <row r="6842">
      <c r="A6842" s="8" t="inlineStr">
        <is>
          <t>CANON-202604-006725</t>
        </is>
      </c>
      <c r="B6842" s="9" t="inlineStr">
        <is>
          <t>2026-04</t>
        </is>
      </c>
      <c r="C6842" s="10" t="n">
        <v>46123</v>
      </c>
      <c r="D6842" s="9" t="inlineStr">
        <is>
          <t>Bound</t>
        </is>
      </c>
      <c r="E6842" s="8" t="inlineStr">
        <is>
          <t>Delphine Okonkwo</t>
        </is>
      </c>
      <c r="F6842" s="11" t="n">
        <v>2016</v>
      </c>
      <c r="G6842" s="8" t="inlineStr">
        <is>
          <t>Mercedes-Benz</t>
        </is>
      </c>
      <c r="H6842" s="8" t="inlineStr">
        <is>
          <t>AMG GT</t>
        </is>
      </c>
      <c r="I6842" s="8" t="inlineStr">
        <is>
          <t>DRJF7HKZ0KGP68VMF</t>
        </is>
      </c>
      <c r="J6842" s="8" t="inlineStr">
        <is>
          <t>02 - Sports / GT</t>
        </is>
      </c>
      <c r="K6842" s="12" t="n">
        <v>965000</v>
      </c>
      <c r="L6842" s="8" t="inlineStr">
        <is>
          <t>Alabama</t>
        </is>
      </c>
      <c r="M6842" s="13" t="n">
        <v>15030.33</v>
      </c>
      <c r="N6842" s="13" t="n">
        <v>12482.69</v>
      </c>
      <c r="O6842" s="8" t="n"/>
    </row>
    <row r="6843">
      <c r="A6843" s="8" t="inlineStr">
        <is>
          <t>CANON-202604-006727</t>
        </is>
      </c>
      <c r="B6843" s="9" t="inlineStr">
        <is>
          <t>2026-04</t>
        </is>
      </c>
      <c r="C6843" s="10" t="n">
        <v>46121</v>
      </c>
      <c r="D6843" s="9" t="inlineStr">
        <is>
          <t>Bound</t>
        </is>
      </c>
      <c r="E6843" s="8" t="inlineStr">
        <is>
          <t>Priya Pennington</t>
        </is>
      </c>
      <c r="F6843" s="11" t="n">
        <v>2023</v>
      </c>
      <c r="G6843" s="8" t="inlineStr">
        <is>
          <t>Mercedes-Benz</t>
        </is>
      </c>
      <c r="H6843" s="8" t="inlineStr">
        <is>
          <t>280SL Pagoda</t>
        </is>
      </c>
      <c r="I6843" s="8" t="inlineStr">
        <is>
          <t>X718JRZ4MA5H3Y2AD</t>
        </is>
      </c>
      <c r="J6843" s="8" t="inlineStr">
        <is>
          <t>07 - Post-War Classic (1946-1972)</t>
        </is>
      </c>
      <c r="K6843" s="12" t="n">
        <v>455000</v>
      </c>
      <c r="L6843" s="8" t="inlineStr">
        <is>
          <t>Louisiana</t>
        </is>
      </c>
      <c r="M6843" s="13" t="n">
        <v>4986.11</v>
      </c>
      <c r="N6843" s="13" t="n">
        <v>4140.96</v>
      </c>
      <c r="O6843" s="8" t="n"/>
    </row>
    <row r="6844">
      <c r="A6844" s="8" t="inlineStr">
        <is>
          <t>CANON-202604-006728</t>
        </is>
      </c>
      <c r="B6844" s="9" t="inlineStr">
        <is>
          <t>2026-04</t>
        </is>
      </c>
      <c r="C6844" s="10" t="n">
        <v>46124</v>
      </c>
      <c r="D6844" s="9" t="inlineStr">
        <is>
          <t>Bound</t>
        </is>
      </c>
      <c r="E6844" s="8" t="inlineStr">
        <is>
          <t>Saoirse Farkas</t>
        </is>
      </c>
      <c r="F6844" s="11" t="n">
        <v>1985</v>
      </c>
      <c r="G6844" s="8" t="inlineStr">
        <is>
          <t>Lamborghini</t>
        </is>
      </c>
      <c r="H6844" s="8" t="inlineStr">
        <is>
          <t>Huracan EVO</t>
        </is>
      </c>
      <c r="I6844" s="8" t="inlineStr">
        <is>
          <t>G1PE3WYUJ0DXVV7M6</t>
        </is>
      </c>
      <c r="J6844" s="8" t="inlineStr">
        <is>
          <t>03 - Supercar</t>
        </is>
      </c>
      <c r="K6844" s="12" t="n">
        <v>660000</v>
      </c>
      <c r="L6844" s="8" t="inlineStr">
        <is>
          <t>Texas</t>
        </is>
      </c>
      <c r="M6844" s="13" t="n">
        <v>13604.72</v>
      </c>
      <c r="N6844" s="13" t="n">
        <v>11298.72</v>
      </c>
      <c r="O6844" s="8" t="n"/>
    </row>
    <row r="6845">
      <c r="A6845" s="8" t="inlineStr">
        <is>
          <t>CANON-202604-006731</t>
        </is>
      </c>
      <c r="B6845" s="9" t="inlineStr">
        <is>
          <t>2026-04</t>
        </is>
      </c>
      <c r="C6845" s="10" t="n">
        <v>46125</v>
      </c>
      <c r="D6845" s="9" t="inlineStr">
        <is>
          <t>Bound</t>
        </is>
      </c>
      <c r="E6845" s="8" t="inlineStr">
        <is>
          <t>Beatrix Harrington</t>
        </is>
      </c>
      <c r="F6845" s="11" t="n">
        <v>2004</v>
      </c>
      <c r="G6845" s="8" t="inlineStr">
        <is>
          <t>Porsche</t>
        </is>
      </c>
      <c r="H6845" s="8" t="inlineStr">
        <is>
          <t>911 Turbo S</t>
        </is>
      </c>
      <c r="I6845" s="8" t="inlineStr">
        <is>
          <t>AZNAV111NZJ0ZEGNU</t>
        </is>
      </c>
      <c r="J6845" s="8" t="inlineStr">
        <is>
          <t>02 - Sports / GT</t>
        </is>
      </c>
      <c r="K6845" s="12" t="n">
        <v>1295000</v>
      </c>
      <c r="L6845" s="8" t="inlineStr">
        <is>
          <t>North Carolina</t>
        </is>
      </c>
      <c r="M6845" s="13" t="n">
        <v>15454.48</v>
      </c>
      <c r="N6845" s="13" t="n">
        <v>12834.95</v>
      </c>
      <c r="O6845" s="8" t="n"/>
    </row>
    <row r="6846">
      <c r="A6846" s="8" t="inlineStr">
        <is>
          <t>CANON-202604-006733</t>
        </is>
      </c>
      <c r="B6846" s="9" t="inlineStr">
        <is>
          <t>2026-04</t>
        </is>
      </c>
      <c r="C6846" s="10" t="n">
        <v>46115</v>
      </c>
      <c r="D6846" s="9" t="inlineStr">
        <is>
          <t>Bound</t>
        </is>
      </c>
      <c r="E6846" s="8" t="inlineStr">
        <is>
          <t>Leopold Whitlock</t>
        </is>
      </c>
      <c r="F6846" s="11" t="n">
        <v>1956</v>
      </c>
      <c r="G6846" s="8" t="inlineStr">
        <is>
          <t>Ferrari</t>
        </is>
      </c>
      <c r="H6846" s="8" t="inlineStr">
        <is>
          <t>296 GTB</t>
        </is>
      </c>
      <c r="I6846" s="8" t="inlineStr">
        <is>
          <t>0KPC7DD5GL9KNXNED</t>
        </is>
      </c>
      <c r="J6846" s="8" t="inlineStr">
        <is>
          <t>03 - Supercar</t>
        </is>
      </c>
      <c r="K6846" s="12" t="n">
        <v>900000</v>
      </c>
      <c r="L6846" s="8" t="inlineStr">
        <is>
          <t>Utah</t>
        </is>
      </c>
      <c r="M6846" s="13" t="n">
        <v>21778.3</v>
      </c>
      <c r="N6846" s="13" t="n">
        <v>18086.88</v>
      </c>
      <c r="O6846" s="8" t="n"/>
    </row>
    <row r="6847">
      <c r="A6847" s="8" t="inlineStr">
        <is>
          <t>CANON-202604-006734</t>
        </is>
      </c>
      <c r="B6847" s="9" t="inlineStr">
        <is>
          <t>2026-04</t>
        </is>
      </c>
      <c r="C6847" s="10" t="n">
        <v>46133</v>
      </c>
      <c r="D6847" s="9" t="inlineStr">
        <is>
          <t>Bound</t>
        </is>
      </c>
      <c r="E6847" s="8" t="inlineStr">
        <is>
          <t>Saoirse Castellanos</t>
        </is>
      </c>
      <c r="F6847" s="11" t="n">
        <v>2017</v>
      </c>
      <c r="G6847" s="8" t="inlineStr">
        <is>
          <t>BMW</t>
        </is>
      </c>
      <c r="H6847" s="8" t="inlineStr">
        <is>
          <t>M8 Competition</t>
        </is>
      </c>
      <c r="I6847" s="8" t="inlineStr">
        <is>
          <t>WL6SPLH1F96BC9HS2</t>
        </is>
      </c>
      <c r="J6847" s="8" t="inlineStr">
        <is>
          <t>02 - Sports / GT</t>
        </is>
      </c>
      <c r="K6847" s="12" t="n">
        <v>1405000</v>
      </c>
      <c r="L6847" s="8" t="inlineStr">
        <is>
          <t>Alabama</t>
        </is>
      </c>
      <c r="M6847" s="13" t="n">
        <v>18516.84</v>
      </c>
      <c r="N6847" s="13" t="n">
        <v>15378.24</v>
      </c>
      <c r="O6847" s="8" t="n"/>
    </row>
    <row r="6848">
      <c r="A6848" s="8" t="inlineStr">
        <is>
          <t>CANON-202604-006735</t>
        </is>
      </c>
      <c r="B6848" s="9" t="inlineStr">
        <is>
          <t>2026-04</t>
        </is>
      </c>
      <c r="C6848" s="10" t="n">
        <v>46116</v>
      </c>
      <c r="D6848" s="9" t="inlineStr">
        <is>
          <t>Bound</t>
        </is>
      </c>
      <c r="E6848" s="8" t="inlineStr">
        <is>
          <t>Noor Whitlock</t>
        </is>
      </c>
      <c r="F6848" s="11" t="n">
        <v>2006</v>
      </c>
      <c r="G6848" s="8" t="inlineStr">
        <is>
          <t>Mercedes-Benz</t>
        </is>
      </c>
      <c r="H6848" s="8" t="inlineStr">
        <is>
          <t>AMG GT</t>
        </is>
      </c>
      <c r="I6848" s="8" t="inlineStr">
        <is>
          <t>CYNJ6YAU3B4YMWFTK</t>
        </is>
      </c>
      <c r="J6848" s="8" t="inlineStr">
        <is>
          <t>02 - Sports / GT</t>
        </is>
      </c>
      <c r="K6848" s="12" t="n">
        <v>575000</v>
      </c>
      <c r="L6848" s="8" t="inlineStr">
        <is>
          <t>California</t>
        </is>
      </c>
      <c r="M6848" s="13" t="n">
        <v>9520.049999999999</v>
      </c>
      <c r="N6848" s="13" t="n">
        <v>7906.4</v>
      </c>
      <c r="O6848" s="8" t="n"/>
    </row>
    <row r="6849">
      <c r="A6849" s="8" t="inlineStr">
        <is>
          <t>CANON-202604-006736</t>
        </is>
      </c>
      <c r="B6849" s="9" t="inlineStr">
        <is>
          <t>2026-04</t>
        </is>
      </c>
      <c r="C6849" s="10" t="n">
        <v>46135</v>
      </c>
      <c r="D6849" s="9" t="inlineStr">
        <is>
          <t>Bound</t>
        </is>
      </c>
      <c r="E6849" s="8" t="inlineStr">
        <is>
          <t>Leopold Okonkwo</t>
        </is>
      </c>
      <c r="F6849" s="11" t="n">
        <v>1969</v>
      </c>
      <c r="G6849" s="8" t="inlineStr">
        <is>
          <t>Porsche</t>
        </is>
      </c>
      <c r="H6849" s="8" t="inlineStr">
        <is>
          <t>911 Turbo S</t>
        </is>
      </c>
      <c r="I6849" s="8" t="inlineStr">
        <is>
          <t>WXH6J3PRT09WT91TX</t>
        </is>
      </c>
      <c r="J6849" s="8" t="inlineStr">
        <is>
          <t>02 - Sports / GT</t>
        </is>
      </c>
      <c r="K6849" s="12" t="n">
        <v>450000</v>
      </c>
      <c r="L6849" s="8" t="inlineStr">
        <is>
          <t>Texas</t>
        </is>
      </c>
      <c r="M6849" s="13" t="n">
        <v>7323.11</v>
      </c>
      <c r="N6849" s="13" t="n">
        <v>6081.84</v>
      </c>
      <c r="O6849" s="8" t="n"/>
    </row>
    <row r="6850">
      <c r="A6850" s="8" t="inlineStr">
        <is>
          <t>CANON-202604-006737</t>
        </is>
      </c>
      <c r="B6850" s="9" t="inlineStr">
        <is>
          <t>2026-04</t>
        </is>
      </c>
      <c r="C6850" s="10" t="n">
        <v>46124</v>
      </c>
      <c r="D6850" s="9" t="inlineStr">
        <is>
          <t>Bound</t>
        </is>
      </c>
      <c r="E6850" s="8" t="inlineStr">
        <is>
          <t>Desmond Vasquez</t>
        </is>
      </c>
      <c r="F6850" s="11" t="n">
        <v>1978</v>
      </c>
      <c r="G6850" s="8" t="inlineStr">
        <is>
          <t>Lamborghini</t>
        </is>
      </c>
      <c r="H6850" s="8" t="inlineStr">
        <is>
          <t>Huracan EVO</t>
        </is>
      </c>
      <c r="I6850" s="8" t="inlineStr">
        <is>
          <t>F9ZT03HX7GCC1MYNZ</t>
        </is>
      </c>
      <c r="J6850" s="8" t="inlineStr">
        <is>
          <t>03 - Supercar</t>
        </is>
      </c>
      <c r="K6850" s="12" t="n">
        <v>735000</v>
      </c>
      <c r="L6850" s="8" t="inlineStr">
        <is>
          <t>Pennsylvania</t>
        </is>
      </c>
      <c r="M6850" s="13" t="n">
        <v>13174.53</v>
      </c>
      <c r="N6850" s="13" t="n">
        <v>10941.45</v>
      </c>
      <c r="O6850" s="8" t="n"/>
    </row>
    <row r="6851">
      <c r="A6851" s="8" t="inlineStr">
        <is>
          <t>CANON-202604-006738</t>
        </is>
      </c>
      <c r="B6851" s="9" t="inlineStr">
        <is>
          <t>2026-04</t>
        </is>
      </c>
      <c r="C6851" s="10" t="n">
        <v>46119</v>
      </c>
      <c r="D6851" s="9" t="inlineStr">
        <is>
          <t>Bound</t>
        </is>
      </c>
      <c r="E6851" s="8" t="inlineStr">
        <is>
          <t>Mireille Larsson</t>
        </is>
      </c>
      <c r="F6851" s="11" t="n">
        <v>1999</v>
      </c>
      <c r="G6851" s="8" t="inlineStr">
        <is>
          <t>BMW</t>
        </is>
      </c>
      <c r="H6851" s="8" t="inlineStr">
        <is>
          <t>M8 Competition</t>
        </is>
      </c>
      <c r="I6851" s="8" t="inlineStr">
        <is>
          <t>KPSRJN52KE0M046A6</t>
        </is>
      </c>
      <c r="J6851" s="8" t="inlineStr">
        <is>
          <t>02 - Sports / GT</t>
        </is>
      </c>
      <c r="K6851" s="12" t="n">
        <v>165000</v>
      </c>
      <c r="L6851" s="8" t="inlineStr">
        <is>
          <t>Virginia</t>
        </is>
      </c>
      <c r="M6851" s="13" t="n">
        <v>3121.92</v>
      </c>
      <c r="N6851" s="13" t="n">
        <v>2592.75</v>
      </c>
      <c r="O6851" s="8" t="n"/>
    </row>
    <row r="6852">
      <c r="A6852" s="8" t="inlineStr">
        <is>
          <t>CANON-202604-006739</t>
        </is>
      </c>
      <c r="B6852" s="9" t="inlineStr">
        <is>
          <t>2026-04</t>
        </is>
      </c>
      <c r="C6852" s="10" t="n">
        <v>46141</v>
      </c>
      <c r="D6852" s="9" t="inlineStr">
        <is>
          <t>Bound</t>
        </is>
      </c>
      <c r="E6852" s="8" t="inlineStr">
        <is>
          <t>Aurelio Delacroix</t>
        </is>
      </c>
      <c r="F6852" s="11" t="n">
        <v>1981</v>
      </c>
      <c r="G6852" s="8" t="inlineStr">
        <is>
          <t>Ferrari</t>
        </is>
      </c>
      <c r="H6852" s="8" t="inlineStr">
        <is>
          <t>SF90 Stradale</t>
        </is>
      </c>
      <c r="I6852" s="8" t="inlineStr">
        <is>
          <t>BZCJHYTCSSWHKLS92</t>
        </is>
      </c>
      <c r="J6852" s="8" t="inlineStr">
        <is>
          <t>03 - Supercar</t>
        </is>
      </c>
      <c r="K6852" s="12" t="n">
        <v>1315000</v>
      </c>
      <c r="L6852" s="8" t="inlineStr">
        <is>
          <t>Connecticut</t>
        </is>
      </c>
      <c r="M6852" s="13" t="n">
        <v>22230.94</v>
      </c>
      <c r="N6852" s="13" t="n">
        <v>18462.8</v>
      </c>
      <c r="O6852" s="8" t="n"/>
    </row>
    <row r="6853">
      <c r="A6853" s="8" t="inlineStr">
        <is>
          <t>CANON-202604-006740</t>
        </is>
      </c>
      <c r="B6853" s="9" t="inlineStr">
        <is>
          <t>2026-04</t>
        </is>
      </c>
      <c r="C6853" s="10" t="n">
        <v>46132</v>
      </c>
      <c r="D6853" s="9" t="inlineStr">
        <is>
          <t>Bound</t>
        </is>
      </c>
      <c r="E6853" s="8" t="inlineStr">
        <is>
          <t>Emiliano Bellandi</t>
        </is>
      </c>
      <c r="F6853" s="11" t="n">
        <v>1961</v>
      </c>
      <c r="G6853" s="8" t="inlineStr">
        <is>
          <t>Aston Martin</t>
        </is>
      </c>
      <c r="H6853" s="8" t="inlineStr">
        <is>
          <t>DB5</t>
        </is>
      </c>
      <c r="I6853" s="8" t="inlineStr">
        <is>
          <t>E42G8L9YZ4R6E9T2B</t>
        </is>
      </c>
      <c r="J6853" s="8" t="inlineStr">
        <is>
          <t>07 - Post-War Classic (1946-1972)</t>
        </is>
      </c>
      <c r="K6853" s="12" t="n">
        <v>585000</v>
      </c>
      <c r="L6853" s="8" t="inlineStr">
        <is>
          <t>Connecticut</t>
        </is>
      </c>
      <c r="M6853" s="13" t="n">
        <v>5315.77</v>
      </c>
      <c r="N6853" s="13" t="n">
        <v>4414.75</v>
      </c>
      <c r="O6853" s="8" t="n"/>
    </row>
    <row r="6854">
      <c r="A6854" s="8" t="inlineStr">
        <is>
          <t>CANON-202604-006743</t>
        </is>
      </c>
      <c r="B6854" s="9" t="inlineStr">
        <is>
          <t>2026-04</t>
        </is>
      </c>
      <c r="C6854" s="10" t="n">
        <v>46126</v>
      </c>
      <c r="D6854" s="9" t="inlineStr">
        <is>
          <t>Bound</t>
        </is>
      </c>
      <c r="E6854" s="8" t="inlineStr">
        <is>
          <t>Beatrix Larsson</t>
        </is>
      </c>
      <c r="F6854" s="11" t="n">
        <v>1985</v>
      </c>
      <c r="G6854" s="8" t="inlineStr">
        <is>
          <t>McLaren</t>
        </is>
      </c>
      <c r="H6854" s="8" t="inlineStr">
        <is>
          <t>750S</t>
        </is>
      </c>
      <c r="I6854" s="8" t="inlineStr">
        <is>
          <t>CSXBVG6LE8G36T18K</t>
        </is>
      </c>
      <c r="J6854" s="8" t="inlineStr">
        <is>
          <t>03 - Supercar</t>
        </is>
      </c>
      <c r="K6854" s="12" t="n">
        <v>1425000</v>
      </c>
      <c r="L6854" s="8" t="inlineStr">
        <is>
          <t>Texas</t>
        </is>
      </c>
      <c r="M6854" s="13" t="n">
        <v>24735.85</v>
      </c>
      <c r="N6854" s="13" t="n">
        <v>20543.12</v>
      </c>
      <c r="O6854" s="8" t="n"/>
    </row>
    <row r="6855">
      <c r="A6855" s="8" t="inlineStr">
        <is>
          <t>CANON-202604-006744</t>
        </is>
      </c>
      <c r="B6855" s="9" t="inlineStr">
        <is>
          <t>2026-04</t>
        </is>
      </c>
      <c r="C6855" s="10" t="n">
        <v>46140</v>
      </c>
      <c r="D6855" s="9" t="inlineStr">
        <is>
          <t>Bound</t>
        </is>
      </c>
      <c r="E6855" s="8" t="inlineStr">
        <is>
          <t>Desmond Nakashima</t>
        </is>
      </c>
      <c r="F6855" s="11" t="n">
        <v>1955</v>
      </c>
      <c r="G6855" s="8" t="inlineStr">
        <is>
          <t>Mercedes-Benz</t>
        </is>
      </c>
      <c r="H6855" s="8" t="inlineStr">
        <is>
          <t>AMG GT</t>
        </is>
      </c>
      <c r="I6855" s="8" t="inlineStr">
        <is>
          <t>7P2CR3WTPDNNLWZRK</t>
        </is>
      </c>
      <c r="J6855" s="8" t="inlineStr">
        <is>
          <t>02 - Sports / GT</t>
        </is>
      </c>
      <c r="K6855" s="12" t="n">
        <v>550000</v>
      </c>
      <c r="L6855" s="8" t="inlineStr">
        <is>
          <t>Oregon</t>
        </is>
      </c>
      <c r="M6855" s="13" t="n">
        <v>7622.17</v>
      </c>
      <c r="N6855" s="13" t="n">
        <v>6330.21</v>
      </c>
      <c r="O6855" s="8" t="n"/>
    </row>
    <row r="6856">
      <c r="A6856" s="8" t="inlineStr">
        <is>
          <t>CANON-202604-006745</t>
        </is>
      </c>
      <c r="B6856" s="9" t="inlineStr">
        <is>
          <t>2026-04</t>
        </is>
      </c>
      <c r="C6856" s="10" t="n">
        <v>46126</v>
      </c>
      <c r="D6856" s="9" t="inlineStr">
        <is>
          <t>Bound</t>
        </is>
      </c>
      <c r="E6856" s="8" t="inlineStr">
        <is>
          <t>Marisol Blackwood</t>
        </is>
      </c>
      <c r="F6856" s="11" t="n">
        <v>1976</v>
      </c>
      <c r="G6856" s="8" t="inlineStr">
        <is>
          <t>Bentley</t>
        </is>
      </c>
      <c r="H6856" s="8" t="inlineStr">
        <is>
          <t>Continental GT</t>
        </is>
      </c>
      <c r="I6856" s="8" t="inlineStr">
        <is>
          <t>JUVPXXLPAR1W0GKKE</t>
        </is>
      </c>
      <c r="J6856" s="8" t="inlineStr">
        <is>
          <t>02 - Sports / GT</t>
        </is>
      </c>
      <c r="K6856" s="12" t="n">
        <v>635000</v>
      </c>
      <c r="L6856" s="8" t="inlineStr">
        <is>
          <t>South Dakota</t>
        </is>
      </c>
      <c r="M6856" s="13" t="n">
        <v>8644.389999999999</v>
      </c>
      <c r="N6856" s="13" t="n">
        <v>7179.17</v>
      </c>
      <c r="O6856" s="8" t="n"/>
    </row>
    <row r="6857">
      <c r="A6857" s="8" t="inlineStr">
        <is>
          <t>CANON-202604-006746</t>
        </is>
      </c>
      <c r="B6857" s="9" t="inlineStr">
        <is>
          <t>2026-04</t>
        </is>
      </c>
      <c r="C6857" s="10" t="n">
        <v>46130</v>
      </c>
      <c r="D6857" s="9" t="inlineStr">
        <is>
          <t>Bound</t>
        </is>
      </c>
      <c r="E6857" s="8" t="inlineStr">
        <is>
          <t>Emiliano Nakashima</t>
        </is>
      </c>
      <c r="F6857" s="11" t="n">
        <v>1970</v>
      </c>
      <c r="G6857" s="8" t="inlineStr">
        <is>
          <t>Ferrari</t>
        </is>
      </c>
      <c r="H6857" s="8" t="inlineStr">
        <is>
          <t>296 GTB</t>
        </is>
      </c>
      <c r="I6857" s="8" t="inlineStr">
        <is>
          <t>TLK6MUH76WVLFFZ19</t>
        </is>
      </c>
      <c r="J6857" s="8" t="inlineStr">
        <is>
          <t>03 - Supercar</t>
        </is>
      </c>
      <c r="K6857" s="12" t="n">
        <v>435000</v>
      </c>
      <c r="L6857" s="8" t="inlineStr">
        <is>
          <t>North Carolina</t>
        </is>
      </c>
      <c r="M6857" s="13" t="n">
        <v>10854.48</v>
      </c>
      <c r="N6857" s="13" t="n">
        <v>9014.65</v>
      </c>
      <c r="O6857" s="8" t="n"/>
    </row>
    <row r="6858">
      <c r="A6858" s="8" t="inlineStr">
        <is>
          <t>CANON-202604-006750</t>
        </is>
      </c>
      <c r="B6858" s="9" t="inlineStr">
        <is>
          <t>2026-04</t>
        </is>
      </c>
      <c r="C6858" s="10" t="n">
        <v>46122</v>
      </c>
      <c r="D6858" s="9" t="inlineStr">
        <is>
          <t>Bound</t>
        </is>
      </c>
      <c r="E6858" s="8" t="inlineStr">
        <is>
          <t>Marisol Castellanos</t>
        </is>
      </c>
      <c r="F6858" s="11" t="n">
        <v>1962</v>
      </c>
      <c r="G6858" s="8" t="inlineStr">
        <is>
          <t>Aston Martin</t>
        </is>
      </c>
      <c r="H6858" s="8" t="inlineStr">
        <is>
          <t>DB5</t>
        </is>
      </c>
      <c r="I6858" s="8" t="inlineStr">
        <is>
          <t>BZ61YXC7532B4MLPF</t>
        </is>
      </c>
      <c r="J6858" s="8" t="inlineStr">
        <is>
          <t>07 - Post-War Classic (1946-1972)</t>
        </is>
      </c>
      <c r="K6858" s="12" t="n">
        <v>880000</v>
      </c>
      <c r="L6858" s="8" t="inlineStr">
        <is>
          <t>Arizona</t>
        </is>
      </c>
      <c r="M6858" s="13" t="n">
        <v>7211.02</v>
      </c>
      <c r="N6858" s="13" t="n">
        <v>5988.75</v>
      </c>
      <c r="O6858" s="8" t="n"/>
    </row>
    <row r="6859">
      <c r="A6859" s="8" t="inlineStr">
        <is>
          <t>CANON-202604-006751</t>
        </is>
      </c>
      <c r="B6859" s="9" t="inlineStr">
        <is>
          <t>2026-04</t>
        </is>
      </c>
      <c r="C6859" s="10" t="n">
        <v>46130</v>
      </c>
      <c r="D6859" s="9" t="inlineStr">
        <is>
          <t>Bound</t>
        </is>
      </c>
      <c r="E6859" s="8" t="inlineStr">
        <is>
          <t>Ottilie Chattopadhyay</t>
        </is>
      </c>
      <c r="F6859" s="11" t="n">
        <v>2016</v>
      </c>
      <c r="G6859" s="8" t="inlineStr">
        <is>
          <t>Ferrari</t>
        </is>
      </c>
      <c r="H6859" s="8" t="inlineStr">
        <is>
          <t>296 GTB</t>
        </is>
      </c>
      <c r="I6859" s="8" t="inlineStr">
        <is>
          <t>R38TE4F62LP1GCS05</t>
        </is>
      </c>
      <c r="J6859" s="8" t="inlineStr">
        <is>
          <t>03 - Supercar</t>
        </is>
      </c>
      <c r="K6859" s="12" t="n">
        <v>1250000</v>
      </c>
      <c r="L6859" s="8" t="inlineStr">
        <is>
          <t>Nevada</t>
        </is>
      </c>
      <c r="M6859" s="13" t="n">
        <v>22075.47</v>
      </c>
      <c r="N6859" s="13" t="n">
        <v>18333.68</v>
      </c>
      <c r="O6859" s="8" t="n"/>
    </row>
    <row r="6860">
      <c r="A6860" s="8" t="inlineStr">
        <is>
          <t>CANON-202604-006753</t>
        </is>
      </c>
      <c r="B6860" s="9" t="inlineStr">
        <is>
          <t>2026-04</t>
        </is>
      </c>
      <c r="C6860" s="10" t="n">
        <v>46123</v>
      </c>
      <c r="D6860" s="9" t="inlineStr">
        <is>
          <t>Bound</t>
        </is>
      </c>
      <c r="E6860" s="8" t="inlineStr">
        <is>
          <t>Ramona Nakashima</t>
        </is>
      </c>
      <c r="F6860" s="11" t="n">
        <v>1981</v>
      </c>
      <c r="G6860" s="8" t="inlineStr">
        <is>
          <t>Aston Martin</t>
        </is>
      </c>
      <c r="H6860" s="8" t="inlineStr">
        <is>
          <t>DB12</t>
        </is>
      </c>
      <c r="I6860" s="8" t="inlineStr">
        <is>
          <t>PK3224FZWG5RELMJ8</t>
        </is>
      </c>
      <c r="J6860" s="8" t="inlineStr">
        <is>
          <t>02 - Sports / GT</t>
        </is>
      </c>
      <c r="K6860" s="12" t="n">
        <v>780000</v>
      </c>
      <c r="L6860" s="8" t="inlineStr">
        <is>
          <t>Oregon</t>
        </is>
      </c>
      <c r="M6860" s="13" t="n">
        <v>10809.62</v>
      </c>
      <c r="N6860" s="13" t="n">
        <v>8977.389999999999</v>
      </c>
      <c r="O6860" s="8" t="n"/>
    </row>
    <row r="6861">
      <c r="A6861" s="8" t="inlineStr">
        <is>
          <t>CANON-202604-006756</t>
        </is>
      </c>
      <c r="B6861" s="9" t="inlineStr">
        <is>
          <t>2026-04</t>
        </is>
      </c>
      <c r="C6861" s="10" t="n">
        <v>46136</v>
      </c>
      <c r="D6861" s="9" t="inlineStr">
        <is>
          <t>Bound</t>
        </is>
      </c>
      <c r="E6861" s="8" t="inlineStr">
        <is>
          <t>Ramona Whitlock</t>
        </is>
      </c>
      <c r="F6861" s="11" t="n">
        <v>2001</v>
      </c>
      <c r="G6861" s="8" t="inlineStr">
        <is>
          <t>BMW</t>
        </is>
      </c>
      <c r="H6861" s="8" t="inlineStr">
        <is>
          <t>M8 Competition</t>
        </is>
      </c>
      <c r="I6861" s="8" t="inlineStr">
        <is>
          <t>HGB98WZNL8U0U694X</t>
        </is>
      </c>
      <c r="J6861" s="8" t="inlineStr">
        <is>
          <t>02 - Sports / GT</t>
        </is>
      </c>
      <c r="K6861" s="12" t="n">
        <v>750000</v>
      </c>
      <c r="L6861" s="8" t="inlineStr">
        <is>
          <t>Delaware</t>
        </is>
      </c>
      <c r="M6861" s="13" t="n">
        <v>11497.64</v>
      </c>
      <c r="N6861" s="13" t="n">
        <v>9548.790000000001</v>
      </c>
      <c r="O6861" s="8" t="n"/>
    </row>
    <row r="6862">
      <c r="A6862" s="8" t="inlineStr">
        <is>
          <t>CANON-202604-006757</t>
        </is>
      </c>
      <c r="B6862" s="9" t="inlineStr">
        <is>
          <t>2026-04</t>
        </is>
      </c>
      <c r="C6862" s="10" t="n">
        <v>46141</v>
      </c>
      <c r="D6862" s="9" t="inlineStr">
        <is>
          <t>Bound</t>
        </is>
      </c>
      <c r="E6862" s="8" t="inlineStr">
        <is>
          <t>Sunniva Montoya</t>
        </is>
      </c>
      <c r="F6862" s="11" t="n">
        <v>1994</v>
      </c>
      <c r="G6862" s="8" t="inlineStr">
        <is>
          <t>Bugatti</t>
        </is>
      </c>
      <c r="H6862" s="8" t="inlineStr">
        <is>
          <t>Type 57</t>
        </is>
      </c>
      <c r="I6862" s="8" t="inlineStr">
        <is>
          <t>17UFZ6DJWED6859JS</t>
        </is>
      </c>
      <c r="J6862" s="8" t="inlineStr">
        <is>
          <t>06 - Vintage Pre-War (pre-1946)</t>
        </is>
      </c>
      <c r="K6862" s="12" t="n">
        <v>840000</v>
      </c>
      <c r="L6862" s="8" t="inlineStr">
        <is>
          <t>Michigan</t>
        </is>
      </c>
      <c r="M6862" s="13" t="n">
        <v>9335.09</v>
      </c>
      <c r="N6862" s="13" t="n">
        <v>7752.79</v>
      </c>
      <c r="O6862" s="8" t="n"/>
    </row>
    <row r="6863">
      <c r="A6863" s="8" t="inlineStr">
        <is>
          <t>CANON-202604-006758</t>
        </is>
      </c>
      <c r="B6863" s="9" t="inlineStr">
        <is>
          <t>2026-04</t>
        </is>
      </c>
      <c r="C6863" s="10" t="n">
        <v>46130</v>
      </c>
      <c r="D6863" s="9" t="inlineStr">
        <is>
          <t>Bound</t>
        </is>
      </c>
      <c r="E6863" s="8" t="inlineStr">
        <is>
          <t>Mireille Bellandi</t>
        </is>
      </c>
      <c r="F6863" s="11" t="n">
        <v>1963</v>
      </c>
      <c r="G6863" s="8" t="inlineStr">
        <is>
          <t>Lamborghini</t>
        </is>
      </c>
      <c r="H6863" s="8" t="inlineStr">
        <is>
          <t>Huracan EVO</t>
        </is>
      </c>
      <c r="I6863" s="8" t="inlineStr">
        <is>
          <t>7Y9PXHK5438FBNPH5</t>
        </is>
      </c>
      <c r="J6863" s="8" t="inlineStr">
        <is>
          <t>03 - Supercar</t>
        </is>
      </c>
      <c r="K6863" s="12" t="n">
        <v>385000</v>
      </c>
      <c r="L6863" s="8" t="inlineStr">
        <is>
          <t>New York</t>
        </is>
      </c>
      <c r="M6863" s="13" t="n">
        <v>10692.83</v>
      </c>
      <c r="N6863" s="13" t="n">
        <v>8880.4</v>
      </c>
      <c r="O6863" s="8" t="n"/>
    </row>
    <row r="6864">
      <c r="A6864" s="8" t="inlineStr">
        <is>
          <t>CANON-202604-006759</t>
        </is>
      </c>
      <c r="B6864" s="9" t="inlineStr">
        <is>
          <t>2026-04</t>
        </is>
      </c>
      <c r="C6864" s="10" t="n">
        <v>46140</v>
      </c>
      <c r="D6864" s="9" t="inlineStr">
        <is>
          <t>Bound</t>
        </is>
      </c>
      <c r="E6864" s="8" t="inlineStr">
        <is>
          <t>Everett Montoya</t>
        </is>
      </c>
      <c r="F6864" s="11" t="n">
        <v>1991</v>
      </c>
      <c r="G6864" s="8" t="inlineStr">
        <is>
          <t>BMW</t>
        </is>
      </c>
      <c r="H6864" s="8" t="inlineStr">
        <is>
          <t>M8 Competition</t>
        </is>
      </c>
      <c r="I6864" s="8" t="inlineStr">
        <is>
          <t>0J3K9T16G0ZX9GRNU</t>
        </is>
      </c>
      <c r="J6864" s="8" t="inlineStr">
        <is>
          <t>02 - Sports / GT</t>
        </is>
      </c>
      <c r="K6864" s="12" t="n">
        <v>910000</v>
      </c>
      <c r="L6864" s="8" t="inlineStr">
        <is>
          <t>Michigan</t>
        </is>
      </c>
      <c r="M6864" s="13" t="n">
        <v>17298.58</v>
      </c>
      <c r="N6864" s="13" t="n">
        <v>14366.47</v>
      </c>
      <c r="O6864" s="8" t="n"/>
    </row>
    <row r="6865">
      <c r="A6865" s="8" t="inlineStr">
        <is>
          <t>CANON-202604-006761</t>
        </is>
      </c>
      <c r="B6865" s="9" t="inlineStr">
        <is>
          <t>2026-04</t>
        </is>
      </c>
      <c r="C6865" s="10" t="n">
        <v>46119</v>
      </c>
      <c r="D6865" s="9" t="inlineStr">
        <is>
          <t>Bound</t>
        </is>
      </c>
      <c r="E6865" s="8" t="inlineStr">
        <is>
          <t>Cassius Merriweather</t>
        </is>
      </c>
      <c r="F6865" s="11" t="n">
        <v>1994</v>
      </c>
      <c r="G6865" s="8" t="inlineStr">
        <is>
          <t>Bentley</t>
        </is>
      </c>
      <c r="H6865" s="8" t="inlineStr">
        <is>
          <t>Continental GT</t>
        </is>
      </c>
      <c r="I6865" s="8" t="inlineStr">
        <is>
          <t>GU514GMXMEAWHC8RS</t>
        </is>
      </c>
      <c r="J6865" s="8" t="inlineStr">
        <is>
          <t>02 - Sports / GT</t>
        </is>
      </c>
      <c r="K6865" s="12" t="n">
        <v>815000</v>
      </c>
      <c r="L6865" s="8" t="inlineStr">
        <is>
          <t>Texas</t>
        </is>
      </c>
      <c r="M6865" s="13" t="n">
        <v>11494.58</v>
      </c>
      <c r="N6865" s="13" t="n">
        <v>9546.25</v>
      </c>
      <c r="O6865" s="8" t="n"/>
    </row>
    <row r="6866">
      <c r="A6866" s="8" t="inlineStr">
        <is>
          <t>CANON-202604-006762</t>
        </is>
      </c>
      <c r="B6866" s="9" t="inlineStr">
        <is>
          <t>2026-04</t>
        </is>
      </c>
      <c r="C6866" s="10" t="n">
        <v>46124</v>
      </c>
      <c r="D6866" s="9" t="inlineStr">
        <is>
          <t>Bound</t>
        </is>
      </c>
      <c r="E6866" s="8" t="inlineStr">
        <is>
          <t>Noor Thistlewood</t>
        </is>
      </c>
      <c r="F6866" s="11" t="n">
        <v>1969</v>
      </c>
      <c r="G6866" s="8" t="inlineStr">
        <is>
          <t>McLaren</t>
        </is>
      </c>
      <c r="H6866" s="8" t="inlineStr">
        <is>
          <t>750S</t>
        </is>
      </c>
      <c r="I6866" s="8" t="inlineStr">
        <is>
          <t>NXCZDVJV1U10X06ER</t>
        </is>
      </c>
      <c r="J6866" s="8" t="inlineStr">
        <is>
          <t>03 - Supercar</t>
        </is>
      </c>
      <c r="K6866" s="12" t="n">
        <v>440000</v>
      </c>
      <c r="L6866" s="8" t="inlineStr">
        <is>
          <t>New York</t>
        </is>
      </c>
      <c r="M6866" s="13" t="n">
        <v>12220.38</v>
      </c>
      <c r="N6866" s="13" t="n">
        <v>10149.03</v>
      </c>
      <c r="O6866" s="8" t="n"/>
    </row>
    <row r="6867">
      <c r="A6867" s="8" t="inlineStr">
        <is>
          <t>CANON-202604-006764</t>
        </is>
      </c>
      <c r="B6867" s="9" t="inlineStr">
        <is>
          <t>2026-04</t>
        </is>
      </c>
      <c r="C6867" s="10" t="n">
        <v>46139</v>
      </c>
      <c r="D6867" s="9" t="inlineStr">
        <is>
          <t>Bound</t>
        </is>
      </c>
      <c r="E6867" s="8" t="inlineStr">
        <is>
          <t>Desmond Whitlock</t>
        </is>
      </c>
      <c r="F6867" s="11" t="n">
        <v>2014</v>
      </c>
      <c r="G6867" s="8" t="inlineStr">
        <is>
          <t>Aston Martin</t>
        </is>
      </c>
      <c r="H6867" s="8" t="inlineStr">
        <is>
          <t>DB12</t>
        </is>
      </c>
      <c r="I6867" s="8" t="inlineStr">
        <is>
          <t>YTWP5FLKZ64W0XANP</t>
        </is>
      </c>
      <c r="J6867" s="8" t="inlineStr">
        <is>
          <t>02 - Sports / GT</t>
        </is>
      </c>
      <c r="K6867" s="12" t="n">
        <v>575000</v>
      </c>
      <c r="L6867" s="8" t="inlineStr">
        <is>
          <t>Georgia</t>
        </is>
      </c>
      <c r="M6867" s="13" t="n">
        <v>7898.11</v>
      </c>
      <c r="N6867" s="13" t="n">
        <v>6559.38</v>
      </c>
      <c r="O6867" s="8" t="n"/>
    </row>
    <row r="6868">
      <c r="A6868" s="8" t="inlineStr">
        <is>
          <t>CANON-202604-006765</t>
        </is>
      </c>
      <c r="B6868" s="9" t="inlineStr">
        <is>
          <t>2026-04</t>
        </is>
      </c>
      <c r="C6868" s="10" t="n">
        <v>46132</v>
      </c>
      <c r="D6868" s="9" t="inlineStr">
        <is>
          <t>Bound</t>
        </is>
      </c>
      <c r="E6868" s="8" t="inlineStr">
        <is>
          <t>Wilhelmina Ashcombe</t>
        </is>
      </c>
      <c r="F6868" s="11" t="n">
        <v>1958</v>
      </c>
      <c r="G6868" s="8" t="inlineStr">
        <is>
          <t>Bentley</t>
        </is>
      </c>
      <c r="H6868" s="8" t="inlineStr">
        <is>
          <t>Continental GT</t>
        </is>
      </c>
      <c r="I6868" s="8" t="inlineStr">
        <is>
          <t>TU9D8012UBTR6FMCV</t>
        </is>
      </c>
      <c r="J6868" s="8" t="inlineStr">
        <is>
          <t>02 - Sports / GT</t>
        </is>
      </c>
      <c r="K6868" s="12" t="n">
        <v>415000</v>
      </c>
      <c r="L6868" s="8" t="inlineStr">
        <is>
          <t>Colorado</t>
        </is>
      </c>
      <c r="M6868" s="13" t="n">
        <v>6459.91</v>
      </c>
      <c r="N6868" s="13" t="n">
        <v>5364.96</v>
      </c>
      <c r="O6868" s="8" t="n"/>
    </row>
    <row r="6869">
      <c r="A6869" s="8" t="inlineStr">
        <is>
          <t>CANON-202604-006766</t>
        </is>
      </c>
      <c r="B6869" s="9" t="inlineStr">
        <is>
          <t>2026-04</t>
        </is>
      </c>
      <c r="C6869" s="10" t="n">
        <v>46123</v>
      </c>
      <c r="D6869" s="9" t="inlineStr">
        <is>
          <t>Bound</t>
        </is>
      </c>
      <c r="E6869" s="8" t="inlineStr">
        <is>
          <t>Ottilie Bellandi</t>
        </is>
      </c>
      <c r="F6869" s="11" t="n">
        <v>2010</v>
      </c>
      <c r="G6869" s="8" t="inlineStr">
        <is>
          <t>Mercedes-Benz</t>
        </is>
      </c>
      <c r="H6869" s="8" t="inlineStr">
        <is>
          <t>AMG GT</t>
        </is>
      </c>
      <c r="I6869" s="8" t="inlineStr">
        <is>
          <t>KMX9L6JASAS37C231</t>
        </is>
      </c>
      <c r="J6869" s="8" t="inlineStr">
        <is>
          <t>02 - Sports / GT</t>
        </is>
      </c>
      <c r="K6869" s="12" t="n">
        <v>170000</v>
      </c>
      <c r="L6869" s="8" t="inlineStr">
        <is>
          <t>California</t>
        </is>
      </c>
      <c r="M6869" s="13" t="n">
        <v>3983.77</v>
      </c>
      <c r="N6869" s="13" t="n">
        <v>3308.52</v>
      </c>
      <c r="O6869" s="8" t="n"/>
    </row>
    <row r="6870">
      <c r="A6870" s="8" t="inlineStr">
        <is>
          <t>CANON-202604-006769</t>
        </is>
      </c>
      <c r="B6870" s="9" t="inlineStr">
        <is>
          <t>2026-04</t>
        </is>
      </c>
      <c r="C6870" s="10" t="n">
        <v>46128</v>
      </c>
      <c r="D6870" s="9" t="inlineStr">
        <is>
          <t>Bound</t>
        </is>
      </c>
      <c r="E6870" s="8" t="inlineStr">
        <is>
          <t>Fenwick Delacroix</t>
        </is>
      </c>
      <c r="F6870" s="11" t="n">
        <v>1999</v>
      </c>
      <c r="G6870" s="8" t="inlineStr">
        <is>
          <t>Mercedes-Benz</t>
        </is>
      </c>
      <c r="H6870" s="8" t="inlineStr">
        <is>
          <t>AMG GT</t>
        </is>
      </c>
      <c r="I6870" s="8" t="inlineStr">
        <is>
          <t>R7D6J63A1FDBJVNKK</t>
        </is>
      </c>
      <c r="J6870" s="8" t="inlineStr">
        <is>
          <t>02 - Sports / GT</t>
        </is>
      </c>
      <c r="K6870" s="12" t="n">
        <v>250000</v>
      </c>
      <c r="L6870" s="8" t="inlineStr">
        <is>
          <t>Virginia</t>
        </is>
      </c>
      <c r="M6870" s="13" t="n">
        <v>3856.13</v>
      </c>
      <c r="N6870" s="13" t="n">
        <v>3202.52</v>
      </c>
      <c r="O6870" s="8" t="n"/>
    </row>
    <row r="6871">
      <c r="A6871" s="8" t="inlineStr">
        <is>
          <t>CANON-202604-006770</t>
        </is>
      </c>
      <c r="B6871" s="9" t="inlineStr">
        <is>
          <t>2026-04</t>
        </is>
      </c>
      <c r="C6871" s="10" t="n">
        <v>46119</v>
      </c>
      <c r="D6871" s="9" t="inlineStr">
        <is>
          <t>Bound</t>
        </is>
      </c>
      <c r="E6871" s="8" t="inlineStr">
        <is>
          <t>Thaddeus Nakashima</t>
        </is>
      </c>
      <c r="F6871" s="11" t="n">
        <v>1959</v>
      </c>
      <c r="G6871" s="8" t="inlineStr">
        <is>
          <t>Mercedes-Benz</t>
        </is>
      </c>
      <c r="H6871" s="8" t="inlineStr">
        <is>
          <t>AMG GT</t>
        </is>
      </c>
      <c r="I6871" s="8" t="inlineStr">
        <is>
          <t>T4Y96T3AX12N2GKFX</t>
        </is>
      </c>
      <c r="J6871" s="8" t="inlineStr">
        <is>
          <t>02 - Sports / GT</t>
        </is>
      </c>
      <c r="K6871" s="12" t="n">
        <v>555000</v>
      </c>
      <c r="L6871" s="8" t="inlineStr">
        <is>
          <t>Tennessee</t>
        </is>
      </c>
      <c r="M6871" s="13" t="n">
        <v>6670.47</v>
      </c>
      <c r="N6871" s="13" t="n">
        <v>5539.83</v>
      </c>
      <c r="O6871" s="8" t="n"/>
    </row>
    <row r="6872">
      <c r="A6872" s="8" t="inlineStr">
        <is>
          <t>CANON-202604-006771</t>
        </is>
      </c>
      <c r="B6872" s="9" t="inlineStr">
        <is>
          <t>2026-04</t>
        </is>
      </c>
      <c r="C6872" s="10" t="n">
        <v>46123</v>
      </c>
      <c r="D6872" s="9" t="inlineStr">
        <is>
          <t>Bound</t>
        </is>
      </c>
      <c r="E6872" s="8" t="inlineStr">
        <is>
          <t>Leopold Rourke</t>
        </is>
      </c>
      <c r="F6872" s="11" t="n">
        <v>2010</v>
      </c>
      <c r="G6872" s="8" t="inlineStr">
        <is>
          <t>Mercedes-Benz</t>
        </is>
      </c>
      <c r="H6872" s="8" t="inlineStr">
        <is>
          <t>AMG GT</t>
        </is>
      </c>
      <c r="I6872" s="8" t="inlineStr">
        <is>
          <t>9WZ51GFCYHUCKYDAZ</t>
        </is>
      </c>
      <c r="J6872" s="8" t="inlineStr">
        <is>
          <t>02 - Sports / GT</t>
        </is>
      </c>
      <c r="K6872" s="12" t="n">
        <v>495000</v>
      </c>
      <c r="L6872" s="8" t="inlineStr">
        <is>
          <t>Connecticut</t>
        </is>
      </c>
      <c r="M6872" s="13" t="n">
        <v>7845.28</v>
      </c>
      <c r="N6872" s="13" t="n">
        <v>6515.51</v>
      </c>
      <c r="O6872" s="8" t="n"/>
    </row>
    <row r="6873">
      <c r="A6873" s="8" t="inlineStr">
        <is>
          <t>CANON-202604-006773</t>
        </is>
      </c>
      <c r="B6873" s="9" t="inlineStr">
        <is>
          <t>2026-04</t>
        </is>
      </c>
      <c r="C6873" s="10" t="n">
        <v>46118</v>
      </c>
      <c r="D6873" s="9" t="inlineStr">
        <is>
          <t>Bound</t>
        </is>
      </c>
      <c r="E6873" s="8" t="inlineStr">
        <is>
          <t>Noor Pennington</t>
        </is>
      </c>
      <c r="F6873" s="11" t="n">
        <v>1997</v>
      </c>
      <c r="G6873" s="8" t="inlineStr">
        <is>
          <t>Porsche</t>
        </is>
      </c>
      <c r="H6873" s="8" t="inlineStr">
        <is>
          <t>911 Turbo S</t>
        </is>
      </c>
      <c r="I6873" s="8" t="inlineStr">
        <is>
          <t>43BJFGCBK8V6RSP8L</t>
        </is>
      </c>
      <c r="J6873" s="8" t="inlineStr">
        <is>
          <t>02 - Sports / GT</t>
        </is>
      </c>
      <c r="K6873" s="12" t="n">
        <v>540000</v>
      </c>
      <c r="L6873" s="8" t="inlineStr">
        <is>
          <t>Arkansas</t>
        </is>
      </c>
      <c r="M6873" s="13" t="n">
        <v>9139.25</v>
      </c>
      <c r="N6873" s="13" t="n">
        <v>7590.15</v>
      </c>
      <c r="O6873" s="8" t="n"/>
    </row>
    <row r="6874">
      <c r="A6874" s="8" t="inlineStr">
        <is>
          <t>CANON-202604-006774</t>
        </is>
      </c>
      <c r="B6874" s="9" t="inlineStr">
        <is>
          <t>2026-04</t>
        </is>
      </c>
      <c r="C6874" s="10" t="n">
        <v>46142</v>
      </c>
      <c r="D6874" s="9" t="inlineStr">
        <is>
          <t>Bound</t>
        </is>
      </c>
      <c r="E6874" s="8" t="inlineStr">
        <is>
          <t>Saoirse Nakashima</t>
        </is>
      </c>
      <c r="F6874" s="11" t="n">
        <v>1964</v>
      </c>
      <c r="G6874" s="8" t="inlineStr">
        <is>
          <t>Mercedes-Benz</t>
        </is>
      </c>
      <c r="H6874" s="8" t="inlineStr">
        <is>
          <t>AMG GT</t>
        </is>
      </c>
      <c r="I6874" s="8" t="inlineStr">
        <is>
          <t>NFD5JU1K7LJ21YDGD</t>
        </is>
      </c>
      <c r="J6874" s="8" t="inlineStr">
        <is>
          <t>02 - Sports / GT</t>
        </is>
      </c>
      <c r="K6874" s="12" t="n">
        <v>790000</v>
      </c>
      <c r="L6874" s="8" t="inlineStr">
        <is>
          <t>Colorado</t>
        </is>
      </c>
      <c r="M6874" s="13" t="n">
        <v>10657.55</v>
      </c>
      <c r="N6874" s="13" t="n">
        <v>8851.1</v>
      </c>
      <c r="O6874" s="8" t="n"/>
    </row>
    <row r="6875">
      <c r="A6875" s="8" t="inlineStr">
        <is>
          <t>CANON-202604-006775</t>
        </is>
      </c>
      <c r="B6875" s="9" t="inlineStr">
        <is>
          <t>2026-04</t>
        </is>
      </c>
      <c r="C6875" s="10" t="n">
        <v>46131</v>
      </c>
      <c r="D6875" s="9" t="inlineStr">
        <is>
          <t>Bound</t>
        </is>
      </c>
      <c r="E6875" s="8" t="inlineStr">
        <is>
          <t>Aurelio Blackwood</t>
        </is>
      </c>
      <c r="F6875" s="11" t="n">
        <v>1977</v>
      </c>
      <c r="G6875" s="8" t="inlineStr">
        <is>
          <t>Porsche</t>
        </is>
      </c>
      <c r="H6875" s="8" t="inlineStr">
        <is>
          <t>911 Turbo S</t>
        </is>
      </c>
      <c r="I6875" s="8" t="inlineStr">
        <is>
          <t>DKP3ZWB2H172GEUYD</t>
        </is>
      </c>
      <c r="J6875" s="8" t="inlineStr">
        <is>
          <t>02 - Sports / GT</t>
        </is>
      </c>
      <c r="K6875" s="12" t="n">
        <v>855000</v>
      </c>
      <c r="L6875" s="8" t="inlineStr">
        <is>
          <t>Kentucky</t>
        </is>
      </c>
      <c r="M6875" s="13" t="n">
        <v>14051.04</v>
      </c>
      <c r="N6875" s="13" t="n">
        <v>11669.39</v>
      </c>
      <c r="O6875" s="8" t="n"/>
    </row>
    <row r="6876">
      <c r="A6876" s="8" t="inlineStr">
        <is>
          <t>CANON-202604-006776</t>
        </is>
      </c>
      <c r="B6876" s="9" t="inlineStr">
        <is>
          <t>2026-04</t>
        </is>
      </c>
      <c r="C6876" s="10" t="n">
        <v>46123</v>
      </c>
      <c r="D6876" s="9" t="inlineStr">
        <is>
          <t>Bound</t>
        </is>
      </c>
      <c r="E6876" s="8" t="inlineStr">
        <is>
          <t>Noor Whitlock</t>
        </is>
      </c>
      <c r="F6876" s="11" t="n">
        <v>2018</v>
      </c>
      <c r="G6876" s="8" t="inlineStr">
        <is>
          <t>Maserati</t>
        </is>
      </c>
      <c r="H6876" s="8" t="inlineStr">
        <is>
          <t>GranTurismo</t>
        </is>
      </c>
      <c r="I6876" s="8" t="inlineStr">
        <is>
          <t>FR8DVRBADGAWFPN2P</t>
        </is>
      </c>
      <c r="J6876" s="8" t="inlineStr">
        <is>
          <t>02 - Sports / GT</t>
        </is>
      </c>
      <c r="K6876" s="12" t="n">
        <v>865000</v>
      </c>
      <c r="L6876" s="8" t="inlineStr">
        <is>
          <t>West Virginia</t>
        </is>
      </c>
      <c r="M6876" s="13" t="n">
        <v>14109.29</v>
      </c>
      <c r="N6876" s="13" t="n">
        <v>11717.77</v>
      </c>
      <c r="O6876" s="8" t="n"/>
    </row>
    <row r="6877">
      <c r="A6877" s="8" t="inlineStr">
        <is>
          <t>CANON-202604-006778</t>
        </is>
      </c>
      <c r="B6877" s="9" t="inlineStr">
        <is>
          <t>2026-04</t>
        </is>
      </c>
      <c r="C6877" s="10" t="n">
        <v>46140</v>
      </c>
      <c r="D6877" s="9" t="inlineStr">
        <is>
          <t>Bound</t>
        </is>
      </c>
      <c r="E6877" s="8" t="inlineStr">
        <is>
          <t>Sunniva Rourke</t>
        </is>
      </c>
      <c r="F6877" s="11" t="n">
        <v>1998</v>
      </c>
      <c r="G6877" s="8" t="inlineStr">
        <is>
          <t>Maserati</t>
        </is>
      </c>
      <c r="H6877" s="8" t="inlineStr">
        <is>
          <t>GranTurismo</t>
        </is>
      </c>
      <c r="I6877" s="8" t="inlineStr">
        <is>
          <t>KN42BZSB3R1YRX7T1</t>
        </is>
      </c>
      <c r="J6877" s="8" t="inlineStr">
        <is>
          <t>02 - Sports / GT</t>
        </is>
      </c>
      <c r="K6877" s="12" t="n">
        <v>650000</v>
      </c>
      <c r="L6877" s="8" t="inlineStr">
        <is>
          <t>Vermont</t>
        </is>
      </c>
      <c r="M6877" s="13" t="n">
        <v>9725.469999999999</v>
      </c>
      <c r="N6877" s="13" t="n">
        <v>8077</v>
      </c>
      <c r="O6877" s="8" t="n"/>
    </row>
    <row r="6878">
      <c r="A6878" s="8" t="inlineStr">
        <is>
          <t>CANON-202604-006779</t>
        </is>
      </c>
      <c r="B6878" s="9" t="inlineStr">
        <is>
          <t>2026-04</t>
        </is>
      </c>
      <c r="C6878" s="10" t="n">
        <v>46139</v>
      </c>
      <c r="D6878" s="9" t="inlineStr">
        <is>
          <t>Bound</t>
        </is>
      </c>
      <c r="E6878" s="8" t="inlineStr">
        <is>
          <t>Sunniva Thistlewood</t>
        </is>
      </c>
      <c r="F6878" s="11" t="n">
        <v>1992</v>
      </c>
      <c r="G6878" s="8" t="inlineStr">
        <is>
          <t>Bentley</t>
        </is>
      </c>
      <c r="H6878" s="8" t="inlineStr">
        <is>
          <t>Continental GT</t>
        </is>
      </c>
      <c r="I6878" s="8" t="inlineStr">
        <is>
          <t>WCC8WG0FZXSGZNXDY</t>
        </is>
      </c>
      <c r="J6878" s="8" t="inlineStr">
        <is>
          <t>02 - Sports / GT</t>
        </is>
      </c>
      <c r="K6878" s="12" t="n">
        <v>450000</v>
      </c>
      <c r="L6878" s="8" t="inlineStr">
        <is>
          <t>Kansas</t>
        </is>
      </c>
      <c r="M6878" s="13" t="n">
        <v>6176.89</v>
      </c>
      <c r="N6878" s="13" t="n">
        <v>5129.91</v>
      </c>
      <c r="O6878" s="8" t="n"/>
    </row>
    <row r="6879">
      <c r="A6879" s="8" t="inlineStr">
        <is>
          <t>CANON-202604-006780</t>
        </is>
      </c>
      <c r="B6879" s="9" t="inlineStr">
        <is>
          <t>2026-04</t>
        </is>
      </c>
      <c r="C6879" s="10" t="n">
        <v>46116</v>
      </c>
      <c r="D6879" s="9" t="inlineStr">
        <is>
          <t>Bound</t>
        </is>
      </c>
      <c r="E6879" s="8" t="inlineStr">
        <is>
          <t>Thaddeus Underwood</t>
        </is>
      </c>
      <c r="F6879" s="11" t="n">
        <v>1973</v>
      </c>
      <c r="G6879" s="8" t="inlineStr">
        <is>
          <t>Aston Martin</t>
        </is>
      </c>
      <c r="H6879" s="8" t="inlineStr">
        <is>
          <t>DB12</t>
        </is>
      </c>
      <c r="I6879" s="8" t="inlineStr">
        <is>
          <t>KAD16PDC3CBLS4AV7</t>
        </is>
      </c>
      <c r="J6879" s="8" t="inlineStr">
        <is>
          <t>02 - Sports / GT</t>
        </is>
      </c>
      <c r="K6879" s="12" t="n">
        <v>350000</v>
      </c>
      <c r="L6879" s="8" t="inlineStr">
        <is>
          <t>Vermont</t>
        </is>
      </c>
      <c r="M6879" s="13" t="n">
        <v>6042.45</v>
      </c>
      <c r="N6879" s="13" t="n">
        <v>5018.25</v>
      </c>
      <c r="O6879" s="8" t="n"/>
    </row>
    <row r="6880">
      <c r="A6880" s="8" t="inlineStr">
        <is>
          <t>CANON-202604-006781</t>
        </is>
      </c>
      <c r="B6880" s="9" t="inlineStr">
        <is>
          <t>2026-04</t>
        </is>
      </c>
      <c r="C6880" s="10" t="n">
        <v>46120</v>
      </c>
      <c r="D6880" s="9" t="inlineStr">
        <is>
          <t>Bound</t>
        </is>
      </c>
      <c r="E6880" s="8" t="inlineStr">
        <is>
          <t>Everett Pennington</t>
        </is>
      </c>
      <c r="F6880" s="11" t="n">
        <v>1977</v>
      </c>
      <c r="G6880" s="8" t="inlineStr">
        <is>
          <t>Porsche</t>
        </is>
      </c>
      <c r="H6880" s="8" t="inlineStr">
        <is>
          <t>911 Turbo S</t>
        </is>
      </c>
      <c r="I6880" s="8" t="inlineStr">
        <is>
          <t>5PT51GYW53G8UZBEC</t>
        </is>
      </c>
      <c r="J6880" s="8" t="inlineStr">
        <is>
          <t>02 - Sports / GT</t>
        </is>
      </c>
      <c r="K6880" s="12" t="n">
        <v>565000</v>
      </c>
      <c r="L6880" s="8" t="inlineStr">
        <is>
          <t>Montana</t>
        </is>
      </c>
      <c r="M6880" s="13" t="n">
        <v>6444.2</v>
      </c>
      <c r="N6880" s="13" t="n">
        <v>5351.91</v>
      </c>
      <c r="O6880" s="8" t="n"/>
    </row>
    <row r="6881">
      <c r="A6881" s="8" t="inlineStr">
        <is>
          <t>CANON-202604-006783</t>
        </is>
      </c>
      <c r="B6881" s="9" t="inlineStr">
        <is>
          <t>2026-04</t>
        </is>
      </c>
      <c r="C6881" s="10" t="n">
        <v>46127</v>
      </c>
      <c r="D6881" s="9" t="inlineStr">
        <is>
          <t>Bound</t>
        </is>
      </c>
      <c r="E6881" s="8" t="inlineStr">
        <is>
          <t>Fenwick Nakashima</t>
        </is>
      </c>
      <c r="F6881" s="11" t="n">
        <v>1977</v>
      </c>
      <c r="G6881" s="8" t="inlineStr">
        <is>
          <t>Mercedes-Benz</t>
        </is>
      </c>
      <c r="H6881" s="8" t="inlineStr">
        <is>
          <t>AMG GT</t>
        </is>
      </c>
      <c r="I6881" s="8" t="inlineStr">
        <is>
          <t>SJAGZP9U2A4HEWB7U</t>
        </is>
      </c>
      <c r="J6881" s="8" t="inlineStr">
        <is>
          <t>02 - Sports / GT</t>
        </is>
      </c>
      <c r="K6881" s="12" t="n">
        <v>365000</v>
      </c>
      <c r="L6881" s="8" t="inlineStr">
        <is>
          <t>California</t>
        </is>
      </c>
      <c r="M6881" s="13" t="n">
        <v>6972.88</v>
      </c>
      <c r="N6881" s="13" t="n">
        <v>5790.98</v>
      </c>
      <c r="O6881" s="8" t="n"/>
    </row>
    <row r="6882">
      <c r="A6882" s="8" t="inlineStr">
        <is>
          <t>CANON-202604-006785</t>
        </is>
      </c>
      <c r="B6882" s="9" t="inlineStr">
        <is>
          <t>2026-04</t>
        </is>
      </c>
      <c r="C6882" s="10" t="n">
        <v>46123</v>
      </c>
      <c r="D6882" s="9" t="inlineStr">
        <is>
          <t>Bound</t>
        </is>
      </c>
      <c r="E6882" s="8" t="inlineStr">
        <is>
          <t>Noor Merriweather</t>
        </is>
      </c>
      <c r="F6882" s="11" t="n">
        <v>1977</v>
      </c>
      <c r="G6882" s="8" t="inlineStr">
        <is>
          <t>Mercedes-Benz</t>
        </is>
      </c>
      <c r="H6882" s="8" t="inlineStr">
        <is>
          <t>AMG GT</t>
        </is>
      </c>
      <c r="I6882" s="8" t="inlineStr">
        <is>
          <t>3N0RV5Z5Y83ZM9MXR</t>
        </is>
      </c>
      <c r="J6882" s="8" t="inlineStr">
        <is>
          <t>02 - Sports / GT</t>
        </is>
      </c>
      <c r="K6882" s="12" t="n">
        <v>490000</v>
      </c>
      <c r="L6882" s="8" t="inlineStr">
        <is>
          <t>Pennsylvania</t>
        </is>
      </c>
      <c r="M6882" s="13" t="n">
        <v>6933.96</v>
      </c>
      <c r="N6882" s="13" t="n">
        <v>5758.65</v>
      </c>
      <c r="O6882" s="8" t="n"/>
    </row>
    <row r="6883">
      <c r="A6883" s="8" t="inlineStr">
        <is>
          <t>CANON-202604-006786</t>
        </is>
      </c>
      <c r="B6883" s="9" t="inlineStr">
        <is>
          <t>2026-04</t>
        </is>
      </c>
      <c r="C6883" s="10" t="n">
        <v>46115</v>
      </c>
      <c r="D6883" s="9" t="inlineStr">
        <is>
          <t>Bound</t>
        </is>
      </c>
      <c r="E6883" s="8" t="inlineStr">
        <is>
          <t>Lorenzo Blackwood</t>
        </is>
      </c>
      <c r="F6883" s="11" t="n">
        <v>1959</v>
      </c>
      <c r="G6883" s="8" t="inlineStr">
        <is>
          <t>Aston Martin</t>
        </is>
      </c>
      <c r="H6883" s="8" t="inlineStr">
        <is>
          <t>DB12</t>
        </is>
      </c>
      <c r="I6883" s="8" t="inlineStr">
        <is>
          <t>35UG2VE1L0ZJF9Y2L</t>
        </is>
      </c>
      <c r="J6883" s="8" t="inlineStr">
        <is>
          <t>02 - Sports / GT</t>
        </is>
      </c>
      <c r="K6883" s="12" t="n">
        <v>320000</v>
      </c>
      <c r="L6883" s="8" t="inlineStr">
        <is>
          <t>Washington</t>
        </is>
      </c>
      <c r="M6883" s="13" t="n">
        <v>4347.17</v>
      </c>
      <c r="N6883" s="13" t="n">
        <v>3610.32</v>
      </c>
      <c r="O6883" s="8" t="n"/>
    </row>
    <row r="6884">
      <c r="A6884" s="8" t="inlineStr">
        <is>
          <t>CANON-202604-006787</t>
        </is>
      </c>
      <c r="B6884" s="9" t="inlineStr">
        <is>
          <t>2026-04</t>
        </is>
      </c>
      <c r="C6884" s="10" t="n">
        <v>46126</v>
      </c>
      <c r="D6884" s="9" t="inlineStr">
        <is>
          <t>Bound</t>
        </is>
      </c>
      <c r="E6884" s="8" t="inlineStr">
        <is>
          <t>Thaddeus Vasquez</t>
        </is>
      </c>
      <c r="F6884" s="11" t="n">
        <v>1978</v>
      </c>
      <c r="G6884" s="8" t="inlineStr">
        <is>
          <t>Icon</t>
        </is>
      </c>
      <c r="H6884" s="8" t="inlineStr">
        <is>
          <t>Derelict</t>
        </is>
      </c>
      <c r="I6884" s="8" t="inlineStr">
        <is>
          <t>XDZ10P4KC1MLC7P73</t>
        </is>
      </c>
      <c r="J6884" s="8" t="inlineStr">
        <is>
          <t>11 - Restomod / Coachbuilt / Bespoke</t>
        </is>
      </c>
      <c r="K6884" s="12" t="n">
        <v>805000</v>
      </c>
      <c r="L6884" s="8" t="inlineStr">
        <is>
          <t>Nebraska</t>
        </is>
      </c>
      <c r="M6884" s="13" t="n">
        <v>15401.32</v>
      </c>
      <c r="N6884" s="13" t="n">
        <v>12790.8</v>
      </c>
      <c r="O6884" s="8" t="n"/>
    </row>
    <row r="6885">
      <c r="A6885" s="8" t="inlineStr">
        <is>
          <t>CANON-202604-006789</t>
        </is>
      </c>
      <c r="B6885" s="9" t="inlineStr">
        <is>
          <t>2026-04</t>
        </is>
      </c>
      <c r="C6885" s="10" t="n">
        <v>46118</v>
      </c>
      <c r="D6885" s="9" t="inlineStr">
        <is>
          <t>Bound</t>
        </is>
      </c>
      <c r="E6885" s="8" t="inlineStr">
        <is>
          <t>Mireille Thistlewood</t>
        </is>
      </c>
      <c r="F6885" s="11" t="n">
        <v>2016</v>
      </c>
      <c r="G6885" s="8" t="inlineStr">
        <is>
          <t>Jaguar</t>
        </is>
      </c>
      <c r="H6885" s="8" t="inlineStr">
        <is>
          <t>E-Type Series 1</t>
        </is>
      </c>
      <c r="I6885" s="8" t="inlineStr">
        <is>
          <t>PSEN7KGAPE8XZJTZV</t>
        </is>
      </c>
      <c r="J6885" s="8" t="inlineStr">
        <is>
          <t>07 - Post-War Classic (1946-1972)</t>
        </is>
      </c>
      <c r="K6885" s="12" t="n">
        <v>690000</v>
      </c>
      <c r="L6885" s="8" t="inlineStr">
        <is>
          <t>New Mexico</t>
        </is>
      </c>
      <c r="M6885" s="13" t="n">
        <v>7165.58</v>
      </c>
      <c r="N6885" s="13" t="n">
        <v>5951.01</v>
      </c>
      <c r="O6885" s="8" t="n"/>
    </row>
    <row r="6886">
      <c r="A6886" s="8" t="inlineStr">
        <is>
          <t>CANON-202604-006790</t>
        </is>
      </c>
      <c r="B6886" s="9" t="inlineStr">
        <is>
          <t>2026-04</t>
        </is>
      </c>
      <c r="C6886" s="10" t="n">
        <v>46126</v>
      </c>
      <c r="D6886" s="9" t="inlineStr">
        <is>
          <t>Bound</t>
        </is>
      </c>
      <c r="E6886" s="8" t="inlineStr">
        <is>
          <t>Ottilie Pennington</t>
        </is>
      </c>
      <c r="F6886" s="11" t="n">
        <v>1956</v>
      </c>
      <c r="G6886" s="8" t="inlineStr">
        <is>
          <t>BMW</t>
        </is>
      </c>
      <c r="H6886" s="8" t="inlineStr">
        <is>
          <t>M8 Competition</t>
        </is>
      </c>
      <c r="I6886" s="8" t="inlineStr">
        <is>
          <t>RYWBY9DNUW807L0CH</t>
        </is>
      </c>
      <c r="J6886" s="8" t="inlineStr">
        <is>
          <t>02 - Sports / GT</t>
        </is>
      </c>
      <c r="K6886" s="12" t="n">
        <v>535000</v>
      </c>
      <c r="L6886" s="8" t="inlineStr">
        <is>
          <t>North Carolina</t>
        </is>
      </c>
      <c r="M6886" s="13" t="n">
        <v>7545.52</v>
      </c>
      <c r="N6886" s="13" t="n">
        <v>6266.55</v>
      </c>
      <c r="O6886" s="8" t="n"/>
    </row>
    <row r="6887">
      <c r="A6887" s="8" t="inlineStr">
        <is>
          <t>CANON-202604-006791</t>
        </is>
      </c>
      <c r="B6887" s="9" t="inlineStr">
        <is>
          <t>2026-04</t>
        </is>
      </c>
      <c r="C6887" s="10" t="n">
        <v>46114</v>
      </c>
      <c r="D6887" s="9" t="inlineStr">
        <is>
          <t>Bound</t>
        </is>
      </c>
      <c r="E6887" s="8" t="inlineStr">
        <is>
          <t>Callum Okonkwo</t>
        </is>
      </c>
      <c r="F6887" s="11" t="n">
        <v>2005</v>
      </c>
      <c r="G6887" s="8" t="inlineStr">
        <is>
          <t>Ferrari</t>
        </is>
      </c>
      <c r="H6887" s="8" t="inlineStr">
        <is>
          <t>275 GTB/4</t>
        </is>
      </c>
      <c r="I6887" s="8" t="inlineStr">
        <is>
          <t>43CE9N98F89F2AWND</t>
        </is>
      </c>
      <c r="J6887" s="8" t="inlineStr">
        <is>
          <t>07 - Post-War Classic (1946-1972)</t>
        </is>
      </c>
      <c r="K6887" s="12" t="n">
        <v>805000</v>
      </c>
      <c r="L6887" s="8" t="inlineStr">
        <is>
          <t>Illinois</t>
        </is>
      </c>
      <c r="M6887" s="13" t="n">
        <v>8882.34</v>
      </c>
      <c r="N6887" s="13" t="n">
        <v>7376.78</v>
      </c>
      <c r="O6887" s="8" t="n"/>
    </row>
    <row r="6888">
      <c r="A6888" s="8" t="inlineStr">
        <is>
          <t>CANON-202604-006792</t>
        </is>
      </c>
      <c r="B6888" s="9" t="inlineStr">
        <is>
          <t>2026-04</t>
        </is>
      </c>
      <c r="C6888" s="10" t="n">
        <v>46134</v>
      </c>
      <c r="D6888" s="9" t="inlineStr">
        <is>
          <t>Bound</t>
        </is>
      </c>
      <c r="E6888" s="8" t="inlineStr">
        <is>
          <t>Priya Thistlewood</t>
        </is>
      </c>
      <c r="F6888" s="11" t="n">
        <v>1982</v>
      </c>
      <c r="G6888" s="8" t="inlineStr">
        <is>
          <t>Aston Martin</t>
        </is>
      </c>
      <c r="H6888" s="8" t="inlineStr">
        <is>
          <t>DB12</t>
        </is>
      </c>
      <c r="I6888" s="8" t="inlineStr">
        <is>
          <t>XSN4EC1G4MC245AYW</t>
        </is>
      </c>
      <c r="J6888" s="8" t="inlineStr">
        <is>
          <t>02 - Sports / GT</t>
        </is>
      </c>
      <c r="K6888" s="12" t="n">
        <v>305000</v>
      </c>
      <c r="L6888" s="8" t="inlineStr">
        <is>
          <t>Oregon</t>
        </is>
      </c>
      <c r="M6888" s="13" t="n">
        <v>4877.12</v>
      </c>
      <c r="N6888" s="13" t="n">
        <v>4050.45</v>
      </c>
      <c r="O6888" s="8" t="n"/>
    </row>
    <row r="6889">
      <c r="A6889" s="8" t="inlineStr">
        <is>
          <t>CANON-202604-006794</t>
        </is>
      </c>
      <c r="B6889" s="9" t="inlineStr">
        <is>
          <t>2026-04</t>
        </is>
      </c>
      <c r="C6889" s="10" t="n">
        <v>46123</v>
      </c>
      <c r="D6889" s="9" t="inlineStr">
        <is>
          <t>Bound</t>
        </is>
      </c>
      <c r="E6889" s="8" t="inlineStr">
        <is>
          <t>Wilhelmina Bellandi</t>
        </is>
      </c>
      <c r="F6889" s="11" t="n">
        <v>1971</v>
      </c>
      <c r="G6889" s="8" t="inlineStr">
        <is>
          <t>BMW</t>
        </is>
      </c>
      <c r="H6889" s="8" t="inlineStr">
        <is>
          <t>M8 Competition</t>
        </is>
      </c>
      <c r="I6889" s="8" t="inlineStr">
        <is>
          <t>6ALU055LFU0LTXE4H</t>
        </is>
      </c>
      <c r="J6889" s="8" t="inlineStr">
        <is>
          <t>02 - Sports / GT</t>
        </is>
      </c>
      <c r="K6889" s="12" t="n">
        <v>625000</v>
      </c>
      <c r="L6889" s="8" t="inlineStr">
        <is>
          <t>Texas</t>
        </is>
      </c>
      <c r="M6889" s="13" t="n">
        <v>8814.860000000001</v>
      </c>
      <c r="N6889" s="13" t="n">
        <v>7320.74</v>
      </c>
      <c r="O6889" s="8" t="n"/>
    </row>
    <row r="6890">
      <c r="A6890" s="8" t="inlineStr">
        <is>
          <t>CANON-202604-006796</t>
        </is>
      </c>
      <c r="B6890" s="9" t="inlineStr">
        <is>
          <t>2026-04</t>
        </is>
      </c>
      <c r="C6890" s="10" t="n">
        <v>46124</v>
      </c>
      <c r="D6890" s="9" t="inlineStr">
        <is>
          <t>Bound</t>
        </is>
      </c>
      <c r="E6890" s="8" t="inlineStr">
        <is>
          <t>Anouk Rourke</t>
        </is>
      </c>
      <c r="F6890" s="11" t="n">
        <v>1959</v>
      </c>
      <c r="G6890" s="8" t="inlineStr">
        <is>
          <t>Bentley</t>
        </is>
      </c>
      <c r="H6890" s="8" t="inlineStr">
        <is>
          <t>Continental GT</t>
        </is>
      </c>
      <c r="I6890" s="8" t="inlineStr">
        <is>
          <t>DNS3H0B0NAY1GHA5F</t>
        </is>
      </c>
      <c r="J6890" s="8" t="inlineStr">
        <is>
          <t>02 - Sports / GT</t>
        </is>
      </c>
      <c r="K6890" s="12" t="n">
        <v>590000</v>
      </c>
      <c r="L6890" s="8" t="inlineStr">
        <is>
          <t>Florida</t>
        </is>
      </c>
      <c r="M6890" s="13" t="n">
        <v>10274.91</v>
      </c>
      <c r="N6890" s="13" t="n">
        <v>8533.309999999999</v>
      </c>
      <c r="O6890" s="8" t="n"/>
    </row>
    <row r="6891">
      <c r="A6891" s="8" t="inlineStr">
        <is>
          <t>CANON-202604-006797</t>
        </is>
      </c>
      <c r="B6891" s="9" t="inlineStr">
        <is>
          <t>2026-04</t>
        </is>
      </c>
      <c r="C6891" s="10" t="n">
        <v>46135</v>
      </c>
      <c r="D6891" s="9" t="inlineStr">
        <is>
          <t>Bound</t>
        </is>
      </c>
      <c r="E6891" s="8" t="inlineStr">
        <is>
          <t>Fitzgerald Thistlewood</t>
        </is>
      </c>
      <c r="F6891" s="11" t="n">
        <v>1971</v>
      </c>
      <c r="G6891" s="8" t="inlineStr">
        <is>
          <t>BMW</t>
        </is>
      </c>
      <c r="H6891" s="8" t="inlineStr">
        <is>
          <t>M8 Competition</t>
        </is>
      </c>
      <c r="I6891" s="8" t="inlineStr">
        <is>
          <t>4Z9UP76KB8L64R0NN</t>
        </is>
      </c>
      <c r="J6891" s="8" t="inlineStr">
        <is>
          <t>02 - Sports / GT</t>
        </is>
      </c>
      <c r="K6891" s="12" t="n">
        <v>620000</v>
      </c>
      <c r="L6891" s="8" t="inlineStr">
        <is>
          <t>Colorado</t>
        </is>
      </c>
      <c r="M6891" s="13" t="n">
        <v>8364.15</v>
      </c>
      <c r="N6891" s="13" t="n">
        <v>6946.43</v>
      </c>
      <c r="O6891" s="8" t="n"/>
    </row>
    <row r="6892">
      <c r="A6892" s="8" t="inlineStr">
        <is>
          <t>CANON-202604-006798</t>
        </is>
      </c>
      <c r="B6892" s="9" t="inlineStr">
        <is>
          <t>2026-04</t>
        </is>
      </c>
      <c r="C6892" s="10" t="n">
        <v>46135</v>
      </c>
      <c r="D6892" s="9" t="inlineStr">
        <is>
          <t>Bound</t>
        </is>
      </c>
      <c r="E6892" s="8" t="inlineStr">
        <is>
          <t>Cassius Fairweather</t>
        </is>
      </c>
      <c r="F6892" s="11" t="n">
        <v>1976</v>
      </c>
      <c r="G6892" s="8" t="inlineStr">
        <is>
          <t>Maserati</t>
        </is>
      </c>
      <c r="H6892" s="8" t="inlineStr">
        <is>
          <t>GranTurismo</t>
        </is>
      </c>
      <c r="I6892" s="8" t="inlineStr">
        <is>
          <t>JM0BTZ5LEZFNEKX7Z</t>
        </is>
      </c>
      <c r="J6892" s="8" t="inlineStr">
        <is>
          <t>02 - Sports / GT</t>
        </is>
      </c>
      <c r="K6892" s="12" t="n">
        <v>585000</v>
      </c>
      <c r="L6892" s="8" t="inlineStr">
        <is>
          <t>Virginia</t>
        </is>
      </c>
      <c r="M6892" s="13" t="n">
        <v>7820.24</v>
      </c>
      <c r="N6892" s="13" t="n">
        <v>6494.71</v>
      </c>
      <c r="O6892" s="8" t="n"/>
    </row>
    <row r="6893">
      <c r="A6893" s="8" t="inlineStr">
        <is>
          <t>CANON-202604-006800</t>
        </is>
      </c>
      <c r="B6893" s="9" t="inlineStr">
        <is>
          <t>2026-04</t>
        </is>
      </c>
      <c r="C6893" s="10" t="n">
        <v>46133</v>
      </c>
      <c r="D6893" s="9" t="inlineStr">
        <is>
          <t>Bound</t>
        </is>
      </c>
      <c r="E6893" s="8" t="inlineStr">
        <is>
          <t>Noor Whitlock</t>
        </is>
      </c>
      <c r="F6893" s="11" t="n">
        <v>1987</v>
      </c>
      <c r="G6893" s="8" t="inlineStr">
        <is>
          <t>Jaguar</t>
        </is>
      </c>
      <c r="H6893" s="8" t="inlineStr">
        <is>
          <t>E-Type Series 1</t>
        </is>
      </c>
      <c r="I6893" s="8" t="inlineStr">
        <is>
          <t>RR92JV1HWHRCM4ZN4</t>
        </is>
      </c>
      <c r="J6893" s="8" t="inlineStr">
        <is>
          <t>07 - Post-War Classic (1946-1972)</t>
        </is>
      </c>
      <c r="K6893" s="12" t="n">
        <v>825000</v>
      </c>
      <c r="L6893" s="8" t="inlineStr">
        <is>
          <t>Texas</t>
        </is>
      </c>
      <c r="M6893" s="13" t="n">
        <v>7697.41</v>
      </c>
      <c r="N6893" s="13" t="n">
        <v>6392.7</v>
      </c>
      <c r="O6893" s="8" t="n"/>
    </row>
    <row r="6894">
      <c r="A6894" s="8" t="inlineStr">
        <is>
          <t>CANON-202604-006801</t>
        </is>
      </c>
      <c r="B6894" s="9" t="inlineStr">
        <is>
          <t>2026-04</t>
        </is>
      </c>
      <c r="C6894" s="10" t="n">
        <v>46123</v>
      </c>
      <c r="D6894" s="9" t="inlineStr">
        <is>
          <t>Bound</t>
        </is>
      </c>
      <c r="E6894" s="8" t="inlineStr">
        <is>
          <t>Noor Kingsford</t>
        </is>
      </c>
      <c r="F6894" s="11" t="n">
        <v>1999</v>
      </c>
      <c r="G6894" s="8" t="inlineStr">
        <is>
          <t>Lamborghini</t>
        </is>
      </c>
      <c r="H6894" s="8" t="inlineStr">
        <is>
          <t>Huracan EVO</t>
        </is>
      </c>
      <c r="I6894" s="8" t="inlineStr">
        <is>
          <t>7TZUYV40WFMXD7YRM</t>
        </is>
      </c>
      <c r="J6894" s="8" t="inlineStr">
        <is>
          <t>03 - Supercar</t>
        </is>
      </c>
      <c r="K6894" s="12" t="n">
        <v>670000</v>
      </c>
      <c r="L6894" s="8" t="inlineStr">
        <is>
          <t>North Carolina</t>
        </is>
      </c>
      <c r="M6894" s="13" t="n">
        <v>13810.85</v>
      </c>
      <c r="N6894" s="13" t="n">
        <v>11469.91</v>
      </c>
      <c r="O6894" s="8" t="n"/>
    </row>
    <row r="6895">
      <c r="A6895" s="8" t="inlineStr">
        <is>
          <t>CANON-202604-006802</t>
        </is>
      </c>
      <c r="B6895" s="9" t="inlineStr">
        <is>
          <t>2026-04</t>
        </is>
      </c>
      <c r="C6895" s="10" t="n">
        <v>46117</v>
      </c>
      <c r="D6895" s="9" t="inlineStr">
        <is>
          <t>Bound</t>
        </is>
      </c>
      <c r="E6895" s="8" t="inlineStr">
        <is>
          <t>Lorenzo Vandermeer</t>
        </is>
      </c>
      <c r="F6895" s="11" t="n">
        <v>2011</v>
      </c>
      <c r="G6895" s="8" t="inlineStr">
        <is>
          <t>Jaguar</t>
        </is>
      </c>
      <c r="H6895" s="8" t="inlineStr">
        <is>
          <t>E-Type Series 1</t>
        </is>
      </c>
      <c r="I6895" s="8" t="inlineStr">
        <is>
          <t>C3AEEXVGXND8A1NFE</t>
        </is>
      </c>
      <c r="J6895" s="8" t="inlineStr">
        <is>
          <t>07 - Post-War Classic (1946-1972)</t>
        </is>
      </c>
      <c r="K6895" s="12" t="n">
        <v>455000</v>
      </c>
      <c r="L6895" s="8" t="inlineStr">
        <is>
          <t>California</t>
        </is>
      </c>
      <c r="M6895" s="13" t="n">
        <v>5563.02</v>
      </c>
      <c r="N6895" s="13" t="n">
        <v>4620.09</v>
      </c>
      <c r="O6895" s="8" t="n"/>
    </row>
    <row r="6896">
      <c r="A6896" s="8" t="inlineStr">
        <is>
          <t>CANON-202604-006803</t>
        </is>
      </c>
      <c r="B6896" s="9" t="inlineStr">
        <is>
          <t>2026-04</t>
        </is>
      </c>
      <c r="C6896" s="10" t="n">
        <v>46138</v>
      </c>
      <c r="D6896" s="9" t="inlineStr">
        <is>
          <t>Bound</t>
        </is>
      </c>
      <c r="E6896" s="8" t="inlineStr">
        <is>
          <t>Saoirse Ashcombe</t>
        </is>
      </c>
      <c r="F6896" s="11" t="n">
        <v>2003</v>
      </c>
      <c r="G6896" s="8" t="inlineStr">
        <is>
          <t>Mercedes-Benz</t>
        </is>
      </c>
      <c r="H6896" s="8" t="inlineStr">
        <is>
          <t>280SL Pagoda</t>
        </is>
      </c>
      <c r="I6896" s="8" t="inlineStr">
        <is>
          <t>JAWHR427C9X8S9UKM</t>
        </is>
      </c>
      <c r="J6896" s="8" t="inlineStr">
        <is>
          <t>07 - Post-War Classic (1946-1972)</t>
        </is>
      </c>
      <c r="K6896" s="12" t="n">
        <v>600000</v>
      </c>
      <c r="L6896" s="8" t="inlineStr">
        <is>
          <t>Kentucky</t>
        </is>
      </c>
      <c r="M6896" s="13" t="n">
        <v>6523.02</v>
      </c>
      <c r="N6896" s="13" t="n">
        <v>5417.37</v>
      </c>
      <c r="O6896" s="8" t="n"/>
    </row>
    <row r="6897">
      <c r="A6897" s="8" t="inlineStr">
        <is>
          <t>CANON-202604-006804</t>
        </is>
      </c>
      <c r="B6897" s="9" t="inlineStr">
        <is>
          <t>2026-04</t>
        </is>
      </c>
      <c r="C6897" s="10" t="n">
        <v>46139</v>
      </c>
      <c r="D6897" s="9" t="inlineStr">
        <is>
          <t>Bound</t>
        </is>
      </c>
      <c r="E6897" s="8" t="inlineStr">
        <is>
          <t>Horace Bellandi</t>
        </is>
      </c>
      <c r="F6897" s="11" t="n">
        <v>2002</v>
      </c>
      <c r="G6897" s="8" t="inlineStr">
        <is>
          <t>Mercedes-Benz</t>
        </is>
      </c>
      <c r="H6897" s="8" t="inlineStr">
        <is>
          <t>AMG GT</t>
        </is>
      </c>
      <c r="I6897" s="8" t="inlineStr">
        <is>
          <t>LA9CL1S7S2S8U21NS</t>
        </is>
      </c>
      <c r="J6897" s="8" t="inlineStr">
        <is>
          <t>02 - Sports / GT</t>
        </is>
      </c>
      <c r="K6897" s="12" t="n">
        <v>885000</v>
      </c>
      <c r="L6897" s="8" t="inlineStr">
        <is>
          <t>Florida</t>
        </is>
      </c>
      <c r="M6897" s="13" t="n">
        <v>15412.36</v>
      </c>
      <c r="N6897" s="13" t="n">
        <v>12799.96</v>
      </c>
      <c r="O6897" s="8" t="n"/>
    </row>
    <row r="6898">
      <c r="A6898" s="8" t="inlineStr">
        <is>
          <t>CANON-202604-006805</t>
        </is>
      </c>
      <c r="B6898" s="9" t="inlineStr">
        <is>
          <t>2026-04</t>
        </is>
      </c>
      <c r="C6898" s="10" t="n">
        <v>46121</v>
      </c>
      <c r="D6898" s="9" t="inlineStr">
        <is>
          <t>Bound</t>
        </is>
      </c>
      <c r="E6898" s="8" t="inlineStr">
        <is>
          <t>Emiliano Bellandi</t>
        </is>
      </c>
      <c r="F6898" s="11" t="n">
        <v>1961</v>
      </c>
      <c r="G6898" s="8" t="inlineStr">
        <is>
          <t>Mercedes-Benz</t>
        </is>
      </c>
      <c r="H6898" s="8" t="inlineStr">
        <is>
          <t>AMG GT</t>
        </is>
      </c>
      <c r="I6898" s="8" t="inlineStr">
        <is>
          <t>L6N2N8TMCDB5D1PWB</t>
        </is>
      </c>
      <c r="J6898" s="8" t="inlineStr">
        <is>
          <t>02 - Sports / GT</t>
        </is>
      </c>
      <c r="K6898" s="12" t="n">
        <v>860000</v>
      </c>
      <c r="L6898" s="8" t="inlineStr">
        <is>
          <t>Kansas</t>
        </is>
      </c>
      <c r="M6898" s="13" t="n">
        <v>10230.75</v>
      </c>
      <c r="N6898" s="13" t="n">
        <v>8496.639999999999</v>
      </c>
      <c r="O6898" s="8" t="n"/>
    </row>
    <row r="6899">
      <c r="A6899" s="8" t="inlineStr">
        <is>
          <t>CANON-202604-006807</t>
        </is>
      </c>
      <c r="B6899" s="9" t="inlineStr">
        <is>
          <t>2026-04</t>
        </is>
      </c>
      <c r="C6899" s="10" t="n">
        <v>46113</v>
      </c>
      <c r="D6899" s="9" t="inlineStr">
        <is>
          <t>Bound</t>
        </is>
      </c>
      <c r="E6899" s="8" t="inlineStr">
        <is>
          <t>Emiliano Bellandi</t>
        </is>
      </c>
      <c r="F6899" s="11" t="n">
        <v>1988</v>
      </c>
      <c r="G6899" s="8" t="inlineStr">
        <is>
          <t>Maserati</t>
        </is>
      </c>
      <c r="H6899" s="8" t="inlineStr">
        <is>
          <t>GranTurismo</t>
        </is>
      </c>
      <c r="I6899" s="8" t="inlineStr">
        <is>
          <t>UD287WTLTX6KB4GV2</t>
        </is>
      </c>
      <c r="J6899" s="8" t="inlineStr">
        <is>
          <t>02 - Sports / GT</t>
        </is>
      </c>
      <c r="K6899" s="12" t="n">
        <v>860000</v>
      </c>
      <c r="L6899" s="8" t="inlineStr">
        <is>
          <t>Connecticut</t>
        </is>
      </c>
      <c r="M6899" s="13" t="n">
        <v>11812.83</v>
      </c>
      <c r="N6899" s="13" t="n">
        <v>9810.559999999999</v>
      </c>
      <c r="O6899" s="8" t="n"/>
    </row>
    <row r="6900">
      <c r="A6900" s="8" t="inlineStr">
        <is>
          <t>CANON-202604-006809</t>
        </is>
      </c>
      <c r="B6900" s="9" t="inlineStr">
        <is>
          <t>2026-04</t>
        </is>
      </c>
      <c r="C6900" s="10" t="n">
        <v>46121</v>
      </c>
      <c r="D6900" s="9" t="inlineStr">
        <is>
          <t>Bound</t>
        </is>
      </c>
      <c r="E6900" s="8" t="inlineStr">
        <is>
          <t>Ingrid Fairweather</t>
        </is>
      </c>
      <c r="F6900" s="11" t="n">
        <v>1973</v>
      </c>
      <c r="G6900" s="8" t="inlineStr">
        <is>
          <t>Bugatti</t>
        </is>
      </c>
      <c r="H6900" s="8" t="inlineStr">
        <is>
          <t>Type 57</t>
        </is>
      </c>
      <c r="I6900" s="8" t="inlineStr">
        <is>
          <t>0PN5C7V0ZXUNT5LC8</t>
        </is>
      </c>
      <c r="J6900" s="8" t="inlineStr">
        <is>
          <t>06 - Vintage Pre-War (pre-1946)</t>
        </is>
      </c>
      <c r="K6900" s="12" t="n">
        <v>415000</v>
      </c>
      <c r="L6900" s="8" t="inlineStr">
        <is>
          <t>New York</t>
        </is>
      </c>
      <c r="M6900" s="13" t="n">
        <v>4209.51</v>
      </c>
      <c r="N6900" s="13" t="n">
        <v>3496</v>
      </c>
      <c r="O6900" s="8" t="n"/>
    </row>
    <row r="6901">
      <c r="A6901" s="8" t="inlineStr">
        <is>
          <t>CANON-202604-006810</t>
        </is>
      </c>
      <c r="B6901" s="9" t="inlineStr">
        <is>
          <t>2026-04</t>
        </is>
      </c>
      <c r="C6901" s="10" t="n">
        <v>46117</v>
      </c>
      <c r="D6901" s="9" t="inlineStr">
        <is>
          <t>Bound</t>
        </is>
      </c>
      <c r="E6901" s="8" t="inlineStr">
        <is>
          <t>Fitzgerald Blackwood</t>
        </is>
      </c>
      <c r="F6901" s="11" t="n">
        <v>1981</v>
      </c>
      <c r="G6901" s="8" t="inlineStr">
        <is>
          <t>Aston Martin</t>
        </is>
      </c>
      <c r="H6901" s="8" t="inlineStr">
        <is>
          <t>DB5</t>
        </is>
      </c>
      <c r="I6901" s="8" t="inlineStr">
        <is>
          <t>D3DFYHKKFY85908X1</t>
        </is>
      </c>
      <c r="J6901" s="8" t="inlineStr">
        <is>
          <t>07 - Post-War Classic (1946-1972)</t>
        </is>
      </c>
      <c r="K6901" s="12" t="n">
        <v>915000</v>
      </c>
      <c r="L6901" s="8" t="inlineStr">
        <is>
          <t>Georgia</t>
        </is>
      </c>
      <c r="M6901" s="13" t="n">
        <v>8314.42</v>
      </c>
      <c r="N6901" s="13" t="n">
        <v>6905.13</v>
      </c>
      <c r="O6901" s="8" t="n"/>
    </row>
    <row r="6902">
      <c r="A6902" s="8" t="inlineStr">
        <is>
          <t>CANON-202604-006813</t>
        </is>
      </c>
      <c r="B6902" s="9" t="inlineStr">
        <is>
          <t>2026-04</t>
        </is>
      </c>
      <c r="C6902" s="10" t="n">
        <v>46116</v>
      </c>
      <c r="D6902" s="9" t="inlineStr">
        <is>
          <t>Bound</t>
        </is>
      </c>
      <c r="E6902" s="8" t="inlineStr">
        <is>
          <t>Desmond Farkas</t>
        </is>
      </c>
      <c r="F6902" s="11" t="n">
        <v>1979</v>
      </c>
      <c r="G6902" s="8" t="inlineStr">
        <is>
          <t>Aston Martin</t>
        </is>
      </c>
      <c r="H6902" s="8" t="inlineStr">
        <is>
          <t>DB12</t>
        </is>
      </c>
      <c r="I6902" s="8" t="inlineStr">
        <is>
          <t>F53D6CZPHXVHWYWDR</t>
        </is>
      </c>
      <c r="J6902" s="8" t="inlineStr">
        <is>
          <t>02 - Sports / GT</t>
        </is>
      </c>
      <c r="K6902" s="12" t="n">
        <v>810000</v>
      </c>
      <c r="L6902" s="8" t="inlineStr">
        <is>
          <t>Delaware</t>
        </is>
      </c>
      <c r="M6902" s="13" t="n">
        <v>12417.45</v>
      </c>
      <c r="N6902" s="13" t="n">
        <v>10312.69</v>
      </c>
      <c r="O6902" s="8" t="n"/>
    </row>
    <row r="6903">
      <c r="A6903" s="8" t="inlineStr">
        <is>
          <t>CANON-202604-006814</t>
        </is>
      </c>
      <c r="B6903" s="9" t="inlineStr">
        <is>
          <t>2026-04</t>
        </is>
      </c>
      <c r="C6903" s="10" t="n">
        <v>46115</v>
      </c>
      <c r="D6903" s="9" t="inlineStr">
        <is>
          <t>Bound</t>
        </is>
      </c>
      <c r="E6903" s="8" t="inlineStr">
        <is>
          <t>Anouk Rourke</t>
        </is>
      </c>
      <c r="F6903" s="11" t="n">
        <v>1978</v>
      </c>
      <c r="G6903" s="8" t="inlineStr">
        <is>
          <t>Mercedes-Benz</t>
        </is>
      </c>
      <c r="H6903" s="8" t="inlineStr">
        <is>
          <t>AMG GT</t>
        </is>
      </c>
      <c r="I6903" s="8" t="inlineStr">
        <is>
          <t>JAJCB1XK21NCXDRL9</t>
        </is>
      </c>
      <c r="J6903" s="8" t="inlineStr">
        <is>
          <t>02 - Sports / GT</t>
        </is>
      </c>
      <c r="K6903" s="12" t="n">
        <v>455000</v>
      </c>
      <c r="L6903" s="8" t="inlineStr">
        <is>
          <t>Tennessee</t>
        </is>
      </c>
      <c r="M6903" s="13" t="n">
        <v>6309.91</v>
      </c>
      <c r="N6903" s="13" t="n">
        <v>5240.38</v>
      </c>
      <c r="O6903" s="8" t="n"/>
    </row>
    <row r="6904">
      <c r="A6904" s="8" t="inlineStr">
        <is>
          <t>CANON-202604-006815</t>
        </is>
      </c>
      <c r="B6904" s="9" t="inlineStr">
        <is>
          <t>2026-04</t>
        </is>
      </c>
      <c r="C6904" s="10" t="n">
        <v>46121</v>
      </c>
      <c r="D6904" s="9" t="inlineStr">
        <is>
          <t>Bound</t>
        </is>
      </c>
      <c r="E6904" s="8" t="inlineStr">
        <is>
          <t>Ramona Bellandi</t>
        </is>
      </c>
      <c r="F6904" s="11" t="n">
        <v>1985</v>
      </c>
      <c r="G6904" s="8" t="inlineStr">
        <is>
          <t>McLaren</t>
        </is>
      </c>
      <c r="H6904" s="8" t="inlineStr">
        <is>
          <t>750S</t>
        </is>
      </c>
      <c r="I6904" s="8" t="inlineStr">
        <is>
          <t>10PMS2S3W37R4ZGZT</t>
        </is>
      </c>
      <c r="J6904" s="8" t="inlineStr">
        <is>
          <t>03 - Supercar</t>
        </is>
      </c>
      <c r="K6904" s="12" t="n">
        <v>405000</v>
      </c>
      <c r="L6904" s="8" t="inlineStr">
        <is>
          <t>Missouri</t>
        </is>
      </c>
      <c r="M6904" s="13" t="n">
        <v>9315</v>
      </c>
      <c r="N6904" s="13" t="n">
        <v>7736.11</v>
      </c>
      <c r="O6904" s="8" t="n"/>
    </row>
    <row r="6905">
      <c r="A6905" s="8" t="inlineStr">
        <is>
          <t>CANON-202604-006818</t>
        </is>
      </c>
      <c r="B6905" s="9" t="inlineStr">
        <is>
          <t>2026-04</t>
        </is>
      </c>
      <c r="C6905" s="10" t="n">
        <v>46139</v>
      </c>
      <c r="D6905" s="9" t="inlineStr">
        <is>
          <t>Bound</t>
        </is>
      </c>
      <c r="E6905" s="8" t="inlineStr">
        <is>
          <t>Fitzgerald Vandermeer</t>
        </is>
      </c>
      <c r="F6905" s="11" t="n">
        <v>1972</v>
      </c>
      <c r="G6905" s="8" t="inlineStr">
        <is>
          <t>Aston Martin</t>
        </is>
      </c>
      <c r="H6905" s="8" t="inlineStr">
        <is>
          <t>DB5</t>
        </is>
      </c>
      <c r="I6905" s="8" t="inlineStr">
        <is>
          <t>VBNXKYMAAF1G6N713</t>
        </is>
      </c>
      <c r="J6905" s="8" t="inlineStr">
        <is>
          <t>07 - Post-War Classic (1946-1972)</t>
        </is>
      </c>
      <c r="K6905" s="12" t="n">
        <v>830000</v>
      </c>
      <c r="L6905" s="8" t="inlineStr">
        <is>
          <t>South Carolina</t>
        </is>
      </c>
      <c r="M6905" s="13" t="n">
        <v>8350.110000000001</v>
      </c>
      <c r="N6905" s="13" t="n">
        <v>6934.77</v>
      </c>
      <c r="O6905" s="8" t="n"/>
    </row>
    <row r="6906">
      <c r="A6906" s="8" t="inlineStr">
        <is>
          <t>CANON-202604-006819</t>
        </is>
      </c>
      <c r="B6906" s="9" t="inlineStr">
        <is>
          <t>2026-04</t>
        </is>
      </c>
      <c r="C6906" s="10" t="n">
        <v>46117</v>
      </c>
      <c r="D6906" s="9" t="inlineStr">
        <is>
          <t>Bound</t>
        </is>
      </c>
      <c r="E6906" s="8" t="inlineStr">
        <is>
          <t>Delphine Larsson</t>
        </is>
      </c>
      <c r="F6906" s="11" t="n">
        <v>1996</v>
      </c>
      <c r="G6906" s="8" t="inlineStr">
        <is>
          <t>Aston Martin</t>
        </is>
      </c>
      <c r="H6906" s="8" t="inlineStr">
        <is>
          <t>DB12</t>
        </is>
      </c>
      <c r="I6906" s="8" t="inlineStr">
        <is>
          <t>X62DKCPU6ETJPV3HF</t>
        </is>
      </c>
      <c r="J6906" s="8" t="inlineStr">
        <is>
          <t>02 - Sports / GT</t>
        </is>
      </c>
      <c r="K6906" s="12" t="n">
        <v>890000</v>
      </c>
      <c r="L6906" s="8" t="inlineStr">
        <is>
          <t>Florida</t>
        </is>
      </c>
      <c r="M6906" s="13" t="n">
        <v>15499.43</v>
      </c>
      <c r="N6906" s="13" t="n">
        <v>12872.28</v>
      </c>
      <c r="O6906" s="8" t="n"/>
    </row>
    <row r="6907">
      <c r="A6907" s="8" t="inlineStr">
        <is>
          <t>CANON-202604-006822</t>
        </is>
      </c>
      <c r="B6907" s="9" t="inlineStr">
        <is>
          <t>2026-04</t>
        </is>
      </c>
      <c r="C6907" s="10" t="n">
        <v>46133</v>
      </c>
      <c r="D6907" s="9" t="inlineStr">
        <is>
          <t>Bound</t>
        </is>
      </c>
      <c r="E6907" s="8" t="inlineStr">
        <is>
          <t>Fenwick Vasquez</t>
        </is>
      </c>
      <c r="F6907" s="11" t="n">
        <v>2003</v>
      </c>
      <c r="G6907" s="8" t="inlineStr">
        <is>
          <t>Aston Martin</t>
        </is>
      </c>
      <c r="H6907" s="8" t="inlineStr">
        <is>
          <t>DB12</t>
        </is>
      </c>
      <c r="I6907" s="8" t="inlineStr">
        <is>
          <t>4Z5HLRT0P3E2U94BB</t>
        </is>
      </c>
      <c r="J6907" s="8" t="inlineStr">
        <is>
          <t>02 - Sports / GT</t>
        </is>
      </c>
      <c r="K6907" s="12" t="n">
        <v>410000</v>
      </c>
      <c r="L6907" s="8" t="inlineStr">
        <is>
          <t>Kentucky</t>
        </is>
      </c>
      <c r="M6907" s="13" t="n">
        <v>7774.53</v>
      </c>
      <c r="N6907" s="13" t="n">
        <v>6456.75</v>
      </c>
      <c r="O6907" s="8" t="n"/>
    </row>
    <row r="6908">
      <c r="A6908" s="8" t="inlineStr">
        <is>
          <t>CANON-202604-006823</t>
        </is>
      </c>
      <c r="B6908" s="9" t="inlineStr">
        <is>
          <t>2026-04</t>
        </is>
      </c>
      <c r="C6908" s="10" t="n">
        <v>46115</v>
      </c>
      <c r="D6908" s="9" t="inlineStr">
        <is>
          <t>Bound</t>
        </is>
      </c>
      <c r="E6908" s="8" t="inlineStr">
        <is>
          <t>Lorenzo Merriweather</t>
        </is>
      </c>
      <c r="F6908" s="11" t="n">
        <v>1989</v>
      </c>
      <c r="G6908" s="8" t="inlineStr">
        <is>
          <t>Porsche</t>
        </is>
      </c>
      <c r="H6908" s="8" t="inlineStr">
        <is>
          <t>911 Turbo S</t>
        </is>
      </c>
      <c r="I6908" s="8" t="inlineStr">
        <is>
          <t>73LM8WHG1G1TRBLWF</t>
        </is>
      </c>
      <c r="J6908" s="8" t="inlineStr">
        <is>
          <t>02 - Sports / GT</t>
        </is>
      </c>
      <c r="K6908" s="12" t="n">
        <v>465000</v>
      </c>
      <c r="L6908" s="8" t="inlineStr">
        <is>
          <t>Wisconsin</t>
        </is>
      </c>
      <c r="M6908" s="13" t="n">
        <v>7896.23</v>
      </c>
      <c r="N6908" s="13" t="n">
        <v>6557.82</v>
      </c>
      <c r="O6908" s="8" t="n"/>
    </row>
    <row r="6909">
      <c r="A6909" s="8" t="inlineStr">
        <is>
          <t>CANON-202604-006825</t>
        </is>
      </c>
      <c r="B6909" s="9" t="inlineStr">
        <is>
          <t>2026-04</t>
        </is>
      </c>
      <c r="C6909" s="10" t="n">
        <v>46113</v>
      </c>
      <c r="D6909" s="9" t="inlineStr">
        <is>
          <t>Bound</t>
        </is>
      </c>
      <c r="E6909" s="8" t="inlineStr">
        <is>
          <t>Ingrid Montoya</t>
        </is>
      </c>
      <c r="F6909" s="11" t="n">
        <v>1984</v>
      </c>
      <c r="G6909" s="8" t="inlineStr">
        <is>
          <t>Singer</t>
        </is>
      </c>
      <c r="H6909" s="8" t="inlineStr">
        <is>
          <t>911 Reimagined</t>
        </is>
      </c>
      <c r="I6909" s="8" t="inlineStr">
        <is>
          <t>HD938DX47WK9X5CMX</t>
        </is>
      </c>
      <c r="J6909" s="8" t="inlineStr">
        <is>
          <t>11 - Restomod / Coachbuilt / Bespoke</t>
        </is>
      </c>
      <c r="K6909" s="12" t="n">
        <v>740000</v>
      </c>
      <c r="L6909" s="8" t="inlineStr">
        <is>
          <t>Texas</t>
        </is>
      </c>
      <c r="M6909" s="13" t="n">
        <v>12524.15</v>
      </c>
      <c r="N6909" s="13" t="n">
        <v>10401.31</v>
      </c>
      <c r="O6909" s="8" t="n"/>
    </row>
    <row r="6910">
      <c r="A6910" s="8" t="inlineStr">
        <is>
          <t>CANON-202604-006826</t>
        </is>
      </c>
      <c r="B6910" s="9" t="inlineStr">
        <is>
          <t>2026-04</t>
        </is>
      </c>
      <c r="C6910" s="10" t="n">
        <v>46114</v>
      </c>
      <c r="D6910" s="9" t="inlineStr">
        <is>
          <t>Bound</t>
        </is>
      </c>
      <c r="E6910" s="8" t="inlineStr">
        <is>
          <t>Cassius Vandermeer</t>
        </is>
      </c>
      <c r="F6910" s="11" t="n">
        <v>1961</v>
      </c>
      <c r="G6910" s="8" t="inlineStr">
        <is>
          <t>Porsche</t>
        </is>
      </c>
      <c r="H6910" s="8" t="inlineStr">
        <is>
          <t>911 Turbo S</t>
        </is>
      </c>
      <c r="I6910" s="8" t="inlineStr">
        <is>
          <t>VPTE7YRLJXWAHTSC1</t>
        </is>
      </c>
      <c r="J6910" s="8" t="inlineStr">
        <is>
          <t>02 - Sports / GT</t>
        </is>
      </c>
      <c r="K6910" s="12" t="n">
        <v>575000</v>
      </c>
      <c r="L6910" s="8" t="inlineStr">
        <is>
          <t>Massachusetts</t>
        </is>
      </c>
      <c r="M6910" s="13" t="n">
        <v>8814.860000000001</v>
      </c>
      <c r="N6910" s="13" t="n">
        <v>7320.74</v>
      </c>
      <c r="O6910" s="8" t="n"/>
    </row>
    <row r="6911">
      <c r="A6911" s="8" t="inlineStr">
        <is>
          <t>CANON-202604-006828</t>
        </is>
      </c>
      <c r="B6911" s="9" t="inlineStr">
        <is>
          <t>2026-04</t>
        </is>
      </c>
      <c r="C6911" s="10" t="n">
        <v>46117</v>
      </c>
      <c r="D6911" s="9" t="inlineStr">
        <is>
          <t>Bound</t>
        </is>
      </c>
      <c r="E6911" s="8" t="inlineStr">
        <is>
          <t>Leopold Castellanos</t>
        </is>
      </c>
      <c r="F6911" s="11" t="n">
        <v>1976</v>
      </c>
      <c r="G6911" s="8" t="inlineStr">
        <is>
          <t>Mercedes-Benz</t>
        </is>
      </c>
      <c r="H6911" s="8" t="inlineStr">
        <is>
          <t>AMG GT</t>
        </is>
      </c>
      <c r="I6911" s="8" t="inlineStr">
        <is>
          <t>4DXDLE8LBFFJMWT73</t>
        </is>
      </c>
      <c r="J6911" s="8" t="inlineStr">
        <is>
          <t>02 - Sports / GT</t>
        </is>
      </c>
      <c r="K6911" s="12" t="n">
        <v>900000</v>
      </c>
      <c r="L6911" s="8" t="inlineStr">
        <is>
          <t>Florida</t>
        </is>
      </c>
      <c r="M6911" s="13" t="n">
        <v>15673.58</v>
      </c>
      <c r="N6911" s="13" t="n">
        <v>13016.91</v>
      </c>
      <c r="O6911" s="8" t="n"/>
    </row>
    <row r="6912">
      <c r="A6912" s="8" t="inlineStr">
        <is>
          <t>CANON-202604-006829</t>
        </is>
      </c>
      <c r="B6912" s="9" t="inlineStr">
        <is>
          <t>2026-04</t>
        </is>
      </c>
      <c r="C6912" s="10" t="n">
        <v>46120</v>
      </c>
      <c r="D6912" s="9" t="inlineStr">
        <is>
          <t>Bound</t>
        </is>
      </c>
      <c r="E6912" s="8" t="inlineStr">
        <is>
          <t>Beatrix Castellanos</t>
        </is>
      </c>
      <c r="F6912" s="11" t="n">
        <v>2017</v>
      </c>
      <c r="G6912" s="8" t="inlineStr">
        <is>
          <t>Mercedes-Benz</t>
        </is>
      </c>
      <c r="H6912" s="8" t="inlineStr">
        <is>
          <t>280SL Pagoda</t>
        </is>
      </c>
      <c r="I6912" s="8" t="inlineStr">
        <is>
          <t>HET25VNBFLPZHJ9VX</t>
        </is>
      </c>
      <c r="J6912" s="8" t="inlineStr">
        <is>
          <t>07 - Post-War Classic (1946-1972)</t>
        </is>
      </c>
      <c r="K6912" s="12" t="n">
        <v>1265000</v>
      </c>
      <c r="L6912" s="8" t="inlineStr">
        <is>
          <t>Massachusetts</t>
        </is>
      </c>
      <c r="M6912" s="13" t="n">
        <v>11337.26</v>
      </c>
      <c r="N6912" s="13" t="n">
        <v>9415.59</v>
      </c>
      <c r="O6912" s="8" t="n"/>
    </row>
    <row r="6913">
      <c r="A6913" s="8" t="inlineStr">
        <is>
          <t>CANON-202604-006830</t>
        </is>
      </c>
      <c r="B6913" s="9" t="inlineStr">
        <is>
          <t>2026-04</t>
        </is>
      </c>
      <c r="C6913" s="10" t="n">
        <v>46141</v>
      </c>
      <c r="D6913" s="9" t="inlineStr">
        <is>
          <t>Bound</t>
        </is>
      </c>
      <c r="E6913" s="8" t="inlineStr">
        <is>
          <t>Cassius Chattopadhyay</t>
        </is>
      </c>
      <c r="F6913" s="11" t="n">
        <v>1990</v>
      </c>
      <c r="G6913" s="8" t="inlineStr">
        <is>
          <t>Lamborghini</t>
        </is>
      </c>
      <c r="H6913" s="8" t="inlineStr">
        <is>
          <t>Huracan EVO</t>
        </is>
      </c>
      <c r="I6913" s="8" t="inlineStr">
        <is>
          <t>FXHXVYZFXD8LYB4F3</t>
        </is>
      </c>
      <c r="J6913" s="8" t="inlineStr">
        <is>
          <t>03 - Supercar</t>
        </is>
      </c>
      <c r="K6913" s="12" t="n">
        <v>1080000</v>
      </c>
      <c r="L6913" s="8" t="inlineStr">
        <is>
          <t>Washington</t>
        </is>
      </c>
      <c r="M6913" s="13" t="n">
        <v>15649.81</v>
      </c>
      <c r="N6913" s="13" t="n">
        <v>12997.17</v>
      </c>
      <c r="O6913" s="8" t="n"/>
    </row>
    <row r="6914">
      <c r="A6914" s="8" t="inlineStr">
        <is>
          <t>CANON-202604-006831</t>
        </is>
      </c>
      <c r="B6914" s="9" t="inlineStr">
        <is>
          <t>2026-04</t>
        </is>
      </c>
      <c r="C6914" s="10" t="n">
        <v>46137</v>
      </c>
      <c r="D6914" s="9" t="inlineStr">
        <is>
          <t>Bound</t>
        </is>
      </c>
      <c r="E6914" s="8" t="inlineStr">
        <is>
          <t>Horace Chattopadhyay</t>
        </is>
      </c>
      <c r="F6914" s="11" t="n">
        <v>1977</v>
      </c>
      <c r="G6914" s="8" t="inlineStr">
        <is>
          <t>BMW</t>
        </is>
      </c>
      <c r="H6914" s="8" t="inlineStr">
        <is>
          <t>M8 Competition</t>
        </is>
      </c>
      <c r="I6914" s="8" t="inlineStr">
        <is>
          <t>DP0VVG994HRSY9H67</t>
        </is>
      </c>
      <c r="J6914" s="8" t="inlineStr">
        <is>
          <t>02 - Sports / GT</t>
        </is>
      </c>
      <c r="K6914" s="12" t="n">
        <v>300000</v>
      </c>
      <c r="L6914" s="8" t="inlineStr">
        <is>
          <t>Pennsylvania</t>
        </is>
      </c>
      <c r="M6914" s="13" t="n">
        <v>4245.28</v>
      </c>
      <c r="N6914" s="13" t="n">
        <v>3525.71</v>
      </c>
      <c r="O6914" s="8" t="n"/>
    </row>
    <row r="6915">
      <c r="A6915" s="8" t="inlineStr">
        <is>
          <t>CANON-202604-006832</t>
        </is>
      </c>
      <c r="B6915" s="9" t="inlineStr">
        <is>
          <t>2026-04</t>
        </is>
      </c>
      <c r="C6915" s="10" t="n">
        <v>46131</v>
      </c>
      <c r="D6915" s="9" t="inlineStr">
        <is>
          <t>Bound</t>
        </is>
      </c>
      <c r="E6915" s="8" t="inlineStr">
        <is>
          <t>Horace Chattopadhyay</t>
        </is>
      </c>
      <c r="F6915" s="11" t="n">
        <v>1992</v>
      </c>
      <c r="G6915" s="8" t="inlineStr">
        <is>
          <t>Porsche</t>
        </is>
      </c>
      <c r="H6915" s="8" t="inlineStr">
        <is>
          <t>911 Turbo S</t>
        </is>
      </c>
      <c r="I6915" s="8" t="inlineStr">
        <is>
          <t>J9PENL7ZK424HKU0C</t>
        </is>
      </c>
      <c r="J6915" s="8" t="inlineStr">
        <is>
          <t>02 - Sports / GT</t>
        </is>
      </c>
      <c r="K6915" s="12" t="n">
        <v>650000</v>
      </c>
      <c r="L6915" s="8" t="inlineStr">
        <is>
          <t>California</t>
        </is>
      </c>
      <c r="M6915" s="13" t="n">
        <v>10761.79</v>
      </c>
      <c r="N6915" s="13" t="n">
        <v>8937.67</v>
      </c>
      <c r="O6915" s="8" t="n"/>
    </row>
    <row r="6916">
      <c r="A6916" s="8" t="inlineStr">
        <is>
          <t>CANON-202604-006833</t>
        </is>
      </c>
      <c r="B6916" s="9" t="inlineStr">
        <is>
          <t>2026-04</t>
        </is>
      </c>
      <c r="C6916" s="10" t="n">
        <v>46135</v>
      </c>
      <c r="D6916" s="9" t="inlineStr">
        <is>
          <t>Bound</t>
        </is>
      </c>
      <c r="E6916" s="8" t="inlineStr">
        <is>
          <t>Beatrix Vandermeer</t>
        </is>
      </c>
      <c r="F6916" s="11" t="n">
        <v>2003</v>
      </c>
      <c r="G6916" s="8" t="inlineStr">
        <is>
          <t>Singer</t>
        </is>
      </c>
      <c r="H6916" s="8" t="inlineStr">
        <is>
          <t>911 Reimagined</t>
        </is>
      </c>
      <c r="I6916" s="8" t="inlineStr">
        <is>
          <t>UE89KLBFEUNGBWXKJ</t>
        </is>
      </c>
      <c r="J6916" s="8" t="inlineStr">
        <is>
          <t>11 - Restomod / Coachbuilt / Bespoke</t>
        </is>
      </c>
      <c r="K6916" s="12" t="n">
        <v>635000</v>
      </c>
      <c r="L6916" s="8" t="inlineStr">
        <is>
          <t>Wyoming</t>
        </is>
      </c>
      <c r="M6916" s="13" t="n">
        <v>9999.450000000001</v>
      </c>
      <c r="N6916" s="13" t="n">
        <v>8304.540000000001</v>
      </c>
      <c r="O6916" s="8" t="n"/>
    </row>
    <row r="6917">
      <c r="A6917" s="8" t="inlineStr">
        <is>
          <t>CANON-202604-006834</t>
        </is>
      </c>
      <c r="B6917" s="9" t="inlineStr">
        <is>
          <t>2026-04</t>
        </is>
      </c>
      <c r="C6917" s="10" t="n">
        <v>46118</v>
      </c>
      <c r="D6917" s="9" t="inlineStr">
        <is>
          <t>Bound</t>
        </is>
      </c>
      <c r="E6917" s="8" t="inlineStr">
        <is>
          <t>Marisol Nakashima</t>
        </is>
      </c>
      <c r="F6917" s="11" t="n">
        <v>1997</v>
      </c>
      <c r="G6917" s="8" t="inlineStr">
        <is>
          <t>Bentley</t>
        </is>
      </c>
      <c r="H6917" s="8" t="inlineStr">
        <is>
          <t>Continental GT</t>
        </is>
      </c>
      <c r="I6917" s="8" t="inlineStr">
        <is>
          <t>KNBJB6HVV3CPCKRM6</t>
        </is>
      </c>
      <c r="J6917" s="8" t="inlineStr">
        <is>
          <t>02 - Sports / GT</t>
        </is>
      </c>
      <c r="K6917" s="12" t="n">
        <v>440000</v>
      </c>
      <c r="L6917" s="8" t="inlineStr">
        <is>
          <t>California</t>
        </is>
      </c>
      <c r="M6917" s="13" t="n">
        <v>8405.66</v>
      </c>
      <c r="N6917" s="13" t="n">
        <v>6980.9</v>
      </c>
      <c r="O6917" s="8" t="n"/>
    </row>
    <row r="6918">
      <c r="A6918" s="8" t="inlineStr">
        <is>
          <t>CANON-202604-006836</t>
        </is>
      </c>
      <c r="B6918" s="9" t="inlineStr">
        <is>
          <t>2026-04</t>
        </is>
      </c>
      <c r="C6918" s="10" t="n">
        <v>46128</v>
      </c>
      <c r="D6918" s="9" t="inlineStr">
        <is>
          <t>Bound</t>
        </is>
      </c>
      <c r="E6918" s="8" t="inlineStr">
        <is>
          <t>Delphine Farkas</t>
        </is>
      </c>
      <c r="F6918" s="11" t="n">
        <v>1991</v>
      </c>
      <c r="G6918" s="8" t="inlineStr">
        <is>
          <t>Aston Martin</t>
        </is>
      </c>
      <c r="H6918" s="8" t="inlineStr">
        <is>
          <t>DB12</t>
        </is>
      </c>
      <c r="I6918" s="8" t="inlineStr">
        <is>
          <t>49R17FT99G9ZVWL0X</t>
        </is>
      </c>
      <c r="J6918" s="8" t="inlineStr">
        <is>
          <t>02 - Sports / GT</t>
        </is>
      </c>
      <c r="K6918" s="12" t="n">
        <v>725000</v>
      </c>
      <c r="L6918" s="8" t="inlineStr">
        <is>
          <t>New York</t>
        </is>
      </c>
      <c r="M6918" s="13" t="n">
        <v>11381.13</v>
      </c>
      <c r="N6918" s="13" t="n">
        <v>9452.030000000001</v>
      </c>
      <c r="O6918" s="8" t="n"/>
    </row>
    <row r="6919">
      <c r="A6919" s="8" t="inlineStr">
        <is>
          <t>CANON-202604-006837</t>
        </is>
      </c>
      <c r="B6919" s="9" t="inlineStr">
        <is>
          <t>2026-04</t>
        </is>
      </c>
      <c r="C6919" s="10" t="n">
        <v>46115</v>
      </c>
      <c r="D6919" s="9" t="inlineStr">
        <is>
          <t>Bound</t>
        </is>
      </c>
      <c r="E6919" s="8" t="inlineStr">
        <is>
          <t>Lorenzo Underwood</t>
        </is>
      </c>
      <c r="F6919" s="11" t="n">
        <v>2019</v>
      </c>
      <c r="G6919" s="8" t="inlineStr">
        <is>
          <t>McLaren</t>
        </is>
      </c>
      <c r="H6919" s="8" t="inlineStr">
        <is>
          <t>750S</t>
        </is>
      </c>
      <c r="I6919" s="8" t="inlineStr">
        <is>
          <t>R3HP9JAL27VJP1CGF</t>
        </is>
      </c>
      <c r="J6919" s="8" t="inlineStr">
        <is>
          <t>03 - Supercar</t>
        </is>
      </c>
      <c r="K6919" s="12" t="n">
        <v>1485000</v>
      </c>
      <c r="L6919" s="8" t="inlineStr">
        <is>
          <t>Michigan</t>
        </is>
      </c>
      <c r="M6919" s="13" t="n">
        <v>34743.4</v>
      </c>
      <c r="N6919" s="13" t="n">
        <v>28854.39</v>
      </c>
      <c r="O6919" s="8" t="n"/>
    </row>
    <row r="6920">
      <c r="A6920" s="8" t="inlineStr">
        <is>
          <t>CANON-202604-006839</t>
        </is>
      </c>
      <c r="B6920" s="9" t="inlineStr">
        <is>
          <t>2026-04</t>
        </is>
      </c>
      <c r="C6920" s="10" t="n">
        <v>46128</v>
      </c>
      <c r="D6920" s="9" t="inlineStr">
        <is>
          <t>Bound</t>
        </is>
      </c>
      <c r="E6920" s="8" t="inlineStr">
        <is>
          <t>Beatrix Whitlock</t>
        </is>
      </c>
      <c r="F6920" s="11" t="n">
        <v>2004</v>
      </c>
      <c r="G6920" s="8" t="inlineStr">
        <is>
          <t>Aston Martin</t>
        </is>
      </c>
      <c r="H6920" s="8" t="inlineStr">
        <is>
          <t>DB12</t>
        </is>
      </c>
      <c r="I6920" s="8" t="inlineStr">
        <is>
          <t>L12AXC5VTNRA2XNF0</t>
        </is>
      </c>
      <c r="J6920" s="8" t="inlineStr">
        <is>
          <t>02 - Sports / GT</t>
        </is>
      </c>
      <c r="K6920" s="12" t="n">
        <v>765000</v>
      </c>
      <c r="L6920" s="8" t="inlineStr">
        <is>
          <t>Michigan</t>
        </is>
      </c>
      <c r="M6920" s="13" t="n">
        <v>14542.22</v>
      </c>
      <c r="N6920" s="13" t="n">
        <v>12077.31</v>
      </c>
      <c r="O6920" s="8" t="n"/>
    </row>
    <row r="6921">
      <c r="A6921" s="8" t="inlineStr">
        <is>
          <t>CANON-202604-006843</t>
        </is>
      </c>
      <c r="B6921" s="9" t="inlineStr">
        <is>
          <t>2026-04</t>
        </is>
      </c>
      <c r="C6921" s="10" t="n">
        <v>46129</v>
      </c>
      <c r="D6921" s="9" t="inlineStr">
        <is>
          <t>Bound</t>
        </is>
      </c>
      <c r="E6921" s="8" t="inlineStr">
        <is>
          <t>Delphine Pennington</t>
        </is>
      </c>
      <c r="F6921" s="11" t="n">
        <v>1998</v>
      </c>
      <c r="G6921" s="8" t="inlineStr">
        <is>
          <t>BMW</t>
        </is>
      </c>
      <c r="H6921" s="8" t="inlineStr">
        <is>
          <t>M8 Competition</t>
        </is>
      </c>
      <c r="I6921" s="8" t="inlineStr">
        <is>
          <t>DXPLD34CNMWA584KT</t>
        </is>
      </c>
      <c r="J6921" s="8" t="inlineStr">
        <is>
          <t>02 - Sports / GT</t>
        </is>
      </c>
      <c r="K6921" s="12" t="n">
        <v>860000</v>
      </c>
      <c r="L6921" s="8" t="inlineStr">
        <is>
          <t>Oklahoma</t>
        </is>
      </c>
      <c r="M6921" s="13" t="n">
        <v>13289.43</v>
      </c>
      <c r="N6921" s="13" t="n">
        <v>11036.87</v>
      </c>
      <c r="O6921" s="8" t="n"/>
    </row>
    <row r="6922">
      <c r="A6922" s="8" t="inlineStr">
        <is>
          <t>CANON-202604-006847</t>
        </is>
      </c>
      <c r="B6922" s="9" t="inlineStr">
        <is>
          <t>2026-04</t>
        </is>
      </c>
      <c r="C6922" s="10" t="n">
        <v>46114</v>
      </c>
      <c r="D6922" s="9" t="inlineStr">
        <is>
          <t>Bound</t>
        </is>
      </c>
      <c r="E6922" s="8" t="inlineStr">
        <is>
          <t>Horace Ashcombe</t>
        </is>
      </c>
      <c r="F6922" s="11" t="n">
        <v>1967</v>
      </c>
      <c r="G6922" s="8" t="inlineStr">
        <is>
          <t>Bentley</t>
        </is>
      </c>
      <c r="H6922" s="8" t="inlineStr">
        <is>
          <t>Continental GT</t>
        </is>
      </c>
      <c r="I6922" s="8" t="inlineStr">
        <is>
          <t>HZE54LBTSH44HMBY3</t>
        </is>
      </c>
      <c r="J6922" s="8" t="inlineStr">
        <is>
          <t>02 - Sports / GT</t>
        </is>
      </c>
      <c r="K6922" s="12" t="n">
        <v>330000</v>
      </c>
      <c r="L6922" s="8" t="inlineStr">
        <is>
          <t>Illinois</t>
        </is>
      </c>
      <c r="M6922" s="13" t="n">
        <v>6350.94</v>
      </c>
      <c r="N6922" s="13" t="n">
        <v>5274.46</v>
      </c>
      <c r="O6922" s="8" t="n"/>
    </row>
    <row r="6923">
      <c r="A6923" s="8" t="inlineStr">
        <is>
          <t>CANON-202604-006851</t>
        </is>
      </c>
      <c r="B6923" s="9" t="inlineStr">
        <is>
          <t>2026-04</t>
        </is>
      </c>
      <c r="C6923" s="10" t="n">
        <v>46128</v>
      </c>
      <c r="D6923" s="9" t="inlineStr">
        <is>
          <t>Bound</t>
        </is>
      </c>
      <c r="E6923" s="8" t="inlineStr">
        <is>
          <t>Horace Kingsford</t>
        </is>
      </c>
      <c r="F6923" s="11" t="n">
        <v>1994</v>
      </c>
      <c r="G6923" s="8" t="inlineStr">
        <is>
          <t>Jaguar</t>
        </is>
      </c>
      <c r="H6923" s="8" t="inlineStr">
        <is>
          <t>E-Type Series 1</t>
        </is>
      </c>
      <c r="I6923" s="8" t="inlineStr">
        <is>
          <t>6232DFD10Z9WJW0V6</t>
        </is>
      </c>
      <c r="J6923" s="8" t="inlineStr">
        <is>
          <t>07 - Post-War Classic (1946-1972)</t>
        </is>
      </c>
      <c r="K6923" s="12" t="n">
        <v>530000</v>
      </c>
      <c r="L6923" s="8" t="inlineStr">
        <is>
          <t>West Virginia</t>
        </is>
      </c>
      <c r="M6923" s="13" t="n">
        <v>5719</v>
      </c>
      <c r="N6923" s="13" t="n">
        <v>4749.63</v>
      </c>
      <c r="O6923" s="8" t="n"/>
    </row>
    <row r="6924">
      <c r="A6924" s="8" t="inlineStr">
        <is>
          <t>CANON-202604-006852</t>
        </is>
      </c>
      <c r="B6924" s="9" t="inlineStr">
        <is>
          <t>2026-04</t>
        </is>
      </c>
      <c r="C6924" s="10" t="n">
        <v>46142</v>
      </c>
      <c r="D6924" s="9" t="inlineStr">
        <is>
          <t>Bound</t>
        </is>
      </c>
      <c r="E6924" s="8" t="inlineStr">
        <is>
          <t>Delphine Larsson</t>
        </is>
      </c>
      <c r="F6924" s="11" t="n">
        <v>1986</v>
      </c>
      <c r="G6924" s="8" t="inlineStr">
        <is>
          <t>Porsche</t>
        </is>
      </c>
      <c r="H6924" s="8" t="inlineStr">
        <is>
          <t>911 Turbo S</t>
        </is>
      </c>
      <c r="I6924" s="8" t="inlineStr">
        <is>
          <t>RWD653VRJ46M8CPZ8</t>
        </is>
      </c>
      <c r="J6924" s="8" t="inlineStr">
        <is>
          <t>02 - Sports / GT</t>
        </is>
      </c>
      <c r="K6924" s="12" t="n">
        <v>295000</v>
      </c>
      <c r="L6924" s="8" t="inlineStr">
        <is>
          <t>Texas</t>
        </is>
      </c>
      <c r="M6924" s="13" t="n">
        <v>4800.71</v>
      </c>
      <c r="N6924" s="13" t="n">
        <v>3986.99</v>
      </c>
      <c r="O6924" s="8" t="n"/>
    </row>
    <row r="6925">
      <c r="A6925" s="8" t="inlineStr">
        <is>
          <t>CANON-202604-006855</t>
        </is>
      </c>
      <c r="B6925" s="9" t="inlineStr">
        <is>
          <t>2026-04</t>
        </is>
      </c>
      <c r="C6925" s="10" t="n">
        <v>46137</v>
      </c>
      <c r="D6925" s="9" t="inlineStr">
        <is>
          <t>Bound</t>
        </is>
      </c>
      <c r="E6925" s="8" t="inlineStr">
        <is>
          <t>Everett Bellandi</t>
        </is>
      </c>
      <c r="F6925" s="11" t="n">
        <v>2008</v>
      </c>
      <c r="G6925" s="8" t="inlineStr">
        <is>
          <t>Porsche</t>
        </is>
      </c>
      <c r="H6925" s="8" t="inlineStr">
        <is>
          <t>911 Turbo S</t>
        </is>
      </c>
      <c r="I6925" s="8" t="inlineStr">
        <is>
          <t>M58CML61VTJCC1VCC</t>
        </is>
      </c>
      <c r="J6925" s="8" t="inlineStr">
        <is>
          <t>02 - Sports / GT</t>
        </is>
      </c>
      <c r="K6925" s="12" t="n">
        <v>205000</v>
      </c>
      <c r="L6925" s="8" t="inlineStr">
        <is>
          <t>Nebraska</t>
        </is>
      </c>
      <c r="M6925" s="13" t="n">
        <v>4626.04</v>
      </c>
      <c r="N6925" s="13" t="n">
        <v>3841.93</v>
      </c>
      <c r="O6925" s="8" t="n"/>
    </row>
    <row r="6926">
      <c r="A6926" s="8" t="inlineStr">
        <is>
          <t>CANON-202604-006856</t>
        </is>
      </c>
      <c r="B6926" s="9" t="inlineStr">
        <is>
          <t>2026-04</t>
        </is>
      </c>
      <c r="C6926" s="10" t="n">
        <v>46115</v>
      </c>
      <c r="D6926" s="9" t="inlineStr">
        <is>
          <t>Bound</t>
        </is>
      </c>
      <c r="E6926" s="8" t="inlineStr">
        <is>
          <t>Callum Whitlock</t>
        </is>
      </c>
      <c r="F6926" s="11" t="n">
        <v>1980</v>
      </c>
      <c r="G6926" s="8" t="inlineStr">
        <is>
          <t>Bentley</t>
        </is>
      </c>
      <c r="H6926" s="8" t="inlineStr">
        <is>
          <t>Continental GT</t>
        </is>
      </c>
      <c r="I6926" s="8" t="inlineStr">
        <is>
          <t>ERX3BA7WYCF94ZF6T</t>
        </is>
      </c>
      <c r="J6926" s="8" t="inlineStr">
        <is>
          <t>02 - Sports / GT</t>
        </is>
      </c>
      <c r="K6926" s="12" t="n">
        <v>450000</v>
      </c>
      <c r="L6926" s="8" t="inlineStr">
        <is>
          <t>Virginia</t>
        </is>
      </c>
      <c r="M6926" s="13" t="n">
        <v>6941.04</v>
      </c>
      <c r="N6926" s="13" t="n">
        <v>5764.53</v>
      </c>
      <c r="O6926" s="8" t="n"/>
    </row>
    <row r="6927">
      <c r="A6927" s="8" t="inlineStr">
        <is>
          <t>CANON-202604-006857</t>
        </is>
      </c>
      <c r="B6927" s="9" t="inlineStr">
        <is>
          <t>2026-04</t>
        </is>
      </c>
      <c r="C6927" s="10" t="n">
        <v>46141</v>
      </c>
      <c r="D6927" s="9" t="inlineStr">
        <is>
          <t>Bound</t>
        </is>
      </c>
      <c r="E6927" s="8" t="inlineStr">
        <is>
          <t>Mireille Kingsford</t>
        </is>
      </c>
      <c r="F6927" s="11" t="n">
        <v>1975</v>
      </c>
      <c r="G6927" s="8" t="inlineStr">
        <is>
          <t>Porsche</t>
        </is>
      </c>
      <c r="H6927" s="8" t="inlineStr">
        <is>
          <t>911 Turbo S</t>
        </is>
      </c>
      <c r="I6927" s="8" t="inlineStr">
        <is>
          <t>1VKJFKMMMPT4BVTGR</t>
        </is>
      </c>
      <c r="J6927" s="8" t="inlineStr">
        <is>
          <t>02 - Sports / GT</t>
        </is>
      </c>
      <c r="K6927" s="12" t="n">
        <v>470000</v>
      </c>
      <c r="L6927" s="8" t="inlineStr">
        <is>
          <t>New Mexico</t>
        </is>
      </c>
      <c r="M6927" s="13" t="n">
        <v>8513.209999999999</v>
      </c>
      <c r="N6927" s="13" t="n">
        <v>7070.22</v>
      </c>
      <c r="O6927" s="8" t="n"/>
    </row>
    <row r="6928">
      <c r="A6928" s="8" t="inlineStr">
        <is>
          <t>CANON-202604-006858</t>
        </is>
      </c>
      <c r="B6928" s="9" t="inlineStr">
        <is>
          <t>2026-04</t>
        </is>
      </c>
      <c r="C6928" s="10" t="n">
        <v>46127</v>
      </c>
      <c r="D6928" s="9" t="inlineStr">
        <is>
          <t>Bound</t>
        </is>
      </c>
      <c r="E6928" s="8" t="inlineStr">
        <is>
          <t>Fitzgerald Fairweather</t>
        </is>
      </c>
      <c r="F6928" s="11" t="n">
        <v>1958</v>
      </c>
      <c r="G6928" s="8" t="inlineStr">
        <is>
          <t>Lamborghini</t>
        </is>
      </c>
      <c r="H6928" s="8" t="inlineStr">
        <is>
          <t>Huracan EVO</t>
        </is>
      </c>
      <c r="I6928" s="8" t="inlineStr">
        <is>
          <t>3JP95X26BHCNYCT51</t>
        </is>
      </c>
      <c r="J6928" s="8" t="inlineStr">
        <is>
          <t>03 - Supercar</t>
        </is>
      </c>
      <c r="K6928" s="12" t="n">
        <v>620000</v>
      </c>
      <c r="L6928" s="8" t="inlineStr">
        <is>
          <t>Illinois</t>
        </is>
      </c>
      <c r="M6928" s="13" t="n">
        <v>15113.96</v>
      </c>
      <c r="N6928" s="13" t="n">
        <v>12552.14</v>
      </c>
      <c r="O6928" s="8" t="n"/>
    </row>
    <row r="6929">
      <c r="A6929" s="8" t="inlineStr">
        <is>
          <t>CANON-202604-006859</t>
        </is>
      </c>
      <c r="B6929" s="9" t="inlineStr">
        <is>
          <t>2026-04</t>
        </is>
      </c>
      <c r="C6929" s="10" t="n">
        <v>46118</v>
      </c>
      <c r="D6929" s="9" t="inlineStr">
        <is>
          <t>Bound</t>
        </is>
      </c>
      <c r="E6929" s="8" t="inlineStr">
        <is>
          <t>Beatrix Bellandi</t>
        </is>
      </c>
      <c r="F6929" s="11" t="n">
        <v>1977</v>
      </c>
      <c r="G6929" s="8" t="inlineStr">
        <is>
          <t>Porsche</t>
        </is>
      </c>
      <c r="H6929" s="8" t="inlineStr">
        <is>
          <t>911 Turbo S</t>
        </is>
      </c>
      <c r="I6929" s="8" t="inlineStr">
        <is>
          <t>KUBE01XB23HJM6M91</t>
        </is>
      </c>
      <c r="J6929" s="8" t="inlineStr">
        <is>
          <t>02 - Sports / GT</t>
        </is>
      </c>
      <c r="K6929" s="12" t="n">
        <v>685000</v>
      </c>
      <c r="L6929" s="8" t="inlineStr">
        <is>
          <t>Connecticut</t>
        </is>
      </c>
      <c r="M6929" s="13" t="n">
        <v>9409.059999999999</v>
      </c>
      <c r="N6929" s="13" t="n">
        <v>7814.22</v>
      </c>
      <c r="O6929" s="8" t="n"/>
    </row>
    <row r="6930">
      <c r="A6930" s="8" t="inlineStr">
        <is>
          <t>CANON-202604-006860</t>
        </is>
      </c>
      <c r="B6930" s="9" t="inlineStr">
        <is>
          <t>2026-04</t>
        </is>
      </c>
      <c r="C6930" s="10" t="n">
        <v>46130</v>
      </c>
      <c r="D6930" s="9" t="inlineStr">
        <is>
          <t>Bound</t>
        </is>
      </c>
      <c r="E6930" s="8" t="inlineStr">
        <is>
          <t>Leopold Bellandi</t>
        </is>
      </c>
      <c r="F6930" s="11" t="n">
        <v>2017</v>
      </c>
      <c r="G6930" s="8" t="inlineStr">
        <is>
          <t>BMW</t>
        </is>
      </c>
      <c r="H6930" s="8" t="inlineStr">
        <is>
          <t>M8 Competition</t>
        </is>
      </c>
      <c r="I6930" s="8" t="inlineStr">
        <is>
          <t>VCX3C43K09LZ4ZPEK</t>
        </is>
      </c>
      <c r="J6930" s="8" t="inlineStr">
        <is>
          <t>02 - Sports / GT</t>
        </is>
      </c>
      <c r="K6930" s="12" t="n">
        <v>1195000</v>
      </c>
      <c r="L6930" s="8" t="inlineStr">
        <is>
          <t>Virginia</t>
        </is>
      </c>
      <c r="M6930" s="13" t="n">
        <v>13517.03</v>
      </c>
      <c r="N6930" s="13" t="n">
        <v>11225.89</v>
      </c>
      <c r="O6930" s="8" t="n"/>
    </row>
    <row r="6931">
      <c r="A6931" s="8" t="inlineStr">
        <is>
          <t>CANON-202604-006861</t>
        </is>
      </c>
      <c r="B6931" s="9" t="inlineStr">
        <is>
          <t>2026-04</t>
        </is>
      </c>
      <c r="C6931" s="10" t="n">
        <v>46139</v>
      </c>
      <c r="D6931" s="9" t="inlineStr">
        <is>
          <t>Bound</t>
        </is>
      </c>
      <c r="E6931" s="8" t="inlineStr">
        <is>
          <t>Everett Delacroix</t>
        </is>
      </c>
      <c r="F6931" s="11" t="n">
        <v>1993</v>
      </c>
      <c r="G6931" s="8" t="inlineStr">
        <is>
          <t>Bentley</t>
        </is>
      </c>
      <c r="H6931" s="8" t="inlineStr">
        <is>
          <t>Continental GT</t>
        </is>
      </c>
      <c r="I6931" s="8" t="inlineStr">
        <is>
          <t>CW56KYSNS9SNGXE9Z</t>
        </is>
      </c>
      <c r="J6931" s="8" t="inlineStr">
        <is>
          <t>02 - Sports / GT</t>
        </is>
      </c>
      <c r="K6931" s="12" t="n">
        <v>355000</v>
      </c>
      <c r="L6931" s="8" t="inlineStr">
        <is>
          <t>Maryland</t>
        </is>
      </c>
      <c r="M6931" s="13" t="n">
        <v>4772.41</v>
      </c>
      <c r="N6931" s="13" t="n">
        <v>3963.49</v>
      </c>
      <c r="O6931" s="8" t="n"/>
    </row>
    <row r="6932">
      <c r="A6932" s="8" t="inlineStr">
        <is>
          <t>CANON-202604-006863</t>
        </is>
      </c>
      <c r="B6932" s="9" t="inlineStr">
        <is>
          <t>2026-04</t>
        </is>
      </c>
      <c r="C6932" s="10" t="n">
        <v>46124</v>
      </c>
      <c r="D6932" s="9" t="inlineStr">
        <is>
          <t>Bound</t>
        </is>
      </c>
      <c r="E6932" s="8" t="inlineStr">
        <is>
          <t>Beatrix Pennington</t>
        </is>
      </c>
      <c r="F6932" s="11" t="n">
        <v>2022</v>
      </c>
      <c r="G6932" s="8" t="inlineStr">
        <is>
          <t>Aston Martin</t>
        </is>
      </c>
      <c r="H6932" s="8" t="inlineStr">
        <is>
          <t>DB12</t>
        </is>
      </c>
      <c r="I6932" s="8" t="inlineStr">
        <is>
          <t>TGMHRYS22WSV4KR3X</t>
        </is>
      </c>
      <c r="J6932" s="8" t="inlineStr">
        <is>
          <t>02 - Sports / GT</t>
        </is>
      </c>
      <c r="K6932" s="12" t="n">
        <v>710000</v>
      </c>
      <c r="L6932" s="8" t="inlineStr">
        <is>
          <t>Florida</t>
        </is>
      </c>
      <c r="M6932" s="13" t="n">
        <v>12364.72</v>
      </c>
      <c r="N6932" s="13" t="n">
        <v>10268.9</v>
      </c>
      <c r="O6932" s="8" t="n"/>
    </row>
    <row r="6933">
      <c r="A6933" s="8" t="inlineStr">
        <is>
          <t>CANON-202604-006866</t>
        </is>
      </c>
      <c r="B6933" s="9" t="inlineStr">
        <is>
          <t>2026-04</t>
        </is>
      </c>
      <c r="C6933" s="10" t="n">
        <v>46117</v>
      </c>
      <c r="D6933" s="9" t="inlineStr">
        <is>
          <t>Bound</t>
        </is>
      </c>
      <c r="E6933" s="8" t="inlineStr">
        <is>
          <t>Anouk Chattopadhyay</t>
        </is>
      </c>
      <c r="F6933" s="11" t="n">
        <v>1960</v>
      </c>
      <c r="G6933" s="8" t="inlineStr">
        <is>
          <t>Bentley</t>
        </is>
      </c>
      <c r="H6933" s="8" t="inlineStr">
        <is>
          <t>Continental GT</t>
        </is>
      </c>
      <c r="I6933" s="8" t="inlineStr">
        <is>
          <t>G2J452NKE07W2EXN6</t>
        </is>
      </c>
      <c r="J6933" s="8" t="inlineStr">
        <is>
          <t>02 - Sports / GT</t>
        </is>
      </c>
      <c r="K6933" s="12" t="n">
        <v>575000</v>
      </c>
      <c r="L6933" s="8" t="inlineStr">
        <is>
          <t>Ohio</t>
        </is>
      </c>
      <c r="M6933" s="13" t="n">
        <v>9802.120000000001</v>
      </c>
      <c r="N6933" s="13" t="n">
        <v>8140.66</v>
      </c>
      <c r="O6933" s="8" t="n"/>
    </row>
    <row r="6934">
      <c r="A6934" s="8" t="inlineStr">
        <is>
          <t>CANON-202604-006867</t>
        </is>
      </c>
      <c r="B6934" s="9" t="inlineStr">
        <is>
          <t>2026-04</t>
        </is>
      </c>
      <c r="C6934" s="10" t="n">
        <v>46137</v>
      </c>
      <c r="D6934" s="9" t="inlineStr">
        <is>
          <t>Bound</t>
        </is>
      </c>
      <c r="E6934" s="8" t="inlineStr">
        <is>
          <t>Sunniva Fairweather</t>
        </is>
      </c>
      <c r="F6934" s="11" t="n">
        <v>2001</v>
      </c>
      <c r="G6934" s="8" t="inlineStr">
        <is>
          <t>Maserati</t>
        </is>
      </c>
      <c r="H6934" s="8" t="inlineStr">
        <is>
          <t>GranTurismo</t>
        </is>
      </c>
      <c r="I6934" s="8" t="inlineStr">
        <is>
          <t>4C5AN2PYZHTJ52P9S</t>
        </is>
      </c>
      <c r="J6934" s="8" t="inlineStr">
        <is>
          <t>02 - Sports / GT</t>
        </is>
      </c>
      <c r="K6934" s="12" t="n">
        <v>830000</v>
      </c>
      <c r="L6934" s="8" t="inlineStr">
        <is>
          <t>Kansas</t>
        </is>
      </c>
      <c r="M6934" s="13" t="n">
        <v>9873.870000000001</v>
      </c>
      <c r="N6934" s="13" t="n">
        <v>8200.25</v>
      </c>
      <c r="O6934" s="8" t="n"/>
    </row>
    <row r="6935">
      <c r="A6935" s="8" t="inlineStr">
        <is>
          <t>CANON-202604-006868</t>
        </is>
      </c>
      <c r="B6935" s="9" t="inlineStr">
        <is>
          <t>2026-04</t>
        </is>
      </c>
      <c r="C6935" s="10" t="n">
        <v>46115</v>
      </c>
      <c r="D6935" s="9" t="inlineStr">
        <is>
          <t>Bound</t>
        </is>
      </c>
      <c r="E6935" s="8" t="inlineStr">
        <is>
          <t>Desmond Delacroix</t>
        </is>
      </c>
      <c r="F6935" s="11" t="n">
        <v>1960</v>
      </c>
      <c r="G6935" s="8" t="inlineStr">
        <is>
          <t>Porsche</t>
        </is>
      </c>
      <c r="H6935" s="8" t="inlineStr">
        <is>
          <t>911 Turbo S</t>
        </is>
      </c>
      <c r="I6935" s="8" t="inlineStr">
        <is>
          <t>D99P8MXS290KYDTPX</t>
        </is>
      </c>
      <c r="J6935" s="8" t="inlineStr">
        <is>
          <t>02 - Sports / GT</t>
        </is>
      </c>
      <c r="K6935" s="12" t="n">
        <v>450000</v>
      </c>
      <c r="L6935" s="8" t="inlineStr">
        <is>
          <t>Pennsylvania</t>
        </is>
      </c>
      <c r="M6935" s="13" t="n">
        <v>6367.92</v>
      </c>
      <c r="N6935" s="13" t="n">
        <v>5288.56</v>
      </c>
      <c r="O6935" s="8" t="n"/>
    </row>
    <row r="6936">
      <c r="A6936" s="8" t="inlineStr">
        <is>
          <t>CANON-202604-006870</t>
        </is>
      </c>
      <c r="B6936" s="9" t="inlineStr">
        <is>
          <t>2026-04</t>
        </is>
      </c>
      <c r="C6936" s="10" t="n">
        <v>46136</v>
      </c>
      <c r="D6936" s="9" t="inlineStr">
        <is>
          <t>Bound</t>
        </is>
      </c>
      <c r="E6936" s="8" t="inlineStr">
        <is>
          <t>Marisol Delacroix</t>
        </is>
      </c>
      <c r="F6936" s="11" t="n">
        <v>1979</v>
      </c>
      <c r="G6936" s="8" t="inlineStr">
        <is>
          <t>Porsche</t>
        </is>
      </c>
      <c r="H6936" s="8" t="inlineStr">
        <is>
          <t>911 Turbo S</t>
        </is>
      </c>
      <c r="I6936" s="8" t="inlineStr">
        <is>
          <t>5CAL51SAAVHW2WDT4</t>
        </is>
      </c>
      <c r="J6936" s="8" t="inlineStr">
        <is>
          <t>02 - Sports / GT</t>
        </is>
      </c>
      <c r="K6936" s="12" t="n">
        <v>255000</v>
      </c>
      <c r="L6936" s="8" t="inlineStr">
        <is>
          <t>Oklahoma</t>
        </is>
      </c>
      <c r="M6936" s="13" t="n">
        <v>4546.7</v>
      </c>
      <c r="N6936" s="13" t="n">
        <v>3776.03</v>
      </c>
      <c r="O6936" s="8" t="n"/>
    </row>
    <row r="6937">
      <c r="A6937" s="8" t="inlineStr">
        <is>
          <t>CANON-202604-006871</t>
        </is>
      </c>
      <c r="B6937" s="9" t="inlineStr">
        <is>
          <t>2026-04</t>
        </is>
      </c>
      <c r="C6937" s="10" t="n">
        <v>46128</v>
      </c>
      <c r="D6937" s="9" t="inlineStr">
        <is>
          <t>Bound</t>
        </is>
      </c>
      <c r="E6937" s="8" t="inlineStr">
        <is>
          <t>Everett Pennington</t>
        </is>
      </c>
      <c r="F6937" s="11" t="n">
        <v>2017</v>
      </c>
      <c r="G6937" s="8" t="inlineStr">
        <is>
          <t>Maserati</t>
        </is>
      </c>
      <c r="H6937" s="8" t="inlineStr">
        <is>
          <t>GranTurismo</t>
        </is>
      </c>
      <c r="I6937" s="8" t="inlineStr">
        <is>
          <t>TUP1H2V42MWZ6EPAE</t>
        </is>
      </c>
      <c r="J6937" s="8" t="inlineStr">
        <is>
          <t>02 - Sports / GT</t>
        </is>
      </c>
      <c r="K6937" s="12" t="n">
        <v>1345000</v>
      </c>
      <c r="L6937" s="8" t="inlineStr">
        <is>
          <t>Washington</t>
        </is>
      </c>
      <c r="M6937" s="13" t="n">
        <v>13399.25</v>
      </c>
      <c r="N6937" s="13" t="n">
        <v>11128.08</v>
      </c>
      <c r="O6937" s="8" t="n"/>
    </row>
    <row r="6938">
      <c r="A6938" s="8" t="inlineStr">
        <is>
          <t>CANON-202604-006872</t>
        </is>
      </c>
      <c r="B6938" s="9" t="inlineStr">
        <is>
          <t>2026-04</t>
        </is>
      </c>
      <c r="C6938" s="10" t="n">
        <v>46132</v>
      </c>
      <c r="D6938" s="9" t="inlineStr">
        <is>
          <t>Bound</t>
        </is>
      </c>
      <c r="E6938" s="8" t="inlineStr">
        <is>
          <t>Lorenzo Thistlewood</t>
        </is>
      </c>
      <c r="F6938" s="11" t="n">
        <v>2023</v>
      </c>
      <c r="G6938" s="8" t="inlineStr">
        <is>
          <t>Maserati</t>
        </is>
      </c>
      <c r="H6938" s="8" t="inlineStr">
        <is>
          <t>GranTurismo</t>
        </is>
      </c>
      <c r="I6938" s="8" t="inlineStr">
        <is>
          <t>3C67BSGWHY4S149N0</t>
        </is>
      </c>
      <c r="J6938" s="8" t="inlineStr">
        <is>
          <t>02 - Sports / GT</t>
        </is>
      </c>
      <c r="K6938" s="12" t="n">
        <v>195000</v>
      </c>
      <c r="L6938" s="8" t="inlineStr">
        <is>
          <t>North Dakota</t>
        </is>
      </c>
      <c r="M6938" s="13" t="n">
        <v>3452.6</v>
      </c>
      <c r="N6938" s="13" t="n">
        <v>2867.38</v>
      </c>
      <c r="O6938" s="8" t="n"/>
    </row>
    <row r="6939">
      <c r="A6939" s="8" t="inlineStr">
        <is>
          <t>CANON-202604-006873</t>
        </is>
      </c>
      <c r="B6939" s="9" t="inlineStr">
        <is>
          <t>2026-04</t>
        </is>
      </c>
      <c r="C6939" s="10" t="n">
        <v>46127</v>
      </c>
      <c r="D6939" s="9" t="inlineStr">
        <is>
          <t>Bound</t>
        </is>
      </c>
      <c r="E6939" s="8" t="inlineStr">
        <is>
          <t>Sunniva Harrington</t>
        </is>
      </c>
      <c r="F6939" s="11" t="n">
        <v>2005</v>
      </c>
      <c r="G6939" s="8" t="inlineStr">
        <is>
          <t>McLaren</t>
        </is>
      </c>
      <c r="H6939" s="8" t="inlineStr">
        <is>
          <t>750S</t>
        </is>
      </c>
      <c r="I6939" s="8" t="inlineStr">
        <is>
          <t>K578E26P60CMSXF57</t>
        </is>
      </c>
      <c r="J6939" s="8" t="inlineStr">
        <is>
          <t>03 - Supercar</t>
        </is>
      </c>
      <c r="K6939" s="12" t="n">
        <v>545000</v>
      </c>
      <c r="L6939" s="8" t="inlineStr">
        <is>
          <t>Arizona</t>
        </is>
      </c>
      <c r="M6939" s="13" t="n">
        <v>9866.559999999999</v>
      </c>
      <c r="N6939" s="13" t="n">
        <v>8194.18</v>
      </c>
      <c r="O6939" s="8" t="n"/>
    </row>
    <row r="6940">
      <c r="A6940" s="8" t="inlineStr">
        <is>
          <t>CANON-202604-006874</t>
        </is>
      </c>
      <c r="B6940" s="9" t="inlineStr">
        <is>
          <t>2026-04</t>
        </is>
      </c>
      <c r="C6940" s="10" t="n">
        <v>46123</v>
      </c>
      <c r="D6940" s="9" t="inlineStr">
        <is>
          <t>Bound</t>
        </is>
      </c>
      <c r="E6940" s="8" t="inlineStr">
        <is>
          <t>Ottilie Harrington</t>
        </is>
      </c>
      <c r="F6940" s="11" t="n">
        <v>1990</v>
      </c>
      <c r="G6940" s="8" t="inlineStr">
        <is>
          <t>Aston Martin</t>
        </is>
      </c>
      <c r="H6940" s="8" t="inlineStr">
        <is>
          <t>DB12</t>
        </is>
      </c>
      <c r="I6940" s="8" t="inlineStr">
        <is>
          <t>7LB6K79A7P7J1453X</t>
        </is>
      </c>
      <c r="J6940" s="8" t="inlineStr">
        <is>
          <t>02 - Sports / GT</t>
        </is>
      </c>
      <c r="K6940" s="12" t="n">
        <v>620000</v>
      </c>
      <c r="L6940" s="8" t="inlineStr">
        <is>
          <t>New York</t>
        </is>
      </c>
      <c r="M6940" s="13" t="n">
        <v>9732.83</v>
      </c>
      <c r="N6940" s="13" t="n">
        <v>8083.12</v>
      </c>
      <c r="O6940" s="8" t="n"/>
    </row>
    <row r="6941">
      <c r="A6941" s="8" t="inlineStr">
        <is>
          <t>CANON-202604-006875</t>
        </is>
      </c>
      <c r="B6941" s="9" t="inlineStr">
        <is>
          <t>2026-04</t>
        </is>
      </c>
      <c r="C6941" s="10" t="n">
        <v>46133</v>
      </c>
      <c r="D6941" s="9" t="inlineStr">
        <is>
          <t>Bound</t>
        </is>
      </c>
      <c r="E6941" s="8" t="inlineStr">
        <is>
          <t>Thaddeus Nakashima</t>
        </is>
      </c>
      <c r="F6941" s="11" t="n">
        <v>2021</v>
      </c>
      <c r="G6941" s="8" t="inlineStr">
        <is>
          <t>Porsche</t>
        </is>
      </c>
      <c r="H6941" s="8" t="inlineStr">
        <is>
          <t>911 Turbo S</t>
        </is>
      </c>
      <c r="I6941" s="8" t="inlineStr">
        <is>
          <t>TCY38849YTT7ZLM0U</t>
        </is>
      </c>
      <c r="J6941" s="8" t="inlineStr">
        <is>
          <t>02 - Sports / GT</t>
        </is>
      </c>
      <c r="K6941" s="12" t="n">
        <v>455000</v>
      </c>
      <c r="L6941" s="8" t="inlineStr">
        <is>
          <t>Michigan</t>
        </is>
      </c>
      <c r="M6941" s="13" t="n">
        <v>9979.950000000001</v>
      </c>
      <c r="N6941" s="13" t="n">
        <v>8288.35</v>
      </c>
      <c r="O6941" s="8" t="n"/>
    </row>
    <row r="6942">
      <c r="A6942" s="8" t="inlineStr">
        <is>
          <t>CANON-202604-006876</t>
        </is>
      </c>
      <c r="B6942" s="9" t="inlineStr">
        <is>
          <t>2026-04</t>
        </is>
      </c>
      <c r="C6942" s="10" t="n">
        <v>46114</v>
      </c>
      <c r="D6942" s="9" t="inlineStr">
        <is>
          <t>Bound</t>
        </is>
      </c>
      <c r="E6942" s="8" t="inlineStr">
        <is>
          <t>Ramona Nakashima</t>
        </is>
      </c>
      <c r="F6942" s="11" t="n">
        <v>1962</v>
      </c>
      <c r="G6942" s="8" t="inlineStr">
        <is>
          <t>Mercedes-Benz</t>
        </is>
      </c>
      <c r="H6942" s="8" t="inlineStr">
        <is>
          <t>AMG GT</t>
        </is>
      </c>
      <c r="I6942" s="8" t="inlineStr">
        <is>
          <t>DYMTC5L14KPNDMMV4</t>
        </is>
      </c>
      <c r="J6942" s="8" t="inlineStr">
        <is>
          <t>02 - Sports / GT</t>
        </is>
      </c>
      <c r="K6942" s="12" t="n">
        <v>535000</v>
      </c>
      <c r="L6942" s="8" t="inlineStr">
        <is>
          <t>Pennsylvania</t>
        </is>
      </c>
      <c r="M6942" s="13" t="n">
        <v>6561.32</v>
      </c>
      <c r="N6942" s="13" t="n">
        <v>5449.18</v>
      </c>
      <c r="O6942" s="8" t="n"/>
    </row>
    <row r="6943">
      <c r="A6943" s="8" t="inlineStr">
        <is>
          <t>CANON-202604-006877</t>
        </is>
      </c>
      <c r="B6943" s="9" t="inlineStr">
        <is>
          <t>2026-04</t>
        </is>
      </c>
      <c r="C6943" s="10" t="n">
        <v>46122</v>
      </c>
      <c r="D6943" s="9" t="inlineStr">
        <is>
          <t>Bound</t>
        </is>
      </c>
      <c r="E6943" s="8" t="inlineStr">
        <is>
          <t>Mireille Merriweather</t>
        </is>
      </c>
      <c r="F6943" s="11" t="n">
        <v>1989</v>
      </c>
      <c r="G6943" s="8" t="inlineStr">
        <is>
          <t>BMW</t>
        </is>
      </c>
      <c r="H6943" s="8" t="inlineStr">
        <is>
          <t>M8 Competition</t>
        </is>
      </c>
      <c r="I6943" s="8" t="inlineStr">
        <is>
          <t>HM5Z501FPYBLBPEXS</t>
        </is>
      </c>
      <c r="J6943" s="8" t="inlineStr">
        <is>
          <t>02 - Sports / GT</t>
        </is>
      </c>
      <c r="K6943" s="12" t="n">
        <v>1725000</v>
      </c>
      <c r="L6943" s="8" t="inlineStr">
        <is>
          <t>Illinois</t>
        </is>
      </c>
      <c r="M6943" s="13" t="n">
        <v>24345.28</v>
      </c>
      <c r="N6943" s="13" t="n">
        <v>20218.76</v>
      </c>
      <c r="O6943" s="8" t="n"/>
    </row>
    <row r="6944">
      <c r="A6944" s="8" t="inlineStr">
        <is>
          <t>CANON-202604-006878</t>
        </is>
      </c>
      <c r="B6944" s="9" t="inlineStr">
        <is>
          <t>2026-04</t>
        </is>
      </c>
      <c r="C6944" s="10" t="n">
        <v>46114</v>
      </c>
      <c r="D6944" s="9" t="inlineStr">
        <is>
          <t>Bound</t>
        </is>
      </c>
      <c r="E6944" s="8" t="inlineStr">
        <is>
          <t>Ramona Okonkwo</t>
        </is>
      </c>
      <c r="F6944" s="11" t="n">
        <v>1970</v>
      </c>
      <c r="G6944" s="8" t="inlineStr">
        <is>
          <t>BMW</t>
        </is>
      </c>
      <c r="H6944" s="8" t="inlineStr">
        <is>
          <t>M8 Competition</t>
        </is>
      </c>
      <c r="I6944" s="8" t="inlineStr">
        <is>
          <t>UHEFPLW329RYM2M93</t>
        </is>
      </c>
      <c r="J6944" s="8" t="inlineStr">
        <is>
          <t>02 - Sports / GT</t>
        </is>
      </c>
      <c r="K6944" s="12" t="n">
        <v>735000</v>
      </c>
      <c r="L6944" s="8" t="inlineStr">
        <is>
          <t>Connecticut</t>
        </is>
      </c>
      <c r="M6944" s="13" t="n">
        <v>10095.85</v>
      </c>
      <c r="N6944" s="13" t="n">
        <v>8384.6</v>
      </c>
      <c r="O6944" s="8" t="n"/>
    </row>
    <row r="6945">
      <c r="A6945" s="8" t="inlineStr">
        <is>
          <t>CANON-202604-006880</t>
        </is>
      </c>
      <c r="B6945" s="9" t="inlineStr">
        <is>
          <t>2026-04</t>
        </is>
      </c>
      <c r="C6945" s="10" t="n">
        <v>46116</v>
      </c>
      <c r="D6945" s="9" t="inlineStr">
        <is>
          <t>Bound</t>
        </is>
      </c>
      <c r="E6945" s="8" t="inlineStr">
        <is>
          <t>Fitzgerald Chattopadhyay</t>
        </is>
      </c>
      <c r="F6945" s="11" t="n">
        <v>1975</v>
      </c>
      <c r="G6945" s="8" t="inlineStr">
        <is>
          <t>Porsche</t>
        </is>
      </c>
      <c r="H6945" s="8" t="inlineStr">
        <is>
          <t>911 Turbo S</t>
        </is>
      </c>
      <c r="I6945" s="8" t="inlineStr">
        <is>
          <t>4K336G6FMUFPUPTJ3</t>
        </is>
      </c>
      <c r="J6945" s="8" t="inlineStr">
        <is>
          <t>02 - Sports / GT</t>
        </is>
      </c>
      <c r="K6945" s="12" t="n">
        <v>970000</v>
      </c>
      <c r="L6945" s="8" t="inlineStr">
        <is>
          <t>Nebraska</t>
        </is>
      </c>
      <c r="M6945" s="13" t="n">
        <v>15465.09</v>
      </c>
      <c r="N6945" s="13" t="n">
        <v>12843.76</v>
      </c>
      <c r="O6945" s="8" t="n"/>
    </row>
    <row r="6946">
      <c r="A6946" s="8" t="inlineStr">
        <is>
          <t>CANON-202604-006881</t>
        </is>
      </c>
      <c r="B6946" s="9" t="inlineStr">
        <is>
          <t>2026-04</t>
        </is>
      </c>
      <c r="C6946" s="10" t="n">
        <v>46138</v>
      </c>
      <c r="D6946" s="9" t="inlineStr">
        <is>
          <t>Bound</t>
        </is>
      </c>
      <c r="E6946" s="8" t="inlineStr">
        <is>
          <t>Marisol Underwood</t>
        </is>
      </c>
      <c r="F6946" s="11" t="n">
        <v>2023</v>
      </c>
      <c r="G6946" s="8" t="inlineStr">
        <is>
          <t>Aston Martin</t>
        </is>
      </c>
      <c r="H6946" s="8" t="inlineStr">
        <is>
          <t>DB12</t>
        </is>
      </c>
      <c r="I6946" s="8" t="inlineStr">
        <is>
          <t>FWF35M9EYC4028G5D</t>
        </is>
      </c>
      <c r="J6946" s="8" t="inlineStr">
        <is>
          <t>02 - Sports / GT</t>
        </is>
      </c>
      <c r="K6946" s="12" t="n">
        <v>400000</v>
      </c>
      <c r="L6946" s="8" t="inlineStr">
        <is>
          <t>Oklahoma</t>
        </is>
      </c>
      <c r="M6946" s="13" t="n">
        <v>7132.08</v>
      </c>
      <c r="N6946" s="13" t="n">
        <v>5923.19</v>
      </c>
      <c r="O6946" s="8" t="n"/>
    </row>
    <row r="6947">
      <c r="A6947" s="8" t="inlineStr">
        <is>
          <t>CANON-202604-006882</t>
        </is>
      </c>
      <c r="B6947" s="9" t="inlineStr">
        <is>
          <t>2026-04</t>
        </is>
      </c>
      <c r="C6947" s="10" t="n">
        <v>46135</v>
      </c>
      <c r="D6947" s="9" t="inlineStr">
        <is>
          <t>Bound</t>
        </is>
      </c>
      <c r="E6947" s="8" t="inlineStr">
        <is>
          <t>Saoirse Harrington</t>
        </is>
      </c>
      <c r="F6947" s="11" t="n">
        <v>1995</v>
      </c>
      <c r="G6947" s="8" t="inlineStr">
        <is>
          <t>Ferrari</t>
        </is>
      </c>
      <c r="H6947" s="8" t="inlineStr">
        <is>
          <t>SF90 Stradale</t>
        </is>
      </c>
      <c r="I6947" s="8" t="inlineStr">
        <is>
          <t>FEVUP8C07DC3XNTB2</t>
        </is>
      </c>
      <c r="J6947" s="8" t="inlineStr">
        <is>
          <t>03 - Supercar</t>
        </is>
      </c>
      <c r="K6947" s="12" t="n">
        <v>170000</v>
      </c>
      <c r="L6947" s="8" t="inlineStr">
        <is>
          <t>New York</t>
        </is>
      </c>
      <c r="M6947" s="13" t="n">
        <v>5830.04</v>
      </c>
      <c r="N6947" s="13" t="n">
        <v>4841.85</v>
      </c>
      <c r="O6947" s="8" t="n"/>
    </row>
    <row r="6948">
      <c r="A6948" s="8" t="inlineStr">
        <is>
          <t>CANON-202604-006883</t>
        </is>
      </c>
      <c r="B6948" s="9" t="inlineStr">
        <is>
          <t>2026-04</t>
        </is>
      </c>
      <c r="C6948" s="10" t="n">
        <v>46127</v>
      </c>
      <c r="D6948" s="9" t="inlineStr">
        <is>
          <t>Bound</t>
        </is>
      </c>
      <c r="E6948" s="8" t="inlineStr">
        <is>
          <t>Fitzgerald Fairweather</t>
        </is>
      </c>
      <c r="F6948" s="11" t="n">
        <v>2006</v>
      </c>
      <c r="G6948" s="8" t="inlineStr">
        <is>
          <t>Bentley</t>
        </is>
      </c>
      <c r="H6948" s="8" t="inlineStr">
        <is>
          <t>Continental GT</t>
        </is>
      </c>
      <c r="I6948" s="8" t="inlineStr">
        <is>
          <t>UZC4KPNKJ1FCF363E</t>
        </is>
      </c>
      <c r="J6948" s="8" t="inlineStr">
        <is>
          <t>02 - Sports / GT</t>
        </is>
      </c>
      <c r="K6948" s="12" t="n">
        <v>610000</v>
      </c>
      <c r="L6948" s="8" t="inlineStr">
        <is>
          <t>New York</t>
        </is>
      </c>
      <c r="M6948" s="13" t="n">
        <v>9575.85</v>
      </c>
      <c r="N6948" s="13" t="n">
        <v>7952.74</v>
      </c>
      <c r="O6948" s="8" t="n"/>
    </row>
    <row r="6949">
      <c r="A6949" s="8" t="inlineStr">
        <is>
          <t>CANON-202604-006884</t>
        </is>
      </c>
      <c r="B6949" s="9" t="inlineStr">
        <is>
          <t>2026-04</t>
        </is>
      </c>
      <c r="C6949" s="10" t="n">
        <v>46117</v>
      </c>
      <c r="D6949" s="9" t="inlineStr">
        <is>
          <t>Bound</t>
        </is>
      </c>
      <c r="E6949" s="8" t="inlineStr">
        <is>
          <t>Sunniva Rourke</t>
        </is>
      </c>
      <c r="F6949" s="11" t="n">
        <v>1971</v>
      </c>
      <c r="G6949" s="8" t="inlineStr">
        <is>
          <t>Lamborghini</t>
        </is>
      </c>
      <c r="H6949" s="8" t="inlineStr">
        <is>
          <t>Huracan EVO</t>
        </is>
      </c>
      <c r="I6949" s="8" t="inlineStr">
        <is>
          <t>TDW1HRJDJFC5P6RAM</t>
        </is>
      </c>
      <c r="J6949" s="8" t="inlineStr">
        <is>
          <t>03 - Supercar</t>
        </is>
      </c>
      <c r="K6949" s="12" t="n">
        <v>970000</v>
      </c>
      <c r="L6949" s="8" t="inlineStr">
        <is>
          <t>New York</t>
        </is>
      </c>
      <c r="M6949" s="13" t="n">
        <v>22255.09</v>
      </c>
      <c r="N6949" s="13" t="n">
        <v>18482.85</v>
      </c>
      <c r="O6949" s="8" t="n"/>
    </row>
    <row r="6950">
      <c r="A6950" s="8" t="inlineStr">
        <is>
          <t>CANON-202604-006885</t>
        </is>
      </c>
      <c r="B6950" s="9" t="inlineStr">
        <is>
          <t>2026-04</t>
        </is>
      </c>
      <c r="C6950" s="10" t="n">
        <v>46131</v>
      </c>
      <c r="D6950" s="9" t="inlineStr">
        <is>
          <t>Bound</t>
        </is>
      </c>
      <c r="E6950" s="8" t="inlineStr">
        <is>
          <t>Priya Nakashima</t>
        </is>
      </c>
      <c r="F6950" s="11" t="n">
        <v>1991</v>
      </c>
      <c r="G6950" s="8" t="inlineStr">
        <is>
          <t>Bentley</t>
        </is>
      </c>
      <c r="H6950" s="8" t="inlineStr">
        <is>
          <t>Continental GT</t>
        </is>
      </c>
      <c r="I6950" s="8" t="inlineStr">
        <is>
          <t>FP0TLHN94GVDA377Z</t>
        </is>
      </c>
      <c r="J6950" s="8" t="inlineStr">
        <is>
          <t>02 - Sports / GT</t>
        </is>
      </c>
      <c r="K6950" s="12" t="n">
        <v>275000</v>
      </c>
      <c r="L6950" s="8" t="inlineStr">
        <is>
          <t>Florida</t>
        </is>
      </c>
      <c r="M6950" s="13" t="n">
        <v>5525.94</v>
      </c>
      <c r="N6950" s="13" t="n">
        <v>4589.29</v>
      </c>
      <c r="O6950" s="8" t="n"/>
    </row>
    <row r="6951">
      <c r="A6951" s="8" t="inlineStr">
        <is>
          <t>CANON-202604-006886</t>
        </is>
      </c>
      <c r="B6951" s="9" t="inlineStr">
        <is>
          <t>2026-04</t>
        </is>
      </c>
      <c r="C6951" s="10" t="n">
        <v>46130</v>
      </c>
      <c r="D6951" s="9" t="inlineStr">
        <is>
          <t>Bound</t>
        </is>
      </c>
      <c r="E6951" s="8" t="inlineStr">
        <is>
          <t>Priya Bellandi</t>
        </is>
      </c>
      <c r="F6951" s="11" t="n">
        <v>2003</v>
      </c>
      <c r="G6951" s="8" t="inlineStr">
        <is>
          <t>Ferrari</t>
        </is>
      </c>
      <c r="H6951" s="8" t="inlineStr">
        <is>
          <t>275 GTB/4</t>
        </is>
      </c>
      <c r="I6951" s="8" t="inlineStr">
        <is>
          <t>T9F3G36NKX5AWWPXH</t>
        </is>
      </c>
      <c r="J6951" s="8" t="inlineStr">
        <is>
          <t>07 - Post-War Classic (1946-1972)</t>
        </is>
      </c>
      <c r="K6951" s="12" t="n">
        <v>1245000</v>
      </c>
      <c r="L6951" s="8" t="inlineStr">
        <is>
          <t>Nebraska</t>
        </is>
      </c>
      <c r="M6951" s="13" t="n">
        <v>11604.34</v>
      </c>
      <c r="N6951" s="13" t="n">
        <v>9637.4</v>
      </c>
      <c r="O6951" s="8" t="n"/>
    </row>
    <row r="6952">
      <c r="A6952" s="8" t="inlineStr">
        <is>
          <t>CANON-202604-006888</t>
        </is>
      </c>
      <c r="B6952" s="9" t="inlineStr">
        <is>
          <t>2026-04</t>
        </is>
      </c>
      <c r="C6952" s="10" t="n">
        <v>46132</v>
      </c>
      <c r="D6952" s="9" t="inlineStr">
        <is>
          <t>Bound</t>
        </is>
      </c>
      <c r="E6952" s="8" t="inlineStr">
        <is>
          <t>Emiliano Nakashima</t>
        </is>
      </c>
      <c r="F6952" s="11" t="n">
        <v>2001</v>
      </c>
      <c r="G6952" s="8" t="inlineStr">
        <is>
          <t>Bentley</t>
        </is>
      </c>
      <c r="H6952" s="8" t="inlineStr">
        <is>
          <t>Continental GT</t>
        </is>
      </c>
      <c r="I6952" s="8" t="inlineStr">
        <is>
          <t>KGCRCSDEGUUUCR5ZP</t>
        </is>
      </c>
      <c r="J6952" s="8" t="inlineStr">
        <is>
          <t>02 - Sports / GT</t>
        </is>
      </c>
      <c r="K6952" s="12" t="n">
        <v>745000</v>
      </c>
      <c r="L6952" s="8" t="inlineStr">
        <is>
          <t>Indiana</t>
        </is>
      </c>
      <c r="M6952" s="13" t="n">
        <v>11238.25</v>
      </c>
      <c r="N6952" s="13" t="n">
        <v>9333.370000000001</v>
      </c>
      <c r="O6952" s="8" t="n"/>
    </row>
    <row r="6953">
      <c r="A6953" s="8" t="inlineStr">
        <is>
          <t>CANON-202604-006889</t>
        </is>
      </c>
      <c r="B6953" s="9" t="inlineStr">
        <is>
          <t>2026-04</t>
        </is>
      </c>
      <c r="C6953" s="10" t="n">
        <v>46140</v>
      </c>
      <c r="D6953" s="9" t="inlineStr">
        <is>
          <t>Bound</t>
        </is>
      </c>
      <c r="E6953" s="8" t="inlineStr">
        <is>
          <t>Mireille Delacroix</t>
        </is>
      </c>
      <c r="F6953" s="11" t="n">
        <v>1971</v>
      </c>
      <c r="G6953" s="8" t="inlineStr">
        <is>
          <t>Porsche</t>
        </is>
      </c>
      <c r="H6953" s="8" t="inlineStr">
        <is>
          <t>911 Turbo S</t>
        </is>
      </c>
      <c r="I6953" s="8" t="inlineStr">
        <is>
          <t>VLS41CWY092H1C5MU</t>
        </is>
      </c>
      <c r="J6953" s="8" t="inlineStr">
        <is>
          <t>02 - Sports / GT</t>
        </is>
      </c>
      <c r="K6953" s="12" t="n">
        <v>285000</v>
      </c>
      <c r="L6953" s="8" t="inlineStr">
        <is>
          <t>New Mexico</t>
        </is>
      </c>
      <c r="M6953" s="13" t="n">
        <v>5162.26</v>
      </c>
      <c r="N6953" s="13" t="n">
        <v>4287.26</v>
      </c>
      <c r="O6953" s="8" t="n"/>
    </row>
    <row r="6954">
      <c r="A6954" s="8" t="inlineStr">
        <is>
          <t>CANON-202604-006892</t>
        </is>
      </c>
      <c r="B6954" s="9" t="inlineStr">
        <is>
          <t>2026-04</t>
        </is>
      </c>
      <c r="C6954" s="10" t="n">
        <v>46135</v>
      </c>
      <c r="D6954" s="9" t="inlineStr">
        <is>
          <t>Bound</t>
        </is>
      </c>
      <c r="E6954" s="8" t="inlineStr">
        <is>
          <t>Thaddeus Blackwood</t>
        </is>
      </c>
      <c r="F6954" s="11" t="n">
        <v>2019</v>
      </c>
      <c r="G6954" s="8" t="inlineStr">
        <is>
          <t>BMW</t>
        </is>
      </c>
      <c r="H6954" s="8" t="inlineStr">
        <is>
          <t>M8 Competition</t>
        </is>
      </c>
      <c r="I6954" s="8" t="inlineStr">
        <is>
          <t>5RFKBLFFU1M3VLXK3</t>
        </is>
      </c>
      <c r="J6954" s="8" t="inlineStr">
        <is>
          <t>02 - Sports / GT</t>
        </is>
      </c>
      <c r="K6954" s="12" t="n">
        <v>805000</v>
      </c>
      <c r="L6954" s="8" t="inlineStr">
        <is>
          <t>Washington</t>
        </is>
      </c>
      <c r="M6954" s="13" t="n">
        <v>9477.74</v>
      </c>
      <c r="N6954" s="13" t="n">
        <v>7871.26</v>
      </c>
      <c r="O6954" s="8" t="n"/>
    </row>
    <row r="6955">
      <c r="A6955" s="8" t="inlineStr">
        <is>
          <t>CANON-202604-006894</t>
        </is>
      </c>
      <c r="B6955" s="9" t="inlineStr">
        <is>
          <t>2026-04</t>
        </is>
      </c>
      <c r="C6955" s="10" t="n">
        <v>46114</v>
      </c>
      <c r="D6955" s="9" t="inlineStr">
        <is>
          <t>Bound</t>
        </is>
      </c>
      <c r="E6955" s="8" t="inlineStr">
        <is>
          <t>Desmond Larsson</t>
        </is>
      </c>
      <c r="F6955" s="11" t="n">
        <v>1991</v>
      </c>
      <c r="G6955" s="8" t="inlineStr">
        <is>
          <t>Porsche</t>
        </is>
      </c>
      <c r="H6955" s="8" t="inlineStr">
        <is>
          <t>911 Turbo S</t>
        </is>
      </c>
      <c r="I6955" s="8" t="inlineStr">
        <is>
          <t>UZC6HWSA46DKHZRBY</t>
        </is>
      </c>
      <c r="J6955" s="8" t="inlineStr">
        <is>
          <t>02 - Sports / GT</t>
        </is>
      </c>
      <c r="K6955" s="12" t="n">
        <v>1045000</v>
      </c>
      <c r="L6955" s="8" t="inlineStr">
        <is>
          <t>Illinois</t>
        </is>
      </c>
      <c r="M6955" s="13" t="n">
        <v>14748.3</v>
      </c>
      <c r="N6955" s="13" t="n">
        <v>12248.46</v>
      </c>
      <c r="O6955" s="8" t="n"/>
    </row>
    <row r="6956">
      <c r="A6956" s="8" t="inlineStr">
        <is>
          <t>CANON-202604-006895</t>
        </is>
      </c>
      <c r="B6956" s="9" t="inlineStr">
        <is>
          <t>2026-04</t>
        </is>
      </c>
      <c r="C6956" s="10" t="n">
        <v>46116</v>
      </c>
      <c r="D6956" s="9" t="inlineStr">
        <is>
          <t>Bound</t>
        </is>
      </c>
      <c r="E6956" s="8" t="inlineStr">
        <is>
          <t>Saoirse Larsson</t>
        </is>
      </c>
      <c r="F6956" s="11" t="n">
        <v>2005</v>
      </c>
      <c r="G6956" s="8" t="inlineStr">
        <is>
          <t>Porsche</t>
        </is>
      </c>
      <c r="H6956" s="8" t="inlineStr">
        <is>
          <t>911 Turbo S</t>
        </is>
      </c>
      <c r="I6956" s="8" t="inlineStr">
        <is>
          <t>EBUPPLZEW0UPXUG36</t>
        </is>
      </c>
      <c r="J6956" s="8" t="inlineStr">
        <is>
          <t>02 - Sports / GT</t>
        </is>
      </c>
      <c r="K6956" s="12" t="n">
        <v>820000</v>
      </c>
      <c r="L6956" s="8" t="inlineStr">
        <is>
          <t>Minnesota</t>
        </is>
      </c>
      <c r="M6956" s="13" t="n">
        <v>13274.72</v>
      </c>
      <c r="N6956" s="13" t="n">
        <v>11024.65</v>
      </c>
      <c r="O6956" s="8" t="n"/>
    </row>
    <row r="6957">
      <c r="A6957" s="8" t="inlineStr">
        <is>
          <t>CANON-202604-006896</t>
        </is>
      </c>
      <c r="B6957" s="9" t="inlineStr">
        <is>
          <t>2026-04</t>
        </is>
      </c>
      <c r="C6957" s="10" t="n">
        <v>46129</v>
      </c>
      <c r="D6957" s="9" t="inlineStr">
        <is>
          <t>Bound</t>
        </is>
      </c>
      <c r="E6957" s="8" t="inlineStr">
        <is>
          <t>Cassius Castellanos</t>
        </is>
      </c>
      <c r="F6957" s="11" t="n">
        <v>1982</v>
      </c>
      <c r="G6957" s="8" t="inlineStr">
        <is>
          <t>Mercedes-Benz</t>
        </is>
      </c>
      <c r="H6957" s="8" t="inlineStr">
        <is>
          <t>AMG GT</t>
        </is>
      </c>
      <c r="I6957" s="8" t="inlineStr">
        <is>
          <t>FV6H6EGG7JNH4959F</t>
        </is>
      </c>
      <c r="J6957" s="8" t="inlineStr">
        <is>
          <t>02 - Sports / GT</t>
        </is>
      </c>
      <c r="K6957" s="12" t="n">
        <v>845000</v>
      </c>
      <c r="L6957" s="8" t="inlineStr">
        <is>
          <t>Alaska</t>
        </is>
      </c>
      <c r="M6957" s="13" t="n">
        <v>11814.06</v>
      </c>
      <c r="N6957" s="13" t="n">
        <v>9811.58</v>
      </c>
      <c r="O6957" s="8" t="n"/>
    </row>
    <row r="6958">
      <c r="A6958" s="8" t="inlineStr">
        <is>
          <t>CANON-202604-006897</t>
        </is>
      </c>
      <c r="B6958" s="9" t="inlineStr">
        <is>
          <t>2026-04</t>
        </is>
      </c>
      <c r="C6958" s="10" t="n">
        <v>46115</v>
      </c>
      <c r="D6958" s="9" t="inlineStr">
        <is>
          <t>Bound</t>
        </is>
      </c>
      <c r="E6958" s="8" t="inlineStr">
        <is>
          <t>Delphine Merriweather</t>
        </is>
      </c>
      <c r="F6958" s="11" t="n">
        <v>2017</v>
      </c>
      <c r="G6958" s="8" t="inlineStr">
        <is>
          <t>McLaren</t>
        </is>
      </c>
      <c r="H6958" s="8" t="inlineStr">
        <is>
          <t>750S</t>
        </is>
      </c>
      <c r="I6958" s="8" t="inlineStr">
        <is>
          <t>MM47K6R2GRNTXVJD3</t>
        </is>
      </c>
      <c r="J6958" s="8" t="inlineStr">
        <is>
          <t>03 - Supercar</t>
        </is>
      </c>
      <c r="K6958" s="12" t="n">
        <v>780000</v>
      </c>
      <c r="L6958" s="8" t="inlineStr">
        <is>
          <t>Indiana</t>
        </is>
      </c>
      <c r="M6958" s="13" t="n">
        <v>17196.79</v>
      </c>
      <c r="N6958" s="13" t="n">
        <v>14281.93</v>
      </c>
      <c r="O6958" s="8" t="n"/>
    </row>
    <row r="6959">
      <c r="A6959" s="8" t="inlineStr">
        <is>
          <t>CANON-202604-006898</t>
        </is>
      </c>
      <c r="B6959" s="9" t="inlineStr">
        <is>
          <t>2026-04</t>
        </is>
      </c>
      <c r="C6959" s="10" t="n">
        <v>46134</v>
      </c>
      <c r="D6959" s="9" t="inlineStr">
        <is>
          <t>Bound</t>
        </is>
      </c>
      <c r="E6959" s="8" t="inlineStr">
        <is>
          <t>Lorenzo Castellanos</t>
        </is>
      </c>
      <c r="F6959" s="11" t="n">
        <v>1955</v>
      </c>
      <c r="G6959" s="8" t="inlineStr">
        <is>
          <t>Aston Martin</t>
        </is>
      </c>
      <c r="H6959" s="8" t="inlineStr">
        <is>
          <t>DB5</t>
        </is>
      </c>
      <c r="I6959" s="8" t="inlineStr">
        <is>
          <t>ABE2F65L3RTFPK1JL</t>
        </is>
      </c>
      <c r="J6959" s="8" t="inlineStr">
        <is>
          <t>07 - Post-War Classic (1946-1972)</t>
        </is>
      </c>
      <c r="K6959" s="12" t="n">
        <v>1575000</v>
      </c>
      <c r="L6959" s="8" t="inlineStr">
        <is>
          <t>Colorado</t>
        </is>
      </c>
      <c r="M6959" s="13" t="n">
        <v>12421.7</v>
      </c>
      <c r="N6959" s="13" t="n">
        <v>10316.22</v>
      </c>
      <c r="O6959" s="8" t="n"/>
    </row>
    <row r="6960">
      <c r="A6960" s="8" t="inlineStr">
        <is>
          <t>CANON-202604-006899</t>
        </is>
      </c>
      <c r="B6960" s="9" t="inlineStr">
        <is>
          <t>2026-04</t>
        </is>
      </c>
      <c r="C6960" s="10" t="n">
        <v>46115</v>
      </c>
      <c r="D6960" s="9" t="inlineStr">
        <is>
          <t>Bound</t>
        </is>
      </c>
      <c r="E6960" s="8" t="inlineStr">
        <is>
          <t>Fitzgerald Merriweather</t>
        </is>
      </c>
      <c r="F6960" s="11" t="n">
        <v>1976</v>
      </c>
      <c r="G6960" s="8" t="inlineStr">
        <is>
          <t>Ferrari</t>
        </is>
      </c>
      <c r="H6960" s="8" t="inlineStr">
        <is>
          <t>275 GTB/4</t>
        </is>
      </c>
      <c r="I6960" s="8" t="inlineStr">
        <is>
          <t>SWT9HC5YS7DB21PD3</t>
        </is>
      </c>
      <c r="J6960" s="8" t="inlineStr">
        <is>
          <t>07 - Post-War Classic (1946-1972)</t>
        </is>
      </c>
      <c r="K6960" s="12" t="n">
        <v>215000</v>
      </c>
      <c r="L6960" s="8" t="inlineStr">
        <is>
          <t>Michigan</t>
        </is>
      </c>
      <c r="M6960" s="13" t="n">
        <v>3584.01</v>
      </c>
      <c r="N6960" s="13" t="n">
        <v>2976.52</v>
      </c>
      <c r="O6960" s="8" t="n"/>
    </row>
    <row r="6961">
      <c r="A6961" s="8" t="inlineStr">
        <is>
          <t>CANON-202604-006900</t>
        </is>
      </c>
      <c r="B6961" s="9" t="inlineStr">
        <is>
          <t>2026-04</t>
        </is>
      </c>
      <c r="C6961" s="10" t="n">
        <v>46141</v>
      </c>
      <c r="D6961" s="9" t="inlineStr">
        <is>
          <t>Bound</t>
        </is>
      </c>
      <c r="E6961" s="8" t="inlineStr">
        <is>
          <t>Sunniva Chattopadhyay</t>
        </is>
      </c>
      <c r="F6961" s="11" t="n">
        <v>1961</v>
      </c>
      <c r="G6961" s="8" t="inlineStr">
        <is>
          <t>BMW</t>
        </is>
      </c>
      <c r="H6961" s="8" t="inlineStr">
        <is>
          <t>M8 Competition</t>
        </is>
      </c>
      <c r="I6961" s="8" t="inlineStr">
        <is>
          <t>DZJ13MJLKVFE6UKB6</t>
        </is>
      </c>
      <c r="J6961" s="8" t="inlineStr">
        <is>
          <t>02 - Sports / GT</t>
        </is>
      </c>
      <c r="K6961" s="12" t="n">
        <v>645000</v>
      </c>
      <c r="L6961" s="8" t="inlineStr">
        <is>
          <t>California</t>
        </is>
      </c>
      <c r="M6961" s="13" t="n">
        <v>10679.01</v>
      </c>
      <c r="N6961" s="13" t="n">
        <v>8868.92</v>
      </c>
      <c r="O6961" s="8" t="n"/>
    </row>
    <row r="6962">
      <c r="A6962" s="8" t="inlineStr">
        <is>
          <t>CANON-202604-006901</t>
        </is>
      </c>
      <c r="B6962" s="9" t="inlineStr">
        <is>
          <t>2026-04</t>
        </is>
      </c>
      <c r="C6962" s="10" t="n">
        <v>46132</v>
      </c>
      <c r="D6962" s="9" t="inlineStr">
        <is>
          <t>Bound</t>
        </is>
      </c>
      <c r="E6962" s="8" t="inlineStr">
        <is>
          <t>Desmond Chattopadhyay</t>
        </is>
      </c>
      <c r="F6962" s="11" t="n">
        <v>2001</v>
      </c>
      <c r="G6962" s="8" t="inlineStr">
        <is>
          <t>Bugatti</t>
        </is>
      </c>
      <c r="H6962" s="8" t="inlineStr">
        <is>
          <t>Type 57</t>
        </is>
      </c>
      <c r="I6962" s="8" t="inlineStr">
        <is>
          <t>F3GDJX9R2XNFEW2H2</t>
        </is>
      </c>
      <c r="J6962" s="8" t="inlineStr">
        <is>
          <t>06 - Vintage Pre-War (pre-1946)</t>
        </is>
      </c>
      <c r="K6962" s="12" t="n">
        <v>790000</v>
      </c>
      <c r="L6962" s="8" t="inlineStr">
        <is>
          <t>Washington</t>
        </is>
      </c>
      <c r="M6962" s="13" t="n">
        <v>5437.58</v>
      </c>
      <c r="N6962" s="13" t="n">
        <v>4515.91</v>
      </c>
      <c r="O6962" s="8" t="n"/>
    </row>
    <row r="6963">
      <c r="A6963" s="8" t="inlineStr">
        <is>
          <t>CANON-202604-006903</t>
        </is>
      </c>
      <c r="B6963" s="9" t="inlineStr">
        <is>
          <t>2026-04</t>
        </is>
      </c>
      <c r="C6963" s="10" t="n">
        <v>46136</v>
      </c>
      <c r="D6963" s="9" t="inlineStr">
        <is>
          <t>Bound</t>
        </is>
      </c>
      <c r="E6963" s="8" t="inlineStr">
        <is>
          <t>Sunniva Larsson</t>
        </is>
      </c>
      <c r="F6963" s="11" t="n">
        <v>2015</v>
      </c>
      <c r="G6963" s="8" t="inlineStr">
        <is>
          <t>Bentley</t>
        </is>
      </c>
      <c r="H6963" s="8" t="inlineStr">
        <is>
          <t>Continental GT</t>
        </is>
      </c>
      <c r="I6963" s="8" t="inlineStr">
        <is>
          <t>X91KX8ZCJRZXEFV5N</t>
        </is>
      </c>
      <c r="J6963" s="8" t="inlineStr">
        <is>
          <t>02 - Sports / GT</t>
        </is>
      </c>
      <c r="K6963" s="12" t="n">
        <v>420000</v>
      </c>
      <c r="L6963" s="8" t="inlineStr">
        <is>
          <t>Vermont</t>
        </is>
      </c>
      <c r="M6963" s="13" t="n">
        <v>7250.94</v>
      </c>
      <c r="N6963" s="13" t="n">
        <v>6021.91</v>
      </c>
      <c r="O6963" s="8" t="n"/>
    </row>
    <row r="6964">
      <c r="A6964" s="8" t="inlineStr">
        <is>
          <t>CANON-202604-006906</t>
        </is>
      </c>
      <c r="B6964" s="9" t="inlineStr">
        <is>
          <t>2026-04</t>
        </is>
      </c>
      <c r="C6964" s="10" t="n">
        <v>46113</v>
      </c>
      <c r="D6964" s="9" t="inlineStr">
        <is>
          <t>Bound</t>
        </is>
      </c>
      <c r="E6964" s="8" t="inlineStr">
        <is>
          <t>Ramona Harrington</t>
        </is>
      </c>
      <c r="F6964" s="11" t="n">
        <v>1970</v>
      </c>
      <c r="G6964" s="8" t="inlineStr">
        <is>
          <t>Porsche</t>
        </is>
      </c>
      <c r="H6964" s="8" t="inlineStr">
        <is>
          <t>911 Turbo S</t>
        </is>
      </c>
      <c r="I6964" s="8" t="inlineStr">
        <is>
          <t>KVU1ASZULHLVNLNMC</t>
        </is>
      </c>
      <c r="J6964" s="8" t="inlineStr">
        <is>
          <t>02 - Sports / GT</t>
        </is>
      </c>
      <c r="K6964" s="12" t="n">
        <v>435000</v>
      </c>
      <c r="L6964" s="8" t="inlineStr">
        <is>
          <t>Florida</t>
        </is>
      </c>
      <c r="M6964" s="13" t="n">
        <v>8741.040000000001</v>
      </c>
      <c r="N6964" s="13" t="n">
        <v>7259.43</v>
      </c>
      <c r="O6964" s="8" t="n"/>
    </row>
    <row r="6965">
      <c r="A6965" s="8" t="inlineStr">
        <is>
          <t>CANON-202604-006907</t>
        </is>
      </c>
      <c r="B6965" s="9" t="inlineStr">
        <is>
          <t>2026-04</t>
        </is>
      </c>
      <c r="C6965" s="10" t="n">
        <v>46121</v>
      </c>
      <c r="D6965" s="9" t="inlineStr">
        <is>
          <t>Bound</t>
        </is>
      </c>
      <c r="E6965" s="8" t="inlineStr">
        <is>
          <t>Ottilie Blackwood</t>
        </is>
      </c>
      <c r="F6965" s="11" t="n">
        <v>1989</v>
      </c>
      <c r="G6965" s="8" t="inlineStr">
        <is>
          <t>Maserati</t>
        </is>
      </c>
      <c r="H6965" s="8" t="inlineStr">
        <is>
          <t>GranTurismo</t>
        </is>
      </c>
      <c r="I6965" s="8" t="inlineStr">
        <is>
          <t>W4SU07M88KJEBFJ2C</t>
        </is>
      </c>
      <c r="J6965" s="8" t="inlineStr">
        <is>
          <t>02 - Sports / GT</t>
        </is>
      </c>
      <c r="K6965" s="12" t="n">
        <v>695000</v>
      </c>
      <c r="L6965" s="8" t="inlineStr">
        <is>
          <t>Texas</t>
        </is>
      </c>
      <c r="M6965" s="13" t="n">
        <v>9802.120000000001</v>
      </c>
      <c r="N6965" s="13" t="n">
        <v>8140.66</v>
      </c>
      <c r="O6965" s="8" t="n"/>
    </row>
    <row r="6966">
      <c r="A6966" s="8" t="inlineStr">
        <is>
          <t>CANON-202604-006908</t>
        </is>
      </c>
      <c r="B6966" s="9" t="inlineStr">
        <is>
          <t>2026-04</t>
        </is>
      </c>
      <c r="C6966" s="10" t="n">
        <v>46131</v>
      </c>
      <c r="D6966" s="9" t="inlineStr">
        <is>
          <t>Bound</t>
        </is>
      </c>
      <c r="E6966" s="8" t="inlineStr">
        <is>
          <t>Horace Bellandi</t>
        </is>
      </c>
      <c r="F6966" s="11" t="n">
        <v>1998</v>
      </c>
      <c r="G6966" s="8" t="inlineStr">
        <is>
          <t>Mercedes-Benz</t>
        </is>
      </c>
      <c r="H6966" s="8" t="inlineStr">
        <is>
          <t>AMG GT</t>
        </is>
      </c>
      <c r="I6966" s="8" t="inlineStr">
        <is>
          <t>A08T56F91P9G1T3MM</t>
        </is>
      </c>
      <c r="J6966" s="8" t="inlineStr">
        <is>
          <t>02 - Sports / GT</t>
        </is>
      </c>
      <c r="K6966" s="12" t="n">
        <v>715000</v>
      </c>
      <c r="L6966" s="8" t="inlineStr">
        <is>
          <t>California</t>
        </is>
      </c>
      <c r="M6966" s="13" t="n">
        <v>11837.97</v>
      </c>
      <c r="N6966" s="13" t="n">
        <v>9831.43</v>
      </c>
      <c r="O6966" s="8" t="n"/>
    </row>
    <row r="6967">
      <c r="A6967" s="8" t="inlineStr">
        <is>
          <t>CANON-202604-006911</t>
        </is>
      </c>
      <c r="B6967" s="9" t="inlineStr">
        <is>
          <t>2026-04</t>
        </is>
      </c>
      <c r="C6967" s="10" t="n">
        <v>46134</v>
      </c>
      <c r="D6967" s="9" t="inlineStr">
        <is>
          <t>Bound</t>
        </is>
      </c>
      <c r="E6967" s="8" t="inlineStr">
        <is>
          <t>Wilhelmina Nakashima</t>
        </is>
      </c>
      <c r="F6967" s="11" t="n">
        <v>1991</v>
      </c>
      <c r="G6967" s="8" t="inlineStr">
        <is>
          <t>BMW</t>
        </is>
      </c>
      <c r="H6967" s="8" t="inlineStr">
        <is>
          <t>M8 Competition</t>
        </is>
      </c>
      <c r="I6967" s="8" t="inlineStr">
        <is>
          <t>NK8HRM0LXN4FW9T5W</t>
        </is>
      </c>
      <c r="J6967" s="8" t="inlineStr">
        <is>
          <t>02 - Sports / GT</t>
        </is>
      </c>
      <c r="K6967" s="12" t="n">
        <v>675000</v>
      </c>
      <c r="L6967" s="8" t="inlineStr">
        <is>
          <t>Illinois</t>
        </is>
      </c>
      <c r="M6967" s="13" t="n">
        <v>11258.49</v>
      </c>
      <c r="N6967" s="13" t="n">
        <v>9350.18</v>
      </c>
      <c r="O6967" s="8" t="n"/>
    </row>
    <row r="6968">
      <c r="A6968" s="8" t="inlineStr">
        <is>
          <t>CANON-202604-006912</t>
        </is>
      </c>
      <c r="B6968" s="9" t="inlineStr">
        <is>
          <t>2026-04</t>
        </is>
      </c>
      <c r="C6968" s="10" t="n">
        <v>46136</v>
      </c>
      <c r="D6968" s="9" t="inlineStr">
        <is>
          <t>Bound</t>
        </is>
      </c>
      <c r="E6968" s="8" t="inlineStr">
        <is>
          <t>Saoirse Vasquez</t>
        </is>
      </c>
      <c r="F6968" s="11" t="n">
        <v>1968</v>
      </c>
      <c r="G6968" s="8" t="inlineStr">
        <is>
          <t>Bentley</t>
        </is>
      </c>
      <c r="H6968" s="8" t="inlineStr">
        <is>
          <t>Continental GT</t>
        </is>
      </c>
      <c r="I6968" s="8" t="inlineStr">
        <is>
          <t>3Y1360P5BH2JKTTFA</t>
        </is>
      </c>
      <c r="J6968" s="8" t="inlineStr">
        <is>
          <t>02 - Sports / GT</t>
        </is>
      </c>
      <c r="K6968" s="12" t="n">
        <v>820000</v>
      </c>
      <c r="L6968" s="8" t="inlineStr">
        <is>
          <t>Connecticut</t>
        </is>
      </c>
      <c r="M6968" s="13" t="n">
        <v>11263.4</v>
      </c>
      <c r="N6968" s="13" t="n">
        <v>9354.25</v>
      </c>
      <c r="O6968" s="8" t="n"/>
    </row>
    <row r="6969">
      <c r="A6969" s="8" t="inlineStr">
        <is>
          <t>CANON-202604-006913</t>
        </is>
      </c>
      <c r="B6969" s="9" t="inlineStr">
        <is>
          <t>2026-04</t>
        </is>
      </c>
      <c r="C6969" s="10" t="n">
        <v>46133</v>
      </c>
      <c r="D6969" s="9" t="inlineStr">
        <is>
          <t>Bound</t>
        </is>
      </c>
      <c r="E6969" s="8" t="inlineStr">
        <is>
          <t>Ottilie Whitlock</t>
        </is>
      </c>
      <c r="F6969" s="11" t="n">
        <v>1982</v>
      </c>
      <c r="G6969" s="8" t="inlineStr">
        <is>
          <t>Maserati</t>
        </is>
      </c>
      <c r="H6969" s="8" t="inlineStr">
        <is>
          <t>GranTurismo</t>
        </is>
      </c>
      <c r="I6969" s="8" t="inlineStr">
        <is>
          <t>8KC53LVTERCEB1WT1</t>
        </is>
      </c>
      <c r="J6969" s="8" t="inlineStr">
        <is>
          <t>02 - Sports / GT</t>
        </is>
      </c>
      <c r="K6969" s="12" t="n">
        <v>830000</v>
      </c>
      <c r="L6969" s="8" t="inlineStr">
        <is>
          <t>Hawaii</t>
        </is>
      </c>
      <c r="M6969" s="13" t="n">
        <v>13233.02</v>
      </c>
      <c r="N6969" s="13" t="n">
        <v>10990.02</v>
      </c>
      <c r="O6969" s="8" t="n"/>
    </row>
    <row r="6970">
      <c r="A6970" s="8" t="inlineStr">
        <is>
          <t>CANON-202604-006915</t>
        </is>
      </c>
      <c r="B6970" s="9" t="inlineStr">
        <is>
          <t>2026-04</t>
        </is>
      </c>
      <c r="C6970" s="10" t="n">
        <v>46129</v>
      </c>
      <c r="D6970" s="9" t="inlineStr">
        <is>
          <t>Bound</t>
        </is>
      </c>
      <c r="E6970" s="8" t="inlineStr">
        <is>
          <t>Lorenzo Underwood</t>
        </is>
      </c>
      <c r="F6970" s="11" t="n">
        <v>1973</v>
      </c>
      <c r="G6970" s="8" t="inlineStr">
        <is>
          <t>Mercedes-Benz</t>
        </is>
      </c>
      <c r="H6970" s="8" t="inlineStr">
        <is>
          <t>AMG GT</t>
        </is>
      </c>
      <c r="I6970" s="8" t="inlineStr">
        <is>
          <t>N0CY1MVB1PJN2TXDM</t>
        </is>
      </c>
      <c r="J6970" s="8" t="inlineStr">
        <is>
          <t>02 - Sports / GT</t>
        </is>
      </c>
      <c r="K6970" s="12" t="n">
        <v>345000</v>
      </c>
      <c r="L6970" s="8" t="inlineStr">
        <is>
          <t>Maryland</t>
        </is>
      </c>
      <c r="M6970" s="13" t="n">
        <v>4637.97</v>
      </c>
      <c r="N6970" s="13" t="n">
        <v>3851.83</v>
      </c>
      <c r="O6970" s="8" t="n"/>
    </row>
    <row r="6971">
      <c r="A6971" s="8" t="inlineStr">
        <is>
          <t>CANON-202604-006917</t>
        </is>
      </c>
      <c r="B6971" s="9" t="inlineStr">
        <is>
          <t>2026-04</t>
        </is>
      </c>
      <c r="C6971" s="10" t="n">
        <v>46136</v>
      </c>
      <c r="D6971" s="9" t="inlineStr">
        <is>
          <t>Bound</t>
        </is>
      </c>
      <c r="E6971" s="8" t="inlineStr">
        <is>
          <t>Horace Larsson</t>
        </is>
      </c>
      <c r="F6971" s="11" t="n">
        <v>1991</v>
      </c>
      <c r="G6971" s="8" t="inlineStr">
        <is>
          <t>Maserati</t>
        </is>
      </c>
      <c r="H6971" s="8" t="inlineStr">
        <is>
          <t>GranTurismo</t>
        </is>
      </c>
      <c r="I6971" s="8" t="inlineStr">
        <is>
          <t>VUUMHSKHE68EHLRRL</t>
        </is>
      </c>
      <c r="J6971" s="8" t="inlineStr">
        <is>
          <t>02 - Sports / GT</t>
        </is>
      </c>
      <c r="K6971" s="12" t="n">
        <v>385000</v>
      </c>
      <c r="L6971" s="8" t="inlineStr">
        <is>
          <t>Missouri</t>
        </is>
      </c>
      <c r="M6971" s="13" t="n">
        <v>5775</v>
      </c>
      <c r="N6971" s="13" t="n">
        <v>4796.14</v>
      </c>
      <c r="O6971" s="8" t="n"/>
    </row>
    <row r="6972">
      <c r="A6972" s="8" t="inlineStr">
        <is>
          <t>CANON-202604-006918</t>
        </is>
      </c>
      <c r="B6972" s="9" t="inlineStr">
        <is>
          <t>2026-04</t>
        </is>
      </c>
      <c r="C6972" s="10" t="n">
        <v>46128</v>
      </c>
      <c r="D6972" s="9" t="inlineStr">
        <is>
          <t>Bound</t>
        </is>
      </c>
      <c r="E6972" s="8" t="inlineStr">
        <is>
          <t>Ingrid Delacroix</t>
        </is>
      </c>
      <c r="F6972" s="11" t="n">
        <v>1973</v>
      </c>
      <c r="G6972" s="8" t="inlineStr">
        <is>
          <t>Maserati</t>
        </is>
      </c>
      <c r="H6972" s="8" t="inlineStr">
        <is>
          <t>GranTurismo</t>
        </is>
      </c>
      <c r="I6972" s="8" t="inlineStr">
        <is>
          <t>7L4ZU91X99WJ9HTVM</t>
        </is>
      </c>
      <c r="J6972" s="8" t="inlineStr">
        <is>
          <t>02 - Sports / GT</t>
        </is>
      </c>
      <c r="K6972" s="12" t="n">
        <v>840000</v>
      </c>
      <c r="L6972" s="8" t="inlineStr">
        <is>
          <t>Michigan</t>
        </is>
      </c>
      <c r="M6972" s="13" t="n">
        <v>15967.92</v>
      </c>
      <c r="N6972" s="13" t="n">
        <v>13261.36</v>
      </c>
      <c r="O6972" s="8" t="n"/>
    </row>
    <row r="6973">
      <c r="A6973" s="8" t="inlineStr">
        <is>
          <t>CANON-202604-006919</t>
        </is>
      </c>
      <c r="B6973" s="9" t="inlineStr">
        <is>
          <t>2026-04</t>
        </is>
      </c>
      <c r="C6973" s="10" t="n">
        <v>46134</v>
      </c>
      <c r="D6973" s="9" t="inlineStr">
        <is>
          <t>Bound</t>
        </is>
      </c>
      <c r="E6973" s="8" t="inlineStr">
        <is>
          <t>Beatrix Nakashima</t>
        </is>
      </c>
      <c r="F6973" s="11" t="n">
        <v>2023</v>
      </c>
      <c r="G6973" s="8" t="inlineStr">
        <is>
          <t>Aston Martin</t>
        </is>
      </c>
      <c r="H6973" s="8" t="inlineStr">
        <is>
          <t>DB12</t>
        </is>
      </c>
      <c r="I6973" s="8" t="inlineStr">
        <is>
          <t>6RS14JVJK2XGN1PXK</t>
        </is>
      </c>
      <c r="J6973" s="8" t="inlineStr">
        <is>
          <t>02 - Sports / GT</t>
        </is>
      </c>
      <c r="K6973" s="12" t="n">
        <v>175000</v>
      </c>
      <c r="L6973" s="8" t="inlineStr">
        <is>
          <t>Ohio</t>
        </is>
      </c>
      <c r="M6973" s="13" t="n">
        <v>4222.45</v>
      </c>
      <c r="N6973" s="13" t="n">
        <v>3506.74</v>
      </c>
      <c r="O6973" s="8" t="n"/>
    </row>
    <row r="6974">
      <c r="A6974" s="8" t="inlineStr">
        <is>
          <t>CANON-202604-006920</t>
        </is>
      </c>
      <c r="B6974" s="9" t="inlineStr">
        <is>
          <t>2026-04</t>
        </is>
      </c>
      <c r="C6974" s="10" t="n">
        <v>46117</v>
      </c>
      <c r="D6974" s="9" t="inlineStr">
        <is>
          <t>Bound</t>
        </is>
      </c>
      <c r="E6974" s="8" t="inlineStr">
        <is>
          <t>Ottilie Chattopadhyay</t>
        </is>
      </c>
      <c r="F6974" s="11" t="n">
        <v>1959</v>
      </c>
      <c r="G6974" s="8" t="inlineStr">
        <is>
          <t>Bentley</t>
        </is>
      </c>
      <c r="H6974" s="8" t="inlineStr">
        <is>
          <t>Continental GT</t>
        </is>
      </c>
      <c r="I6974" s="8" t="inlineStr">
        <is>
          <t>5E8J5WYUZRJL9V0WU</t>
        </is>
      </c>
      <c r="J6974" s="8" t="inlineStr">
        <is>
          <t>02 - Sports / GT</t>
        </is>
      </c>
      <c r="K6974" s="12" t="n">
        <v>885000</v>
      </c>
      <c r="L6974" s="8" t="inlineStr">
        <is>
          <t>Minnesota</t>
        </is>
      </c>
      <c r="M6974" s="13" t="n">
        <v>14326.98</v>
      </c>
      <c r="N6974" s="13" t="n">
        <v>11898.56</v>
      </c>
      <c r="O6974" s="8" t="n"/>
    </row>
    <row r="6975">
      <c r="A6975" s="8" t="inlineStr">
        <is>
          <t>CANON-202604-006921</t>
        </is>
      </c>
      <c r="B6975" s="9" t="inlineStr">
        <is>
          <t>2026-04</t>
        </is>
      </c>
      <c r="C6975" s="10" t="n">
        <v>46119</v>
      </c>
      <c r="D6975" s="9" t="inlineStr">
        <is>
          <t>Bound</t>
        </is>
      </c>
      <c r="E6975" s="8" t="inlineStr">
        <is>
          <t>Marisol Nakashima</t>
        </is>
      </c>
      <c r="F6975" s="11" t="n">
        <v>1984</v>
      </c>
      <c r="G6975" s="8" t="inlineStr">
        <is>
          <t>Bentley</t>
        </is>
      </c>
      <c r="H6975" s="8" t="inlineStr">
        <is>
          <t>Continental GT</t>
        </is>
      </c>
      <c r="I6975" s="8" t="inlineStr">
        <is>
          <t>XZW2D3EBUNLKKZHPX</t>
        </is>
      </c>
      <c r="J6975" s="8" t="inlineStr">
        <is>
          <t>02 - Sports / GT</t>
        </is>
      </c>
      <c r="K6975" s="12" t="n">
        <v>345000</v>
      </c>
      <c r="L6975" s="8" t="inlineStr">
        <is>
          <t>Rhode Island</t>
        </is>
      </c>
      <c r="M6975" s="13" t="n">
        <v>6688.44</v>
      </c>
      <c r="N6975" s="13" t="n">
        <v>5554.75</v>
      </c>
      <c r="O6975" s="8" t="n"/>
    </row>
    <row r="6976">
      <c r="A6976" s="8" t="inlineStr">
        <is>
          <t>CANON-202604-006923</t>
        </is>
      </c>
      <c r="B6976" s="9" t="inlineStr">
        <is>
          <t>2026-04</t>
        </is>
      </c>
      <c r="C6976" s="10" t="n">
        <v>46121</v>
      </c>
      <c r="D6976" s="9" t="inlineStr">
        <is>
          <t>Bound</t>
        </is>
      </c>
      <c r="E6976" s="8" t="inlineStr">
        <is>
          <t>Wilhelmina Farkas</t>
        </is>
      </c>
      <c r="F6976" s="11" t="n">
        <v>1962</v>
      </c>
      <c r="G6976" s="8" t="inlineStr">
        <is>
          <t>Lamborghini</t>
        </is>
      </c>
      <c r="H6976" s="8" t="inlineStr">
        <is>
          <t>Huracan EVO</t>
        </is>
      </c>
      <c r="I6976" s="8" t="inlineStr">
        <is>
          <t>FDUFLN0ZM2EB4WCRP</t>
        </is>
      </c>
      <c r="J6976" s="8" t="inlineStr">
        <is>
          <t>03 - Supercar</t>
        </is>
      </c>
      <c r="K6976" s="12" t="n">
        <v>450000</v>
      </c>
      <c r="L6976" s="8" t="inlineStr">
        <is>
          <t>Washington</t>
        </is>
      </c>
      <c r="M6976" s="13" t="n">
        <v>9373.58</v>
      </c>
      <c r="N6976" s="13" t="n">
        <v>7784.76</v>
      </c>
      <c r="O6976" s="8" t="n"/>
    </row>
    <row r="6977">
      <c r="A6977" s="8" t="inlineStr">
        <is>
          <t>CANON-202604-006924</t>
        </is>
      </c>
      <c r="B6977" s="9" t="inlineStr">
        <is>
          <t>2026-04</t>
        </is>
      </c>
      <c r="C6977" s="10" t="n">
        <v>46122</v>
      </c>
      <c r="D6977" s="9" t="inlineStr">
        <is>
          <t>Bound</t>
        </is>
      </c>
      <c r="E6977" s="8" t="inlineStr">
        <is>
          <t>Fitzgerald Delacroix</t>
        </is>
      </c>
      <c r="F6977" s="11" t="n">
        <v>2013</v>
      </c>
      <c r="G6977" s="8" t="inlineStr">
        <is>
          <t>Maserati</t>
        </is>
      </c>
      <c r="H6977" s="8" t="inlineStr">
        <is>
          <t>GranTurismo</t>
        </is>
      </c>
      <c r="I6977" s="8" t="inlineStr">
        <is>
          <t>6HZ0SCTW16VV7CD7G</t>
        </is>
      </c>
      <c r="J6977" s="8" t="inlineStr">
        <is>
          <t>02 - Sports / GT</t>
        </is>
      </c>
      <c r="K6977" s="12" t="n">
        <v>335000</v>
      </c>
      <c r="L6977" s="8" t="inlineStr">
        <is>
          <t>Connecticut</t>
        </is>
      </c>
      <c r="M6977" s="13" t="n">
        <v>5309.43</v>
      </c>
      <c r="N6977" s="13" t="n">
        <v>4409.48</v>
      </c>
      <c r="O6977" s="8" t="n"/>
    </row>
    <row r="6978">
      <c r="A6978" s="8" t="inlineStr">
        <is>
          <t>CANON-202604-006925</t>
        </is>
      </c>
      <c r="B6978" s="9" t="inlineStr">
        <is>
          <t>2026-04</t>
        </is>
      </c>
      <c r="C6978" s="10" t="n">
        <v>46132</v>
      </c>
      <c r="D6978" s="9" t="inlineStr">
        <is>
          <t>Bound</t>
        </is>
      </c>
      <c r="E6978" s="8" t="inlineStr">
        <is>
          <t>Thaddeus Fairweather</t>
        </is>
      </c>
      <c r="F6978" s="11" t="n">
        <v>1970</v>
      </c>
      <c r="G6978" s="8" t="inlineStr">
        <is>
          <t>Maserati</t>
        </is>
      </c>
      <c r="H6978" s="8" t="inlineStr">
        <is>
          <t>GranTurismo</t>
        </is>
      </c>
      <c r="I6978" s="8" t="inlineStr">
        <is>
          <t>WGJVK2UJM01SZA9CW</t>
        </is>
      </c>
      <c r="J6978" s="8" t="inlineStr">
        <is>
          <t>02 - Sports / GT</t>
        </is>
      </c>
      <c r="K6978" s="12" t="n">
        <v>395000</v>
      </c>
      <c r="L6978" s="8" t="inlineStr">
        <is>
          <t>Texas</t>
        </is>
      </c>
      <c r="M6978" s="13" t="n">
        <v>6428.07</v>
      </c>
      <c r="N6978" s="13" t="n">
        <v>5338.51</v>
      </c>
      <c r="O6978" s="8" t="n"/>
    </row>
    <row r="6979">
      <c r="A6979" s="8" t="inlineStr">
        <is>
          <t>CANON-202604-006929</t>
        </is>
      </c>
      <c r="B6979" s="9" t="inlineStr">
        <is>
          <t>2026-04</t>
        </is>
      </c>
      <c r="C6979" s="10" t="n">
        <v>46141</v>
      </c>
      <c r="D6979" s="9" t="inlineStr">
        <is>
          <t>Bound</t>
        </is>
      </c>
      <c r="E6979" s="8" t="inlineStr">
        <is>
          <t>Everett Larsson</t>
        </is>
      </c>
      <c r="F6979" s="11" t="n">
        <v>2009</v>
      </c>
      <c r="G6979" s="8" t="inlineStr">
        <is>
          <t>Maserati</t>
        </is>
      </c>
      <c r="H6979" s="8" t="inlineStr">
        <is>
          <t>GranTurismo</t>
        </is>
      </c>
      <c r="I6979" s="8" t="inlineStr">
        <is>
          <t>DN2XDPBY55X5EDD30</t>
        </is>
      </c>
      <c r="J6979" s="8" t="inlineStr">
        <is>
          <t>02 - Sports / GT</t>
        </is>
      </c>
      <c r="K6979" s="12" t="n">
        <v>730000</v>
      </c>
      <c r="L6979" s="8" t="inlineStr">
        <is>
          <t>Virginia</t>
        </is>
      </c>
      <c r="M6979" s="13" t="n">
        <v>9758.58</v>
      </c>
      <c r="N6979" s="13" t="n">
        <v>8104.5</v>
      </c>
      <c r="O6979" s="8" t="n"/>
    </row>
    <row r="6980">
      <c r="A6980" s="8" t="inlineStr">
        <is>
          <t>CANON-202604-006931</t>
        </is>
      </c>
      <c r="B6980" s="9" t="inlineStr">
        <is>
          <t>2026-04</t>
        </is>
      </c>
      <c r="C6980" s="10" t="n">
        <v>46117</v>
      </c>
      <c r="D6980" s="9" t="inlineStr">
        <is>
          <t>Bound</t>
        </is>
      </c>
      <c r="E6980" s="8" t="inlineStr">
        <is>
          <t>Mireille Kingsford</t>
        </is>
      </c>
      <c r="F6980" s="11" t="n">
        <v>1995</v>
      </c>
      <c r="G6980" s="8" t="inlineStr">
        <is>
          <t>Alfa Romeo</t>
        </is>
      </c>
      <c r="H6980" s="8" t="inlineStr">
        <is>
          <t>8C 2900</t>
        </is>
      </c>
      <c r="I6980" s="8" t="inlineStr">
        <is>
          <t>9ZL4TW2GWG8W0JDZP</t>
        </is>
      </c>
      <c r="J6980" s="8" t="inlineStr">
        <is>
          <t>06 - Vintage Pre-War (pre-1946)</t>
        </is>
      </c>
      <c r="K6980" s="12" t="n">
        <v>915000</v>
      </c>
      <c r="L6980" s="8" t="inlineStr">
        <is>
          <t>South Carolina</t>
        </is>
      </c>
      <c r="M6980" s="13" t="n">
        <v>8134.87</v>
      </c>
      <c r="N6980" s="13" t="n">
        <v>6756.01</v>
      </c>
      <c r="O6980" s="8" t="n"/>
    </row>
    <row r="6981">
      <c r="A6981" s="8" t="inlineStr">
        <is>
          <t>CANON-202604-006932</t>
        </is>
      </c>
      <c r="B6981" s="9" t="inlineStr">
        <is>
          <t>2026-04</t>
        </is>
      </c>
      <c r="C6981" s="10" t="n">
        <v>46138</v>
      </c>
      <c r="D6981" s="9" t="inlineStr">
        <is>
          <t>Bound</t>
        </is>
      </c>
      <c r="E6981" s="8" t="inlineStr">
        <is>
          <t>Marisol Farkas</t>
        </is>
      </c>
      <c r="F6981" s="11" t="n">
        <v>1966</v>
      </c>
      <c r="G6981" s="8" t="inlineStr">
        <is>
          <t>Maserati</t>
        </is>
      </c>
      <c r="H6981" s="8" t="inlineStr">
        <is>
          <t>GranTurismo</t>
        </is>
      </c>
      <c r="I6981" s="8" t="inlineStr">
        <is>
          <t>LYN2V7P24K8TWVSCN</t>
        </is>
      </c>
      <c r="J6981" s="8" t="inlineStr">
        <is>
          <t>02 - Sports / GT</t>
        </is>
      </c>
      <c r="K6981" s="12" t="n">
        <v>220000</v>
      </c>
      <c r="L6981" s="8" t="inlineStr">
        <is>
          <t>Georgia</t>
        </is>
      </c>
      <c r="M6981" s="13" t="n">
        <v>4277.13</v>
      </c>
      <c r="N6981" s="13" t="n">
        <v>3552.16</v>
      </c>
      <c r="O6981" s="8" t="n"/>
    </row>
    <row r="6982">
      <c r="A6982" s="8" t="inlineStr">
        <is>
          <t>CANON-202604-006933</t>
        </is>
      </c>
      <c r="B6982" s="9" t="inlineStr">
        <is>
          <t>2026-04</t>
        </is>
      </c>
      <c r="C6982" s="10" t="n">
        <v>46138</v>
      </c>
      <c r="D6982" s="9" t="inlineStr">
        <is>
          <t>Bound</t>
        </is>
      </c>
      <c r="E6982" s="8" t="inlineStr">
        <is>
          <t>Sunniva Chattopadhyay</t>
        </is>
      </c>
      <c r="F6982" s="11" t="n">
        <v>2009</v>
      </c>
      <c r="G6982" s="8" t="inlineStr">
        <is>
          <t>Aston Martin</t>
        </is>
      </c>
      <c r="H6982" s="8" t="inlineStr">
        <is>
          <t>DB5</t>
        </is>
      </c>
      <c r="I6982" s="8" t="inlineStr">
        <is>
          <t>6NNXJTUCCS7ACGRS4</t>
        </is>
      </c>
      <c r="J6982" s="8" t="inlineStr">
        <is>
          <t>07 - Post-War Classic (1946-1972)</t>
        </is>
      </c>
      <c r="K6982" s="12" t="n">
        <v>905000</v>
      </c>
      <c r="L6982" s="8" t="inlineStr">
        <is>
          <t>Ohio</t>
        </is>
      </c>
      <c r="M6982" s="13" t="n">
        <v>10206.01</v>
      </c>
      <c r="N6982" s="13" t="n">
        <v>8476.09</v>
      </c>
      <c r="O6982" s="8" t="n"/>
    </row>
    <row r="6983">
      <c r="A6983" s="8" t="inlineStr">
        <is>
          <t>CANON-202604-006934</t>
        </is>
      </c>
      <c r="B6983" s="9" t="inlineStr">
        <is>
          <t>2026-04</t>
        </is>
      </c>
      <c r="C6983" s="10" t="n">
        <v>46121</v>
      </c>
      <c r="D6983" s="9" t="inlineStr">
        <is>
          <t>Bound</t>
        </is>
      </c>
      <c r="E6983" s="8" t="inlineStr">
        <is>
          <t>Cassius Whitlock</t>
        </is>
      </c>
      <c r="F6983" s="11" t="n">
        <v>1967</v>
      </c>
      <c r="G6983" s="8" t="inlineStr">
        <is>
          <t>Mercedes-Benz</t>
        </is>
      </c>
      <c r="H6983" s="8" t="inlineStr">
        <is>
          <t>AMG GT</t>
        </is>
      </c>
      <c r="I6983" s="8" t="inlineStr">
        <is>
          <t>LX73FR1989W93X1MT</t>
        </is>
      </c>
      <c r="J6983" s="8" t="inlineStr">
        <is>
          <t>02 - Sports / GT</t>
        </is>
      </c>
      <c r="K6983" s="12" t="n">
        <v>1215000</v>
      </c>
      <c r="L6983" s="8" t="inlineStr">
        <is>
          <t>Texas</t>
        </is>
      </c>
      <c r="M6983" s="13" t="n">
        <v>14499.76</v>
      </c>
      <c r="N6983" s="13" t="n">
        <v>12042.05</v>
      </c>
      <c r="O6983" s="8" t="n"/>
    </row>
    <row r="6984">
      <c r="A6984" s="8" t="inlineStr">
        <is>
          <t>CANON-202604-006935</t>
        </is>
      </c>
      <c r="B6984" s="9" t="inlineStr">
        <is>
          <t>2026-04</t>
        </is>
      </c>
      <c r="C6984" s="10" t="n">
        <v>46119</v>
      </c>
      <c r="D6984" s="9" t="inlineStr">
        <is>
          <t>Bound</t>
        </is>
      </c>
      <c r="E6984" s="8" t="inlineStr">
        <is>
          <t>Lorenzo Rourke</t>
        </is>
      </c>
      <c r="F6984" s="11" t="n">
        <v>1956</v>
      </c>
      <c r="G6984" s="8" t="inlineStr">
        <is>
          <t>Bentley</t>
        </is>
      </c>
      <c r="H6984" s="8" t="inlineStr">
        <is>
          <t>Continental GT</t>
        </is>
      </c>
      <c r="I6984" s="8" t="inlineStr">
        <is>
          <t>5VH9BMUB5RCLS46JF</t>
        </is>
      </c>
      <c r="J6984" s="8" t="inlineStr">
        <is>
          <t>02 - Sports / GT</t>
        </is>
      </c>
      <c r="K6984" s="12" t="n">
        <v>1250000</v>
      </c>
      <c r="L6984" s="8" t="inlineStr">
        <is>
          <t>Colorado</t>
        </is>
      </c>
      <c r="M6984" s="13" t="n">
        <v>14268.87</v>
      </c>
      <c r="N6984" s="13" t="n">
        <v>11850.3</v>
      </c>
      <c r="O6984" s="8" t="n"/>
    </row>
    <row r="6985">
      <c r="A6985" s="8" t="inlineStr">
        <is>
          <t>CANON-202604-006936</t>
        </is>
      </c>
      <c r="B6985" s="9" t="inlineStr">
        <is>
          <t>2026-04</t>
        </is>
      </c>
      <c r="C6985" s="10" t="n">
        <v>46129</v>
      </c>
      <c r="D6985" s="9" t="inlineStr">
        <is>
          <t>Bound</t>
        </is>
      </c>
      <c r="E6985" s="8" t="inlineStr">
        <is>
          <t>Fenwick Vasquez</t>
        </is>
      </c>
      <c r="F6985" s="11" t="n">
        <v>1973</v>
      </c>
      <c r="G6985" s="8" t="inlineStr">
        <is>
          <t>Bentley</t>
        </is>
      </c>
      <c r="H6985" s="8" t="inlineStr">
        <is>
          <t>Continental GT</t>
        </is>
      </c>
      <c r="I6985" s="8" t="inlineStr">
        <is>
          <t>JKJJX47SKY5L5KV1V</t>
        </is>
      </c>
      <c r="J6985" s="8" t="inlineStr">
        <is>
          <t>02 - Sports / GT</t>
        </is>
      </c>
      <c r="K6985" s="12" t="n">
        <v>745000</v>
      </c>
      <c r="L6985" s="8" t="inlineStr">
        <is>
          <t>Florida</t>
        </is>
      </c>
      <c r="M6985" s="13" t="n">
        <v>12974.25</v>
      </c>
      <c r="N6985" s="13" t="n">
        <v>10775.11</v>
      </c>
      <c r="O6985" s="8" t="n"/>
    </row>
    <row r="6986">
      <c r="A6986" s="8" t="inlineStr">
        <is>
          <t>CANON-202604-006937</t>
        </is>
      </c>
      <c r="B6986" s="9" t="inlineStr">
        <is>
          <t>2026-04</t>
        </is>
      </c>
      <c r="C6986" s="10" t="n">
        <v>46134</v>
      </c>
      <c r="D6986" s="9" t="inlineStr">
        <is>
          <t>Bound</t>
        </is>
      </c>
      <c r="E6986" s="8" t="inlineStr">
        <is>
          <t>Wilhelmina Chattopadhyay</t>
        </is>
      </c>
      <c r="F6986" s="11" t="n">
        <v>2006</v>
      </c>
      <c r="G6986" s="8" t="inlineStr">
        <is>
          <t>Bentley</t>
        </is>
      </c>
      <c r="H6986" s="8" t="inlineStr">
        <is>
          <t>Continental GT</t>
        </is>
      </c>
      <c r="I6986" s="8" t="inlineStr">
        <is>
          <t>68K1XG89YWDW1R8CH</t>
        </is>
      </c>
      <c r="J6986" s="8" t="inlineStr">
        <is>
          <t>02 - Sports / GT</t>
        </is>
      </c>
      <c r="K6986" s="12" t="n">
        <v>850000</v>
      </c>
      <c r="L6986" s="8" t="inlineStr">
        <is>
          <t>California</t>
        </is>
      </c>
      <c r="M6986" s="13" t="n">
        <v>14073.11</v>
      </c>
      <c r="N6986" s="13" t="n">
        <v>11687.72</v>
      </c>
      <c r="O6986" s="8" t="n"/>
    </row>
    <row r="6987">
      <c r="A6987" s="8" t="inlineStr">
        <is>
          <t>CANON-202604-006939</t>
        </is>
      </c>
      <c r="B6987" s="9" t="inlineStr">
        <is>
          <t>2026-04</t>
        </is>
      </c>
      <c r="C6987" s="10" t="n">
        <v>46130</v>
      </c>
      <c r="D6987" s="9" t="inlineStr">
        <is>
          <t>Bound</t>
        </is>
      </c>
      <c r="E6987" s="8" t="inlineStr">
        <is>
          <t>Sunniva Merriweather</t>
        </is>
      </c>
      <c r="F6987" s="11" t="n">
        <v>1997</v>
      </c>
      <c r="G6987" s="8" t="inlineStr">
        <is>
          <t>Mercedes-Benz</t>
        </is>
      </c>
      <c r="H6987" s="8" t="inlineStr">
        <is>
          <t>AMG GT</t>
        </is>
      </c>
      <c r="I6987" s="8" t="inlineStr">
        <is>
          <t>CK6RGDHJX9TB5NW57</t>
        </is>
      </c>
      <c r="J6987" s="8" t="inlineStr">
        <is>
          <t>02 - Sports / GT</t>
        </is>
      </c>
      <c r="K6987" s="12" t="n">
        <v>935000</v>
      </c>
      <c r="L6987" s="8" t="inlineStr">
        <is>
          <t>New Hampshire</t>
        </is>
      </c>
      <c r="M6987" s="13" t="n">
        <v>11925.66</v>
      </c>
      <c r="N6987" s="13" t="n">
        <v>9904.26</v>
      </c>
      <c r="O6987" s="8" t="n"/>
    </row>
    <row r="6988">
      <c r="A6988" s="8" t="inlineStr">
        <is>
          <t>CANON-202604-006940</t>
        </is>
      </c>
      <c r="B6988" s="9" t="inlineStr">
        <is>
          <t>2026-04</t>
        </is>
      </c>
      <c r="C6988" s="10" t="n">
        <v>46142</v>
      </c>
      <c r="D6988" s="9" t="inlineStr">
        <is>
          <t>Bound</t>
        </is>
      </c>
      <c r="E6988" s="8" t="inlineStr">
        <is>
          <t>Fenwick Vandermeer</t>
        </is>
      </c>
      <c r="F6988" s="11" t="n">
        <v>2020</v>
      </c>
      <c r="G6988" s="8" t="inlineStr">
        <is>
          <t>Lamborghini</t>
        </is>
      </c>
      <c r="H6988" s="8" t="inlineStr">
        <is>
          <t>Huracan EVO</t>
        </is>
      </c>
      <c r="I6988" s="8" t="inlineStr">
        <is>
          <t>HGRAR0788HCKVAB4R</t>
        </is>
      </c>
      <c r="J6988" s="8" t="inlineStr">
        <is>
          <t>03 - Supercar</t>
        </is>
      </c>
      <c r="K6988" s="12" t="n">
        <v>1950000</v>
      </c>
      <c r="L6988" s="8" t="inlineStr">
        <is>
          <t>North Dakota</t>
        </is>
      </c>
      <c r="M6988" s="13" t="n">
        <v>30022.64</v>
      </c>
      <c r="N6988" s="13" t="n">
        <v>24933.8</v>
      </c>
      <c r="O6988" s="8" t="n"/>
    </row>
    <row r="6989">
      <c r="A6989" s="8" t="inlineStr">
        <is>
          <t>CANON-202604-006941</t>
        </is>
      </c>
      <c r="B6989" s="9" t="inlineStr">
        <is>
          <t>2026-04</t>
        </is>
      </c>
      <c r="C6989" s="10" t="n">
        <v>46121</v>
      </c>
      <c r="D6989" s="9" t="inlineStr">
        <is>
          <t>Bound</t>
        </is>
      </c>
      <c r="E6989" s="8" t="inlineStr">
        <is>
          <t>Ottilie Merriweather</t>
        </is>
      </c>
      <c r="F6989" s="11" t="n">
        <v>2020</v>
      </c>
      <c r="G6989" s="8" t="inlineStr">
        <is>
          <t>Mercedes-Benz</t>
        </is>
      </c>
      <c r="H6989" s="8" t="inlineStr">
        <is>
          <t>AMG GT</t>
        </is>
      </c>
      <c r="I6989" s="8" t="inlineStr">
        <is>
          <t>X0BB1KGYPN04WK1ZW</t>
        </is>
      </c>
      <c r="J6989" s="8" t="inlineStr">
        <is>
          <t>02 - Sports / GT</t>
        </is>
      </c>
      <c r="K6989" s="12" t="n">
        <v>500000</v>
      </c>
      <c r="L6989" s="8" t="inlineStr">
        <is>
          <t>Indiana</t>
        </is>
      </c>
      <c r="M6989" s="13" t="n">
        <v>7542.45</v>
      </c>
      <c r="N6989" s="13" t="n">
        <v>6264</v>
      </c>
      <c r="O6989" s="8" t="n"/>
    </row>
    <row r="6990">
      <c r="A6990" s="8" t="inlineStr">
        <is>
          <t>CANON-202604-006942</t>
        </is>
      </c>
      <c r="B6990" s="9" t="inlineStr">
        <is>
          <t>2026-04</t>
        </is>
      </c>
      <c r="C6990" s="10" t="n">
        <v>46120</v>
      </c>
      <c r="D6990" s="9" t="inlineStr">
        <is>
          <t>Bound</t>
        </is>
      </c>
      <c r="E6990" s="8" t="inlineStr">
        <is>
          <t>Thaddeus Ashcombe</t>
        </is>
      </c>
      <c r="F6990" s="11" t="n">
        <v>1990</v>
      </c>
      <c r="G6990" s="8" t="inlineStr">
        <is>
          <t>Porsche</t>
        </is>
      </c>
      <c r="H6990" s="8" t="inlineStr">
        <is>
          <t>911 Turbo S</t>
        </is>
      </c>
      <c r="I6990" s="8" t="inlineStr">
        <is>
          <t>X2YR4AH2MHNSDP1P5</t>
        </is>
      </c>
      <c r="J6990" s="8" t="inlineStr">
        <is>
          <t>02 - Sports / GT</t>
        </is>
      </c>
      <c r="K6990" s="12" t="n">
        <v>485000</v>
      </c>
      <c r="L6990" s="8" t="inlineStr">
        <is>
          <t>Minnesota</t>
        </is>
      </c>
      <c r="M6990" s="13" t="n">
        <v>9059.43</v>
      </c>
      <c r="N6990" s="13" t="n">
        <v>7523.86</v>
      </c>
      <c r="O6990" s="8" t="n"/>
    </row>
    <row r="6991">
      <c r="A6991" s="8" t="inlineStr">
        <is>
          <t>CANON-202604-006943</t>
        </is>
      </c>
      <c r="B6991" s="9" t="inlineStr">
        <is>
          <t>2026-04</t>
        </is>
      </c>
      <c r="C6991" s="10" t="n">
        <v>46119</v>
      </c>
      <c r="D6991" s="9" t="inlineStr">
        <is>
          <t>Bound</t>
        </is>
      </c>
      <c r="E6991" s="8" t="inlineStr">
        <is>
          <t>Beatrix Vasquez</t>
        </is>
      </c>
      <c r="F6991" s="11" t="n">
        <v>2011</v>
      </c>
      <c r="G6991" s="8" t="inlineStr">
        <is>
          <t>Bentley</t>
        </is>
      </c>
      <c r="H6991" s="8" t="inlineStr">
        <is>
          <t>Continental GT</t>
        </is>
      </c>
      <c r="I6991" s="8" t="inlineStr">
        <is>
          <t>VCZB08R728GLMDRMK</t>
        </is>
      </c>
      <c r="J6991" s="8" t="inlineStr">
        <is>
          <t>02 - Sports / GT</t>
        </is>
      </c>
      <c r="K6991" s="12" t="n">
        <v>400000</v>
      </c>
      <c r="L6991" s="8" t="inlineStr">
        <is>
          <t>West Virginia</t>
        </is>
      </c>
      <c r="M6991" s="13" t="n">
        <v>7528.3</v>
      </c>
      <c r="N6991" s="13" t="n">
        <v>6252.25</v>
      </c>
      <c r="O6991" s="8" t="n"/>
    </row>
    <row r="6992">
      <c r="A6992" s="8" t="inlineStr">
        <is>
          <t>CANON-202604-006944</t>
        </is>
      </c>
      <c r="B6992" s="9" t="inlineStr">
        <is>
          <t>2026-04</t>
        </is>
      </c>
      <c r="C6992" s="10" t="n">
        <v>46136</v>
      </c>
      <c r="D6992" s="9" t="inlineStr">
        <is>
          <t>Bound</t>
        </is>
      </c>
      <c r="E6992" s="8" t="inlineStr">
        <is>
          <t>Ingrid Whitlock</t>
        </is>
      </c>
      <c r="F6992" s="11" t="n">
        <v>1968</v>
      </c>
      <c r="G6992" s="8" t="inlineStr">
        <is>
          <t>Bentley</t>
        </is>
      </c>
      <c r="H6992" s="8" t="inlineStr">
        <is>
          <t>Continental GT</t>
        </is>
      </c>
      <c r="I6992" s="8" t="inlineStr">
        <is>
          <t>7CDSV4J956XPE6DJK</t>
        </is>
      </c>
      <c r="J6992" s="8" t="inlineStr">
        <is>
          <t>02 - Sports / GT</t>
        </is>
      </c>
      <c r="K6992" s="12" t="n">
        <v>485000</v>
      </c>
      <c r="L6992" s="8" t="inlineStr">
        <is>
          <t>New Jersey</t>
        </is>
      </c>
      <c r="M6992" s="13" t="n">
        <v>6245.52</v>
      </c>
      <c r="N6992" s="13" t="n">
        <v>5186.9</v>
      </c>
      <c r="O6992" s="8" t="n"/>
    </row>
    <row r="6993">
      <c r="A6993" s="8" t="inlineStr">
        <is>
          <t>CANON-202604-006945</t>
        </is>
      </c>
      <c r="B6993" s="9" t="inlineStr">
        <is>
          <t>2026-04</t>
        </is>
      </c>
      <c r="C6993" s="10" t="n">
        <v>46127</v>
      </c>
      <c r="D6993" s="9" t="inlineStr">
        <is>
          <t>Bound</t>
        </is>
      </c>
      <c r="E6993" s="8" t="inlineStr">
        <is>
          <t>Noor Thistlewood</t>
        </is>
      </c>
      <c r="F6993" s="11" t="n">
        <v>2014</v>
      </c>
      <c r="G6993" s="8" t="inlineStr">
        <is>
          <t>Bentley</t>
        </is>
      </c>
      <c r="H6993" s="8" t="inlineStr">
        <is>
          <t>Continental GT</t>
        </is>
      </c>
      <c r="I6993" s="8" t="inlineStr">
        <is>
          <t>SPY36EH9KPTRVND8A</t>
        </is>
      </c>
      <c r="J6993" s="8" t="inlineStr">
        <is>
          <t>02 - Sports / GT</t>
        </is>
      </c>
      <c r="K6993" s="12" t="n">
        <v>155000</v>
      </c>
      <c r="L6993" s="8" t="inlineStr">
        <is>
          <t>Arizona</t>
        </is>
      </c>
      <c r="M6993" s="13" t="n">
        <v>2717.47</v>
      </c>
      <c r="N6993" s="13" t="n">
        <v>2256.86</v>
      </c>
      <c r="O6993" s="8" t="n"/>
    </row>
    <row r="6994">
      <c r="A6994" s="8" t="inlineStr">
        <is>
          <t>CANON-202604-006946</t>
        </is>
      </c>
      <c r="B6994" s="9" t="inlineStr">
        <is>
          <t>2026-04</t>
        </is>
      </c>
      <c r="C6994" s="10" t="n">
        <v>46129</v>
      </c>
      <c r="D6994" s="9" t="inlineStr">
        <is>
          <t>Bound</t>
        </is>
      </c>
      <c r="E6994" s="8" t="inlineStr">
        <is>
          <t>Marisol Whitlock</t>
        </is>
      </c>
      <c r="F6994" s="11" t="n">
        <v>1995</v>
      </c>
      <c r="G6994" s="8" t="inlineStr">
        <is>
          <t>Mercedes-Benz</t>
        </is>
      </c>
      <c r="H6994" s="8" t="inlineStr">
        <is>
          <t>280SL Pagoda</t>
        </is>
      </c>
      <c r="I6994" s="8" t="inlineStr">
        <is>
          <t>588SYCPPVXKZ1MUNL</t>
        </is>
      </c>
      <c r="J6994" s="8" t="inlineStr">
        <is>
          <t>07 - Post-War Classic (1946-1972)</t>
        </is>
      </c>
      <c r="K6994" s="12" t="n">
        <v>495000</v>
      </c>
      <c r="L6994" s="8" t="inlineStr">
        <is>
          <t>Illinois</t>
        </is>
      </c>
      <c r="M6994" s="13" t="n">
        <v>6096.91</v>
      </c>
      <c r="N6994" s="13" t="n">
        <v>5063.48</v>
      </c>
      <c r="O6994" s="8" t="n"/>
    </row>
    <row r="6995">
      <c r="A6995" s="8" t="inlineStr">
        <is>
          <t>CANON-202604-006947</t>
        </is>
      </c>
      <c r="B6995" s="9" t="inlineStr">
        <is>
          <t>2026-04</t>
        </is>
      </c>
      <c r="C6995" s="10" t="n">
        <v>46126</v>
      </c>
      <c r="D6995" s="9" t="inlineStr">
        <is>
          <t>Bound</t>
        </is>
      </c>
      <c r="E6995" s="8" t="inlineStr">
        <is>
          <t>Ottilie Kingsford</t>
        </is>
      </c>
      <c r="F6995" s="11" t="n">
        <v>1966</v>
      </c>
      <c r="G6995" s="8" t="inlineStr">
        <is>
          <t>Maserati</t>
        </is>
      </c>
      <c r="H6995" s="8" t="inlineStr">
        <is>
          <t>GranTurismo</t>
        </is>
      </c>
      <c r="I6995" s="8" t="inlineStr">
        <is>
          <t>SCA78F2W0VHPCN719</t>
        </is>
      </c>
      <c r="J6995" s="8" t="inlineStr">
        <is>
          <t>02 - Sports / GT</t>
        </is>
      </c>
      <c r="K6995" s="12" t="n">
        <v>295000</v>
      </c>
      <c r="L6995" s="8" t="inlineStr">
        <is>
          <t>Texas</t>
        </is>
      </c>
      <c r="M6995" s="13" t="n">
        <v>4800.71</v>
      </c>
      <c r="N6995" s="13" t="n">
        <v>3986.99</v>
      </c>
      <c r="O6995" s="8" t="n"/>
    </row>
    <row r="6996">
      <c r="A6996" s="8" t="inlineStr">
        <is>
          <t>CANON-202604-006948</t>
        </is>
      </c>
      <c r="B6996" s="9" t="inlineStr">
        <is>
          <t>2026-04</t>
        </is>
      </c>
      <c r="C6996" s="10" t="n">
        <v>46139</v>
      </c>
      <c r="D6996" s="9" t="inlineStr">
        <is>
          <t>Bound</t>
        </is>
      </c>
      <c r="E6996" s="8" t="inlineStr">
        <is>
          <t>Marisol Vasquez</t>
        </is>
      </c>
      <c r="F6996" s="11" t="n">
        <v>1964</v>
      </c>
      <c r="G6996" s="8" t="inlineStr">
        <is>
          <t>Lamborghini</t>
        </is>
      </c>
      <c r="H6996" s="8" t="inlineStr">
        <is>
          <t>Huracan EVO</t>
        </is>
      </c>
      <c r="I6996" s="8" t="inlineStr">
        <is>
          <t>XUMJT0ZLAV48HSYML</t>
        </is>
      </c>
      <c r="J6996" s="8" t="inlineStr">
        <is>
          <t>03 - Supercar</t>
        </is>
      </c>
      <c r="K6996" s="12" t="n">
        <v>755000</v>
      </c>
      <c r="L6996" s="8" t="inlineStr">
        <is>
          <t>Florida</t>
        </is>
      </c>
      <c r="M6996" s="13" t="n">
        <v>19216.89</v>
      </c>
      <c r="N6996" s="13" t="n">
        <v>15959.63</v>
      </c>
      <c r="O6996" s="8" t="n"/>
    </row>
    <row r="6997">
      <c r="A6997" s="8" t="inlineStr">
        <is>
          <t>CANON-202604-006950</t>
        </is>
      </c>
      <c r="B6997" s="9" t="inlineStr">
        <is>
          <t>2026-04</t>
        </is>
      </c>
      <c r="C6997" s="10" t="n">
        <v>46128</v>
      </c>
      <c r="D6997" s="9" t="inlineStr">
        <is>
          <t>Bound</t>
        </is>
      </c>
      <c r="E6997" s="8" t="inlineStr">
        <is>
          <t>Wilhelmina Blackwood</t>
        </is>
      </c>
      <c r="F6997" s="11" t="n">
        <v>2014</v>
      </c>
      <c r="G6997" s="8" t="inlineStr">
        <is>
          <t>Porsche</t>
        </is>
      </c>
      <c r="H6997" s="8" t="inlineStr">
        <is>
          <t>911 Turbo S</t>
        </is>
      </c>
      <c r="I6997" s="8" t="inlineStr">
        <is>
          <t>RFPPDU1JHY0GK2EAE</t>
        </is>
      </c>
      <c r="J6997" s="8" t="inlineStr">
        <is>
          <t>02 - Sports / GT</t>
        </is>
      </c>
      <c r="K6997" s="12" t="n">
        <v>755000</v>
      </c>
      <c r="L6997" s="8" t="inlineStr">
        <is>
          <t>Alaska</t>
        </is>
      </c>
      <c r="M6997" s="13" t="n">
        <v>10555.75</v>
      </c>
      <c r="N6997" s="13" t="n">
        <v>8766.549999999999</v>
      </c>
      <c r="O6997" s="8" t="n"/>
    </row>
    <row r="6998">
      <c r="A6998" s="8" t="inlineStr">
        <is>
          <t>CANON-202604-006951</t>
        </is>
      </c>
      <c r="B6998" s="9" t="inlineStr">
        <is>
          <t>2026-04</t>
        </is>
      </c>
      <c r="C6998" s="10" t="n">
        <v>46133</v>
      </c>
      <c r="D6998" s="9" t="inlineStr">
        <is>
          <t>Bound</t>
        </is>
      </c>
      <c r="E6998" s="8" t="inlineStr">
        <is>
          <t>Anouk Thistlewood</t>
        </is>
      </c>
      <c r="F6998" s="11" t="n">
        <v>2002</v>
      </c>
      <c r="G6998" s="8" t="inlineStr">
        <is>
          <t>Bentley</t>
        </is>
      </c>
      <c r="H6998" s="8" t="inlineStr">
        <is>
          <t>Continental GT</t>
        </is>
      </c>
      <c r="I6998" s="8" t="inlineStr">
        <is>
          <t>FHSR7AP0RVUBT762P</t>
        </is>
      </c>
      <c r="J6998" s="8" t="inlineStr">
        <is>
          <t>02 - Sports / GT</t>
        </is>
      </c>
      <c r="K6998" s="12" t="n">
        <v>450000</v>
      </c>
      <c r="L6998" s="8" t="inlineStr">
        <is>
          <t>California</t>
        </is>
      </c>
      <c r="M6998" s="13" t="n">
        <v>8596.700000000001</v>
      </c>
      <c r="N6998" s="13" t="n">
        <v>7139.56</v>
      </c>
      <c r="O6998" s="8" t="n"/>
    </row>
    <row r="6999">
      <c r="A6999" s="8" t="inlineStr">
        <is>
          <t>CANON-202604-006952</t>
        </is>
      </c>
      <c r="B6999" s="9" t="inlineStr">
        <is>
          <t>2026-04</t>
        </is>
      </c>
      <c r="C6999" s="10" t="n">
        <v>46118</v>
      </c>
      <c r="D6999" s="9" t="inlineStr">
        <is>
          <t>Bound</t>
        </is>
      </c>
      <c r="E6999" s="8" t="inlineStr">
        <is>
          <t>Ramona Merriweather</t>
        </is>
      </c>
      <c r="F6999" s="11" t="n">
        <v>1991</v>
      </c>
      <c r="G6999" s="8" t="inlineStr">
        <is>
          <t>Maserati</t>
        </is>
      </c>
      <c r="H6999" s="8" t="inlineStr">
        <is>
          <t>GranTurismo</t>
        </is>
      </c>
      <c r="I6999" s="8" t="inlineStr">
        <is>
          <t>87MBLC3B5RY2ZXTEE</t>
        </is>
      </c>
      <c r="J6999" s="8" t="inlineStr">
        <is>
          <t>02 - Sports / GT</t>
        </is>
      </c>
      <c r="K6999" s="12" t="n">
        <v>560000</v>
      </c>
      <c r="L6999" s="8" t="inlineStr">
        <is>
          <t>California</t>
        </is>
      </c>
      <c r="M6999" s="13" t="n">
        <v>9271.700000000001</v>
      </c>
      <c r="N6999" s="13" t="n">
        <v>7700.15</v>
      </c>
      <c r="O6999" s="8" t="n"/>
    </row>
    <row r="7000">
      <c r="A7000" s="8" t="inlineStr">
        <is>
          <t>CANON-202604-006953</t>
        </is>
      </c>
      <c r="B7000" s="9" t="inlineStr">
        <is>
          <t>2026-04</t>
        </is>
      </c>
      <c r="C7000" s="10" t="n">
        <v>46123</v>
      </c>
      <c r="D7000" s="9" t="inlineStr">
        <is>
          <t>Bound</t>
        </is>
      </c>
      <c r="E7000" s="8" t="inlineStr">
        <is>
          <t>Leopold Pennington</t>
        </is>
      </c>
      <c r="F7000" s="11" t="n">
        <v>1993</v>
      </c>
      <c r="G7000" s="8" t="inlineStr">
        <is>
          <t>Ferrari</t>
        </is>
      </c>
      <c r="H7000" s="8" t="inlineStr">
        <is>
          <t>296 GTB</t>
        </is>
      </c>
      <c r="I7000" s="8" t="inlineStr">
        <is>
          <t>0Y2K0RBP9A4PETDF5</t>
        </is>
      </c>
      <c r="J7000" s="8" t="inlineStr">
        <is>
          <t>03 - Supercar</t>
        </is>
      </c>
      <c r="K7000" s="12" t="n">
        <v>695000</v>
      </c>
      <c r="L7000" s="8" t="inlineStr">
        <is>
          <t>Pennsylvania</t>
        </is>
      </c>
      <c r="M7000" s="13" t="n">
        <v>12457.55</v>
      </c>
      <c r="N7000" s="13" t="n">
        <v>10346</v>
      </c>
      <c r="O7000" s="8" t="n"/>
    </row>
    <row r="7001">
      <c r="A7001" s="8" t="inlineStr">
        <is>
          <t>CANON-202604-006954</t>
        </is>
      </c>
      <c r="B7001" s="9" t="inlineStr">
        <is>
          <t>2026-04</t>
        </is>
      </c>
      <c r="C7001" s="10" t="n">
        <v>46141</v>
      </c>
      <c r="D7001" s="9" t="inlineStr">
        <is>
          <t>Bound</t>
        </is>
      </c>
      <c r="E7001" s="8" t="inlineStr">
        <is>
          <t>Ottilie Vasquez</t>
        </is>
      </c>
      <c r="F7001" s="11" t="n">
        <v>2014</v>
      </c>
      <c r="G7001" s="8" t="inlineStr">
        <is>
          <t>Aston Martin</t>
        </is>
      </c>
      <c r="H7001" s="8" t="inlineStr">
        <is>
          <t>DB5</t>
        </is>
      </c>
      <c r="I7001" s="8" t="inlineStr">
        <is>
          <t>N864LP0SC6V63N2XN</t>
        </is>
      </c>
      <c r="J7001" s="8" t="inlineStr">
        <is>
          <t>07 - Post-War Classic (1946-1972)</t>
        </is>
      </c>
      <c r="K7001" s="12" t="n">
        <v>600000</v>
      </c>
      <c r="L7001" s="8" t="inlineStr">
        <is>
          <t>New Jersey</t>
        </is>
      </c>
      <c r="M7001" s="13" t="n">
        <v>4429.81</v>
      </c>
      <c r="N7001" s="13" t="n">
        <v>3678.96</v>
      </c>
      <c r="O7001" s="8" t="n"/>
    </row>
    <row r="7002">
      <c r="A7002" s="8" t="inlineStr">
        <is>
          <t>CANON-202604-006958</t>
        </is>
      </c>
      <c r="B7002" s="9" t="inlineStr">
        <is>
          <t>2026-04</t>
        </is>
      </c>
      <c r="C7002" s="10" t="n">
        <v>46127</v>
      </c>
      <c r="D7002" s="9" t="inlineStr">
        <is>
          <t>Bound</t>
        </is>
      </c>
      <c r="E7002" s="8" t="inlineStr">
        <is>
          <t>Anouk Farkas</t>
        </is>
      </c>
      <c r="F7002" s="11" t="n">
        <v>1995</v>
      </c>
      <c r="G7002" s="8" t="inlineStr">
        <is>
          <t>Bentley</t>
        </is>
      </c>
      <c r="H7002" s="8" t="inlineStr">
        <is>
          <t>4.5 Litre</t>
        </is>
      </c>
      <c r="I7002" s="8" t="inlineStr">
        <is>
          <t>9CNTLL4AJJE2GWCT7</t>
        </is>
      </c>
      <c r="J7002" s="8" t="inlineStr">
        <is>
          <t>06 - Vintage Pre-War (pre-1946)</t>
        </is>
      </c>
      <c r="K7002" s="12" t="n">
        <v>1600000</v>
      </c>
      <c r="L7002" s="8" t="inlineStr">
        <is>
          <t>California</t>
        </is>
      </c>
      <c r="M7002" s="13" t="n">
        <v>13856.6</v>
      </c>
      <c r="N7002" s="13" t="n">
        <v>11507.91</v>
      </c>
      <c r="O7002" s="8" t="n"/>
    </row>
    <row r="7003">
      <c r="A7003" s="8" t="inlineStr">
        <is>
          <t>CANON-202604-006960</t>
        </is>
      </c>
      <c r="B7003" s="9" t="inlineStr">
        <is>
          <t>2026-04</t>
        </is>
      </c>
      <c r="C7003" s="10" t="n">
        <v>46115</v>
      </c>
      <c r="D7003" s="9" t="inlineStr">
        <is>
          <t>Bound</t>
        </is>
      </c>
      <c r="E7003" s="8" t="inlineStr">
        <is>
          <t>Anouk Larsson</t>
        </is>
      </c>
      <c r="F7003" s="11" t="n">
        <v>2015</v>
      </c>
      <c r="G7003" s="8" t="inlineStr">
        <is>
          <t>BMW</t>
        </is>
      </c>
      <c r="H7003" s="8" t="inlineStr">
        <is>
          <t>M8 Competition</t>
        </is>
      </c>
      <c r="I7003" s="8" t="inlineStr">
        <is>
          <t>121PY3PSZK44WGPA4</t>
        </is>
      </c>
      <c r="J7003" s="8" t="inlineStr">
        <is>
          <t>02 - Sports / GT</t>
        </is>
      </c>
      <c r="K7003" s="12" t="n">
        <v>180000</v>
      </c>
      <c r="L7003" s="8" t="inlineStr">
        <is>
          <t>Missouri</t>
        </is>
      </c>
      <c r="M7003" s="13" t="n">
        <v>3312</v>
      </c>
      <c r="N7003" s="13" t="n">
        <v>2750.62</v>
      </c>
      <c r="O7003" s="8" t="n"/>
    </row>
    <row r="7004">
      <c r="A7004" s="8" t="inlineStr">
        <is>
          <t>CANON-202604-006961</t>
        </is>
      </c>
      <c r="B7004" s="9" t="inlineStr">
        <is>
          <t>2026-04</t>
        </is>
      </c>
      <c r="C7004" s="10" t="n">
        <v>46141</v>
      </c>
      <c r="D7004" s="9" t="inlineStr">
        <is>
          <t>Bound</t>
        </is>
      </c>
      <c r="E7004" s="8" t="inlineStr">
        <is>
          <t>Desmond Ashcombe</t>
        </is>
      </c>
      <c r="F7004" s="11" t="n">
        <v>2018</v>
      </c>
      <c r="G7004" s="8" t="inlineStr">
        <is>
          <t>McLaren</t>
        </is>
      </c>
      <c r="H7004" s="8" t="inlineStr">
        <is>
          <t>750S</t>
        </is>
      </c>
      <c r="I7004" s="8" t="inlineStr">
        <is>
          <t>504B6UT97K04WYGTZ</t>
        </is>
      </c>
      <c r="J7004" s="8" t="inlineStr">
        <is>
          <t>03 - Supercar</t>
        </is>
      </c>
      <c r="K7004" s="12" t="n">
        <v>1950000</v>
      </c>
      <c r="L7004" s="8" t="inlineStr">
        <is>
          <t>Michigan</t>
        </is>
      </c>
      <c r="M7004" s="13" t="n">
        <v>45622.64</v>
      </c>
      <c r="N7004" s="13" t="n">
        <v>37889.6</v>
      </c>
      <c r="O7004" s="8" t="n"/>
    </row>
    <row r="7005">
      <c r="A7005" s="8" t="inlineStr">
        <is>
          <t>CANON-202604-006962</t>
        </is>
      </c>
      <c r="B7005" s="9" t="inlineStr">
        <is>
          <t>2026-04</t>
        </is>
      </c>
      <c r="C7005" s="10" t="n">
        <v>46132</v>
      </c>
      <c r="D7005" s="9" t="inlineStr">
        <is>
          <t>Bound</t>
        </is>
      </c>
      <c r="E7005" s="8" t="inlineStr">
        <is>
          <t>Horace Underwood</t>
        </is>
      </c>
      <c r="F7005" s="11" t="n">
        <v>1974</v>
      </c>
      <c r="G7005" s="8" t="inlineStr">
        <is>
          <t>Maserati</t>
        </is>
      </c>
      <c r="H7005" s="8" t="inlineStr">
        <is>
          <t>GranTurismo</t>
        </is>
      </c>
      <c r="I7005" s="8" t="inlineStr">
        <is>
          <t>4Y1CMSYXCK0A2V2BU</t>
        </is>
      </c>
      <c r="J7005" s="8" t="inlineStr">
        <is>
          <t>02 - Sports / GT</t>
        </is>
      </c>
      <c r="K7005" s="12" t="n">
        <v>1325000</v>
      </c>
      <c r="L7005" s="8" t="inlineStr">
        <is>
          <t>Wyoming</t>
        </is>
      </c>
      <c r="M7005" s="13" t="n">
        <v>14712.5</v>
      </c>
      <c r="N7005" s="13" t="n">
        <v>12218.73</v>
      </c>
      <c r="O7005" s="8" t="n"/>
    </row>
    <row r="7006">
      <c r="A7006" s="8" t="inlineStr">
        <is>
          <t>CANON-202604-006963</t>
        </is>
      </c>
      <c r="B7006" s="9" t="inlineStr">
        <is>
          <t>2026-04</t>
        </is>
      </c>
      <c r="C7006" s="10" t="n">
        <v>46137</v>
      </c>
      <c r="D7006" s="9" t="inlineStr">
        <is>
          <t>Bound</t>
        </is>
      </c>
      <c r="E7006" s="8" t="inlineStr">
        <is>
          <t>Ottilie Ashcombe</t>
        </is>
      </c>
      <c r="F7006" s="11" t="n">
        <v>1955</v>
      </c>
      <c r="G7006" s="8" t="inlineStr">
        <is>
          <t>Mercedes-Benz</t>
        </is>
      </c>
      <c r="H7006" s="8" t="inlineStr">
        <is>
          <t>AMG GT</t>
        </is>
      </c>
      <c r="I7006" s="8" t="inlineStr">
        <is>
          <t>JRZVLNCRRZ5G9MRRM</t>
        </is>
      </c>
      <c r="J7006" s="8" t="inlineStr">
        <is>
          <t>02 - Sports / GT</t>
        </is>
      </c>
      <c r="K7006" s="12" t="n">
        <v>535000</v>
      </c>
      <c r="L7006" s="8" t="inlineStr">
        <is>
          <t>Indiana</t>
        </is>
      </c>
      <c r="M7006" s="13" t="n">
        <v>8070.42</v>
      </c>
      <c r="N7006" s="13" t="n">
        <v>6702.48</v>
      </c>
      <c r="O7006" s="8" t="n"/>
    </row>
    <row r="7007">
      <c r="A7007" s="8" t="inlineStr">
        <is>
          <t>CANON-202604-006965</t>
        </is>
      </c>
      <c r="B7007" s="9" t="inlineStr">
        <is>
          <t>2026-04</t>
        </is>
      </c>
      <c r="C7007" s="10" t="n">
        <v>46136</v>
      </c>
      <c r="D7007" s="9" t="inlineStr">
        <is>
          <t>Bound</t>
        </is>
      </c>
      <c r="E7007" s="8" t="inlineStr">
        <is>
          <t>Callum Okonkwo</t>
        </is>
      </c>
      <c r="F7007" s="11" t="n">
        <v>1999</v>
      </c>
      <c r="G7007" s="8" t="inlineStr">
        <is>
          <t>Jaguar</t>
        </is>
      </c>
      <c r="H7007" s="8" t="inlineStr">
        <is>
          <t>E-Type Series 1</t>
        </is>
      </c>
      <c r="I7007" s="8" t="inlineStr">
        <is>
          <t>VJ48P0YVXGUB22087</t>
        </is>
      </c>
      <c r="J7007" s="8" t="inlineStr">
        <is>
          <t>07 - Post-War Classic (1946-1972)</t>
        </is>
      </c>
      <c r="K7007" s="12" t="n">
        <v>1615000</v>
      </c>
      <c r="L7007" s="8" t="inlineStr">
        <is>
          <t>New York</t>
        </is>
      </c>
      <c r="M7007" s="13" t="n">
        <v>14821.43</v>
      </c>
      <c r="N7007" s="13" t="n">
        <v>12309.2</v>
      </c>
      <c r="O7007" s="8" t="n"/>
    </row>
    <row r="7008">
      <c r="A7008" s="8" t="inlineStr">
        <is>
          <t>CANON-202604-006967</t>
        </is>
      </c>
      <c r="B7008" s="9" t="inlineStr">
        <is>
          <t>2026-04</t>
        </is>
      </c>
      <c r="C7008" s="10" t="n">
        <v>46128</v>
      </c>
      <c r="D7008" s="9" t="inlineStr">
        <is>
          <t>Bound</t>
        </is>
      </c>
      <c r="E7008" s="8" t="inlineStr">
        <is>
          <t>Fitzgerald Vandermeer</t>
        </is>
      </c>
      <c r="F7008" s="11" t="n">
        <v>2005</v>
      </c>
      <c r="G7008" s="8" t="inlineStr">
        <is>
          <t>Mercedes-Benz</t>
        </is>
      </c>
      <c r="H7008" s="8" t="inlineStr">
        <is>
          <t>AMG GT</t>
        </is>
      </c>
      <c r="I7008" s="8" t="inlineStr">
        <is>
          <t>BR252GNKE8RL6483C</t>
        </is>
      </c>
      <c r="J7008" s="8" t="inlineStr">
        <is>
          <t>02 - Sports / GT</t>
        </is>
      </c>
      <c r="K7008" s="12" t="n">
        <v>410000</v>
      </c>
      <c r="L7008" s="8" t="inlineStr">
        <is>
          <t>Virginia</t>
        </is>
      </c>
      <c r="M7008" s="13" t="n">
        <v>6324.06</v>
      </c>
      <c r="N7008" s="13" t="n">
        <v>5252.13</v>
      </c>
      <c r="O7008" s="8" t="n"/>
    </row>
    <row r="7009">
      <c r="A7009" s="8" t="inlineStr">
        <is>
          <t>CANON-202604-006968</t>
        </is>
      </c>
      <c r="B7009" s="9" t="inlineStr">
        <is>
          <t>2026-04</t>
        </is>
      </c>
      <c r="C7009" s="10" t="n">
        <v>46120</v>
      </c>
      <c r="D7009" s="9" t="inlineStr">
        <is>
          <t>Bound</t>
        </is>
      </c>
      <c r="E7009" s="8" t="inlineStr">
        <is>
          <t>Marisol Harrington</t>
        </is>
      </c>
      <c r="F7009" s="11" t="n">
        <v>1957</v>
      </c>
      <c r="G7009" s="8" t="inlineStr">
        <is>
          <t>Ferrari</t>
        </is>
      </c>
      <c r="H7009" s="8" t="inlineStr">
        <is>
          <t>296 GTB</t>
        </is>
      </c>
      <c r="I7009" s="8" t="inlineStr">
        <is>
          <t>2GMJWYJS6WR8US4H9</t>
        </is>
      </c>
      <c r="J7009" s="8" t="inlineStr">
        <is>
          <t>03 - Supercar</t>
        </is>
      </c>
      <c r="K7009" s="12" t="n">
        <v>1120000</v>
      </c>
      <c r="L7009" s="8" t="inlineStr">
        <is>
          <t>Kentucky</t>
        </is>
      </c>
      <c r="M7009" s="13" t="n">
        <v>22653.58</v>
      </c>
      <c r="N7009" s="13" t="n">
        <v>18813.8</v>
      </c>
      <c r="O7009" s="8" t="n"/>
    </row>
    <row r="7010">
      <c r="A7010" s="8" t="inlineStr">
        <is>
          <t>CANON-202604-006969</t>
        </is>
      </c>
      <c r="B7010" s="9" t="inlineStr">
        <is>
          <t>2026-04</t>
        </is>
      </c>
      <c r="C7010" s="10" t="n">
        <v>46117</v>
      </c>
      <c r="D7010" s="9" t="inlineStr">
        <is>
          <t>Bound</t>
        </is>
      </c>
      <c r="E7010" s="8" t="inlineStr">
        <is>
          <t>Wilhelmina Bellandi</t>
        </is>
      </c>
      <c r="F7010" s="11" t="n">
        <v>1985</v>
      </c>
      <c r="G7010" s="8" t="inlineStr">
        <is>
          <t>Ferrari</t>
        </is>
      </c>
      <c r="H7010" s="8" t="inlineStr">
        <is>
          <t>SF90 Stradale</t>
        </is>
      </c>
      <c r="I7010" s="8" t="inlineStr">
        <is>
          <t>LX5ESSSAFR90VR35K</t>
        </is>
      </c>
      <c r="J7010" s="8" t="inlineStr">
        <is>
          <t>03 - Supercar</t>
        </is>
      </c>
      <c r="K7010" s="12" t="n">
        <v>855000</v>
      </c>
      <c r="L7010" s="8" t="inlineStr">
        <is>
          <t>South Carolina</t>
        </is>
      </c>
      <c r="M7010" s="13" t="n">
        <v>19003.58</v>
      </c>
      <c r="N7010" s="13" t="n">
        <v>15782.47</v>
      </c>
      <c r="O7010" s="8" t="n"/>
    </row>
    <row r="7011">
      <c r="A7011" s="8" t="inlineStr">
        <is>
          <t>CANON-202604-006970</t>
        </is>
      </c>
      <c r="B7011" s="9" t="inlineStr">
        <is>
          <t>2026-04</t>
        </is>
      </c>
      <c r="C7011" s="10" t="n">
        <v>46126</v>
      </c>
      <c r="D7011" s="9" t="inlineStr">
        <is>
          <t>Bound</t>
        </is>
      </c>
      <c r="E7011" s="8" t="inlineStr">
        <is>
          <t>Anouk Chattopadhyay</t>
        </is>
      </c>
      <c r="F7011" s="11" t="n">
        <v>1991</v>
      </c>
      <c r="G7011" s="8" t="inlineStr">
        <is>
          <t>Aston Martin</t>
        </is>
      </c>
      <c r="H7011" s="8" t="inlineStr">
        <is>
          <t>DB12</t>
        </is>
      </c>
      <c r="I7011" s="8" t="inlineStr">
        <is>
          <t>606CSDYRXLG1Z2S28</t>
        </is>
      </c>
      <c r="J7011" s="8" t="inlineStr">
        <is>
          <t>02 - Sports / GT</t>
        </is>
      </c>
      <c r="K7011" s="12" t="n">
        <v>230000</v>
      </c>
      <c r="L7011" s="8" t="inlineStr">
        <is>
          <t>Minnesota</t>
        </is>
      </c>
      <c r="M7011" s="13" t="n">
        <v>5270.04</v>
      </c>
      <c r="N7011" s="13" t="n">
        <v>4376.77</v>
      </c>
      <c r="O7011" s="8" t="n"/>
    </row>
    <row r="7012">
      <c r="A7012" s="8" t="inlineStr">
        <is>
          <t>CANON-202604-006971</t>
        </is>
      </c>
      <c r="B7012" s="9" t="inlineStr">
        <is>
          <t>2026-04</t>
        </is>
      </c>
      <c r="C7012" s="10" t="n">
        <v>46135</v>
      </c>
      <c r="D7012" s="9" t="inlineStr">
        <is>
          <t>Bound</t>
        </is>
      </c>
      <c r="E7012" s="8" t="inlineStr">
        <is>
          <t>Cassius Kingsford</t>
        </is>
      </c>
      <c r="F7012" s="11" t="n">
        <v>1985</v>
      </c>
      <c r="G7012" s="8" t="inlineStr">
        <is>
          <t>Ferrari</t>
        </is>
      </c>
      <c r="H7012" s="8" t="inlineStr">
        <is>
          <t>SF90 Stradale</t>
        </is>
      </c>
      <c r="I7012" s="8" t="inlineStr">
        <is>
          <t>UD7BV1D17RFLZ1NSR</t>
        </is>
      </c>
      <c r="J7012" s="8" t="inlineStr">
        <is>
          <t>03 - Supercar</t>
        </is>
      </c>
      <c r="K7012" s="12" t="n">
        <v>600000</v>
      </c>
      <c r="L7012" s="8" t="inlineStr">
        <is>
          <t>Alabama</t>
        </is>
      </c>
      <c r="M7012" s="13" t="n">
        <v>13658.49</v>
      </c>
      <c r="N7012" s="13" t="n">
        <v>11343.38</v>
      </c>
      <c r="O7012" s="8" t="n"/>
    </row>
    <row r="7013">
      <c r="A7013" s="8" t="inlineStr">
        <is>
          <t>CANON-202604-006972</t>
        </is>
      </c>
      <c r="B7013" s="9" t="inlineStr">
        <is>
          <t>2026-04</t>
        </is>
      </c>
      <c r="C7013" s="10" t="n">
        <v>46125</v>
      </c>
      <c r="D7013" s="9" t="inlineStr">
        <is>
          <t>Bound</t>
        </is>
      </c>
      <c r="E7013" s="8" t="inlineStr">
        <is>
          <t>Priya Fairweather</t>
        </is>
      </c>
      <c r="F7013" s="11" t="n">
        <v>1984</v>
      </c>
      <c r="G7013" s="8" t="inlineStr">
        <is>
          <t>Maserati</t>
        </is>
      </c>
      <c r="H7013" s="8" t="inlineStr">
        <is>
          <t>GranTurismo</t>
        </is>
      </c>
      <c r="I7013" s="8" t="inlineStr">
        <is>
          <t>YYHP5W0KECMV971TC</t>
        </is>
      </c>
      <c r="J7013" s="8" t="inlineStr">
        <is>
          <t>02 - Sports / GT</t>
        </is>
      </c>
      <c r="K7013" s="12" t="n">
        <v>560000</v>
      </c>
      <c r="L7013" s="8" t="inlineStr">
        <is>
          <t>Delaware</t>
        </is>
      </c>
      <c r="M7013" s="13" t="n">
        <v>8584.91</v>
      </c>
      <c r="N7013" s="13" t="n">
        <v>7129.77</v>
      </c>
      <c r="O7013" s="8" t="n"/>
    </row>
    <row r="7014">
      <c r="A7014" s="8" t="inlineStr">
        <is>
          <t>CANON-202604-006975</t>
        </is>
      </c>
      <c r="B7014" s="9" t="inlineStr">
        <is>
          <t>2026-04</t>
        </is>
      </c>
      <c r="C7014" s="10" t="n">
        <v>46142</v>
      </c>
      <c r="D7014" s="9" t="inlineStr">
        <is>
          <t>Bound</t>
        </is>
      </c>
      <c r="E7014" s="8" t="inlineStr">
        <is>
          <t>Fenwick Blackwood</t>
        </is>
      </c>
      <c r="F7014" s="11" t="n">
        <v>1969</v>
      </c>
      <c r="G7014" s="8" t="inlineStr">
        <is>
          <t>Ferrari</t>
        </is>
      </c>
      <c r="H7014" s="8" t="inlineStr">
        <is>
          <t>275 GTB/4</t>
        </is>
      </c>
      <c r="I7014" s="8" t="inlineStr">
        <is>
          <t>ZK39HPD98UY0C47MB</t>
        </is>
      </c>
      <c r="J7014" s="8" t="inlineStr">
        <is>
          <t>07 - Post-War Classic (1946-1972)</t>
        </is>
      </c>
      <c r="K7014" s="12" t="n">
        <v>1865000</v>
      </c>
      <c r="L7014" s="8" t="inlineStr">
        <is>
          <t>West Virginia</t>
        </is>
      </c>
      <c r="M7014" s="13" t="n">
        <v>17784.36</v>
      </c>
      <c r="N7014" s="13" t="n">
        <v>14769.91</v>
      </c>
      <c r="O7014" s="8" t="n"/>
    </row>
    <row r="7015">
      <c r="A7015" s="8" t="inlineStr">
        <is>
          <t>CANON-202604-006976</t>
        </is>
      </c>
      <c r="B7015" s="9" t="inlineStr">
        <is>
          <t>2026-04</t>
        </is>
      </c>
      <c r="C7015" s="10" t="n">
        <v>46134</v>
      </c>
      <c r="D7015" s="9" t="inlineStr">
        <is>
          <t>Bound</t>
        </is>
      </c>
      <c r="E7015" s="8" t="inlineStr">
        <is>
          <t>Saoirse Merriweather</t>
        </is>
      </c>
      <c r="F7015" s="11" t="n">
        <v>1989</v>
      </c>
      <c r="G7015" s="8" t="inlineStr">
        <is>
          <t>Mercedes-Benz</t>
        </is>
      </c>
      <c r="H7015" s="8" t="inlineStr">
        <is>
          <t>AMG GT</t>
        </is>
      </c>
      <c r="I7015" s="8" t="inlineStr">
        <is>
          <t>3EAHSVBHXVJ4W2S1V</t>
        </is>
      </c>
      <c r="J7015" s="8" t="inlineStr">
        <is>
          <t>02 - Sports / GT</t>
        </is>
      </c>
      <c r="K7015" s="12" t="n">
        <v>950000</v>
      </c>
      <c r="L7015" s="8" t="inlineStr">
        <is>
          <t>Illinois</t>
        </is>
      </c>
      <c r="M7015" s="13" t="n">
        <v>15845.28</v>
      </c>
      <c r="N7015" s="13" t="n">
        <v>13159.51</v>
      </c>
      <c r="O7015" s="8" t="n"/>
    </row>
    <row r="7016">
      <c r="A7016" s="8" t="inlineStr">
        <is>
          <t>CANON-202604-006977</t>
        </is>
      </c>
      <c r="B7016" s="9" t="inlineStr">
        <is>
          <t>2026-04</t>
        </is>
      </c>
      <c r="C7016" s="10" t="n">
        <v>46139</v>
      </c>
      <c r="D7016" s="9" t="inlineStr">
        <is>
          <t>Bound</t>
        </is>
      </c>
      <c r="E7016" s="8" t="inlineStr">
        <is>
          <t>Horace Fairweather</t>
        </is>
      </c>
      <c r="F7016" s="11" t="n">
        <v>1969</v>
      </c>
      <c r="G7016" s="8" t="inlineStr">
        <is>
          <t>BMW</t>
        </is>
      </c>
      <c r="H7016" s="8" t="inlineStr">
        <is>
          <t>M8 Competition</t>
        </is>
      </c>
      <c r="I7016" s="8" t="inlineStr">
        <is>
          <t>PLEDB4CKSC8UNT81M</t>
        </is>
      </c>
      <c r="J7016" s="8" t="inlineStr">
        <is>
          <t>02 - Sports / GT</t>
        </is>
      </c>
      <c r="K7016" s="12" t="n">
        <v>505000</v>
      </c>
      <c r="L7016" s="8" t="inlineStr">
        <is>
          <t>Pennsylvania</t>
        </is>
      </c>
      <c r="M7016" s="13" t="n">
        <v>6193.4</v>
      </c>
      <c r="N7016" s="13" t="n">
        <v>5143.62</v>
      </c>
      <c r="O7016" s="8" t="n"/>
    </row>
    <row r="7017">
      <c r="A7017" s="8" t="inlineStr">
        <is>
          <t>CANON-202604-006980</t>
        </is>
      </c>
      <c r="B7017" s="9" t="inlineStr">
        <is>
          <t>2026-04</t>
        </is>
      </c>
      <c r="C7017" s="10" t="n">
        <v>46117</v>
      </c>
      <c r="D7017" s="9" t="inlineStr">
        <is>
          <t>Bound</t>
        </is>
      </c>
      <c r="E7017" s="8" t="inlineStr">
        <is>
          <t>Saoirse Castellanos</t>
        </is>
      </c>
      <c r="F7017" s="11" t="n">
        <v>1957</v>
      </c>
      <c r="G7017" s="8" t="inlineStr">
        <is>
          <t>Ferrari</t>
        </is>
      </c>
      <c r="H7017" s="8" t="inlineStr">
        <is>
          <t>296 GTB</t>
        </is>
      </c>
      <c r="I7017" s="8" t="inlineStr">
        <is>
          <t>KD1C9CZ04TN74P20A</t>
        </is>
      </c>
      <c r="J7017" s="8" t="inlineStr">
        <is>
          <t>03 - Supercar</t>
        </is>
      </c>
      <c r="K7017" s="12" t="n">
        <v>625000</v>
      </c>
      <c r="L7017" s="8" t="inlineStr">
        <is>
          <t>Ohio</t>
        </is>
      </c>
      <c r="M7017" s="13" t="n">
        <v>15571.93</v>
      </c>
      <c r="N7017" s="13" t="n">
        <v>12932.49</v>
      </c>
      <c r="O7017" s="8" t="n"/>
    </row>
    <row r="7018">
      <c r="A7018" s="8" t="inlineStr">
        <is>
          <t>CANON-202604-006981</t>
        </is>
      </c>
      <c r="B7018" s="9" t="inlineStr">
        <is>
          <t>2026-04</t>
        </is>
      </c>
      <c r="C7018" s="10" t="n">
        <v>46128</v>
      </c>
      <c r="D7018" s="9" t="inlineStr">
        <is>
          <t>Bound</t>
        </is>
      </c>
      <c r="E7018" s="8" t="inlineStr">
        <is>
          <t>Noor Harrington</t>
        </is>
      </c>
      <c r="F7018" s="11" t="n">
        <v>1981</v>
      </c>
      <c r="G7018" s="8" t="inlineStr">
        <is>
          <t>Jaguar</t>
        </is>
      </c>
      <c r="H7018" s="8" t="inlineStr">
        <is>
          <t>E-Type Series 1</t>
        </is>
      </c>
      <c r="I7018" s="8" t="inlineStr">
        <is>
          <t>00JN327BEW9VUV1JA</t>
        </is>
      </c>
      <c r="J7018" s="8" t="inlineStr">
        <is>
          <t>07 - Post-War Classic (1946-1972)</t>
        </is>
      </c>
      <c r="K7018" s="12" t="n">
        <v>1165000</v>
      </c>
      <c r="L7018" s="8" t="inlineStr">
        <is>
          <t>Louisiana</t>
        </is>
      </c>
      <c r="M7018" s="13" t="n">
        <v>10106.92</v>
      </c>
      <c r="N7018" s="13" t="n">
        <v>8393.799999999999</v>
      </c>
      <c r="O7018" s="8" t="n"/>
    </row>
    <row r="7019">
      <c r="A7019" s="8" t="inlineStr">
        <is>
          <t>CANON-202604-006983</t>
        </is>
      </c>
      <c r="B7019" s="9" t="inlineStr">
        <is>
          <t>2026-04</t>
        </is>
      </c>
      <c r="C7019" s="10" t="n">
        <v>46137</v>
      </c>
      <c r="D7019" s="9" t="inlineStr">
        <is>
          <t>Bound</t>
        </is>
      </c>
      <c r="E7019" s="8" t="inlineStr">
        <is>
          <t>Noor Rourke</t>
        </is>
      </c>
      <c r="F7019" s="11" t="n">
        <v>1980</v>
      </c>
      <c r="G7019" s="8" t="inlineStr">
        <is>
          <t>Bentley</t>
        </is>
      </c>
      <c r="H7019" s="8" t="inlineStr">
        <is>
          <t>Continental GT</t>
        </is>
      </c>
      <c r="I7019" s="8" t="inlineStr">
        <is>
          <t>CG8G818G5995C4TVC</t>
        </is>
      </c>
      <c r="J7019" s="8" t="inlineStr">
        <is>
          <t>02 - Sports / GT</t>
        </is>
      </c>
      <c r="K7019" s="12" t="n">
        <v>650000</v>
      </c>
      <c r="L7019" s="8" t="inlineStr">
        <is>
          <t>Illinois</t>
        </is>
      </c>
      <c r="M7019" s="13" t="n">
        <v>10841.51</v>
      </c>
      <c r="N7019" s="13" t="n">
        <v>9003.870000000001</v>
      </c>
      <c r="O7019" s="8" t="n"/>
    </row>
    <row r="7020">
      <c r="A7020" s="8" t="inlineStr">
        <is>
          <t>CANON-202604-006985</t>
        </is>
      </c>
      <c r="B7020" s="9" t="inlineStr">
        <is>
          <t>2026-04</t>
        </is>
      </c>
      <c r="C7020" s="10" t="n">
        <v>46132</v>
      </c>
      <c r="D7020" s="9" t="inlineStr">
        <is>
          <t>Bound</t>
        </is>
      </c>
      <c r="E7020" s="8" t="inlineStr">
        <is>
          <t>Leopold Nakashima</t>
        </is>
      </c>
      <c r="F7020" s="11" t="n">
        <v>2015</v>
      </c>
      <c r="G7020" s="8" t="inlineStr">
        <is>
          <t>Lamborghini</t>
        </is>
      </c>
      <c r="H7020" s="8" t="inlineStr">
        <is>
          <t>Huracan EVO</t>
        </is>
      </c>
      <c r="I7020" s="8" t="inlineStr">
        <is>
          <t>FXER9Y1DZD0PHRU2X</t>
        </is>
      </c>
      <c r="J7020" s="8" t="inlineStr">
        <is>
          <t>03 - Supercar</t>
        </is>
      </c>
      <c r="K7020" s="12" t="n">
        <v>505000</v>
      </c>
      <c r="L7020" s="8" t="inlineStr">
        <is>
          <t>Ohio</t>
        </is>
      </c>
      <c r="M7020" s="13" t="n">
        <v>12582.12</v>
      </c>
      <c r="N7020" s="13" t="n">
        <v>10449.45</v>
      </c>
      <c r="O7020" s="8" t="n"/>
    </row>
    <row r="7021">
      <c r="A7021" s="8" t="inlineStr">
        <is>
          <t>CANON-202604-006987</t>
        </is>
      </c>
      <c r="B7021" s="9" t="inlineStr">
        <is>
          <t>2026-04</t>
        </is>
      </c>
      <c r="C7021" s="10" t="n">
        <v>46127</v>
      </c>
      <c r="D7021" s="9" t="inlineStr">
        <is>
          <t>Bound</t>
        </is>
      </c>
      <c r="E7021" s="8" t="inlineStr">
        <is>
          <t>Aurelio Harrington</t>
        </is>
      </c>
      <c r="F7021" s="11" t="n">
        <v>1972</v>
      </c>
      <c r="G7021" s="8" t="inlineStr">
        <is>
          <t>Aston Martin</t>
        </is>
      </c>
      <c r="H7021" s="8" t="inlineStr">
        <is>
          <t>DB12</t>
        </is>
      </c>
      <c r="I7021" s="8" t="inlineStr">
        <is>
          <t>4BDTBTHLG2GAALWV2</t>
        </is>
      </c>
      <c r="J7021" s="8" t="inlineStr">
        <is>
          <t>02 - Sports / GT</t>
        </is>
      </c>
      <c r="K7021" s="12" t="n">
        <v>545000</v>
      </c>
      <c r="L7021" s="8" t="inlineStr">
        <is>
          <t>New Hampshire</t>
        </is>
      </c>
      <c r="M7021" s="13" t="n">
        <v>6951.32</v>
      </c>
      <c r="N7021" s="13" t="n">
        <v>5773.07</v>
      </c>
      <c r="O7021" s="8" t="n"/>
    </row>
    <row r="7022">
      <c r="A7022" s="8" t="inlineStr">
        <is>
          <t>CANON-202604-006989</t>
        </is>
      </c>
      <c r="B7022" s="9" t="inlineStr">
        <is>
          <t>2026-04</t>
        </is>
      </c>
      <c r="C7022" s="10" t="n">
        <v>46138</v>
      </c>
      <c r="D7022" s="9" t="inlineStr">
        <is>
          <t>Bound</t>
        </is>
      </c>
      <c r="E7022" s="8" t="inlineStr">
        <is>
          <t>Lorenzo Larsson</t>
        </is>
      </c>
      <c r="F7022" s="11" t="n">
        <v>2009</v>
      </c>
      <c r="G7022" s="8" t="inlineStr">
        <is>
          <t>Aston Martin</t>
        </is>
      </c>
      <c r="H7022" s="8" t="inlineStr">
        <is>
          <t>DB12</t>
        </is>
      </c>
      <c r="I7022" s="8" t="inlineStr">
        <is>
          <t>HTKYN7V7NLNUMJA24</t>
        </is>
      </c>
      <c r="J7022" s="8" t="inlineStr">
        <is>
          <t>02 - Sports / GT</t>
        </is>
      </c>
      <c r="K7022" s="12" t="n">
        <v>740000</v>
      </c>
      <c r="L7022" s="8" t="inlineStr">
        <is>
          <t>Florida</t>
        </is>
      </c>
      <c r="M7022" s="13" t="n">
        <v>12887.17</v>
      </c>
      <c r="N7022" s="13" t="n">
        <v>10702.79</v>
      </c>
      <c r="O7022" s="8" t="n"/>
    </row>
    <row r="7023">
      <c r="A7023" s="8" t="inlineStr">
        <is>
          <t>CANON-202604-006990</t>
        </is>
      </c>
      <c r="B7023" s="9" t="inlineStr">
        <is>
          <t>2026-04</t>
        </is>
      </c>
      <c r="C7023" s="10" t="n">
        <v>46127</v>
      </c>
      <c r="D7023" s="9" t="inlineStr">
        <is>
          <t>Bound</t>
        </is>
      </c>
      <c r="E7023" s="8" t="inlineStr">
        <is>
          <t>Priya Delacroix</t>
        </is>
      </c>
      <c r="F7023" s="11" t="n">
        <v>1969</v>
      </c>
      <c r="G7023" s="8" t="inlineStr">
        <is>
          <t>Lamborghini</t>
        </is>
      </c>
      <c r="H7023" s="8" t="inlineStr">
        <is>
          <t>Huracan EVO</t>
        </is>
      </c>
      <c r="I7023" s="8" t="inlineStr">
        <is>
          <t>2ZPXW8DF0010Y4SEP</t>
        </is>
      </c>
      <c r="J7023" s="8" t="inlineStr">
        <is>
          <t>03 - Supercar</t>
        </is>
      </c>
      <c r="K7023" s="12" t="n">
        <v>1950000</v>
      </c>
      <c r="L7023" s="8" t="inlineStr">
        <is>
          <t>Texas</t>
        </is>
      </c>
      <c r="M7023" s="13" t="n">
        <v>33849.06</v>
      </c>
      <c r="N7023" s="13" t="n">
        <v>28111.64</v>
      </c>
      <c r="O7023" s="8" t="n"/>
    </row>
    <row r="7024">
      <c r="A7024" s="8" t="inlineStr">
        <is>
          <t>CANON-202604-006991</t>
        </is>
      </c>
      <c r="B7024" s="9" t="inlineStr">
        <is>
          <t>2026-04</t>
        </is>
      </c>
      <c r="C7024" s="10" t="n">
        <v>46125</v>
      </c>
      <c r="D7024" s="9" t="inlineStr">
        <is>
          <t>Bound</t>
        </is>
      </c>
      <c r="E7024" s="8" t="inlineStr">
        <is>
          <t>Fenwick Ashcombe</t>
        </is>
      </c>
      <c r="F7024" s="11" t="n">
        <v>1961</v>
      </c>
      <c r="G7024" s="8" t="inlineStr">
        <is>
          <t>Mercedes-Benz</t>
        </is>
      </c>
      <c r="H7024" s="8" t="inlineStr">
        <is>
          <t>AMG GT</t>
        </is>
      </c>
      <c r="I7024" s="8" t="inlineStr">
        <is>
          <t>R3U92ZTK7E4HBV0X7</t>
        </is>
      </c>
      <c r="J7024" s="8" t="inlineStr">
        <is>
          <t>02 - Sports / GT</t>
        </is>
      </c>
      <c r="K7024" s="12" t="n">
        <v>170000</v>
      </c>
      <c r="L7024" s="8" t="inlineStr">
        <is>
          <t>Missouri</t>
        </is>
      </c>
      <c r="M7024" s="13" t="n">
        <v>3128</v>
      </c>
      <c r="N7024" s="13" t="n">
        <v>2597.8</v>
      </c>
      <c r="O7024" s="8" t="n"/>
    </row>
    <row r="7025">
      <c r="A7025" s="8" t="inlineStr">
        <is>
          <t>CANON-202604-006992</t>
        </is>
      </c>
      <c r="B7025" s="9" t="inlineStr">
        <is>
          <t>2026-04</t>
        </is>
      </c>
      <c r="C7025" s="10" t="n">
        <v>46139</v>
      </c>
      <c r="D7025" s="9" t="inlineStr">
        <is>
          <t>Bound</t>
        </is>
      </c>
      <c r="E7025" s="8" t="inlineStr">
        <is>
          <t>Delphine Rourke</t>
        </is>
      </c>
      <c r="F7025" s="11" t="n">
        <v>1990</v>
      </c>
      <c r="G7025" s="8" t="inlineStr">
        <is>
          <t>Ferrari</t>
        </is>
      </c>
      <c r="H7025" s="8" t="inlineStr">
        <is>
          <t>SF90 Stradale</t>
        </is>
      </c>
      <c r="I7025" s="8" t="inlineStr">
        <is>
          <t>JAKCRV90UM69TALAJ</t>
        </is>
      </c>
      <c r="J7025" s="8" t="inlineStr">
        <is>
          <t>03 - Supercar</t>
        </is>
      </c>
      <c r="K7025" s="12" t="n">
        <v>610000</v>
      </c>
      <c r="L7025" s="8" t="inlineStr">
        <is>
          <t>Missouri</t>
        </is>
      </c>
      <c r="M7025" s="13" t="n">
        <v>11590</v>
      </c>
      <c r="N7025" s="13" t="n">
        <v>9625.5</v>
      </c>
      <c r="O7025" s="8" t="n"/>
    </row>
    <row r="7026">
      <c r="A7026" s="8" t="inlineStr">
        <is>
          <t>CANON-202604-006994</t>
        </is>
      </c>
      <c r="B7026" s="9" t="inlineStr">
        <is>
          <t>2026-04</t>
        </is>
      </c>
      <c r="C7026" s="10" t="n">
        <v>46127</v>
      </c>
      <c r="D7026" s="9" t="inlineStr">
        <is>
          <t>Bound</t>
        </is>
      </c>
      <c r="E7026" s="8" t="inlineStr">
        <is>
          <t>Mireille Vasquez</t>
        </is>
      </c>
      <c r="F7026" s="11" t="n">
        <v>1997</v>
      </c>
      <c r="G7026" s="8" t="inlineStr">
        <is>
          <t>Aston Martin</t>
        </is>
      </c>
      <c r="H7026" s="8" t="inlineStr">
        <is>
          <t>DB12</t>
        </is>
      </c>
      <c r="I7026" s="8" t="inlineStr">
        <is>
          <t>JHTU50M358ZW403WW</t>
        </is>
      </c>
      <c r="J7026" s="8" t="inlineStr">
        <is>
          <t>02 - Sports / GT</t>
        </is>
      </c>
      <c r="K7026" s="12" t="n">
        <v>665000</v>
      </c>
      <c r="L7026" s="8" t="inlineStr">
        <is>
          <t>Washington</t>
        </is>
      </c>
      <c r="M7026" s="13" t="n">
        <v>7829.43</v>
      </c>
      <c r="N7026" s="13" t="n">
        <v>6502.34</v>
      </c>
      <c r="O7026" s="8" t="n"/>
    </row>
    <row r="7027">
      <c r="A7027" s="8" t="inlineStr">
        <is>
          <t>CANON-202604-006995</t>
        </is>
      </c>
      <c r="B7027" s="9" t="inlineStr">
        <is>
          <t>2026-04</t>
        </is>
      </c>
      <c r="C7027" s="10" t="n">
        <v>46132</v>
      </c>
      <c r="D7027" s="9" t="inlineStr">
        <is>
          <t>Bound</t>
        </is>
      </c>
      <c r="E7027" s="8" t="inlineStr">
        <is>
          <t>Leopold Bellandi</t>
        </is>
      </c>
      <c r="F7027" s="11" t="n">
        <v>1964</v>
      </c>
      <c r="G7027" s="8" t="inlineStr">
        <is>
          <t>Mercedes-Benz</t>
        </is>
      </c>
      <c r="H7027" s="8" t="inlineStr">
        <is>
          <t>AMG GT</t>
        </is>
      </c>
      <c r="I7027" s="8" t="inlineStr">
        <is>
          <t>GT878GU056VJNBCBM</t>
        </is>
      </c>
      <c r="J7027" s="8" t="inlineStr">
        <is>
          <t>02 - Sports / GT</t>
        </is>
      </c>
      <c r="K7027" s="12" t="n">
        <v>540000</v>
      </c>
      <c r="L7027" s="8" t="inlineStr">
        <is>
          <t>Florida</t>
        </is>
      </c>
      <c r="M7027" s="13" t="n">
        <v>9404.15</v>
      </c>
      <c r="N7027" s="13" t="n">
        <v>7810.15</v>
      </c>
      <c r="O7027" s="8" t="n"/>
    </row>
    <row r="7028">
      <c r="A7028" s="8" t="inlineStr">
        <is>
          <t>CANON-202604-006996</t>
        </is>
      </c>
      <c r="B7028" s="9" t="inlineStr">
        <is>
          <t>2026-04</t>
        </is>
      </c>
      <c r="C7028" s="10" t="n">
        <v>46117</v>
      </c>
      <c r="D7028" s="9" t="inlineStr">
        <is>
          <t>Bound</t>
        </is>
      </c>
      <c r="E7028" s="8" t="inlineStr">
        <is>
          <t>Everett Kingsford</t>
        </is>
      </c>
      <c r="F7028" s="11" t="n">
        <v>2010</v>
      </c>
      <c r="G7028" s="8" t="inlineStr">
        <is>
          <t>Ferrari</t>
        </is>
      </c>
      <c r="H7028" s="8" t="inlineStr">
        <is>
          <t>275 GTB/4</t>
        </is>
      </c>
      <c r="I7028" s="8" t="inlineStr">
        <is>
          <t>J21ZUL2UETTLYG8NJ</t>
        </is>
      </c>
      <c r="J7028" s="8" t="inlineStr">
        <is>
          <t>07 - Post-War Classic (1946-1972)</t>
        </is>
      </c>
      <c r="K7028" s="12" t="n">
        <v>270000</v>
      </c>
      <c r="L7028" s="8" t="inlineStr">
        <is>
          <t>Washington</t>
        </is>
      </c>
      <c r="M7028" s="13" t="n">
        <v>2347.47</v>
      </c>
      <c r="N7028" s="13" t="n">
        <v>1949.57</v>
      </c>
      <c r="O7028" s="8" t="n"/>
    </row>
    <row r="7029">
      <c r="A7029" s="8" t="inlineStr">
        <is>
          <t>CANON-202604-006998</t>
        </is>
      </c>
      <c r="B7029" s="9" t="inlineStr">
        <is>
          <t>2026-04</t>
        </is>
      </c>
      <c r="C7029" s="10" t="n">
        <v>46129</v>
      </c>
      <c r="D7029" s="9" t="inlineStr">
        <is>
          <t>Bound</t>
        </is>
      </c>
      <c r="E7029" s="8" t="inlineStr">
        <is>
          <t>Everett Larsson</t>
        </is>
      </c>
      <c r="F7029" s="11" t="n">
        <v>1972</v>
      </c>
      <c r="G7029" s="8" t="inlineStr">
        <is>
          <t>BMW</t>
        </is>
      </c>
      <c r="H7029" s="8" t="inlineStr">
        <is>
          <t>M8 Competition</t>
        </is>
      </c>
      <c r="I7029" s="8" t="inlineStr">
        <is>
          <t>U8TG2TSJKVLKSP15D</t>
        </is>
      </c>
      <c r="J7029" s="8" t="inlineStr">
        <is>
          <t>02 - Sports / GT</t>
        </is>
      </c>
      <c r="K7029" s="12" t="n">
        <v>165000</v>
      </c>
      <c r="L7029" s="8" t="inlineStr">
        <is>
          <t>New Mexico</t>
        </is>
      </c>
      <c r="M7029" s="13" t="n">
        <v>3666.11</v>
      </c>
      <c r="N7029" s="13" t="n">
        <v>3044.7</v>
      </c>
      <c r="O7029" s="8" t="n"/>
    </row>
    <row r="7030">
      <c r="A7030" s="8" t="inlineStr">
        <is>
          <t>CANON-202604-007002</t>
        </is>
      </c>
      <c r="B7030" s="9" t="inlineStr">
        <is>
          <t>2026-04</t>
        </is>
      </c>
      <c r="C7030" s="10" t="n">
        <v>46131</v>
      </c>
      <c r="D7030" s="9" t="inlineStr">
        <is>
          <t>Bound</t>
        </is>
      </c>
      <c r="E7030" s="8" t="inlineStr">
        <is>
          <t>Sunniva Merriweather</t>
        </is>
      </c>
      <c r="F7030" s="11" t="n">
        <v>1967</v>
      </c>
      <c r="G7030" s="8" t="inlineStr">
        <is>
          <t>BMW</t>
        </is>
      </c>
      <c r="H7030" s="8" t="inlineStr">
        <is>
          <t>M8 Competition</t>
        </is>
      </c>
      <c r="I7030" s="8" t="inlineStr">
        <is>
          <t>FFC0CZ4EVB9462YDH</t>
        </is>
      </c>
      <c r="J7030" s="8" t="inlineStr">
        <is>
          <t>02 - Sports / GT</t>
        </is>
      </c>
      <c r="K7030" s="12" t="n">
        <v>305000</v>
      </c>
      <c r="L7030" s="8" t="inlineStr">
        <is>
          <t>Maine</t>
        </is>
      </c>
      <c r="M7030" s="13" t="n">
        <v>4661.32</v>
      </c>
      <c r="N7030" s="13" t="n">
        <v>3871.23</v>
      </c>
      <c r="O7030" s="8" t="n"/>
    </row>
    <row r="7031">
      <c r="A7031" s="8" t="inlineStr">
        <is>
          <t>CANON-202604-007003</t>
        </is>
      </c>
      <c r="B7031" s="9" t="inlineStr">
        <is>
          <t>2026-04</t>
        </is>
      </c>
      <c r="C7031" s="10" t="n">
        <v>46120</v>
      </c>
      <c r="D7031" s="9" t="inlineStr">
        <is>
          <t>Bound</t>
        </is>
      </c>
      <c r="E7031" s="8" t="inlineStr">
        <is>
          <t>Anouk Bellandi</t>
        </is>
      </c>
      <c r="F7031" s="11" t="n">
        <v>1956</v>
      </c>
      <c r="G7031" s="8" t="inlineStr">
        <is>
          <t>BMW</t>
        </is>
      </c>
      <c r="H7031" s="8" t="inlineStr">
        <is>
          <t>M8 Competition</t>
        </is>
      </c>
      <c r="I7031" s="8" t="inlineStr">
        <is>
          <t>7NYWDE2D3BV0R08KV</t>
        </is>
      </c>
      <c r="J7031" s="8" t="inlineStr">
        <is>
          <t>02 - Sports / GT</t>
        </is>
      </c>
      <c r="K7031" s="12" t="n">
        <v>460000</v>
      </c>
      <c r="L7031" s="8" t="inlineStr">
        <is>
          <t>Florida</t>
        </is>
      </c>
      <c r="M7031" s="13" t="n">
        <v>9243.4</v>
      </c>
      <c r="N7031" s="13" t="n">
        <v>7676.64</v>
      </c>
      <c r="O7031" s="8" t="n"/>
    </row>
    <row r="7032">
      <c r="A7032" s="8" t="inlineStr">
        <is>
          <t>CANON-202604-007004</t>
        </is>
      </c>
      <c r="B7032" s="9" t="inlineStr">
        <is>
          <t>2026-04</t>
        </is>
      </c>
      <c r="C7032" s="10" t="n">
        <v>46122</v>
      </c>
      <c r="D7032" s="9" t="inlineStr">
        <is>
          <t>Bound</t>
        </is>
      </c>
      <c r="E7032" s="8" t="inlineStr">
        <is>
          <t>Aurelio Farkas</t>
        </is>
      </c>
      <c r="F7032" s="11" t="n">
        <v>1965</v>
      </c>
      <c r="G7032" s="8" t="inlineStr">
        <is>
          <t>Porsche</t>
        </is>
      </c>
      <c r="H7032" s="8" t="inlineStr">
        <is>
          <t>911 Turbo S</t>
        </is>
      </c>
      <c r="I7032" s="8" t="inlineStr">
        <is>
          <t>7KZU4Z6K0ZMP86TXV</t>
        </is>
      </c>
      <c r="J7032" s="8" t="inlineStr">
        <is>
          <t>02 - Sports / GT</t>
        </is>
      </c>
      <c r="K7032" s="12" t="n">
        <v>390000</v>
      </c>
      <c r="L7032" s="8" t="inlineStr">
        <is>
          <t>Nevada</t>
        </is>
      </c>
      <c r="M7032" s="13" t="n">
        <v>6457.08</v>
      </c>
      <c r="N7032" s="13" t="n">
        <v>5362.6</v>
      </c>
      <c r="O7032" s="8" t="n"/>
    </row>
    <row r="7033">
      <c r="A7033" s="8" t="inlineStr">
        <is>
          <t>CANON-202604-007005</t>
        </is>
      </c>
      <c r="B7033" s="9" t="inlineStr">
        <is>
          <t>2026-04</t>
        </is>
      </c>
      <c r="C7033" s="10" t="n">
        <v>46140</v>
      </c>
      <c r="D7033" s="9" t="inlineStr">
        <is>
          <t>Bound</t>
        </is>
      </c>
      <c r="E7033" s="8" t="inlineStr">
        <is>
          <t>Cassius Larsson</t>
        </is>
      </c>
      <c r="F7033" s="11" t="n">
        <v>1961</v>
      </c>
      <c r="G7033" s="8" t="inlineStr">
        <is>
          <t>Aston Martin</t>
        </is>
      </c>
      <c r="H7033" s="8" t="inlineStr">
        <is>
          <t>DB12</t>
        </is>
      </c>
      <c r="I7033" s="8" t="inlineStr">
        <is>
          <t>7HS9ZY9ECSUZ1FF6H</t>
        </is>
      </c>
      <c r="J7033" s="8" t="inlineStr">
        <is>
          <t>02 - Sports / GT</t>
        </is>
      </c>
      <c r="K7033" s="12" t="n">
        <v>1030000</v>
      </c>
      <c r="L7033" s="8" t="inlineStr">
        <is>
          <t>Pennsylvania</t>
        </is>
      </c>
      <c r="M7033" s="13" t="n">
        <v>10688.68</v>
      </c>
      <c r="N7033" s="13" t="n">
        <v>8876.950000000001</v>
      </c>
      <c r="O7033" s="8" t="n"/>
    </row>
    <row r="7034">
      <c r="A7034" s="8" t="inlineStr">
        <is>
          <t>CANON-202604-007006</t>
        </is>
      </c>
      <c r="B7034" s="9" t="inlineStr">
        <is>
          <t>2026-04</t>
        </is>
      </c>
      <c r="C7034" s="10" t="n">
        <v>46133</v>
      </c>
      <c r="D7034" s="9" t="inlineStr">
        <is>
          <t>Bound</t>
        </is>
      </c>
      <c r="E7034" s="8" t="inlineStr">
        <is>
          <t>Lorenzo Larsson</t>
        </is>
      </c>
      <c r="F7034" s="11" t="n">
        <v>1992</v>
      </c>
      <c r="G7034" s="8" t="inlineStr">
        <is>
          <t>Mercedes-Benz</t>
        </is>
      </c>
      <c r="H7034" s="8" t="inlineStr">
        <is>
          <t>280SL Pagoda</t>
        </is>
      </c>
      <c r="I7034" s="8" t="inlineStr">
        <is>
          <t>NR2JWCJ7Y4DR6DHSC</t>
        </is>
      </c>
      <c r="J7034" s="8" t="inlineStr">
        <is>
          <t>07 - Post-War Classic (1946-1972)</t>
        </is>
      </c>
      <c r="K7034" s="12" t="n">
        <v>445000</v>
      </c>
      <c r="L7034" s="8" t="inlineStr">
        <is>
          <t>Texas</t>
        </is>
      </c>
      <c r="M7034" s="13" t="n">
        <v>4634.72</v>
      </c>
      <c r="N7034" s="13" t="n">
        <v>3849.13</v>
      </c>
      <c r="O7034" s="8" t="n"/>
    </row>
    <row r="7035">
      <c r="A7035" s="8" t="inlineStr">
        <is>
          <t>CANON-202604-007007</t>
        </is>
      </c>
      <c r="B7035" s="9" t="inlineStr">
        <is>
          <t>2026-04</t>
        </is>
      </c>
      <c r="C7035" s="10" t="n">
        <v>46136</v>
      </c>
      <c r="D7035" s="9" t="inlineStr">
        <is>
          <t>Bound</t>
        </is>
      </c>
      <c r="E7035" s="8" t="inlineStr">
        <is>
          <t>Fenwick Blackwood</t>
        </is>
      </c>
      <c r="F7035" s="11" t="n">
        <v>2010</v>
      </c>
      <c r="G7035" s="8" t="inlineStr">
        <is>
          <t>Ferrari</t>
        </is>
      </c>
      <c r="H7035" s="8" t="inlineStr">
        <is>
          <t>SF90 Stradale</t>
        </is>
      </c>
      <c r="I7035" s="8" t="inlineStr">
        <is>
          <t>4S1GRBXWS99H6CHGX</t>
        </is>
      </c>
      <c r="J7035" s="8" t="inlineStr">
        <is>
          <t>03 - Supercar</t>
        </is>
      </c>
      <c r="K7035" s="12" t="n">
        <v>730000</v>
      </c>
      <c r="L7035" s="8" t="inlineStr">
        <is>
          <t>Texas</t>
        </is>
      </c>
      <c r="M7035" s="13" t="n">
        <v>15047.64</v>
      </c>
      <c r="N7035" s="13" t="n">
        <v>12497.07</v>
      </c>
      <c r="O7035" s="8" t="n"/>
    </row>
    <row r="7036">
      <c r="A7036" s="8" t="inlineStr">
        <is>
          <t>CANON-202604-007008</t>
        </is>
      </c>
      <c r="B7036" s="9" t="inlineStr">
        <is>
          <t>2026-04</t>
        </is>
      </c>
      <c r="C7036" s="10" t="n">
        <v>46124</v>
      </c>
      <c r="D7036" s="9" t="inlineStr">
        <is>
          <t>Bound</t>
        </is>
      </c>
      <c r="E7036" s="8" t="inlineStr">
        <is>
          <t>Priya Rourke</t>
        </is>
      </c>
      <c r="F7036" s="11" t="n">
        <v>1976</v>
      </c>
      <c r="G7036" s="8" t="inlineStr">
        <is>
          <t>BMW</t>
        </is>
      </c>
      <c r="H7036" s="8" t="inlineStr">
        <is>
          <t>M8 Competition</t>
        </is>
      </c>
      <c r="I7036" s="8" t="inlineStr">
        <is>
          <t>43603F668F4JXL6AA</t>
        </is>
      </c>
      <c r="J7036" s="8" t="inlineStr">
        <is>
          <t>02 - Sports / GT</t>
        </is>
      </c>
      <c r="K7036" s="12" t="n">
        <v>305000</v>
      </c>
      <c r="L7036" s="8" t="inlineStr">
        <is>
          <t>New Hampshire</t>
        </is>
      </c>
      <c r="M7036" s="13" t="n">
        <v>4488.68</v>
      </c>
      <c r="N7036" s="13" t="n">
        <v>3727.85</v>
      </c>
      <c r="O7036" s="8" t="n"/>
    </row>
    <row r="7037">
      <c r="A7037" s="8" t="inlineStr">
        <is>
          <t>CANON-202604-007010</t>
        </is>
      </c>
      <c r="B7037" s="9" t="inlineStr">
        <is>
          <t>2026-04</t>
        </is>
      </c>
      <c r="C7037" s="10" t="n">
        <v>46116</v>
      </c>
      <c r="D7037" s="9" t="inlineStr">
        <is>
          <t>Bound</t>
        </is>
      </c>
      <c r="E7037" s="8" t="inlineStr">
        <is>
          <t>Ottilie Thistlewood</t>
        </is>
      </c>
      <c r="F7037" s="11" t="n">
        <v>1958</v>
      </c>
      <c r="G7037" s="8" t="inlineStr">
        <is>
          <t>Mercedes-Benz</t>
        </is>
      </c>
      <c r="H7037" s="8" t="inlineStr">
        <is>
          <t>280SL Pagoda</t>
        </is>
      </c>
      <c r="I7037" s="8" t="inlineStr">
        <is>
          <t>8D1DMDYLG6PNNX6WK</t>
        </is>
      </c>
      <c r="J7037" s="8" t="inlineStr">
        <is>
          <t>07 - Post-War Classic (1946-1972)</t>
        </is>
      </c>
      <c r="K7037" s="12" t="n">
        <v>740000</v>
      </c>
      <c r="L7037" s="8" t="inlineStr">
        <is>
          <t>North Carolina</t>
        </is>
      </c>
      <c r="M7037" s="13" t="n">
        <v>6904.34</v>
      </c>
      <c r="N7037" s="13" t="n">
        <v>5734.05</v>
      </c>
      <c r="O7037" s="8" t="n"/>
    </row>
    <row r="7038">
      <c r="A7038" s="8" t="inlineStr">
        <is>
          <t>CANON-202604-007011</t>
        </is>
      </c>
      <c r="B7038" s="9" t="inlineStr">
        <is>
          <t>2026-04</t>
        </is>
      </c>
      <c r="C7038" s="10" t="n">
        <v>46134</v>
      </c>
      <c r="D7038" s="9" t="inlineStr">
        <is>
          <t>Bound</t>
        </is>
      </c>
      <c r="E7038" s="8" t="inlineStr">
        <is>
          <t>Anouk Rourke</t>
        </is>
      </c>
      <c r="F7038" s="11" t="n">
        <v>2002</v>
      </c>
      <c r="G7038" s="8" t="inlineStr">
        <is>
          <t>Jaguar</t>
        </is>
      </c>
      <c r="H7038" s="8" t="inlineStr">
        <is>
          <t>E-Type Series 1</t>
        </is>
      </c>
      <c r="I7038" s="8" t="inlineStr">
        <is>
          <t>65LVE091A3JHK4BZA</t>
        </is>
      </c>
      <c r="J7038" s="8" t="inlineStr">
        <is>
          <t>07 - Post-War Classic (1946-1972)</t>
        </is>
      </c>
      <c r="K7038" s="12" t="n">
        <v>890000</v>
      </c>
      <c r="L7038" s="8" t="inlineStr">
        <is>
          <t>Michigan</t>
        </is>
      </c>
      <c r="M7038" s="13" t="n">
        <v>11192.17</v>
      </c>
      <c r="N7038" s="13" t="n">
        <v>9295.1</v>
      </c>
      <c r="O7038" s="8" t="n"/>
    </row>
    <row r="7039">
      <c r="A7039" s="8" t="inlineStr">
        <is>
          <t>CANON-202604-007013</t>
        </is>
      </c>
      <c r="B7039" s="9" t="inlineStr">
        <is>
          <t>2026-04</t>
        </is>
      </c>
      <c r="C7039" s="10" t="n">
        <v>46115</v>
      </c>
      <c r="D7039" s="9" t="inlineStr">
        <is>
          <t>Bound</t>
        </is>
      </c>
      <c r="E7039" s="8" t="inlineStr">
        <is>
          <t>Saoirse Kingsford</t>
        </is>
      </c>
      <c r="F7039" s="11" t="n">
        <v>1967</v>
      </c>
      <c r="G7039" s="8" t="inlineStr">
        <is>
          <t>BMW</t>
        </is>
      </c>
      <c r="H7039" s="8" t="inlineStr">
        <is>
          <t>M8 Competition</t>
        </is>
      </c>
      <c r="I7039" s="8" t="inlineStr">
        <is>
          <t>YYAPMV8DSGMCAZPCX</t>
        </is>
      </c>
      <c r="J7039" s="8" t="inlineStr">
        <is>
          <t>02 - Sports / GT</t>
        </is>
      </c>
      <c r="K7039" s="12" t="n">
        <v>740000</v>
      </c>
      <c r="L7039" s="8" t="inlineStr">
        <is>
          <t>South Dakota</t>
        </is>
      </c>
      <c r="M7039" s="13" t="n">
        <v>10073.77</v>
      </c>
      <c r="N7039" s="13" t="n">
        <v>8366.27</v>
      </c>
      <c r="O7039" s="8" t="n"/>
    </row>
    <row r="7040">
      <c r="A7040" s="8" t="inlineStr">
        <is>
          <t>CANON-202604-007017</t>
        </is>
      </c>
      <c r="B7040" s="9" t="inlineStr">
        <is>
          <t>2026-04</t>
        </is>
      </c>
      <c r="C7040" s="10" t="n">
        <v>46137</v>
      </c>
      <c r="D7040" s="9" t="inlineStr">
        <is>
          <t>Bound</t>
        </is>
      </c>
      <c r="E7040" s="8" t="inlineStr">
        <is>
          <t>Ingrid Merriweather</t>
        </is>
      </c>
      <c r="F7040" s="11" t="n">
        <v>2022</v>
      </c>
      <c r="G7040" s="8" t="inlineStr">
        <is>
          <t>McLaren</t>
        </is>
      </c>
      <c r="H7040" s="8" t="inlineStr">
        <is>
          <t>750S</t>
        </is>
      </c>
      <c r="I7040" s="8" t="inlineStr">
        <is>
          <t>1RXKYKDCDCRYDR4H1</t>
        </is>
      </c>
      <c r="J7040" s="8" t="inlineStr">
        <is>
          <t>03 - Supercar</t>
        </is>
      </c>
      <c r="K7040" s="12" t="n">
        <v>770000</v>
      </c>
      <c r="L7040" s="8" t="inlineStr">
        <is>
          <t>Massachusetts</t>
        </is>
      </c>
      <c r="M7040" s="13" t="n">
        <v>17252.36</v>
      </c>
      <c r="N7040" s="13" t="n">
        <v>14328.08</v>
      </c>
      <c r="O7040" s="8" t="n"/>
    </row>
    <row r="7041">
      <c r="A7041" s="8" t="inlineStr">
        <is>
          <t>CANON-202604-007018</t>
        </is>
      </c>
      <c r="B7041" s="9" t="inlineStr">
        <is>
          <t>2026-04</t>
        </is>
      </c>
      <c r="C7041" s="10" t="n">
        <v>46134</v>
      </c>
      <c r="D7041" s="9" t="inlineStr">
        <is>
          <t>Bound</t>
        </is>
      </c>
      <c r="E7041" s="8" t="inlineStr">
        <is>
          <t>Aurelio Whitlock</t>
        </is>
      </c>
      <c r="F7041" s="11" t="n">
        <v>2010</v>
      </c>
      <c r="G7041" s="8" t="inlineStr">
        <is>
          <t>Mercedes-Benz</t>
        </is>
      </c>
      <c r="H7041" s="8" t="inlineStr">
        <is>
          <t>AMG GT</t>
        </is>
      </c>
      <c r="I7041" s="8" t="inlineStr">
        <is>
          <t>K0A3WM6UVT7SXV5XG</t>
        </is>
      </c>
      <c r="J7041" s="8" t="inlineStr">
        <is>
          <t>02 - Sports / GT</t>
        </is>
      </c>
      <c r="K7041" s="12" t="n">
        <v>1285000</v>
      </c>
      <c r="L7041" s="8" t="inlineStr">
        <is>
          <t>New Hampshire</t>
        </is>
      </c>
      <c r="M7041" s="13" t="n">
        <v>13868.3</v>
      </c>
      <c r="N7041" s="13" t="n">
        <v>11517.62</v>
      </c>
      <c r="O7041" s="8" t="n"/>
    </row>
    <row r="7042">
      <c r="A7042" s="8" t="inlineStr">
        <is>
          <t>CANON-202604-007019</t>
        </is>
      </c>
      <c r="B7042" s="9" t="inlineStr">
        <is>
          <t>2026-04</t>
        </is>
      </c>
      <c r="C7042" s="10" t="n">
        <v>46127</v>
      </c>
      <c r="D7042" s="9" t="inlineStr">
        <is>
          <t>Bound</t>
        </is>
      </c>
      <c r="E7042" s="8" t="inlineStr">
        <is>
          <t>Priya Delacroix</t>
        </is>
      </c>
      <c r="F7042" s="11" t="n">
        <v>2007</v>
      </c>
      <c r="G7042" s="8" t="inlineStr">
        <is>
          <t>Mercedes-Benz</t>
        </is>
      </c>
      <c r="H7042" s="8" t="inlineStr">
        <is>
          <t>AMG GT</t>
        </is>
      </c>
      <c r="I7042" s="8" t="inlineStr">
        <is>
          <t>5996RW8P9NPVSHA6P</t>
        </is>
      </c>
      <c r="J7042" s="8" t="inlineStr">
        <is>
          <t>02 - Sports / GT</t>
        </is>
      </c>
      <c r="K7042" s="12" t="n">
        <v>570000</v>
      </c>
      <c r="L7042" s="8" t="inlineStr">
        <is>
          <t>Texas</t>
        </is>
      </c>
      <c r="M7042" s="13" t="n">
        <v>8039.15</v>
      </c>
      <c r="N7042" s="13" t="n">
        <v>6676.51</v>
      </c>
      <c r="O7042" s="8" t="n"/>
    </row>
    <row r="7043">
      <c r="A7043" s="8" t="inlineStr">
        <is>
          <t>CANON-202604-007020</t>
        </is>
      </c>
      <c r="B7043" s="9" t="inlineStr">
        <is>
          <t>2026-04</t>
        </is>
      </c>
      <c r="C7043" s="10" t="n">
        <v>46119</v>
      </c>
      <c r="D7043" s="9" t="inlineStr">
        <is>
          <t>Bound</t>
        </is>
      </c>
      <c r="E7043" s="8" t="inlineStr">
        <is>
          <t>Emiliano Nakashima</t>
        </is>
      </c>
      <c r="F7043" s="11" t="n">
        <v>2012</v>
      </c>
      <c r="G7043" s="8" t="inlineStr">
        <is>
          <t>Mercedes-Benz</t>
        </is>
      </c>
      <c r="H7043" s="8" t="inlineStr">
        <is>
          <t>AMG GT</t>
        </is>
      </c>
      <c r="I7043" s="8" t="inlineStr">
        <is>
          <t>S661J3YAWTX4CP18G</t>
        </is>
      </c>
      <c r="J7043" s="8" t="inlineStr">
        <is>
          <t>02 - Sports / GT</t>
        </is>
      </c>
      <c r="K7043" s="12" t="n">
        <v>450000</v>
      </c>
      <c r="L7043" s="8" t="inlineStr">
        <is>
          <t>Georgia</t>
        </is>
      </c>
      <c r="M7043" s="13" t="n">
        <v>7132.08</v>
      </c>
      <c r="N7043" s="13" t="n">
        <v>5923.19</v>
      </c>
      <c r="O7043" s="8" t="n"/>
    </row>
    <row r="7044">
      <c r="A7044" s="8" t="inlineStr">
        <is>
          <t>CANON-202604-007023</t>
        </is>
      </c>
      <c r="B7044" s="9" t="inlineStr">
        <is>
          <t>2026-04</t>
        </is>
      </c>
      <c r="C7044" s="10" t="n">
        <v>46135</v>
      </c>
      <c r="D7044" s="9" t="inlineStr">
        <is>
          <t>Bound</t>
        </is>
      </c>
      <c r="E7044" s="8" t="inlineStr">
        <is>
          <t>Anouk Thistlewood</t>
        </is>
      </c>
      <c r="F7044" s="11" t="n">
        <v>1985</v>
      </c>
      <c r="G7044" s="8" t="inlineStr">
        <is>
          <t>Aston Martin</t>
        </is>
      </c>
      <c r="H7044" s="8" t="inlineStr">
        <is>
          <t>DB12</t>
        </is>
      </c>
      <c r="I7044" s="8" t="inlineStr">
        <is>
          <t>W3KCT91NUTYXU0AN1</t>
        </is>
      </c>
      <c r="J7044" s="8" t="inlineStr">
        <is>
          <t>02 - Sports / GT</t>
        </is>
      </c>
      <c r="K7044" s="12" t="n">
        <v>280000</v>
      </c>
      <c r="L7044" s="8" t="inlineStr">
        <is>
          <t>Texas</t>
        </is>
      </c>
      <c r="M7044" s="13" t="n">
        <v>4556.6</v>
      </c>
      <c r="N7044" s="13" t="n">
        <v>3784.26</v>
      </c>
      <c r="O7044" s="8" t="n"/>
    </row>
    <row r="7045">
      <c r="A7045" s="8" t="inlineStr">
        <is>
          <t>CANON-202604-007024</t>
        </is>
      </c>
      <c r="B7045" s="9" t="inlineStr">
        <is>
          <t>2026-04</t>
        </is>
      </c>
      <c r="C7045" s="10" t="n">
        <v>46139</v>
      </c>
      <c r="D7045" s="9" t="inlineStr">
        <is>
          <t>Bound</t>
        </is>
      </c>
      <c r="E7045" s="8" t="inlineStr">
        <is>
          <t>Marisol Vandermeer</t>
        </is>
      </c>
      <c r="F7045" s="11" t="n">
        <v>1976</v>
      </c>
      <c r="G7045" s="8" t="inlineStr">
        <is>
          <t>Ferrari</t>
        </is>
      </c>
      <c r="H7045" s="8" t="inlineStr">
        <is>
          <t>SF90 Stradale</t>
        </is>
      </c>
      <c r="I7045" s="8" t="inlineStr">
        <is>
          <t>7L3YHXSV5EPY42TEY</t>
        </is>
      </c>
      <c r="J7045" s="8" t="inlineStr">
        <is>
          <t>03 - Supercar</t>
        </is>
      </c>
      <c r="K7045" s="12" t="n">
        <v>795000</v>
      </c>
      <c r="L7045" s="8" t="inlineStr">
        <is>
          <t>Florida</t>
        </is>
      </c>
      <c r="M7045" s="13" t="n">
        <v>20235</v>
      </c>
      <c r="N7045" s="13" t="n">
        <v>16805.17</v>
      </c>
      <c r="O7045" s="8" t="n"/>
    </row>
    <row r="7046">
      <c r="A7046" s="8" t="inlineStr">
        <is>
          <t>CANON-202604-007025</t>
        </is>
      </c>
      <c r="B7046" s="9" t="inlineStr">
        <is>
          <t>2026-04</t>
        </is>
      </c>
      <c r="C7046" s="10" t="n">
        <v>46116</v>
      </c>
      <c r="D7046" s="9" t="inlineStr">
        <is>
          <t>Bound</t>
        </is>
      </c>
      <c r="E7046" s="8" t="inlineStr">
        <is>
          <t>Mireille Fairweather</t>
        </is>
      </c>
      <c r="F7046" s="11" t="n">
        <v>2012</v>
      </c>
      <c r="G7046" s="8" t="inlineStr">
        <is>
          <t>Mercedes-Benz</t>
        </is>
      </c>
      <c r="H7046" s="8" t="inlineStr">
        <is>
          <t>AMG GT</t>
        </is>
      </c>
      <c r="I7046" s="8" t="inlineStr">
        <is>
          <t>ELKF3S74KRB01UXZC</t>
        </is>
      </c>
      <c r="J7046" s="8" t="inlineStr">
        <is>
          <t>02 - Sports / GT</t>
        </is>
      </c>
      <c r="K7046" s="12" t="n">
        <v>1260000</v>
      </c>
      <c r="L7046" s="8" t="inlineStr">
        <is>
          <t>New Jersey</t>
        </is>
      </c>
      <c r="M7046" s="13" t="n">
        <v>11898.68</v>
      </c>
      <c r="N7046" s="13" t="n">
        <v>9881.85</v>
      </c>
      <c r="O7046" s="8" t="n"/>
    </row>
    <row r="7047">
      <c r="A7047" s="8" t="inlineStr">
        <is>
          <t>CANON-202604-007026</t>
        </is>
      </c>
      <c r="B7047" s="9" t="inlineStr">
        <is>
          <t>2026-04</t>
        </is>
      </c>
      <c r="C7047" s="10" t="n">
        <v>46140</v>
      </c>
      <c r="D7047" s="9" t="inlineStr">
        <is>
          <t>Bound</t>
        </is>
      </c>
      <c r="E7047" s="8" t="inlineStr">
        <is>
          <t>Thaddeus Vasquez</t>
        </is>
      </c>
      <c r="F7047" s="11" t="n">
        <v>1986</v>
      </c>
      <c r="G7047" s="8" t="inlineStr">
        <is>
          <t>Maserati</t>
        </is>
      </c>
      <c r="H7047" s="8" t="inlineStr">
        <is>
          <t>GranTurismo</t>
        </is>
      </c>
      <c r="I7047" s="8" t="inlineStr">
        <is>
          <t>A8K2L0Z1VV2M5AXGD</t>
        </is>
      </c>
      <c r="J7047" s="8" t="inlineStr">
        <is>
          <t>02 - Sports / GT</t>
        </is>
      </c>
      <c r="K7047" s="12" t="n">
        <v>365000</v>
      </c>
      <c r="L7047" s="8" t="inlineStr">
        <is>
          <t>Vermont</t>
        </is>
      </c>
      <c r="M7047" s="13" t="n">
        <v>6301.42</v>
      </c>
      <c r="N7047" s="13" t="n">
        <v>5233.33</v>
      </c>
      <c r="O7047" s="8" t="n"/>
    </row>
    <row r="7048">
      <c r="A7048" s="8" t="inlineStr">
        <is>
          <t>CANON-202604-007027</t>
        </is>
      </c>
      <c r="B7048" s="9" t="inlineStr">
        <is>
          <t>2026-04</t>
        </is>
      </c>
      <c r="C7048" s="10" t="n">
        <v>46113</v>
      </c>
      <c r="D7048" s="9" t="inlineStr">
        <is>
          <t>Bound</t>
        </is>
      </c>
      <c r="E7048" s="8" t="inlineStr">
        <is>
          <t>Delphine Castellanos</t>
        </is>
      </c>
      <c r="F7048" s="11" t="n">
        <v>1979</v>
      </c>
      <c r="G7048" s="8" t="inlineStr">
        <is>
          <t>McLaren</t>
        </is>
      </c>
      <c r="H7048" s="8" t="inlineStr">
        <is>
          <t>750S</t>
        </is>
      </c>
      <c r="I7048" s="8" t="inlineStr">
        <is>
          <t>0N3XC21WZ89TTTT4V</t>
        </is>
      </c>
      <c r="J7048" s="8" t="inlineStr">
        <is>
          <t>03 - Supercar</t>
        </is>
      </c>
      <c r="K7048" s="12" t="n">
        <v>890000</v>
      </c>
      <c r="L7048" s="8" t="inlineStr">
        <is>
          <t>Massachusetts</t>
        </is>
      </c>
      <c r="M7048" s="13" t="n">
        <v>19941.04</v>
      </c>
      <c r="N7048" s="13" t="n">
        <v>16561.03</v>
      </c>
      <c r="O7048" s="8" t="n"/>
    </row>
    <row r="7049">
      <c r="A7049" s="8" t="inlineStr">
        <is>
          <t>CANON-202604-007029</t>
        </is>
      </c>
      <c r="B7049" s="9" t="inlineStr">
        <is>
          <t>2026-04</t>
        </is>
      </c>
      <c r="C7049" s="10" t="n">
        <v>46129</v>
      </c>
      <c r="D7049" s="9" t="inlineStr">
        <is>
          <t>Bound</t>
        </is>
      </c>
      <c r="E7049" s="8" t="inlineStr">
        <is>
          <t>Anouk Vasquez</t>
        </is>
      </c>
      <c r="F7049" s="11" t="n">
        <v>2024</v>
      </c>
      <c r="G7049" s="8" t="inlineStr">
        <is>
          <t>Mercedes-Benz</t>
        </is>
      </c>
      <c r="H7049" s="8" t="inlineStr">
        <is>
          <t>AMG GT</t>
        </is>
      </c>
      <c r="I7049" s="8" t="inlineStr">
        <is>
          <t>BAX8R3817CGD3PJGB</t>
        </is>
      </c>
      <c r="J7049" s="8" t="inlineStr">
        <is>
          <t>02 - Sports / GT</t>
        </is>
      </c>
      <c r="K7049" s="12" t="n">
        <v>155000</v>
      </c>
      <c r="L7049" s="8" t="inlineStr">
        <is>
          <t>Colorado</t>
        </is>
      </c>
      <c r="M7049" s="13" t="n">
        <v>2959.62</v>
      </c>
      <c r="N7049" s="13" t="n">
        <v>2457.96</v>
      </c>
      <c r="O7049" s="8" t="n"/>
    </row>
    <row r="7050">
      <c r="A7050" s="8" t="inlineStr">
        <is>
          <t>CANON-202604-007031</t>
        </is>
      </c>
      <c r="B7050" s="9" t="inlineStr">
        <is>
          <t>2026-04</t>
        </is>
      </c>
      <c r="C7050" s="10" t="n">
        <v>46124</v>
      </c>
      <c r="D7050" s="9" t="inlineStr">
        <is>
          <t>Bound</t>
        </is>
      </c>
      <c r="E7050" s="8" t="inlineStr">
        <is>
          <t>Priya Farkas</t>
        </is>
      </c>
      <c r="F7050" s="11" t="n">
        <v>1962</v>
      </c>
      <c r="G7050" s="8" t="inlineStr">
        <is>
          <t>Mercedes-Benz</t>
        </is>
      </c>
      <c r="H7050" s="8" t="inlineStr">
        <is>
          <t>AMG GT</t>
        </is>
      </c>
      <c r="I7050" s="8" t="inlineStr">
        <is>
          <t>50SHUPJ7289PVHRWY</t>
        </is>
      </c>
      <c r="J7050" s="8" t="inlineStr">
        <is>
          <t>02 - Sports / GT</t>
        </is>
      </c>
      <c r="K7050" s="12" t="n">
        <v>575000</v>
      </c>
      <c r="L7050" s="8" t="inlineStr">
        <is>
          <t>California</t>
        </is>
      </c>
      <c r="M7050" s="13" t="n">
        <v>9520.049999999999</v>
      </c>
      <c r="N7050" s="13" t="n">
        <v>7906.4</v>
      </c>
      <c r="O7050" s="8" t="n"/>
    </row>
    <row r="7051">
      <c r="A7051" s="8" t="inlineStr">
        <is>
          <t>CANON-202604-007032</t>
        </is>
      </c>
      <c r="B7051" s="9" t="inlineStr">
        <is>
          <t>2026-04</t>
        </is>
      </c>
      <c r="C7051" s="10" t="n">
        <v>46132</v>
      </c>
      <c r="D7051" s="9" t="inlineStr">
        <is>
          <t>Bound</t>
        </is>
      </c>
      <c r="E7051" s="8" t="inlineStr">
        <is>
          <t>Fenwick Harrington</t>
        </is>
      </c>
      <c r="F7051" s="11" t="n">
        <v>1961</v>
      </c>
      <c r="G7051" s="8" t="inlineStr">
        <is>
          <t>Maserati</t>
        </is>
      </c>
      <c r="H7051" s="8" t="inlineStr">
        <is>
          <t>GranTurismo</t>
        </is>
      </c>
      <c r="I7051" s="8" t="inlineStr">
        <is>
          <t>BHSRJDALXZ87224D6</t>
        </is>
      </c>
      <c r="J7051" s="8" t="inlineStr">
        <is>
          <t>02 - Sports / GT</t>
        </is>
      </c>
      <c r="K7051" s="12" t="n">
        <v>315000</v>
      </c>
      <c r="L7051" s="8" t="inlineStr">
        <is>
          <t>Oregon</t>
        </is>
      </c>
      <c r="M7051" s="13" t="n">
        <v>5037.03</v>
      </c>
      <c r="N7051" s="13" t="n">
        <v>4183.25</v>
      </c>
      <c r="O7051" s="8" t="n"/>
    </row>
    <row r="7052">
      <c r="A7052" s="8" t="inlineStr">
        <is>
          <t>CANON-202604-007034</t>
        </is>
      </c>
      <c r="B7052" s="9" t="inlineStr">
        <is>
          <t>2026-04</t>
        </is>
      </c>
      <c r="C7052" s="10" t="n">
        <v>46137</v>
      </c>
      <c r="D7052" s="9" t="inlineStr">
        <is>
          <t>Bound</t>
        </is>
      </c>
      <c r="E7052" s="8" t="inlineStr">
        <is>
          <t>Everett Montoya</t>
        </is>
      </c>
      <c r="F7052" s="11" t="n">
        <v>1993</v>
      </c>
      <c r="G7052" s="8" t="inlineStr">
        <is>
          <t>Aston Martin</t>
        </is>
      </c>
      <c r="H7052" s="8" t="inlineStr">
        <is>
          <t>DB12</t>
        </is>
      </c>
      <c r="I7052" s="8" t="inlineStr">
        <is>
          <t>PXSGAL42DDBYNF3CH</t>
        </is>
      </c>
      <c r="J7052" s="8" t="inlineStr">
        <is>
          <t>02 - Sports / GT</t>
        </is>
      </c>
      <c r="K7052" s="12" t="n">
        <v>320000</v>
      </c>
      <c r="L7052" s="8" t="inlineStr">
        <is>
          <t>Illinois</t>
        </is>
      </c>
      <c r="M7052" s="13" t="n">
        <v>6158.49</v>
      </c>
      <c r="N7052" s="13" t="n">
        <v>5114.63</v>
      </c>
      <c r="O7052" s="8" t="n"/>
    </row>
    <row r="7053">
      <c r="A7053" s="8" t="inlineStr">
        <is>
          <t>CANON-202604-007035</t>
        </is>
      </c>
      <c r="B7053" s="9" t="inlineStr">
        <is>
          <t>2026-04</t>
        </is>
      </c>
      <c r="C7053" s="10" t="n">
        <v>46131</v>
      </c>
      <c r="D7053" s="9" t="inlineStr">
        <is>
          <t>Bound</t>
        </is>
      </c>
      <c r="E7053" s="8" t="inlineStr">
        <is>
          <t>Lorenzo Blackwood</t>
        </is>
      </c>
      <c r="F7053" s="11" t="n">
        <v>1978</v>
      </c>
      <c r="G7053" s="8" t="inlineStr">
        <is>
          <t>Lamborghini</t>
        </is>
      </c>
      <c r="H7053" s="8" t="inlineStr">
        <is>
          <t>Huracan EVO</t>
        </is>
      </c>
      <c r="I7053" s="8" t="inlineStr">
        <is>
          <t>JB730XTVKUFP7ME8R</t>
        </is>
      </c>
      <c r="J7053" s="8" t="inlineStr">
        <is>
          <t>03 - Supercar</t>
        </is>
      </c>
      <c r="K7053" s="12" t="n">
        <v>785000</v>
      </c>
      <c r="L7053" s="8" t="inlineStr">
        <is>
          <t>Washington</t>
        </is>
      </c>
      <c r="M7053" s="13" t="n">
        <v>13507.92</v>
      </c>
      <c r="N7053" s="13" t="n">
        <v>11218.33</v>
      </c>
      <c r="O7053" s="8" t="n"/>
    </row>
    <row r="7054">
      <c r="A7054" s="8" t="inlineStr">
        <is>
          <t>CANON-202604-007037</t>
        </is>
      </c>
      <c r="B7054" s="9" t="inlineStr">
        <is>
          <t>2026-04</t>
        </is>
      </c>
      <c r="C7054" s="10" t="n">
        <v>46128</v>
      </c>
      <c r="D7054" s="9" t="inlineStr">
        <is>
          <t>Bound</t>
        </is>
      </c>
      <c r="E7054" s="8" t="inlineStr">
        <is>
          <t>Sunniva Farkas</t>
        </is>
      </c>
      <c r="F7054" s="11" t="n">
        <v>1966</v>
      </c>
      <c r="G7054" s="8" t="inlineStr">
        <is>
          <t>Jaguar</t>
        </is>
      </c>
      <c r="H7054" s="8" t="inlineStr">
        <is>
          <t>E-Type Series 1</t>
        </is>
      </c>
      <c r="I7054" s="8" t="inlineStr">
        <is>
          <t>R5M6KY2SHJMMHCWWX</t>
        </is>
      </c>
      <c r="J7054" s="8" t="inlineStr">
        <is>
          <t>07 - Post-War Classic (1946-1972)</t>
        </is>
      </c>
      <c r="K7054" s="12" t="n">
        <v>755000</v>
      </c>
      <c r="L7054" s="8" t="inlineStr">
        <is>
          <t>Mississippi</t>
        </is>
      </c>
      <c r="M7054" s="13" t="n">
        <v>7289.31</v>
      </c>
      <c r="N7054" s="13" t="n">
        <v>6053.77</v>
      </c>
      <c r="O7054" s="8" t="n"/>
    </row>
    <row r="7055">
      <c r="A7055" s="8" t="inlineStr">
        <is>
          <t>CANON-202604-007038</t>
        </is>
      </c>
      <c r="B7055" s="9" t="inlineStr">
        <is>
          <t>2026-04</t>
        </is>
      </c>
      <c r="C7055" s="10" t="n">
        <v>46117</v>
      </c>
      <c r="D7055" s="9" t="inlineStr">
        <is>
          <t>Bound</t>
        </is>
      </c>
      <c r="E7055" s="8" t="inlineStr">
        <is>
          <t>Ramona Delacroix</t>
        </is>
      </c>
      <c r="F7055" s="11" t="n">
        <v>1966</v>
      </c>
      <c r="G7055" s="8" t="inlineStr">
        <is>
          <t>Ferrari</t>
        </is>
      </c>
      <c r="H7055" s="8" t="inlineStr">
        <is>
          <t>SF90 Stradale</t>
        </is>
      </c>
      <c r="I7055" s="8" t="inlineStr">
        <is>
          <t>0D7VP48L9KCFP3XTX</t>
        </is>
      </c>
      <c r="J7055" s="8" t="inlineStr">
        <is>
          <t>03 - Supercar</t>
        </is>
      </c>
      <c r="K7055" s="12" t="n">
        <v>390000</v>
      </c>
      <c r="L7055" s="8" t="inlineStr">
        <is>
          <t>Maine</t>
        </is>
      </c>
      <c r="M7055" s="13" t="n">
        <v>9139.25</v>
      </c>
      <c r="N7055" s="13" t="n">
        <v>7590.15</v>
      </c>
      <c r="O7055" s="8" t="n"/>
    </row>
    <row r="7056">
      <c r="A7056" s="8" t="inlineStr">
        <is>
          <t>CANON-202604-007041</t>
        </is>
      </c>
      <c r="B7056" s="9" t="inlineStr">
        <is>
          <t>2026-04</t>
        </is>
      </c>
      <c r="C7056" s="10" t="n">
        <v>46114</v>
      </c>
      <c r="D7056" s="9" t="inlineStr">
        <is>
          <t>Bound</t>
        </is>
      </c>
      <c r="E7056" s="8" t="inlineStr">
        <is>
          <t>Sunniva Rourke</t>
        </is>
      </c>
      <c r="F7056" s="11" t="n">
        <v>2012</v>
      </c>
      <c r="G7056" s="8" t="inlineStr">
        <is>
          <t>Mercedes-Benz</t>
        </is>
      </c>
      <c r="H7056" s="8" t="inlineStr">
        <is>
          <t>AMG GT</t>
        </is>
      </c>
      <c r="I7056" s="8" t="inlineStr">
        <is>
          <t>WP3Y5E93HP08CM7EN</t>
        </is>
      </c>
      <c r="J7056" s="8" t="inlineStr">
        <is>
          <t>02 - Sports / GT</t>
        </is>
      </c>
      <c r="K7056" s="12" t="n">
        <v>490000</v>
      </c>
      <c r="L7056" s="8" t="inlineStr">
        <is>
          <t>Nebraska</t>
        </is>
      </c>
      <c r="M7056" s="13" t="n">
        <v>9014.15</v>
      </c>
      <c r="N7056" s="13" t="n">
        <v>7486.25</v>
      </c>
      <c r="O7056" s="8" t="n"/>
    </row>
    <row r="7057">
      <c r="A7057" s="8" t="inlineStr">
        <is>
          <t>CANON-202604-007043</t>
        </is>
      </c>
      <c r="B7057" s="9" t="inlineStr">
        <is>
          <t>2026-04</t>
        </is>
      </c>
      <c r="C7057" s="10" t="n">
        <v>46121</v>
      </c>
      <c r="D7057" s="9" t="inlineStr">
        <is>
          <t>Bound</t>
        </is>
      </c>
      <c r="E7057" s="8" t="inlineStr">
        <is>
          <t>Horace Nakashima</t>
        </is>
      </c>
      <c r="F7057" s="11" t="n">
        <v>1998</v>
      </c>
      <c r="G7057" s="8" t="inlineStr">
        <is>
          <t>Mercedes-Benz</t>
        </is>
      </c>
      <c r="H7057" s="8" t="inlineStr">
        <is>
          <t>280SL Pagoda</t>
        </is>
      </c>
      <c r="I7057" s="8" t="inlineStr">
        <is>
          <t>XXPWFRNE0U4TDB8RK</t>
        </is>
      </c>
      <c r="J7057" s="8" t="inlineStr">
        <is>
          <t>07 - Post-War Classic (1946-1972)</t>
        </is>
      </c>
      <c r="K7057" s="12" t="n">
        <v>1010000</v>
      </c>
      <c r="L7057" s="8" t="inlineStr">
        <is>
          <t>New Mexico</t>
        </is>
      </c>
      <c r="M7057" s="13" t="n">
        <v>9269.129999999999</v>
      </c>
      <c r="N7057" s="13" t="n">
        <v>7698.01</v>
      </c>
      <c r="O7057" s="8" t="n"/>
    </row>
    <row r="7058">
      <c r="A7058" s="8" t="inlineStr">
        <is>
          <t>CANON-202604-007044</t>
        </is>
      </c>
      <c r="B7058" s="9" t="inlineStr">
        <is>
          <t>2026-04</t>
        </is>
      </c>
      <c r="C7058" s="10" t="n">
        <v>46128</v>
      </c>
      <c r="D7058" s="9" t="inlineStr">
        <is>
          <t>Bound</t>
        </is>
      </c>
      <c r="E7058" s="8" t="inlineStr">
        <is>
          <t>Wilhelmina Whitlock</t>
        </is>
      </c>
      <c r="F7058" s="11" t="n">
        <v>2022</v>
      </c>
      <c r="G7058" s="8" t="inlineStr">
        <is>
          <t>Bentley</t>
        </is>
      </c>
      <c r="H7058" s="8" t="inlineStr">
        <is>
          <t>Continental GT</t>
        </is>
      </c>
      <c r="I7058" s="8" t="inlineStr">
        <is>
          <t>BS38X1U1S0UJAZSE1</t>
        </is>
      </c>
      <c r="J7058" s="8" t="inlineStr">
        <is>
          <t>02 - Sports / GT</t>
        </is>
      </c>
      <c r="K7058" s="12" t="n">
        <v>335000</v>
      </c>
      <c r="L7058" s="8" t="inlineStr">
        <is>
          <t>Wisconsin</t>
        </is>
      </c>
      <c r="M7058" s="13" t="n">
        <v>5688.68</v>
      </c>
      <c r="N7058" s="13" t="n">
        <v>4724.45</v>
      </c>
      <c r="O7058" s="8" t="n"/>
    </row>
    <row r="7059">
      <c r="A7059" s="8" t="inlineStr">
        <is>
          <t>CANON-202604-007045</t>
        </is>
      </c>
      <c r="B7059" s="9" t="inlineStr">
        <is>
          <t>2026-04</t>
        </is>
      </c>
      <c r="C7059" s="10" t="n">
        <v>46133</v>
      </c>
      <c r="D7059" s="9" t="inlineStr">
        <is>
          <t>Bound</t>
        </is>
      </c>
      <c r="E7059" s="8" t="inlineStr">
        <is>
          <t>Beatrix Farkas</t>
        </is>
      </c>
      <c r="F7059" s="11" t="n">
        <v>1988</v>
      </c>
      <c r="G7059" s="8" t="inlineStr">
        <is>
          <t>BMW</t>
        </is>
      </c>
      <c r="H7059" s="8" t="inlineStr">
        <is>
          <t>M8 Competition</t>
        </is>
      </c>
      <c r="I7059" s="8" t="inlineStr">
        <is>
          <t>HD7X27JWT7VG364UR</t>
        </is>
      </c>
      <c r="J7059" s="8" t="inlineStr">
        <is>
          <t>02 - Sports / GT</t>
        </is>
      </c>
      <c r="K7059" s="12" t="n">
        <v>665000</v>
      </c>
      <c r="L7059" s="8" t="inlineStr">
        <is>
          <t>Delaware</t>
        </is>
      </c>
      <c r="M7059" s="13" t="n">
        <v>10194.58</v>
      </c>
      <c r="N7059" s="13" t="n">
        <v>8466.6</v>
      </c>
      <c r="O7059" s="8" t="n"/>
    </row>
    <row r="7060">
      <c r="A7060" s="8" t="inlineStr">
        <is>
          <t>CANON-202604-007046</t>
        </is>
      </c>
      <c r="B7060" s="9" t="inlineStr">
        <is>
          <t>2026-04</t>
        </is>
      </c>
      <c r="C7060" s="10" t="n">
        <v>46125</v>
      </c>
      <c r="D7060" s="9" t="inlineStr">
        <is>
          <t>Bound</t>
        </is>
      </c>
      <c r="E7060" s="8" t="inlineStr">
        <is>
          <t>Priya Underwood</t>
        </is>
      </c>
      <c r="F7060" s="11" t="n">
        <v>2007</v>
      </c>
      <c r="G7060" s="8" t="inlineStr">
        <is>
          <t>Bentley</t>
        </is>
      </c>
      <c r="H7060" s="8" t="inlineStr">
        <is>
          <t>Continental GT</t>
        </is>
      </c>
      <c r="I7060" s="8" t="inlineStr">
        <is>
          <t>99XEEWX641L2JND9Z</t>
        </is>
      </c>
      <c r="J7060" s="8" t="inlineStr">
        <is>
          <t>02 - Sports / GT</t>
        </is>
      </c>
      <c r="K7060" s="12" t="n">
        <v>550000</v>
      </c>
      <c r="L7060" s="8" t="inlineStr">
        <is>
          <t>Colorado</t>
        </is>
      </c>
      <c r="M7060" s="13" t="n">
        <v>7419.81</v>
      </c>
      <c r="N7060" s="13" t="n">
        <v>6162.15</v>
      </c>
      <c r="O7060" s="8" t="n"/>
    </row>
    <row r="7061">
      <c r="A7061" s="8" t="inlineStr">
        <is>
          <t>CANON-202604-007047</t>
        </is>
      </c>
      <c r="B7061" s="9" t="inlineStr">
        <is>
          <t>2026-04</t>
        </is>
      </c>
      <c r="C7061" s="10" t="n">
        <v>46132</v>
      </c>
      <c r="D7061" s="9" t="inlineStr">
        <is>
          <t>Bound</t>
        </is>
      </c>
      <c r="E7061" s="8" t="inlineStr">
        <is>
          <t>Noor Whitlock</t>
        </is>
      </c>
      <c r="F7061" s="11" t="n">
        <v>1957</v>
      </c>
      <c r="G7061" s="8" t="inlineStr">
        <is>
          <t>Ferrari</t>
        </is>
      </c>
      <c r="H7061" s="8" t="inlineStr">
        <is>
          <t>SF90 Stradale</t>
        </is>
      </c>
      <c r="I7061" s="8" t="inlineStr">
        <is>
          <t>L4Y5BDA74DJGAYMSH</t>
        </is>
      </c>
      <c r="J7061" s="8" t="inlineStr">
        <is>
          <t>03 - Supercar</t>
        </is>
      </c>
      <c r="K7061" s="12" t="n">
        <v>900000</v>
      </c>
      <c r="L7061" s="8" t="inlineStr">
        <is>
          <t>Missouri</t>
        </is>
      </c>
      <c r="M7061" s="13" t="n">
        <v>17100</v>
      </c>
      <c r="N7061" s="13" t="n">
        <v>14201.55</v>
      </c>
      <c r="O7061" s="8" t="n"/>
    </row>
    <row r="7062">
      <c r="A7062" s="8" t="inlineStr">
        <is>
          <t>CANON-202604-007048</t>
        </is>
      </c>
      <c r="B7062" s="9" t="inlineStr">
        <is>
          <t>2026-04</t>
        </is>
      </c>
      <c r="C7062" s="10" t="n">
        <v>46113</v>
      </c>
      <c r="D7062" s="9" t="inlineStr">
        <is>
          <t>Bound</t>
        </is>
      </c>
      <c r="E7062" s="8" t="inlineStr">
        <is>
          <t>Saoirse Kingsford</t>
        </is>
      </c>
      <c r="F7062" s="11" t="n">
        <v>1969</v>
      </c>
      <c r="G7062" s="8" t="inlineStr">
        <is>
          <t>Ferrari</t>
        </is>
      </c>
      <c r="H7062" s="8" t="inlineStr">
        <is>
          <t>SF90 Stradale</t>
        </is>
      </c>
      <c r="I7062" s="8" t="inlineStr">
        <is>
          <t>7E7C58SB61EYJDVFL</t>
        </is>
      </c>
      <c r="J7062" s="8" t="inlineStr">
        <is>
          <t>03 - Supercar</t>
        </is>
      </c>
      <c r="K7062" s="12" t="n">
        <v>665000</v>
      </c>
      <c r="L7062" s="8" t="inlineStr">
        <is>
          <t>Pennsylvania</t>
        </is>
      </c>
      <c r="M7062" s="13" t="n">
        <v>11919.81</v>
      </c>
      <c r="N7062" s="13" t="n">
        <v>9899.4</v>
      </c>
      <c r="O7062" s="8" t="n"/>
    </row>
    <row r="7063">
      <c r="A7063" s="8" t="inlineStr">
        <is>
          <t>CANON-202604-007049</t>
        </is>
      </c>
      <c r="B7063" s="9" t="inlineStr">
        <is>
          <t>2026-04</t>
        </is>
      </c>
      <c r="C7063" s="10" t="n">
        <v>46126</v>
      </c>
      <c r="D7063" s="9" t="inlineStr">
        <is>
          <t>Bound</t>
        </is>
      </c>
      <c r="E7063" s="8" t="inlineStr">
        <is>
          <t>Mireille Montoya</t>
        </is>
      </c>
      <c r="F7063" s="11" t="n">
        <v>1995</v>
      </c>
      <c r="G7063" s="8" t="inlineStr">
        <is>
          <t>Bentley</t>
        </is>
      </c>
      <c r="H7063" s="8" t="inlineStr">
        <is>
          <t>Continental GT</t>
        </is>
      </c>
      <c r="I7063" s="8" t="inlineStr">
        <is>
          <t>FLLC91SPTF7ULHJKK</t>
        </is>
      </c>
      <c r="J7063" s="8" t="inlineStr">
        <is>
          <t>02 - Sports / GT</t>
        </is>
      </c>
      <c r="K7063" s="12" t="n">
        <v>375000</v>
      </c>
      <c r="L7063" s="8" t="inlineStr">
        <is>
          <t>Indiana</t>
        </is>
      </c>
      <c r="M7063" s="13" t="n">
        <v>6527.12</v>
      </c>
      <c r="N7063" s="13" t="n">
        <v>5420.77</v>
      </c>
      <c r="O7063" s="8" t="n"/>
    </row>
    <row r="7064">
      <c r="A7064" s="8" t="inlineStr">
        <is>
          <t>CANON-202604-007050</t>
        </is>
      </c>
      <c r="B7064" s="9" t="inlineStr">
        <is>
          <t>2026-04</t>
        </is>
      </c>
      <c r="C7064" s="10" t="n">
        <v>46113</v>
      </c>
      <c r="D7064" s="9" t="inlineStr">
        <is>
          <t>Bound</t>
        </is>
      </c>
      <c r="E7064" s="8" t="inlineStr">
        <is>
          <t>Ottilie Castellanos</t>
        </is>
      </c>
      <c r="F7064" s="11" t="n">
        <v>1971</v>
      </c>
      <c r="G7064" s="8" t="inlineStr">
        <is>
          <t>Ferrari</t>
        </is>
      </c>
      <c r="H7064" s="8" t="inlineStr">
        <is>
          <t>SF90 Stradale</t>
        </is>
      </c>
      <c r="I7064" s="8" t="inlineStr">
        <is>
          <t>ETR5D0YWL89LV338U</t>
        </is>
      </c>
      <c r="J7064" s="8" t="inlineStr">
        <is>
          <t>03 - Supercar</t>
        </is>
      </c>
      <c r="K7064" s="12" t="n">
        <v>370000</v>
      </c>
      <c r="L7064" s="8" t="inlineStr">
        <is>
          <t>Nevada</t>
        </is>
      </c>
      <c r="M7064" s="13" t="n">
        <v>9393.110000000001</v>
      </c>
      <c r="N7064" s="13" t="n">
        <v>7800.98</v>
      </c>
      <c r="O7064" s="8" t="n"/>
    </row>
    <row r="7065">
      <c r="A7065" s="8" t="inlineStr">
        <is>
          <t>CANON-202604-007052</t>
        </is>
      </c>
      <c r="B7065" s="9" t="inlineStr">
        <is>
          <t>2026-04</t>
        </is>
      </c>
      <c r="C7065" s="10" t="n">
        <v>46130</v>
      </c>
      <c r="D7065" s="9" t="inlineStr">
        <is>
          <t>Bound</t>
        </is>
      </c>
      <c r="E7065" s="8" t="inlineStr">
        <is>
          <t>Leopold Nakashima</t>
        </is>
      </c>
      <c r="F7065" s="11" t="n">
        <v>1992</v>
      </c>
      <c r="G7065" s="8" t="inlineStr">
        <is>
          <t>BMW</t>
        </is>
      </c>
      <c r="H7065" s="8" t="inlineStr">
        <is>
          <t>M8 Competition</t>
        </is>
      </c>
      <c r="I7065" s="8" t="inlineStr">
        <is>
          <t>D5B2VNLT7ASLDAR6K</t>
        </is>
      </c>
      <c r="J7065" s="8" t="inlineStr">
        <is>
          <t>02 - Sports / GT</t>
        </is>
      </c>
      <c r="K7065" s="12" t="n">
        <v>335000</v>
      </c>
      <c r="L7065" s="8" t="inlineStr">
        <is>
          <t>Louisiana</t>
        </is>
      </c>
      <c r="M7065" s="13" t="n">
        <v>5736.08</v>
      </c>
      <c r="N7065" s="13" t="n">
        <v>4763.81</v>
      </c>
      <c r="O7065" s="8" t="n"/>
    </row>
    <row r="7066">
      <c r="A7066" s="8" t="inlineStr">
        <is>
          <t>CANON-202604-007053</t>
        </is>
      </c>
      <c r="B7066" s="9" t="inlineStr">
        <is>
          <t>2026-04</t>
        </is>
      </c>
      <c r="C7066" s="10" t="n">
        <v>46133</v>
      </c>
      <c r="D7066" s="9" t="inlineStr">
        <is>
          <t>Bound</t>
        </is>
      </c>
      <c r="E7066" s="8" t="inlineStr">
        <is>
          <t>Sunniva Underwood</t>
        </is>
      </c>
      <c r="F7066" s="11" t="n">
        <v>1978</v>
      </c>
      <c r="G7066" s="8" t="inlineStr">
        <is>
          <t>Singer</t>
        </is>
      </c>
      <c r="H7066" s="8" t="inlineStr">
        <is>
          <t>911 Reimagined</t>
        </is>
      </c>
      <c r="I7066" s="8" t="inlineStr">
        <is>
          <t>UM2B961ZAPPC92W6U</t>
        </is>
      </c>
      <c r="J7066" s="8" t="inlineStr">
        <is>
          <t>11 - Restomod / Coachbuilt / Bespoke</t>
        </is>
      </c>
      <c r="K7066" s="12" t="n">
        <v>480000</v>
      </c>
      <c r="L7066" s="8" t="inlineStr">
        <is>
          <t>Tennessee</t>
        </is>
      </c>
      <c r="M7066" s="13" t="n">
        <v>7810.42</v>
      </c>
      <c r="N7066" s="13" t="n">
        <v>6486.55</v>
      </c>
      <c r="O7066" s="8" t="n"/>
    </row>
    <row r="7067">
      <c r="A7067" s="8" t="inlineStr">
        <is>
          <t>CANON-202604-007054</t>
        </is>
      </c>
      <c r="B7067" s="9" t="inlineStr">
        <is>
          <t>2026-04</t>
        </is>
      </c>
      <c r="C7067" s="10" t="n">
        <v>46116</v>
      </c>
      <c r="D7067" s="9" t="inlineStr">
        <is>
          <t>Bound</t>
        </is>
      </c>
      <c r="E7067" s="8" t="inlineStr">
        <is>
          <t>Leopold Ashcombe</t>
        </is>
      </c>
      <c r="F7067" s="11" t="n">
        <v>2011</v>
      </c>
      <c r="G7067" s="8" t="inlineStr">
        <is>
          <t>McLaren</t>
        </is>
      </c>
      <c r="H7067" s="8" t="inlineStr">
        <is>
          <t>750S</t>
        </is>
      </c>
      <c r="I7067" s="8" t="inlineStr">
        <is>
          <t>LW89XFU724J1E3MLA</t>
        </is>
      </c>
      <c r="J7067" s="8" t="inlineStr">
        <is>
          <t>03 - Supercar</t>
        </is>
      </c>
      <c r="K7067" s="12" t="n">
        <v>485000</v>
      </c>
      <c r="L7067" s="8" t="inlineStr">
        <is>
          <t>Florida</t>
        </is>
      </c>
      <c r="M7067" s="13" t="n">
        <v>14943.49</v>
      </c>
      <c r="N7067" s="13" t="n">
        <v>12410.57</v>
      </c>
      <c r="O7067" s="8" t="n"/>
    </row>
    <row r="7068">
      <c r="A7068" s="8" t="inlineStr">
        <is>
          <t>CANON-202604-007057</t>
        </is>
      </c>
      <c r="B7068" s="9" t="inlineStr">
        <is>
          <t>2026-04</t>
        </is>
      </c>
      <c r="C7068" s="10" t="n">
        <v>46142</v>
      </c>
      <c r="D7068" s="9" t="inlineStr">
        <is>
          <t>Bound</t>
        </is>
      </c>
      <c r="E7068" s="8" t="inlineStr">
        <is>
          <t>Cassius Farkas</t>
        </is>
      </c>
      <c r="F7068" s="11" t="n">
        <v>1984</v>
      </c>
      <c r="G7068" s="8" t="inlineStr">
        <is>
          <t>Ferrari</t>
        </is>
      </c>
      <c r="H7068" s="8" t="inlineStr">
        <is>
          <t>SF90 Stradale</t>
        </is>
      </c>
      <c r="I7068" s="8" t="inlineStr">
        <is>
          <t>WKS1T05ZVFU2U1282</t>
        </is>
      </c>
      <c r="J7068" s="8" t="inlineStr">
        <is>
          <t>03 - Supercar</t>
        </is>
      </c>
      <c r="K7068" s="12" t="n">
        <v>1295000</v>
      </c>
      <c r="L7068" s="8" t="inlineStr">
        <is>
          <t>Colorado</t>
        </is>
      </c>
      <c r="M7068" s="13" t="n">
        <v>21501.89</v>
      </c>
      <c r="N7068" s="13" t="n">
        <v>17857.32</v>
      </c>
      <c r="O7068" s="8" t="n"/>
    </row>
    <row r="7069">
      <c r="A7069" s="8" t="inlineStr">
        <is>
          <t>CANON-202604-007058</t>
        </is>
      </c>
      <c r="B7069" s="9" t="inlineStr">
        <is>
          <t>2026-04</t>
        </is>
      </c>
      <c r="C7069" s="10" t="n">
        <v>46134</v>
      </c>
      <c r="D7069" s="9" t="inlineStr">
        <is>
          <t>Bound</t>
        </is>
      </c>
      <c r="E7069" s="8" t="inlineStr">
        <is>
          <t>Ingrid Farkas</t>
        </is>
      </c>
      <c r="F7069" s="11" t="n">
        <v>2014</v>
      </c>
      <c r="G7069" s="8" t="inlineStr">
        <is>
          <t>Ferrari</t>
        </is>
      </c>
      <c r="H7069" s="8" t="inlineStr">
        <is>
          <t>275 GTB/4</t>
        </is>
      </c>
      <c r="I7069" s="8" t="inlineStr">
        <is>
          <t>UYTH44PU200U9YBK8</t>
        </is>
      </c>
      <c r="J7069" s="8" t="inlineStr">
        <is>
          <t>07 - Post-War Classic (1946-1972)</t>
        </is>
      </c>
      <c r="K7069" s="12" t="n">
        <v>610000</v>
      </c>
      <c r="L7069" s="8" t="inlineStr">
        <is>
          <t>South Dakota</t>
        </is>
      </c>
      <c r="M7069" s="13" t="n">
        <v>5493.45</v>
      </c>
      <c r="N7069" s="13" t="n">
        <v>4562.31</v>
      </c>
      <c r="O7069" s="8" t="n"/>
    </row>
    <row r="7070">
      <c r="A7070" s="8" t="inlineStr">
        <is>
          <t>CANON-202604-007059</t>
        </is>
      </c>
      <c r="B7070" s="9" t="inlineStr">
        <is>
          <t>2026-04</t>
        </is>
      </c>
      <c r="C7070" s="10" t="n">
        <v>46127</v>
      </c>
      <c r="D7070" s="9" t="inlineStr">
        <is>
          <t>Bound</t>
        </is>
      </c>
      <c r="E7070" s="8" t="inlineStr">
        <is>
          <t>Noor Fairweather</t>
        </is>
      </c>
      <c r="F7070" s="11" t="n">
        <v>1965</v>
      </c>
      <c r="G7070" s="8" t="inlineStr">
        <is>
          <t>Maserati</t>
        </is>
      </c>
      <c r="H7070" s="8" t="inlineStr">
        <is>
          <t>GranTurismo</t>
        </is>
      </c>
      <c r="I7070" s="8" t="inlineStr">
        <is>
          <t>6DX3ST7RY88P6A9HK</t>
        </is>
      </c>
      <c r="J7070" s="8" t="inlineStr">
        <is>
          <t>02 - Sports / GT</t>
        </is>
      </c>
      <c r="K7070" s="12" t="n">
        <v>375000</v>
      </c>
      <c r="L7070" s="8" t="inlineStr">
        <is>
          <t>Colorado</t>
        </is>
      </c>
      <c r="M7070" s="13" t="n">
        <v>5837.26</v>
      </c>
      <c r="N7070" s="13" t="n">
        <v>4847.84</v>
      </c>
      <c r="O7070" s="8" t="n"/>
    </row>
    <row r="7071">
      <c r="A7071" s="8" t="inlineStr">
        <is>
          <t>CANON-202604-007060</t>
        </is>
      </c>
      <c r="B7071" s="9" t="inlineStr">
        <is>
          <t>2026-04</t>
        </is>
      </c>
      <c r="C7071" s="10" t="n">
        <v>46135</v>
      </c>
      <c r="D7071" s="9" t="inlineStr">
        <is>
          <t>Bound</t>
        </is>
      </c>
      <c r="E7071" s="8" t="inlineStr">
        <is>
          <t>Noor Underwood</t>
        </is>
      </c>
      <c r="F7071" s="11" t="n">
        <v>1984</v>
      </c>
      <c r="G7071" s="8" t="inlineStr">
        <is>
          <t>Ferrari</t>
        </is>
      </c>
      <c r="H7071" s="8" t="inlineStr">
        <is>
          <t>SF90 Stradale</t>
        </is>
      </c>
      <c r="I7071" s="8" t="inlineStr">
        <is>
          <t>Z742J156897TDDJLF</t>
        </is>
      </c>
      <c r="J7071" s="8" t="inlineStr">
        <is>
          <t>03 - Supercar</t>
        </is>
      </c>
      <c r="K7071" s="12" t="n">
        <v>1795000</v>
      </c>
      <c r="L7071" s="8" t="inlineStr">
        <is>
          <t>Texas</t>
        </is>
      </c>
      <c r="M7071" s="13" t="n">
        <v>31158.49</v>
      </c>
      <c r="N7071" s="13" t="n">
        <v>25877.13</v>
      </c>
      <c r="O7071" s="8" t="n"/>
    </row>
    <row r="7072">
      <c r="A7072" s="8" t="inlineStr">
        <is>
          <t>CANON-202604-007061</t>
        </is>
      </c>
      <c r="B7072" s="9" t="inlineStr">
        <is>
          <t>2026-04</t>
        </is>
      </c>
      <c r="C7072" s="10" t="n">
        <v>46132</v>
      </c>
      <c r="D7072" s="9" t="inlineStr">
        <is>
          <t>Bound</t>
        </is>
      </c>
      <c r="E7072" s="8" t="inlineStr">
        <is>
          <t>Cassius Thistlewood</t>
        </is>
      </c>
      <c r="F7072" s="11" t="n">
        <v>1963</v>
      </c>
      <c r="G7072" s="8" t="inlineStr">
        <is>
          <t>Aston Martin</t>
        </is>
      </c>
      <c r="H7072" s="8" t="inlineStr">
        <is>
          <t>DB12</t>
        </is>
      </c>
      <c r="I7072" s="8" t="inlineStr">
        <is>
          <t>S7WE7XJ8B7RMK1BSV</t>
        </is>
      </c>
      <c r="J7072" s="8" t="inlineStr">
        <is>
          <t>02 - Sports / GT</t>
        </is>
      </c>
      <c r="K7072" s="12" t="n">
        <v>765000</v>
      </c>
      <c r="L7072" s="8" t="inlineStr">
        <is>
          <t>Utah</t>
        </is>
      </c>
      <c r="M7072" s="13" t="n">
        <v>12665.8</v>
      </c>
      <c r="N7072" s="13" t="n">
        <v>10518.95</v>
      </c>
      <c r="O7072" s="8" t="n"/>
    </row>
    <row r="7073">
      <c r="A7073" s="8" t="inlineStr">
        <is>
          <t>CANON-202604-007063</t>
        </is>
      </c>
      <c r="B7073" s="9" t="inlineStr">
        <is>
          <t>2026-04</t>
        </is>
      </c>
      <c r="C7073" s="10" t="n">
        <v>46120</v>
      </c>
      <c r="D7073" s="9" t="inlineStr">
        <is>
          <t>Bound</t>
        </is>
      </c>
      <c r="E7073" s="8" t="inlineStr">
        <is>
          <t>Delphine Castellanos</t>
        </is>
      </c>
      <c r="F7073" s="11" t="n">
        <v>1958</v>
      </c>
      <c r="G7073" s="8" t="inlineStr">
        <is>
          <t>Ferrari</t>
        </is>
      </c>
      <c r="H7073" s="8" t="inlineStr">
        <is>
          <t>296 GTB</t>
        </is>
      </c>
      <c r="I7073" s="8" t="inlineStr">
        <is>
          <t>835JMRRC08RRGRFJJ</t>
        </is>
      </c>
      <c r="J7073" s="8" t="inlineStr">
        <is>
          <t>03 - Supercar</t>
        </is>
      </c>
      <c r="K7073" s="12" t="n">
        <v>1815000</v>
      </c>
      <c r="L7073" s="8" t="inlineStr">
        <is>
          <t>Oklahoma</t>
        </is>
      </c>
      <c r="M7073" s="13" t="n">
        <v>34519.25</v>
      </c>
      <c r="N7073" s="13" t="n">
        <v>28668.24</v>
      </c>
      <c r="O7073" s="8" t="n"/>
    </row>
    <row r="7074">
      <c r="A7074" s="8" t="inlineStr">
        <is>
          <t>CANON-202604-007066</t>
        </is>
      </c>
      <c r="B7074" s="9" t="inlineStr">
        <is>
          <t>2026-04</t>
        </is>
      </c>
      <c r="C7074" s="10" t="n">
        <v>46136</v>
      </c>
      <c r="D7074" s="9" t="inlineStr">
        <is>
          <t>Bound</t>
        </is>
      </c>
      <c r="E7074" s="8" t="inlineStr">
        <is>
          <t>Fitzgerald Okonkwo</t>
        </is>
      </c>
      <c r="F7074" s="11" t="n">
        <v>1972</v>
      </c>
      <c r="G7074" s="8" t="inlineStr">
        <is>
          <t>Bentley</t>
        </is>
      </c>
      <c r="H7074" s="8" t="inlineStr">
        <is>
          <t>Continental GT</t>
        </is>
      </c>
      <c r="I7074" s="8" t="inlineStr">
        <is>
          <t>JYJA7YSCNLU1ZGSTE</t>
        </is>
      </c>
      <c r="J7074" s="8" t="inlineStr">
        <is>
          <t>02 - Sports / GT</t>
        </is>
      </c>
      <c r="K7074" s="12" t="n">
        <v>550000</v>
      </c>
      <c r="L7074" s="8" t="inlineStr">
        <is>
          <t>Iowa</t>
        </is>
      </c>
      <c r="M7074" s="13" t="n">
        <v>7419.81</v>
      </c>
      <c r="N7074" s="13" t="n">
        <v>6162.15</v>
      </c>
      <c r="O7074" s="8" t="n"/>
    </row>
    <row r="7075">
      <c r="A7075" s="8" t="inlineStr">
        <is>
          <t>CANON-202604-007067</t>
        </is>
      </c>
      <c r="B7075" s="9" t="inlineStr">
        <is>
          <t>2026-04</t>
        </is>
      </c>
      <c r="C7075" s="10" t="n">
        <v>46138</v>
      </c>
      <c r="D7075" s="9" t="inlineStr">
        <is>
          <t>Bound</t>
        </is>
      </c>
      <c r="E7075" s="8" t="inlineStr">
        <is>
          <t>Delphine Merriweather</t>
        </is>
      </c>
      <c r="F7075" s="11" t="n">
        <v>1986</v>
      </c>
      <c r="G7075" s="8" t="inlineStr">
        <is>
          <t>Lamborghini</t>
        </is>
      </c>
      <c r="H7075" s="8" t="inlineStr">
        <is>
          <t>Huracan EVO</t>
        </is>
      </c>
      <c r="I7075" s="8" t="inlineStr">
        <is>
          <t>V3FULTSY3EHTUYL3J</t>
        </is>
      </c>
      <c r="J7075" s="8" t="inlineStr">
        <is>
          <t>03 - Supercar</t>
        </is>
      </c>
      <c r="K7075" s="12" t="n">
        <v>190000</v>
      </c>
      <c r="L7075" s="8" t="inlineStr">
        <is>
          <t>New York</t>
        </is>
      </c>
      <c r="M7075" s="13" t="n">
        <v>6515.92</v>
      </c>
      <c r="N7075" s="13" t="n">
        <v>5411.47</v>
      </c>
      <c r="O7075" s="8" t="n"/>
    </row>
    <row r="7076">
      <c r="A7076" s="8" t="inlineStr">
        <is>
          <t>CANON-202604-007069</t>
        </is>
      </c>
      <c r="B7076" s="9" t="inlineStr">
        <is>
          <t>2026-04</t>
        </is>
      </c>
      <c r="C7076" s="10" t="n">
        <v>46114</v>
      </c>
      <c r="D7076" s="9" t="inlineStr">
        <is>
          <t>Bound</t>
        </is>
      </c>
      <c r="E7076" s="8" t="inlineStr">
        <is>
          <t>Wilhelmina Rourke</t>
        </is>
      </c>
      <c r="F7076" s="11" t="n">
        <v>1977</v>
      </c>
      <c r="G7076" s="8" t="inlineStr">
        <is>
          <t>Mercedes-Benz</t>
        </is>
      </c>
      <c r="H7076" s="8" t="inlineStr">
        <is>
          <t>AMG GT</t>
        </is>
      </c>
      <c r="I7076" s="8" t="inlineStr">
        <is>
          <t>GUGGE1VVG6E6ES9LW</t>
        </is>
      </c>
      <c r="J7076" s="8" t="inlineStr">
        <is>
          <t>02 - Sports / GT</t>
        </is>
      </c>
      <c r="K7076" s="12" t="n">
        <v>560000</v>
      </c>
      <c r="L7076" s="8" t="inlineStr">
        <is>
          <t>Oklahoma</t>
        </is>
      </c>
      <c r="M7076" s="13" t="n">
        <v>8653.58</v>
      </c>
      <c r="N7076" s="13" t="n">
        <v>7186.8</v>
      </c>
      <c r="O7076" s="8" t="n"/>
    </row>
    <row r="7077">
      <c r="A7077" s="8" t="inlineStr">
        <is>
          <t>CANON-202604-007070</t>
        </is>
      </c>
      <c r="B7077" s="9" t="inlineStr">
        <is>
          <t>2026-04</t>
        </is>
      </c>
      <c r="C7077" s="10" t="n">
        <v>46129</v>
      </c>
      <c r="D7077" s="9" t="inlineStr">
        <is>
          <t>Bound</t>
        </is>
      </c>
      <c r="E7077" s="8" t="inlineStr">
        <is>
          <t>Fitzgerald Okonkwo</t>
        </is>
      </c>
      <c r="F7077" s="11" t="n">
        <v>1997</v>
      </c>
      <c r="G7077" s="8" t="inlineStr">
        <is>
          <t>Mercedes-Benz</t>
        </is>
      </c>
      <c r="H7077" s="8" t="inlineStr">
        <is>
          <t>AMG GT</t>
        </is>
      </c>
      <c r="I7077" s="8" t="inlineStr">
        <is>
          <t>29RTJ8TN4G17LC1BX</t>
        </is>
      </c>
      <c r="J7077" s="8" t="inlineStr">
        <is>
          <t>02 - Sports / GT</t>
        </is>
      </c>
      <c r="K7077" s="12" t="n">
        <v>1285000</v>
      </c>
      <c r="L7077" s="8" t="inlineStr">
        <is>
          <t>Arizona</t>
        </is>
      </c>
      <c r="M7077" s="13" t="n">
        <v>13468.25</v>
      </c>
      <c r="N7077" s="13" t="n">
        <v>11185.38</v>
      </c>
      <c r="O7077" s="8" t="n"/>
    </row>
    <row r="7078">
      <c r="A7078" s="8" t="inlineStr">
        <is>
          <t>CANON-202604-007071</t>
        </is>
      </c>
      <c r="B7078" s="9" t="inlineStr">
        <is>
          <t>2026-04</t>
        </is>
      </c>
      <c r="C7078" s="10" t="n">
        <v>46128</v>
      </c>
      <c r="D7078" s="9" t="inlineStr">
        <is>
          <t>Bound</t>
        </is>
      </c>
      <c r="E7078" s="8" t="inlineStr">
        <is>
          <t>Ottilie Rourke</t>
        </is>
      </c>
      <c r="F7078" s="11" t="n">
        <v>1996</v>
      </c>
      <c r="G7078" s="8" t="inlineStr">
        <is>
          <t>Mercedes-Benz</t>
        </is>
      </c>
      <c r="H7078" s="8" t="inlineStr">
        <is>
          <t>AMG GT</t>
        </is>
      </c>
      <c r="I7078" s="8" t="inlineStr">
        <is>
          <t>K695ZLGLRA9VT1MF2</t>
        </is>
      </c>
      <c r="J7078" s="8" t="inlineStr">
        <is>
          <t>02 - Sports / GT</t>
        </is>
      </c>
      <c r="K7078" s="12" t="n">
        <v>755000</v>
      </c>
      <c r="L7078" s="8" t="inlineStr">
        <is>
          <t>Delaware</t>
        </is>
      </c>
      <c r="M7078" s="13" t="n">
        <v>11574.29</v>
      </c>
      <c r="N7078" s="13" t="n">
        <v>9612.450000000001</v>
      </c>
      <c r="O7078" s="8" t="n"/>
    </row>
    <row r="7079">
      <c r="A7079" s="8" t="inlineStr">
        <is>
          <t>CANON-202604-007072</t>
        </is>
      </c>
      <c r="B7079" s="9" t="inlineStr">
        <is>
          <t>2026-04</t>
        </is>
      </c>
      <c r="C7079" s="10" t="n">
        <v>46136</v>
      </c>
      <c r="D7079" s="9" t="inlineStr">
        <is>
          <t>Bound</t>
        </is>
      </c>
      <c r="E7079" s="8" t="inlineStr">
        <is>
          <t>Mireille Pennington</t>
        </is>
      </c>
      <c r="F7079" s="11" t="n">
        <v>2017</v>
      </c>
      <c r="G7079" s="8" t="inlineStr">
        <is>
          <t>Ferrari</t>
        </is>
      </c>
      <c r="H7079" s="8" t="inlineStr">
        <is>
          <t>296 GTB</t>
        </is>
      </c>
      <c r="I7079" s="8" t="inlineStr">
        <is>
          <t>95AXFT35A4JV5FRKF</t>
        </is>
      </c>
      <c r="J7079" s="8" t="inlineStr">
        <is>
          <t>03 - Supercar</t>
        </is>
      </c>
      <c r="K7079" s="12" t="n">
        <v>1950000</v>
      </c>
      <c r="L7079" s="8" t="inlineStr">
        <is>
          <t>Indiana</t>
        </is>
      </c>
      <c r="M7079" s="13" t="n">
        <v>36203.77</v>
      </c>
      <c r="N7079" s="13" t="n">
        <v>30067.23</v>
      </c>
      <c r="O7079" s="8" t="n"/>
    </row>
    <row r="7080">
      <c r="A7080" s="8" t="inlineStr">
        <is>
          <t>CANON-202604-007073</t>
        </is>
      </c>
      <c r="B7080" s="9" t="inlineStr">
        <is>
          <t>2026-04</t>
        </is>
      </c>
      <c r="C7080" s="10" t="n">
        <v>46126</v>
      </c>
      <c r="D7080" s="9" t="inlineStr">
        <is>
          <t>Bound</t>
        </is>
      </c>
      <c r="E7080" s="8" t="inlineStr">
        <is>
          <t>Emiliano Rourke</t>
        </is>
      </c>
      <c r="F7080" s="11" t="n">
        <v>2006</v>
      </c>
      <c r="G7080" s="8" t="inlineStr">
        <is>
          <t>BMW</t>
        </is>
      </c>
      <c r="H7080" s="8" t="inlineStr">
        <is>
          <t>M8 Competition</t>
        </is>
      </c>
      <c r="I7080" s="8" t="inlineStr">
        <is>
          <t>4ZK37B8N87V3261B5</t>
        </is>
      </c>
      <c r="J7080" s="8" t="inlineStr">
        <is>
          <t>02 - Sports / GT</t>
        </is>
      </c>
      <c r="K7080" s="12" t="n">
        <v>305000</v>
      </c>
      <c r="L7080" s="8" t="inlineStr">
        <is>
          <t>Delaware</t>
        </is>
      </c>
      <c r="M7080" s="13" t="n">
        <v>5395.05</v>
      </c>
      <c r="N7080" s="13" t="n">
        <v>4480.59</v>
      </c>
      <c r="O7080" s="8" t="n"/>
    </row>
    <row r="7081">
      <c r="A7081" s="8" t="inlineStr">
        <is>
          <t>CANON-202604-007076</t>
        </is>
      </c>
      <c r="B7081" s="9" t="inlineStr">
        <is>
          <t>2026-04</t>
        </is>
      </c>
      <c r="C7081" s="10" t="n">
        <v>46134</v>
      </c>
      <c r="D7081" s="9" t="inlineStr">
        <is>
          <t>Bound</t>
        </is>
      </c>
      <c r="E7081" s="8" t="inlineStr">
        <is>
          <t>Callum Thistlewood</t>
        </is>
      </c>
      <c r="F7081" s="11" t="n">
        <v>1957</v>
      </c>
      <c r="G7081" s="8" t="inlineStr">
        <is>
          <t>Mercedes-Benz</t>
        </is>
      </c>
      <c r="H7081" s="8" t="inlineStr">
        <is>
          <t>AMG GT</t>
        </is>
      </c>
      <c r="I7081" s="8" t="inlineStr">
        <is>
          <t>DZKZ1ADM0THWX2X06</t>
        </is>
      </c>
      <c r="J7081" s="8" t="inlineStr">
        <is>
          <t>02 - Sports / GT</t>
        </is>
      </c>
      <c r="K7081" s="12" t="n">
        <v>995000</v>
      </c>
      <c r="L7081" s="8" t="inlineStr">
        <is>
          <t>Pennsylvania</t>
        </is>
      </c>
      <c r="M7081" s="13" t="n">
        <v>12202.83</v>
      </c>
      <c r="N7081" s="13" t="n">
        <v>10134.45</v>
      </c>
      <c r="O7081" s="8" t="n"/>
    </row>
    <row r="7082">
      <c r="A7082" s="8" t="inlineStr">
        <is>
          <t>CANON-202604-007077</t>
        </is>
      </c>
      <c r="B7082" s="9" t="inlineStr">
        <is>
          <t>2026-04</t>
        </is>
      </c>
      <c r="C7082" s="10" t="n">
        <v>46115</v>
      </c>
      <c r="D7082" s="9" t="inlineStr">
        <is>
          <t>Bound</t>
        </is>
      </c>
      <c r="E7082" s="8" t="inlineStr">
        <is>
          <t>Emiliano Rourke</t>
        </is>
      </c>
      <c r="F7082" s="11" t="n">
        <v>2013</v>
      </c>
      <c r="G7082" s="8" t="inlineStr">
        <is>
          <t>Mercedes-Benz</t>
        </is>
      </c>
      <c r="H7082" s="8" t="inlineStr">
        <is>
          <t>280SL Pagoda</t>
        </is>
      </c>
      <c r="I7082" s="8" t="inlineStr">
        <is>
          <t>PT0ALKLP8G0NEDEY0</t>
        </is>
      </c>
      <c r="J7082" s="8" t="inlineStr">
        <is>
          <t>07 - Post-War Classic (1946-1972)</t>
        </is>
      </c>
      <c r="K7082" s="12" t="n">
        <v>1135000</v>
      </c>
      <c r="L7082" s="8" t="inlineStr">
        <is>
          <t>Pennsylvania</t>
        </is>
      </c>
      <c r="M7082" s="13" t="n">
        <v>8137.74</v>
      </c>
      <c r="N7082" s="13" t="n">
        <v>6758.39</v>
      </c>
      <c r="O7082" s="8" t="n"/>
    </row>
    <row r="7083">
      <c r="A7083" s="8" t="inlineStr">
        <is>
          <t>CANON-202604-007079</t>
        </is>
      </c>
      <c r="B7083" s="9" t="inlineStr">
        <is>
          <t>2026-04</t>
        </is>
      </c>
      <c r="C7083" s="10" t="n">
        <v>46124</v>
      </c>
      <c r="D7083" s="9" t="inlineStr">
        <is>
          <t>Bound</t>
        </is>
      </c>
      <c r="E7083" s="8" t="inlineStr">
        <is>
          <t>Noor Rourke</t>
        </is>
      </c>
      <c r="F7083" s="11" t="n">
        <v>2014</v>
      </c>
      <c r="G7083" s="8" t="inlineStr">
        <is>
          <t>Porsche</t>
        </is>
      </c>
      <c r="H7083" s="8" t="inlineStr">
        <is>
          <t>911 Turbo S</t>
        </is>
      </c>
      <c r="I7083" s="8" t="inlineStr">
        <is>
          <t>UC7W4ZKJJ5JE0FSGP</t>
        </is>
      </c>
      <c r="J7083" s="8" t="inlineStr">
        <is>
          <t>02 - Sports / GT</t>
        </is>
      </c>
      <c r="K7083" s="12" t="n">
        <v>490000</v>
      </c>
      <c r="L7083" s="8" t="inlineStr">
        <is>
          <t>Michigan</t>
        </is>
      </c>
      <c r="M7083" s="13" t="n">
        <v>10747.64</v>
      </c>
      <c r="N7083" s="13" t="n">
        <v>8925.92</v>
      </c>
      <c r="O7083" s="8" t="n"/>
    </row>
    <row r="7084">
      <c r="A7084" s="8" t="inlineStr">
        <is>
          <t>CANON-202604-007080</t>
        </is>
      </c>
      <c r="B7084" s="9" t="inlineStr">
        <is>
          <t>2026-04</t>
        </is>
      </c>
      <c r="C7084" s="10" t="n">
        <v>46113</v>
      </c>
      <c r="D7084" s="9" t="inlineStr">
        <is>
          <t>Bound</t>
        </is>
      </c>
      <c r="E7084" s="8" t="inlineStr">
        <is>
          <t>Anouk Okonkwo</t>
        </is>
      </c>
      <c r="F7084" s="11" t="n">
        <v>1999</v>
      </c>
      <c r="G7084" s="8" t="inlineStr">
        <is>
          <t>Ferrari</t>
        </is>
      </c>
      <c r="H7084" s="8" t="inlineStr">
        <is>
          <t>SF90 Stradale</t>
        </is>
      </c>
      <c r="I7084" s="8" t="inlineStr">
        <is>
          <t>8ZJKDGDA20B1NEVM3</t>
        </is>
      </c>
      <c r="J7084" s="8" t="inlineStr">
        <is>
          <t>03 - Supercar</t>
        </is>
      </c>
      <c r="K7084" s="12" t="n">
        <v>775000</v>
      </c>
      <c r="L7084" s="8" t="inlineStr">
        <is>
          <t>Ohio</t>
        </is>
      </c>
      <c r="M7084" s="13" t="n">
        <v>19309.2</v>
      </c>
      <c r="N7084" s="13" t="n">
        <v>16036.29</v>
      </c>
      <c r="O7084" s="8" t="n"/>
    </row>
    <row r="7085">
      <c r="A7085" s="8" t="inlineStr">
        <is>
          <t>CANON-202604-007081</t>
        </is>
      </c>
      <c r="B7085" s="9" t="inlineStr">
        <is>
          <t>2026-04</t>
        </is>
      </c>
      <c r="C7085" s="10" t="n">
        <v>46140</v>
      </c>
      <c r="D7085" s="9" t="inlineStr">
        <is>
          <t>Bound</t>
        </is>
      </c>
      <c r="E7085" s="8" t="inlineStr">
        <is>
          <t>Everett Okonkwo</t>
        </is>
      </c>
      <c r="F7085" s="11" t="n">
        <v>1997</v>
      </c>
      <c r="G7085" s="8" t="inlineStr">
        <is>
          <t>Ferrari</t>
        </is>
      </c>
      <c r="H7085" s="8" t="inlineStr">
        <is>
          <t>296 GTB</t>
        </is>
      </c>
      <c r="I7085" s="8" t="inlineStr">
        <is>
          <t>CY1YJDMJDJSE93TBB</t>
        </is>
      </c>
      <c r="J7085" s="8" t="inlineStr">
        <is>
          <t>03 - Supercar</t>
        </is>
      </c>
      <c r="K7085" s="12" t="n">
        <v>245000</v>
      </c>
      <c r="L7085" s="8" t="inlineStr">
        <is>
          <t>New Mexico</t>
        </is>
      </c>
      <c r="M7085" s="13" t="n">
        <v>8402.110000000001</v>
      </c>
      <c r="N7085" s="13" t="n">
        <v>6977.95</v>
      </c>
      <c r="O7085" s="8" t="n"/>
    </row>
    <row r="7086">
      <c r="A7086" s="8" t="inlineStr">
        <is>
          <t>CANON-202604-007082</t>
        </is>
      </c>
      <c r="B7086" s="9" t="inlineStr">
        <is>
          <t>2026-04</t>
        </is>
      </c>
      <c r="C7086" s="10" t="n">
        <v>46122</v>
      </c>
      <c r="D7086" s="9" t="inlineStr">
        <is>
          <t>Bound</t>
        </is>
      </c>
      <c r="E7086" s="8" t="inlineStr">
        <is>
          <t>Leopold Kingsford</t>
        </is>
      </c>
      <c r="F7086" s="11" t="n">
        <v>1981</v>
      </c>
      <c r="G7086" s="8" t="inlineStr">
        <is>
          <t>Mercedes-Benz</t>
        </is>
      </c>
      <c r="H7086" s="8" t="inlineStr">
        <is>
          <t>AMG GT</t>
        </is>
      </c>
      <c r="I7086" s="8" t="inlineStr">
        <is>
          <t>PF1JPFZN46UTAPK06</t>
        </is>
      </c>
      <c r="J7086" s="8" t="inlineStr">
        <is>
          <t>02 - Sports / GT</t>
        </is>
      </c>
      <c r="K7086" s="12" t="n">
        <v>705000</v>
      </c>
      <c r="L7086" s="8" t="inlineStr">
        <is>
          <t>Alabama</t>
        </is>
      </c>
      <c r="M7086" s="13" t="n">
        <v>10980.71</v>
      </c>
      <c r="N7086" s="13" t="n">
        <v>9119.48</v>
      </c>
      <c r="O7086" s="8" t="n"/>
    </row>
    <row r="7087">
      <c r="A7087" s="8" t="inlineStr">
        <is>
          <t>CANON-202604-007084</t>
        </is>
      </c>
      <c r="B7087" s="9" t="inlineStr">
        <is>
          <t>2026-04</t>
        </is>
      </c>
      <c r="C7087" s="10" t="n">
        <v>46128</v>
      </c>
      <c r="D7087" s="9" t="inlineStr">
        <is>
          <t>Bound</t>
        </is>
      </c>
      <c r="E7087" s="8" t="inlineStr">
        <is>
          <t>Ingrid Okonkwo</t>
        </is>
      </c>
      <c r="F7087" s="11" t="n">
        <v>2020</v>
      </c>
      <c r="G7087" s="8" t="inlineStr">
        <is>
          <t>Porsche</t>
        </is>
      </c>
      <c r="H7087" s="8" t="inlineStr">
        <is>
          <t>911 Turbo S</t>
        </is>
      </c>
      <c r="I7087" s="8" t="inlineStr">
        <is>
          <t>EEUC46PN9PD66SA9E</t>
        </is>
      </c>
      <c r="J7087" s="8" t="inlineStr">
        <is>
          <t>02 - Sports / GT</t>
        </is>
      </c>
      <c r="K7087" s="12" t="n">
        <v>695000</v>
      </c>
      <c r="L7087" s="8" t="inlineStr">
        <is>
          <t>Nebraska</t>
        </is>
      </c>
      <c r="M7087" s="13" t="n">
        <v>11080.66</v>
      </c>
      <c r="N7087" s="13" t="n">
        <v>9202.49</v>
      </c>
      <c r="O7087" s="8" t="n"/>
    </row>
    <row r="7088">
      <c r="A7088" s="8" t="inlineStr">
        <is>
          <t>CANON-202604-007085</t>
        </is>
      </c>
      <c r="B7088" s="9" t="inlineStr">
        <is>
          <t>2026-04</t>
        </is>
      </c>
      <c r="C7088" s="10" t="n">
        <v>46141</v>
      </c>
      <c r="D7088" s="9" t="inlineStr">
        <is>
          <t>Bound</t>
        </is>
      </c>
      <c r="E7088" s="8" t="inlineStr">
        <is>
          <t>Fenwick Merriweather</t>
        </is>
      </c>
      <c r="F7088" s="11" t="n">
        <v>2010</v>
      </c>
      <c r="G7088" s="8" t="inlineStr">
        <is>
          <t>McLaren</t>
        </is>
      </c>
      <c r="H7088" s="8" t="inlineStr">
        <is>
          <t>750S</t>
        </is>
      </c>
      <c r="I7088" s="8" t="inlineStr">
        <is>
          <t>ZUYJXK6688UEF9J3B</t>
        </is>
      </c>
      <c r="J7088" s="8" t="inlineStr">
        <is>
          <t>03 - Supercar</t>
        </is>
      </c>
      <c r="K7088" s="12" t="n">
        <v>535000</v>
      </c>
      <c r="L7088" s="8" t="inlineStr">
        <is>
          <t>Washington</t>
        </is>
      </c>
      <c r="M7088" s="13" t="n">
        <v>9206.040000000001</v>
      </c>
      <c r="N7088" s="13" t="n">
        <v>7645.62</v>
      </c>
      <c r="O7088" s="8" t="n"/>
    </row>
    <row r="7089">
      <c r="A7089" s="8" t="inlineStr">
        <is>
          <t>CANON-202604-007086</t>
        </is>
      </c>
      <c r="B7089" s="9" t="inlineStr">
        <is>
          <t>2026-04</t>
        </is>
      </c>
      <c r="C7089" s="10" t="n">
        <v>46121</v>
      </c>
      <c r="D7089" s="9" t="inlineStr">
        <is>
          <t>Bound</t>
        </is>
      </c>
      <c r="E7089" s="8" t="inlineStr">
        <is>
          <t>Delphine Vandermeer</t>
        </is>
      </c>
      <c r="F7089" s="11" t="n">
        <v>1976</v>
      </c>
      <c r="G7089" s="8" t="inlineStr">
        <is>
          <t>Singer</t>
        </is>
      </c>
      <c r="H7089" s="8" t="inlineStr">
        <is>
          <t>911 Reimagined</t>
        </is>
      </c>
      <c r="I7089" s="8" t="inlineStr">
        <is>
          <t>NFP9NW2RLUWRZD5WB</t>
        </is>
      </c>
      <c r="J7089" s="8" t="inlineStr">
        <is>
          <t>11 - Restomod / Coachbuilt / Bespoke</t>
        </is>
      </c>
      <c r="K7089" s="12" t="n">
        <v>1200000</v>
      </c>
      <c r="L7089" s="8" t="inlineStr">
        <is>
          <t>West Virginia</t>
        </is>
      </c>
      <c r="M7089" s="13" t="n">
        <v>20476.98</v>
      </c>
      <c r="N7089" s="13" t="n">
        <v>17006.13</v>
      </c>
      <c r="O7089" s="8" t="n"/>
    </row>
    <row r="7090">
      <c r="A7090" s="8" t="inlineStr">
        <is>
          <t>CANON-202604-007088</t>
        </is>
      </c>
      <c r="B7090" s="9" t="inlineStr">
        <is>
          <t>2026-04</t>
        </is>
      </c>
      <c r="C7090" s="10" t="n">
        <v>46135</v>
      </c>
      <c r="D7090" s="9" t="inlineStr">
        <is>
          <t>Bound</t>
        </is>
      </c>
      <c r="E7090" s="8" t="inlineStr">
        <is>
          <t>Ramona Fairweather</t>
        </is>
      </c>
      <c r="F7090" s="11" t="n">
        <v>1972</v>
      </c>
      <c r="G7090" s="8" t="inlineStr">
        <is>
          <t>Bentley</t>
        </is>
      </c>
      <c r="H7090" s="8" t="inlineStr">
        <is>
          <t>Continental GT</t>
        </is>
      </c>
      <c r="I7090" s="8" t="inlineStr">
        <is>
          <t>1GWYDCVHAZE3RTKZU</t>
        </is>
      </c>
      <c r="J7090" s="8" t="inlineStr">
        <is>
          <t>02 - Sports / GT</t>
        </is>
      </c>
      <c r="K7090" s="12" t="n">
        <v>220000</v>
      </c>
      <c r="L7090" s="8" t="inlineStr">
        <is>
          <t>Pennsylvania</t>
        </is>
      </c>
      <c r="M7090" s="13" t="n">
        <v>3818.87</v>
      </c>
      <c r="N7090" s="13" t="n">
        <v>3171.57</v>
      </c>
      <c r="O7090" s="8" t="n"/>
    </row>
    <row r="7091">
      <c r="A7091" s="8" t="inlineStr">
        <is>
          <t>CANON-202604-007089</t>
        </is>
      </c>
      <c r="B7091" s="9" t="inlineStr">
        <is>
          <t>2026-04</t>
        </is>
      </c>
      <c r="C7091" s="10" t="n">
        <v>46132</v>
      </c>
      <c r="D7091" s="9" t="inlineStr">
        <is>
          <t>Bound</t>
        </is>
      </c>
      <c r="E7091" s="8" t="inlineStr">
        <is>
          <t>Everett Bellandi</t>
        </is>
      </c>
      <c r="F7091" s="11" t="n">
        <v>1996</v>
      </c>
      <c r="G7091" s="8" t="inlineStr">
        <is>
          <t>Ferrari</t>
        </is>
      </c>
      <c r="H7091" s="8" t="inlineStr">
        <is>
          <t>296 GTB</t>
        </is>
      </c>
      <c r="I7091" s="8" t="inlineStr">
        <is>
          <t>K9XGXW2E6E7C159ZV</t>
        </is>
      </c>
      <c r="J7091" s="8" t="inlineStr">
        <is>
          <t>03 - Supercar</t>
        </is>
      </c>
      <c r="K7091" s="12" t="n">
        <v>1070000</v>
      </c>
      <c r="L7091" s="8" t="inlineStr">
        <is>
          <t>Mississippi</t>
        </is>
      </c>
      <c r="M7091" s="13" t="n">
        <v>19219.62</v>
      </c>
      <c r="N7091" s="13" t="n">
        <v>15961.89</v>
      </c>
      <c r="O7091" s="8" t="n"/>
    </row>
    <row r="7092">
      <c r="A7092" s="8" t="inlineStr">
        <is>
          <t>CANON-202604-007090</t>
        </is>
      </c>
      <c r="B7092" s="9" t="inlineStr">
        <is>
          <t>2026-04</t>
        </is>
      </c>
      <c r="C7092" s="10" t="n">
        <v>46139</v>
      </c>
      <c r="D7092" s="9" t="inlineStr">
        <is>
          <t>Bound</t>
        </is>
      </c>
      <c r="E7092" s="8" t="inlineStr">
        <is>
          <t>Lorenzo Vasquez</t>
        </is>
      </c>
      <c r="F7092" s="11" t="n">
        <v>1988</v>
      </c>
      <c r="G7092" s="8" t="inlineStr">
        <is>
          <t>Maserati</t>
        </is>
      </c>
      <c r="H7092" s="8" t="inlineStr">
        <is>
          <t>GranTurismo</t>
        </is>
      </c>
      <c r="I7092" s="8" t="inlineStr">
        <is>
          <t>G30BWU8Z4PJ5H1UNY</t>
        </is>
      </c>
      <c r="J7092" s="8" t="inlineStr">
        <is>
          <t>02 - Sports / GT</t>
        </is>
      </c>
      <c r="K7092" s="12" t="n">
        <v>1210000</v>
      </c>
      <c r="L7092" s="8" t="inlineStr">
        <is>
          <t>Illinois</t>
        </is>
      </c>
      <c r="M7092" s="13" t="n">
        <v>17076.98</v>
      </c>
      <c r="N7092" s="13" t="n">
        <v>14182.43</v>
      </c>
      <c r="O7092" s="8" t="n"/>
    </row>
    <row r="7093">
      <c r="A7093" s="8" t="inlineStr">
        <is>
          <t>CANON-202604-007091</t>
        </is>
      </c>
      <c r="B7093" s="9" t="inlineStr">
        <is>
          <t>2026-04</t>
        </is>
      </c>
      <c r="C7093" s="10" t="n">
        <v>46133</v>
      </c>
      <c r="D7093" s="9" t="inlineStr">
        <is>
          <t>Bound</t>
        </is>
      </c>
      <c r="E7093" s="8" t="inlineStr">
        <is>
          <t>Mireille Whitlock</t>
        </is>
      </c>
      <c r="F7093" s="11" t="n">
        <v>1959</v>
      </c>
      <c r="G7093" s="8" t="inlineStr">
        <is>
          <t>Ferrari</t>
        </is>
      </c>
      <c r="H7093" s="8" t="inlineStr">
        <is>
          <t>275 GTB/4</t>
        </is>
      </c>
      <c r="I7093" s="8" t="inlineStr">
        <is>
          <t>PMJ402K0DY6T1W5RW</t>
        </is>
      </c>
      <c r="J7093" s="8" t="inlineStr">
        <is>
          <t>07 - Post-War Classic (1946-1972)</t>
        </is>
      </c>
      <c r="K7093" s="12" t="n">
        <v>505000</v>
      </c>
      <c r="L7093" s="8" t="inlineStr">
        <is>
          <t>Idaho</t>
        </is>
      </c>
      <c r="M7093" s="13" t="n">
        <v>4056.2</v>
      </c>
      <c r="N7093" s="13" t="n">
        <v>3368.67</v>
      </c>
      <c r="O7093" s="8" t="n"/>
    </row>
    <row r="7094">
      <c r="A7094" s="8" t="inlineStr">
        <is>
          <t>CANON-202604-007092</t>
        </is>
      </c>
      <c r="B7094" s="9" t="inlineStr">
        <is>
          <t>2026-04</t>
        </is>
      </c>
      <c r="C7094" s="10" t="n">
        <v>46138</v>
      </c>
      <c r="D7094" s="9" t="inlineStr">
        <is>
          <t>Bound</t>
        </is>
      </c>
      <c r="E7094" s="8" t="inlineStr">
        <is>
          <t>Horace Whitlock</t>
        </is>
      </c>
      <c r="F7094" s="11" t="n">
        <v>1987</v>
      </c>
      <c r="G7094" s="8" t="inlineStr">
        <is>
          <t>Porsche</t>
        </is>
      </c>
      <c r="H7094" s="8" t="inlineStr">
        <is>
          <t>911 Turbo S</t>
        </is>
      </c>
      <c r="I7094" s="8" t="inlineStr">
        <is>
          <t>G9EB7MLWVSGL7T2L2</t>
        </is>
      </c>
      <c r="J7094" s="8" t="inlineStr">
        <is>
          <t>02 - Sports / GT</t>
        </is>
      </c>
      <c r="K7094" s="12" t="n">
        <v>395000</v>
      </c>
      <c r="L7094" s="8" t="inlineStr">
        <is>
          <t>Virginia</t>
        </is>
      </c>
      <c r="M7094" s="13" t="n">
        <v>6092.69</v>
      </c>
      <c r="N7094" s="13" t="n">
        <v>5059.98</v>
      </c>
      <c r="O7094" s="8" t="n"/>
    </row>
    <row r="7095">
      <c r="A7095" s="8" t="inlineStr">
        <is>
          <t>CANON-202604-007093</t>
        </is>
      </c>
      <c r="B7095" s="9" t="inlineStr">
        <is>
          <t>2026-04</t>
        </is>
      </c>
      <c r="C7095" s="10" t="n">
        <v>46119</v>
      </c>
      <c r="D7095" s="9" t="inlineStr">
        <is>
          <t>Bound</t>
        </is>
      </c>
      <c r="E7095" s="8" t="inlineStr">
        <is>
          <t>Fitzgerald Farkas</t>
        </is>
      </c>
      <c r="F7095" s="11" t="n">
        <v>1957</v>
      </c>
      <c r="G7095" s="8" t="inlineStr">
        <is>
          <t>Maserati</t>
        </is>
      </c>
      <c r="H7095" s="8" t="inlineStr">
        <is>
          <t>GranTurismo</t>
        </is>
      </c>
      <c r="I7095" s="8" t="inlineStr">
        <is>
          <t>C2XYW6899ZYF6LUK8</t>
        </is>
      </c>
      <c r="J7095" s="8" t="inlineStr">
        <is>
          <t>02 - Sports / GT</t>
        </is>
      </c>
      <c r="K7095" s="12" t="n">
        <v>435000</v>
      </c>
      <c r="L7095" s="8" t="inlineStr">
        <is>
          <t>New Jersey</t>
        </is>
      </c>
      <c r="M7095" s="13" t="n">
        <v>5601.65</v>
      </c>
      <c r="N7095" s="13" t="n">
        <v>4652.17</v>
      </c>
      <c r="O7095" s="8" t="n"/>
    </row>
    <row r="7096">
      <c r="A7096" s="8" t="inlineStr">
        <is>
          <t>CANON-202604-007095</t>
        </is>
      </c>
      <c r="B7096" s="9" t="inlineStr">
        <is>
          <t>2026-04</t>
        </is>
      </c>
      <c r="C7096" s="10" t="n">
        <v>46125</v>
      </c>
      <c r="D7096" s="9" t="inlineStr">
        <is>
          <t>Bound</t>
        </is>
      </c>
      <c r="E7096" s="8" t="inlineStr">
        <is>
          <t>Horace Delacroix</t>
        </is>
      </c>
      <c r="F7096" s="11" t="n">
        <v>2005</v>
      </c>
      <c r="G7096" s="8" t="inlineStr">
        <is>
          <t>Mercedes-Benz</t>
        </is>
      </c>
      <c r="H7096" s="8" t="inlineStr">
        <is>
          <t>AMG GT</t>
        </is>
      </c>
      <c r="I7096" s="8" t="inlineStr">
        <is>
          <t>JH2HCM4VY9RPSB3CZ</t>
        </is>
      </c>
      <c r="J7096" s="8" t="inlineStr">
        <is>
          <t>02 - Sports / GT</t>
        </is>
      </c>
      <c r="K7096" s="12" t="n">
        <v>325000</v>
      </c>
      <c r="L7096" s="8" t="inlineStr">
        <is>
          <t>New Jersey</t>
        </is>
      </c>
      <c r="M7096" s="13" t="n">
        <v>4185.14</v>
      </c>
      <c r="N7096" s="13" t="n">
        <v>3475.76</v>
      </c>
      <c r="O7096" s="8" t="n"/>
    </row>
    <row r="7097">
      <c r="A7097" s="8" t="inlineStr">
        <is>
          <t>CANON-202604-007097</t>
        </is>
      </c>
      <c r="B7097" s="9" t="inlineStr">
        <is>
          <t>2026-04</t>
        </is>
      </c>
      <c r="C7097" s="10" t="n">
        <v>46122</v>
      </c>
      <c r="D7097" s="9" t="inlineStr">
        <is>
          <t>Bound</t>
        </is>
      </c>
      <c r="E7097" s="8" t="inlineStr">
        <is>
          <t>Leopold Fairweather</t>
        </is>
      </c>
      <c r="F7097" s="11" t="n">
        <v>1969</v>
      </c>
      <c r="G7097" s="8" t="inlineStr">
        <is>
          <t>Maserati</t>
        </is>
      </c>
      <c r="H7097" s="8" t="inlineStr">
        <is>
          <t>GranTurismo</t>
        </is>
      </c>
      <c r="I7097" s="8" t="inlineStr">
        <is>
          <t>XPYMW5ZER1VW8LLKA</t>
        </is>
      </c>
      <c r="J7097" s="8" t="inlineStr">
        <is>
          <t>02 - Sports / GT</t>
        </is>
      </c>
      <c r="K7097" s="12" t="n">
        <v>300000</v>
      </c>
      <c r="L7097" s="8" t="inlineStr">
        <is>
          <t>Michigan</t>
        </is>
      </c>
      <c r="M7097" s="13" t="n">
        <v>6580.19</v>
      </c>
      <c r="N7097" s="13" t="n">
        <v>5464.85</v>
      </c>
      <c r="O7097" s="8" t="n"/>
    </row>
    <row r="7098">
      <c r="A7098" s="8" t="inlineStr">
        <is>
          <t>CANON-202604-007098</t>
        </is>
      </c>
      <c r="B7098" s="9" t="inlineStr">
        <is>
          <t>2026-04</t>
        </is>
      </c>
      <c r="C7098" s="10" t="n">
        <v>46133</v>
      </c>
      <c r="D7098" s="9" t="inlineStr">
        <is>
          <t>Bound</t>
        </is>
      </c>
      <c r="E7098" s="8" t="inlineStr">
        <is>
          <t>Aurelio Blackwood</t>
        </is>
      </c>
      <c r="F7098" s="11" t="n">
        <v>2002</v>
      </c>
      <c r="G7098" s="8" t="inlineStr">
        <is>
          <t>BMW</t>
        </is>
      </c>
      <c r="H7098" s="8" t="inlineStr">
        <is>
          <t>M8 Competition</t>
        </is>
      </c>
      <c r="I7098" s="8" t="inlineStr">
        <is>
          <t>P92FEVCXFRYNRD6LN</t>
        </is>
      </c>
      <c r="J7098" s="8" t="inlineStr">
        <is>
          <t>02 - Sports / GT</t>
        </is>
      </c>
      <c r="K7098" s="12" t="n">
        <v>345000</v>
      </c>
      <c r="L7098" s="8" t="inlineStr">
        <is>
          <t>Wyoming</t>
        </is>
      </c>
      <c r="M7098" s="13" t="n">
        <v>5223.82</v>
      </c>
      <c r="N7098" s="13" t="n">
        <v>4338.38</v>
      </c>
      <c r="O7098" s="8" t="n"/>
    </row>
    <row r="7099">
      <c r="A7099" s="8" t="inlineStr">
        <is>
          <t>CANON-202604-007099</t>
        </is>
      </c>
      <c r="B7099" s="9" t="inlineStr">
        <is>
          <t>2026-04</t>
        </is>
      </c>
      <c r="C7099" s="10" t="n">
        <v>46115</v>
      </c>
      <c r="D7099" s="9" t="inlineStr">
        <is>
          <t>Bound</t>
        </is>
      </c>
      <c r="E7099" s="8" t="inlineStr">
        <is>
          <t>Leopold Merriweather</t>
        </is>
      </c>
      <c r="F7099" s="11" t="n">
        <v>1956</v>
      </c>
      <c r="G7099" s="8" t="inlineStr">
        <is>
          <t>Ringbrothers</t>
        </is>
      </c>
      <c r="H7099" s="8" t="inlineStr">
        <is>
          <t>Mustang</t>
        </is>
      </c>
      <c r="I7099" s="8" t="inlineStr">
        <is>
          <t>N07LRTPGWFSZFHWE3</t>
        </is>
      </c>
      <c r="J7099" s="8" t="inlineStr">
        <is>
          <t>11 - Restomod / Coachbuilt / Bespoke</t>
        </is>
      </c>
      <c r="K7099" s="12" t="n">
        <v>395000</v>
      </c>
      <c r="L7099" s="8" t="inlineStr">
        <is>
          <t>Massachusetts</t>
        </is>
      </c>
      <c r="M7099" s="13" t="n">
        <v>8198.110000000001</v>
      </c>
      <c r="N7099" s="13" t="n">
        <v>6808.53</v>
      </c>
      <c r="O7099" s="8" t="n"/>
    </row>
    <row r="7100">
      <c r="A7100" s="8" t="inlineStr">
        <is>
          <t>CANON-202604-007100</t>
        </is>
      </c>
      <c r="B7100" s="9" t="inlineStr">
        <is>
          <t>2026-04</t>
        </is>
      </c>
      <c r="C7100" s="10" t="n">
        <v>46136</v>
      </c>
      <c r="D7100" s="9" t="inlineStr">
        <is>
          <t>Bound</t>
        </is>
      </c>
      <c r="E7100" s="8" t="inlineStr">
        <is>
          <t>Aurelio Thistlewood</t>
        </is>
      </c>
      <c r="F7100" s="11" t="n">
        <v>1999</v>
      </c>
      <c r="G7100" s="8" t="inlineStr">
        <is>
          <t>Ferrari</t>
        </is>
      </c>
      <c r="H7100" s="8" t="inlineStr">
        <is>
          <t>SF90 Stradale</t>
        </is>
      </c>
      <c r="I7100" s="8" t="inlineStr">
        <is>
          <t>ZAS22PXD9DNPFT6WT</t>
        </is>
      </c>
      <c r="J7100" s="8" t="inlineStr">
        <is>
          <t>03 - Supercar</t>
        </is>
      </c>
      <c r="K7100" s="12" t="n">
        <v>585000</v>
      </c>
      <c r="L7100" s="8" t="inlineStr">
        <is>
          <t>Pennsylvania</t>
        </is>
      </c>
      <c r="M7100" s="13" t="n">
        <v>10485.85</v>
      </c>
      <c r="N7100" s="13" t="n">
        <v>8708.5</v>
      </c>
      <c r="O7100" s="8" t="n"/>
    </row>
    <row r="7101">
      <c r="A7101" s="8" t="inlineStr">
        <is>
          <t>CANON-202604-007102</t>
        </is>
      </c>
      <c r="B7101" s="9" t="inlineStr">
        <is>
          <t>2026-04</t>
        </is>
      </c>
      <c r="C7101" s="10" t="n">
        <v>46133</v>
      </c>
      <c r="D7101" s="9" t="inlineStr">
        <is>
          <t>Bound</t>
        </is>
      </c>
      <c r="E7101" s="8" t="inlineStr">
        <is>
          <t>Emiliano Okonkwo</t>
        </is>
      </c>
      <c r="F7101" s="11" t="n">
        <v>1973</v>
      </c>
      <c r="G7101" s="8" t="inlineStr">
        <is>
          <t>Bentley</t>
        </is>
      </c>
      <c r="H7101" s="8" t="inlineStr">
        <is>
          <t>Continental GT</t>
        </is>
      </c>
      <c r="I7101" s="8" t="inlineStr">
        <is>
          <t>4ANZEACYRKC9GFKHY</t>
        </is>
      </c>
      <c r="J7101" s="8" t="inlineStr">
        <is>
          <t>02 - Sports / GT</t>
        </is>
      </c>
      <c r="K7101" s="12" t="n">
        <v>390000</v>
      </c>
      <c r="L7101" s="8" t="inlineStr">
        <is>
          <t>Kansas</t>
        </is>
      </c>
      <c r="M7101" s="13" t="n">
        <v>5353.3</v>
      </c>
      <c r="N7101" s="13" t="n">
        <v>4445.92</v>
      </c>
      <c r="O7101" s="8" t="n"/>
    </row>
    <row r="7102">
      <c r="A7102" s="8" t="inlineStr">
        <is>
          <t>CANON-202604-007104</t>
        </is>
      </c>
      <c r="B7102" s="9" t="inlineStr">
        <is>
          <t>2026-04</t>
        </is>
      </c>
      <c r="C7102" s="10" t="n">
        <v>46142</v>
      </c>
      <c r="D7102" s="9" t="inlineStr">
        <is>
          <t>Bound</t>
        </is>
      </c>
      <c r="E7102" s="8" t="inlineStr">
        <is>
          <t>Priya Chattopadhyay</t>
        </is>
      </c>
      <c r="F7102" s="11" t="n">
        <v>2001</v>
      </c>
      <c r="G7102" s="8" t="inlineStr">
        <is>
          <t>Ferrari</t>
        </is>
      </c>
      <c r="H7102" s="8" t="inlineStr">
        <is>
          <t>SF90 Stradale</t>
        </is>
      </c>
      <c r="I7102" s="8" t="inlineStr">
        <is>
          <t>4YVZUVZ2K16U29554</t>
        </is>
      </c>
      <c r="J7102" s="8" t="inlineStr">
        <is>
          <t>03 - Supercar</t>
        </is>
      </c>
      <c r="K7102" s="12" t="n">
        <v>555000</v>
      </c>
      <c r="L7102" s="8" t="inlineStr">
        <is>
          <t>Texas</t>
        </is>
      </c>
      <c r="M7102" s="13" t="n">
        <v>11440.33</v>
      </c>
      <c r="N7102" s="13" t="n">
        <v>9501.190000000001</v>
      </c>
      <c r="O7102" s="8" t="n"/>
    </row>
    <row r="7103">
      <c r="A7103" s="8" t="inlineStr">
        <is>
          <t>CANON-202604-007105</t>
        </is>
      </c>
      <c r="B7103" s="9" t="inlineStr">
        <is>
          <t>2026-04</t>
        </is>
      </c>
      <c r="C7103" s="10" t="n">
        <v>46123</v>
      </c>
      <c r="D7103" s="9" t="inlineStr">
        <is>
          <t>Bound</t>
        </is>
      </c>
      <c r="E7103" s="8" t="inlineStr">
        <is>
          <t>Cassius Delacroix</t>
        </is>
      </c>
      <c r="F7103" s="11" t="n">
        <v>2002</v>
      </c>
      <c r="G7103" s="8" t="inlineStr">
        <is>
          <t>Jaguar</t>
        </is>
      </c>
      <c r="H7103" s="8" t="inlineStr">
        <is>
          <t>E-Type Series 1</t>
        </is>
      </c>
      <c r="I7103" s="8" t="inlineStr">
        <is>
          <t>DE4XXZ8K3VAVBA36H</t>
        </is>
      </c>
      <c r="J7103" s="8" t="inlineStr">
        <is>
          <t>07 - Post-War Classic (1946-1972)</t>
        </is>
      </c>
      <c r="K7103" s="12" t="n">
        <v>580000</v>
      </c>
      <c r="L7103" s="8" t="inlineStr">
        <is>
          <t>Georgia</t>
        </is>
      </c>
      <c r="M7103" s="13" t="n">
        <v>5270.34</v>
      </c>
      <c r="N7103" s="13" t="n">
        <v>4377.02</v>
      </c>
      <c r="O7103" s="8" t="n"/>
    </row>
    <row r="7104">
      <c r="A7104" s="8" t="inlineStr">
        <is>
          <t>CANON-202604-007107</t>
        </is>
      </c>
      <c r="B7104" s="9" t="inlineStr">
        <is>
          <t>2026-04</t>
        </is>
      </c>
      <c r="C7104" s="10" t="n">
        <v>46141</v>
      </c>
      <c r="D7104" s="9" t="inlineStr">
        <is>
          <t>Bound</t>
        </is>
      </c>
      <c r="E7104" s="8" t="inlineStr">
        <is>
          <t>Desmond Okonkwo</t>
        </is>
      </c>
      <c r="F7104" s="11" t="n">
        <v>1978</v>
      </c>
      <c r="G7104" s="8" t="inlineStr">
        <is>
          <t>Bentley</t>
        </is>
      </c>
      <c r="H7104" s="8" t="inlineStr">
        <is>
          <t>4.5 Litre</t>
        </is>
      </c>
      <c r="I7104" s="8" t="inlineStr">
        <is>
          <t>AZPWCG22564YYTFUN</t>
        </is>
      </c>
      <c r="J7104" s="8" t="inlineStr">
        <is>
          <t>06 - Vintage Pre-War (pre-1946)</t>
        </is>
      </c>
      <c r="K7104" s="12" t="n">
        <v>455000</v>
      </c>
      <c r="L7104" s="8" t="inlineStr">
        <is>
          <t>North Carolina</t>
        </is>
      </c>
      <c r="M7104" s="13" t="n">
        <v>4146.51</v>
      </c>
      <c r="N7104" s="13" t="n">
        <v>3443.68</v>
      </c>
      <c r="O7104" s="8" t="n"/>
    </row>
    <row r="7105">
      <c r="A7105" s="8" t="inlineStr">
        <is>
          <t>CANON-202604-007108</t>
        </is>
      </c>
      <c r="B7105" s="9" t="inlineStr">
        <is>
          <t>2026-04</t>
        </is>
      </c>
      <c r="C7105" s="10" t="n">
        <v>46135</v>
      </c>
      <c r="D7105" s="9" t="inlineStr">
        <is>
          <t>Bound</t>
        </is>
      </c>
      <c r="E7105" s="8" t="inlineStr">
        <is>
          <t>Ramona Okonkwo</t>
        </is>
      </c>
      <c r="F7105" s="11" t="n">
        <v>1999</v>
      </c>
      <c r="G7105" s="8" t="inlineStr">
        <is>
          <t>Maserati</t>
        </is>
      </c>
      <c r="H7105" s="8" t="inlineStr">
        <is>
          <t>GranTurismo</t>
        </is>
      </c>
      <c r="I7105" s="8" t="inlineStr">
        <is>
          <t>9RJT7G1BHYWHEKVT4</t>
        </is>
      </c>
      <c r="J7105" s="8" t="inlineStr">
        <is>
          <t>02 - Sports / GT</t>
        </is>
      </c>
      <c r="K7105" s="12" t="n">
        <v>970000</v>
      </c>
      <c r="L7105" s="8" t="inlineStr">
        <is>
          <t>New Jersey</t>
        </is>
      </c>
      <c r="M7105" s="13" t="n">
        <v>10825.57</v>
      </c>
      <c r="N7105" s="13" t="n">
        <v>8990.639999999999</v>
      </c>
      <c r="O7105" s="8" t="n"/>
    </row>
    <row r="7106">
      <c r="A7106" s="8" t="inlineStr">
        <is>
          <t>CANON-202604-007109</t>
        </is>
      </c>
      <c r="B7106" s="9" t="inlineStr">
        <is>
          <t>2026-04</t>
        </is>
      </c>
      <c r="C7106" s="10" t="n">
        <v>46113</v>
      </c>
      <c r="D7106" s="9" t="inlineStr">
        <is>
          <t>Bound</t>
        </is>
      </c>
      <c r="E7106" s="8" t="inlineStr">
        <is>
          <t>Beatrix Chattopadhyay</t>
        </is>
      </c>
      <c r="F7106" s="11" t="n">
        <v>1981</v>
      </c>
      <c r="G7106" s="8" t="inlineStr">
        <is>
          <t>Maserati</t>
        </is>
      </c>
      <c r="H7106" s="8" t="inlineStr">
        <is>
          <t>GranTurismo</t>
        </is>
      </c>
      <c r="I7106" s="8" t="inlineStr">
        <is>
          <t>YLKY8F14D44BE8WE3</t>
        </is>
      </c>
      <c r="J7106" s="8" t="inlineStr">
        <is>
          <t>02 - Sports / GT</t>
        </is>
      </c>
      <c r="K7106" s="12" t="n">
        <v>430000</v>
      </c>
      <c r="L7106" s="8" t="inlineStr">
        <is>
          <t>Michigan</t>
        </is>
      </c>
      <c r="M7106" s="13" t="n">
        <v>9431.6</v>
      </c>
      <c r="N7106" s="13" t="n">
        <v>7832.94</v>
      </c>
      <c r="O7106" s="8" t="n"/>
    </row>
    <row r="7107">
      <c r="A7107" s="8" t="inlineStr">
        <is>
          <t>CANON-202604-007110</t>
        </is>
      </c>
      <c r="B7107" s="9" t="inlineStr">
        <is>
          <t>2026-04</t>
        </is>
      </c>
      <c r="C7107" s="10" t="n">
        <v>46129</v>
      </c>
      <c r="D7107" s="9" t="inlineStr">
        <is>
          <t>Bound</t>
        </is>
      </c>
      <c r="E7107" s="8" t="inlineStr">
        <is>
          <t>Marisol Merriweather</t>
        </is>
      </c>
      <c r="F7107" s="11" t="n">
        <v>1963</v>
      </c>
      <c r="G7107" s="8" t="inlineStr">
        <is>
          <t>Lamborghini</t>
        </is>
      </c>
      <c r="H7107" s="8" t="inlineStr">
        <is>
          <t>Huracan EVO</t>
        </is>
      </c>
      <c r="I7107" s="8" t="inlineStr">
        <is>
          <t>H6H1CA29FSYF4ZE6D</t>
        </is>
      </c>
      <c r="J7107" s="8" t="inlineStr">
        <is>
          <t>03 - Supercar</t>
        </is>
      </c>
      <c r="K7107" s="12" t="n">
        <v>385000</v>
      </c>
      <c r="L7107" s="8" t="inlineStr">
        <is>
          <t>Rhode Island</t>
        </is>
      </c>
      <c r="M7107" s="13" t="n">
        <v>11444.67</v>
      </c>
      <c r="N7107" s="13" t="n">
        <v>9504.799999999999</v>
      </c>
      <c r="O7107" s="8" t="n"/>
    </row>
    <row r="7108">
      <c r="A7108" s="8" t="inlineStr">
        <is>
          <t>CANON-202604-007111</t>
        </is>
      </c>
      <c r="B7108" s="9" t="inlineStr">
        <is>
          <t>2026-04</t>
        </is>
      </c>
      <c r="C7108" s="10" t="n">
        <v>46120</v>
      </c>
      <c r="D7108" s="9" t="inlineStr">
        <is>
          <t>Bound</t>
        </is>
      </c>
      <c r="E7108" s="8" t="inlineStr">
        <is>
          <t>Cassius Ashcombe</t>
        </is>
      </c>
      <c r="F7108" s="11" t="n">
        <v>1964</v>
      </c>
      <c r="G7108" s="8" t="inlineStr">
        <is>
          <t>Maserati</t>
        </is>
      </c>
      <c r="H7108" s="8" t="inlineStr">
        <is>
          <t>GranTurismo</t>
        </is>
      </c>
      <c r="I7108" s="8" t="inlineStr">
        <is>
          <t>2VVJSALXVKTHS9XHN</t>
        </is>
      </c>
      <c r="J7108" s="8" t="inlineStr">
        <is>
          <t>02 - Sports / GT</t>
        </is>
      </c>
      <c r="K7108" s="12" t="n">
        <v>500000</v>
      </c>
      <c r="L7108" s="8" t="inlineStr">
        <is>
          <t>New York</t>
        </is>
      </c>
      <c r="M7108" s="13" t="n">
        <v>7849.06</v>
      </c>
      <c r="N7108" s="13" t="n">
        <v>6518.64</v>
      </c>
      <c r="O7108" s="8" t="n"/>
    </row>
    <row r="7109">
      <c r="A7109" s="8" t="inlineStr">
        <is>
          <t>CANON-202604-007112</t>
        </is>
      </c>
      <c r="B7109" s="9" t="inlineStr">
        <is>
          <t>2026-04</t>
        </is>
      </c>
      <c r="C7109" s="10" t="n">
        <v>46116</v>
      </c>
      <c r="D7109" s="9" t="inlineStr">
        <is>
          <t>Bound</t>
        </is>
      </c>
      <c r="E7109" s="8" t="inlineStr">
        <is>
          <t>Priya Okonkwo</t>
        </is>
      </c>
      <c r="F7109" s="11" t="n">
        <v>1961</v>
      </c>
      <c r="G7109" s="8" t="inlineStr">
        <is>
          <t>Ferrari</t>
        </is>
      </c>
      <c r="H7109" s="8" t="inlineStr">
        <is>
          <t>SF90 Stradale</t>
        </is>
      </c>
      <c r="I7109" s="8" t="inlineStr">
        <is>
          <t>G42HBRKPP7SMC1BUX</t>
        </is>
      </c>
      <c r="J7109" s="8" t="inlineStr">
        <is>
          <t>03 - Supercar</t>
        </is>
      </c>
      <c r="K7109" s="12" t="n">
        <v>550000</v>
      </c>
      <c r="L7109" s="8" t="inlineStr">
        <is>
          <t>California</t>
        </is>
      </c>
      <c r="M7109" s="13" t="n">
        <v>13308.96</v>
      </c>
      <c r="N7109" s="13" t="n">
        <v>11053.09</v>
      </c>
      <c r="O7109" s="8" t="n"/>
    </row>
    <row r="7110">
      <c r="A7110" s="8" t="inlineStr">
        <is>
          <t>CANON-202604-007113</t>
        </is>
      </c>
      <c r="B7110" s="9" t="inlineStr">
        <is>
          <t>2026-04</t>
        </is>
      </c>
      <c r="C7110" s="10" t="n">
        <v>46119</v>
      </c>
      <c r="D7110" s="9" t="inlineStr">
        <is>
          <t>Bound</t>
        </is>
      </c>
      <c r="E7110" s="8" t="inlineStr">
        <is>
          <t>Emiliano Rourke</t>
        </is>
      </c>
      <c r="F7110" s="11" t="n">
        <v>1972</v>
      </c>
      <c r="G7110" s="8" t="inlineStr">
        <is>
          <t>McLaren</t>
        </is>
      </c>
      <c r="H7110" s="8" t="inlineStr">
        <is>
          <t>750S</t>
        </is>
      </c>
      <c r="I7110" s="8" t="inlineStr">
        <is>
          <t>6WXC2JHJX9C4L7HEK</t>
        </is>
      </c>
      <c r="J7110" s="8" t="inlineStr">
        <is>
          <t>03 - Supercar</t>
        </is>
      </c>
      <c r="K7110" s="12" t="n">
        <v>275000</v>
      </c>
      <c r="L7110" s="8" t="inlineStr">
        <is>
          <t>Arizona</t>
        </is>
      </c>
      <c r="M7110" s="13" t="n">
        <v>6026.65</v>
      </c>
      <c r="N7110" s="13" t="n">
        <v>5005.13</v>
      </c>
      <c r="O7110" s="8" t="n"/>
    </row>
    <row r="7111">
      <c r="A7111" s="8" t="inlineStr">
        <is>
          <t>CANON-202604-007114</t>
        </is>
      </c>
      <c r="B7111" s="9" t="inlineStr">
        <is>
          <t>2026-04</t>
        </is>
      </c>
      <c r="C7111" s="10" t="n">
        <v>46125</v>
      </c>
      <c r="D7111" s="9" t="inlineStr">
        <is>
          <t>Bound</t>
        </is>
      </c>
      <c r="E7111" s="8" t="inlineStr">
        <is>
          <t>Lorenzo Chattopadhyay</t>
        </is>
      </c>
      <c r="F7111" s="11" t="n">
        <v>2001</v>
      </c>
      <c r="G7111" s="8" t="inlineStr">
        <is>
          <t>McLaren</t>
        </is>
      </c>
      <c r="H7111" s="8" t="inlineStr">
        <is>
          <t>750S</t>
        </is>
      </c>
      <c r="I7111" s="8" t="inlineStr">
        <is>
          <t>TMCXGEFKWHYHUP2PV</t>
        </is>
      </c>
      <c r="J7111" s="8" t="inlineStr">
        <is>
          <t>03 - Supercar</t>
        </is>
      </c>
      <c r="K7111" s="12" t="n">
        <v>650000</v>
      </c>
      <c r="L7111" s="8" t="inlineStr">
        <is>
          <t>Colorado</t>
        </is>
      </c>
      <c r="M7111" s="13" t="n">
        <v>12816.04</v>
      </c>
      <c r="N7111" s="13" t="n">
        <v>10643.72</v>
      </c>
      <c r="O7111" s="8" t="n"/>
    </row>
    <row r="7112">
      <c r="A7112" s="8" t="inlineStr">
        <is>
          <t>CANON-202604-007115</t>
        </is>
      </c>
      <c r="B7112" s="9" t="inlineStr">
        <is>
          <t>2026-04</t>
        </is>
      </c>
      <c r="C7112" s="10" t="n">
        <v>46126</v>
      </c>
      <c r="D7112" s="9" t="inlineStr">
        <is>
          <t>Bound</t>
        </is>
      </c>
      <c r="E7112" s="8" t="inlineStr">
        <is>
          <t>Callum Blackwood</t>
        </is>
      </c>
      <c r="F7112" s="11" t="n">
        <v>1988</v>
      </c>
      <c r="G7112" s="8" t="inlineStr">
        <is>
          <t>Mercedes-Benz</t>
        </is>
      </c>
      <c r="H7112" s="8" t="inlineStr">
        <is>
          <t>AMG GT</t>
        </is>
      </c>
      <c r="I7112" s="8" t="inlineStr">
        <is>
          <t>0KT3LFDF2TTCVT6SK</t>
        </is>
      </c>
      <c r="J7112" s="8" t="inlineStr">
        <is>
          <t>02 - Sports / GT</t>
        </is>
      </c>
      <c r="K7112" s="12" t="n">
        <v>1310000</v>
      </c>
      <c r="L7112" s="8" t="inlineStr">
        <is>
          <t>Colorado</t>
        </is>
      </c>
      <c r="M7112" s="13" t="n">
        <v>14953.77</v>
      </c>
      <c r="N7112" s="13" t="n">
        <v>12419.11</v>
      </c>
      <c r="O7112" s="8" t="n"/>
    </row>
    <row r="7113">
      <c r="A7113" s="8" t="inlineStr">
        <is>
          <t>CANON-202604-007117</t>
        </is>
      </c>
      <c r="B7113" s="9" t="inlineStr">
        <is>
          <t>2026-04</t>
        </is>
      </c>
      <c r="C7113" s="10" t="n">
        <v>46114</v>
      </c>
      <c r="D7113" s="9" t="inlineStr">
        <is>
          <t>Bound</t>
        </is>
      </c>
      <c r="E7113" s="8" t="inlineStr">
        <is>
          <t>Leopold Rourke</t>
        </is>
      </c>
      <c r="F7113" s="11" t="n">
        <v>2020</v>
      </c>
      <c r="G7113" s="8" t="inlineStr">
        <is>
          <t>Aston Martin</t>
        </is>
      </c>
      <c r="H7113" s="8" t="inlineStr">
        <is>
          <t>DB12</t>
        </is>
      </c>
      <c r="I7113" s="8" t="inlineStr">
        <is>
          <t>SXY0KA7TFTMH0TF11</t>
        </is>
      </c>
      <c r="J7113" s="8" t="inlineStr">
        <is>
          <t>02 - Sports / GT</t>
        </is>
      </c>
      <c r="K7113" s="12" t="n">
        <v>695000</v>
      </c>
      <c r="L7113" s="8" t="inlineStr">
        <is>
          <t>Illinois</t>
        </is>
      </c>
      <c r="M7113" s="13" t="n">
        <v>11592.08</v>
      </c>
      <c r="N7113" s="13" t="n">
        <v>9627.219999999999</v>
      </c>
      <c r="O7113" s="8" t="n"/>
    </row>
    <row r="7114">
      <c r="A7114" s="8" t="inlineStr">
        <is>
          <t>CANON-202604-007118</t>
        </is>
      </c>
      <c r="B7114" s="9" t="inlineStr">
        <is>
          <t>2026-04</t>
        </is>
      </c>
      <c r="C7114" s="10" t="n">
        <v>46117</v>
      </c>
      <c r="D7114" s="9" t="inlineStr">
        <is>
          <t>Bound</t>
        </is>
      </c>
      <c r="E7114" s="8" t="inlineStr">
        <is>
          <t>Ottilie Harrington</t>
        </is>
      </c>
      <c r="F7114" s="11" t="n">
        <v>2013</v>
      </c>
      <c r="G7114" s="8" t="inlineStr">
        <is>
          <t>Ferrari</t>
        </is>
      </c>
      <c r="H7114" s="8" t="inlineStr">
        <is>
          <t>SF90 Stradale</t>
        </is>
      </c>
      <c r="I7114" s="8" t="inlineStr">
        <is>
          <t>3PW37P0XFLBEB7PS9</t>
        </is>
      </c>
      <c r="J7114" s="8" t="inlineStr">
        <is>
          <t>03 - Supercar</t>
        </is>
      </c>
      <c r="K7114" s="12" t="n">
        <v>685000</v>
      </c>
      <c r="L7114" s="8" t="inlineStr">
        <is>
          <t>Oregon</t>
        </is>
      </c>
      <c r="M7114" s="13" t="n">
        <v>13874.48</v>
      </c>
      <c r="N7114" s="13" t="n">
        <v>11522.76</v>
      </c>
      <c r="O7114" s="8" t="n"/>
    </row>
    <row r="7115">
      <c r="A7115" s="8" t="inlineStr">
        <is>
          <t>CANON-202604-007119</t>
        </is>
      </c>
      <c r="B7115" s="9" t="inlineStr">
        <is>
          <t>2026-04</t>
        </is>
      </c>
      <c r="C7115" s="10" t="n">
        <v>46142</v>
      </c>
      <c r="D7115" s="9" t="inlineStr">
        <is>
          <t>Bound</t>
        </is>
      </c>
      <c r="E7115" s="8" t="inlineStr">
        <is>
          <t>Mireille Rourke</t>
        </is>
      </c>
      <c r="F7115" s="11" t="n">
        <v>2021</v>
      </c>
      <c r="G7115" s="8" t="inlineStr">
        <is>
          <t>BMW</t>
        </is>
      </c>
      <c r="H7115" s="8" t="inlineStr">
        <is>
          <t>M8 Competition</t>
        </is>
      </c>
      <c r="I7115" s="8" t="inlineStr">
        <is>
          <t>SGPK7ZH2C73SXZBY7</t>
        </is>
      </c>
      <c r="J7115" s="8" t="inlineStr">
        <is>
          <t>02 - Sports / GT</t>
        </is>
      </c>
      <c r="K7115" s="12" t="n">
        <v>530000</v>
      </c>
      <c r="L7115" s="8" t="inlineStr">
        <is>
          <t>Texas</t>
        </is>
      </c>
      <c r="M7115" s="13" t="n">
        <v>7475</v>
      </c>
      <c r="N7115" s="13" t="n">
        <v>6207.99</v>
      </c>
      <c r="O7115" s="8" t="n"/>
    </row>
    <row r="7116">
      <c r="A7116" s="8" t="inlineStr">
        <is>
          <t>CANON-202604-007120</t>
        </is>
      </c>
      <c r="B7116" s="9" t="inlineStr">
        <is>
          <t>2026-04</t>
        </is>
      </c>
      <c r="C7116" s="10" t="n">
        <v>46122</v>
      </c>
      <c r="D7116" s="9" t="inlineStr">
        <is>
          <t>Bound</t>
        </is>
      </c>
      <c r="E7116" s="8" t="inlineStr">
        <is>
          <t>Marisol Harrington</t>
        </is>
      </c>
      <c r="F7116" s="11" t="n">
        <v>1956</v>
      </c>
      <c r="G7116" s="8" t="inlineStr">
        <is>
          <t>Aston Martin</t>
        </is>
      </c>
      <c r="H7116" s="8" t="inlineStr">
        <is>
          <t>DB12</t>
        </is>
      </c>
      <c r="I7116" s="8" t="inlineStr">
        <is>
          <t>SM8ESM7NACCUE1LLY</t>
        </is>
      </c>
      <c r="J7116" s="8" t="inlineStr">
        <is>
          <t>02 - Sports / GT</t>
        </is>
      </c>
      <c r="K7116" s="12" t="n">
        <v>810000</v>
      </c>
      <c r="L7116" s="8" t="inlineStr">
        <is>
          <t>Iowa</t>
        </is>
      </c>
      <c r="M7116" s="13" t="n">
        <v>10927.36</v>
      </c>
      <c r="N7116" s="13" t="n">
        <v>9075.17</v>
      </c>
      <c r="O7116" s="8" t="n"/>
    </row>
    <row r="7117">
      <c r="A7117" s="8" t="inlineStr">
        <is>
          <t>CANON-202604-007121</t>
        </is>
      </c>
      <c r="B7117" s="9" t="inlineStr">
        <is>
          <t>2026-04</t>
        </is>
      </c>
      <c r="C7117" s="10" t="n">
        <v>46135</v>
      </c>
      <c r="D7117" s="9" t="inlineStr">
        <is>
          <t>Bound</t>
        </is>
      </c>
      <c r="E7117" s="8" t="inlineStr">
        <is>
          <t>Leopold Underwood</t>
        </is>
      </c>
      <c r="F7117" s="11" t="n">
        <v>1963</v>
      </c>
      <c r="G7117" s="8" t="inlineStr">
        <is>
          <t>Lamborghini</t>
        </is>
      </c>
      <c r="H7117" s="8" t="inlineStr">
        <is>
          <t>Huracan EVO</t>
        </is>
      </c>
      <c r="I7117" s="8" t="inlineStr">
        <is>
          <t>V29H7BSDLDXWXW0UR</t>
        </is>
      </c>
      <c r="J7117" s="8" t="inlineStr">
        <is>
          <t>03 - Supercar</t>
        </is>
      </c>
      <c r="K7117" s="12" t="n">
        <v>955000</v>
      </c>
      <c r="L7117" s="8" t="inlineStr">
        <is>
          <t>Illinois</t>
        </is>
      </c>
      <c r="M7117" s="13" t="n">
        <v>23280.38</v>
      </c>
      <c r="N7117" s="13" t="n">
        <v>19334.36</v>
      </c>
      <c r="O7117" s="8" t="n"/>
    </row>
    <row r="7118">
      <c r="A7118" s="8" t="inlineStr">
        <is>
          <t>CANON-202604-007123</t>
        </is>
      </c>
      <c r="B7118" s="9" t="inlineStr">
        <is>
          <t>2026-04</t>
        </is>
      </c>
      <c r="C7118" s="10" t="n">
        <v>46130</v>
      </c>
      <c r="D7118" s="9" t="inlineStr">
        <is>
          <t>Bound</t>
        </is>
      </c>
      <c r="E7118" s="8" t="inlineStr">
        <is>
          <t>Aurelio Delacroix</t>
        </is>
      </c>
      <c r="F7118" s="11" t="n">
        <v>1997</v>
      </c>
      <c r="G7118" s="8" t="inlineStr">
        <is>
          <t>Ringbrothers</t>
        </is>
      </c>
      <c r="H7118" s="8" t="inlineStr">
        <is>
          <t>Mustang</t>
        </is>
      </c>
      <c r="I7118" s="8" t="inlineStr">
        <is>
          <t>BGXMW7YD352UUVGBZ</t>
        </is>
      </c>
      <c r="J7118" s="8" t="inlineStr">
        <is>
          <t>11 - Restomod / Coachbuilt / Bespoke</t>
        </is>
      </c>
      <c r="K7118" s="12" t="n">
        <v>465000</v>
      </c>
      <c r="L7118" s="8" t="inlineStr">
        <is>
          <t>Texas</t>
        </is>
      </c>
      <c r="M7118" s="13" t="n">
        <v>8878.870000000001</v>
      </c>
      <c r="N7118" s="13" t="n">
        <v>7373.9</v>
      </c>
      <c r="O7118" s="8" t="n"/>
    </row>
    <row r="7119">
      <c r="A7119" s="8" t="inlineStr">
        <is>
          <t>CANON-202604-007124</t>
        </is>
      </c>
      <c r="B7119" s="9" t="inlineStr">
        <is>
          <t>2026-04</t>
        </is>
      </c>
      <c r="C7119" s="10" t="n">
        <v>46126</v>
      </c>
      <c r="D7119" s="9" t="inlineStr">
        <is>
          <t>Bound</t>
        </is>
      </c>
      <c r="E7119" s="8" t="inlineStr">
        <is>
          <t>Leopold Blackwood</t>
        </is>
      </c>
      <c r="F7119" s="11" t="n">
        <v>2000</v>
      </c>
      <c r="G7119" s="8" t="inlineStr">
        <is>
          <t>Ferrari</t>
        </is>
      </c>
      <c r="H7119" s="8" t="inlineStr">
        <is>
          <t>275 GTB/4</t>
        </is>
      </c>
      <c r="I7119" s="8" t="inlineStr">
        <is>
          <t>9GP8TA11ZXL82DE10</t>
        </is>
      </c>
      <c r="J7119" s="8" t="inlineStr">
        <is>
          <t>07 - Post-War Classic (1946-1972)</t>
        </is>
      </c>
      <c r="K7119" s="12" t="n">
        <v>255000</v>
      </c>
      <c r="L7119" s="8" t="inlineStr">
        <is>
          <t>Rhode Island</t>
        </is>
      </c>
      <c r="M7119" s="13" t="n">
        <v>3163.92</v>
      </c>
      <c r="N7119" s="13" t="n">
        <v>2627.64</v>
      </c>
      <c r="O7119" s="8" t="n"/>
    </row>
    <row r="7120">
      <c r="A7120" s="8" t="inlineStr">
        <is>
          <t>CANON-202604-007126</t>
        </is>
      </c>
      <c r="B7120" s="9" t="inlineStr">
        <is>
          <t>2026-04</t>
        </is>
      </c>
      <c r="C7120" s="10" t="n">
        <v>46127</v>
      </c>
      <c r="D7120" s="9" t="inlineStr">
        <is>
          <t>Bound</t>
        </is>
      </c>
      <c r="E7120" s="8" t="inlineStr">
        <is>
          <t>Ingrid Larsson</t>
        </is>
      </c>
      <c r="F7120" s="11" t="n">
        <v>1963</v>
      </c>
      <c r="G7120" s="8" t="inlineStr">
        <is>
          <t>Maserati</t>
        </is>
      </c>
      <c r="H7120" s="8" t="inlineStr">
        <is>
          <t>GranTurismo</t>
        </is>
      </c>
      <c r="I7120" s="8" t="inlineStr">
        <is>
          <t>NDH07KTM0X5AE3E06</t>
        </is>
      </c>
      <c r="J7120" s="8" t="inlineStr">
        <is>
          <t>02 - Sports / GT</t>
        </is>
      </c>
      <c r="K7120" s="12" t="n">
        <v>1950000</v>
      </c>
      <c r="L7120" s="8" t="inlineStr">
        <is>
          <t>Missouri</t>
        </is>
      </c>
      <c r="M7120" s="13" t="n">
        <v>21450</v>
      </c>
      <c r="N7120" s="13" t="n">
        <v>17814.22</v>
      </c>
      <c r="O7120" s="8" t="n"/>
    </row>
    <row r="7121">
      <c r="A7121" s="8" t="inlineStr">
        <is>
          <t>CANON-202604-007128</t>
        </is>
      </c>
      <c r="B7121" s="9" t="inlineStr">
        <is>
          <t>2026-04</t>
        </is>
      </c>
      <c r="C7121" s="10" t="n">
        <v>46131</v>
      </c>
      <c r="D7121" s="9" t="inlineStr">
        <is>
          <t>Bound</t>
        </is>
      </c>
      <c r="E7121" s="8" t="inlineStr">
        <is>
          <t>Horace Vandermeer</t>
        </is>
      </c>
      <c r="F7121" s="11" t="n">
        <v>2018</v>
      </c>
      <c r="G7121" s="8" t="inlineStr">
        <is>
          <t>BMW</t>
        </is>
      </c>
      <c r="H7121" s="8" t="inlineStr">
        <is>
          <t>M8 Competition</t>
        </is>
      </c>
      <c r="I7121" s="8" t="inlineStr">
        <is>
          <t>LZFED7X0RW35KLMGE</t>
        </is>
      </c>
      <c r="J7121" s="8" t="inlineStr">
        <is>
          <t>02 - Sports / GT</t>
        </is>
      </c>
      <c r="K7121" s="12" t="n">
        <v>950000</v>
      </c>
      <c r="L7121" s="8" t="inlineStr">
        <is>
          <t>Wisconsin</t>
        </is>
      </c>
      <c r="M7121" s="13" t="n">
        <v>13981.13</v>
      </c>
      <c r="N7121" s="13" t="n">
        <v>11611.33</v>
      </c>
      <c r="O7121" s="8" t="n"/>
    </row>
    <row r="7122">
      <c r="A7122" s="8" t="inlineStr">
        <is>
          <t>CANON-202604-007129</t>
        </is>
      </c>
      <c r="B7122" s="9" t="inlineStr">
        <is>
          <t>2026-04</t>
        </is>
      </c>
      <c r="C7122" s="10" t="n">
        <v>46113</v>
      </c>
      <c r="D7122" s="9" t="inlineStr">
        <is>
          <t>Bound</t>
        </is>
      </c>
      <c r="E7122" s="8" t="inlineStr">
        <is>
          <t>Ingrid Delacroix</t>
        </is>
      </c>
      <c r="F7122" s="11" t="n">
        <v>1980</v>
      </c>
      <c r="G7122" s="8" t="inlineStr">
        <is>
          <t>Porsche</t>
        </is>
      </c>
      <c r="H7122" s="8" t="inlineStr">
        <is>
          <t>911 Turbo S</t>
        </is>
      </c>
      <c r="I7122" s="8" t="inlineStr">
        <is>
          <t>BF3MYM7BTLCTUFUS9</t>
        </is>
      </c>
      <c r="J7122" s="8" t="inlineStr">
        <is>
          <t>02 - Sports / GT</t>
        </is>
      </c>
      <c r="K7122" s="12" t="n">
        <v>660000</v>
      </c>
      <c r="L7122" s="8" t="inlineStr">
        <is>
          <t>Pennsylvania</t>
        </is>
      </c>
      <c r="M7122" s="13" t="n">
        <v>8094.34</v>
      </c>
      <c r="N7122" s="13" t="n">
        <v>6722.35</v>
      </c>
      <c r="O7122" s="8" t="n"/>
    </row>
    <row r="7123">
      <c r="A7123" s="8" t="inlineStr">
        <is>
          <t>CANON-202604-007130</t>
        </is>
      </c>
      <c r="B7123" s="9" t="inlineStr">
        <is>
          <t>2026-04</t>
        </is>
      </c>
      <c r="C7123" s="10" t="n">
        <v>46121</v>
      </c>
      <c r="D7123" s="9" t="inlineStr">
        <is>
          <t>Bound</t>
        </is>
      </c>
      <c r="E7123" s="8" t="inlineStr">
        <is>
          <t>Anouk Farkas</t>
        </is>
      </c>
      <c r="F7123" s="11" t="n">
        <v>2014</v>
      </c>
      <c r="G7123" s="8" t="inlineStr">
        <is>
          <t>Lamborghini</t>
        </is>
      </c>
      <c r="H7123" s="8" t="inlineStr">
        <is>
          <t>Huracan EVO</t>
        </is>
      </c>
      <c r="I7123" s="8" t="inlineStr">
        <is>
          <t>WUBN3NHEKT4B5EV66</t>
        </is>
      </c>
      <c r="J7123" s="8" t="inlineStr">
        <is>
          <t>03 - Supercar</t>
        </is>
      </c>
      <c r="K7123" s="12" t="n">
        <v>710000</v>
      </c>
      <c r="L7123" s="8" t="inlineStr">
        <is>
          <t>Florida</t>
        </is>
      </c>
      <c r="M7123" s="13" t="n">
        <v>18071.51</v>
      </c>
      <c r="N7123" s="13" t="n">
        <v>15008.39</v>
      </c>
      <c r="O7123" s="8" t="n"/>
    </row>
    <row r="7124">
      <c r="A7124" s="8" t="inlineStr">
        <is>
          <t>CANON-202604-007132</t>
        </is>
      </c>
      <c r="B7124" s="9" t="inlineStr">
        <is>
          <t>2026-04</t>
        </is>
      </c>
      <c r="C7124" s="10" t="n">
        <v>46134</v>
      </c>
      <c r="D7124" s="9" t="inlineStr">
        <is>
          <t>Bound</t>
        </is>
      </c>
      <c r="E7124" s="8" t="inlineStr">
        <is>
          <t>Noor Pennington</t>
        </is>
      </c>
      <c r="F7124" s="11" t="n">
        <v>2015</v>
      </c>
      <c r="G7124" s="8" t="inlineStr">
        <is>
          <t>Bentley</t>
        </is>
      </c>
      <c r="H7124" s="8" t="inlineStr">
        <is>
          <t>Continental GT</t>
        </is>
      </c>
      <c r="I7124" s="8" t="inlineStr">
        <is>
          <t>P7CNKEU030BTJX2ZU</t>
        </is>
      </c>
      <c r="J7124" s="8" t="inlineStr">
        <is>
          <t>02 - Sports / GT</t>
        </is>
      </c>
      <c r="K7124" s="12" t="n">
        <v>905000</v>
      </c>
      <c r="L7124" s="8" t="inlineStr">
        <is>
          <t>Nebraska</t>
        </is>
      </c>
      <c r="M7124" s="13" t="n">
        <v>14428.77</v>
      </c>
      <c r="N7124" s="13" t="n">
        <v>11983.09</v>
      </c>
      <c r="O7124" s="8" t="n"/>
    </row>
    <row r="7125">
      <c r="A7125" s="8" t="inlineStr">
        <is>
          <t>CANON-202604-007133</t>
        </is>
      </c>
      <c r="B7125" s="9" t="inlineStr">
        <is>
          <t>2026-04</t>
        </is>
      </c>
      <c r="C7125" s="10" t="n">
        <v>46114</v>
      </c>
      <c r="D7125" s="9" t="inlineStr">
        <is>
          <t>Bound</t>
        </is>
      </c>
      <c r="E7125" s="8" t="inlineStr">
        <is>
          <t>Emiliano Harrington</t>
        </is>
      </c>
      <c r="F7125" s="11" t="n">
        <v>2001</v>
      </c>
      <c r="G7125" s="8" t="inlineStr">
        <is>
          <t>Maserati</t>
        </is>
      </c>
      <c r="H7125" s="8" t="inlineStr">
        <is>
          <t>GranTurismo</t>
        </is>
      </c>
      <c r="I7125" s="8" t="inlineStr">
        <is>
          <t>J63KTB9W6G2RSED55</t>
        </is>
      </c>
      <c r="J7125" s="8" t="inlineStr">
        <is>
          <t>02 - Sports / GT</t>
        </is>
      </c>
      <c r="K7125" s="12" t="n">
        <v>465000</v>
      </c>
      <c r="L7125" s="8" t="inlineStr">
        <is>
          <t>Pennsylvania</t>
        </is>
      </c>
      <c r="M7125" s="13" t="n">
        <v>6580.19</v>
      </c>
      <c r="N7125" s="13" t="n">
        <v>5464.85</v>
      </c>
      <c r="O7125" s="8" t="n"/>
    </row>
    <row r="7126">
      <c r="A7126" s="8" t="inlineStr">
        <is>
          <t>CANON-202604-007134</t>
        </is>
      </c>
      <c r="B7126" s="9" t="inlineStr">
        <is>
          <t>2026-04</t>
        </is>
      </c>
      <c r="C7126" s="10" t="n">
        <v>46128</v>
      </c>
      <c r="D7126" s="9" t="inlineStr">
        <is>
          <t>Bound</t>
        </is>
      </c>
      <c r="E7126" s="8" t="inlineStr">
        <is>
          <t>Marisol Thistlewood</t>
        </is>
      </c>
      <c r="F7126" s="11" t="n">
        <v>1991</v>
      </c>
      <c r="G7126" s="8" t="inlineStr">
        <is>
          <t>Aston Martin</t>
        </is>
      </c>
      <c r="H7126" s="8" t="inlineStr">
        <is>
          <t>DB5</t>
        </is>
      </c>
      <c r="I7126" s="8" t="inlineStr">
        <is>
          <t>J4CJ8PE04AZ4LMF3V</t>
        </is>
      </c>
      <c r="J7126" s="8" t="inlineStr">
        <is>
          <t>07 - Post-War Classic (1946-1972)</t>
        </is>
      </c>
      <c r="K7126" s="12" t="n">
        <v>1950000</v>
      </c>
      <c r="L7126" s="8" t="inlineStr">
        <is>
          <t>Texas</t>
        </is>
      </c>
      <c r="M7126" s="13" t="n">
        <v>16078.3</v>
      </c>
      <c r="N7126" s="13" t="n">
        <v>13353.03</v>
      </c>
      <c r="O7126" s="8" t="n"/>
    </row>
    <row r="7127">
      <c r="A7127" s="8" t="inlineStr">
        <is>
          <t>CANON-202604-007135</t>
        </is>
      </c>
      <c r="B7127" s="9" t="inlineStr">
        <is>
          <t>2026-04</t>
        </is>
      </c>
      <c r="C7127" s="10" t="n">
        <v>46116</v>
      </c>
      <c r="D7127" s="9" t="inlineStr">
        <is>
          <t>Bound</t>
        </is>
      </c>
      <c r="E7127" s="8" t="inlineStr">
        <is>
          <t>Delphine Whitlock</t>
        </is>
      </c>
      <c r="F7127" s="11" t="n">
        <v>1965</v>
      </c>
      <c r="G7127" s="8" t="inlineStr">
        <is>
          <t>Ferrari</t>
        </is>
      </c>
      <c r="H7127" s="8" t="inlineStr">
        <is>
          <t>275 GTB/4</t>
        </is>
      </c>
      <c r="I7127" s="8" t="inlineStr">
        <is>
          <t>9ZKBJTWTFAGXRS8TR</t>
        </is>
      </c>
      <c r="J7127" s="8" t="inlineStr">
        <is>
          <t>07 - Post-War Classic (1946-1972)</t>
        </is>
      </c>
      <c r="K7127" s="12" t="n">
        <v>320000</v>
      </c>
      <c r="L7127" s="8" t="inlineStr">
        <is>
          <t>Michigan</t>
        </is>
      </c>
      <c r="M7127" s="13" t="n">
        <v>4492.08</v>
      </c>
      <c r="N7127" s="13" t="n">
        <v>3730.67</v>
      </c>
      <c r="O7127" s="8" t="n"/>
    </row>
    <row r="7128">
      <c r="A7128" s="8" t="inlineStr">
        <is>
          <t>CANON-202604-007136</t>
        </is>
      </c>
      <c r="B7128" s="9" t="inlineStr">
        <is>
          <t>2026-04</t>
        </is>
      </c>
      <c r="C7128" s="10" t="n">
        <v>46124</v>
      </c>
      <c r="D7128" s="9" t="inlineStr">
        <is>
          <t>Bound</t>
        </is>
      </c>
      <c r="E7128" s="8" t="inlineStr">
        <is>
          <t>Wilhelmina Fairweather</t>
        </is>
      </c>
      <c r="F7128" s="11" t="n">
        <v>1980</v>
      </c>
      <c r="G7128" s="8" t="inlineStr">
        <is>
          <t>Maserati</t>
        </is>
      </c>
      <c r="H7128" s="8" t="inlineStr">
        <is>
          <t>GranTurismo</t>
        </is>
      </c>
      <c r="I7128" s="8" t="inlineStr">
        <is>
          <t>0S136PX8GBYFBUGZN</t>
        </is>
      </c>
      <c r="J7128" s="8" t="inlineStr">
        <is>
          <t>02 - Sports / GT</t>
        </is>
      </c>
      <c r="K7128" s="12" t="n">
        <v>570000</v>
      </c>
      <c r="L7128" s="8" t="inlineStr">
        <is>
          <t>Idaho</t>
        </is>
      </c>
      <c r="M7128" s="13" t="n">
        <v>6920.66</v>
      </c>
      <c r="N7128" s="13" t="n">
        <v>5747.61</v>
      </c>
      <c r="O7128" s="8" t="n"/>
    </row>
    <row r="7129">
      <c r="A7129" s="8" t="inlineStr">
        <is>
          <t>CANON-202604-007137</t>
        </is>
      </c>
      <c r="B7129" s="9" t="inlineStr">
        <is>
          <t>2026-04</t>
        </is>
      </c>
      <c r="C7129" s="10" t="n">
        <v>46133</v>
      </c>
      <c r="D7129" s="9" t="inlineStr">
        <is>
          <t>Bound</t>
        </is>
      </c>
      <c r="E7129" s="8" t="inlineStr">
        <is>
          <t>Beatrix Vasquez</t>
        </is>
      </c>
      <c r="F7129" s="11" t="n">
        <v>1993</v>
      </c>
      <c r="G7129" s="8" t="inlineStr">
        <is>
          <t>Ferrari</t>
        </is>
      </c>
      <c r="H7129" s="8" t="inlineStr">
        <is>
          <t>296 GTB</t>
        </is>
      </c>
      <c r="I7129" s="8" t="inlineStr">
        <is>
          <t>U5S25GZHV0WCWSJ1C</t>
        </is>
      </c>
      <c r="J7129" s="8" t="inlineStr">
        <is>
          <t>03 - Supercar</t>
        </is>
      </c>
      <c r="K7129" s="12" t="n">
        <v>610000</v>
      </c>
      <c r="L7129" s="8" t="inlineStr">
        <is>
          <t>Michigan</t>
        </is>
      </c>
      <c r="M7129" s="13" t="n">
        <v>16947.64</v>
      </c>
      <c r="N7129" s="13" t="n">
        <v>14075.02</v>
      </c>
      <c r="O7129" s="8" t="n"/>
    </row>
    <row r="7130">
      <c r="A7130" s="8" t="inlineStr">
        <is>
          <t>CANON-202604-007138</t>
        </is>
      </c>
      <c r="B7130" s="9" t="inlineStr">
        <is>
          <t>2026-04</t>
        </is>
      </c>
      <c r="C7130" s="10" t="n">
        <v>46115</v>
      </c>
      <c r="D7130" s="9" t="inlineStr">
        <is>
          <t>Bound</t>
        </is>
      </c>
      <c r="E7130" s="8" t="inlineStr">
        <is>
          <t>Ottilie Montoya</t>
        </is>
      </c>
      <c r="F7130" s="11" t="n">
        <v>2019</v>
      </c>
      <c r="G7130" s="8" t="inlineStr">
        <is>
          <t>Lamborghini</t>
        </is>
      </c>
      <c r="H7130" s="8" t="inlineStr">
        <is>
          <t>Huracan EVO</t>
        </is>
      </c>
      <c r="I7130" s="8" t="inlineStr">
        <is>
          <t>NYD28YFSD7FBK2FVL</t>
        </is>
      </c>
      <c r="J7130" s="8" t="inlineStr">
        <is>
          <t>03 - Supercar</t>
        </is>
      </c>
      <c r="K7130" s="12" t="n">
        <v>365000</v>
      </c>
      <c r="L7130" s="8" t="inlineStr">
        <is>
          <t>Massachusetts</t>
        </is>
      </c>
      <c r="M7130" s="13" t="n">
        <v>9899.76</v>
      </c>
      <c r="N7130" s="13" t="n">
        <v>8221.75</v>
      </c>
      <c r="O7130" s="8" t="n"/>
    </row>
    <row r="7131">
      <c r="A7131" s="8" t="inlineStr">
        <is>
          <t>CANON-202604-007139</t>
        </is>
      </c>
      <c r="B7131" s="9" t="inlineStr">
        <is>
          <t>2026-04</t>
        </is>
      </c>
      <c r="C7131" s="10" t="n">
        <v>46116</v>
      </c>
      <c r="D7131" s="9" t="inlineStr">
        <is>
          <t>Bound</t>
        </is>
      </c>
      <c r="E7131" s="8" t="inlineStr">
        <is>
          <t>Fenwick Pennington</t>
        </is>
      </c>
      <c r="F7131" s="11" t="n">
        <v>1965</v>
      </c>
      <c r="G7131" s="8" t="inlineStr">
        <is>
          <t>Mercedes-Benz</t>
        </is>
      </c>
      <c r="H7131" s="8" t="inlineStr">
        <is>
          <t>280SL Pagoda</t>
        </is>
      </c>
      <c r="I7131" s="8" t="inlineStr">
        <is>
          <t>AFJU6U6ZM08CDDF15</t>
        </is>
      </c>
      <c r="J7131" s="8" t="inlineStr">
        <is>
          <t>07 - Post-War Classic (1946-1972)</t>
        </is>
      </c>
      <c r="K7131" s="12" t="n">
        <v>390000</v>
      </c>
      <c r="L7131" s="8" t="inlineStr">
        <is>
          <t>Texas</t>
        </is>
      </c>
      <c r="M7131" s="13" t="n">
        <v>4061.89</v>
      </c>
      <c r="N7131" s="13" t="n">
        <v>3373.4</v>
      </c>
      <c r="O7131" s="8" t="n"/>
    </row>
    <row r="7132">
      <c r="A7132" s="8" t="inlineStr">
        <is>
          <t>CANON-202604-007141</t>
        </is>
      </c>
      <c r="B7132" s="9" t="inlineStr">
        <is>
          <t>2026-04</t>
        </is>
      </c>
      <c r="C7132" s="10" t="n">
        <v>46118</v>
      </c>
      <c r="D7132" s="9" t="inlineStr">
        <is>
          <t>Bound</t>
        </is>
      </c>
      <c r="E7132" s="8" t="inlineStr">
        <is>
          <t>Aurelio Underwood</t>
        </is>
      </c>
      <c r="F7132" s="11" t="n">
        <v>1963</v>
      </c>
      <c r="G7132" s="8" t="inlineStr">
        <is>
          <t>Porsche</t>
        </is>
      </c>
      <c r="H7132" s="8" t="inlineStr">
        <is>
          <t>911 Turbo S</t>
        </is>
      </c>
      <c r="I7132" s="8" t="inlineStr">
        <is>
          <t>LE8TV3DG87N0X26DX</t>
        </is>
      </c>
      <c r="J7132" s="8" t="inlineStr">
        <is>
          <t>02 - Sports / GT</t>
        </is>
      </c>
      <c r="K7132" s="12" t="n">
        <v>325000</v>
      </c>
      <c r="L7132" s="8" t="inlineStr">
        <is>
          <t>Texas</t>
        </is>
      </c>
      <c r="M7132" s="13" t="n">
        <v>5288.92</v>
      </c>
      <c r="N7132" s="13" t="n">
        <v>4392.45</v>
      </c>
      <c r="O7132" s="8" t="n"/>
    </row>
    <row r="7133">
      <c r="A7133" s="8" t="inlineStr">
        <is>
          <t>CANON-202604-007142</t>
        </is>
      </c>
      <c r="B7133" s="9" t="inlineStr">
        <is>
          <t>2026-04</t>
        </is>
      </c>
      <c r="C7133" s="10" t="n">
        <v>46142</v>
      </c>
      <c r="D7133" s="9" t="inlineStr">
        <is>
          <t>Bound</t>
        </is>
      </c>
      <c r="E7133" s="8" t="inlineStr">
        <is>
          <t>Priya Vasquez</t>
        </is>
      </c>
      <c r="F7133" s="11" t="n">
        <v>1973</v>
      </c>
      <c r="G7133" s="8" t="inlineStr">
        <is>
          <t>BMW</t>
        </is>
      </c>
      <c r="H7133" s="8" t="inlineStr">
        <is>
          <t>M8 Competition</t>
        </is>
      </c>
      <c r="I7133" s="8" t="inlineStr">
        <is>
          <t>49PSS79DB8Z871RNC</t>
        </is>
      </c>
      <c r="J7133" s="8" t="inlineStr">
        <is>
          <t>02 - Sports / GT</t>
        </is>
      </c>
      <c r="K7133" s="12" t="n">
        <v>865000</v>
      </c>
      <c r="L7133" s="8" t="inlineStr">
        <is>
          <t>Alabama</t>
        </is>
      </c>
      <c r="M7133" s="13" t="n">
        <v>13472.78</v>
      </c>
      <c r="N7133" s="13" t="n">
        <v>11189.14</v>
      </c>
      <c r="O7133" s="8" t="n"/>
    </row>
    <row r="7134">
      <c r="A7134" s="8" t="inlineStr">
        <is>
          <t>CANON-202604-007143</t>
        </is>
      </c>
      <c r="B7134" s="9" t="inlineStr">
        <is>
          <t>2026-04</t>
        </is>
      </c>
      <c r="C7134" s="10" t="n">
        <v>46130</v>
      </c>
      <c r="D7134" s="9" t="inlineStr">
        <is>
          <t>Bound</t>
        </is>
      </c>
      <c r="E7134" s="8" t="inlineStr">
        <is>
          <t>Leopold Nakashima</t>
        </is>
      </c>
      <c r="F7134" s="11" t="n">
        <v>2001</v>
      </c>
      <c r="G7134" s="8" t="inlineStr">
        <is>
          <t>Ferrari</t>
        </is>
      </c>
      <c r="H7134" s="8" t="inlineStr">
        <is>
          <t>275 GTB/4</t>
        </is>
      </c>
      <c r="I7134" s="8" t="inlineStr">
        <is>
          <t>TA1T19L97YTYSM0WN</t>
        </is>
      </c>
      <c r="J7134" s="8" t="inlineStr">
        <is>
          <t>07 - Post-War Classic (1946-1972)</t>
        </is>
      </c>
      <c r="K7134" s="12" t="n">
        <v>845000</v>
      </c>
      <c r="L7134" s="8" t="inlineStr">
        <is>
          <t>Florida</t>
        </is>
      </c>
      <c r="M7134" s="13" t="n">
        <v>9735.040000000001</v>
      </c>
      <c r="N7134" s="13" t="n">
        <v>8084.95</v>
      </c>
      <c r="O7134" s="8" t="n"/>
    </row>
    <row r="7135">
      <c r="A7135" s="8" t="inlineStr">
        <is>
          <t>CANON-202604-007144</t>
        </is>
      </c>
      <c r="B7135" s="9" t="inlineStr">
        <is>
          <t>2026-04</t>
        </is>
      </c>
      <c r="C7135" s="10" t="n">
        <v>46136</v>
      </c>
      <c r="D7135" s="9" t="inlineStr">
        <is>
          <t>Bound</t>
        </is>
      </c>
      <c r="E7135" s="8" t="inlineStr">
        <is>
          <t>Marisol Whitlock</t>
        </is>
      </c>
      <c r="F7135" s="11" t="n">
        <v>1999</v>
      </c>
      <c r="G7135" s="8" t="inlineStr">
        <is>
          <t>McLaren</t>
        </is>
      </c>
      <c r="H7135" s="8" t="inlineStr">
        <is>
          <t>750S</t>
        </is>
      </c>
      <c r="I7135" s="8" t="inlineStr">
        <is>
          <t>EPABYPBJ5TN44K63X</t>
        </is>
      </c>
      <c r="J7135" s="8" t="inlineStr">
        <is>
          <t>03 - Supercar</t>
        </is>
      </c>
      <c r="K7135" s="12" t="n">
        <v>1195000</v>
      </c>
      <c r="L7135" s="8" t="inlineStr">
        <is>
          <t>Alabama</t>
        </is>
      </c>
      <c r="M7135" s="13" t="n">
        <v>22907.92</v>
      </c>
      <c r="N7135" s="13" t="n">
        <v>19025.03</v>
      </c>
      <c r="O7135" s="8" t="n"/>
    </row>
    <row r="7136">
      <c r="A7136" s="8" t="inlineStr">
        <is>
          <t>CANON-202604-007145</t>
        </is>
      </c>
      <c r="B7136" s="9" t="inlineStr">
        <is>
          <t>2026-04</t>
        </is>
      </c>
      <c r="C7136" s="10" t="n">
        <v>46124</v>
      </c>
      <c r="D7136" s="9" t="inlineStr">
        <is>
          <t>Bound</t>
        </is>
      </c>
      <c r="E7136" s="8" t="inlineStr">
        <is>
          <t>Callum Vasquez</t>
        </is>
      </c>
      <c r="F7136" s="11" t="n">
        <v>2015</v>
      </c>
      <c r="G7136" s="8" t="inlineStr">
        <is>
          <t>Mercedes-Benz</t>
        </is>
      </c>
      <c r="H7136" s="8" t="inlineStr">
        <is>
          <t>AMG GT</t>
        </is>
      </c>
      <c r="I7136" s="8" t="inlineStr">
        <is>
          <t>S97ZUN3XXD08MTXEC</t>
        </is>
      </c>
      <c r="J7136" s="8" t="inlineStr">
        <is>
          <t>02 - Sports / GT</t>
        </is>
      </c>
      <c r="K7136" s="12" t="n">
        <v>225000</v>
      </c>
      <c r="L7136" s="8" t="inlineStr">
        <is>
          <t>Texas</t>
        </is>
      </c>
      <c r="M7136" s="13" t="n">
        <v>4491.51</v>
      </c>
      <c r="N7136" s="13" t="n">
        <v>3730.2</v>
      </c>
      <c r="O7136" s="8" t="n"/>
    </row>
    <row r="7137">
      <c r="A7137" s="8" t="inlineStr">
        <is>
          <t>CANON-202604-007146</t>
        </is>
      </c>
      <c r="B7137" s="9" t="inlineStr">
        <is>
          <t>2026-04</t>
        </is>
      </c>
      <c r="C7137" s="10" t="n">
        <v>46115</v>
      </c>
      <c r="D7137" s="9" t="inlineStr">
        <is>
          <t>Bound</t>
        </is>
      </c>
      <c r="E7137" s="8" t="inlineStr">
        <is>
          <t>Sunniva Okonkwo</t>
        </is>
      </c>
      <c r="F7137" s="11" t="n">
        <v>1986</v>
      </c>
      <c r="G7137" s="8" t="inlineStr">
        <is>
          <t>Ferrari</t>
        </is>
      </c>
      <c r="H7137" s="8" t="inlineStr">
        <is>
          <t>SF90 Stradale</t>
        </is>
      </c>
      <c r="I7137" s="8" t="inlineStr">
        <is>
          <t>S9E2S2RPPR962ZXD6</t>
        </is>
      </c>
      <c r="J7137" s="8" t="inlineStr">
        <is>
          <t>03 - Supercar</t>
        </is>
      </c>
      <c r="K7137" s="12" t="n">
        <v>1270000</v>
      </c>
      <c r="L7137" s="8" t="inlineStr">
        <is>
          <t>Connecticut</t>
        </is>
      </c>
      <c r="M7137" s="13" t="n">
        <v>21470.19</v>
      </c>
      <c r="N7137" s="13" t="n">
        <v>17830.99</v>
      </c>
      <c r="O7137" s="8" t="n"/>
    </row>
    <row r="7138">
      <c r="A7138" s="8" t="inlineStr">
        <is>
          <t>CANON-202604-007147</t>
        </is>
      </c>
      <c r="B7138" s="9" t="inlineStr">
        <is>
          <t>2026-04</t>
        </is>
      </c>
      <c r="C7138" s="10" t="n">
        <v>46129</v>
      </c>
      <c r="D7138" s="9" t="inlineStr">
        <is>
          <t>Bound</t>
        </is>
      </c>
      <c r="E7138" s="8" t="inlineStr">
        <is>
          <t>Ramona Pennington</t>
        </is>
      </c>
      <c r="F7138" s="11" t="n">
        <v>1987</v>
      </c>
      <c r="G7138" s="8" t="inlineStr">
        <is>
          <t>BMW</t>
        </is>
      </c>
      <c r="H7138" s="8" t="inlineStr">
        <is>
          <t>M8 Competition</t>
        </is>
      </c>
      <c r="I7138" s="8" t="inlineStr">
        <is>
          <t>5GYURLN0MGU5P9KEF</t>
        </is>
      </c>
      <c r="J7138" s="8" t="inlineStr">
        <is>
          <t>02 - Sports / GT</t>
        </is>
      </c>
      <c r="K7138" s="12" t="n">
        <v>755000</v>
      </c>
      <c r="L7138" s="8" t="inlineStr">
        <is>
          <t>Massachusetts</t>
        </is>
      </c>
      <c r="M7138" s="13" t="n">
        <v>11574.29</v>
      </c>
      <c r="N7138" s="13" t="n">
        <v>9612.450000000001</v>
      </c>
      <c r="O7138" s="8" t="n"/>
    </row>
    <row r="7139">
      <c r="A7139" s="8" t="inlineStr">
        <is>
          <t>CANON-202604-007148</t>
        </is>
      </c>
      <c r="B7139" s="9" t="inlineStr">
        <is>
          <t>2026-04</t>
        </is>
      </c>
      <c r="C7139" s="10" t="n">
        <v>46129</v>
      </c>
      <c r="D7139" s="9" t="inlineStr">
        <is>
          <t>Bound</t>
        </is>
      </c>
      <c r="E7139" s="8" t="inlineStr">
        <is>
          <t>Sunniva Whitlock</t>
        </is>
      </c>
      <c r="F7139" s="11" t="n">
        <v>1992</v>
      </c>
      <c r="G7139" s="8" t="inlineStr">
        <is>
          <t>Aston Martin</t>
        </is>
      </c>
      <c r="H7139" s="8" t="inlineStr">
        <is>
          <t>DB12</t>
        </is>
      </c>
      <c r="I7139" s="8" t="inlineStr">
        <is>
          <t>MPB1L4UMSCET80U6U</t>
        </is>
      </c>
      <c r="J7139" s="8" t="inlineStr">
        <is>
          <t>02 - Sports / GT</t>
        </is>
      </c>
      <c r="K7139" s="12" t="n">
        <v>1605000</v>
      </c>
      <c r="L7139" s="8" t="inlineStr">
        <is>
          <t>Illinois</t>
        </is>
      </c>
      <c r="M7139" s="13" t="n">
        <v>22651.7</v>
      </c>
      <c r="N7139" s="13" t="n">
        <v>18812.24</v>
      </c>
      <c r="O7139" s="8" t="n"/>
    </row>
    <row r="7140">
      <c r="A7140" s="8" t="inlineStr">
        <is>
          <t>CANON-202604-007149</t>
        </is>
      </c>
      <c r="B7140" s="9" t="inlineStr">
        <is>
          <t>2026-04</t>
        </is>
      </c>
      <c r="C7140" s="10" t="n">
        <v>46132</v>
      </c>
      <c r="D7140" s="9" t="inlineStr">
        <is>
          <t>Bound</t>
        </is>
      </c>
      <c r="E7140" s="8" t="inlineStr">
        <is>
          <t>Fitzgerald Merriweather</t>
        </is>
      </c>
      <c r="F7140" s="11" t="n">
        <v>2005</v>
      </c>
      <c r="G7140" s="8" t="inlineStr">
        <is>
          <t>Ferrari</t>
        </is>
      </c>
      <c r="H7140" s="8" t="inlineStr">
        <is>
          <t>296 GTB</t>
        </is>
      </c>
      <c r="I7140" s="8" t="inlineStr">
        <is>
          <t>4WB21R6ZS80AYJMDP</t>
        </is>
      </c>
      <c r="J7140" s="8" t="inlineStr">
        <is>
          <t>03 - Supercar</t>
        </is>
      </c>
      <c r="K7140" s="12" t="n">
        <v>375000</v>
      </c>
      <c r="L7140" s="8" t="inlineStr">
        <is>
          <t>Idaho</t>
        </is>
      </c>
      <c r="M7140" s="13" t="n">
        <v>8055.42</v>
      </c>
      <c r="N7140" s="13" t="n">
        <v>6690.03</v>
      </c>
      <c r="O7140" s="8" t="n"/>
    </row>
    <row r="7141">
      <c r="A7141" s="8" t="inlineStr">
        <is>
          <t>CANON-202604-007152</t>
        </is>
      </c>
      <c r="B7141" s="9" t="inlineStr">
        <is>
          <t>2026-04</t>
        </is>
      </c>
      <c r="C7141" s="10" t="n">
        <v>46140</v>
      </c>
      <c r="D7141" s="9" t="inlineStr">
        <is>
          <t>Bound</t>
        </is>
      </c>
      <c r="E7141" s="8" t="inlineStr">
        <is>
          <t>Ottilie Fairweather</t>
        </is>
      </c>
      <c r="F7141" s="11" t="n">
        <v>2024</v>
      </c>
      <c r="G7141" s="8" t="inlineStr">
        <is>
          <t>Bentley</t>
        </is>
      </c>
      <c r="H7141" s="8" t="inlineStr">
        <is>
          <t>Continental GT</t>
        </is>
      </c>
      <c r="I7141" s="8" t="inlineStr">
        <is>
          <t>BX7XYZX78UY1T6U5P</t>
        </is>
      </c>
      <c r="J7141" s="8" t="inlineStr">
        <is>
          <t>02 - Sports / GT</t>
        </is>
      </c>
      <c r="K7141" s="12" t="n">
        <v>595000</v>
      </c>
      <c r="L7141" s="8" t="inlineStr">
        <is>
          <t>California</t>
        </is>
      </c>
      <c r="M7141" s="13" t="n">
        <v>9851.18</v>
      </c>
      <c r="N7141" s="13" t="n">
        <v>8181.4</v>
      </c>
      <c r="O7141" s="8" t="n"/>
    </row>
    <row r="7142">
      <c r="A7142" s="8" t="inlineStr">
        <is>
          <t>CANON-202604-007155</t>
        </is>
      </c>
      <c r="B7142" s="9" t="inlineStr">
        <is>
          <t>2026-04</t>
        </is>
      </c>
      <c r="C7142" s="10" t="n">
        <v>46131</v>
      </c>
      <c r="D7142" s="9" t="inlineStr">
        <is>
          <t>Bound</t>
        </is>
      </c>
      <c r="E7142" s="8" t="inlineStr">
        <is>
          <t>Saoirse Merriweather</t>
        </is>
      </c>
      <c r="F7142" s="11" t="n">
        <v>2002</v>
      </c>
      <c r="G7142" s="8" t="inlineStr">
        <is>
          <t>Lamborghini</t>
        </is>
      </c>
      <c r="H7142" s="8" t="inlineStr">
        <is>
          <t>Huracan EVO</t>
        </is>
      </c>
      <c r="I7142" s="8" t="inlineStr">
        <is>
          <t>BS14SJTSW9GJ8H89S</t>
        </is>
      </c>
      <c r="J7142" s="8" t="inlineStr">
        <is>
          <t>03 - Supercar</t>
        </is>
      </c>
      <c r="K7142" s="12" t="n">
        <v>750000</v>
      </c>
      <c r="L7142" s="8" t="inlineStr">
        <is>
          <t>Wyoming</t>
        </is>
      </c>
      <c r="M7142" s="13" t="n">
        <v>14384.43</v>
      </c>
      <c r="N7142" s="13" t="n">
        <v>11946.27</v>
      </c>
      <c r="O7142" s="8" t="n"/>
    </row>
    <row r="7143">
      <c r="A7143" s="8" t="inlineStr">
        <is>
          <t>CANON-202604-007156</t>
        </is>
      </c>
      <c r="B7143" s="9" t="inlineStr">
        <is>
          <t>2026-04</t>
        </is>
      </c>
      <c r="C7143" s="10" t="n">
        <v>46136</v>
      </c>
      <c r="D7143" s="9" t="inlineStr">
        <is>
          <t>Bound</t>
        </is>
      </c>
      <c r="E7143" s="8" t="inlineStr">
        <is>
          <t>Fenwick Montoya</t>
        </is>
      </c>
      <c r="F7143" s="11" t="n">
        <v>2021</v>
      </c>
      <c r="G7143" s="8" t="inlineStr">
        <is>
          <t>BMW</t>
        </is>
      </c>
      <c r="H7143" s="8" t="inlineStr">
        <is>
          <t>M8 Competition</t>
        </is>
      </c>
      <c r="I7143" s="8" t="inlineStr">
        <is>
          <t>K17WMYNRH2W64MB0C</t>
        </is>
      </c>
      <c r="J7143" s="8" t="inlineStr">
        <is>
          <t>02 - Sports / GT</t>
        </is>
      </c>
      <c r="K7143" s="12" t="n">
        <v>660000</v>
      </c>
      <c r="L7143" s="8" t="inlineStr">
        <is>
          <t>Mississippi</t>
        </is>
      </c>
      <c r="M7143" s="13" t="n">
        <v>9632.26</v>
      </c>
      <c r="N7143" s="13" t="n">
        <v>7999.59</v>
      </c>
      <c r="O7143" s="8" t="n"/>
    </row>
    <row r="7144">
      <c r="A7144" s="8" t="inlineStr">
        <is>
          <t>CANON-202604-007157</t>
        </is>
      </c>
      <c r="B7144" s="9" t="inlineStr">
        <is>
          <t>2026-04</t>
        </is>
      </c>
      <c r="C7144" s="10" t="n">
        <v>46118</v>
      </c>
      <c r="D7144" s="9" t="inlineStr">
        <is>
          <t>Bound</t>
        </is>
      </c>
      <c r="E7144" s="8" t="inlineStr">
        <is>
          <t>Priya Blackwood</t>
        </is>
      </c>
      <c r="F7144" s="11" t="n">
        <v>1998</v>
      </c>
      <c r="G7144" s="8" t="inlineStr">
        <is>
          <t>Aston Martin</t>
        </is>
      </c>
      <c r="H7144" s="8" t="inlineStr">
        <is>
          <t>DB12</t>
        </is>
      </c>
      <c r="I7144" s="8" t="inlineStr">
        <is>
          <t>26H00G2YKRZ7ZTNJB</t>
        </is>
      </c>
      <c r="J7144" s="8" t="inlineStr">
        <is>
          <t>02 - Sports / GT</t>
        </is>
      </c>
      <c r="K7144" s="12" t="n">
        <v>665000</v>
      </c>
      <c r="L7144" s="8" t="inlineStr">
        <is>
          <t>New Jersey</t>
        </is>
      </c>
      <c r="M7144" s="13" t="n">
        <v>7421.65</v>
      </c>
      <c r="N7144" s="13" t="n">
        <v>6163.68</v>
      </c>
      <c r="O7144" s="8" t="n"/>
    </row>
    <row r="7145">
      <c r="A7145" s="8" t="inlineStr">
        <is>
          <t>CANON-202604-007158</t>
        </is>
      </c>
      <c r="B7145" s="9" t="inlineStr">
        <is>
          <t>2026-04</t>
        </is>
      </c>
      <c r="C7145" s="10" t="n">
        <v>46119</v>
      </c>
      <c r="D7145" s="9" t="inlineStr">
        <is>
          <t>Bound</t>
        </is>
      </c>
      <c r="E7145" s="8" t="inlineStr">
        <is>
          <t>Callum Blackwood</t>
        </is>
      </c>
      <c r="F7145" s="11" t="n">
        <v>1964</v>
      </c>
      <c r="G7145" s="8" t="inlineStr">
        <is>
          <t>Ferrari</t>
        </is>
      </c>
      <c r="H7145" s="8" t="inlineStr">
        <is>
          <t>296 GTB</t>
        </is>
      </c>
      <c r="I7145" s="8" t="inlineStr">
        <is>
          <t>1GR2XH2LHMH5XYP83</t>
        </is>
      </c>
      <c r="J7145" s="8" t="inlineStr">
        <is>
          <t>03 - Supercar</t>
        </is>
      </c>
      <c r="K7145" s="12" t="n">
        <v>1330000</v>
      </c>
      <c r="L7145" s="8" t="inlineStr">
        <is>
          <t>California</t>
        </is>
      </c>
      <c r="M7145" s="13" t="n">
        <v>27101.89</v>
      </c>
      <c r="N7145" s="13" t="n">
        <v>22508.12</v>
      </c>
      <c r="O7145" s="8" t="n"/>
    </row>
    <row r="7146">
      <c r="A7146" s="8" t="inlineStr">
        <is>
          <t>CANON-202604-007159</t>
        </is>
      </c>
      <c r="B7146" s="9" t="inlineStr">
        <is>
          <t>2026-04</t>
        </is>
      </c>
      <c r="C7146" s="10" t="n">
        <v>46135</v>
      </c>
      <c r="D7146" s="9" t="inlineStr">
        <is>
          <t>Bound</t>
        </is>
      </c>
      <c r="E7146" s="8" t="inlineStr">
        <is>
          <t>Sunniva Montoya</t>
        </is>
      </c>
      <c r="F7146" s="11" t="n">
        <v>1983</v>
      </c>
      <c r="G7146" s="8" t="inlineStr">
        <is>
          <t>Ferrari</t>
        </is>
      </c>
      <c r="H7146" s="8" t="inlineStr">
        <is>
          <t>296 GTB</t>
        </is>
      </c>
      <c r="I7146" s="8" t="inlineStr">
        <is>
          <t>H90FT9WPYS80LLY7Z</t>
        </is>
      </c>
      <c r="J7146" s="8" t="inlineStr">
        <is>
          <t>03 - Supercar</t>
        </is>
      </c>
      <c r="K7146" s="12" t="n">
        <v>1080000</v>
      </c>
      <c r="L7146" s="8" t="inlineStr">
        <is>
          <t>New Hampshire</t>
        </is>
      </c>
      <c r="M7146" s="13" t="n">
        <v>16953.96</v>
      </c>
      <c r="N7146" s="13" t="n">
        <v>14080.26</v>
      </c>
      <c r="O7146" s="8" t="n"/>
    </row>
    <row r="7147">
      <c r="A7147" s="8" t="inlineStr">
        <is>
          <t>CANON-202604-007160</t>
        </is>
      </c>
      <c r="B7147" s="9" t="inlineStr">
        <is>
          <t>2026-04</t>
        </is>
      </c>
      <c r="C7147" s="10" t="n">
        <v>46115</v>
      </c>
      <c r="D7147" s="9" t="inlineStr">
        <is>
          <t>Bound</t>
        </is>
      </c>
      <c r="E7147" s="8" t="inlineStr">
        <is>
          <t>Delphine Rourke</t>
        </is>
      </c>
      <c r="F7147" s="11" t="n">
        <v>1988</v>
      </c>
      <c r="G7147" s="8" t="inlineStr">
        <is>
          <t>Jaguar</t>
        </is>
      </c>
      <c r="H7147" s="8" t="inlineStr">
        <is>
          <t>E-Type Series 1</t>
        </is>
      </c>
      <c r="I7147" s="8" t="inlineStr">
        <is>
          <t>Z3ZH66UH2DUMA76EM</t>
        </is>
      </c>
      <c r="J7147" s="8" t="inlineStr">
        <is>
          <t>07 - Post-War Classic (1946-1972)</t>
        </is>
      </c>
      <c r="K7147" s="12" t="n">
        <v>1175000</v>
      </c>
      <c r="L7147" s="8" t="inlineStr">
        <is>
          <t>Missouri</t>
        </is>
      </c>
      <c r="M7147" s="13" t="n">
        <v>8930</v>
      </c>
      <c r="N7147" s="13" t="n">
        <v>7416.36</v>
      </c>
      <c r="O7147" s="8" t="n"/>
    </row>
    <row r="7148">
      <c r="A7148" s="8" t="inlineStr">
        <is>
          <t>CANON-202604-007161</t>
        </is>
      </c>
      <c r="B7148" s="9" t="inlineStr">
        <is>
          <t>2026-04</t>
        </is>
      </c>
      <c r="C7148" s="10" t="n">
        <v>46134</v>
      </c>
      <c r="D7148" s="9" t="inlineStr">
        <is>
          <t>Bound</t>
        </is>
      </c>
      <c r="E7148" s="8" t="inlineStr">
        <is>
          <t>Delphine Farkas</t>
        </is>
      </c>
      <c r="F7148" s="11" t="n">
        <v>1988</v>
      </c>
      <c r="G7148" s="8" t="inlineStr">
        <is>
          <t>Aston Martin</t>
        </is>
      </c>
      <c r="H7148" s="8" t="inlineStr">
        <is>
          <t>DB12</t>
        </is>
      </c>
      <c r="I7148" s="8" t="inlineStr">
        <is>
          <t>GFKCDGF033NBACHP1</t>
        </is>
      </c>
      <c r="J7148" s="8" t="inlineStr">
        <is>
          <t>02 - Sports / GT</t>
        </is>
      </c>
      <c r="K7148" s="12" t="n">
        <v>385000</v>
      </c>
      <c r="L7148" s="8" t="inlineStr">
        <is>
          <t>Mississippi</t>
        </is>
      </c>
      <c r="M7148" s="13" t="n">
        <v>6483.25</v>
      </c>
      <c r="N7148" s="13" t="n">
        <v>5384.34</v>
      </c>
      <c r="O7148" s="8" t="n"/>
    </row>
    <row r="7149">
      <c r="A7149" s="8" t="inlineStr">
        <is>
          <t>CANON-202604-007162</t>
        </is>
      </c>
      <c r="B7149" s="9" t="inlineStr">
        <is>
          <t>2026-04</t>
        </is>
      </c>
      <c r="C7149" s="10" t="n">
        <v>46133</v>
      </c>
      <c r="D7149" s="9" t="inlineStr">
        <is>
          <t>Bound</t>
        </is>
      </c>
      <c r="E7149" s="8" t="inlineStr">
        <is>
          <t>Everett Castellanos</t>
        </is>
      </c>
      <c r="F7149" s="11" t="n">
        <v>1986</v>
      </c>
      <c r="G7149" s="8" t="inlineStr">
        <is>
          <t>Mercedes-Benz</t>
        </is>
      </c>
      <c r="H7149" s="8" t="inlineStr">
        <is>
          <t>280SL Pagoda</t>
        </is>
      </c>
      <c r="I7149" s="8" t="inlineStr">
        <is>
          <t>RH4ZK9LN6P2N622E4</t>
        </is>
      </c>
      <c r="J7149" s="8" t="inlineStr">
        <is>
          <t>07 - Post-War Classic (1946-1972)</t>
        </is>
      </c>
      <c r="K7149" s="12" t="n">
        <v>1425000</v>
      </c>
      <c r="L7149" s="8" t="inlineStr">
        <is>
          <t>North Carolina</t>
        </is>
      </c>
      <c r="M7149" s="13" t="n">
        <v>11749.53</v>
      </c>
      <c r="N7149" s="13" t="n">
        <v>9757.98</v>
      </c>
      <c r="O7149" s="8" t="n"/>
    </row>
    <row r="7150">
      <c r="A7150" s="8" t="inlineStr">
        <is>
          <t>CANON-202604-007163</t>
        </is>
      </c>
      <c r="B7150" s="9" t="inlineStr">
        <is>
          <t>2026-04</t>
        </is>
      </c>
      <c r="C7150" s="10" t="n">
        <v>46136</v>
      </c>
      <c r="D7150" s="9" t="inlineStr">
        <is>
          <t>Bound</t>
        </is>
      </c>
      <c r="E7150" s="8" t="inlineStr">
        <is>
          <t>Priya Castellanos</t>
        </is>
      </c>
      <c r="F7150" s="11" t="n">
        <v>2005</v>
      </c>
      <c r="G7150" s="8" t="inlineStr">
        <is>
          <t>Ferrari</t>
        </is>
      </c>
      <c r="H7150" s="8" t="inlineStr">
        <is>
          <t>296 GTB</t>
        </is>
      </c>
      <c r="I7150" s="8" t="inlineStr">
        <is>
          <t>KX8LJWL5JCT4RUZKC</t>
        </is>
      </c>
      <c r="J7150" s="8" t="inlineStr">
        <is>
          <t>03 - Supercar</t>
        </is>
      </c>
      <c r="K7150" s="12" t="n">
        <v>590000</v>
      </c>
      <c r="L7150" s="8" t="inlineStr">
        <is>
          <t>Florida</t>
        </is>
      </c>
      <c r="M7150" s="13" t="n">
        <v>15017.17</v>
      </c>
      <c r="N7150" s="13" t="n">
        <v>12471.76</v>
      </c>
      <c r="O7150" s="8" t="n"/>
    </row>
    <row r="7151">
      <c r="A7151" s="8" t="inlineStr">
        <is>
          <t>CANON-202604-007164</t>
        </is>
      </c>
      <c r="B7151" s="9" t="inlineStr">
        <is>
          <t>2026-04</t>
        </is>
      </c>
      <c r="C7151" s="10" t="n">
        <v>46119</v>
      </c>
      <c r="D7151" s="9" t="inlineStr">
        <is>
          <t>Bound</t>
        </is>
      </c>
      <c r="E7151" s="8" t="inlineStr">
        <is>
          <t>Cassius Farkas</t>
        </is>
      </c>
      <c r="F7151" s="11" t="n">
        <v>1973</v>
      </c>
      <c r="G7151" s="8" t="inlineStr">
        <is>
          <t>Lamborghini</t>
        </is>
      </c>
      <c r="H7151" s="8" t="inlineStr">
        <is>
          <t>Huracan EVO</t>
        </is>
      </c>
      <c r="I7151" s="8" t="inlineStr">
        <is>
          <t>UX65658XNCS8SR8VY</t>
        </is>
      </c>
      <c r="J7151" s="8" t="inlineStr">
        <is>
          <t>03 - Supercar</t>
        </is>
      </c>
      <c r="K7151" s="12" t="n">
        <v>290000</v>
      </c>
      <c r="L7151" s="8" t="inlineStr">
        <is>
          <t>Pennsylvania</t>
        </is>
      </c>
      <c r="M7151" s="13" t="n">
        <v>6292.45</v>
      </c>
      <c r="N7151" s="13" t="n">
        <v>5225.88</v>
      </c>
      <c r="O7151" s="8" t="n"/>
    </row>
    <row r="7152">
      <c r="A7152" s="8" t="inlineStr">
        <is>
          <t>CANON-202604-007166</t>
        </is>
      </c>
      <c r="B7152" s="9" t="inlineStr">
        <is>
          <t>2026-04</t>
        </is>
      </c>
      <c r="C7152" s="10" t="n">
        <v>46129</v>
      </c>
      <c r="D7152" s="9" t="inlineStr">
        <is>
          <t>Bound</t>
        </is>
      </c>
      <c r="E7152" s="8" t="inlineStr">
        <is>
          <t>Horace Ashcombe</t>
        </is>
      </c>
      <c r="F7152" s="11" t="n">
        <v>2009</v>
      </c>
      <c r="G7152" s="8" t="inlineStr">
        <is>
          <t>Bentley</t>
        </is>
      </c>
      <c r="H7152" s="8" t="inlineStr">
        <is>
          <t>Continental GT</t>
        </is>
      </c>
      <c r="I7152" s="8" t="inlineStr">
        <is>
          <t>7TSZGWP4CEGD864D3</t>
        </is>
      </c>
      <c r="J7152" s="8" t="inlineStr">
        <is>
          <t>02 - Sports / GT</t>
        </is>
      </c>
      <c r="K7152" s="12" t="n">
        <v>685000</v>
      </c>
      <c r="L7152" s="8" t="inlineStr">
        <is>
          <t>South Carolina</t>
        </is>
      </c>
      <c r="M7152" s="13" t="n">
        <v>10417.17</v>
      </c>
      <c r="N7152" s="13" t="n">
        <v>8651.459999999999</v>
      </c>
      <c r="O7152" s="8" t="n"/>
    </row>
    <row r="7153">
      <c r="A7153" s="8" t="inlineStr">
        <is>
          <t>CANON-202604-007167</t>
        </is>
      </c>
      <c r="B7153" s="9" t="inlineStr">
        <is>
          <t>2026-04</t>
        </is>
      </c>
      <c r="C7153" s="10" t="n">
        <v>46127</v>
      </c>
      <c r="D7153" s="9" t="inlineStr">
        <is>
          <t>Bound</t>
        </is>
      </c>
      <c r="E7153" s="8" t="inlineStr">
        <is>
          <t>Callum Underwood</t>
        </is>
      </c>
      <c r="F7153" s="11" t="n">
        <v>1989</v>
      </c>
      <c r="G7153" s="8" t="inlineStr">
        <is>
          <t>Porsche</t>
        </is>
      </c>
      <c r="H7153" s="8" t="inlineStr">
        <is>
          <t>911 Turbo S</t>
        </is>
      </c>
      <c r="I7153" s="8" t="inlineStr">
        <is>
          <t>17KP5PFC9BG9XVC8Y</t>
        </is>
      </c>
      <c r="J7153" s="8" t="inlineStr">
        <is>
          <t>02 - Sports / GT</t>
        </is>
      </c>
      <c r="K7153" s="12" t="n">
        <v>265000</v>
      </c>
      <c r="L7153" s="8" t="inlineStr">
        <is>
          <t>Minnesota</t>
        </is>
      </c>
      <c r="M7153" s="13" t="n">
        <v>4950</v>
      </c>
      <c r="N7153" s="13" t="n">
        <v>4110.98</v>
      </c>
      <c r="O7153" s="8" t="n"/>
    </row>
    <row r="7154">
      <c r="A7154" s="8" t="inlineStr">
        <is>
          <t>CANON-202604-007169</t>
        </is>
      </c>
      <c r="B7154" s="9" t="inlineStr">
        <is>
          <t>2026-04</t>
        </is>
      </c>
      <c r="C7154" s="10" t="n">
        <v>46134</v>
      </c>
      <c r="D7154" s="9" t="inlineStr">
        <is>
          <t>Bound</t>
        </is>
      </c>
      <c r="E7154" s="8" t="inlineStr">
        <is>
          <t>Everett Whitlock</t>
        </is>
      </c>
      <c r="F7154" s="11" t="n">
        <v>2004</v>
      </c>
      <c r="G7154" s="8" t="inlineStr">
        <is>
          <t>Aston Martin</t>
        </is>
      </c>
      <c r="H7154" s="8" t="inlineStr">
        <is>
          <t>DB12</t>
        </is>
      </c>
      <c r="I7154" s="8" t="inlineStr">
        <is>
          <t>WKM2AX2PZL1993KDV</t>
        </is>
      </c>
      <c r="J7154" s="8" t="inlineStr">
        <is>
          <t>02 - Sports / GT</t>
        </is>
      </c>
      <c r="K7154" s="12" t="n">
        <v>295000</v>
      </c>
      <c r="L7154" s="8" t="inlineStr">
        <is>
          <t>Utah</t>
        </is>
      </c>
      <c r="M7154" s="13" t="n">
        <v>5635.61</v>
      </c>
      <c r="N7154" s="13" t="n">
        <v>4680.37</v>
      </c>
      <c r="O7154" s="8" t="n"/>
    </row>
    <row r="7155">
      <c r="A7155" s="8" t="inlineStr">
        <is>
          <t>CANON-202604-007170</t>
        </is>
      </c>
      <c r="B7155" s="9" t="inlineStr">
        <is>
          <t>2026-04</t>
        </is>
      </c>
      <c r="C7155" s="10" t="n">
        <v>46135</v>
      </c>
      <c r="D7155" s="9" t="inlineStr">
        <is>
          <t>Bound</t>
        </is>
      </c>
      <c r="E7155" s="8" t="inlineStr">
        <is>
          <t>Leopold Delacroix</t>
        </is>
      </c>
      <c r="F7155" s="11" t="n">
        <v>2019</v>
      </c>
      <c r="G7155" s="8" t="inlineStr">
        <is>
          <t>Ferrari</t>
        </is>
      </c>
      <c r="H7155" s="8" t="inlineStr">
        <is>
          <t>SF90 Stradale</t>
        </is>
      </c>
      <c r="I7155" s="8" t="inlineStr">
        <is>
          <t>MPYVY9V0ZL50XES5C</t>
        </is>
      </c>
      <c r="J7155" s="8" t="inlineStr">
        <is>
          <t>03 - Supercar</t>
        </is>
      </c>
      <c r="K7155" s="12" t="n">
        <v>1280000</v>
      </c>
      <c r="L7155" s="8" t="inlineStr">
        <is>
          <t>Montana</t>
        </is>
      </c>
      <c r="M7155" s="13" t="n">
        <v>17968.3</v>
      </c>
      <c r="N7155" s="13" t="n">
        <v>14922.67</v>
      </c>
      <c r="O7155" s="8" t="n"/>
    </row>
    <row r="7156">
      <c r="A7156" s="8" t="inlineStr">
        <is>
          <t>CANON-202604-007173</t>
        </is>
      </c>
      <c r="B7156" s="9" t="inlineStr">
        <is>
          <t>2026-04</t>
        </is>
      </c>
      <c r="C7156" s="10" t="n">
        <v>46124</v>
      </c>
      <c r="D7156" s="9" t="inlineStr">
        <is>
          <t>Bound</t>
        </is>
      </c>
      <c r="E7156" s="8" t="inlineStr">
        <is>
          <t>Marisol Pennington</t>
        </is>
      </c>
      <c r="F7156" s="11" t="n">
        <v>1958</v>
      </c>
      <c r="G7156" s="8" t="inlineStr">
        <is>
          <t>Mercedes-Benz</t>
        </is>
      </c>
      <c r="H7156" s="8" t="inlineStr">
        <is>
          <t>AMG GT</t>
        </is>
      </c>
      <c r="I7156" s="8" t="inlineStr">
        <is>
          <t>ZZM3RPPB4D54L4K56</t>
        </is>
      </c>
      <c r="J7156" s="8" t="inlineStr">
        <is>
          <t>02 - Sports / GT</t>
        </is>
      </c>
      <c r="K7156" s="12" t="n">
        <v>495000</v>
      </c>
      <c r="L7156" s="8" t="inlineStr">
        <is>
          <t>Alabama</t>
        </is>
      </c>
      <c r="M7156" s="13" t="n">
        <v>8895.99</v>
      </c>
      <c r="N7156" s="13" t="n">
        <v>7388.12</v>
      </c>
      <c r="O7156" s="8" t="n"/>
    </row>
    <row r="7157">
      <c r="A7157" s="8" t="inlineStr">
        <is>
          <t>CANON-202604-007174</t>
        </is>
      </c>
      <c r="B7157" s="9" t="inlineStr">
        <is>
          <t>2026-04</t>
        </is>
      </c>
      <c r="C7157" s="10" t="n">
        <v>46116</v>
      </c>
      <c r="D7157" s="9" t="inlineStr">
        <is>
          <t>Bound</t>
        </is>
      </c>
      <c r="E7157" s="8" t="inlineStr">
        <is>
          <t>Thaddeus Fairweather</t>
        </is>
      </c>
      <c r="F7157" s="11" t="n">
        <v>1981</v>
      </c>
      <c r="G7157" s="8" t="inlineStr">
        <is>
          <t>Bentley</t>
        </is>
      </c>
      <c r="H7157" s="8" t="inlineStr">
        <is>
          <t>Continental GT</t>
        </is>
      </c>
      <c r="I7157" s="8" t="inlineStr">
        <is>
          <t>VSMBTSMZKKG3TCW73</t>
        </is>
      </c>
      <c r="J7157" s="8" t="inlineStr">
        <is>
          <t>02 - Sports / GT</t>
        </is>
      </c>
      <c r="K7157" s="12" t="n">
        <v>1170000</v>
      </c>
      <c r="L7157" s="8" t="inlineStr">
        <is>
          <t>Alaska</t>
        </is>
      </c>
      <c r="M7157" s="13" t="n">
        <v>13841.32</v>
      </c>
      <c r="N7157" s="13" t="n">
        <v>11495.22</v>
      </c>
      <c r="O7157" s="8" t="n"/>
    </row>
    <row r="7158">
      <c r="A7158" s="8" t="inlineStr">
        <is>
          <t>CANON-202604-007175</t>
        </is>
      </c>
      <c r="B7158" s="9" t="inlineStr">
        <is>
          <t>2026-04</t>
        </is>
      </c>
      <c r="C7158" s="10" t="n">
        <v>46130</v>
      </c>
      <c r="D7158" s="9" t="inlineStr">
        <is>
          <t>Bound</t>
        </is>
      </c>
      <c r="E7158" s="8" t="inlineStr">
        <is>
          <t>Desmond Vasquez</t>
        </is>
      </c>
      <c r="F7158" s="11" t="n">
        <v>1983</v>
      </c>
      <c r="G7158" s="8" t="inlineStr">
        <is>
          <t>Singer</t>
        </is>
      </c>
      <c r="H7158" s="8" t="inlineStr">
        <is>
          <t>911 Reimagined</t>
        </is>
      </c>
      <c r="I7158" s="8" t="inlineStr">
        <is>
          <t>183M5MEN87ULUWE7L</t>
        </is>
      </c>
      <c r="J7158" s="8" t="inlineStr">
        <is>
          <t>11 - Restomod / Coachbuilt / Bespoke</t>
        </is>
      </c>
      <c r="K7158" s="12" t="n">
        <v>240000</v>
      </c>
      <c r="L7158" s="8" t="inlineStr">
        <is>
          <t>Illinois</t>
        </is>
      </c>
      <c r="M7158" s="13" t="n">
        <v>6466.42</v>
      </c>
      <c r="N7158" s="13" t="n">
        <v>5370.36</v>
      </c>
      <c r="O7158" s="8" t="n"/>
    </row>
    <row r="7159">
      <c r="A7159" s="8" t="inlineStr">
        <is>
          <t>CANON-202604-007176</t>
        </is>
      </c>
      <c r="B7159" s="9" t="inlineStr">
        <is>
          <t>2026-04</t>
        </is>
      </c>
      <c r="C7159" s="10" t="n">
        <v>46128</v>
      </c>
      <c r="D7159" s="9" t="inlineStr">
        <is>
          <t>Bound</t>
        </is>
      </c>
      <c r="E7159" s="8" t="inlineStr">
        <is>
          <t>Ramona Vasquez</t>
        </is>
      </c>
      <c r="F7159" s="11" t="n">
        <v>1988</v>
      </c>
      <c r="G7159" s="8" t="inlineStr">
        <is>
          <t>Porsche</t>
        </is>
      </c>
      <c r="H7159" s="8" t="inlineStr">
        <is>
          <t>911 Turbo S</t>
        </is>
      </c>
      <c r="I7159" s="8" t="inlineStr">
        <is>
          <t>LE53MTHPZYJ64E7EM</t>
        </is>
      </c>
      <c r="J7159" s="8" t="inlineStr">
        <is>
          <t>02 - Sports / GT</t>
        </is>
      </c>
      <c r="K7159" s="12" t="n">
        <v>870000</v>
      </c>
      <c r="L7159" s="8" t="inlineStr">
        <is>
          <t>Florida</t>
        </is>
      </c>
      <c r="M7159" s="13" t="n">
        <v>15151.13</v>
      </c>
      <c r="N7159" s="13" t="n">
        <v>12583.01</v>
      </c>
      <c r="O7159" s="8" t="n"/>
    </row>
    <row r="7160">
      <c r="A7160" s="8" t="inlineStr">
        <is>
          <t>CANON-202604-007177</t>
        </is>
      </c>
      <c r="B7160" s="9" t="inlineStr">
        <is>
          <t>2026-04</t>
        </is>
      </c>
      <c r="C7160" s="10" t="n">
        <v>46122</v>
      </c>
      <c r="D7160" s="9" t="inlineStr">
        <is>
          <t>Bound</t>
        </is>
      </c>
      <c r="E7160" s="8" t="inlineStr">
        <is>
          <t>Wilhelmina Kingsford</t>
        </is>
      </c>
      <c r="F7160" s="11" t="n">
        <v>1982</v>
      </c>
      <c r="G7160" s="8" t="inlineStr">
        <is>
          <t>Mercedes-Benz</t>
        </is>
      </c>
      <c r="H7160" s="8" t="inlineStr">
        <is>
          <t>AMG GT</t>
        </is>
      </c>
      <c r="I7160" s="8" t="inlineStr">
        <is>
          <t>SDF70ZLG038B7UVKS</t>
        </is>
      </c>
      <c r="J7160" s="8" t="inlineStr">
        <is>
          <t>02 - Sports / GT</t>
        </is>
      </c>
      <c r="K7160" s="12" t="n">
        <v>245000</v>
      </c>
      <c r="L7160" s="8" t="inlineStr">
        <is>
          <t>North Carolina</t>
        </is>
      </c>
      <c r="M7160" s="13" t="n">
        <v>4890.75</v>
      </c>
      <c r="N7160" s="13" t="n">
        <v>4061.77</v>
      </c>
      <c r="O7160" s="8" t="n"/>
    </row>
    <row r="7161">
      <c r="A7161" s="8" t="inlineStr">
        <is>
          <t>CANON-202604-007178</t>
        </is>
      </c>
      <c r="B7161" s="9" t="inlineStr">
        <is>
          <t>2026-04</t>
        </is>
      </c>
      <c r="C7161" s="10" t="n">
        <v>46142</v>
      </c>
      <c r="D7161" s="9" t="inlineStr">
        <is>
          <t>Bound</t>
        </is>
      </c>
      <c r="E7161" s="8" t="inlineStr">
        <is>
          <t>Cassius Whitlock</t>
        </is>
      </c>
      <c r="F7161" s="11" t="n">
        <v>2007</v>
      </c>
      <c r="G7161" s="8" t="inlineStr">
        <is>
          <t>Aston Martin</t>
        </is>
      </c>
      <c r="H7161" s="8" t="inlineStr">
        <is>
          <t>DB5</t>
        </is>
      </c>
      <c r="I7161" s="8" t="inlineStr">
        <is>
          <t>A0ZR1LV2VVVZBJPHS</t>
        </is>
      </c>
      <c r="J7161" s="8" t="inlineStr">
        <is>
          <t>07 - Post-War Classic (1946-1972)</t>
        </is>
      </c>
      <c r="K7161" s="12" t="n">
        <v>1840000</v>
      </c>
      <c r="L7161" s="8" t="inlineStr">
        <is>
          <t>Florida</t>
        </is>
      </c>
      <c r="M7161" s="13" t="n">
        <v>18733.28</v>
      </c>
      <c r="N7161" s="13" t="n">
        <v>15557.99</v>
      </c>
      <c r="O7161" s="8" t="n"/>
    </row>
    <row r="7162">
      <c r="A7162" s="8" t="inlineStr">
        <is>
          <t>CANON-202604-007179</t>
        </is>
      </c>
      <c r="B7162" s="9" t="inlineStr">
        <is>
          <t>2026-04</t>
        </is>
      </c>
      <c r="C7162" s="10" t="n">
        <v>46122</v>
      </c>
      <c r="D7162" s="9" t="inlineStr">
        <is>
          <t>Bound</t>
        </is>
      </c>
      <c r="E7162" s="8" t="inlineStr">
        <is>
          <t>Mireille Fairweather</t>
        </is>
      </c>
      <c r="F7162" s="11" t="n">
        <v>2007</v>
      </c>
      <c r="G7162" s="8" t="inlineStr">
        <is>
          <t>Aston Martin</t>
        </is>
      </c>
      <c r="H7162" s="8" t="inlineStr">
        <is>
          <t>DB12</t>
        </is>
      </c>
      <c r="I7162" s="8" t="inlineStr">
        <is>
          <t>Y2CSEZS9J6FMRMSDC</t>
        </is>
      </c>
      <c r="J7162" s="8" t="inlineStr">
        <is>
          <t>02 - Sports / GT</t>
        </is>
      </c>
      <c r="K7162" s="12" t="n">
        <v>350000</v>
      </c>
      <c r="L7162" s="8" t="inlineStr">
        <is>
          <t>North Carolina</t>
        </is>
      </c>
      <c r="M7162" s="13" t="n">
        <v>5695.75</v>
      </c>
      <c r="N7162" s="13" t="n">
        <v>4730.32</v>
      </c>
      <c r="O7162" s="8" t="n"/>
    </row>
    <row r="7163">
      <c r="A7163" s="8" t="inlineStr">
        <is>
          <t>CANON-202604-007180</t>
        </is>
      </c>
      <c r="B7163" s="9" t="inlineStr">
        <is>
          <t>2026-04</t>
        </is>
      </c>
      <c r="C7163" s="10" t="n">
        <v>46125</v>
      </c>
      <c r="D7163" s="9" t="inlineStr">
        <is>
          <t>Bound</t>
        </is>
      </c>
      <c r="E7163" s="8" t="inlineStr">
        <is>
          <t>Fenwick Nakashima</t>
        </is>
      </c>
      <c r="F7163" s="11" t="n">
        <v>1961</v>
      </c>
      <c r="G7163" s="8" t="inlineStr">
        <is>
          <t>Bentley</t>
        </is>
      </c>
      <c r="H7163" s="8" t="inlineStr">
        <is>
          <t>Continental GT</t>
        </is>
      </c>
      <c r="I7163" s="8" t="inlineStr">
        <is>
          <t>3Y38X439X10FCGALL</t>
        </is>
      </c>
      <c r="J7163" s="8" t="inlineStr">
        <is>
          <t>02 - Sports / GT</t>
        </is>
      </c>
      <c r="K7163" s="12" t="n">
        <v>1235000</v>
      </c>
      <c r="L7163" s="8" t="inlineStr">
        <is>
          <t>Tennessee</t>
        </is>
      </c>
      <c r="M7163" s="13" t="n">
        <v>12559.72</v>
      </c>
      <c r="N7163" s="13" t="n">
        <v>10430.85</v>
      </c>
      <c r="O7163" s="8" t="n"/>
    </row>
    <row r="7164">
      <c r="A7164" s="8" t="inlineStr">
        <is>
          <t>CANON-202604-007181</t>
        </is>
      </c>
      <c r="B7164" s="9" t="inlineStr">
        <is>
          <t>2026-04</t>
        </is>
      </c>
      <c r="C7164" s="10" t="n">
        <v>46117</v>
      </c>
      <c r="D7164" s="9" t="inlineStr">
        <is>
          <t>Bound</t>
        </is>
      </c>
      <c r="E7164" s="8" t="inlineStr">
        <is>
          <t>Lorenzo Ashcombe</t>
        </is>
      </c>
      <c r="F7164" s="11" t="n">
        <v>1973</v>
      </c>
      <c r="G7164" s="8" t="inlineStr">
        <is>
          <t>Porsche</t>
        </is>
      </c>
      <c r="H7164" s="8" t="inlineStr">
        <is>
          <t>911 Turbo S</t>
        </is>
      </c>
      <c r="I7164" s="8" t="inlineStr">
        <is>
          <t>J5Y7DD9T7APDWF8Z5</t>
        </is>
      </c>
      <c r="J7164" s="8" t="inlineStr">
        <is>
          <t>02 - Sports / GT</t>
        </is>
      </c>
      <c r="K7164" s="12" t="n">
        <v>1745000</v>
      </c>
      <c r="L7164" s="8" t="inlineStr">
        <is>
          <t>West Virginia</t>
        </is>
      </c>
      <c r="M7164" s="13" t="n">
        <v>24084.29</v>
      </c>
      <c r="N7164" s="13" t="n">
        <v>20002</v>
      </c>
      <c r="O7164" s="8" t="n"/>
    </row>
    <row r="7165">
      <c r="A7165" s="8" t="inlineStr">
        <is>
          <t>CANON-202604-007182</t>
        </is>
      </c>
      <c r="B7165" s="9" t="inlineStr">
        <is>
          <t>2026-04</t>
        </is>
      </c>
      <c r="C7165" s="10" t="n">
        <v>46137</v>
      </c>
      <c r="D7165" s="9" t="inlineStr">
        <is>
          <t>Bound</t>
        </is>
      </c>
      <c r="E7165" s="8" t="inlineStr">
        <is>
          <t>Marisol Delacroix</t>
        </is>
      </c>
      <c r="F7165" s="11" t="n">
        <v>2005</v>
      </c>
      <c r="G7165" s="8" t="inlineStr">
        <is>
          <t>Porsche</t>
        </is>
      </c>
      <c r="H7165" s="8" t="inlineStr">
        <is>
          <t>911 Turbo S</t>
        </is>
      </c>
      <c r="I7165" s="8" t="inlineStr">
        <is>
          <t>7CEHHTG2XJ4Z2FL5Y</t>
        </is>
      </c>
      <c r="J7165" s="8" t="inlineStr">
        <is>
          <t>02 - Sports / GT</t>
        </is>
      </c>
      <c r="K7165" s="12" t="n">
        <v>150000</v>
      </c>
      <c r="L7165" s="8" t="inlineStr">
        <is>
          <t>Florida</t>
        </is>
      </c>
      <c r="M7165" s="13" t="n">
        <v>3697.36</v>
      </c>
      <c r="N7165" s="13" t="n">
        <v>3070.66</v>
      </c>
      <c r="O7165" s="8" t="n"/>
    </row>
    <row r="7166">
      <c r="A7166" s="8" t="inlineStr">
        <is>
          <t>CANON-202604-007183</t>
        </is>
      </c>
      <c r="B7166" s="9" t="inlineStr">
        <is>
          <t>2026-04</t>
        </is>
      </c>
      <c r="C7166" s="10" t="n">
        <v>46141</v>
      </c>
      <c r="D7166" s="9" t="inlineStr">
        <is>
          <t>Bound</t>
        </is>
      </c>
      <c r="E7166" s="8" t="inlineStr">
        <is>
          <t>Beatrix Vasquez</t>
        </is>
      </c>
      <c r="F7166" s="11" t="n">
        <v>2008</v>
      </c>
      <c r="G7166" s="8" t="inlineStr">
        <is>
          <t>Porsche</t>
        </is>
      </c>
      <c r="H7166" s="8" t="inlineStr">
        <is>
          <t>911 Turbo S</t>
        </is>
      </c>
      <c r="I7166" s="8" t="inlineStr">
        <is>
          <t>V1U4U7D2PGZ23C1PG</t>
        </is>
      </c>
      <c r="J7166" s="8" t="inlineStr">
        <is>
          <t>02 - Sports / GT</t>
        </is>
      </c>
      <c r="K7166" s="12" t="n">
        <v>1015000</v>
      </c>
      <c r="L7166" s="8" t="inlineStr">
        <is>
          <t>Texas</t>
        </is>
      </c>
      <c r="M7166" s="13" t="n">
        <v>12112.97</v>
      </c>
      <c r="N7166" s="13" t="n">
        <v>10059.82</v>
      </c>
      <c r="O7166" s="8" t="n"/>
    </row>
    <row r="7167">
      <c r="A7167" s="8" t="inlineStr">
        <is>
          <t>CANON-202604-007184</t>
        </is>
      </c>
      <c r="B7167" s="9" t="inlineStr">
        <is>
          <t>2026-04</t>
        </is>
      </c>
      <c r="C7167" s="10" t="n">
        <v>46133</v>
      </c>
      <c r="D7167" s="9" t="inlineStr">
        <is>
          <t>Bound</t>
        </is>
      </c>
      <c r="E7167" s="8" t="inlineStr">
        <is>
          <t>Anouk Harrington</t>
        </is>
      </c>
      <c r="F7167" s="11" t="n">
        <v>2007</v>
      </c>
      <c r="G7167" s="8" t="inlineStr">
        <is>
          <t>Jaguar</t>
        </is>
      </c>
      <c r="H7167" s="8" t="inlineStr">
        <is>
          <t>E-Type Series 1</t>
        </is>
      </c>
      <c r="I7167" s="8" t="inlineStr">
        <is>
          <t>75B50GYJLVFYJNE88</t>
        </is>
      </c>
      <c r="J7167" s="8" t="inlineStr">
        <is>
          <t>07 - Post-War Classic (1946-1972)</t>
        </is>
      </c>
      <c r="K7167" s="12" t="n">
        <v>865000</v>
      </c>
      <c r="L7167" s="8" t="inlineStr">
        <is>
          <t>Michigan</t>
        </is>
      </c>
      <c r="M7167" s="13" t="n">
        <v>10877.78</v>
      </c>
      <c r="N7167" s="13" t="n">
        <v>9034</v>
      </c>
      <c r="O7167" s="8" t="n"/>
    </row>
    <row r="7168">
      <c r="A7168" s="8" t="inlineStr">
        <is>
          <t>CANON-202604-007185</t>
        </is>
      </c>
      <c r="B7168" s="9" t="inlineStr">
        <is>
          <t>2026-04</t>
        </is>
      </c>
      <c r="C7168" s="10" t="n">
        <v>46137</v>
      </c>
      <c r="D7168" s="9" t="inlineStr">
        <is>
          <t>Bound</t>
        </is>
      </c>
      <c r="E7168" s="8" t="inlineStr">
        <is>
          <t>Saoirse Blackwood</t>
        </is>
      </c>
      <c r="F7168" s="11" t="n">
        <v>2022</v>
      </c>
      <c r="G7168" s="8" t="inlineStr">
        <is>
          <t>Mercedes-Benz</t>
        </is>
      </c>
      <c r="H7168" s="8" t="inlineStr">
        <is>
          <t>AMG GT</t>
        </is>
      </c>
      <c r="I7168" s="8" t="inlineStr">
        <is>
          <t>WCE0BXVCJKVMTMVKA</t>
        </is>
      </c>
      <c r="J7168" s="8" t="inlineStr">
        <is>
          <t>02 - Sports / GT</t>
        </is>
      </c>
      <c r="K7168" s="12" t="n">
        <v>515000</v>
      </c>
      <c r="L7168" s="8" t="inlineStr">
        <is>
          <t>Utah</t>
        </is>
      </c>
      <c r="M7168" s="13" t="n">
        <v>8526.65</v>
      </c>
      <c r="N7168" s="13" t="n">
        <v>7081.38</v>
      </c>
      <c r="O7168" s="8" t="n"/>
    </row>
    <row r="7169">
      <c r="A7169" s="8" t="inlineStr">
        <is>
          <t>CANON-202604-007186</t>
        </is>
      </c>
      <c r="B7169" s="9" t="inlineStr">
        <is>
          <t>2026-04</t>
        </is>
      </c>
      <c r="C7169" s="10" t="n">
        <v>46133</v>
      </c>
      <c r="D7169" s="9" t="inlineStr">
        <is>
          <t>Bound</t>
        </is>
      </c>
      <c r="E7169" s="8" t="inlineStr">
        <is>
          <t>Aurelio Whitlock</t>
        </is>
      </c>
      <c r="F7169" s="11" t="n">
        <v>2016</v>
      </c>
      <c r="G7169" s="8" t="inlineStr">
        <is>
          <t>Mercedes-Benz</t>
        </is>
      </c>
      <c r="H7169" s="8" t="inlineStr">
        <is>
          <t>280SL Pagoda</t>
        </is>
      </c>
      <c r="I7169" s="8" t="inlineStr">
        <is>
          <t>AF9MUHE2ZTAT6P8A2</t>
        </is>
      </c>
      <c r="J7169" s="8" t="inlineStr">
        <is>
          <t>07 - Post-War Classic (1946-1972)</t>
        </is>
      </c>
      <c r="K7169" s="12" t="n">
        <v>505000</v>
      </c>
      <c r="L7169" s="8" t="inlineStr">
        <is>
          <t>Ohio</t>
        </is>
      </c>
      <c r="M7169" s="13" t="n">
        <v>5695.07</v>
      </c>
      <c r="N7169" s="13" t="n">
        <v>4729.76</v>
      </c>
      <c r="O7169" s="8" t="n"/>
    </row>
    <row r="7170">
      <c r="A7170" s="8" t="inlineStr">
        <is>
          <t>CANON-202604-007187</t>
        </is>
      </c>
      <c r="B7170" s="9" t="inlineStr">
        <is>
          <t>2026-04</t>
        </is>
      </c>
      <c r="C7170" s="10" t="n">
        <v>46142</v>
      </c>
      <c r="D7170" s="9" t="inlineStr">
        <is>
          <t>Bound</t>
        </is>
      </c>
      <c r="E7170" s="8" t="inlineStr">
        <is>
          <t>Fitzgerald Ashcombe</t>
        </is>
      </c>
      <c r="F7170" s="11" t="n">
        <v>1995</v>
      </c>
      <c r="G7170" s="8" t="inlineStr">
        <is>
          <t>Ferrari</t>
        </is>
      </c>
      <c r="H7170" s="8" t="inlineStr">
        <is>
          <t>275 GTB/4</t>
        </is>
      </c>
      <c r="I7170" s="8" t="inlineStr">
        <is>
          <t>YG1FV2BHNL58GYCZE</t>
        </is>
      </c>
      <c r="J7170" s="8" t="inlineStr">
        <is>
          <t>07 - Post-War Classic (1946-1972)</t>
        </is>
      </c>
      <c r="K7170" s="12" t="n">
        <v>675000</v>
      </c>
      <c r="L7170" s="8" t="inlineStr">
        <is>
          <t>Texas</t>
        </is>
      </c>
      <c r="M7170" s="13" t="n">
        <v>6297.88</v>
      </c>
      <c r="N7170" s="13" t="n">
        <v>5230.39</v>
      </c>
      <c r="O7170" s="8" t="n"/>
    </row>
    <row r="7171">
      <c r="A7171" s="8" t="inlineStr">
        <is>
          <t>CANON-202604-007188</t>
        </is>
      </c>
      <c r="B7171" s="9" t="inlineStr">
        <is>
          <t>2026-04</t>
        </is>
      </c>
      <c r="C7171" s="10" t="n">
        <v>46118</v>
      </c>
      <c r="D7171" s="9" t="inlineStr">
        <is>
          <t>Bound</t>
        </is>
      </c>
      <c r="E7171" s="8" t="inlineStr">
        <is>
          <t>Desmond Merriweather</t>
        </is>
      </c>
      <c r="F7171" s="11" t="n">
        <v>1956</v>
      </c>
      <c r="G7171" s="8" t="inlineStr">
        <is>
          <t>Bentley</t>
        </is>
      </c>
      <c r="H7171" s="8" t="inlineStr">
        <is>
          <t>Continental GT</t>
        </is>
      </c>
      <c r="I7171" s="8" t="inlineStr">
        <is>
          <t>HS3GHGGEHCNYRV70N</t>
        </is>
      </c>
      <c r="J7171" s="8" t="inlineStr">
        <is>
          <t>02 - Sports / GT</t>
        </is>
      </c>
      <c r="K7171" s="12" t="n">
        <v>530000</v>
      </c>
      <c r="L7171" s="8" t="inlineStr">
        <is>
          <t>North Dakota</t>
        </is>
      </c>
      <c r="M7171" s="13" t="n">
        <v>6630</v>
      </c>
      <c r="N7171" s="13" t="n">
        <v>5506.22</v>
      </c>
      <c r="O7171" s="8" t="n"/>
    </row>
    <row r="7172">
      <c r="A7172" s="8" t="inlineStr">
        <is>
          <t>CANON-202604-007190</t>
        </is>
      </c>
      <c r="B7172" s="9" t="inlineStr">
        <is>
          <t>2026-04</t>
        </is>
      </c>
      <c r="C7172" s="10" t="n">
        <v>46119</v>
      </c>
      <c r="D7172" s="9" t="inlineStr">
        <is>
          <t>Bound</t>
        </is>
      </c>
      <c r="E7172" s="8" t="inlineStr">
        <is>
          <t>Lorenzo Vandermeer</t>
        </is>
      </c>
      <c r="F7172" s="11" t="n">
        <v>1964</v>
      </c>
      <c r="G7172" s="8" t="inlineStr">
        <is>
          <t>Aston Martin</t>
        </is>
      </c>
      <c r="H7172" s="8" t="inlineStr">
        <is>
          <t>DB12</t>
        </is>
      </c>
      <c r="I7172" s="8" t="inlineStr">
        <is>
          <t>7R43KG7BFUBTMP5E6</t>
        </is>
      </c>
      <c r="J7172" s="8" t="inlineStr">
        <is>
          <t>02 - Sports / GT</t>
        </is>
      </c>
      <c r="K7172" s="12" t="n">
        <v>825000</v>
      </c>
      <c r="L7172" s="8" t="inlineStr">
        <is>
          <t>Texas</t>
        </is>
      </c>
      <c r="M7172" s="13" t="n">
        <v>11635.61</v>
      </c>
      <c r="N7172" s="13" t="n">
        <v>9663.370000000001</v>
      </c>
      <c r="O7172" s="8" t="n"/>
    </row>
    <row r="7173">
      <c r="A7173" s="8" t="inlineStr">
        <is>
          <t>CANON-202604-007192</t>
        </is>
      </c>
      <c r="B7173" s="9" t="inlineStr">
        <is>
          <t>2026-04</t>
        </is>
      </c>
      <c r="C7173" s="10" t="n">
        <v>46135</v>
      </c>
      <c r="D7173" s="9" t="inlineStr">
        <is>
          <t>Bound</t>
        </is>
      </c>
      <c r="E7173" s="8" t="inlineStr">
        <is>
          <t>Everett Chattopadhyay</t>
        </is>
      </c>
      <c r="F7173" s="11" t="n">
        <v>1992</v>
      </c>
      <c r="G7173" s="8" t="inlineStr">
        <is>
          <t>Maserati</t>
        </is>
      </c>
      <c r="H7173" s="8" t="inlineStr">
        <is>
          <t>GranTurismo</t>
        </is>
      </c>
      <c r="I7173" s="8" t="inlineStr">
        <is>
          <t>X0T4C943DWYVCZ72C</t>
        </is>
      </c>
      <c r="J7173" s="8" t="inlineStr">
        <is>
          <t>02 - Sports / GT</t>
        </is>
      </c>
      <c r="K7173" s="12" t="n">
        <v>955000</v>
      </c>
      <c r="L7173" s="8" t="inlineStr">
        <is>
          <t>Arkansas</t>
        </is>
      </c>
      <c r="M7173" s="13" t="n">
        <v>16162.92</v>
      </c>
      <c r="N7173" s="13" t="n">
        <v>13423.31</v>
      </c>
      <c r="O7173" s="8" t="n"/>
    </row>
    <row r="7174">
      <c r="A7174" s="8" t="inlineStr">
        <is>
          <t>CANON-202604-007193</t>
        </is>
      </c>
      <c r="B7174" s="9" t="inlineStr">
        <is>
          <t>2026-04</t>
        </is>
      </c>
      <c r="C7174" s="10" t="n">
        <v>46133</v>
      </c>
      <c r="D7174" s="9" t="inlineStr">
        <is>
          <t>Bound</t>
        </is>
      </c>
      <c r="E7174" s="8" t="inlineStr">
        <is>
          <t>Aurelio Castellanos</t>
        </is>
      </c>
      <c r="F7174" s="11" t="n">
        <v>1989</v>
      </c>
      <c r="G7174" s="8" t="inlineStr">
        <is>
          <t>Porsche</t>
        </is>
      </c>
      <c r="H7174" s="8" t="inlineStr">
        <is>
          <t>911 Turbo S</t>
        </is>
      </c>
      <c r="I7174" s="8" t="inlineStr">
        <is>
          <t>E6F71UHLRXGA8CX8Y</t>
        </is>
      </c>
      <c r="J7174" s="8" t="inlineStr">
        <is>
          <t>02 - Sports / GT</t>
        </is>
      </c>
      <c r="K7174" s="12" t="n">
        <v>1120000</v>
      </c>
      <c r="L7174" s="8" t="inlineStr">
        <is>
          <t>California</t>
        </is>
      </c>
      <c r="M7174" s="13" t="n">
        <v>15690.57</v>
      </c>
      <c r="N7174" s="13" t="n">
        <v>13031.02</v>
      </c>
      <c r="O7174" s="8" t="n"/>
    </row>
    <row r="7175">
      <c r="A7175" s="8" t="inlineStr">
        <is>
          <t>CANON-202604-007195</t>
        </is>
      </c>
      <c r="B7175" s="9" t="inlineStr">
        <is>
          <t>2026-04</t>
        </is>
      </c>
      <c r="C7175" s="10" t="n">
        <v>46114</v>
      </c>
      <c r="D7175" s="9" t="inlineStr">
        <is>
          <t>Bound</t>
        </is>
      </c>
      <c r="E7175" s="8" t="inlineStr">
        <is>
          <t>Fenwick Harrington</t>
        </is>
      </c>
      <c r="F7175" s="11" t="n">
        <v>2018</v>
      </c>
      <c r="G7175" s="8" t="inlineStr">
        <is>
          <t>BMW</t>
        </is>
      </c>
      <c r="H7175" s="8" t="inlineStr">
        <is>
          <t>M8 Competition</t>
        </is>
      </c>
      <c r="I7175" s="8" t="inlineStr">
        <is>
          <t>JH1KNRARG95R76AL8</t>
        </is>
      </c>
      <c r="J7175" s="8" t="inlineStr">
        <is>
          <t>02 - Sports / GT</t>
        </is>
      </c>
      <c r="K7175" s="12" t="n">
        <v>490000</v>
      </c>
      <c r="L7175" s="8" t="inlineStr">
        <is>
          <t>Rhode Island</t>
        </is>
      </c>
      <c r="M7175" s="13" t="n">
        <v>9499.530000000001</v>
      </c>
      <c r="N7175" s="13" t="n">
        <v>7889.36</v>
      </c>
      <c r="O7175" s="8" t="n"/>
    </row>
    <row r="7176">
      <c r="A7176" s="8" t="inlineStr">
        <is>
          <t>CANON-202604-007196</t>
        </is>
      </c>
      <c r="B7176" s="9" t="inlineStr">
        <is>
          <t>2026-04</t>
        </is>
      </c>
      <c r="C7176" s="10" t="n">
        <v>46135</v>
      </c>
      <c r="D7176" s="9" t="inlineStr">
        <is>
          <t>Bound</t>
        </is>
      </c>
      <c r="E7176" s="8" t="inlineStr">
        <is>
          <t>Fitzgerald Underwood</t>
        </is>
      </c>
      <c r="F7176" s="11" t="n">
        <v>2012</v>
      </c>
      <c r="G7176" s="8" t="inlineStr">
        <is>
          <t>Mercedes-Benz</t>
        </is>
      </c>
      <c r="H7176" s="8" t="inlineStr">
        <is>
          <t>AMG GT</t>
        </is>
      </c>
      <c r="I7176" s="8" t="inlineStr">
        <is>
          <t>RDX0XW34ATKL2NXHC</t>
        </is>
      </c>
      <c r="J7176" s="8" t="inlineStr">
        <is>
          <t>02 - Sports / GT</t>
        </is>
      </c>
      <c r="K7176" s="12" t="n">
        <v>180000</v>
      </c>
      <c r="L7176" s="8" t="inlineStr">
        <is>
          <t>Maine</t>
        </is>
      </c>
      <c r="M7176" s="13" t="n">
        <v>3374.49</v>
      </c>
      <c r="N7176" s="13" t="n">
        <v>2802.51</v>
      </c>
      <c r="O7176" s="8" t="n"/>
    </row>
    <row r="7177">
      <c r="A7177" s="8" t="inlineStr">
        <is>
          <t>CANON-202604-007197</t>
        </is>
      </c>
      <c r="B7177" s="9" t="inlineStr">
        <is>
          <t>2026-04</t>
        </is>
      </c>
      <c r="C7177" s="10" t="n">
        <v>46116</v>
      </c>
      <c r="D7177" s="9" t="inlineStr">
        <is>
          <t>Bound</t>
        </is>
      </c>
      <c r="E7177" s="8" t="inlineStr">
        <is>
          <t>Cassius Whitlock</t>
        </is>
      </c>
      <c r="F7177" s="11" t="n">
        <v>1968</v>
      </c>
      <c r="G7177" s="8" t="inlineStr">
        <is>
          <t>Bentley</t>
        </is>
      </c>
      <c r="H7177" s="8" t="inlineStr">
        <is>
          <t>Continental GT</t>
        </is>
      </c>
      <c r="I7177" s="8" t="inlineStr">
        <is>
          <t>VUSL5LE9SM5KWMST1</t>
        </is>
      </c>
      <c r="J7177" s="8" t="inlineStr">
        <is>
          <t>02 - Sports / GT</t>
        </is>
      </c>
      <c r="K7177" s="12" t="n">
        <v>285000</v>
      </c>
      <c r="L7177" s="8" t="inlineStr">
        <is>
          <t>Idaho</t>
        </is>
      </c>
      <c r="M7177" s="13" t="n">
        <v>3992.69</v>
      </c>
      <c r="N7177" s="13" t="n">
        <v>3315.93</v>
      </c>
      <c r="O7177" s="8" t="n"/>
    </row>
    <row r="7178">
      <c r="A7178" s="8" t="inlineStr">
        <is>
          <t>CANON-202604-007198</t>
        </is>
      </c>
      <c r="B7178" s="9" t="inlineStr">
        <is>
          <t>2026-04</t>
        </is>
      </c>
      <c r="C7178" s="10" t="n">
        <v>46121</v>
      </c>
      <c r="D7178" s="9" t="inlineStr">
        <is>
          <t>Bound</t>
        </is>
      </c>
      <c r="E7178" s="8" t="inlineStr">
        <is>
          <t>Saoirse Bellandi</t>
        </is>
      </c>
      <c r="F7178" s="11" t="n">
        <v>1999</v>
      </c>
      <c r="G7178" s="8" t="inlineStr">
        <is>
          <t>Porsche</t>
        </is>
      </c>
      <c r="H7178" s="8" t="inlineStr">
        <is>
          <t>911 Turbo S</t>
        </is>
      </c>
      <c r="I7178" s="8" t="inlineStr">
        <is>
          <t>0A7YHJ5TJEM5SW2H1</t>
        </is>
      </c>
      <c r="J7178" s="8" t="inlineStr">
        <is>
          <t>02 - Sports / GT</t>
        </is>
      </c>
      <c r="K7178" s="12" t="n">
        <v>125000</v>
      </c>
      <c r="L7178" s="8" t="inlineStr">
        <is>
          <t>Texas</t>
        </is>
      </c>
      <c r="M7178" s="13" t="n">
        <v>2495.28</v>
      </c>
      <c r="N7178" s="13" t="n">
        <v>2072.33</v>
      </c>
      <c r="O7178" s="8" t="n"/>
    </row>
    <row r="7179">
      <c r="A7179" s="8" t="inlineStr">
        <is>
          <t>CANON-202604-007199</t>
        </is>
      </c>
      <c r="B7179" s="9" t="inlineStr">
        <is>
          <t>2026-04</t>
        </is>
      </c>
      <c r="C7179" s="10" t="n">
        <v>46119</v>
      </c>
      <c r="D7179" s="9" t="inlineStr">
        <is>
          <t>Bound</t>
        </is>
      </c>
      <c r="E7179" s="8" t="inlineStr">
        <is>
          <t>Cassius Montoya</t>
        </is>
      </c>
      <c r="F7179" s="11" t="n">
        <v>1972</v>
      </c>
      <c r="G7179" s="8" t="inlineStr">
        <is>
          <t>BMW</t>
        </is>
      </c>
      <c r="H7179" s="8" t="inlineStr">
        <is>
          <t>M8 Competition</t>
        </is>
      </c>
      <c r="I7179" s="8" t="inlineStr">
        <is>
          <t>RJ4WKMAJFZR5R9VBF</t>
        </is>
      </c>
      <c r="J7179" s="8" t="inlineStr">
        <is>
          <t>02 - Sports / GT</t>
        </is>
      </c>
      <c r="K7179" s="12" t="n">
        <v>585000</v>
      </c>
      <c r="L7179" s="8" t="inlineStr">
        <is>
          <t>Kentucky</t>
        </is>
      </c>
      <c r="M7179" s="13" t="n">
        <v>9613.870000000001</v>
      </c>
      <c r="N7179" s="13" t="n">
        <v>7984.32</v>
      </c>
      <c r="O7179" s="8" t="n"/>
    </row>
    <row r="7180">
      <c r="A7180" s="8" t="inlineStr">
        <is>
          <t>CANON-202604-007200</t>
        </is>
      </c>
      <c r="B7180" s="9" t="inlineStr">
        <is>
          <t>2026-04</t>
        </is>
      </c>
      <c r="C7180" s="10" t="n">
        <v>46128</v>
      </c>
      <c r="D7180" s="9" t="inlineStr">
        <is>
          <t>Bound</t>
        </is>
      </c>
      <c r="E7180" s="8" t="inlineStr">
        <is>
          <t>Mireille Kingsford</t>
        </is>
      </c>
      <c r="F7180" s="11" t="n">
        <v>2006</v>
      </c>
      <c r="G7180" s="8" t="inlineStr">
        <is>
          <t>Lamborghini</t>
        </is>
      </c>
      <c r="H7180" s="8" t="inlineStr">
        <is>
          <t>Huracan EVO</t>
        </is>
      </c>
      <c r="I7180" s="8" t="inlineStr">
        <is>
          <t>9GAZVY2P0UET2MDPT</t>
        </is>
      </c>
      <c r="J7180" s="8" t="inlineStr">
        <is>
          <t>03 - Supercar</t>
        </is>
      </c>
      <c r="K7180" s="12" t="n">
        <v>1620000</v>
      </c>
      <c r="L7180" s="8" t="inlineStr">
        <is>
          <t>Minnesota</t>
        </is>
      </c>
      <c r="M7180" s="13" t="n">
        <v>32277.74</v>
      </c>
      <c r="N7180" s="13" t="n">
        <v>26806.66</v>
      </c>
      <c r="O7180" s="8" t="n"/>
    </row>
    <row r="7181">
      <c r="A7181" s="8" t="inlineStr">
        <is>
          <t>CANON-202604-007203</t>
        </is>
      </c>
      <c r="B7181" s="9" t="inlineStr">
        <is>
          <t>2026-04</t>
        </is>
      </c>
      <c r="C7181" s="10" t="n">
        <v>46116</v>
      </c>
      <c r="D7181" s="9" t="inlineStr">
        <is>
          <t>Bound</t>
        </is>
      </c>
      <c r="E7181" s="8" t="inlineStr">
        <is>
          <t>Marisol Blackwood</t>
        </is>
      </c>
      <c r="F7181" s="11" t="n">
        <v>2014</v>
      </c>
      <c r="G7181" s="8" t="inlineStr">
        <is>
          <t>Ferrari</t>
        </is>
      </c>
      <c r="H7181" s="8" t="inlineStr">
        <is>
          <t>296 GTB</t>
        </is>
      </c>
      <c r="I7181" s="8" t="inlineStr">
        <is>
          <t>VWPST72ND8UV3V7LN</t>
        </is>
      </c>
      <c r="J7181" s="8" t="inlineStr">
        <is>
          <t>03 - Supercar</t>
        </is>
      </c>
      <c r="K7181" s="12" t="n">
        <v>485000</v>
      </c>
      <c r="L7181" s="8" t="inlineStr">
        <is>
          <t>South Dakota</t>
        </is>
      </c>
      <c r="M7181" s="13" t="n">
        <v>11681.18</v>
      </c>
      <c r="N7181" s="13" t="n">
        <v>9701.219999999999</v>
      </c>
      <c r="O7181" s="8" t="n"/>
    </row>
    <row r="7182">
      <c r="A7182" s="8" t="inlineStr">
        <is>
          <t>CANON-202604-007206</t>
        </is>
      </c>
      <c r="B7182" s="9" t="inlineStr">
        <is>
          <t>2026-04</t>
        </is>
      </c>
      <c r="C7182" s="10" t="n">
        <v>46140</v>
      </c>
      <c r="D7182" s="9" t="inlineStr">
        <is>
          <t>Bound</t>
        </is>
      </c>
      <c r="E7182" s="8" t="inlineStr">
        <is>
          <t>Wilhelmina Nakashima</t>
        </is>
      </c>
      <c r="F7182" s="11" t="n">
        <v>2024</v>
      </c>
      <c r="G7182" s="8" t="inlineStr">
        <is>
          <t>Ferrari</t>
        </is>
      </c>
      <c r="H7182" s="8" t="inlineStr">
        <is>
          <t>275 GTB/4</t>
        </is>
      </c>
      <c r="I7182" s="8" t="inlineStr">
        <is>
          <t>GZ7NVE9WBVJJ0H9CL</t>
        </is>
      </c>
      <c r="J7182" s="8" t="inlineStr">
        <is>
          <t>07 - Post-War Classic (1946-1972)</t>
        </is>
      </c>
      <c r="K7182" s="12" t="n">
        <v>1300000</v>
      </c>
      <c r="L7182" s="8" t="inlineStr">
        <is>
          <t>Michigan</t>
        </is>
      </c>
      <c r="M7182" s="13" t="n">
        <v>14447.17</v>
      </c>
      <c r="N7182" s="13" t="n">
        <v>11998.37</v>
      </c>
      <c r="O7182" s="8" t="n"/>
    </row>
    <row r="7183">
      <c r="A7183" s="8" t="inlineStr">
        <is>
          <t>CANON-202604-007207</t>
        </is>
      </c>
      <c r="B7183" s="9" t="inlineStr">
        <is>
          <t>2026-04</t>
        </is>
      </c>
      <c r="C7183" s="10" t="n">
        <v>46122</v>
      </c>
      <c r="D7183" s="9" t="inlineStr">
        <is>
          <t>Bound</t>
        </is>
      </c>
      <c r="E7183" s="8" t="inlineStr">
        <is>
          <t>Fitzgerald Larsson</t>
        </is>
      </c>
      <c r="F7183" s="11" t="n">
        <v>2014</v>
      </c>
      <c r="G7183" s="8" t="inlineStr">
        <is>
          <t>Mercedes-Benz</t>
        </is>
      </c>
      <c r="H7183" s="8" t="inlineStr">
        <is>
          <t>AMG GT</t>
        </is>
      </c>
      <c r="I7183" s="8" t="inlineStr">
        <is>
          <t>E9CTM8BV3N5SUGHFL</t>
        </is>
      </c>
      <c r="J7183" s="8" t="inlineStr">
        <is>
          <t>02 - Sports / GT</t>
        </is>
      </c>
      <c r="K7183" s="12" t="n">
        <v>300000</v>
      </c>
      <c r="L7183" s="8" t="inlineStr">
        <is>
          <t>North Carolina</t>
        </is>
      </c>
      <c r="M7183" s="13" t="n">
        <v>4882.08</v>
      </c>
      <c r="N7183" s="13" t="n">
        <v>4054.57</v>
      </c>
      <c r="O7183" s="8" t="n"/>
    </row>
    <row r="7184">
      <c r="A7184" s="8" t="inlineStr">
        <is>
          <t>CANON-202604-007210</t>
        </is>
      </c>
      <c r="B7184" s="9" t="inlineStr">
        <is>
          <t>2026-04</t>
        </is>
      </c>
      <c r="C7184" s="10" t="n">
        <v>46124</v>
      </c>
      <c r="D7184" s="9" t="inlineStr">
        <is>
          <t>Bound</t>
        </is>
      </c>
      <c r="E7184" s="8" t="inlineStr">
        <is>
          <t>Cassius Blackwood</t>
        </is>
      </c>
      <c r="F7184" s="11" t="n">
        <v>1997</v>
      </c>
      <c r="G7184" s="8" t="inlineStr">
        <is>
          <t>Porsche</t>
        </is>
      </c>
      <c r="H7184" s="8" t="inlineStr">
        <is>
          <t>911 Turbo S</t>
        </is>
      </c>
      <c r="I7184" s="8" t="inlineStr">
        <is>
          <t>N0ME7P4SSJAVZTVS7</t>
        </is>
      </c>
      <c r="J7184" s="8" t="inlineStr">
        <is>
          <t>02 - Sports / GT</t>
        </is>
      </c>
      <c r="K7184" s="12" t="n">
        <v>960000</v>
      </c>
      <c r="L7184" s="8" t="inlineStr">
        <is>
          <t>Illinois</t>
        </is>
      </c>
      <c r="M7184" s="13" t="n">
        <v>16012.08</v>
      </c>
      <c r="N7184" s="13" t="n">
        <v>13298.03</v>
      </c>
      <c r="O7184" s="8" t="n"/>
    </row>
    <row r="7185">
      <c r="A7185" s="8" t="inlineStr">
        <is>
          <t>CANON-202604-007211</t>
        </is>
      </c>
      <c r="B7185" s="9" t="inlineStr">
        <is>
          <t>2026-04</t>
        </is>
      </c>
      <c r="C7185" s="10" t="n">
        <v>46131</v>
      </c>
      <c r="D7185" s="9" t="inlineStr">
        <is>
          <t>Bound</t>
        </is>
      </c>
      <c r="E7185" s="8" t="inlineStr">
        <is>
          <t>Wilhelmina Rourke</t>
        </is>
      </c>
      <c r="F7185" s="11" t="n">
        <v>1963</v>
      </c>
      <c r="G7185" s="8" t="inlineStr">
        <is>
          <t>Ferrari</t>
        </is>
      </c>
      <c r="H7185" s="8" t="inlineStr">
        <is>
          <t>275 GTB/4</t>
        </is>
      </c>
      <c r="I7185" s="8" t="inlineStr">
        <is>
          <t>Y8J4JE1TUM83T213M</t>
        </is>
      </c>
      <c r="J7185" s="8" t="inlineStr">
        <is>
          <t>07 - Post-War Classic (1946-1972)</t>
        </is>
      </c>
      <c r="K7185" s="12" t="n">
        <v>805000</v>
      </c>
      <c r="L7185" s="8" t="inlineStr">
        <is>
          <t>Mississippi</t>
        </is>
      </c>
      <c r="M7185" s="13" t="n">
        <v>7772.05</v>
      </c>
      <c r="N7185" s="13" t="n">
        <v>6454.69</v>
      </c>
      <c r="O7185" s="8" t="n"/>
    </row>
    <row r="7186">
      <c r="A7186" s="8" t="inlineStr">
        <is>
          <t>CANON-202604-007213</t>
        </is>
      </c>
      <c r="B7186" s="9" t="inlineStr">
        <is>
          <t>2026-04</t>
        </is>
      </c>
      <c r="C7186" s="10" t="n">
        <v>46120</v>
      </c>
      <c r="D7186" s="9" t="inlineStr">
        <is>
          <t>Bound</t>
        </is>
      </c>
      <c r="E7186" s="8" t="inlineStr">
        <is>
          <t>Priya Whitlock</t>
        </is>
      </c>
      <c r="F7186" s="11" t="n">
        <v>2004</v>
      </c>
      <c r="G7186" s="8" t="inlineStr">
        <is>
          <t>Bentley</t>
        </is>
      </c>
      <c r="H7186" s="8" t="inlineStr">
        <is>
          <t>Continental GT</t>
        </is>
      </c>
      <c r="I7186" s="8" t="inlineStr">
        <is>
          <t>RVYSELXKPZ2H03JVL</t>
        </is>
      </c>
      <c r="J7186" s="8" t="inlineStr">
        <is>
          <t>02 - Sports / GT</t>
        </is>
      </c>
      <c r="K7186" s="12" t="n">
        <v>315000</v>
      </c>
      <c r="L7186" s="8" t="inlineStr">
        <is>
          <t>Vermont</t>
        </is>
      </c>
      <c r="M7186" s="13" t="n">
        <v>5438.21</v>
      </c>
      <c r="N7186" s="13" t="n">
        <v>4516.43</v>
      </c>
      <c r="O7186" s="8" t="n"/>
    </row>
    <row r="7187">
      <c r="A7187" s="8" t="inlineStr">
        <is>
          <t>CANON-202604-007214</t>
        </is>
      </c>
      <c r="B7187" s="9" t="inlineStr">
        <is>
          <t>2026-04</t>
        </is>
      </c>
      <c r="C7187" s="10" t="n">
        <v>46123</v>
      </c>
      <c r="D7187" s="9" t="inlineStr">
        <is>
          <t>Bound</t>
        </is>
      </c>
      <c r="E7187" s="8" t="inlineStr">
        <is>
          <t>Ingrid Kingsford</t>
        </is>
      </c>
      <c r="F7187" s="11" t="n">
        <v>1976</v>
      </c>
      <c r="G7187" s="8" t="inlineStr">
        <is>
          <t>Bugatti</t>
        </is>
      </c>
      <c r="H7187" s="8" t="inlineStr">
        <is>
          <t>Type 57</t>
        </is>
      </c>
      <c r="I7187" s="8" t="inlineStr">
        <is>
          <t>0EEU7PUMUFMSLNP4M</t>
        </is>
      </c>
      <c r="J7187" s="8" t="inlineStr">
        <is>
          <t>06 - Vintage Pre-War (pre-1946)</t>
        </is>
      </c>
      <c r="K7187" s="12" t="n">
        <v>1950000</v>
      </c>
      <c r="L7187" s="8" t="inlineStr">
        <is>
          <t>North Carolina</t>
        </is>
      </c>
      <c r="M7187" s="13" t="n">
        <v>14385.85</v>
      </c>
      <c r="N7187" s="13" t="n">
        <v>11947.45</v>
      </c>
      <c r="O7187" s="8" t="n"/>
    </row>
    <row r="7188">
      <c r="A7188" s="8" t="inlineStr">
        <is>
          <t>CANON-202604-007215</t>
        </is>
      </c>
      <c r="B7188" s="9" t="inlineStr">
        <is>
          <t>2026-04</t>
        </is>
      </c>
      <c r="C7188" s="10" t="n">
        <v>46128</v>
      </c>
      <c r="D7188" s="9" t="inlineStr">
        <is>
          <t>Bound</t>
        </is>
      </c>
      <c r="E7188" s="8" t="inlineStr">
        <is>
          <t>Marisol Farkas</t>
        </is>
      </c>
      <c r="F7188" s="11" t="n">
        <v>2006</v>
      </c>
      <c r="G7188" s="8" t="inlineStr">
        <is>
          <t>Mercedes-Benz</t>
        </is>
      </c>
      <c r="H7188" s="8" t="inlineStr">
        <is>
          <t>AMG GT</t>
        </is>
      </c>
      <c r="I7188" s="8" t="inlineStr">
        <is>
          <t>6M812VTX8X0ALEZ7R</t>
        </is>
      </c>
      <c r="J7188" s="8" t="inlineStr">
        <is>
          <t>02 - Sports / GT</t>
        </is>
      </c>
      <c r="K7188" s="12" t="n">
        <v>395000</v>
      </c>
      <c r="L7188" s="8" t="inlineStr">
        <is>
          <t>Nebraska</t>
        </is>
      </c>
      <c r="M7188" s="13" t="n">
        <v>7266.51</v>
      </c>
      <c r="N7188" s="13" t="n">
        <v>6034.84</v>
      </c>
      <c r="O7188" s="8" t="n"/>
    </row>
    <row r="7189">
      <c r="A7189" s="8" t="inlineStr">
        <is>
          <t>CANON-202604-007216</t>
        </is>
      </c>
      <c r="B7189" s="9" t="inlineStr">
        <is>
          <t>2026-04</t>
        </is>
      </c>
      <c r="C7189" s="10" t="n">
        <v>46123</v>
      </c>
      <c r="D7189" s="9" t="inlineStr">
        <is>
          <t>Bound</t>
        </is>
      </c>
      <c r="E7189" s="8" t="inlineStr">
        <is>
          <t>Priya Rourke</t>
        </is>
      </c>
      <c r="F7189" s="11" t="n">
        <v>1986</v>
      </c>
      <c r="G7189" s="8" t="inlineStr">
        <is>
          <t>BMW</t>
        </is>
      </c>
      <c r="H7189" s="8" t="inlineStr">
        <is>
          <t>M8 Competition</t>
        </is>
      </c>
      <c r="I7189" s="8" t="inlineStr">
        <is>
          <t>TRF06EMZF0SDBGJJG</t>
        </is>
      </c>
      <c r="J7189" s="8" t="inlineStr">
        <is>
          <t>02 - Sports / GT</t>
        </is>
      </c>
      <c r="K7189" s="12" t="n">
        <v>360000</v>
      </c>
      <c r="L7189" s="8" t="inlineStr">
        <is>
          <t>Delaware</t>
        </is>
      </c>
      <c r="M7189" s="13" t="n">
        <v>6367.92</v>
      </c>
      <c r="N7189" s="13" t="n">
        <v>5288.56</v>
      </c>
      <c r="O7189" s="8" t="n"/>
    </row>
    <row r="7190">
      <c r="A7190" s="8" t="inlineStr">
        <is>
          <t>CANON-202604-007217</t>
        </is>
      </c>
      <c r="B7190" s="9" t="inlineStr">
        <is>
          <t>2026-04</t>
        </is>
      </c>
      <c r="C7190" s="10" t="n">
        <v>46114</v>
      </c>
      <c r="D7190" s="9" t="inlineStr">
        <is>
          <t>Bound</t>
        </is>
      </c>
      <c r="E7190" s="8" t="inlineStr">
        <is>
          <t>Thaddeus Pennington</t>
        </is>
      </c>
      <c r="F7190" s="11" t="n">
        <v>2015</v>
      </c>
      <c r="G7190" s="8" t="inlineStr">
        <is>
          <t>Mercedes-Benz</t>
        </is>
      </c>
      <c r="H7190" s="8" t="inlineStr">
        <is>
          <t>AMG GT</t>
        </is>
      </c>
      <c r="I7190" s="8" t="inlineStr">
        <is>
          <t>8YABRYMA254KB9V8D</t>
        </is>
      </c>
      <c r="J7190" s="8" t="inlineStr">
        <is>
          <t>02 - Sports / GT</t>
        </is>
      </c>
      <c r="K7190" s="12" t="n">
        <v>375000</v>
      </c>
      <c r="L7190" s="8" t="inlineStr">
        <is>
          <t>Oregon</t>
        </is>
      </c>
      <c r="M7190" s="13" t="n">
        <v>5996.46</v>
      </c>
      <c r="N7190" s="13" t="n">
        <v>4980.06</v>
      </c>
      <c r="O7190" s="8" t="n"/>
    </row>
    <row r="7191">
      <c r="A7191" s="8" t="inlineStr">
        <is>
          <t>CANON-202604-007218</t>
        </is>
      </c>
      <c r="B7191" s="9" t="inlineStr">
        <is>
          <t>2026-04</t>
        </is>
      </c>
      <c r="C7191" s="10" t="n">
        <v>46119</v>
      </c>
      <c r="D7191" s="9" t="inlineStr">
        <is>
          <t>Bound</t>
        </is>
      </c>
      <c r="E7191" s="8" t="inlineStr">
        <is>
          <t>Thaddeus Okonkwo</t>
        </is>
      </c>
      <c r="F7191" s="11" t="n">
        <v>1965</v>
      </c>
      <c r="G7191" s="8" t="inlineStr">
        <is>
          <t>Mercedes-Benz</t>
        </is>
      </c>
      <c r="H7191" s="8" t="inlineStr">
        <is>
          <t>280SL Pagoda</t>
        </is>
      </c>
      <c r="I7191" s="8" t="inlineStr">
        <is>
          <t>27E8CY8EN63LZAZNZ</t>
        </is>
      </c>
      <c r="J7191" s="8" t="inlineStr">
        <is>
          <t>07 - Post-War Classic (1946-1972)</t>
        </is>
      </c>
      <c r="K7191" s="12" t="n">
        <v>1320000</v>
      </c>
      <c r="L7191" s="8" t="inlineStr">
        <is>
          <t>New York</t>
        </is>
      </c>
      <c r="M7191" s="13" t="n">
        <v>12114.11</v>
      </c>
      <c r="N7191" s="13" t="n">
        <v>10060.77</v>
      </c>
      <c r="O7191" s="8" t="n"/>
    </row>
    <row r="7192">
      <c r="A7192" s="8" t="inlineStr">
        <is>
          <t>CANON-202604-007219</t>
        </is>
      </c>
      <c r="B7192" s="9" t="inlineStr">
        <is>
          <t>2026-04</t>
        </is>
      </c>
      <c r="C7192" s="10" t="n">
        <v>46139</v>
      </c>
      <c r="D7192" s="9" t="inlineStr">
        <is>
          <t>Bound</t>
        </is>
      </c>
      <c r="E7192" s="8" t="inlineStr">
        <is>
          <t>Cassius Rourke</t>
        </is>
      </c>
      <c r="F7192" s="11" t="n">
        <v>1988</v>
      </c>
      <c r="G7192" s="8" t="inlineStr">
        <is>
          <t>Porsche</t>
        </is>
      </c>
      <c r="H7192" s="8" t="inlineStr">
        <is>
          <t>911 Turbo S</t>
        </is>
      </c>
      <c r="I7192" s="8" t="inlineStr">
        <is>
          <t>JG9BCB4PK7GVUAV6H</t>
        </is>
      </c>
      <c r="J7192" s="8" t="inlineStr">
        <is>
          <t>02 - Sports / GT</t>
        </is>
      </c>
      <c r="K7192" s="12" t="n">
        <v>500000</v>
      </c>
      <c r="L7192" s="8" t="inlineStr">
        <is>
          <t>Utah</t>
        </is>
      </c>
      <c r="M7192" s="13" t="n">
        <v>8278.299999999999</v>
      </c>
      <c r="N7192" s="13" t="n">
        <v>6875.13</v>
      </c>
      <c r="O7192" s="8" t="n"/>
    </row>
    <row r="7193">
      <c r="A7193" s="8" t="inlineStr">
        <is>
          <t>CANON-202604-007220</t>
        </is>
      </c>
      <c r="B7193" s="9" t="inlineStr">
        <is>
          <t>2026-04</t>
        </is>
      </c>
      <c r="C7193" s="10" t="n">
        <v>46134</v>
      </c>
      <c r="D7193" s="9" t="inlineStr">
        <is>
          <t>Bound</t>
        </is>
      </c>
      <c r="E7193" s="8" t="inlineStr">
        <is>
          <t>Sunniva Vasquez</t>
        </is>
      </c>
      <c r="F7193" s="11" t="n">
        <v>1993</v>
      </c>
      <c r="G7193" s="8" t="inlineStr">
        <is>
          <t>Lamborghini</t>
        </is>
      </c>
      <c r="H7193" s="8" t="inlineStr">
        <is>
          <t>Huracan EVO</t>
        </is>
      </c>
      <c r="I7193" s="8" t="inlineStr">
        <is>
          <t>HWEPTNDEG5B19AFUT</t>
        </is>
      </c>
      <c r="J7193" s="8" t="inlineStr">
        <is>
          <t>03 - Supercar</t>
        </is>
      </c>
      <c r="K7193" s="12" t="n">
        <v>1590000</v>
      </c>
      <c r="L7193" s="8" t="inlineStr">
        <is>
          <t>Ohio</t>
        </is>
      </c>
      <c r="M7193" s="13" t="n">
        <v>33360</v>
      </c>
      <c r="N7193" s="13" t="n">
        <v>27705.48</v>
      </c>
      <c r="O7193" s="8" t="n"/>
    </row>
    <row r="7194">
      <c r="A7194" s="8" t="inlineStr">
        <is>
          <t>CANON-202604-007221</t>
        </is>
      </c>
      <c r="B7194" s="9" t="inlineStr">
        <is>
          <t>2026-04</t>
        </is>
      </c>
      <c r="C7194" s="10" t="n">
        <v>46136</v>
      </c>
      <c r="D7194" s="9" t="inlineStr">
        <is>
          <t>Bound</t>
        </is>
      </c>
      <c r="E7194" s="8" t="inlineStr">
        <is>
          <t>Ottilie Kingsford</t>
        </is>
      </c>
      <c r="F7194" s="11" t="n">
        <v>1993</v>
      </c>
      <c r="G7194" s="8" t="inlineStr">
        <is>
          <t>BMW</t>
        </is>
      </c>
      <c r="H7194" s="8" t="inlineStr">
        <is>
          <t>M8 Competition</t>
        </is>
      </c>
      <c r="I7194" s="8" t="inlineStr">
        <is>
          <t>VSAR8UW3DDY64H46P</t>
        </is>
      </c>
      <c r="J7194" s="8" t="inlineStr">
        <is>
          <t>02 - Sports / GT</t>
        </is>
      </c>
      <c r="K7194" s="12" t="n">
        <v>390000</v>
      </c>
      <c r="L7194" s="8" t="inlineStr">
        <is>
          <t>Texas</t>
        </is>
      </c>
      <c r="M7194" s="13" t="n">
        <v>6346.7</v>
      </c>
      <c r="N7194" s="13" t="n">
        <v>5270.93</v>
      </c>
      <c r="O7194" s="8" t="n"/>
    </row>
    <row r="7195">
      <c r="A7195" s="8" t="inlineStr">
        <is>
          <t>CANON-202604-007222</t>
        </is>
      </c>
      <c r="B7195" s="9" t="inlineStr">
        <is>
          <t>2026-04</t>
        </is>
      </c>
      <c r="C7195" s="10" t="n">
        <v>46127</v>
      </c>
      <c r="D7195" s="9" t="inlineStr">
        <is>
          <t>Bound</t>
        </is>
      </c>
      <c r="E7195" s="8" t="inlineStr">
        <is>
          <t>Saoirse Ashcombe</t>
        </is>
      </c>
      <c r="F7195" s="11" t="n">
        <v>1992</v>
      </c>
      <c r="G7195" s="8" t="inlineStr">
        <is>
          <t>Maserati</t>
        </is>
      </c>
      <c r="H7195" s="8" t="inlineStr">
        <is>
          <t>GranTurismo</t>
        </is>
      </c>
      <c r="I7195" s="8" t="inlineStr">
        <is>
          <t>P6HDXNDD5VC57MEA0</t>
        </is>
      </c>
      <c r="J7195" s="8" t="inlineStr">
        <is>
          <t>02 - Sports / GT</t>
        </is>
      </c>
      <c r="K7195" s="12" t="n">
        <v>825000</v>
      </c>
      <c r="L7195" s="8" t="inlineStr">
        <is>
          <t>Arkansas</t>
        </is>
      </c>
      <c r="M7195" s="13" t="n">
        <v>13962.74</v>
      </c>
      <c r="N7195" s="13" t="n">
        <v>11596.06</v>
      </c>
      <c r="O7195" s="8" t="n"/>
    </row>
    <row r="7196">
      <c r="A7196" s="8" t="inlineStr">
        <is>
          <t>CANON-202604-007223</t>
        </is>
      </c>
      <c r="B7196" s="9" t="inlineStr">
        <is>
          <t>2026-04</t>
        </is>
      </c>
      <c r="C7196" s="10" t="n">
        <v>46121</v>
      </c>
      <c r="D7196" s="9" t="inlineStr">
        <is>
          <t>Bound</t>
        </is>
      </c>
      <c r="E7196" s="8" t="inlineStr">
        <is>
          <t>Noor Vandermeer</t>
        </is>
      </c>
      <c r="F7196" s="11" t="n">
        <v>2011</v>
      </c>
      <c r="G7196" s="8" t="inlineStr">
        <is>
          <t>Bentley</t>
        </is>
      </c>
      <c r="H7196" s="8" t="inlineStr">
        <is>
          <t>Continental GT</t>
        </is>
      </c>
      <c r="I7196" s="8" t="inlineStr">
        <is>
          <t>KAP69U05WWV35NZH7</t>
        </is>
      </c>
      <c r="J7196" s="8" t="inlineStr">
        <is>
          <t>02 - Sports / GT</t>
        </is>
      </c>
      <c r="K7196" s="12" t="n">
        <v>615000</v>
      </c>
      <c r="L7196" s="8" t="inlineStr">
        <is>
          <t>Pennsylvania</t>
        </is>
      </c>
      <c r="M7196" s="13" t="n">
        <v>7542.45</v>
      </c>
      <c r="N7196" s="13" t="n">
        <v>6264</v>
      </c>
      <c r="O7196" s="8" t="n"/>
    </row>
    <row r="7197">
      <c r="A7197" s="8" t="inlineStr">
        <is>
          <t>CANON-202604-007224</t>
        </is>
      </c>
      <c r="B7197" s="9" t="inlineStr">
        <is>
          <t>2026-04</t>
        </is>
      </c>
      <c r="C7197" s="10" t="n">
        <v>46115</v>
      </c>
      <c r="D7197" s="9" t="inlineStr">
        <is>
          <t>Bound</t>
        </is>
      </c>
      <c r="E7197" s="8" t="inlineStr">
        <is>
          <t>Emiliano Blackwood</t>
        </is>
      </c>
      <c r="F7197" s="11" t="n">
        <v>1993</v>
      </c>
      <c r="G7197" s="8" t="inlineStr">
        <is>
          <t>Ferrari</t>
        </is>
      </c>
      <c r="H7197" s="8" t="inlineStr">
        <is>
          <t>296 GTB</t>
        </is>
      </c>
      <c r="I7197" s="8" t="inlineStr">
        <is>
          <t>SKCW4M375TNX25PCE</t>
        </is>
      </c>
      <c r="J7197" s="8" t="inlineStr">
        <is>
          <t>03 - Supercar</t>
        </is>
      </c>
      <c r="K7197" s="12" t="n">
        <v>740000</v>
      </c>
      <c r="L7197" s="8" t="inlineStr">
        <is>
          <t>California</t>
        </is>
      </c>
      <c r="M7197" s="13" t="n">
        <v>17906.6</v>
      </c>
      <c r="N7197" s="13" t="n">
        <v>14871.43</v>
      </c>
      <c r="O7197" s="8" t="n"/>
    </row>
    <row r="7198">
      <c r="A7198" s="8" t="inlineStr">
        <is>
          <t>CANON-202604-007226</t>
        </is>
      </c>
      <c r="B7198" s="9" t="inlineStr">
        <is>
          <t>2026-04</t>
        </is>
      </c>
      <c r="C7198" s="10" t="n">
        <v>46137</v>
      </c>
      <c r="D7198" s="9" t="inlineStr">
        <is>
          <t>Bound</t>
        </is>
      </c>
      <c r="E7198" s="8" t="inlineStr">
        <is>
          <t>Desmond Pennington</t>
        </is>
      </c>
      <c r="F7198" s="11" t="n">
        <v>1993</v>
      </c>
      <c r="G7198" s="8" t="inlineStr">
        <is>
          <t>Aston Martin</t>
        </is>
      </c>
      <c r="H7198" s="8" t="inlineStr">
        <is>
          <t>DB12</t>
        </is>
      </c>
      <c r="I7198" s="8" t="inlineStr">
        <is>
          <t>PKCE00V1AHMATSZ68</t>
        </is>
      </c>
      <c r="J7198" s="8" t="inlineStr">
        <is>
          <t>02 - Sports / GT</t>
        </is>
      </c>
      <c r="K7198" s="12" t="n">
        <v>710000</v>
      </c>
      <c r="L7198" s="8" t="inlineStr">
        <is>
          <t>Washington</t>
        </is>
      </c>
      <c r="M7198" s="13" t="n">
        <v>8359.25</v>
      </c>
      <c r="N7198" s="13" t="n">
        <v>6942.36</v>
      </c>
      <c r="O7198" s="8" t="n"/>
    </row>
    <row r="7199">
      <c r="A7199" s="8" t="inlineStr">
        <is>
          <t>CANON-202604-007228</t>
        </is>
      </c>
      <c r="B7199" s="9" t="inlineStr">
        <is>
          <t>2026-04</t>
        </is>
      </c>
      <c r="C7199" s="10" t="n">
        <v>46140</v>
      </c>
      <c r="D7199" s="9" t="inlineStr">
        <is>
          <t>Bound</t>
        </is>
      </c>
      <c r="E7199" s="8" t="inlineStr">
        <is>
          <t>Fenwick Ashcombe</t>
        </is>
      </c>
      <c r="F7199" s="11" t="n">
        <v>2012</v>
      </c>
      <c r="G7199" s="8" t="inlineStr">
        <is>
          <t>Porsche</t>
        </is>
      </c>
      <c r="H7199" s="8" t="inlineStr">
        <is>
          <t>911 Turbo S</t>
        </is>
      </c>
      <c r="I7199" s="8" t="inlineStr">
        <is>
          <t>A57PY9EE1RMSK56HW</t>
        </is>
      </c>
      <c r="J7199" s="8" t="inlineStr">
        <is>
          <t>02 - Sports / GT</t>
        </is>
      </c>
      <c r="K7199" s="12" t="n">
        <v>195000</v>
      </c>
      <c r="L7199" s="8" t="inlineStr">
        <is>
          <t>Idaho</t>
        </is>
      </c>
      <c r="M7199" s="13" t="n">
        <v>3351.06</v>
      </c>
      <c r="N7199" s="13" t="n">
        <v>2783.06</v>
      </c>
      <c r="O7199" s="8" t="n"/>
    </row>
    <row r="7200">
      <c r="A7200" s="8" t="inlineStr">
        <is>
          <t>CANON-202604-007229</t>
        </is>
      </c>
      <c r="B7200" s="9" t="inlineStr">
        <is>
          <t>2026-04</t>
        </is>
      </c>
      <c r="C7200" s="10" t="n">
        <v>46136</v>
      </c>
      <c r="D7200" s="9" t="inlineStr">
        <is>
          <t>Bound</t>
        </is>
      </c>
      <c r="E7200" s="8" t="inlineStr">
        <is>
          <t>Callum Castellanos</t>
        </is>
      </c>
      <c r="F7200" s="11" t="n">
        <v>1972</v>
      </c>
      <c r="G7200" s="8" t="inlineStr">
        <is>
          <t>BMW</t>
        </is>
      </c>
      <c r="H7200" s="8" t="inlineStr">
        <is>
          <t>M8 Competition</t>
        </is>
      </c>
      <c r="I7200" s="8" t="inlineStr">
        <is>
          <t>ZLU6K6AFTSYZ38MDB</t>
        </is>
      </c>
      <c r="J7200" s="8" t="inlineStr">
        <is>
          <t>02 - Sports / GT</t>
        </is>
      </c>
      <c r="K7200" s="12" t="n">
        <v>255000</v>
      </c>
      <c r="L7200" s="8" t="inlineStr">
        <is>
          <t>Massachusetts</t>
        </is>
      </c>
      <c r="M7200" s="13" t="n">
        <v>4510.61</v>
      </c>
      <c r="N7200" s="13" t="n">
        <v>3746.06</v>
      </c>
      <c r="O7200" s="8" t="n"/>
    </row>
    <row r="7201">
      <c r="A7201" s="8" t="inlineStr">
        <is>
          <t>CANON-202604-007230</t>
        </is>
      </c>
      <c r="B7201" s="9" t="inlineStr">
        <is>
          <t>2026-04</t>
        </is>
      </c>
      <c r="C7201" s="10" t="n">
        <v>46126</v>
      </c>
      <c r="D7201" s="9" t="inlineStr">
        <is>
          <t>Bound</t>
        </is>
      </c>
      <c r="E7201" s="8" t="inlineStr">
        <is>
          <t>Noor Thistlewood</t>
        </is>
      </c>
      <c r="F7201" s="11" t="n">
        <v>2012</v>
      </c>
      <c r="G7201" s="8" t="inlineStr">
        <is>
          <t>Aston Martin</t>
        </is>
      </c>
      <c r="H7201" s="8" t="inlineStr">
        <is>
          <t>DB5</t>
        </is>
      </c>
      <c r="I7201" s="8" t="inlineStr">
        <is>
          <t>5BFL6FCMYG8VADXGG</t>
        </is>
      </c>
      <c r="J7201" s="8" t="inlineStr">
        <is>
          <t>07 - Post-War Classic (1946-1972)</t>
        </is>
      </c>
      <c r="K7201" s="12" t="n">
        <v>405000</v>
      </c>
      <c r="L7201" s="8" t="inlineStr">
        <is>
          <t>Florida</t>
        </is>
      </c>
      <c r="M7201" s="13" t="n">
        <v>5208.45</v>
      </c>
      <c r="N7201" s="13" t="n">
        <v>4325.62</v>
      </c>
      <c r="O7201" s="8" t="n"/>
    </row>
    <row r="7202">
      <c r="A7202" s="8" t="inlineStr">
        <is>
          <t>CANON-202604-007231</t>
        </is>
      </c>
      <c r="B7202" s="9" t="inlineStr">
        <is>
          <t>2026-04</t>
        </is>
      </c>
      <c r="C7202" s="10" t="n">
        <v>46113</v>
      </c>
      <c r="D7202" s="9" t="inlineStr">
        <is>
          <t>Bound</t>
        </is>
      </c>
      <c r="E7202" s="8" t="inlineStr">
        <is>
          <t>Saoirse Ashcombe</t>
        </is>
      </c>
      <c r="F7202" s="11" t="n">
        <v>1980</v>
      </c>
      <c r="G7202" s="8" t="inlineStr">
        <is>
          <t>Alfa Romeo</t>
        </is>
      </c>
      <c r="H7202" s="8" t="inlineStr">
        <is>
          <t>8C 2900</t>
        </is>
      </c>
      <c r="I7202" s="8" t="inlineStr">
        <is>
          <t>EU04BRGTK5GKB6N53</t>
        </is>
      </c>
      <c r="J7202" s="8" t="inlineStr">
        <is>
          <t>06 - Vintage Pre-War (pre-1946)</t>
        </is>
      </c>
      <c r="K7202" s="12" t="n">
        <v>210000</v>
      </c>
      <c r="L7202" s="8" t="inlineStr">
        <is>
          <t>New Jersey</t>
        </is>
      </c>
      <c r="M7202" s="13" t="n">
        <v>1802.83</v>
      </c>
      <c r="N7202" s="13" t="n">
        <v>1497.25</v>
      </c>
      <c r="O7202" s="8" t="n"/>
    </row>
    <row r="7203">
      <c r="A7203" s="8" t="inlineStr">
        <is>
          <t>CANON-202604-007232</t>
        </is>
      </c>
      <c r="B7203" s="9" t="inlineStr">
        <is>
          <t>2026-04</t>
        </is>
      </c>
      <c r="C7203" s="10" t="n">
        <v>46117</v>
      </c>
      <c r="D7203" s="9" t="inlineStr">
        <is>
          <t>Bound</t>
        </is>
      </c>
      <c r="E7203" s="8" t="inlineStr">
        <is>
          <t>Mireille Kingsford</t>
        </is>
      </c>
      <c r="F7203" s="11" t="n">
        <v>1993</v>
      </c>
      <c r="G7203" s="8" t="inlineStr">
        <is>
          <t>Aston Martin</t>
        </is>
      </c>
      <c r="H7203" s="8" t="inlineStr">
        <is>
          <t>DB5</t>
        </is>
      </c>
      <c r="I7203" s="8" t="inlineStr">
        <is>
          <t>CNBAGN166ZE6PCRWH</t>
        </is>
      </c>
      <c r="J7203" s="8" t="inlineStr">
        <is>
          <t>07 - Post-War Classic (1946-1972)</t>
        </is>
      </c>
      <c r="K7203" s="12" t="n">
        <v>610000</v>
      </c>
      <c r="L7203" s="8" t="inlineStr">
        <is>
          <t>Illinois</t>
        </is>
      </c>
      <c r="M7203" s="13" t="n">
        <v>6730.72</v>
      </c>
      <c r="N7203" s="13" t="n">
        <v>5589.86</v>
      </c>
      <c r="O7203" s="8" t="n"/>
    </row>
    <row r="7204">
      <c r="A7204" s="8" t="inlineStr">
        <is>
          <t>CANON-202604-007233</t>
        </is>
      </c>
      <c r="B7204" s="9" t="inlineStr">
        <is>
          <t>2026-04</t>
        </is>
      </c>
      <c r="C7204" s="10" t="n">
        <v>46124</v>
      </c>
      <c r="D7204" s="9" t="inlineStr">
        <is>
          <t>Bound</t>
        </is>
      </c>
      <c r="E7204" s="8" t="inlineStr">
        <is>
          <t>Leopold Montoya</t>
        </is>
      </c>
      <c r="F7204" s="11" t="n">
        <v>1993</v>
      </c>
      <c r="G7204" s="8" t="inlineStr">
        <is>
          <t>Aston Martin</t>
        </is>
      </c>
      <c r="H7204" s="8" t="inlineStr">
        <is>
          <t>DB12</t>
        </is>
      </c>
      <c r="I7204" s="8" t="inlineStr">
        <is>
          <t>XW9LYYZGL8B684BTL</t>
        </is>
      </c>
      <c r="J7204" s="8" t="inlineStr">
        <is>
          <t>02 - Sports / GT</t>
        </is>
      </c>
      <c r="K7204" s="12" t="n">
        <v>265000</v>
      </c>
      <c r="L7204" s="8" t="inlineStr">
        <is>
          <t>Indiana</t>
        </is>
      </c>
      <c r="M7204" s="13" t="n">
        <v>4612.5</v>
      </c>
      <c r="N7204" s="13" t="n">
        <v>3830.68</v>
      </c>
      <c r="O7204" s="8" t="n"/>
    </row>
    <row r="7205">
      <c r="A7205" s="8" t="inlineStr">
        <is>
          <t>CANON-202604-007235</t>
        </is>
      </c>
      <c r="B7205" s="9" t="inlineStr">
        <is>
          <t>2026-04</t>
        </is>
      </c>
      <c r="C7205" s="10" t="n">
        <v>46138</v>
      </c>
      <c r="D7205" s="9" t="inlineStr">
        <is>
          <t>Bound</t>
        </is>
      </c>
      <c r="E7205" s="8" t="inlineStr">
        <is>
          <t>Cassius Blackwood</t>
        </is>
      </c>
      <c r="F7205" s="11" t="n">
        <v>1978</v>
      </c>
      <c r="G7205" s="8" t="inlineStr">
        <is>
          <t>BMW</t>
        </is>
      </c>
      <c r="H7205" s="8" t="inlineStr">
        <is>
          <t>M8 Competition</t>
        </is>
      </c>
      <c r="I7205" s="8" t="inlineStr">
        <is>
          <t>XTX93DWXH52KGB6K2</t>
        </is>
      </c>
      <c r="J7205" s="8" t="inlineStr">
        <is>
          <t>02 - Sports / GT</t>
        </is>
      </c>
      <c r="K7205" s="12" t="n">
        <v>715000</v>
      </c>
      <c r="L7205" s="8" t="inlineStr">
        <is>
          <t>Washington</t>
        </is>
      </c>
      <c r="M7205" s="13" t="n">
        <v>8418.110000000001</v>
      </c>
      <c r="N7205" s="13" t="n">
        <v>6991.24</v>
      </c>
      <c r="O7205" s="8" t="n"/>
    </row>
    <row r="7206">
      <c r="A7206" s="8" t="inlineStr">
        <is>
          <t>CANON-202604-007237</t>
        </is>
      </c>
      <c r="B7206" s="9" t="inlineStr">
        <is>
          <t>2026-04</t>
        </is>
      </c>
      <c r="C7206" s="10" t="n">
        <v>46125</v>
      </c>
      <c r="D7206" s="9" t="inlineStr">
        <is>
          <t>Bound</t>
        </is>
      </c>
      <c r="E7206" s="8" t="inlineStr">
        <is>
          <t>Callum Farkas</t>
        </is>
      </c>
      <c r="F7206" s="11" t="n">
        <v>2004</v>
      </c>
      <c r="G7206" s="8" t="inlineStr">
        <is>
          <t>Ferrari</t>
        </is>
      </c>
      <c r="H7206" s="8" t="inlineStr">
        <is>
          <t>275 GTB/4</t>
        </is>
      </c>
      <c r="I7206" s="8" t="inlineStr">
        <is>
          <t>DBJMUNCWYD8ZUCAUU</t>
        </is>
      </c>
      <c r="J7206" s="8" t="inlineStr">
        <is>
          <t>07 - Post-War Classic (1946-1972)</t>
        </is>
      </c>
      <c r="K7206" s="12" t="n">
        <v>900000</v>
      </c>
      <c r="L7206" s="8" t="inlineStr">
        <is>
          <t>California</t>
        </is>
      </c>
      <c r="M7206" s="13" t="n">
        <v>9857.549999999999</v>
      </c>
      <c r="N7206" s="13" t="n">
        <v>8186.7</v>
      </c>
      <c r="O7206" s="8" t="n"/>
    </row>
    <row r="7207">
      <c r="A7207" s="8" t="inlineStr">
        <is>
          <t>CANON-202604-007238</t>
        </is>
      </c>
      <c r="B7207" s="9" t="inlineStr">
        <is>
          <t>2026-04</t>
        </is>
      </c>
      <c r="C7207" s="10" t="n">
        <v>46117</v>
      </c>
      <c r="D7207" s="9" t="inlineStr">
        <is>
          <t>Bound</t>
        </is>
      </c>
      <c r="E7207" s="8" t="inlineStr">
        <is>
          <t>Aurelio Fairweather</t>
        </is>
      </c>
      <c r="F7207" s="11" t="n">
        <v>1994</v>
      </c>
      <c r="G7207" s="8" t="inlineStr">
        <is>
          <t>Mercedes-Benz</t>
        </is>
      </c>
      <c r="H7207" s="8" t="inlineStr">
        <is>
          <t>AMG GT</t>
        </is>
      </c>
      <c r="I7207" s="8" t="inlineStr">
        <is>
          <t>SU1A1VDVZX00Z4HS3</t>
        </is>
      </c>
      <c r="J7207" s="8" t="inlineStr">
        <is>
          <t>02 - Sports / GT</t>
        </is>
      </c>
      <c r="K7207" s="12" t="n">
        <v>255000</v>
      </c>
      <c r="L7207" s="8" t="inlineStr">
        <is>
          <t>Iowa</t>
        </is>
      </c>
      <c r="M7207" s="13" t="n">
        <v>3969.34</v>
      </c>
      <c r="N7207" s="13" t="n">
        <v>3296.54</v>
      </c>
      <c r="O7207" s="8" t="n"/>
    </row>
    <row r="7208">
      <c r="A7208" s="8" t="inlineStr">
        <is>
          <t>CANON-202604-007239</t>
        </is>
      </c>
      <c r="B7208" s="9" t="inlineStr">
        <is>
          <t>2026-04</t>
        </is>
      </c>
      <c r="C7208" s="10" t="n">
        <v>46121</v>
      </c>
      <c r="D7208" s="9" t="inlineStr">
        <is>
          <t>Bound</t>
        </is>
      </c>
      <c r="E7208" s="8" t="inlineStr">
        <is>
          <t>Lorenzo Farkas</t>
        </is>
      </c>
      <c r="F7208" s="11" t="n">
        <v>1961</v>
      </c>
      <c r="G7208" s="8" t="inlineStr">
        <is>
          <t>Jaguar</t>
        </is>
      </c>
      <c r="H7208" s="8" t="inlineStr">
        <is>
          <t>E-Type Series 1</t>
        </is>
      </c>
      <c r="I7208" s="8" t="inlineStr">
        <is>
          <t>YYGB8W46PESNMG2HP</t>
        </is>
      </c>
      <c r="J7208" s="8" t="inlineStr">
        <is>
          <t>07 - Post-War Classic (1946-1972)</t>
        </is>
      </c>
      <c r="K7208" s="12" t="n">
        <v>425000</v>
      </c>
      <c r="L7208" s="8" t="inlineStr">
        <is>
          <t>Washington</t>
        </is>
      </c>
      <c r="M7208" s="13" t="n">
        <v>3695.09</v>
      </c>
      <c r="N7208" s="13" t="n">
        <v>3068.77</v>
      </c>
      <c r="O7208" s="8" t="n"/>
    </row>
    <row r="7209">
      <c r="A7209" s="8" t="inlineStr">
        <is>
          <t>CANON-202604-007240</t>
        </is>
      </c>
      <c r="B7209" s="9" t="inlineStr">
        <is>
          <t>2026-04</t>
        </is>
      </c>
      <c r="C7209" s="10" t="n">
        <v>46120</v>
      </c>
      <c r="D7209" s="9" t="inlineStr">
        <is>
          <t>Bound</t>
        </is>
      </c>
      <c r="E7209" s="8" t="inlineStr">
        <is>
          <t>Ingrid Castellanos</t>
        </is>
      </c>
      <c r="F7209" s="11" t="n">
        <v>2009</v>
      </c>
      <c r="G7209" s="8" t="inlineStr">
        <is>
          <t>Bentley</t>
        </is>
      </c>
      <c r="H7209" s="8" t="inlineStr">
        <is>
          <t>Continental GT</t>
        </is>
      </c>
      <c r="I7209" s="8" t="inlineStr">
        <is>
          <t>SU3VFEC6P78L6MVFV</t>
        </is>
      </c>
      <c r="J7209" s="8" t="inlineStr">
        <is>
          <t>02 - Sports / GT</t>
        </is>
      </c>
      <c r="K7209" s="12" t="n">
        <v>405000</v>
      </c>
      <c r="L7209" s="8" t="inlineStr">
        <is>
          <t>Kansas</t>
        </is>
      </c>
      <c r="M7209" s="13" t="n">
        <v>5559.2</v>
      </c>
      <c r="N7209" s="13" t="n">
        <v>4616.92</v>
      </c>
      <c r="O7209" s="8" t="n"/>
    </row>
    <row r="7210">
      <c r="A7210" s="8" t="inlineStr">
        <is>
          <t>CANON-202604-007242</t>
        </is>
      </c>
      <c r="B7210" s="9" t="inlineStr">
        <is>
          <t>2026-04</t>
        </is>
      </c>
      <c r="C7210" s="10" t="n">
        <v>46130</v>
      </c>
      <c r="D7210" s="9" t="inlineStr">
        <is>
          <t>Bound</t>
        </is>
      </c>
      <c r="E7210" s="8" t="inlineStr">
        <is>
          <t>Wilhelmina Chattopadhyay</t>
        </is>
      </c>
      <c r="F7210" s="11" t="n">
        <v>1966</v>
      </c>
      <c r="G7210" s="8" t="inlineStr">
        <is>
          <t>Mercedes-Benz</t>
        </is>
      </c>
      <c r="H7210" s="8" t="inlineStr">
        <is>
          <t>AMG GT</t>
        </is>
      </c>
      <c r="I7210" s="8" t="inlineStr">
        <is>
          <t>XFE2297VYBEEA3GFC</t>
        </is>
      </c>
      <c r="J7210" s="8" t="inlineStr">
        <is>
          <t>02 - Sports / GT</t>
        </is>
      </c>
      <c r="K7210" s="12" t="n">
        <v>840000</v>
      </c>
      <c r="L7210" s="8" t="inlineStr">
        <is>
          <t>New Mexico</t>
        </is>
      </c>
      <c r="M7210" s="13" t="n">
        <v>13186.42</v>
      </c>
      <c r="N7210" s="13" t="n">
        <v>10951.32</v>
      </c>
      <c r="O7210" s="8" t="n"/>
    </row>
    <row r="7211">
      <c r="A7211" s="8" t="inlineStr">
        <is>
          <t>CANON-202604-007246</t>
        </is>
      </c>
      <c r="B7211" s="9" t="inlineStr">
        <is>
          <t>2026-04</t>
        </is>
      </c>
      <c r="C7211" s="10" t="n">
        <v>46118</v>
      </c>
      <c r="D7211" s="9" t="inlineStr">
        <is>
          <t>Bound</t>
        </is>
      </c>
      <c r="E7211" s="8" t="inlineStr">
        <is>
          <t>Saoirse Ashcombe</t>
        </is>
      </c>
      <c r="F7211" s="11" t="n">
        <v>2024</v>
      </c>
      <c r="G7211" s="8" t="inlineStr">
        <is>
          <t>Aston Martin</t>
        </is>
      </c>
      <c r="H7211" s="8" t="inlineStr">
        <is>
          <t>DB12</t>
        </is>
      </c>
      <c r="I7211" s="8" t="inlineStr">
        <is>
          <t>L7RU4Y1A9WS3CZSXK</t>
        </is>
      </c>
      <c r="J7211" s="8" t="inlineStr">
        <is>
          <t>02 - Sports / GT</t>
        </is>
      </c>
      <c r="K7211" s="12" t="n">
        <v>1075000</v>
      </c>
      <c r="L7211" s="8" t="inlineStr">
        <is>
          <t>New Jersey</t>
        </is>
      </c>
      <c r="M7211" s="13" t="n">
        <v>10151.65</v>
      </c>
      <c r="N7211" s="13" t="n">
        <v>8430.950000000001</v>
      </c>
      <c r="O7211" s="8" t="n"/>
    </row>
    <row r="7212">
      <c r="A7212" s="8" t="inlineStr">
        <is>
          <t>CANON-202604-007247</t>
        </is>
      </c>
      <c r="B7212" s="9" t="inlineStr">
        <is>
          <t>2026-04</t>
        </is>
      </c>
      <c r="C7212" s="10" t="n">
        <v>46116</v>
      </c>
      <c r="D7212" s="9" t="inlineStr">
        <is>
          <t>Bound</t>
        </is>
      </c>
      <c r="E7212" s="8" t="inlineStr">
        <is>
          <t>Noor Underwood</t>
        </is>
      </c>
      <c r="F7212" s="11" t="n">
        <v>1975</v>
      </c>
      <c r="G7212" s="8" t="inlineStr">
        <is>
          <t>Lamborghini</t>
        </is>
      </c>
      <c r="H7212" s="8" t="inlineStr">
        <is>
          <t>Huracan EVO</t>
        </is>
      </c>
      <c r="I7212" s="8" t="inlineStr">
        <is>
          <t>4XZJ0PYSXGCGRWE4R</t>
        </is>
      </c>
      <c r="J7212" s="8" t="inlineStr">
        <is>
          <t>03 - Supercar</t>
        </is>
      </c>
      <c r="K7212" s="12" t="n">
        <v>310000</v>
      </c>
      <c r="L7212" s="8" t="inlineStr">
        <is>
          <t>Maine</t>
        </is>
      </c>
      <c r="M7212" s="13" t="n">
        <v>7264.53</v>
      </c>
      <c r="N7212" s="13" t="n">
        <v>6033.19</v>
      </c>
      <c r="O7212" s="8" t="n"/>
    </row>
    <row r="7213">
      <c r="A7213" s="8" t="inlineStr">
        <is>
          <t>CANON-202604-007248</t>
        </is>
      </c>
      <c r="B7213" s="9" t="inlineStr">
        <is>
          <t>2026-04</t>
        </is>
      </c>
      <c r="C7213" s="10" t="n">
        <v>46128</v>
      </c>
      <c r="D7213" s="9" t="inlineStr">
        <is>
          <t>Bound</t>
        </is>
      </c>
      <c r="E7213" s="8" t="inlineStr">
        <is>
          <t>Delphine Bellandi</t>
        </is>
      </c>
      <c r="F7213" s="11" t="n">
        <v>1959</v>
      </c>
      <c r="G7213" s="8" t="inlineStr">
        <is>
          <t>Mercedes-Benz</t>
        </is>
      </c>
      <c r="H7213" s="8" t="inlineStr">
        <is>
          <t>AMG GT</t>
        </is>
      </c>
      <c r="I7213" s="8" t="inlineStr">
        <is>
          <t>SNKXMCR6HREZLDGVZ</t>
        </is>
      </c>
      <c r="J7213" s="8" t="inlineStr">
        <is>
          <t>02 - Sports / GT</t>
        </is>
      </c>
      <c r="K7213" s="12" t="n">
        <v>1950000</v>
      </c>
      <c r="L7213" s="8" t="inlineStr">
        <is>
          <t>Rhode Island</t>
        </is>
      </c>
      <c r="M7213" s="13" t="n">
        <v>27723.11</v>
      </c>
      <c r="N7213" s="13" t="n">
        <v>23024.04</v>
      </c>
      <c r="O7213" s="8" t="n"/>
    </row>
    <row r="7214">
      <c r="A7214" s="8" t="inlineStr">
        <is>
          <t>CANON-202604-007249</t>
        </is>
      </c>
      <c r="B7214" s="9" t="inlineStr">
        <is>
          <t>2026-04</t>
        </is>
      </c>
      <c r="C7214" s="10" t="n">
        <v>46122</v>
      </c>
      <c r="D7214" s="9" t="inlineStr">
        <is>
          <t>Bound</t>
        </is>
      </c>
      <c r="E7214" s="8" t="inlineStr">
        <is>
          <t>Emiliano Montoya</t>
        </is>
      </c>
      <c r="F7214" s="11" t="n">
        <v>1959</v>
      </c>
      <c r="G7214" s="8" t="inlineStr">
        <is>
          <t>Ferrari</t>
        </is>
      </c>
      <c r="H7214" s="8" t="inlineStr">
        <is>
          <t>296 GTB</t>
        </is>
      </c>
      <c r="I7214" s="8" t="inlineStr">
        <is>
          <t>MMW36F0D024TCNJD1</t>
        </is>
      </c>
      <c r="J7214" s="8" t="inlineStr">
        <is>
          <t>03 - Supercar</t>
        </is>
      </c>
      <c r="K7214" s="12" t="n">
        <v>1705000</v>
      </c>
      <c r="L7214" s="8" t="inlineStr">
        <is>
          <t>Maine</t>
        </is>
      </c>
      <c r="M7214" s="13" t="n">
        <v>27794.72</v>
      </c>
      <c r="N7214" s="13" t="n">
        <v>23083.51</v>
      </c>
      <c r="O7214" s="8" t="n"/>
    </row>
    <row r="7215">
      <c r="A7215" s="8" t="inlineStr">
        <is>
          <t>CANON-202604-007250</t>
        </is>
      </c>
      <c r="B7215" s="9" t="inlineStr">
        <is>
          <t>2026-04</t>
        </is>
      </c>
      <c r="C7215" s="10" t="n">
        <v>46131</v>
      </c>
      <c r="D7215" s="9" t="inlineStr">
        <is>
          <t>Bound</t>
        </is>
      </c>
      <c r="E7215" s="8" t="inlineStr">
        <is>
          <t>Ottilie Larsson</t>
        </is>
      </c>
      <c r="F7215" s="11" t="n">
        <v>1973</v>
      </c>
      <c r="G7215" s="8" t="inlineStr">
        <is>
          <t>Mercedes-Benz</t>
        </is>
      </c>
      <c r="H7215" s="8" t="inlineStr">
        <is>
          <t>AMG GT</t>
        </is>
      </c>
      <c r="I7215" s="8" t="inlineStr">
        <is>
          <t>Y0AF5LACRW4K7A02B</t>
        </is>
      </c>
      <c r="J7215" s="8" t="inlineStr">
        <is>
          <t>02 - Sports / GT</t>
        </is>
      </c>
      <c r="K7215" s="12" t="n">
        <v>625000</v>
      </c>
      <c r="L7215" s="8" t="inlineStr">
        <is>
          <t>Tennessee</t>
        </is>
      </c>
      <c r="M7215" s="13" t="n">
        <v>7511.79</v>
      </c>
      <c r="N7215" s="13" t="n">
        <v>6238.54</v>
      </c>
      <c r="O7215" s="8" t="n"/>
    </row>
    <row r="7216">
      <c r="A7216" s="8" t="inlineStr">
        <is>
          <t>CANON-202604-007251</t>
        </is>
      </c>
      <c r="B7216" s="9" t="inlineStr">
        <is>
          <t>2026-04</t>
        </is>
      </c>
      <c r="C7216" s="10" t="n">
        <v>46137</v>
      </c>
      <c r="D7216" s="9" t="inlineStr">
        <is>
          <t>Bound</t>
        </is>
      </c>
      <c r="E7216" s="8" t="inlineStr">
        <is>
          <t>Lorenzo Harrington</t>
        </is>
      </c>
      <c r="F7216" s="11" t="n">
        <v>1958</v>
      </c>
      <c r="G7216" s="8" t="inlineStr">
        <is>
          <t>Maserati</t>
        </is>
      </c>
      <c r="H7216" s="8" t="inlineStr">
        <is>
          <t>GranTurismo</t>
        </is>
      </c>
      <c r="I7216" s="8" t="inlineStr">
        <is>
          <t>T15SEUT2WJ7S73HBH</t>
        </is>
      </c>
      <c r="J7216" s="8" t="inlineStr">
        <is>
          <t>02 - Sports / GT</t>
        </is>
      </c>
      <c r="K7216" s="12" t="n">
        <v>275000</v>
      </c>
      <c r="L7216" s="8" t="inlineStr">
        <is>
          <t>Maryland</t>
        </is>
      </c>
      <c r="M7216" s="13" t="n">
        <v>3696.93</v>
      </c>
      <c r="N7216" s="13" t="n">
        <v>3070.3</v>
      </c>
      <c r="O7216" s="8" t="n"/>
    </row>
    <row r="7217">
      <c r="A7217" s="8" t="inlineStr">
        <is>
          <t>CANON-202604-007252</t>
        </is>
      </c>
      <c r="B7217" s="9" t="inlineStr">
        <is>
          <t>2026-04</t>
        </is>
      </c>
      <c r="C7217" s="10" t="n">
        <v>46124</v>
      </c>
      <c r="D7217" s="9" t="inlineStr">
        <is>
          <t>Bound</t>
        </is>
      </c>
      <c r="E7217" s="8" t="inlineStr">
        <is>
          <t>Mireille Ashcombe</t>
        </is>
      </c>
      <c r="F7217" s="11" t="n">
        <v>1978</v>
      </c>
      <c r="G7217" s="8" t="inlineStr">
        <is>
          <t>Porsche</t>
        </is>
      </c>
      <c r="H7217" s="8" t="inlineStr">
        <is>
          <t>911 Turbo S</t>
        </is>
      </c>
      <c r="I7217" s="8" t="inlineStr">
        <is>
          <t>22YTAPMLG11JW6P2G</t>
        </is>
      </c>
      <c r="J7217" s="8" t="inlineStr">
        <is>
          <t>02 - Sports / GT</t>
        </is>
      </c>
      <c r="K7217" s="12" t="n">
        <v>345000</v>
      </c>
      <c r="L7217" s="8" t="inlineStr">
        <is>
          <t>Illinois</t>
        </is>
      </c>
      <c r="M7217" s="13" t="n">
        <v>6639.62</v>
      </c>
      <c r="N7217" s="13" t="n">
        <v>5514.2</v>
      </c>
      <c r="O7217" s="8" t="n"/>
    </row>
    <row r="7218">
      <c r="A7218" s="8" t="inlineStr">
        <is>
          <t>CANON-202604-007253</t>
        </is>
      </c>
      <c r="B7218" s="9" t="inlineStr">
        <is>
          <t>2026-04</t>
        </is>
      </c>
      <c r="C7218" s="10" t="n">
        <v>46120</v>
      </c>
      <c r="D7218" s="9" t="inlineStr">
        <is>
          <t>Bound</t>
        </is>
      </c>
      <c r="E7218" s="8" t="inlineStr">
        <is>
          <t>Ramona Montoya</t>
        </is>
      </c>
      <c r="F7218" s="11" t="n">
        <v>1980</v>
      </c>
      <c r="G7218" s="8" t="inlineStr">
        <is>
          <t>Aston Martin</t>
        </is>
      </c>
      <c r="H7218" s="8" t="inlineStr">
        <is>
          <t>DB12</t>
        </is>
      </c>
      <c r="I7218" s="8" t="inlineStr">
        <is>
          <t>3A9ELMV5ZR6U6NWB8</t>
        </is>
      </c>
      <c r="J7218" s="8" t="inlineStr">
        <is>
          <t>02 - Sports / GT</t>
        </is>
      </c>
      <c r="K7218" s="12" t="n">
        <v>300000</v>
      </c>
      <c r="L7218" s="8" t="inlineStr">
        <is>
          <t>New Mexico</t>
        </is>
      </c>
      <c r="M7218" s="13" t="n">
        <v>5433.96</v>
      </c>
      <c r="N7218" s="13" t="n">
        <v>4512.9</v>
      </c>
      <c r="O7218" s="8" t="n"/>
    </row>
    <row r="7219">
      <c r="A7219" s="8" t="inlineStr">
        <is>
          <t>CANON-202604-007255</t>
        </is>
      </c>
      <c r="B7219" s="9" t="inlineStr">
        <is>
          <t>2026-04</t>
        </is>
      </c>
      <c r="C7219" s="10" t="n">
        <v>46140</v>
      </c>
      <c r="D7219" s="9" t="inlineStr">
        <is>
          <t>Bound</t>
        </is>
      </c>
      <c r="E7219" s="8" t="inlineStr">
        <is>
          <t>Aurelio Blackwood</t>
        </is>
      </c>
      <c r="F7219" s="11" t="n">
        <v>1982</v>
      </c>
      <c r="G7219" s="8" t="inlineStr">
        <is>
          <t>Mercedes-Benz</t>
        </is>
      </c>
      <c r="H7219" s="8" t="inlineStr">
        <is>
          <t>AMG GT</t>
        </is>
      </c>
      <c r="I7219" s="8" t="inlineStr">
        <is>
          <t>1KHGWXX88KRYR4D04</t>
        </is>
      </c>
      <c r="J7219" s="8" t="inlineStr">
        <is>
          <t>02 - Sports / GT</t>
        </is>
      </c>
      <c r="K7219" s="12" t="n">
        <v>650000</v>
      </c>
      <c r="L7219" s="8" t="inlineStr">
        <is>
          <t>Florida</t>
        </is>
      </c>
      <c r="M7219" s="13" t="n">
        <v>11319.81</v>
      </c>
      <c r="N7219" s="13" t="n">
        <v>9401.1</v>
      </c>
      <c r="O7219" s="8" t="n"/>
    </row>
    <row r="7220">
      <c r="A7220" s="8" t="inlineStr">
        <is>
          <t>CANON-202604-007256</t>
        </is>
      </c>
      <c r="B7220" s="9" t="inlineStr">
        <is>
          <t>2026-04</t>
        </is>
      </c>
      <c r="C7220" s="10" t="n">
        <v>46139</v>
      </c>
      <c r="D7220" s="9" t="inlineStr">
        <is>
          <t>Bound</t>
        </is>
      </c>
      <c r="E7220" s="8" t="inlineStr">
        <is>
          <t>Sunniva Fairweather</t>
        </is>
      </c>
      <c r="F7220" s="11" t="n">
        <v>1958</v>
      </c>
      <c r="G7220" s="8" t="inlineStr">
        <is>
          <t>Maserati</t>
        </is>
      </c>
      <c r="H7220" s="8" t="inlineStr">
        <is>
          <t>GranTurismo</t>
        </is>
      </c>
      <c r="I7220" s="8" t="inlineStr">
        <is>
          <t>14FMZTF8YA9HNYJ2H</t>
        </is>
      </c>
      <c r="J7220" s="8" t="inlineStr">
        <is>
          <t>02 - Sports / GT</t>
        </is>
      </c>
      <c r="K7220" s="12" t="n">
        <v>585000</v>
      </c>
      <c r="L7220" s="8" t="inlineStr">
        <is>
          <t>New Mexico</t>
        </is>
      </c>
      <c r="M7220" s="13" t="n">
        <v>9183.4</v>
      </c>
      <c r="N7220" s="13" t="n">
        <v>7626.81</v>
      </c>
      <c r="O7220" s="8" t="n"/>
    </row>
    <row r="7221">
      <c r="A7221" s="8" t="inlineStr">
        <is>
          <t>CANON-202604-007258</t>
        </is>
      </c>
      <c r="B7221" s="9" t="inlineStr">
        <is>
          <t>2026-04</t>
        </is>
      </c>
      <c r="C7221" s="10" t="n">
        <v>46137</v>
      </c>
      <c r="D7221" s="9" t="inlineStr">
        <is>
          <t>Bound</t>
        </is>
      </c>
      <c r="E7221" s="8" t="inlineStr">
        <is>
          <t>Saoirse Ashcombe</t>
        </is>
      </c>
      <c r="F7221" s="11" t="n">
        <v>1979</v>
      </c>
      <c r="G7221" s="8" t="inlineStr">
        <is>
          <t>Mercedes-Benz</t>
        </is>
      </c>
      <c r="H7221" s="8" t="inlineStr">
        <is>
          <t>AMG GT</t>
        </is>
      </c>
      <c r="I7221" s="8" t="inlineStr">
        <is>
          <t>90ZNZ3Z401CR6SVYT</t>
        </is>
      </c>
      <c r="J7221" s="8" t="inlineStr">
        <is>
          <t>02 - Sports / GT</t>
        </is>
      </c>
      <c r="K7221" s="12" t="n">
        <v>700000</v>
      </c>
      <c r="L7221" s="8" t="inlineStr">
        <is>
          <t>Washington</t>
        </is>
      </c>
      <c r="M7221" s="13" t="n">
        <v>8241.51</v>
      </c>
      <c r="N7221" s="13" t="n">
        <v>6844.57</v>
      </c>
      <c r="O7221" s="8" t="n"/>
    </row>
    <row r="7222">
      <c r="A7222" s="8" t="inlineStr">
        <is>
          <t>CANON-202604-007259</t>
        </is>
      </c>
      <c r="B7222" s="9" t="inlineStr">
        <is>
          <t>2026-04</t>
        </is>
      </c>
      <c r="C7222" s="10" t="n">
        <v>46141</v>
      </c>
      <c r="D7222" s="9" t="inlineStr">
        <is>
          <t>Bound</t>
        </is>
      </c>
      <c r="E7222" s="8" t="inlineStr">
        <is>
          <t>Fitzgerald Castellanos</t>
        </is>
      </c>
      <c r="F7222" s="11" t="n">
        <v>1958</v>
      </c>
      <c r="G7222" s="8" t="inlineStr">
        <is>
          <t>Bentley</t>
        </is>
      </c>
      <c r="H7222" s="8" t="inlineStr">
        <is>
          <t>4.5 Litre</t>
        </is>
      </c>
      <c r="I7222" s="8" t="inlineStr">
        <is>
          <t>9AYNNL7KG2KGKTJ8T</t>
        </is>
      </c>
      <c r="J7222" s="8" t="inlineStr">
        <is>
          <t>06 - Vintage Pre-War (pre-1946)</t>
        </is>
      </c>
      <c r="K7222" s="12" t="n">
        <v>1950000</v>
      </c>
      <c r="L7222" s="8" t="inlineStr">
        <is>
          <t>Texas</t>
        </is>
      </c>
      <c r="M7222" s="13" t="n">
        <v>14385.85</v>
      </c>
      <c r="N7222" s="13" t="n">
        <v>11947.45</v>
      </c>
      <c r="O7222" s="8" t="n"/>
    </row>
    <row r="7223">
      <c r="A7223" s="8" t="inlineStr">
        <is>
          <t>CANON-202604-007260</t>
        </is>
      </c>
      <c r="B7223" s="9" t="inlineStr">
        <is>
          <t>2026-04</t>
        </is>
      </c>
      <c r="C7223" s="10" t="n">
        <v>46137</v>
      </c>
      <c r="D7223" s="9" t="inlineStr">
        <is>
          <t>Bound</t>
        </is>
      </c>
      <c r="E7223" s="8" t="inlineStr">
        <is>
          <t>Cassius Montoya</t>
        </is>
      </c>
      <c r="F7223" s="11" t="n">
        <v>2004</v>
      </c>
      <c r="G7223" s="8" t="inlineStr">
        <is>
          <t>McLaren</t>
        </is>
      </c>
      <c r="H7223" s="8" t="inlineStr">
        <is>
          <t>750S</t>
        </is>
      </c>
      <c r="I7223" s="8" t="inlineStr">
        <is>
          <t>TWK637FWK4TGXDSU7</t>
        </is>
      </c>
      <c r="J7223" s="8" t="inlineStr">
        <is>
          <t>03 - Supercar</t>
        </is>
      </c>
      <c r="K7223" s="12" t="n">
        <v>250000</v>
      </c>
      <c r="L7223" s="8" t="inlineStr">
        <is>
          <t>Texas</t>
        </is>
      </c>
      <c r="M7223" s="13" t="n">
        <v>6238.21</v>
      </c>
      <c r="N7223" s="13" t="n">
        <v>5180.83</v>
      </c>
      <c r="O7223" s="8" t="n"/>
    </row>
    <row r="7224">
      <c r="A7224" s="8" t="inlineStr">
        <is>
          <t>CANON-202604-007261</t>
        </is>
      </c>
      <c r="B7224" s="9" t="inlineStr">
        <is>
          <t>2026-04</t>
        </is>
      </c>
      <c r="C7224" s="10" t="n">
        <v>46126</v>
      </c>
      <c r="D7224" s="9" t="inlineStr">
        <is>
          <t>Bound</t>
        </is>
      </c>
      <c r="E7224" s="8" t="inlineStr">
        <is>
          <t>Saoirse Underwood</t>
        </is>
      </c>
      <c r="F7224" s="11" t="n">
        <v>1958</v>
      </c>
      <c r="G7224" s="8" t="inlineStr">
        <is>
          <t>Aston Martin</t>
        </is>
      </c>
      <c r="H7224" s="8" t="inlineStr">
        <is>
          <t>DB12</t>
        </is>
      </c>
      <c r="I7224" s="8" t="inlineStr">
        <is>
          <t>ACPHYVX5WCMH3CZ0X</t>
        </is>
      </c>
      <c r="J7224" s="8" t="inlineStr">
        <is>
          <t>02 - Sports / GT</t>
        </is>
      </c>
      <c r="K7224" s="12" t="n">
        <v>730000</v>
      </c>
      <c r="L7224" s="8" t="inlineStr">
        <is>
          <t>Missouri</t>
        </is>
      </c>
      <c r="M7224" s="13" t="n">
        <v>9490</v>
      </c>
      <c r="N7224" s="13" t="n">
        <v>7881.44</v>
      </c>
      <c r="O7224" s="8" t="n"/>
    </row>
    <row r="7225">
      <c r="A7225" s="8" t="inlineStr">
        <is>
          <t>CANON-202604-007262</t>
        </is>
      </c>
      <c r="B7225" s="9" t="inlineStr">
        <is>
          <t>2026-04</t>
        </is>
      </c>
      <c r="C7225" s="10" t="n">
        <v>46124</v>
      </c>
      <c r="D7225" s="9" t="inlineStr">
        <is>
          <t>Bound</t>
        </is>
      </c>
      <c r="E7225" s="8" t="inlineStr">
        <is>
          <t>Sunniva Larsson</t>
        </is>
      </c>
      <c r="F7225" s="11" t="n">
        <v>1984</v>
      </c>
      <c r="G7225" s="8" t="inlineStr">
        <is>
          <t>Ferrari</t>
        </is>
      </c>
      <c r="H7225" s="8" t="inlineStr">
        <is>
          <t>275 GTB/4</t>
        </is>
      </c>
      <c r="I7225" s="8" t="inlineStr">
        <is>
          <t>TH4MGFMDMWYSSBCL0</t>
        </is>
      </c>
      <c r="J7225" s="8" t="inlineStr">
        <is>
          <t>07 - Post-War Classic (1946-1972)</t>
        </is>
      </c>
      <c r="K7225" s="12" t="n">
        <v>660000</v>
      </c>
      <c r="L7225" s="8" t="inlineStr">
        <is>
          <t>Florida</t>
        </is>
      </c>
      <c r="M7225" s="13" t="n">
        <v>7603.7</v>
      </c>
      <c r="N7225" s="13" t="n">
        <v>6314.87</v>
      </c>
      <c r="O7225" s="8" t="n"/>
    </row>
    <row r="7226">
      <c r="A7226" s="8" t="inlineStr">
        <is>
          <t>CANON-202604-007263</t>
        </is>
      </c>
      <c r="B7226" s="9" t="inlineStr">
        <is>
          <t>2026-04</t>
        </is>
      </c>
      <c r="C7226" s="10" t="n">
        <v>46113</v>
      </c>
      <c r="D7226" s="9" t="inlineStr">
        <is>
          <t>Bound</t>
        </is>
      </c>
      <c r="E7226" s="8" t="inlineStr">
        <is>
          <t>Marisol Pennington</t>
        </is>
      </c>
      <c r="F7226" s="11" t="n">
        <v>1996</v>
      </c>
      <c r="G7226" s="8" t="inlineStr">
        <is>
          <t>Ferrari</t>
        </is>
      </c>
      <c r="H7226" s="8" t="inlineStr">
        <is>
          <t>296 GTB</t>
        </is>
      </c>
      <c r="I7226" s="8" t="inlineStr">
        <is>
          <t>27F7K1YU976SVJRG6</t>
        </is>
      </c>
      <c r="J7226" s="8" t="inlineStr">
        <is>
          <t>03 - Supercar</t>
        </is>
      </c>
      <c r="K7226" s="12" t="n">
        <v>500000</v>
      </c>
      <c r="L7226" s="8" t="inlineStr">
        <is>
          <t>Ohio</t>
        </is>
      </c>
      <c r="M7226" s="13" t="n">
        <v>12457.55</v>
      </c>
      <c r="N7226" s="13" t="n">
        <v>10346</v>
      </c>
      <c r="O7226" s="8" t="n"/>
    </row>
    <row r="7227">
      <c r="A7227" s="8" t="inlineStr">
        <is>
          <t>CANON-202604-007264</t>
        </is>
      </c>
      <c r="B7227" s="9" t="inlineStr">
        <is>
          <t>2026-04</t>
        </is>
      </c>
      <c r="C7227" s="10" t="n">
        <v>46139</v>
      </c>
      <c r="D7227" s="9" t="inlineStr">
        <is>
          <t>Bound</t>
        </is>
      </c>
      <c r="E7227" s="8" t="inlineStr">
        <is>
          <t>Lorenzo Ashcombe</t>
        </is>
      </c>
      <c r="F7227" s="11" t="n">
        <v>1973</v>
      </c>
      <c r="G7227" s="8" t="inlineStr">
        <is>
          <t>Bentley</t>
        </is>
      </c>
      <c r="H7227" s="8" t="inlineStr">
        <is>
          <t>Continental GT</t>
        </is>
      </c>
      <c r="I7227" s="8" t="inlineStr">
        <is>
          <t>1M439U1VLYYEFBFHV</t>
        </is>
      </c>
      <c r="J7227" s="8" t="inlineStr">
        <is>
          <t>02 - Sports / GT</t>
        </is>
      </c>
      <c r="K7227" s="12" t="n">
        <v>480000</v>
      </c>
      <c r="L7227" s="8" t="inlineStr">
        <is>
          <t>Virginia</t>
        </is>
      </c>
      <c r="M7227" s="13" t="n">
        <v>7403.77</v>
      </c>
      <c r="N7227" s="13" t="n">
        <v>6148.83</v>
      </c>
      <c r="O7227" s="8" t="n"/>
    </row>
    <row r="7228">
      <c r="A7228" s="8" t="inlineStr">
        <is>
          <t>CANON-202604-007265</t>
        </is>
      </c>
      <c r="B7228" s="9" t="inlineStr">
        <is>
          <t>2026-04</t>
        </is>
      </c>
      <c r="C7228" s="10" t="n">
        <v>46115</v>
      </c>
      <c r="D7228" s="9" t="inlineStr">
        <is>
          <t>Bound</t>
        </is>
      </c>
      <c r="E7228" s="8" t="inlineStr">
        <is>
          <t>Fenwick Rourke</t>
        </is>
      </c>
      <c r="F7228" s="11" t="n">
        <v>2009</v>
      </c>
      <c r="G7228" s="8" t="inlineStr">
        <is>
          <t>Alfa Romeo</t>
        </is>
      </c>
      <c r="H7228" s="8" t="inlineStr">
        <is>
          <t>8C 2900</t>
        </is>
      </c>
      <c r="I7228" s="8" t="inlineStr">
        <is>
          <t>KL6TVY64AHGL7TZKA</t>
        </is>
      </c>
      <c r="J7228" s="8" t="inlineStr">
        <is>
          <t>06 - Vintage Pre-War (pre-1946)</t>
        </is>
      </c>
      <c r="K7228" s="12" t="n">
        <v>705000</v>
      </c>
      <c r="L7228" s="8" t="inlineStr">
        <is>
          <t>Minnesota</t>
        </is>
      </c>
      <c r="M7228" s="13" t="n">
        <v>6672.23</v>
      </c>
      <c r="N7228" s="13" t="n">
        <v>5541.29</v>
      </c>
      <c r="O7228" s="8" t="n"/>
    </row>
    <row r="7229">
      <c r="A7229" s="8" t="inlineStr">
        <is>
          <t>CANON-202604-007266</t>
        </is>
      </c>
      <c r="B7229" s="9" t="inlineStr">
        <is>
          <t>2026-04</t>
        </is>
      </c>
      <c r="C7229" s="10" t="n">
        <v>46115</v>
      </c>
      <c r="D7229" s="9" t="inlineStr">
        <is>
          <t>Bound</t>
        </is>
      </c>
      <c r="E7229" s="8" t="inlineStr">
        <is>
          <t>Horace Thistlewood</t>
        </is>
      </c>
      <c r="F7229" s="11" t="n">
        <v>1976</v>
      </c>
      <c r="G7229" s="8" t="inlineStr">
        <is>
          <t>Jaguar</t>
        </is>
      </c>
      <c r="H7229" s="8" t="inlineStr">
        <is>
          <t>E-Type Series 1</t>
        </is>
      </c>
      <c r="I7229" s="8" t="inlineStr">
        <is>
          <t>VULENLTDGZSJZ22GG</t>
        </is>
      </c>
      <c r="J7229" s="8" t="inlineStr">
        <is>
          <t>07 - Post-War Classic (1946-1972)</t>
        </is>
      </c>
      <c r="K7229" s="12" t="n">
        <v>995000</v>
      </c>
      <c r="L7229" s="8" t="inlineStr">
        <is>
          <t>New York</t>
        </is>
      </c>
      <c r="M7229" s="13" t="n">
        <v>10332.98</v>
      </c>
      <c r="N7229" s="13" t="n">
        <v>8581.540000000001</v>
      </c>
      <c r="O7229" s="8" t="n"/>
    </row>
    <row r="7230">
      <c r="A7230" s="8" t="inlineStr">
        <is>
          <t>CANON-202604-007267</t>
        </is>
      </c>
      <c r="B7230" s="9" t="inlineStr">
        <is>
          <t>2026-04</t>
        </is>
      </c>
      <c r="C7230" s="10" t="n">
        <v>46126</v>
      </c>
      <c r="D7230" s="9" t="inlineStr">
        <is>
          <t>Bound</t>
        </is>
      </c>
      <c r="E7230" s="8" t="inlineStr">
        <is>
          <t>Fitzgerald Fairweather</t>
        </is>
      </c>
      <c r="F7230" s="11" t="n">
        <v>2020</v>
      </c>
      <c r="G7230" s="8" t="inlineStr">
        <is>
          <t>Ferrari</t>
        </is>
      </c>
      <c r="H7230" s="8" t="inlineStr">
        <is>
          <t>SF90 Stradale</t>
        </is>
      </c>
      <c r="I7230" s="8" t="inlineStr">
        <is>
          <t>GNH75JFMWEFMTD5UY</t>
        </is>
      </c>
      <c r="J7230" s="8" t="inlineStr">
        <is>
          <t>03 - Supercar</t>
        </is>
      </c>
      <c r="K7230" s="12" t="n">
        <v>1120000</v>
      </c>
      <c r="L7230" s="8" t="inlineStr">
        <is>
          <t>Mississippi</t>
        </is>
      </c>
      <c r="M7230" s="13" t="n">
        <v>20117.74</v>
      </c>
      <c r="N7230" s="13" t="n">
        <v>16707.78</v>
      </c>
      <c r="O7230" s="8" t="n"/>
    </row>
    <row r="7231">
      <c r="A7231" s="8" t="inlineStr">
        <is>
          <t>CANON-202604-007268</t>
        </is>
      </c>
      <c r="B7231" s="9" t="inlineStr">
        <is>
          <t>2026-04</t>
        </is>
      </c>
      <c r="C7231" s="10" t="n">
        <v>46138</v>
      </c>
      <c r="D7231" s="9" t="inlineStr">
        <is>
          <t>Bound</t>
        </is>
      </c>
      <c r="E7231" s="8" t="inlineStr">
        <is>
          <t>Horace Nakashima</t>
        </is>
      </c>
      <c r="F7231" s="11" t="n">
        <v>1989</v>
      </c>
      <c r="G7231" s="8" t="inlineStr">
        <is>
          <t>Lamborghini</t>
        </is>
      </c>
      <c r="H7231" s="8" t="inlineStr">
        <is>
          <t>Huracan EVO</t>
        </is>
      </c>
      <c r="I7231" s="8" t="inlineStr">
        <is>
          <t>20BDNACTT6XYL949M</t>
        </is>
      </c>
      <c r="J7231" s="8" t="inlineStr">
        <is>
          <t>03 - Supercar</t>
        </is>
      </c>
      <c r="K7231" s="12" t="n">
        <v>830000</v>
      </c>
      <c r="L7231" s="8" t="inlineStr">
        <is>
          <t>Kentucky</t>
        </is>
      </c>
      <c r="M7231" s="13" t="n">
        <v>19935.66</v>
      </c>
      <c r="N7231" s="13" t="n">
        <v>16556.57</v>
      </c>
      <c r="O7231" s="8" t="n"/>
    </row>
    <row r="7232">
      <c r="A7232" s="8" t="inlineStr">
        <is>
          <t>CANON-202604-007269</t>
        </is>
      </c>
      <c r="B7232" s="9" t="inlineStr">
        <is>
          <t>2026-04</t>
        </is>
      </c>
      <c r="C7232" s="10" t="n">
        <v>46126</v>
      </c>
      <c r="D7232" s="9" t="inlineStr">
        <is>
          <t>Bound</t>
        </is>
      </c>
      <c r="E7232" s="8" t="inlineStr">
        <is>
          <t>Saoirse Harrington</t>
        </is>
      </c>
      <c r="F7232" s="11" t="n">
        <v>2020</v>
      </c>
      <c r="G7232" s="8" t="inlineStr">
        <is>
          <t>Mercedes-Benz</t>
        </is>
      </c>
      <c r="H7232" s="8" t="inlineStr">
        <is>
          <t>AMG GT</t>
        </is>
      </c>
      <c r="I7232" s="8" t="inlineStr">
        <is>
          <t>ATGETYW7P7EP28J5M</t>
        </is>
      </c>
      <c r="J7232" s="8" t="inlineStr">
        <is>
          <t>02 - Sports / GT</t>
        </is>
      </c>
      <c r="K7232" s="12" t="n">
        <v>475000</v>
      </c>
      <c r="L7232" s="8" t="inlineStr">
        <is>
          <t>Kansas</t>
        </is>
      </c>
      <c r="M7232" s="13" t="n">
        <v>6520.05</v>
      </c>
      <c r="N7232" s="13" t="n">
        <v>5414.9</v>
      </c>
      <c r="O7232" s="8" t="n"/>
    </row>
    <row r="7233">
      <c r="A7233" s="8" t="inlineStr">
        <is>
          <t>CANON-202604-007271</t>
        </is>
      </c>
      <c r="B7233" s="9" t="inlineStr">
        <is>
          <t>2026-04</t>
        </is>
      </c>
      <c r="C7233" s="10" t="n">
        <v>46122</v>
      </c>
      <c r="D7233" s="9" t="inlineStr">
        <is>
          <t>Bound</t>
        </is>
      </c>
      <c r="E7233" s="8" t="inlineStr">
        <is>
          <t>Marisol Harrington</t>
        </is>
      </c>
      <c r="F7233" s="11" t="n">
        <v>2010</v>
      </c>
      <c r="G7233" s="8" t="inlineStr">
        <is>
          <t>McLaren</t>
        </is>
      </c>
      <c r="H7233" s="8" t="inlineStr">
        <is>
          <t>750S</t>
        </is>
      </c>
      <c r="I7233" s="8" t="inlineStr">
        <is>
          <t>UZ7U8XABCA8NKWEWT</t>
        </is>
      </c>
      <c r="J7233" s="8" t="inlineStr">
        <is>
          <t>03 - Supercar</t>
        </is>
      </c>
      <c r="K7233" s="12" t="n">
        <v>670000</v>
      </c>
      <c r="L7233" s="8" t="inlineStr">
        <is>
          <t>Washington</t>
        </is>
      </c>
      <c r="M7233" s="13" t="n">
        <v>11529.06</v>
      </c>
      <c r="N7233" s="13" t="n">
        <v>9574.879999999999</v>
      </c>
      <c r="O7233" s="8" t="n"/>
    </row>
    <row r="7234">
      <c r="A7234" s="8" t="inlineStr">
        <is>
          <t>CANON-202604-007272</t>
        </is>
      </c>
      <c r="B7234" s="9" t="inlineStr">
        <is>
          <t>2026-04</t>
        </is>
      </c>
      <c r="C7234" s="10" t="n">
        <v>46114</v>
      </c>
      <c r="D7234" s="9" t="inlineStr">
        <is>
          <t>Bound</t>
        </is>
      </c>
      <c r="E7234" s="8" t="inlineStr">
        <is>
          <t>Callum Kingsford</t>
        </is>
      </c>
      <c r="F7234" s="11" t="n">
        <v>1998</v>
      </c>
      <c r="G7234" s="8" t="inlineStr">
        <is>
          <t>BMW</t>
        </is>
      </c>
      <c r="H7234" s="8" t="inlineStr">
        <is>
          <t>M8 Competition</t>
        </is>
      </c>
      <c r="I7234" s="8" t="inlineStr">
        <is>
          <t>VK1MTB2AFUVR10ASB</t>
        </is>
      </c>
      <c r="J7234" s="8" t="inlineStr">
        <is>
          <t>02 - Sports / GT</t>
        </is>
      </c>
      <c r="K7234" s="12" t="n">
        <v>590000</v>
      </c>
      <c r="L7234" s="8" t="inlineStr">
        <is>
          <t>Washington</t>
        </is>
      </c>
      <c r="M7234" s="13" t="n">
        <v>6946.42</v>
      </c>
      <c r="N7234" s="13" t="n">
        <v>5769</v>
      </c>
      <c r="O7234" s="8" t="n"/>
    </row>
    <row r="7235">
      <c r="A7235" s="8" t="inlineStr">
        <is>
          <t>CANON-202604-007275</t>
        </is>
      </c>
      <c r="B7235" s="9" t="inlineStr">
        <is>
          <t>2026-04</t>
        </is>
      </c>
      <c r="C7235" s="10" t="n">
        <v>46115</v>
      </c>
      <c r="D7235" s="9" t="inlineStr">
        <is>
          <t>Bound</t>
        </is>
      </c>
      <c r="E7235" s="8" t="inlineStr">
        <is>
          <t>Emiliano Bellandi</t>
        </is>
      </c>
      <c r="F7235" s="11" t="n">
        <v>2019</v>
      </c>
      <c r="G7235" s="8" t="inlineStr">
        <is>
          <t>Lamborghini</t>
        </is>
      </c>
      <c r="H7235" s="8" t="inlineStr">
        <is>
          <t>Huracan EVO</t>
        </is>
      </c>
      <c r="I7235" s="8" t="inlineStr">
        <is>
          <t>H7XC9K4XRNL4TZ39U</t>
        </is>
      </c>
      <c r="J7235" s="8" t="inlineStr">
        <is>
          <t>03 - Supercar</t>
        </is>
      </c>
      <c r="K7235" s="12" t="n">
        <v>320000</v>
      </c>
      <c r="L7235" s="8" t="inlineStr">
        <is>
          <t>California</t>
        </is>
      </c>
      <c r="M7235" s="13" t="n">
        <v>9373.58</v>
      </c>
      <c r="N7235" s="13" t="n">
        <v>7784.76</v>
      </c>
      <c r="O7235" s="8" t="n"/>
    </row>
    <row r="7236">
      <c r="A7236" s="8" t="inlineStr">
        <is>
          <t>CANON-202604-007278</t>
        </is>
      </c>
      <c r="B7236" s="9" t="inlineStr">
        <is>
          <t>2026-04</t>
        </is>
      </c>
      <c r="C7236" s="10" t="n">
        <v>46115</v>
      </c>
      <c r="D7236" s="9" t="inlineStr">
        <is>
          <t>Bound</t>
        </is>
      </c>
      <c r="E7236" s="8" t="inlineStr">
        <is>
          <t>Ingrid Fairweather</t>
        </is>
      </c>
      <c r="F7236" s="11" t="n">
        <v>1989</v>
      </c>
      <c r="G7236" s="8" t="inlineStr">
        <is>
          <t>Bentley</t>
        </is>
      </c>
      <c r="H7236" s="8" t="inlineStr">
        <is>
          <t>Continental GT</t>
        </is>
      </c>
      <c r="I7236" s="8" t="inlineStr">
        <is>
          <t>VY8FZRE6NVX6LE135</t>
        </is>
      </c>
      <c r="J7236" s="8" t="inlineStr">
        <is>
          <t>02 - Sports / GT</t>
        </is>
      </c>
      <c r="K7236" s="12" t="n">
        <v>375000</v>
      </c>
      <c r="L7236" s="8" t="inlineStr">
        <is>
          <t>Missouri</t>
        </is>
      </c>
      <c r="M7236" s="13" t="n">
        <v>5625</v>
      </c>
      <c r="N7236" s="13" t="n">
        <v>4671.56</v>
      </c>
      <c r="O7236" s="8" t="n"/>
    </row>
    <row r="7237">
      <c r="A7237" s="8" t="inlineStr">
        <is>
          <t>CANON-202604-007279</t>
        </is>
      </c>
      <c r="B7237" s="9" t="inlineStr">
        <is>
          <t>2026-04</t>
        </is>
      </c>
      <c r="C7237" s="10" t="n">
        <v>46117</v>
      </c>
      <c r="D7237" s="9" t="inlineStr">
        <is>
          <t>Bound</t>
        </is>
      </c>
      <c r="E7237" s="8" t="inlineStr">
        <is>
          <t>Sunniva Farkas</t>
        </is>
      </c>
      <c r="F7237" s="11" t="n">
        <v>1985</v>
      </c>
      <c r="G7237" s="8" t="inlineStr">
        <is>
          <t>Lamborghini</t>
        </is>
      </c>
      <c r="H7237" s="8" t="inlineStr">
        <is>
          <t>Huracan EVO</t>
        </is>
      </c>
      <c r="I7237" s="8" t="inlineStr">
        <is>
          <t>93TTW2FRWTRWV8DDA</t>
        </is>
      </c>
      <c r="J7237" s="8" t="inlineStr">
        <is>
          <t>03 - Supercar</t>
        </is>
      </c>
      <c r="K7237" s="12" t="n">
        <v>1710000</v>
      </c>
      <c r="L7237" s="8" t="inlineStr">
        <is>
          <t>Michigan</t>
        </is>
      </c>
      <c r="M7237" s="13" t="n">
        <v>40007.55</v>
      </c>
      <c r="N7237" s="13" t="n">
        <v>33226.27</v>
      </c>
      <c r="O7237" s="8" t="n"/>
    </row>
    <row r="7238">
      <c r="A7238" s="8" t="inlineStr">
        <is>
          <t>CANON-202604-007280</t>
        </is>
      </c>
      <c r="B7238" s="9" t="inlineStr">
        <is>
          <t>2026-04</t>
        </is>
      </c>
      <c r="C7238" s="10" t="n">
        <v>46135</v>
      </c>
      <c r="D7238" s="9" t="inlineStr">
        <is>
          <t>Bound</t>
        </is>
      </c>
      <c r="E7238" s="8" t="inlineStr">
        <is>
          <t>Fitzgerald Delacroix</t>
        </is>
      </c>
      <c r="F7238" s="11" t="n">
        <v>1984</v>
      </c>
      <c r="G7238" s="8" t="inlineStr">
        <is>
          <t>BMW</t>
        </is>
      </c>
      <c r="H7238" s="8" t="inlineStr">
        <is>
          <t>M8 Competition</t>
        </is>
      </c>
      <c r="I7238" s="8" t="inlineStr">
        <is>
          <t>HABYY5KW3NHFDMY62</t>
        </is>
      </c>
      <c r="J7238" s="8" t="inlineStr">
        <is>
          <t>02 - Sports / GT</t>
        </is>
      </c>
      <c r="K7238" s="12" t="n">
        <v>400000</v>
      </c>
      <c r="L7238" s="8" t="inlineStr">
        <is>
          <t>California</t>
        </is>
      </c>
      <c r="M7238" s="13" t="n">
        <v>7641.51</v>
      </c>
      <c r="N7238" s="13" t="n">
        <v>6346.27</v>
      </c>
      <c r="O7238" s="8" t="n"/>
    </row>
    <row r="7239">
      <c r="A7239" s="8" t="inlineStr">
        <is>
          <t>CANON-202604-007281</t>
        </is>
      </c>
      <c r="B7239" s="9" t="inlineStr">
        <is>
          <t>2026-04</t>
        </is>
      </c>
      <c r="C7239" s="10" t="n">
        <v>46128</v>
      </c>
      <c r="D7239" s="9" t="inlineStr">
        <is>
          <t>Bound</t>
        </is>
      </c>
      <c r="E7239" s="8" t="inlineStr">
        <is>
          <t>Ingrid Larsson</t>
        </is>
      </c>
      <c r="F7239" s="11" t="n">
        <v>1971</v>
      </c>
      <c r="G7239" s="8" t="inlineStr">
        <is>
          <t>Mercedes-Benz</t>
        </is>
      </c>
      <c r="H7239" s="8" t="inlineStr">
        <is>
          <t>AMG GT</t>
        </is>
      </c>
      <c r="I7239" s="8" t="inlineStr">
        <is>
          <t>T5B6CWWGGLR67CMJZ</t>
        </is>
      </c>
      <c r="J7239" s="8" t="inlineStr">
        <is>
          <t>02 - Sports / GT</t>
        </is>
      </c>
      <c r="K7239" s="12" t="n">
        <v>595000</v>
      </c>
      <c r="L7239" s="8" t="inlineStr">
        <is>
          <t>Kansas</t>
        </is>
      </c>
      <c r="M7239" s="13" t="n">
        <v>7078.25</v>
      </c>
      <c r="N7239" s="13" t="n">
        <v>5878.49</v>
      </c>
      <c r="O7239" s="8" t="n"/>
    </row>
    <row r="7240">
      <c r="A7240" s="8" t="inlineStr">
        <is>
          <t>CANON-202604-007286</t>
        </is>
      </c>
      <c r="B7240" s="9" t="inlineStr">
        <is>
          <t>2026-04</t>
        </is>
      </c>
      <c r="C7240" s="10" t="n">
        <v>46128</v>
      </c>
      <c r="D7240" s="9" t="inlineStr">
        <is>
          <t>Bound</t>
        </is>
      </c>
      <c r="E7240" s="8" t="inlineStr">
        <is>
          <t>Fenwick Ashcombe</t>
        </is>
      </c>
      <c r="F7240" s="11" t="n">
        <v>1967</v>
      </c>
      <c r="G7240" s="8" t="inlineStr">
        <is>
          <t>Maserati</t>
        </is>
      </c>
      <c r="H7240" s="8" t="inlineStr">
        <is>
          <t>GranTurismo</t>
        </is>
      </c>
      <c r="I7240" s="8" t="inlineStr">
        <is>
          <t>XRFF3N7TAA8MY9899</t>
        </is>
      </c>
      <c r="J7240" s="8" t="inlineStr">
        <is>
          <t>02 - Sports / GT</t>
        </is>
      </c>
      <c r="K7240" s="12" t="n">
        <v>225000</v>
      </c>
      <c r="L7240" s="8" t="inlineStr">
        <is>
          <t>Washington</t>
        </is>
      </c>
      <c r="M7240" s="13" t="n">
        <v>3749.43</v>
      </c>
      <c r="N7240" s="13" t="n">
        <v>3113.9</v>
      </c>
      <c r="O7240" s="8" t="n"/>
    </row>
    <row r="7241">
      <c r="A7241" s="8" t="inlineStr">
        <is>
          <t>CANON-202604-007287</t>
        </is>
      </c>
      <c r="B7241" s="9" t="inlineStr">
        <is>
          <t>2026-04</t>
        </is>
      </c>
      <c r="C7241" s="10" t="n">
        <v>46127</v>
      </c>
      <c r="D7241" s="9" t="inlineStr">
        <is>
          <t>Bound</t>
        </is>
      </c>
      <c r="E7241" s="8" t="inlineStr">
        <is>
          <t>Wilhelmina Fairweather</t>
        </is>
      </c>
      <c r="F7241" s="11" t="n">
        <v>1993</v>
      </c>
      <c r="G7241" s="8" t="inlineStr">
        <is>
          <t>Mercedes-Benz</t>
        </is>
      </c>
      <c r="H7241" s="8" t="inlineStr">
        <is>
          <t>AMG GT</t>
        </is>
      </c>
      <c r="I7241" s="8" t="inlineStr">
        <is>
          <t>HWF7D83TCWC89YP25</t>
        </is>
      </c>
      <c r="J7241" s="8" t="inlineStr">
        <is>
          <t>02 - Sports / GT</t>
        </is>
      </c>
      <c r="K7241" s="12" t="n">
        <v>315000</v>
      </c>
      <c r="L7241" s="8" t="inlineStr">
        <is>
          <t>Hawaii</t>
        </is>
      </c>
      <c r="M7241" s="13" t="n">
        <v>5794.81</v>
      </c>
      <c r="N7241" s="13" t="n">
        <v>4812.59</v>
      </c>
      <c r="O7241" s="8" t="n"/>
    </row>
    <row r="7242">
      <c r="A7242" s="8" t="inlineStr">
        <is>
          <t>CANON-202604-007290</t>
        </is>
      </c>
      <c r="B7242" s="9" t="inlineStr">
        <is>
          <t>2026-04</t>
        </is>
      </c>
      <c r="C7242" s="10" t="n">
        <v>46139</v>
      </c>
      <c r="D7242" s="9" t="inlineStr">
        <is>
          <t>Bound</t>
        </is>
      </c>
      <c r="E7242" s="8" t="inlineStr">
        <is>
          <t>Horace Rourke</t>
        </is>
      </c>
      <c r="F7242" s="11" t="n">
        <v>1983</v>
      </c>
      <c r="G7242" s="8" t="inlineStr">
        <is>
          <t>BMW</t>
        </is>
      </c>
      <c r="H7242" s="8" t="inlineStr">
        <is>
          <t>M8 Competition</t>
        </is>
      </c>
      <c r="I7242" s="8" t="inlineStr">
        <is>
          <t>58L0YZUYN0XRXVTB4</t>
        </is>
      </c>
      <c r="J7242" s="8" t="inlineStr">
        <is>
          <t>02 - Sports / GT</t>
        </is>
      </c>
      <c r="K7242" s="12" t="n">
        <v>295000</v>
      </c>
      <c r="L7242" s="8" t="inlineStr">
        <is>
          <t>Georgia</t>
        </is>
      </c>
      <c r="M7242" s="13" t="n">
        <v>4675.47</v>
      </c>
      <c r="N7242" s="13" t="n">
        <v>3882.98</v>
      </c>
      <c r="O7242" s="8" t="n"/>
    </row>
    <row r="7243">
      <c r="A7243" s="8" t="inlineStr">
        <is>
          <t>CANON-202604-007292</t>
        </is>
      </c>
      <c r="B7243" s="9" t="inlineStr">
        <is>
          <t>2026-04</t>
        </is>
      </c>
      <c r="C7243" s="10" t="n">
        <v>46139</v>
      </c>
      <c r="D7243" s="9" t="inlineStr">
        <is>
          <t>Bound</t>
        </is>
      </c>
      <c r="E7243" s="8" t="inlineStr">
        <is>
          <t>Beatrix Ashcombe</t>
        </is>
      </c>
      <c r="F7243" s="11" t="n">
        <v>1973</v>
      </c>
      <c r="G7243" s="8" t="inlineStr">
        <is>
          <t>Porsche</t>
        </is>
      </c>
      <c r="H7243" s="8" t="inlineStr">
        <is>
          <t>911 Turbo S</t>
        </is>
      </c>
      <c r="I7243" s="8" t="inlineStr">
        <is>
          <t>TRB1YE3NMX41D68EA</t>
        </is>
      </c>
      <c r="J7243" s="8" t="inlineStr">
        <is>
          <t>02 - Sports / GT</t>
        </is>
      </c>
      <c r="K7243" s="12" t="n">
        <v>340000</v>
      </c>
      <c r="L7243" s="8" t="inlineStr">
        <is>
          <t>Massachusetts</t>
        </is>
      </c>
      <c r="M7243" s="13" t="n">
        <v>6014.15</v>
      </c>
      <c r="N7243" s="13" t="n">
        <v>4994.75</v>
      </c>
      <c r="O7243" s="8" t="n"/>
    </row>
    <row r="7244">
      <c r="A7244" s="8" t="inlineStr">
        <is>
          <t>CANON-202604-007293</t>
        </is>
      </c>
      <c r="B7244" s="9" t="inlineStr">
        <is>
          <t>2026-04</t>
        </is>
      </c>
      <c r="C7244" s="10" t="n">
        <v>46137</v>
      </c>
      <c r="D7244" s="9" t="inlineStr">
        <is>
          <t>Bound</t>
        </is>
      </c>
      <c r="E7244" s="8" t="inlineStr">
        <is>
          <t>Noor Vasquez</t>
        </is>
      </c>
      <c r="F7244" s="11" t="n">
        <v>2005</v>
      </c>
      <c r="G7244" s="8" t="inlineStr">
        <is>
          <t>Mercedes-Benz</t>
        </is>
      </c>
      <c r="H7244" s="8" t="inlineStr">
        <is>
          <t>AMG GT</t>
        </is>
      </c>
      <c r="I7244" s="8" t="inlineStr">
        <is>
          <t>RS8PM47A7YNMPDXPP</t>
        </is>
      </c>
      <c r="J7244" s="8" t="inlineStr">
        <is>
          <t>02 - Sports / GT</t>
        </is>
      </c>
      <c r="K7244" s="12" t="n">
        <v>565000</v>
      </c>
      <c r="L7244" s="8" t="inlineStr">
        <is>
          <t>West Virginia</t>
        </is>
      </c>
      <c r="M7244" s="13" t="n">
        <v>9215.9</v>
      </c>
      <c r="N7244" s="13" t="n">
        <v>7653.8</v>
      </c>
      <c r="O7244" s="8" t="n"/>
    </row>
    <row r="7245">
      <c r="A7245" s="8" t="inlineStr">
        <is>
          <t>CANON-202604-007295</t>
        </is>
      </c>
      <c r="B7245" s="9" t="inlineStr">
        <is>
          <t>2026-04</t>
        </is>
      </c>
      <c r="C7245" s="10" t="n">
        <v>46124</v>
      </c>
      <c r="D7245" s="9" t="inlineStr">
        <is>
          <t>Bound</t>
        </is>
      </c>
      <c r="E7245" s="8" t="inlineStr">
        <is>
          <t>Wilhelmina Merriweather</t>
        </is>
      </c>
      <c r="F7245" s="11" t="n">
        <v>1975</v>
      </c>
      <c r="G7245" s="8" t="inlineStr">
        <is>
          <t>Aston Martin</t>
        </is>
      </c>
      <c r="H7245" s="8" t="inlineStr">
        <is>
          <t>DB12</t>
        </is>
      </c>
      <c r="I7245" s="8" t="inlineStr">
        <is>
          <t>6KJZKXUD4TYUAGT5E</t>
        </is>
      </c>
      <c r="J7245" s="8" t="inlineStr">
        <is>
          <t>02 - Sports / GT</t>
        </is>
      </c>
      <c r="K7245" s="12" t="n">
        <v>625000</v>
      </c>
      <c r="L7245" s="8" t="inlineStr">
        <is>
          <t>Mississippi</t>
        </is>
      </c>
      <c r="M7245" s="13" t="n">
        <v>9121.459999999999</v>
      </c>
      <c r="N7245" s="13" t="n">
        <v>7575.37</v>
      </c>
      <c r="O7245" s="8" t="n"/>
    </row>
    <row r="7246">
      <c r="A7246" s="8" t="inlineStr">
        <is>
          <t>CANON-202604-007296</t>
        </is>
      </c>
      <c r="B7246" s="9" t="inlineStr">
        <is>
          <t>2026-04</t>
        </is>
      </c>
      <c r="C7246" s="10" t="n">
        <v>46114</v>
      </c>
      <c r="D7246" s="9" t="inlineStr">
        <is>
          <t>Bound</t>
        </is>
      </c>
      <c r="E7246" s="8" t="inlineStr">
        <is>
          <t>Leopold Harrington</t>
        </is>
      </c>
      <c r="F7246" s="11" t="n">
        <v>1975</v>
      </c>
      <c r="G7246" s="8" t="inlineStr">
        <is>
          <t>Bentley</t>
        </is>
      </c>
      <c r="H7246" s="8" t="inlineStr">
        <is>
          <t>Continental GT</t>
        </is>
      </c>
      <c r="I7246" s="8" t="inlineStr">
        <is>
          <t>L1CS7RB79G2T0VWW0</t>
        </is>
      </c>
      <c r="J7246" s="8" t="inlineStr">
        <is>
          <t>02 - Sports / GT</t>
        </is>
      </c>
      <c r="K7246" s="12" t="n">
        <v>265000</v>
      </c>
      <c r="L7246" s="8" t="inlineStr">
        <is>
          <t>Wisconsin</t>
        </is>
      </c>
      <c r="M7246" s="13" t="n">
        <v>4500</v>
      </c>
      <c r="N7246" s="13" t="n">
        <v>3737.25</v>
      </c>
      <c r="O7246" s="8" t="n"/>
    </row>
    <row r="7247">
      <c r="A7247" s="8" t="inlineStr">
        <is>
          <t>CANON-202604-007297</t>
        </is>
      </c>
      <c r="B7247" s="9" t="inlineStr">
        <is>
          <t>2026-04</t>
        </is>
      </c>
      <c r="C7247" s="10" t="n">
        <v>46116</v>
      </c>
      <c r="D7247" s="9" t="inlineStr">
        <is>
          <t>Bound</t>
        </is>
      </c>
      <c r="E7247" s="8" t="inlineStr">
        <is>
          <t>Lorenzo Larsson</t>
        </is>
      </c>
      <c r="F7247" s="11" t="n">
        <v>1975</v>
      </c>
      <c r="G7247" s="8" t="inlineStr">
        <is>
          <t>Ferrari</t>
        </is>
      </c>
      <c r="H7247" s="8" t="inlineStr">
        <is>
          <t>296 GTB</t>
        </is>
      </c>
      <c r="I7247" s="8" t="inlineStr">
        <is>
          <t>3EHHMGDM480B1S8GL</t>
        </is>
      </c>
      <c r="J7247" s="8" t="inlineStr">
        <is>
          <t>03 - Supercar</t>
        </is>
      </c>
      <c r="K7247" s="12" t="n">
        <v>725000</v>
      </c>
      <c r="L7247" s="8" t="inlineStr">
        <is>
          <t>Maryland</t>
        </is>
      </c>
      <c r="M7247" s="13" t="n">
        <v>12345.52</v>
      </c>
      <c r="N7247" s="13" t="n">
        <v>10252.95</v>
      </c>
      <c r="O7247" s="8" t="n"/>
    </row>
    <row r="7248">
      <c r="A7248" s="8" t="inlineStr">
        <is>
          <t>CANON-202604-007298</t>
        </is>
      </c>
      <c r="B7248" s="9" t="inlineStr">
        <is>
          <t>2026-04</t>
        </is>
      </c>
      <c r="C7248" s="10" t="n">
        <v>46127</v>
      </c>
      <c r="D7248" s="9" t="inlineStr">
        <is>
          <t>Bound</t>
        </is>
      </c>
      <c r="E7248" s="8" t="inlineStr">
        <is>
          <t>Sunniva Bellandi</t>
        </is>
      </c>
      <c r="F7248" s="11" t="n">
        <v>2023</v>
      </c>
      <c r="G7248" s="8" t="inlineStr">
        <is>
          <t>Ringbrothers</t>
        </is>
      </c>
      <c r="H7248" s="8" t="inlineStr">
        <is>
          <t>Mustang</t>
        </is>
      </c>
      <c r="I7248" s="8" t="inlineStr">
        <is>
          <t>NMNY25CT8JAVGSEMT</t>
        </is>
      </c>
      <c r="J7248" s="8" t="inlineStr">
        <is>
          <t>11 - Restomod / Coachbuilt / Bespoke</t>
        </is>
      </c>
      <c r="K7248" s="12" t="n">
        <v>580000</v>
      </c>
      <c r="L7248" s="8" t="inlineStr">
        <is>
          <t>Texas</t>
        </is>
      </c>
      <c r="M7248" s="13" t="n">
        <v>9816.23</v>
      </c>
      <c r="N7248" s="13" t="n">
        <v>8152.38</v>
      </c>
      <c r="O7248" s="8" t="n"/>
    </row>
    <row r="7249">
      <c r="A7249" s="8" t="inlineStr">
        <is>
          <t>CANON-202604-007299</t>
        </is>
      </c>
      <c r="B7249" s="9" t="inlineStr">
        <is>
          <t>2026-04</t>
        </is>
      </c>
      <c r="C7249" s="10" t="n">
        <v>46129</v>
      </c>
      <c r="D7249" s="9" t="inlineStr">
        <is>
          <t>Bound</t>
        </is>
      </c>
      <c r="E7249" s="8" t="inlineStr">
        <is>
          <t>Anouk Merriweather</t>
        </is>
      </c>
      <c r="F7249" s="11" t="n">
        <v>2023</v>
      </c>
      <c r="G7249" s="8" t="inlineStr">
        <is>
          <t>Porsche</t>
        </is>
      </c>
      <c r="H7249" s="8" t="inlineStr">
        <is>
          <t>911 Turbo S</t>
        </is>
      </c>
      <c r="I7249" s="8" t="inlineStr">
        <is>
          <t>G3F9YHLT6PE48MCCK</t>
        </is>
      </c>
      <c r="J7249" s="8" t="inlineStr">
        <is>
          <t>02 - Sports / GT</t>
        </is>
      </c>
      <c r="K7249" s="12" t="n">
        <v>565000</v>
      </c>
      <c r="L7249" s="8" t="inlineStr">
        <is>
          <t>Illinois</t>
        </is>
      </c>
      <c r="M7249" s="13" t="n">
        <v>9423.77</v>
      </c>
      <c r="N7249" s="13" t="n">
        <v>7826.44</v>
      </c>
      <c r="O7249" s="8" t="n"/>
    </row>
    <row r="7250">
      <c r="A7250" s="8" t="inlineStr">
        <is>
          <t>CANON-202604-007300</t>
        </is>
      </c>
      <c r="B7250" s="9" t="inlineStr">
        <is>
          <t>2026-04</t>
        </is>
      </c>
      <c r="C7250" s="10" t="n">
        <v>46130</v>
      </c>
      <c r="D7250" s="9" t="inlineStr">
        <is>
          <t>Bound</t>
        </is>
      </c>
      <c r="E7250" s="8" t="inlineStr">
        <is>
          <t>Ingrid Whitlock</t>
        </is>
      </c>
      <c r="F7250" s="11" t="n">
        <v>1969</v>
      </c>
      <c r="G7250" s="8" t="inlineStr">
        <is>
          <t>BMW</t>
        </is>
      </c>
      <c r="H7250" s="8" t="inlineStr">
        <is>
          <t>M8 Competition</t>
        </is>
      </c>
      <c r="I7250" s="8" t="inlineStr">
        <is>
          <t>RH4PL93BUEG7XPT8U</t>
        </is>
      </c>
      <c r="J7250" s="8" t="inlineStr">
        <is>
          <t>02 - Sports / GT</t>
        </is>
      </c>
      <c r="K7250" s="12" t="n">
        <v>240000</v>
      </c>
      <c r="L7250" s="8" t="inlineStr">
        <is>
          <t>Ohio</t>
        </is>
      </c>
      <c r="M7250" s="13" t="n">
        <v>5790.79</v>
      </c>
      <c r="N7250" s="13" t="n">
        <v>4809.25</v>
      </c>
      <c r="O7250" s="8" t="n"/>
    </row>
    <row r="7251">
      <c r="A7251" s="8" t="inlineStr">
        <is>
          <t>CANON-202604-007301</t>
        </is>
      </c>
      <c r="B7251" s="9" t="inlineStr">
        <is>
          <t>2026-04</t>
        </is>
      </c>
      <c r="C7251" s="10" t="n">
        <v>46130</v>
      </c>
      <c r="D7251" s="9" t="inlineStr">
        <is>
          <t>Bound</t>
        </is>
      </c>
      <c r="E7251" s="8" t="inlineStr">
        <is>
          <t>Everett Vasquez</t>
        </is>
      </c>
      <c r="F7251" s="11" t="n">
        <v>1970</v>
      </c>
      <c r="G7251" s="8" t="inlineStr">
        <is>
          <t>Mercedes-Benz</t>
        </is>
      </c>
      <c r="H7251" s="8" t="inlineStr">
        <is>
          <t>AMG GT</t>
        </is>
      </c>
      <c r="I7251" s="8" t="inlineStr">
        <is>
          <t>HGW0NYVLCU9RAZ3AD</t>
        </is>
      </c>
      <c r="J7251" s="8" t="inlineStr">
        <is>
          <t>02 - Sports / GT</t>
        </is>
      </c>
      <c r="K7251" s="12" t="n">
        <v>690000</v>
      </c>
      <c r="L7251" s="8" t="inlineStr">
        <is>
          <t>Mississippi</t>
        </is>
      </c>
      <c r="M7251" s="13" t="n">
        <v>10070.09</v>
      </c>
      <c r="N7251" s="13" t="n">
        <v>8363.209999999999</v>
      </c>
      <c r="O7251" s="8" t="n"/>
    </row>
    <row r="7252">
      <c r="A7252" s="8" t="inlineStr">
        <is>
          <t>CANON-202604-007302</t>
        </is>
      </c>
      <c r="B7252" s="9" t="inlineStr">
        <is>
          <t>2026-04</t>
        </is>
      </c>
      <c r="C7252" s="10" t="n">
        <v>46117</v>
      </c>
      <c r="D7252" s="9" t="inlineStr">
        <is>
          <t>Bound</t>
        </is>
      </c>
      <c r="E7252" s="8" t="inlineStr">
        <is>
          <t>Saoirse Merriweather</t>
        </is>
      </c>
      <c r="F7252" s="11" t="n">
        <v>1987</v>
      </c>
      <c r="G7252" s="8" t="inlineStr">
        <is>
          <t>Aston Martin</t>
        </is>
      </c>
      <c r="H7252" s="8" t="inlineStr">
        <is>
          <t>DB12</t>
        </is>
      </c>
      <c r="I7252" s="8" t="inlineStr">
        <is>
          <t>LBDSYESR873F3NH5W</t>
        </is>
      </c>
      <c r="J7252" s="8" t="inlineStr">
        <is>
          <t>02 - Sports / GT</t>
        </is>
      </c>
      <c r="K7252" s="12" t="n">
        <v>245000</v>
      </c>
      <c r="L7252" s="8" t="inlineStr">
        <is>
          <t>Arkansas</t>
        </is>
      </c>
      <c r="M7252" s="13" t="n">
        <v>5868.91</v>
      </c>
      <c r="N7252" s="13" t="n">
        <v>4874.13</v>
      </c>
      <c r="O7252" s="8" t="n"/>
    </row>
    <row r="7253">
      <c r="A7253" s="8" t="inlineStr">
        <is>
          <t>CANON-202604-007303</t>
        </is>
      </c>
      <c r="B7253" s="9" t="inlineStr">
        <is>
          <t>2026-04</t>
        </is>
      </c>
      <c r="C7253" s="10" t="n">
        <v>46136</v>
      </c>
      <c r="D7253" s="9" t="inlineStr">
        <is>
          <t>Bound</t>
        </is>
      </c>
      <c r="E7253" s="8" t="inlineStr">
        <is>
          <t>Ottilie Fairweather</t>
        </is>
      </c>
      <c r="F7253" s="11" t="n">
        <v>1977</v>
      </c>
      <c r="G7253" s="8" t="inlineStr">
        <is>
          <t>Aston Martin</t>
        </is>
      </c>
      <c r="H7253" s="8" t="inlineStr">
        <is>
          <t>DB12</t>
        </is>
      </c>
      <c r="I7253" s="8" t="inlineStr">
        <is>
          <t>K3FAE5UKWCP7EFCND</t>
        </is>
      </c>
      <c r="J7253" s="8" t="inlineStr">
        <is>
          <t>02 - Sports / GT</t>
        </is>
      </c>
      <c r="K7253" s="12" t="n">
        <v>710000</v>
      </c>
      <c r="L7253" s="8" t="inlineStr">
        <is>
          <t>Montana</t>
        </is>
      </c>
      <c r="M7253" s="13" t="n">
        <v>8098.02</v>
      </c>
      <c r="N7253" s="13" t="n">
        <v>6725.41</v>
      </c>
      <c r="O7253" s="8" t="n"/>
    </row>
    <row r="7254">
      <c r="A7254" s="8" t="inlineStr">
        <is>
          <t>CANON-202604-007304</t>
        </is>
      </c>
      <c r="B7254" s="9" t="inlineStr">
        <is>
          <t>2026-04</t>
        </is>
      </c>
      <c r="C7254" s="10" t="n">
        <v>46127</v>
      </c>
      <c r="D7254" s="9" t="inlineStr">
        <is>
          <t>Bound</t>
        </is>
      </c>
      <c r="E7254" s="8" t="inlineStr">
        <is>
          <t>Desmond Bellandi</t>
        </is>
      </c>
      <c r="F7254" s="11" t="n">
        <v>1974</v>
      </c>
      <c r="G7254" s="8" t="inlineStr">
        <is>
          <t>Aston Martin</t>
        </is>
      </c>
      <c r="H7254" s="8" t="inlineStr">
        <is>
          <t>DB12</t>
        </is>
      </c>
      <c r="I7254" s="8" t="inlineStr">
        <is>
          <t>5687BJFLRUGCM7L11</t>
        </is>
      </c>
      <c r="J7254" s="8" t="inlineStr">
        <is>
          <t>02 - Sports / GT</t>
        </is>
      </c>
      <c r="K7254" s="12" t="n">
        <v>365000</v>
      </c>
      <c r="L7254" s="8" t="inlineStr">
        <is>
          <t>Louisiana</t>
        </is>
      </c>
      <c r="M7254" s="13" t="n">
        <v>6249.76</v>
      </c>
      <c r="N7254" s="13" t="n">
        <v>5190.43</v>
      </c>
      <c r="O7254" s="8" t="n"/>
    </row>
    <row r="7255">
      <c r="A7255" s="8" t="inlineStr">
        <is>
          <t>CANON-202604-007307</t>
        </is>
      </c>
      <c r="B7255" s="9" t="inlineStr">
        <is>
          <t>2026-04</t>
        </is>
      </c>
      <c r="C7255" s="10" t="n">
        <v>46141</v>
      </c>
      <c r="D7255" s="9" t="inlineStr">
        <is>
          <t>Bound</t>
        </is>
      </c>
      <c r="E7255" s="8" t="inlineStr">
        <is>
          <t>Callum Delacroix</t>
        </is>
      </c>
      <c r="F7255" s="11" t="n">
        <v>2006</v>
      </c>
      <c r="G7255" s="8" t="inlineStr">
        <is>
          <t>Aston Martin</t>
        </is>
      </c>
      <c r="H7255" s="8" t="inlineStr">
        <is>
          <t>DB5</t>
        </is>
      </c>
      <c r="I7255" s="8" t="inlineStr">
        <is>
          <t>HBTN8595PJLKDD94Y</t>
        </is>
      </c>
      <c r="J7255" s="8" t="inlineStr">
        <is>
          <t>07 - Post-War Classic (1946-1972)</t>
        </is>
      </c>
      <c r="K7255" s="12" t="n">
        <v>565000</v>
      </c>
      <c r="L7255" s="8" t="inlineStr">
        <is>
          <t>Michigan</t>
        </is>
      </c>
      <c r="M7255" s="13" t="n">
        <v>7105.14</v>
      </c>
      <c r="N7255" s="13" t="n">
        <v>5900.82</v>
      </c>
      <c r="O7255" s="8" t="n"/>
    </row>
    <row r="7256">
      <c r="A7256" s="8" t="inlineStr">
        <is>
          <t>CANON-202604-007310</t>
        </is>
      </c>
      <c r="B7256" s="9" t="inlineStr">
        <is>
          <t>2026-04</t>
        </is>
      </c>
      <c r="C7256" s="10" t="n">
        <v>46135</v>
      </c>
      <c r="D7256" s="9" t="inlineStr">
        <is>
          <t>Bound</t>
        </is>
      </c>
      <c r="E7256" s="8" t="inlineStr">
        <is>
          <t>Everett Blackwood</t>
        </is>
      </c>
      <c r="F7256" s="11" t="n">
        <v>1962</v>
      </c>
      <c r="G7256" s="8" t="inlineStr">
        <is>
          <t>Aston Martin</t>
        </is>
      </c>
      <c r="H7256" s="8" t="inlineStr">
        <is>
          <t>DB5</t>
        </is>
      </c>
      <c r="I7256" s="8" t="inlineStr">
        <is>
          <t>3K0U1NAVDGT8T2M63</t>
        </is>
      </c>
      <c r="J7256" s="8" t="inlineStr">
        <is>
          <t>07 - Post-War Classic (1946-1972)</t>
        </is>
      </c>
      <c r="K7256" s="12" t="n">
        <v>500000</v>
      </c>
      <c r="L7256" s="8" t="inlineStr">
        <is>
          <t>Illinois</t>
        </is>
      </c>
      <c r="M7256" s="13" t="n">
        <v>5516.98</v>
      </c>
      <c r="N7256" s="13" t="n">
        <v>4581.85</v>
      </c>
      <c r="O7256" s="8" t="n"/>
    </row>
    <row r="7257">
      <c r="A7257" s="8" t="inlineStr">
        <is>
          <t>CANON-202604-007311</t>
        </is>
      </c>
      <c r="B7257" s="9" t="inlineStr">
        <is>
          <t>2026-04</t>
        </is>
      </c>
      <c r="C7257" s="10" t="n">
        <v>46135</v>
      </c>
      <c r="D7257" s="9" t="inlineStr">
        <is>
          <t>Bound</t>
        </is>
      </c>
      <c r="E7257" s="8" t="inlineStr">
        <is>
          <t>Horace Delacroix</t>
        </is>
      </c>
      <c r="F7257" s="11" t="n">
        <v>2024</v>
      </c>
      <c r="G7257" s="8" t="inlineStr">
        <is>
          <t>Lamborghini</t>
        </is>
      </c>
      <c r="H7257" s="8" t="inlineStr">
        <is>
          <t>Huracan EVO</t>
        </is>
      </c>
      <c r="I7257" s="8" t="inlineStr">
        <is>
          <t>Y4M366LCLS7F0C3JM</t>
        </is>
      </c>
      <c r="J7257" s="8" t="inlineStr">
        <is>
          <t>03 - Supercar</t>
        </is>
      </c>
      <c r="K7257" s="12" t="n">
        <v>810000</v>
      </c>
      <c r="L7257" s="8" t="inlineStr">
        <is>
          <t>Tennessee</t>
        </is>
      </c>
      <c r="M7257" s="13" t="n">
        <v>14228.49</v>
      </c>
      <c r="N7257" s="13" t="n">
        <v>11816.76</v>
      </c>
      <c r="O7257" s="8" t="n"/>
    </row>
    <row r="7258">
      <c r="A7258" s="8" t="inlineStr">
        <is>
          <t>CANON-202604-007312</t>
        </is>
      </c>
      <c r="B7258" s="9" t="inlineStr">
        <is>
          <t>2026-04</t>
        </is>
      </c>
      <c r="C7258" s="10" t="n">
        <v>46119</v>
      </c>
      <c r="D7258" s="9" t="inlineStr">
        <is>
          <t>Bound</t>
        </is>
      </c>
      <c r="E7258" s="8" t="inlineStr">
        <is>
          <t>Saoirse Harrington</t>
        </is>
      </c>
      <c r="F7258" s="11" t="n">
        <v>2001</v>
      </c>
      <c r="G7258" s="8" t="inlineStr">
        <is>
          <t>Ferrari</t>
        </is>
      </c>
      <c r="H7258" s="8" t="inlineStr">
        <is>
          <t>296 GTB</t>
        </is>
      </c>
      <c r="I7258" s="8" t="inlineStr">
        <is>
          <t>D5J7TWDHDSKPP3KKW</t>
        </is>
      </c>
      <c r="J7258" s="8" t="inlineStr">
        <is>
          <t>03 - Supercar</t>
        </is>
      </c>
      <c r="K7258" s="12" t="n">
        <v>390000</v>
      </c>
      <c r="L7258" s="8" t="inlineStr">
        <is>
          <t>Massachusetts</t>
        </is>
      </c>
      <c r="M7258" s="13" t="n">
        <v>10577.83</v>
      </c>
      <c r="N7258" s="13" t="n">
        <v>8784.889999999999</v>
      </c>
      <c r="O7258" s="8" t="n"/>
    </row>
    <row r="7259">
      <c r="A7259" s="8" t="inlineStr">
        <is>
          <t>CANON-202604-007313</t>
        </is>
      </c>
      <c r="B7259" s="9" t="inlineStr">
        <is>
          <t>2026-04</t>
        </is>
      </c>
      <c r="C7259" s="10" t="n">
        <v>46139</v>
      </c>
      <c r="D7259" s="9" t="inlineStr">
        <is>
          <t>Bound</t>
        </is>
      </c>
      <c r="E7259" s="8" t="inlineStr">
        <is>
          <t>Saoirse Rourke</t>
        </is>
      </c>
      <c r="F7259" s="11" t="n">
        <v>1995</v>
      </c>
      <c r="G7259" s="8" t="inlineStr">
        <is>
          <t>Porsche</t>
        </is>
      </c>
      <c r="H7259" s="8" t="inlineStr">
        <is>
          <t>911 Turbo S</t>
        </is>
      </c>
      <c r="I7259" s="8" t="inlineStr">
        <is>
          <t>RLHXFNWNNTGHMBUC9</t>
        </is>
      </c>
      <c r="J7259" s="8" t="inlineStr">
        <is>
          <t>02 - Sports / GT</t>
        </is>
      </c>
      <c r="K7259" s="12" t="n">
        <v>420000</v>
      </c>
      <c r="L7259" s="8" t="inlineStr">
        <is>
          <t>Alabama</t>
        </is>
      </c>
      <c r="M7259" s="13" t="n">
        <v>7548.11</v>
      </c>
      <c r="N7259" s="13" t="n">
        <v>6268.71</v>
      </c>
      <c r="O7259" s="8" t="n"/>
    </row>
    <row r="7260">
      <c r="A7260" s="8" t="inlineStr">
        <is>
          <t>CANON-202604-007315</t>
        </is>
      </c>
      <c r="B7260" s="9" t="inlineStr">
        <is>
          <t>2026-04</t>
        </is>
      </c>
      <c r="C7260" s="10" t="n">
        <v>46123</v>
      </c>
      <c r="D7260" s="9" t="inlineStr">
        <is>
          <t>Bound</t>
        </is>
      </c>
      <c r="E7260" s="8" t="inlineStr">
        <is>
          <t>Priya Larsson</t>
        </is>
      </c>
      <c r="F7260" s="11" t="n">
        <v>1983</v>
      </c>
      <c r="G7260" s="8" t="inlineStr">
        <is>
          <t>BMW</t>
        </is>
      </c>
      <c r="H7260" s="8" t="inlineStr">
        <is>
          <t>M8 Competition</t>
        </is>
      </c>
      <c r="I7260" s="8" t="inlineStr">
        <is>
          <t>2HDK5HDKV3W6E6VSK</t>
        </is>
      </c>
      <c r="J7260" s="8" t="inlineStr">
        <is>
          <t>02 - Sports / GT</t>
        </is>
      </c>
      <c r="K7260" s="12" t="n">
        <v>1050000</v>
      </c>
      <c r="L7260" s="8" t="inlineStr">
        <is>
          <t>Washington</t>
        </is>
      </c>
      <c r="M7260" s="13" t="n">
        <v>10460.38</v>
      </c>
      <c r="N7260" s="13" t="n">
        <v>8687.35</v>
      </c>
      <c r="O7260" s="8" t="n"/>
    </row>
    <row r="7261">
      <c r="A7261" s="8" t="inlineStr">
        <is>
          <t>CANON-202604-007318</t>
        </is>
      </c>
      <c r="B7261" s="9" t="inlineStr">
        <is>
          <t>2026-04</t>
        </is>
      </c>
      <c r="C7261" s="10" t="n">
        <v>46129</v>
      </c>
      <c r="D7261" s="9" t="inlineStr">
        <is>
          <t>Bound</t>
        </is>
      </c>
      <c r="E7261" s="8" t="inlineStr">
        <is>
          <t>Everett Ashcombe</t>
        </is>
      </c>
      <c r="F7261" s="11" t="n">
        <v>1996</v>
      </c>
      <c r="G7261" s="8" t="inlineStr">
        <is>
          <t>Mercedes-Benz</t>
        </is>
      </c>
      <c r="H7261" s="8" t="inlineStr">
        <is>
          <t>AMG GT</t>
        </is>
      </c>
      <c r="I7261" s="8" t="inlineStr">
        <is>
          <t>Z7AW7FHT973VVFJY0</t>
        </is>
      </c>
      <c r="J7261" s="8" t="inlineStr">
        <is>
          <t>02 - Sports / GT</t>
        </is>
      </c>
      <c r="K7261" s="12" t="n">
        <v>315000</v>
      </c>
      <c r="L7261" s="8" t="inlineStr">
        <is>
          <t>Idaho</t>
        </is>
      </c>
      <c r="M7261" s="13" t="n">
        <v>4412.97</v>
      </c>
      <c r="N7261" s="13" t="n">
        <v>3664.97</v>
      </c>
      <c r="O7261" s="8" t="n"/>
    </row>
    <row r="7262">
      <c r="A7262" s="8" t="inlineStr">
        <is>
          <t>CANON-202604-007319</t>
        </is>
      </c>
      <c r="B7262" s="9" t="inlineStr">
        <is>
          <t>2026-04</t>
        </is>
      </c>
      <c r="C7262" s="10" t="n">
        <v>46140</v>
      </c>
      <c r="D7262" s="9" t="inlineStr">
        <is>
          <t>Bound</t>
        </is>
      </c>
      <c r="E7262" s="8" t="inlineStr">
        <is>
          <t>Thaddeus Montoya</t>
        </is>
      </c>
      <c r="F7262" s="11" t="n">
        <v>2008</v>
      </c>
      <c r="G7262" s="8" t="inlineStr">
        <is>
          <t>Ferrari</t>
        </is>
      </c>
      <c r="H7262" s="8" t="inlineStr">
        <is>
          <t>296 GTB</t>
        </is>
      </c>
      <c r="I7262" s="8" t="inlineStr">
        <is>
          <t>LM6GP4G7W7UG6BEWM</t>
        </is>
      </c>
      <c r="J7262" s="8" t="inlineStr">
        <is>
          <t>03 - Supercar</t>
        </is>
      </c>
      <c r="K7262" s="12" t="n">
        <v>1315000</v>
      </c>
      <c r="L7262" s="8" t="inlineStr">
        <is>
          <t>Colorado</t>
        </is>
      </c>
      <c r="M7262" s="13" t="n">
        <v>21833.96</v>
      </c>
      <c r="N7262" s="13" t="n">
        <v>18133.1</v>
      </c>
      <c r="O7262" s="8" t="n"/>
    </row>
    <row r="7263">
      <c r="A7263" s="8" t="inlineStr">
        <is>
          <t>CANON-202604-007320</t>
        </is>
      </c>
      <c r="B7263" s="9" t="inlineStr">
        <is>
          <t>2026-04</t>
        </is>
      </c>
      <c r="C7263" s="10" t="n">
        <v>46139</v>
      </c>
      <c r="D7263" s="9" t="inlineStr">
        <is>
          <t>Bound</t>
        </is>
      </c>
      <c r="E7263" s="8" t="inlineStr">
        <is>
          <t>Everett Merriweather</t>
        </is>
      </c>
      <c r="F7263" s="11" t="n">
        <v>2006</v>
      </c>
      <c r="G7263" s="8" t="inlineStr">
        <is>
          <t>McLaren</t>
        </is>
      </c>
      <c r="H7263" s="8" t="inlineStr">
        <is>
          <t>750S</t>
        </is>
      </c>
      <c r="I7263" s="8" t="inlineStr">
        <is>
          <t>808UGJSBA7J4JBNG6</t>
        </is>
      </c>
      <c r="J7263" s="8" t="inlineStr">
        <is>
          <t>03 - Supercar</t>
        </is>
      </c>
      <c r="K7263" s="12" t="n">
        <v>960000</v>
      </c>
      <c r="L7263" s="8" t="inlineStr">
        <is>
          <t>Washington</t>
        </is>
      </c>
      <c r="M7263" s="13" t="n">
        <v>16519.25</v>
      </c>
      <c r="N7263" s="13" t="n">
        <v>13719.24</v>
      </c>
      <c r="O7263" s="8" t="n"/>
    </row>
    <row r="7264">
      <c r="A7264" s="8" t="inlineStr">
        <is>
          <t>CANON-202604-007322</t>
        </is>
      </c>
      <c r="B7264" s="9" t="inlineStr">
        <is>
          <t>2026-04</t>
        </is>
      </c>
      <c r="C7264" s="10" t="n">
        <v>46124</v>
      </c>
      <c r="D7264" s="9" t="inlineStr">
        <is>
          <t>Bound</t>
        </is>
      </c>
      <c r="E7264" s="8" t="inlineStr">
        <is>
          <t>Sunniva Whitlock</t>
        </is>
      </c>
      <c r="F7264" s="11" t="n">
        <v>2002</v>
      </c>
      <c r="G7264" s="8" t="inlineStr">
        <is>
          <t>Ferrari</t>
        </is>
      </c>
      <c r="H7264" s="8" t="inlineStr">
        <is>
          <t>296 GTB</t>
        </is>
      </c>
      <c r="I7264" s="8" t="inlineStr">
        <is>
          <t>D85DGBE87CKJLLCF0</t>
        </is>
      </c>
      <c r="J7264" s="8" t="inlineStr">
        <is>
          <t>03 - Supercar</t>
        </is>
      </c>
      <c r="K7264" s="12" t="n">
        <v>960000</v>
      </c>
      <c r="L7264" s="8" t="inlineStr">
        <is>
          <t>Alaska</t>
        </is>
      </c>
      <c r="M7264" s="13" t="n">
        <v>19616.6</v>
      </c>
      <c r="N7264" s="13" t="n">
        <v>16291.59</v>
      </c>
      <c r="O7264" s="8" t="n"/>
    </row>
    <row r="7265">
      <c r="A7265" s="8" t="inlineStr">
        <is>
          <t>CANON-202604-007323</t>
        </is>
      </c>
      <c r="B7265" s="9" t="inlineStr">
        <is>
          <t>2026-04</t>
        </is>
      </c>
      <c r="C7265" s="10" t="n">
        <v>46127</v>
      </c>
      <c r="D7265" s="9" t="inlineStr">
        <is>
          <t>Bound</t>
        </is>
      </c>
      <c r="E7265" s="8" t="inlineStr">
        <is>
          <t>Lorenzo Fairweather</t>
        </is>
      </c>
      <c r="F7265" s="11" t="n">
        <v>1988</v>
      </c>
      <c r="G7265" s="8" t="inlineStr">
        <is>
          <t>Ferrari</t>
        </is>
      </c>
      <c r="H7265" s="8" t="inlineStr">
        <is>
          <t>296 GTB</t>
        </is>
      </c>
      <c r="I7265" s="8" t="inlineStr">
        <is>
          <t>9LXB9ZB7FJF4U6RF3</t>
        </is>
      </c>
      <c r="J7265" s="8" t="inlineStr">
        <is>
          <t>03 - Supercar</t>
        </is>
      </c>
      <c r="K7265" s="12" t="n">
        <v>615000</v>
      </c>
      <c r="L7265" s="8" t="inlineStr">
        <is>
          <t>Florida</t>
        </is>
      </c>
      <c r="M7265" s="13" t="n">
        <v>15653.49</v>
      </c>
      <c r="N7265" s="13" t="n">
        <v>13000.22</v>
      </c>
      <c r="O7265" s="8" t="n"/>
    </row>
    <row r="7266">
      <c r="A7266" s="8" t="inlineStr">
        <is>
          <t>CANON-202604-007324</t>
        </is>
      </c>
      <c r="B7266" s="9" t="inlineStr">
        <is>
          <t>2026-04</t>
        </is>
      </c>
      <c r="C7266" s="10" t="n">
        <v>46129</v>
      </c>
      <c r="D7266" s="9" t="inlineStr">
        <is>
          <t>Bound</t>
        </is>
      </c>
      <c r="E7266" s="8" t="inlineStr">
        <is>
          <t>Fenwick Farkas</t>
        </is>
      </c>
      <c r="F7266" s="11" t="n">
        <v>2015</v>
      </c>
      <c r="G7266" s="8" t="inlineStr">
        <is>
          <t>Porsche</t>
        </is>
      </c>
      <c r="H7266" s="8" t="inlineStr">
        <is>
          <t>911 Turbo S</t>
        </is>
      </c>
      <c r="I7266" s="8" t="inlineStr">
        <is>
          <t>J1W15CVLWK76P39D3</t>
        </is>
      </c>
      <c r="J7266" s="8" t="inlineStr">
        <is>
          <t>02 - Sports / GT</t>
        </is>
      </c>
      <c r="K7266" s="12" t="n">
        <v>525000</v>
      </c>
      <c r="L7266" s="8" t="inlineStr">
        <is>
          <t>Illinois</t>
        </is>
      </c>
      <c r="M7266" s="13" t="n">
        <v>8756.6</v>
      </c>
      <c r="N7266" s="13" t="n">
        <v>7272.36</v>
      </c>
      <c r="O7266" s="8" t="n"/>
    </row>
    <row r="7267">
      <c r="A7267" s="8" t="inlineStr">
        <is>
          <t>CANON-202604-007325</t>
        </is>
      </c>
      <c r="B7267" s="9" t="inlineStr">
        <is>
          <t>2026-04</t>
        </is>
      </c>
      <c r="C7267" s="10" t="n">
        <v>46120</v>
      </c>
      <c r="D7267" s="9" t="inlineStr">
        <is>
          <t>Bound</t>
        </is>
      </c>
      <c r="E7267" s="8" t="inlineStr">
        <is>
          <t>Fenwick Chattopadhyay</t>
        </is>
      </c>
      <c r="F7267" s="11" t="n">
        <v>1965</v>
      </c>
      <c r="G7267" s="8" t="inlineStr">
        <is>
          <t>Maserati</t>
        </is>
      </c>
      <c r="H7267" s="8" t="inlineStr">
        <is>
          <t>GranTurismo</t>
        </is>
      </c>
      <c r="I7267" s="8" t="inlineStr">
        <is>
          <t>XXWL2LJJRRDSX5BVM</t>
        </is>
      </c>
      <c r="J7267" s="8" t="inlineStr">
        <is>
          <t>02 - Sports / GT</t>
        </is>
      </c>
      <c r="K7267" s="12" t="n">
        <v>385000</v>
      </c>
      <c r="L7267" s="8" t="inlineStr">
        <is>
          <t>Nevada</t>
        </is>
      </c>
      <c r="M7267" s="13" t="n">
        <v>6374.29</v>
      </c>
      <c r="N7267" s="13" t="n">
        <v>5293.85</v>
      </c>
      <c r="O7267" s="8" t="n"/>
    </row>
    <row r="7268">
      <c r="A7268" s="8" t="inlineStr">
        <is>
          <t>CANON-202604-007328</t>
        </is>
      </c>
      <c r="B7268" s="9" t="inlineStr">
        <is>
          <t>2026-04</t>
        </is>
      </c>
      <c r="C7268" s="10" t="n">
        <v>46126</v>
      </c>
      <c r="D7268" s="9" t="inlineStr">
        <is>
          <t>Bound</t>
        </is>
      </c>
      <c r="E7268" s="8" t="inlineStr">
        <is>
          <t>Beatrix Merriweather</t>
        </is>
      </c>
      <c r="F7268" s="11" t="n">
        <v>1979</v>
      </c>
      <c r="G7268" s="8" t="inlineStr">
        <is>
          <t>Ferrari</t>
        </is>
      </c>
      <c r="H7268" s="8" t="inlineStr">
        <is>
          <t>296 GTB</t>
        </is>
      </c>
      <c r="I7268" s="8" t="inlineStr">
        <is>
          <t>ZX20Z2KNBMKA24U9T</t>
        </is>
      </c>
      <c r="J7268" s="8" t="inlineStr">
        <is>
          <t>03 - Supercar</t>
        </is>
      </c>
      <c r="K7268" s="12" t="n">
        <v>1950000</v>
      </c>
      <c r="L7268" s="8" t="inlineStr">
        <is>
          <t>New York</t>
        </is>
      </c>
      <c r="M7268" s="13" t="n">
        <v>37675.47</v>
      </c>
      <c r="N7268" s="13" t="n">
        <v>31289.48</v>
      </c>
      <c r="O7268" s="8" t="n"/>
    </row>
    <row r="7269">
      <c r="A7269" s="8" t="inlineStr">
        <is>
          <t>CANON-202604-007329</t>
        </is>
      </c>
      <c r="B7269" s="9" t="inlineStr">
        <is>
          <t>2026-04</t>
        </is>
      </c>
      <c r="C7269" s="10" t="n">
        <v>46124</v>
      </c>
      <c r="D7269" s="9" t="inlineStr">
        <is>
          <t>Bound</t>
        </is>
      </c>
      <c r="E7269" s="8" t="inlineStr">
        <is>
          <t>Anouk Fairweather</t>
        </is>
      </c>
      <c r="F7269" s="11" t="n">
        <v>2016</v>
      </c>
      <c r="G7269" s="8" t="inlineStr">
        <is>
          <t>Mercedes-Benz</t>
        </is>
      </c>
      <c r="H7269" s="8" t="inlineStr">
        <is>
          <t>AMG GT</t>
        </is>
      </c>
      <c r="I7269" s="8" t="inlineStr">
        <is>
          <t>RUZZ26S652GVUCS9K</t>
        </is>
      </c>
      <c r="J7269" s="8" t="inlineStr">
        <is>
          <t>02 - Sports / GT</t>
        </is>
      </c>
      <c r="K7269" s="12" t="n">
        <v>1510000</v>
      </c>
      <c r="L7269" s="8" t="inlineStr">
        <is>
          <t>Florida</t>
        </is>
      </c>
      <c r="M7269" s="13" t="n">
        <v>22251.13</v>
      </c>
      <c r="N7269" s="13" t="n">
        <v>18479.56</v>
      </c>
      <c r="O7269" s="8" t="n"/>
    </row>
    <row r="7270">
      <c r="A7270" s="8" t="inlineStr">
        <is>
          <t>CANON-202604-007330</t>
        </is>
      </c>
      <c r="B7270" s="9" t="inlineStr">
        <is>
          <t>2026-04</t>
        </is>
      </c>
      <c r="C7270" s="10" t="n">
        <v>46114</v>
      </c>
      <c r="D7270" s="9" t="inlineStr">
        <is>
          <t>Bound</t>
        </is>
      </c>
      <c r="E7270" s="8" t="inlineStr">
        <is>
          <t>Lorenzo Okonkwo</t>
        </is>
      </c>
      <c r="F7270" s="11" t="n">
        <v>2010</v>
      </c>
      <c r="G7270" s="8" t="inlineStr">
        <is>
          <t>McLaren</t>
        </is>
      </c>
      <c r="H7270" s="8" t="inlineStr">
        <is>
          <t>750S</t>
        </is>
      </c>
      <c r="I7270" s="8" t="inlineStr">
        <is>
          <t>803TXFDAAW79GX0T4</t>
        </is>
      </c>
      <c r="J7270" s="8" t="inlineStr">
        <is>
          <t>03 - Supercar</t>
        </is>
      </c>
      <c r="K7270" s="12" t="n">
        <v>295000</v>
      </c>
      <c r="L7270" s="8" t="inlineStr">
        <is>
          <t>Texas</t>
        </is>
      </c>
      <c r="M7270" s="13" t="n">
        <v>7361.08</v>
      </c>
      <c r="N7270" s="13" t="n">
        <v>6113.38</v>
      </c>
      <c r="O7270" s="8" t="n"/>
    </row>
    <row r="7271">
      <c r="A7271" s="8" t="inlineStr">
        <is>
          <t>CANON-202604-007331</t>
        </is>
      </c>
      <c r="B7271" s="9" t="inlineStr">
        <is>
          <t>2026-04</t>
        </is>
      </c>
      <c r="C7271" s="10" t="n">
        <v>46141</v>
      </c>
      <c r="D7271" s="9" t="inlineStr">
        <is>
          <t>Bound</t>
        </is>
      </c>
      <c r="E7271" s="8" t="inlineStr">
        <is>
          <t>Fitzgerald Whitlock</t>
        </is>
      </c>
      <c r="F7271" s="11" t="n">
        <v>1979</v>
      </c>
      <c r="G7271" s="8" t="inlineStr">
        <is>
          <t>Mercedes-Benz</t>
        </is>
      </c>
      <c r="H7271" s="8" t="inlineStr">
        <is>
          <t>AMG GT</t>
        </is>
      </c>
      <c r="I7271" s="8" t="inlineStr">
        <is>
          <t>48RT3NNJAX1DZDVLF</t>
        </is>
      </c>
      <c r="J7271" s="8" t="inlineStr">
        <is>
          <t>02 - Sports / GT</t>
        </is>
      </c>
      <c r="K7271" s="12" t="n">
        <v>425000</v>
      </c>
      <c r="L7271" s="8" t="inlineStr">
        <is>
          <t>Tennessee</t>
        </is>
      </c>
      <c r="M7271" s="13" t="n">
        <v>5893.87</v>
      </c>
      <c r="N7271" s="13" t="n">
        <v>4894.86</v>
      </c>
      <c r="O7271" s="8" t="n"/>
    </row>
    <row r="7272">
      <c r="A7272" s="8" t="inlineStr">
        <is>
          <t>CANON-202604-007332</t>
        </is>
      </c>
      <c r="B7272" s="9" t="inlineStr">
        <is>
          <t>2026-04</t>
        </is>
      </c>
      <c r="C7272" s="10" t="n">
        <v>46113</v>
      </c>
      <c r="D7272" s="9" t="inlineStr">
        <is>
          <t>Bound</t>
        </is>
      </c>
      <c r="E7272" s="8" t="inlineStr">
        <is>
          <t>Beatrix Farkas</t>
        </is>
      </c>
      <c r="F7272" s="11" t="n">
        <v>1973</v>
      </c>
      <c r="G7272" s="8" t="inlineStr">
        <is>
          <t>Aston Martin</t>
        </is>
      </c>
      <c r="H7272" s="8" t="inlineStr">
        <is>
          <t>DB5</t>
        </is>
      </c>
      <c r="I7272" s="8" t="inlineStr">
        <is>
          <t>Y6RC9N5X5TS66XUXB</t>
        </is>
      </c>
      <c r="J7272" s="8" t="inlineStr">
        <is>
          <t>07 - Post-War Classic (1946-1972)</t>
        </is>
      </c>
      <c r="K7272" s="12" t="n">
        <v>850000</v>
      </c>
      <c r="L7272" s="8" t="inlineStr">
        <is>
          <t>Arizona</t>
        </is>
      </c>
      <c r="M7272" s="13" t="n">
        <v>6965.19</v>
      </c>
      <c r="N7272" s="13" t="n">
        <v>5784.59</v>
      </c>
      <c r="O7272" s="8" t="n"/>
    </row>
    <row r="7273">
      <c r="A7273" s="8" t="inlineStr">
        <is>
          <t>CANON-202604-007333</t>
        </is>
      </c>
      <c r="B7273" s="9" t="inlineStr">
        <is>
          <t>2026-04</t>
        </is>
      </c>
      <c r="C7273" s="10" t="n">
        <v>46115</v>
      </c>
      <c r="D7273" s="9" t="inlineStr">
        <is>
          <t>Bound</t>
        </is>
      </c>
      <c r="E7273" s="8" t="inlineStr">
        <is>
          <t>Ingrid Kingsford</t>
        </is>
      </c>
      <c r="F7273" s="11" t="n">
        <v>2018</v>
      </c>
      <c r="G7273" s="8" t="inlineStr">
        <is>
          <t>Maserati</t>
        </is>
      </c>
      <c r="H7273" s="8" t="inlineStr">
        <is>
          <t>GranTurismo</t>
        </is>
      </c>
      <c r="I7273" s="8" t="inlineStr">
        <is>
          <t>49R6KY20FVS1AW4Z3</t>
        </is>
      </c>
      <c r="J7273" s="8" t="inlineStr">
        <is>
          <t>02 - Sports / GT</t>
        </is>
      </c>
      <c r="K7273" s="12" t="n">
        <v>935000</v>
      </c>
      <c r="L7273" s="8" t="inlineStr">
        <is>
          <t>Tennessee</t>
        </is>
      </c>
      <c r="M7273" s="13" t="n">
        <v>11237.64</v>
      </c>
      <c r="N7273" s="13" t="n">
        <v>9332.860000000001</v>
      </c>
      <c r="O7273" s="8" t="n"/>
    </row>
    <row r="7274">
      <c r="A7274" s="8" t="inlineStr">
        <is>
          <t>CANON-202604-007334</t>
        </is>
      </c>
      <c r="B7274" s="9" t="inlineStr">
        <is>
          <t>2026-04</t>
        </is>
      </c>
      <c r="C7274" s="10" t="n">
        <v>46133</v>
      </c>
      <c r="D7274" s="9" t="inlineStr">
        <is>
          <t>Bound</t>
        </is>
      </c>
      <c r="E7274" s="8" t="inlineStr">
        <is>
          <t>Ramona Nakashima</t>
        </is>
      </c>
      <c r="F7274" s="11" t="n">
        <v>1970</v>
      </c>
      <c r="G7274" s="8" t="inlineStr">
        <is>
          <t>Singer</t>
        </is>
      </c>
      <c r="H7274" s="8" t="inlineStr">
        <is>
          <t>911 Reimagined</t>
        </is>
      </c>
      <c r="I7274" s="8" t="inlineStr">
        <is>
          <t>A5BFM0431D766TE0D</t>
        </is>
      </c>
      <c r="J7274" s="8" t="inlineStr">
        <is>
          <t>11 - Restomod / Coachbuilt / Bespoke</t>
        </is>
      </c>
      <c r="K7274" s="12" t="n">
        <v>345000</v>
      </c>
      <c r="L7274" s="8" t="inlineStr">
        <is>
          <t>New Mexico</t>
        </is>
      </c>
      <c r="M7274" s="13" t="n">
        <v>7332.23</v>
      </c>
      <c r="N7274" s="13" t="n">
        <v>6089.42</v>
      </c>
      <c r="O7274" s="8" t="n"/>
    </row>
    <row r="7275">
      <c r="A7275" s="8" t="inlineStr">
        <is>
          <t>CANON-202604-007335</t>
        </is>
      </c>
      <c r="B7275" s="9" t="inlineStr">
        <is>
          <t>2026-04</t>
        </is>
      </c>
      <c r="C7275" s="10" t="n">
        <v>46132</v>
      </c>
      <c r="D7275" s="9" t="inlineStr">
        <is>
          <t>Bound</t>
        </is>
      </c>
      <c r="E7275" s="8" t="inlineStr">
        <is>
          <t>Noor Castellanos</t>
        </is>
      </c>
      <c r="F7275" s="11" t="n">
        <v>1970</v>
      </c>
      <c r="G7275" s="8" t="inlineStr">
        <is>
          <t>BMW</t>
        </is>
      </c>
      <c r="H7275" s="8" t="inlineStr">
        <is>
          <t>M8 Competition</t>
        </is>
      </c>
      <c r="I7275" s="8" t="inlineStr">
        <is>
          <t>TB6LHC43V6WJV2RCU</t>
        </is>
      </c>
      <c r="J7275" s="8" t="inlineStr">
        <is>
          <t>02 - Sports / GT</t>
        </is>
      </c>
      <c r="K7275" s="12" t="n">
        <v>280000</v>
      </c>
      <c r="L7275" s="8" t="inlineStr">
        <is>
          <t>Virginia</t>
        </is>
      </c>
      <c r="M7275" s="13" t="n">
        <v>4318.87</v>
      </c>
      <c r="N7275" s="13" t="n">
        <v>3586.82</v>
      </c>
      <c r="O7275" s="8" t="n"/>
    </row>
    <row r="7276">
      <c r="A7276" s="8" t="inlineStr">
        <is>
          <t>CANON-202604-007336</t>
        </is>
      </c>
      <c r="B7276" s="9" t="inlineStr">
        <is>
          <t>2026-04</t>
        </is>
      </c>
      <c r="C7276" s="10" t="n">
        <v>46141</v>
      </c>
      <c r="D7276" s="9" t="inlineStr">
        <is>
          <t>Bound</t>
        </is>
      </c>
      <c r="E7276" s="8" t="inlineStr">
        <is>
          <t>Everett Merriweather</t>
        </is>
      </c>
      <c r="F7276" s="11" t="n">
        <v>1999</v>
      </c>
      <c r="G7276" s="8" t="inlineStr">
        <is>
          <t>BMW</t>
        </is>
      </c>
      <c r="H7276" s="8" t="inlineStr">
        <is>
          <t>M8 Competition</t>
        </is>
      </c>
      <c r="I7276" s="8" t="inlineStr">
        <is>
          <t>DUTPPP73BXGSEDWAN</t>
        </is>
      </c>
      <c r="J7276" s="8" t="inlineStr">
        <is>
          <t>02 - Sports / GT</t>
        </is>
      </c>
      <c r="K7276" s="12" t="n">
        <v>825000</v>
      </c>
      <c r="L7276" s="8" t="inlineStr">
        <is>
          <t>Alaska</t>
        </is>
      </c>
      <c r="M7276" s="13" t="n">
        <v>11534.43</v>
      </c>
      <c r="N7276" s="13" t="n">
        <v>9579.34</v>
      </c>
      <c r="O7276" s="8" t="n"/>
    </row>
    <row r="7277">
      <c r="A7277" s="8" t="inlineStr">
        <is>
          <t>CANON-202604-007337</t>
        </is>
      </c>
      <c r="B7277" s="9" t="inlineStr">
        <is>
          <t>2026-04</t>
        </is>
      </c>
      <c r="C7277" s="10" t="n">
        <v>46133</v>
      </c>
      <c r="D7277" s="9" t="inlineStr">
        <is>
          <t>Bound</t>
        </is>
      </c>
      <c r="E7277" s="8" t="inlineStr">
        <is>
          <t>Mireille Castellanos</t>
        </is>
      </c>
      <c r="F7277" s="11" t="n">
        <v>2002</v>
      </c>
      <c r="G7277" s="8" t="inlineStr">
        <is>
          <t>BMW</t>
        </is>
      </c>
      <c r="H7277" s="8" t="inlineStr">
        <is>
          <t>M8 Competition</t>
        </is>
      </c>
      <c r="I7277" s="8" t="inlineStr">
        <is>
          <t>DYV1HW0MAWJZVV4K1</t>
        </is>
      </c>
      <c r="J7277" s="8" t="inlineStr">
        <is>
          <t>02 - Sports / GT</t>
        </is>
      </c>
      <c r="K7277" s="12" t="n">
        <v>665000</v>
      </c>
      <c r="L7277" s="8" t="inlineStr">
        <is>
          <t>New Jersey</t>
        </is>
      </c>
      <c r="M7277" s="13" t="n">
        <v>7421.65</v>
      </c>
      <c r="N7277" s="13" t="n">
        <v>6163.68</v>
      </c>
      <c r="O7277" s="8" t="n"/>
    </row>
    <row r="7278">
      <c r="A7278" s="8" t="inlineStr">
        <is>
          <t>CANON-202604-007338</t>
        </is>
      </c>
      <c r="B7278" s="9" t="inlineStr">
        <is>
          <t>2026-04</t>
        </is>
      </c>
      <c r="C7278" s="10" t="n">
        <v>46141</v>
      </c>
      <c r="D7278" s="9" t="inlineStr">
        <is>
          <t>Bound</t>
        </is>
      </c>
      <c r="E7278" s="8" t="inlineStr">
        <is>
          <t>Fenwick Bellandi</t>
        </is>
      </c>
      <c r="F7278" s="11" t="n">
        <v>2016</v>
      </c>
      <c r="G7278" s="8" t="inlineStr">
        <is>
          <t>BMW</t>
        </is>
      </c>
      <c r="H7278" s="8" t="inlineStr">
        <is>
          <t>M8 Competition</t>
        </is>
      </c>
      <c r="I7278" s="8" t="inlineStr">
        <is>
          <t>5SDL8Z93RCUZ10R4V</t>
        </is>
      </c>
      <c r="J7278" s="8" t="inlineStr">
        <is>
          <t>02 - Sports / GT</t>
        </is>
      </c>
      <c r="K7278" s="12" t="n">
        <v>180000</v>
      </c>
      <c r="L7278" s="8" t="inlineStr">
        <is>
          <t>Connecticut</t>
        </is>
      </c>
      <c r="M7278" s="13" t="n">
        <v>3499.47</v>
      </c>
      <c r="N7278" s="13" t="n">
        <v>2906.31</v>
      </c>
      <c r="O7278" s="8" t="n"/>
    </row>
    <row r="7279">
      <c r="A7279" s="8" t="inlineStr">
        <is>
          <t>CANON-202604-007339</t>
        </is>
      </c>
      <c r="B7279" s="9" t="inlineStr">
        <is>
          <t>2026-04</t>
        </is>
      </c>
      <c r="C7279" s="10" t="n">
        <v>46133</v>
      </c>
      <c r="D7279" s="9" t="inlineStr">
        <is>
          <t>Bound</t>
        </is>
      </c>
      <c r="E7279" s="8" t="inlineStr">
        <is>
          <t>Noor Underwood</t>
        </is>
      </c>
      <c r="F7279" s="11" t="n">
        <v>1979</v>
      </c>
      <c r="G7279" s="8" t="inlineStr">
        <is>
          <t>Aston Martin</t>
        </is>
      </c>
      <c r="H7279" s="8" t="inlineStr">
        <is>
          <t>DB12</t>
        </is>
      </c>
      <c r="I7279" s="8" t="inlineStr">
        <is>
          <t>E92XTEJXCYWXBCCWD</t>
        </is>
      </c>
      <c r="J7279" s="8" t="inlineStr">
        <is>
          <t>02 - Sports / GT</t>
        </is>
      </c>
      <c r="K7279" s="12" t="n">
        <v>880000</v>
      </c>
      <c r="L7279" s="8" t="inlineStr">
        <is>
          <t>New Jersey</t>
        </is>
      </c>
      <c r="M7279" s="13" t="n">
        <v>9821.129999999999</v>
      </c>
      <c r="N7279" s="13" t="n">
        <v>8156.45</v>
      </c>
      <c r="O7279" s="8" t="n"/>
    </row>
    <row r="7280">
      <c r="A7280" s="8" t="inlineStr">
        <is>
          <t>CANON-202604-007340</t>
        </is>
      </c>
      <c r="B7280" s="9" t="inlineStr">
        <is>
          <t>2026-04</t>
        </is>
      </c>
      <c r="C7280" s="10" t="n">
        <v>46136</v>
      </c>
      <c r="D7280" s="9" t="inlineStr">
        <is>
          <t>Bound</t>
        </is>
      </c>
      <c r="E7280" s="8" t="inlineStr">
        <is>
          <t>Anouk Thistlewood</t>
        </is>
      </c>
      <c r="F7280" s="11" t="n">
        <v>1968</v>
      </c>
      <c r="G7280" s="8" t="inlineStr">
        <is>
          <t>Ferrari</t>
        </is>
      </c>
      <c r="H7280" s="8" t="inlineStr">
        <is>
          <t>SF90 Stradale</t>
        </is>
      </c>
      <c r="I7280" s="8" t="inlineStr">
        <is>
          <t>DJX8GV45HC3YKB54N</t>
        </is>
      </c>
      <c r="J7280" s="8" t="inlineStr">
        <is>
          <t>03 - Supercar</t>
        </is>
      </c>
      <c r="K7280" s="12" t="n">
        <v>1460000</v>
      </c>
      <c r="L7280" s="8" t="inlineStr">
        <is>
          <t>Pennsylvania</t>
        </is>
      </c>
      <c r="M7280" s="13" t="n">
        <v>22037.74</v>
      </c>
      <c r="N7280" s="13" t="n">
        <v>18302.34</v>
      </c>
      <c r="O7280" s="8" t="n"/>
    </row>
    <row r="7281">
      <c r="A7281" s="8" t="inlineStr">
        <is>
          <t>CANON-202604-007341</t>
        </is>
      </c>
      <c r="B7281" s="9" t="inlineStr">
        <is>
          <t>2026-04</t>
        </is>
      </c>
      <c r="C7281" s="10" t="n">
        <v>46117</v>
      </c>
      <c r="D7281" s="9" t="inlineStr">
        <is>
          <t>Bound</t>
        </is>
      </c>
      <c r="E7281" s="8" t="inlineStr">
        <is>
          <t>Fitzgerald Underwood</t>
        </is>
      </c>
      <c r="F7281" s="11" t="n">
        <v>1963</v>
      </c>
      <c r="G7281" s="8" t="inlineStr">
        <is>
          <t>Porsche</t>
        </is>
      </c>
      <c r="H7281" s="8" t="inlineStr">
        <is>
          <t>911 Turbo S</t>
        </is>
      </c>
      <c r="I7281" s="8" t="inlineStr">
        <is>
          <t>HWB0YS1BMKE45WTMD</t>
        </is>
      </c>
      <c r="J7281" s="8" t="inlineStr">
        <is>
          <t>02 - Sports / GT</t>
        </is>
      </c>
      <c r="K7281" s="12" t="n">
        <v>260000</v>
      </c>
      <c r="L7281" s="8" t="inlineStr">
        <is>
          <t>Connecticut</t>
        </is>
      </c>
      <c r="M7281" s="13" t="n">
        <v>4120.75</v>
      </c>
      <c r="N7281" s="13" t="n">
        <v>3422.28</v>
      </c>
      <c r="O7281" s="8" t="n"/>
    </row>
    <row r="7282">
      <c r="A7282" s="8" t="inlineStr">
        <is>
          <t>CANON-202604-007342</t>
        </is>
      </c>
      <c r="B7282" s="9" t="inlineStr">
        <is>
          <t>2026-04</t>
        </is>
      </c>
      <c r="C7282" s="10" t="n">
        <v>46114</v>
      </c>
      <c r="D7282" s="9" t="inlineStr">
        <is>
          <t>Bound</t>
        </is>
      </c>
      <c r="E7282" s="8" t="inlineStr">
        <is>
          <t>Ingrid Thistlewood</t>
        </is>
      </c>
      <c r="F7282" s="11" t="n">
        <v>1970</v>
      </c>
      <c r="G7282" s="8" t="inlineStr">
        <is>
          <t>Porsche</t>
        </is>
      </c>
      <c r="H7282" s="8" t="inlineStr">
        <is>
          <t>911 Turbo S</t>
        </is>
      </c>
      <c r="I7282" s="8" t="inlineStr">
        <is>
          <t>WJSZJ276J1HYR4X3H</t>
        </is>
      </c>
      <c r="J7282" s="8" t="inlineStr">
        <is>
          <t>02 - Sports / GT</t>
        </is>
      </c>
      <c r="K7282" s="12" t="n">
        <v>300000</v>
      </c>
      <c r="L7282" s="8" t="inlineStr">
        <is>
          <t>Ohio</t>
        </is>
      </c>
      <c r="M7282" s="13" t="n">
        <v>5900.94</v>
      </c>
      <c r="N7282" s="13" t="n">
        <v>4900.73</v>
      </c>
      <c r="O7282" s="8" t="n"/>
    </row>
    <row r="7283">
      <c r="A7283" s="8" t="inlineStr">
        <is>
          <t>CANON-202604-007343</t>
        </is>
      </c>
      <c r="B7283" s="9" t="inlineStr">
        <is>
          <t>2026-04</t>
        </is>
      </c>
      <c r="C7283" s="10" t="n">
        <v>46127</v>
      </c>
      <c r="D7283" s="9" t="inlineStr">
        <is>
          <t>Bound</t>
        </is>
      </c>
      <c r="E7283" s="8" t="inlineStr">
        <is>
          <t>Sunniva Rourke</t>
        </is>
      </c>
      <c r="F7283" s="11" t="n">
        <v>2004</v>
      </c>
      <c r="G7283" s="8" t="inlineStr">
        <is>
          <t>Bentley</t>
        </is>
      </c>
      <c r="H7283" s="8" t="inlineStr">
        <is>
          <t>Continental GT</t>
        </is>
      </c>
      <c r="I7283" s="8" t="inlineStr">
        <is>
          <t>WU308145Z2VSTNYK4</t>
        </is>
      </c>
      <c r="J7283" s="8" t="inlineStr">
        <is>
          <t>02 - Sports / GT</t>
        </is>
      </c>
      <c r="K7283" s="12" t="n">
        <v>725000</v>
      </c>
      <c r="L7283" s="8" t="inlineStr">
        <is>
          <t>California</t>
        </is>
      </c>
      <c r="M7283" s="13" t="n">
        <v>12003.54</v>
      </c>
      <c r="N7283" s="13" t="n">
        <v>9968.940000000001</v>
      </c>
      <c r="O7283" s="8" t="n"/>
    </row>
    <row r="7284">
      <c r="A7284" s="8" t="inlineStr">
        <is>
          <t>CANON-202604-007344</t>
        </is>
      </c>
      <c r="B7284" s="9" t="inlineStr">
        <is>
          <t>2026-04</t>
        </is>
      </c>
      <c r="C7284" s="10" t="n">
        <v>46141</v>
      </c>
      <c r="D7284" s="9" t="inlineStr">
        <is>
          <t>Bound</t>
        </is>
      </c>
      <c r="E7284" s="8" t="inlineStr">
        <is>
          <t>Lorenzo Thistlewood</t>
        </is>
      </c>
      <c r="F7284" s="11" t="n">
        <v>1992</v>
      </c>
      <c r="G7284" s="8" t="inlineStr">
        <is>
          <t>Bentley</t>
        </is>
      </c>
      <c r="H7284" s="8" t="inlineStr">
        <is>
          <t>Continental GT</t>
        </is>
      </c>
      <c r="I7284" s="8" t="inlineStr">
        <is>
          <t>TD6PUNTT0NAG28VDX</t>
        </is>
      </c>
      <c r="J7284" s="8" t="inlineStr">
        <is>
          <t>02 - Sports / GT</t>
        </is>
      </c>
      <c r="K7284" s="12" t="n">
        <v>445000</v>
      </c>
      <c r="L7284" s="8" t="inlineStr">
        <is>
          <t>West Virginia</t>
        </is>
      </c>
      <c r="M7284" s="13" t="n">
        <v>8375.24</v>
      </c>
      <c r="N7284" s="13" t="n">
        <v>6955.64</v>
      </c>
      <c r="O7284" s="8" t="n"/>
    </row>
    <row r="7285">
      <c r="A7285" s="8" t="inlineStr">
        <is>
          <t>CANON-202604-007345</t>
        </is>
      </c>
      <c r="B7285" s="9" t="inlineStr">
        <is>
          <t>2026-04</t>
        </is>
      </c>
      <c r="C7285" s="10" t="n">
        <v>46129</v>
      </c>
      <c r="D7285" s="9" t="inlineStr">
        <is>
          <t>Bound</t>
        </is>
      </c>
      <c r="E7285" s="8" t="inlineStr">
        <is>
          <t>Marisol Delacroix</t>
        </is>
      </c>
      <c r="F7285" s="11" t="n">
        <v>2003</v>
      </c>
      <c r="G7285" s="8" t="inlineStr">
        <is>
          <t>Bentley</t>
        </is>
      </c>
      <c r="H7285" s="8" t="inlineStr">
        <is>
          <t>4.5 Litre</t>
        </is>
      </c>
      <c r="I7285" s="8" t="inlineStr">
        <is>
          <t>FD8DWC2YV7UWWXCL1</t>
        </is>
      </c>
      <c r="J7285" s="8" t="inlineStr">
        <is>
          <t>06 - Vintage Pre-War (pre-1946)</t>
        </is>
      </c>
      <c r="K7285" s="12" t="n">
        <v>1425000</v>
      </c>
      <c r="L7285" s="8" t="inlineStr">
        <is>
          <t>North Dakota</t>
        </is>
      </c>
      <c r="M7285" s="13" t="n">
        <v>9324.34</v>
      </c>
      <c r="N7285" s="13" t="n">
        <v>7743.86</v>
      </c>
      <c r="O7285" s="8" t="n"/>
    </row>
    <row r="7286">
      <c r="A7286" s="8" t="inlineStr">
        <is>
          <t>CANON-202604-007347</t>
        </is>
      </c>
      <c r="B7286" s="9" t="inlineStr">
        <is>
          <t>2026-04</t>
        </is>
      </c>
      <c r="C7286" s="10" t="n">
        <v>46137</v>
      </c>
      <c r="D7286" s="9" t="inlineStr">
        <is>
          <t>Bound</t>
        </is>
      </c>
      <c r="E7286" s="8" t="inlineStr">
        <is>
          <t>Fenwick Kingsford</t>
        </is>
      </c>
      <c r="F7286" s="11" t="n">
        <v>2018</v>
      </c>
      <c r="G7286" s="8" t="inlineStr">
        <is>
          <t>Ferrari</t>
        </is>
      </c>
      <c r="H7286" s="8" t="inlineStr">
        <is>
          <t>296 GTB</t>
        </is>
      </c>
      <c r="I7286" s="8" t="inlineStr">
        <is>
          <t>J2GYV5410Z1X2U4LB</t>
        </is>
      </c>
      <c r="J7286" s="8" t="inlineStr">
        <is>
          <t>03 - Supercar</t>
        </is>
      </c>
      <c r="K7286" s="12" t="n">
        <v>180000</v>
      </c>
      <c r="L7286" s="8" t="inlineStr">
        <is>
          <t>New Hampshire</t>
        </is>
      </c>
      <c r="M7286" s="13" t="n">
        <v>5015.55</v>
      </c>
      <c r="N7286" s="13" t="n">
        <v>4165.41</v>
      </c>
      <c r="O7286" s="8" t="n"/>
    </row>
    <row r="7287">
      <c r="A7287" s="8" t="inlineStr">
        <is>
          <t>CANON-202604-007348</t>
        </is>
      </c>
      <c r="B7287" s="9" t="inlineStr">
        <is>
          <t>2026-04</t>
        </is>
      </c>
      <c r="C7287" s="10" t="n">
        <v>46127</v>
      </c>
      <c r="D7287" s="9" t="inlineStr">
        <is>
          <t>Bound</t>
        </is>
      </c>
      <c r="E7287" s="8" t="inlineStr">
        <is>
          <t>Emiliano Montoya</t>
        </is>
      </c>
      <c r="F7287" s="11" t="n">
        <v>2020</v>
      </c>
      <c r="G7287" s="8" t="inlineStr">
        <is>
          <t>Mercedes-Benz</t>
        </is>
      </c>
      <c r="H7287" s="8" t="inlineStr">
        <is>
          <t>280SL Pagoda</t>
        </is>
      </c>
      <c r="I7287" s="8" t="inlineStr">
        <is>
          <t>28HGVWUL5AN331PW2</t>
        </is>
      </c>
      <c r="J7287" s="8" t="inlineStr">
        <is>
          <t>07 - Post-War Classic (1946-1972)</t>
        </is>
      </c>
      <c r="K7287" s="12" t="n">
        <v>170000</v>
      </c>
      <c r="L7287" s="8" t="inlineStr">
        <is>
          <t>Louisiana</t>
        </is>
      </c>
      <c r="M7287" s="13" t="n">
        <v>2212.25</v>
      </c>
      <c r="N7287" s="13" t="n">
        <v>1837.27</v>
      </c>
      <c r="O7287" s="8" t="n"/>
    </row>
    <row r="7288">
      <c r="A7288" s="8" t="inlineStr">
        <is>
          <t>CANON-202604-007355</t>
        </is>
      </c>
      <c r="B7288" s="9" t="inlineStr">
        <is>
          <t>2026-04</t>
        </is>
      </c>
      <c r="C7288" s="10" t="n">
        <v>46115</v>
      </c>
      <c r="D7288" s="9" t="inlineStr">
        <is>
          <t>Bound</t>
        </is>
      </c>
      <c r="E7288" s="8" t="inlineStr">
        <is>
          <t>Emiliano Okonkwo</t>
        </is>
      </c>
      <c r="F7288" s="11" t="n">
        <v>1990</v>
      </c>
      <c r="G7288" s="8" t="inlineStr">
        <is>
          <t>Aston Martin</t>
        </is>
      </c>
      <c r="H7288" s="8" t="inlineStr">
        <is>
          <t>DB5</t>
        </is>
      </c>
      <c r="I7288" s="8" t="inlineStr">
        <is>
          <t>CLSR7G3EKEHB1AS9N</t>
        </is>
      </c>
      <c r="J7288" s="8" t="inlineStr">
        <is>
          <t>07 - Post-War Classic (1946-1972)</t>
        </is>
      </c>
      <c r="K7288" s="12" t="n">
        <v>1120000</v>
      </c>
      <c r="L7288" s="8" t="inlineStr">
        <is>
          <t>New York</t>
        </is>
      </c>
      <c r="M7288" s="13" t="n">
        <v>10278.64</v>
      </c>
      <c r="N7288" s="13" t="n">
        <v>8536.41</v>
      </c>
      <c r="O7288" s="8" t="n"/>
    </row>
    <row r="7289">
      <c r="A7289" s="8" t="inlineStr">
        <is>
          <t>CANON-202604-007356</t>
        </is>
      </c>
      <c r="B7289" s="9" t="inlineStr">
        <is>
          <t>2026-04</t>
        </is>
      </c>
      <c r="C7289" s="10" t="n">
        <v>46125</v>
      </c>
      <c r="D7289" s="9" t="inlineStr">
        <is>
          <t>Bound</t>
        </is>
      </c>
      <c r="E7289" s="8" t="inlineStr">
        <is>
          <t>Anouk Merriweather</t>
        </is>
      </c>
      <c r="F7289" s="11" t="n">
        <v>2008</v>
      </c>
      <c r="G7289" s="8" t="inlineStr">
        <is>
          <t>Bentley</t>
        </is>
      </c>
      <c r="H7289" s="8" t="inlineStr">
        <is>
          <t>Continental GT</t>
        </is>
      </c>
      <c r="I7289" s="8" t="inlineStr">
        <is>
          <t>K2FTWPRA1AGAR09J0</t>
        </is>
      </c>
      <c r="J7289" s="8" t="inlineStr">
        <is>
          <t>02 - Sports / GT</t>
        </is>
      </c>
      <c r="K7289" s="12" t="n">
        <v>615000</v>
      </c>
      <c r="L7289" s="8" t="inlineStr">
        <is>
          <t>Oklahoma</t>
        </is>
      </c>
      <c r="M7289" s="13" t="n">
        <v>9503.49</v>
      </c>
      <c r="N7289" s="13" t="n">
        <v>7892.65</v>
      </c>
      <c r="O7289" s="8" t="n"/>
    </row>
    <row r="7290">
      <c r="A7290" s="8" t="inlineStr">
        <is>
          <t>CANON-202604-007357</t>
        </is>
      </c>
      <c r="B7290" s="9" t="inlineStr">
        <is>
          <t>2026-04</t>
        </is>
      </c>
      <c r="C7290" s="10" t="n">
        <v>46134</v>
      </c>
      <c r="D7290" s="9" t="inlineStr">
        <is>
          <t>Bound</t>
        </is>
      </c>
      <c r="E7290" s="8" t="inlineStr">
        <is>
          <t>Noor Castellanos</t>
        </is>
      </c>
      <c r="F7290" s="11" t="n">
        <v>1974</v>
      </c>
      <c r="G7290" s="8" t="inlineStr">
        <is>
          <t>Aston Martin</t>
        </is>
      </c>
      <c r="H7290" s="8" t="inlineStr">
        <is>
          <t>DB12</t>
        </is>
      </c>
      <c r="I7290" s="8" t="inlineStr">
        <is>
          <t>1J0FY3NJVW1WYCB8W</t>
        </is>
      </c>
      <c r="J7290" s="8" t="inlineStr">
        <is>
          <t>02 - Sports / GT</t>
        </is>
      </c>
      <c r="K7290" s="12" t="n">
        <v>410000</v>
      </c>
      <c r="L7290" s="8" t="inlineStr">
        <is>
          <t>New York</t>
        </is>
      </c>
      <c r="M7290" s="13" t="n">
        <v>7426.42</v>
      </c>
      <c r="N7290" s="13" t="n">
        <v>6167.64</v>
      </c>
      <c r="O7290" s="8" t="n"/>
    </row>
    <row r="7291">
      <c r="A7291" s="8" t="inlineStr">
        <is>
          <t>CANON-202604-007359</t>
        </is>
      </c>
      <c r="B7291" s="9" t="inlineStr">
        <is>
          <t>2026-04</t>
        </is>
      </c>
      <c r="C7291" s="10" t="n">
        <v>46124</v>
      </c>
      <c r="D7291" s="9" t="inlineStr">
        <is>
          <t>Bound</t>
        </is>
      </c>
      <c r="E7291" s="8" t="inlineStr">
        <is>
          <t>Horace Delacroix</t>
        </is>
      </c>
      <c r="F7291" s="11" t="n">
        <v>1974</v>
      </c>
      <c r="G7291" s="8" t="inlineStr">
        <is>
          <t>McLaren</t>
        </is>
      </c>
      <c r="H7291" s="8" t="inlineStr">
        <is>
          <t>750S</t>
        </is>
      </c>
      <c r="I7291" s="8" t="inlineStr">
        <is>
          <t>BK85CZFDHX6CD3Z3V</t>
        </is>
      </c>
      <c r="J7291" s="8" t="inlineStr">
        <is>
          <t>03 - Supercar</t>
        </is>
      </c>
      <c r="K7291" s="12" t="n">
        <v>535000</v>
      </c>
      <c r="L7291" s="8" t="inlineStr">
        <is>
          <t>Texas</t>
        </is>
      </c>
      <c r="M7291" s="13" t="n">
        <v>11028.07</v>
      </c>
      <c r="N7291" s="13" t="n">
        <v>9158.809999999999</v>
      </c>
      <c r="O7291" s="8" t="n"/>
    </row>
    <row r="7292">
      <c r="A7292" s="8" t="inlineStr">
        <is>
          <t>CANON-202604-007360</t>
        </is>
      </c>
      <c r="B7292" s="9" t="inlineStr">
        <is>
          <t>2026-04</t>
        </is>
      </c>
      <c r="C7292" s="10" t="n">
        <v>46127</v>
      </c>
      <c r="D7292" s="9" t="inlineStr">
        <is>
          <t>Bound</t>
        </is>
      </c>
      <c r="E7292" s="8" t="inlineStr">
        <is>
          <t>Sunniva Vasquez</t>
        </is>
      </c>
      <c r="F7292" s="11" t="n">
        <v>2004</v>
      </c>
      <c r="G7292" s="8" t="inlineStr">
        <is>
          <t>Bentley</t>
        </is>
      </c>
      <c r="H7292" s="8" t="inlineStr">
        <is>
          <t>Continental GT</t>
        </is>
      </c>
      <c r="I7292" s="8" t="inlineStr">
        <is>
          <t>U5HB0V9AN3F14880P</t>
        </is>
      </c>
      <c r="J7292" s="8" t="inlineStr">
        <is>
          <t>02 - Sports / GT</t>
        </is>
      </c>
      <c r="K7292" s="12" t="n">
        <v>590000</v>
      </c>
      <c r="L7292" s="8" t="inlineStr">
        <is>
          <t>Massachusetts</t>
        </is>
      </c>
      <c r="M7292" s="13" t="n">
        <v>9044.809999999999</v>
      </c>
      <c r="N7292" s="13" t="n">
        <v>7511.71</v>
      </c>
      <c r="O7292" s="8" t="n"/>
    </row>
    <row r="7293">
      <c r="A7293" s="8" t="inlineStr">
        <is>
          <t>CANON-202604-007361</t>
        </is>
      </c>
      <c r="B7293" s="9" t="inlineStr">
        <is>
          <t>2026-04</t>
        </is>
      </c>
      <c r="C7293" s="10" t="n">
        <v>46114</v>
      </c>
      <c r="D7293" s="9" t="inlineStr">
        <is>
          <t>Bound</t>
        </is>
      </c>
      <c r="E7293" s="8" t="inlineStr">
        <is>
          <t>Cassius Pennington</t>
        </is>
      </c>
      <c r="F7293" s="11" t="n">
        <v>2003</v>
      </c>
      <c r="G7293" s="8" t="inlineStr">
        <is>
          <t>Ferrari</t>
        </is>
      </c>
      <c r="H7293" s="8" t="inlineStr">
        <is>
          <t>SF90 Stradale</t>
        </is>
      </c>
      <c r="I7293" s="8" t="inlineStr">
        <is>
          <t>1WA8LCXHV9A8SPA0B</t>
        </is>
      </c>
      <c r="J7293" s="8" t="inlineStr">
        <is>
          <t>03 - Supercar</t>
        </is>
      </c>
      <c r="K7293" s="12" t="n">
        <v>460000</v>
      </c>
      <c r="L7293" s="8" t="inlineStr">
        <is>
          <t>Montana</t>
        </is>
      </c>
      <c r="M7293" s="13" t="n">
        <v>9282.450000000001</v>
      </c>
      <c r="N7293" s="13" t="n">
        <v>7709.07</v>
      </c>
      <c r="O7293" s="8" t="n"/>
    </row>
    <row r="7294">
      <c r="A7294" s="8" t="inlineStr">
        <is>
          <t>CANON-202604-007362</t>
        </is>
      </c>
      <c r="B7294" s="9" t="inlineStr">
        <is>
          <t>2026-04</t>
        </is>
      </c>
      <c r="C7294" s="10" t="n">
        <v>46135</v>
      </c>
      <c r="D7294" s="9" t="inlineStr">
        <is>
          <t>Bound</t>
        </is>
      </c>
      <c r="E7294" s="8" t="inlineStr">
        <is>
          <t>Wilhelmina Vasquez</t>
        </is>
      </c>
      <c r="F7294" s="11" t="n">
        <v>1976</v>
      </c>
      <c r="G7294" s="8" t="inlineStr">
        <is>
          <t>Maserati</t>
        </is>
      </c>
      <c r="H7294" s="8" t="inlineStr">
        <is>
          <t>GranTurismo</t>
        </is>
      </c>
      <c r="I7294" s="8" t="inlineStr">
        <is>
          <t>4VCPE2ZHBAEDFT41K</t>
        </is>
      </c>
      <c r="J7294" s="8" t="inlineStr">
        <is>
          <t>02 - Sports / GT</t>
        </is>
      </c>
      <c r="K7294" s="12" t="n">
        <v>415000</v>
      </c>
      <c r="L7294" s="8" t="inlineStr">
        <is>
          <t>Mississippi</t>
        </is>
      </c>
      <c r="M7294" s="13" t="n">
        <v>6988.44</v>
      </c>
      <c r="N7294" s="13" t="n">
        <v>5803.9</v>
      </c>
      <c r="O7294" s="8" t="n"/>
    </row>
    <row r="7295">
      <c r="A7295" s="8" t="inlineStr">
        <is>
          <t>CANON-202604-007363</t>
        </is>
      </c>
      <c r="B7295" s="9" t="inlineStr">
        <is>
          <t>2026-04</t>
        </is>
      </c>
      <c r="C7295" s="10" t="n">
        <v>46119</v>
      </c>
      <c r="D7295" s="9" t="inlineStr">
        <is>
          <t>Bound</t>
        </is>
      </c>
      <c r="E7295" s="8" t="inlineStr">
        <is>
          <t>Aurelio Vandermeer</t>
        </is>
      </c>
      <c r="F7295" s="11" t="n">
        <v>1981</v>
      </c>
      <c r="G7295" s="8" t="inlineStr">
        <is>
          <t>Ferrari</t>
        </is>
      </c>
      <c r="H7295" s="8" t="inlineStr">
        <is>
          <t>296 GTB</t>
        </is>
      </c>
      <c r="I7295" s="8" t="inlineStr">
        <is>
          <t>GYVLBEMEMMSB7CAC1</t>
        </is>
      </c>
      <c r="J7295" s="8" t="inlineStr">
        <is>
          <t>03 - Supercar</t>
        </is>
      </c>
      <c r="K7295" s="12" t="n">
        <v>550000</v>
      </c>
      <c r="L7295" s="8" t="inlineStr">
        <is>
          <t>Massachusetts</t>
        </is>
      </c>
      <c r="M7295" s="13" t="n">
        <v>12323.11</v>
      </c>
      <c r="N7295" s="13" t="n">
        <v>10234.34</v>
      </c>
      <c r="O7295" s="8" t="n"/>
    </row>
    <row r="7296">
      <c r="A7296" s="8" t="inlineStr">
        <is>
          <t>CANON-202604-007364</t>
        </is>
      </c>
      <c r="B7296" s="9" t="inlineStr">
        <is>
          <t>2026-04</t>
        </is>
      </c>
      <c r="C7296" s="10" t="n">
        <v>46135</v>
      </c>
      <c r="D7296" s="9" t="inlineStr">
        <is>
          <t>Bound</t>
        </is>
      </c>
      <c r="E7296" s="8" t="inlineStr">
        <is>
          <t>Thaddeus Rourke</t>
        </is>
      </c>
      <c r="F7296" s="11" t="n">
        <v>1985</v>
      </c>
      <c r="G7296" s="8" t="inlineStr">
        <is>
          <t>Maserati</t>
        </is>
      </c>
      <c r="H7296" s="8" t="inlineStr">
        <is>
          <t>GranTurismo</t>
        </is>
      </c>
      <c r="I7296" s="8" t="inlineStr">
        <is>
          <t>0ZPY43F4JN3C80AB8</t>
        </is>
      </c>
      <c r="J7296" s="8" t="inlineStr">
        <is>
          <t>02 - Sports / GT</t>
        </is>
      </c>
      <c r="K7296" s="12" t="n">
        <v>730000</v>
      </c>
      <c r="L7296" s="8" t="inlineStr">
        <is>
          <t>Kansas</t>
        </is>
      </c>
      <c r="M7296" s="13" t="n">
        <v>8684.25</v>
      </c>
      <c r="N7296" s="13" t="n">
        <v>7212.27</v>
      </c>
      <c r="O7296" s="8" t="n"/>
    </row>
    <row r="7297">
      <c r="A7297" s="8" t="inlineStr">
        <is>
          <t>CANON-202604-007365</t>
        </is>
      </c>
      <c r="B7297" s="9" t="inlineStr">
        <is>
          <t>2026-04</t>
        </is>
      </c>
      <c r="C7297" s="10" t="n">
        <v>46115</v>
      </c>
      <c r="D7297" s="9" t="inlineStr">
        <is>
          <t>Bound</t>
        </is>
      </c>
      <c r="E7297" s="8" t="inlineStr">
        <is>
          <t>Wilhelmina Farkas</t>
        </is>
      </c>
      <c r="F7297" s="11" t="n">
        <v>2024</v>
      </c>
      <c r="G7297" s="8" t="inlineStr">
        <is>
          <t>BMW</t>
        </is>
      </c>
      <c r="H7297" s="8" t="inlineStr">
        <is>
          <t>M8 Competition</t>
        </is>
      </c>
      <c r="I7297" s="8" t="inlineStr">
        <is>
          <t>JJ917S21TH6H85DME</t>
        </is>
      </c>
      <c r="J7297" s="8" t="inlineStr">
        <is>
          <t>02 - Sports / GT</t>
        </is>
      </c>
      <c r="K7297" s="12" t="n">
        <v>1190000</v>
      </c>
      <c r="L7297" s="8" t="inlineStr">
        <is>
          <t>Delaware</t>
        </is>
      </c>
      <c r="M7297" s="13" t="n">
        <v>15436.32</v>
      </c>
      <c r="N7297" s="13" t="n">
        <v>12819.86</v>
      </c>
      <c r="O7297" s="8" t="n"/>
    </row>
    <row r="7298">
      <c r="A7298" s="8" t="inlineStr">
        <is>
          <t>CANON-202604-007366</t>
        </is>
      </c>
      <c r="B7298" s="9" t="inlineStr">
        <is>
          <t>2026-04</t>
        </is>
      </c>
      <c r="C7298" s="10" t="n">
        <v>46140</v>
      </c>
      <c r="D7298" s="9" t="inlineStr">
        <is>
          <t>Bound</t>
        </is>
      </c>
      <c r="E7298" s="8" t="inlineStr">
        <is>
          <t>Lorenzo Chattopadhyay</t>
        </is>
      </c>
      <c r="F7298" s="11" t="n">
        <v>2019</v>
      </c>
      <c r="G7298" s="8" t="inlineStr">
        <is>
          <t>Ferrari</t>
        </is>
      </c>
      <c r="H7298" s="8" t="inlineStr">
        <is>
          <t>275 GTB/4</t>
        </is>
      </c>
      <c r="I7298" s="8" t="inlineStr">
        <is>
          <t>H3D85HY4R5FKLGTCN</t>
        </is>
      </c>
      <c r="J7298" s="8" t="inlineStr">
        <is>
          <t>07 - Post-War Classic (1946-1972)</t>
        </is>
      </c>
      <c r="K7298" s="12" t="n">
        <v>1550000</v>
      </c>
      <c r="L7298" s="8" t="inlineStr">
        <is>
          <t>Florida</t>
        </is>
      </c>
      <c r="M7298" s="13" t="n">
        <v>15780.75</v>
      </c>
      <c r="N7298" s="13" t="n">
        <v>13105.91</v>
      </c>
      <c r="O7298" s="8" t="n"/>
    </row>
    <row r="7299">
      <c r="A7299" s="8" t="inlineStr">
        <is>
          <t>CANON-202604-007367</t>
        </is>
      </c>
      <c r="B7299" s="9" t="inlineStr">
        <is>
          <t>2026-04</t>
        </is>
      </c>
      <c r="C7299" s="10" t="n">
        <v>46141</v>
      </c>
      <c r="D7299" s="9" t="inlineStr">
        <is>
          <t>Bound</t>
        </is>
      </c>
      <c r="E7299" s="8" t="inlineStr">
        <is>
          <t>Anouk Montoya</t>
        </is>
      </c>
      <c r="F7299" s="11" t="n">
        <v>1966</v>
      </c>
      <c r="G7299" s="8" t="inlineStr">
        <is>
          <t>Porsche</t>
        </is>
      </c>
      <c r="H7299" s="8" t="inlineStr">
        <is>
          <t>911 Turbo S</t>
        </is>
      </c>
      <c r="I7299" s="8" t="inlineStr">
        <is>
          <t>JGRZJKPV4DLJF3649</t>
        </is>
      </c>
      <c r="J7299" s="8" t="inlineStr">
        <is>
          <t>02 - Sports / GT</t>
        </is>
      </c>
      <c r="K7299" s="12" t="n">
        <v>525000</v>
      </c>
      <c r="L7299" s="8" t="inlineStr">
        <is>
          <t>West Virginia</t>
        </is>
      </c>
      <c r="M7299" s="13" t="n">
        <v>8563.440000000001</v>
      </c>
      <c r="N7299" s="13" t="n">
        <v>7111.94</v>
      </c>
      <c r="O7299" s="8" t="n"/>
    </row>
    <row r="7300">
      <c r="A7300" s="8" t="inlineStr">
        <is>
          <t>CANON-202604-007368</t>
        </is>
      </c>
      <c r="B7300" s="9" t="inlineStr">
        <is>
          <t>2026-04</t>
        </is>
      </c>
      <c r="C7300" s="10" t="n">
        <v>46130</v>
      </c>
      <c r="D7300" s="9" t="inlineStr">
        <is>
          <t>Bound</t>
        </is>
      </c>
      <c r="E7300" s="8" t="inlineStr">
        <is>
          <t>Desmond Farkas</t>
        </is>
      </c>
      <c r="F7300" s="11" t="n">
        <v>2011</v>
      </c>
      <c r="G7300" s="8" t="inlineStr">
        <is>
          <t>Mercedes-Benz</t>
        </is>
      </c>
      <c r="H7300" s="8" t="inlineStr">
        <is>
          <t>280SL Pagoda</t>
        </is>
      </c>
      <c r="I7300" s="8" t="inlineStr">
        <is>
          <t>4P7AYXB9DLN9BGBXV</t>
        </is>
      </c>
      <c r="J7300" s="8" t="inlineStr">
        <is>
          <t>07 - Post-War Classic (1946-1972)</t>
        </is>
      </c>
      <c r="K7300" s="12" t="n">
        <v>920000</v>
      </c>
      <c r="L7300" s="8" t="inlineStr">
        <is>
          <t>Arkansas</t>
        </is>
      </c>
      <c r="M7300" s="13" t="n">
        <v>10300.53</v>
      </c>
      <c r="N7300" s="13" t="n">
        <v>8554.59</v>
      </c>
      <c r="O7300" s="8" t="n"/>
    </row>
    <row r="7301">
      <c r="A7301" s="8" t="inlineStr">
        <is>
          <t>CANON-202604-007370</t>
        </is>
      </c>
      <c r="B7301" s="9" t="inlineStr">
        <is>
          <t>2026-04</t>
        </is>
      </c>
      <c r="C7301" s="10" t="n">
        <v>46129</v>
      </c>
      <c r="D7301" s="9" t="inlineStr">
        <is>
          <t>Bound</t>
        </is>
      </c>
      <c r="E7301" s="8" t="inlineStr">
        <is>
          <t>Mireille Ashcombe</t>
        </is>
      </c>
      <c r="F7301" s="11" t="n">
        <v>1987</v>
      </c>
      <c r="G7301" s="8" t="inlineStr">
        <is>
          <t>Mercedes-Benz</t>
        </is>
      </c>
      <c r="H7301" s="8" t="inlineStr">
        <is>
          <t>AMG GT</t>
        </is>
      </c>
      <c r="I7301" s="8" t="inlineStr">
        <is>
          <t>XHPG975AX3BJZJPLS</t>
        </is>
      </c>
      <c r="J7301" s="8" t="inlineStr">
        <is>
          <t>02 - Sports / GT</t>
        </is>
      </c>
      <c r="K7301" s="12" t="n">
        <v>275000</v>
      </c>
      <c r="L7301" s="8" t="inlineStr">
        <is>
          <t>Ohio</t>
        </is>
      </c>
      <c r="M7301" s="13" t="n">
        <v>5409.2</v>
      </c>
      <c r="N7301" s="13" t="n">
        <v>4492.34</v>
      </c>
      <c r="O7301" s="8" t="n"/>
    </row>
    <row r="7302">
      <c r="A7302" s="8" t="inlineStr">
        <is>
          <t>CANON-202604-007372</t>
        </is>
      </c>
      <c r="B7302" s="9" t="inlineStr">
        <is>
          <t>2026-04</t>
        </is>
      </c>
      <c r="C7302" s="10" t="n">
        <v>46114</v>
      </c>
      <c r="D7302" s="9" t="inlineStr">
        <is>
          <t>Bound</t>
        </is>
      </c>
      <c r="E7302" s="8" t="inlineStr">
        <is>
          <t>Ramona Vandermeer</t>
        </is>
      </c>
      <c r="F7302" s="11" t="n">
        <v>1975</v>
      </c>
      <c r="G7302" s="8" t="inlineStr">
        <is>
          <t>Ferrari</t>
        </is>
      </c>
      <c r="H7302" s="8" t="inlineStr">
        <is>
          <t>SF90 Stradale</t>
        </is>
      </c>
      <c r="I7302" s="8" t="inlineStr">
        <is>
          <t>KYTLB3TAGVD7ZHX74</t>
        </is>
      </c>
      <c r="J7302" s="8" t="inlineStr">
        <is>
          <t>03 - Supercar</t>
        </is>
      </c>
      <c r="K7302" s="12" t="n">
        <v>1475000</v>
      </c>
      <c r="L7302" s="8" t="inlineStr">
        <is>
          <t>Florida</t>
        </is>
      </c>
      <c r="M7302" s="13" t="n">
        <v>31615.09</v>
      </c>
      <c r="N7302" s="13" t="n">
        <v>26256.33</v>
      </c>
      <c r="O7302" s="8" t="n"/>
    </row>
    <row r="7303">
      <c r="A7303" s="8" t="inlineStr">
        <is>
          <t>CANON-202604-007373</t>
        </is>
      </c>
      <c r="B7303" s="9" t="inlineStr">
        <is>
          <t>2026-04</t>
        </is>
      </c>
      <c r="C7303" s="10" t="n">
        <v>46119</v>
      </c>
      <c r="D7303" s="9" t="inlineStr">
        <is>
          <t>Bound</t>
        </is>
      </c>
      <c r="E7303" s="8" t="inlineStr">
        <is>
          <t>Beatrix Farkas</t>
        </is>
      </c>
      <c r="F7303" s="11" t="n">
        <v>2022</v>
      </c>
      <c r="G7303" s="8" t="inlineStr">
        <is>
          <t>Porsche</t>
        </is>
      </c>
      <c r="H7303" s="8" t="inlineStr">
        <is>
          <t>911 Turbo S</t>
        </is>
      </c>
      <c r="I7303" s="8" t="inlineStr">
        <is>
          <t>DWTE4LCS4NV62ZH4S</t>
        </is>
      </c>
      <c r="J7303" s="8" t="inlineStr">
        <is>
          <t>02 - Sports / GT</t>
        </is>
      </c>
      <c r="K7303" s="12" t="n">
        <v>705000</v>
      </c>
      <c r="L7303" s="8" t="inlineStr">
        <is>
          <t>Montana</t>
        </is>
      </c>
      <c r="M7303" s="13" t="n">
        <v>8040.99</v>
      </c>
      <c r="N7303" s="13" t="n">
        <v>6678.04</v>
      </c>
      <c r="O7303" s="8" t="n"/>
    </row>
    <row r="7304">
      <c r="A7304" s="8" t="inlineStr">
        <is>
          <t>CANON-202604-007374</t>
        </is>
      </c>
      <c r="B7304" s="9" t="inlineStr">
        <is>
          <t>2026-04</t>
        </is>
      </c>
      <c r="C7304" s="10" t="n">
        <v>46139</v>
      </c>
      <c r="D7304" s="9" t="inlineStr">
        <is>
          <t>Bound</t>
        </is>
      </c>
      <c r="E7304" s="8" t="inlineStr">
        <is>
          <t>Anouk Okonkwo</t>
        </is>
      </c>
      <c r="F7304" s="11" t="n">
        <v>1971</v>
      </c>
      <c r="G7304" s="8" t="inlineStr">
        <is>
          <t>BMW</t>
        </is>
      </c>
      <c r="H7304" s="8" t="inlineStr">
        <is>
          <t>M8 Competition</t>
        </is>
      </c>
      <c r="I7304" s="8" t="inlineStr">
        <is>
          <t>8UAA8ZE435RHC72A2</t>
        </is>
      </c>
      <c r="J7304" s="8" t="inlineStr">
        <is>
          <t>02 - Sports / GT</t>
        </is>
      </c>
      <c r="K7304" s="12" t="n">
        <v>345000</v>
      </c>
      <c r="L7304" s="8" t="inlineStr">
        <is>
          <t>California</t>
        </is>
      </c>
      <c r="M7304" s="13" t="n">
        <v>6590.8</v>
      </c>
      <c r="N7304" s="13" t="n">
        <v>5473.66</v>
      </c>
      <c r="O7304" s="8" t="n"/>
    </row>
    <row r="7305">
      <c r="A7305" s="8" t="inlineStr">
        <is>
          <t>CANON-202604-007377</t>
        </is>
      </c>
      <c r="B7305" s="9" t="inlineStr">
        <is>
          <t>2026-04</t>
        </is>
      </c>
      <c r="C7305" s="10" t="n">
        <v>46132</v>
      </c>
      <c r="D7305" s="9" t="inlineStr">
        <is>
          <t>Bound</t>
        </is>
      </c>
      <c r="E7305" s="8" t="inlineStr">
        <is>
          <t>Noor Vandermeer</t>
        </is>
      </c>
      <c r="F7305" s="11" t="n">
        <v>1984</v>
      </c>
      <c r="G7305" s="8" t="inlineStr">
        <is>
          <t>Jaguar</t>
        </is>
      </c>
      <c r="H7305" s="8" t="inlineStr">
        <is>
          <t>E-Type Series 1</t>
        </is>
      </c>
      <c r="I7305" s="8" t="inlineStr">
        <is>
          <t>H77812U6ZBFGY7NHH</t>
        </is>
      </c>
      <c r="J7305" s="8" t="inlineStr">
        <is>
          <t>07 - Post-War Classic (1946-1972)</t>
        </is>
      </c>
      <c r="K7305" s="12" t="n">
        <v>1260000</v>
      </c>
      <c r="L7305" s="8" t="inlineStr">
        <is>
          <t>Wisconsin</t>
        </is>
      </c>
      <c r="M7305" s="13" t="n">
        <v>10840.75</v>
      </c>
      <c r="N7305" s="13" t="n">
        <v>9003.24</v>
      </c>
      <c r="O7305" s="8" t="n"/>
    </row>
    <row r="7306">
      <c r="A7306" s="8" t="inlineStr">
        <is>
          <t>CANON-202604-007381</t>
        </is>
      </c>
      <c r="B7306" s="9" t="inlineStr">
        <is>
          <t>2026-04</t>
        </is>
      </c>
      <c r="C7306" s="10" t="n">
        <v>46129</v>
      </c>
      <c r="D7306" s="9" t="inlineStr">
        <is>
          <t>Bound</t>
        </is>
      </c>
      <c r="E7306" s="8" t="inlineStr">
        <is>
          <t>Anouk Montoya</t>
        </is>
      </c>
      <c r="F7306" s="11" t="n">
        <v>1982</v>
      </c>
      <c r="G7306" s="8" t="inlineStr">
        <is>
          <t>Mercedes-Benz</t>
        </is>
      </c>
      <c r="H7306" s="8" t="inlineStr">
        <is>
          <t>280SL Pagoda</t>
        </is>
      </c>
      <c r="I7306" s="8" t="inlineStr">
        <is>
          <t>K53Y4ABLA89BJK1H7</t>
        </is>
      </c>
      <c r="J7306" s="8" t="inlineStr">
        <is>
          <t>07 - Post-War Classic (1946-1972)</t>
        </is>
      </c>
      <c r="K7306" s="12" t="n">
        <v>825000</v>
      </c>
      <c r="L7306" s="8" t="inlineStr">
        <is>
          <t>California</t>
        </is>
      </c>
      <c r="M7306" s="13" t="n">
        <v>9036.08</v>
      </c>
      <c r="N7306" s="13" t="n">
        <v>7504.46</v>
      </c>
      <c r="O7306" s="8" t="n"/>
    </row>
    <row r="7307">
      <c r="A7307" s="8" t="inlineStr">
        <is>
          <t>CANON-202604-007382</t>
        </is>
      </c>
      <c r="B7307" s="9" t="inlineStr">
        <is>
          <t>2026-04</t>
        </is>
      </c>
      <c r="C7307" s="10" t="n">
        <v>46123</v>
      </c>
      <c r="D7307" s="9" t="inlineStr">
        <is>
          <t>Bound</t>
        </is>
      </c>
      <c r="E7307" s="8" t="inlineStr">
        <is>
          <t>Cassius Kingsford</t>
        </is>
      </c>
      <c r="F7307" s="11" t="n">
        <v>1969</v>
      </c>
      <c r="G7307" s="8" t="inlineStr">
        <is>
          <t>Ferrari</t>
        </is>
      </c>
      <c r="H7307" s="8" t="inlineStr">
        <is>
          <t>SF90 Stradale</t>
        </is>
      </c>
      <c r="I7307" s="8" t="inlineStr">
        <is>
          <t>JC46FSBDFPMZXM1AZ</t>
        </is>
      </c>
      <c r="J7307" s="8" t="inlineStr">
        <is>
          <t>03 - Supercar</t>
        </is>
      </c>
      <c r="K7307" s="12" t="n">
        <v>370000</v>
      </c>
      <c r="L7307" s="8" t="inlineStr">
        <is>
          <t>New Jersey</t>
        </is>
      </c>
      <c r="M7307" s="13" t="n">
        <v>7305.75</v>
      </c>
      <c r="N7307" s="13" t="n">
        <v>6067.43</v>
      </c>
      <c r="O7307" s="8" t="n"/>
    </row>
    <row r="7308">
      <c r="A7308" s="8" t="inlineStr">
        <is>
          <t>CANON-202604-007383</t>
        </is>
      </c>
      <c r="B7308" s="9" t="inlineStr">
        <is>
          <t>2026-04</t>
        </is>
      </c>
      <c r="C7308" s="10" t="n">
        <v>46131</v>
      </c>
      <c r="D7308" s="9" t="inlineStr">
        <is>
          <t>Bound</t>
        </is>
      </c>
      <c r="E7308" s="8" t="inlineStr">
        <is>
          <t>Fitzgerald Ashcombe</t>
        </is>
      </c>
      <c r="F7308" s="11" t="n">
        <v>1999</v>
      </c>
      <c r="G7308" s="8" t="inlineStr">
        <is>
          <t>BMW</t>
        </is>
      </c>
      <c r="H7308" s="8" t="inlineStr">
        <is>
          <t>M8 Competition</t>
        </is>
      </c>
      <c r="I7308" s="8" t="inlineStr">
        <is>
          <t>ULXWV95LPJK0G5YGR</t>
        </is>
      </c>
      <c r="J7308" s="8" t="inlineStr">
        <is>
          <t>02 - Sports / GT</t>
        </is>
      </c>
      <c r="K7308" s="12" t="n">
        <v>785000</v>
      </c>
      <c r="L7308" s="8" t="inlineStr">
        <is>
          <t>New Jersey</t>
        </is>
      </c>
      <c r="M7308" s="13" t="n">
        <v>8760.9</v>
      </c>
      <c r="N7308" s="13" t="n">
        <v>7275.93</v>
      </c>
      <c r="O7308" s="8" t="n"/>
    </row>
    <row r="7309">
      <c r="A7309" s="8" t="inlineStr">
        <is>
          <t>CANON-202604-007384</t>
        </is>
      </c>
      <c r="B7309" s="9" t="inlineStr">
        <is>
          <t>2026-04</t>
        </is>
      </c>
      <c r="C7309" s="10" t="n">
        <v>46120</v>
      </c>
      <c r="D7309" s="9" t="inlineStr">
        <is>
          <t>Bound</t>
        </is>
      </c>
      <c r="E7309" s="8" t="inlineStr">
        <is>
          <t>Beatrix Underwood</t>
        </is>
      </c>
      <c r="F7309" s="11" t="n">
        <v>2014</v>
      </c>
      <c r="G7309" s="8" t="inlineStr">
        <is>
          <t>Maserati</t>
        </is>
      </c>
      <c r="H7309" s="8" t="inlineStr">
        <is>
          <t>GranTurismo</t>
        </is>
      </c>
      <c r="I7309" s="8" t="inlineStr">
        <is>
          <t>30CY1TYW49DH1Z20A</t>
        </is>
      </c>
      <c r="J7309" s="8" t="inlineStr">
        <is>
          <t>02 - Sports / GT</t>
        </is>
      </c>
      <c r="K7309" s="12" t="n">
        <v>900000</v>
      </c>
      <c r="L7309" s="8" t="inlineStr">
        <is>
          <t>Illinois</t>
        </is>
      </c>
      <c r="M7309" s="13" t="n">
        <v>15011.32</v>
      </c>
      <c r="N7309" s="13" t="n">
        <v>12466.9</v>
      </c>
      <c r="O7309" s="8" t="n"/>
    </row>
    <row r="7310">
      <c r="A7310" s="8" t="inlineStr">
        <is>
          <t>CANON-202604-007387</t>
        </is>
      </c>
      <c r="B7310" s="9" t="inlineStr">
        <is>
          <t>2026-04</t>
        </is>
      </c>
      <c r="C7310" s="10" t="n">
        <v>46129</v>
      </c>
      <c r="D7310" s="9" t="inlineStr">
        <is>
          <t>Bound</t>
        </is>
      </c>
      <c r="E7310" s="8" t="inlineStr">
        <is>
          <t>Ramona Castellanos</t>
        </is>
      </c>
      <c r="F7310" s="11" t="n">
        <v>1960</v>
      </c>
      <c r="G7310" s="8" t="inlineStr">
        <is>
          <t>Lamborghini</t>
        </is>
      </c>
      <c r="H7310" s="8" t="inlineStr">
        <is>
          <t>Huracan EVO</t>
        </is>
      </c>
      <c r="I7310" s="8" t="inlineStr">
        <is>
          <t>PKF37RPKXY73UMBC8</t>
        </is>
      </c>
      <c r="J7310" s="8" t="inlineStr">
        <is>
          <t>03 - Supercar</t>
        </is>
      </c>
      <c r="K7310" s="12" t="n">
        <v>820000</v>
      </c>
      <c r="L7310" s="8" t="inlineStr">
        <is>
          <t>Vermont</t>
        </is>
      </c>
      <c r="M7310" s="13" t="n">
        <v>17931.7</v>
      </c>
      <c r="N7310" s="13" t="n">
        <v>14892.28</v>
      </c>
      <c r="O7310" s="8" t="n"/>
    </row>
    <row r="7311">
      <c r="A7311" s="8" t="inlineStr">
        <is>
          <t>CANON-202604-007389</t>
        </is>
      </c>
      <c r="B7311" s="9" t="inlineStr">
        <is>
          <t>2026-04</t>
        </is>
      </c>
      <c r="C7311" s="10" t="n">
        <v>46128</v>
      </c>
      <c r="D7311" s="9" t="inlineStr">
        <is>
          <t>Bound</t>
        </is>
      </c>
      <c r="E7311" s="8" t="inlineStr">
        <is>
          <t>Beatrix Castellanos</t>
        </is>
      </c>
      <c r="F7311" s="11" t="n">
        <v>1996</v>
      </c>
      <c r="G7311" s="8" t="inlineStr">
        <is>
          <t>Porsche</t>
        </is>
      </c>
      <c r="H7311" s="8" t="inlineStr">
        <is>
          <t>911 Turbo S</t>
        </is>
      </c>
      <c r="I7311" s="8" t="inlineStr">
        <is>
          <t>TYULGJJMKBHSD224J</t>
        </is>
      </c>
      <c r="J7311" s="8" t="inlineStr">
        <is>
          <t>02 - Sports / GT</t>
        </is>
      </c>
      <c r="K7311" s="12" t="n">
        <v>520000</v>
      </c>
      <c r="L7311" s="8" t="inlineStr">
        <is>
          <t>Oklahoma</t>
        </is>
      </c>
      <c r="M7311" s="13" t="n">
        <v>8035.47</v>
      </c>
      <c r="N7311" s="13" t="n">
        <v>6673.46</v>
      </c>
      <c r="O7311" s="8" t="n"/>
    </row>
    <row r="7312">
      <c r="A7312" s="8" t="inlineStr">
        <is>
          <t>CANON-202604-007390</t>
        </is>
      </c>
      <c r="B7312" s="9" t="inlineStr">
        <is>
          <t>2026-04</t>
        </is>
      </c>
      <c r="C7312" s="10" t="n">
        <v>46123</v>
      </c>
      <c r="D7312" s="9" t="inlineStr">
        <is>
          <t>Bound</t>
        </is>
      </c>
      <c r="E7312" s="8" t="inlineStr">
        <is>
          <t>Ottilie Thistlewood</t>
        </is>
      </c>
      <c r="F7312" s="11" t="n">
        <v>1981</v>
      </c>
      <c r="G7312" s="8" t="inlineStr">
        <is>
          <t>Mercedes-Benz</t>
        </is>
      </c>
      <c r="H7312" s="8" t="inlineStr">
        <is>
          <t>AMG GT</t>
        </is>
      </c>
      <c r="I7312" s="8" t="inlineStr">
        <is>
          <t>GDSDFYCJGJGWN4L8F</t>
        </is>
      </c>
      <c r="J7312" s="8" t="inlineStr">
        <is>
          <t>02 - Sports / GT</t>
        </is>
      </c>
      <c r="K7312" s="12" t="n">
        <v>325000</v>
      </c>
      <c r="L7312" s="8" t="inlineStr">
        <is>
          <t>Colorado</t>
        </is>
      </c>
      <c r="M7312" s="13" t="n">
        <v>5058.96</v>
      </c>
      <c r="N7312" s="13" t="n">
        <v>4201.47</v>
      </c>
      <c r="O7312" s="8" t="n"/>
    </row>
    <row r="7313">
      <c r="A7313" s="8" t="inlineStr">
        <is>
          <t>CANON-202604-007393</t>
        </is>
      </c>
      <c r="B7313" s="9" t="inlineStr">
        <is>
          <t>2026-04</t>
        </is>
      </c>
      <c r="C7313" s="10" t="n">
        <v>46123</v>
      </c>
      <c r="D7313" s="9" t="inlineStr">
        <is>
          <t>Bound</t>
        </is>
      </c>
      <c r="E7313" s="8" t="inlineStr">
        <is>
          <t>Ramona Vandermeer</t>
        </is>
      </c>
      <c r="F7313" s="11" t="n">
        <v>1972</v>
      </c>
      <c r="G7313" s="8" t="inlineStr">
        <is>
          <t>Ferrari</t>
        </is>
      </c>
      <c r="H7313" s="8" t="inlineStr">
        <is>
          <t>SF90 Stradale</t>
        </is>
      </c>
      <c r="I7313" s="8" t="inlineStr">
        <is>
          <t>K9Z6A85KL407VUB9E</t>
        </is>
      </c>
      <c r="J7313" s="8" t="inlineStr">
        <is>
          <t>03 - Supercar</t>
        </is>
      </c>
      <c r="K7313" s="12" t="n">
        <v>655000</v>
      </c>
      <c r="L7313" s="8" t="inlineStr">
        <is>
          <t>Louisiana</t>
        </is>
      </c>
      <c r="M7313" s="13" t="n">
        <v>14206.08</v>
      </c>
      <c r="N7313" s="13" t="n">
        <v>11798.15</v>
      </c>
      <c r="O7313" s="8" t="n"/>
    </row>
    <row r="7314">
      <c r="A7314" s="8" t="inlineStr">
        <is>
          <t>CANON-202604-007394</t>
        </is>
      </c>
      <c r="B7314" s="9" t="inlineStr">
        <is>
          <t>2026-04</t>
        </is>
      </c>
      <c r="C7314" s="10" t="n">
        <v>46128</v>
      </c>
      <c r="D7314" s="9" t="inlineStr">
        <is>
          <t>Bound</t>
        </is>
      </c>
      <c r="E7314" s="8" t="inlineStr">
        <is>
          <t>Ramona Harrington</t>
        </is>
      </c>
      <c r="F7314" s="11" t="n">
        <v>2003</v>
      </c>
      <c r="G7314" s="8" t="inlineStr">
        <is>
          <t>Ferrari</t>
        </is>
      </c>
      <c r="H7314" s="8" t="inlineStr">
        <is>
          <t>296 GTB</t>
        </is>
      </c>
      <c r="I7314" s="8" t="inlineStr">
        <is>
          <t>L7KVJ2C9JSYVLFNZR</t>
        </is>
      </c>
      <c r="J7314" s="8" t="inlineStr">
        <is>
          <t>03 - Supercar</t>
        </is>
      </c>
      <c r="K7314" s="12" t="n">
        <v>765000</v>
      </c>
      <c r="L7314" s="8" t="inlineStr">
        <is>
          <t>Arkansas</t>
        </is>
      </c>
      <c r="M7314" s="13" t="n">
        <v>18922.92</v>
      </c>
      <c r="N7314" s="13" t="n">
        <v>15715.49</v>
      </c>
      <c r="O7314" s="8" t="n"/>
    </row>
    <row r="7315">
      <c r="A7315" s="8" t="inlineStr">
        <is>
          <t>CANON-202604-007395</t>
        </is>
      </c>
      <c r="B7315" s="9" t="inlineStr">
        <is>
          <t>2026-04</t>
        </is>
      </c>
      <c r="C7315" s="10" t="n">
        <v>46116</v>
      </c>
      <c r="D7315" s="9" t="inlineStr">
        <is>
          <t>Bound</t>
        </is>
      </c>
      <c r="E7315" s="8" t="inlineStr">
        <is>
          <t>Wilhelmina Delacroix</t>
        </is>
      </c>
      <c r="F7315" s="11" t="n">
        <v>2022</v>
      </c>
      <c r="G7315" s="8" t="inlineStr">
        <is>
          <t>Mercedes-Benz</t>
        </is>
      </c>
      <c r="H7315" s="8" t="inlineStr">
        <is>
          <t>AMG GT</t>
        </is>
      </c>
      <c r="I7315" s="8" t="inlineStr">
        <is>
          <t>V45X399KER5DV2X8F</t>
        </is>
      </c>
      <c r="J7315" s="8" t="inlineStr">
        <is>
          <t>02 - Sports / GT</t>
        </is>
      </c>
      <c r="K7315" s="12" t="n">
        <v>700000</v>
      </c>
      <c r="L7315" s="8" t="inlineStr">
        <is>
          <t>California</t>
        </is>
      </c>
      <c r="M7315" s="13" t="n">
        <v>11589.62</v>
      </c>
      <c r="N7315" s="13" t="n">
        <v>9625.18</v>
      </c>
      <c r="O7315" s="8" t="n"/>
    </row>
    <row r="7316">
      <c r="A7316" s="8" t="inlineStr">
        <is>
          <t>CANON-202604-007396</t>
        </is>
      </c>
      <c r="B7316" s="9" t="inlineStr">
        <is>
          <t>2026-04</t>
        </is>
      </c>
      <c r="C7316" s="10" t="n">
        <v>46117</v>
      </c>
      <c r="D7316" s="9" t="inlineStr">
        <is>
          <t>Bound</t>
        </is>
      </c>
      <c r="E7316" s="8" t="inlineStr">
        <is>
          <t>Priya Delacroix</t>
        </is>
      </c>
      <c r="F7316" s="11" t="n">
        <v>1979</v>
      </c>
      <c r="G7316" s="8" t="inlineStr">
        <is>
          <t>Bentley</t>
        </is>
      </c>
      <c r="H7316" s="8" t="inlineStr">
        <is>
          <t>Continental GT</t>
        </is>
      </c>
      <c r="I7316" s="8" t="inlineStr">
        <is>
          <t>JNPMVDKY7PE4ES296</t>
        </is>
      </c>
      <c r="J7316" s="8" t="inlineStr">
        <is>
          <t>02 - Sports / GT</t>
        </is>
      </c>
      <c r="K7316" s="12" t="n">
        <v>1310000</v>
      </c>
      <c r="L7316" s="8" t="inlineStr">
        <is>
          <t>Maine</t>
        </is>
      </c>
      <c r="M7316" s="13" t="n">
        <v>14681.89</v>
      </c>
      <c r="N7316" s="13" t="n">
        <v>12193.31</v>
      </c>
      <c r="O7316" s="8" t="n"/>
    </row>
    <row r="7317">
      <c r="A7317" s="8" t="inlineStr">
        <is>
          <t>CANON-202604-007397</t>
        </is>
      </c>
      <c r="B7317" s="9" t="inlineStr">
        <is>
          <t>2026-04</t>
        </is>
      </c>
      <c r="C7317" s="10" t="n">
        <v>46116</v>
      </c>
      <c r="D7317" s="9" t="inlineStr">
        <is>
          <t>Bound</t>
        </is>
      </c>
      <c r="E7317" s="8" t="inlineStr">
        <is>
          <t>Marisol Okonkwo</t>
        </is>
      </c>
      <c r="F7317" s="11" t="n">
        <v>1972</v>
      </c>
      <c r="G7317" s="8" t="inlineStr">
        <is>
          <t>BMW</t>
        </is>
      </c>
      <c r="H7317" s="8" t="inlineStr">
        <is>
          <t>M8 Competition</t>
        </is>
      </c>
      <c r="I7317" s="8" t="inlineStr">
        <is>
          <t>UC1UHNX7C4BZE9J7R</t>
        </is>
      </c>
      <c r="J7317" s="8" t="inlineStr">
        <is>
          <t>02 - Sports / GT</t>
        </is>
      </c>
      <c r="K7317" s="12" t="n">
        <v>805000</v>
      </c>
      <c r="L7317" s="8" t="inlineStr">
        <is>
          <t>Texas</t>
        </is>
      </c>
      <c r="M7317" s="13" t="n">
        <v>11353.54</v>
      </c>
      <c r="N7317" s="13" t="n">
        <v>9429.110000000001</v>
      </c>
      <c r="O7317" s="8" t="n"/>
    </row>
    <row r="7318">
      <c r="A7318" s="8" t="inlineStr">
        <is>
          <t>CANON-202604-007400</t>
        </is>
      </c>
      <c r="B7318" s="9" t="inlineStr">
        <is>
          <t>2026-04</t>
        </is>
      </c>
      <c r="C7318" s="10" t="n">
        <v>46121</v>
      </c>
      <c r="D7318" s="9" t="inlineStr">
        <is>
          <t>Bound</t>
        </is>
      </c>
      <c r="E7318" s="8" t="inlineStr">
        <is>
          <t>Ingrid Kingsford</t>
        </is>
      </c>
      <c r="F7318" s="11" t="n">
        <v>1977</v>
      </c>
      <c r="G7318" s="8" t="inlineStr">
        <is>
          <t>Lamborghini</t>
        </is>
      </c>
      <c r="H7318" s="8" t="inlineStr">
        <is>
          <t>Huracan EVO</t>
        </is>
      </c>
      <c r="I7318" s="8" t="inlineStr">
        <is>
          <t>MSD4T80UFYKUGE3HS</t>
        </is>
      </c>
      <c r="J7318" s="8" t="inlineStr">
        <is>
          <t>03 - Supercar</t>
        </is>
      </c>
      <c r="K7318" s="12" t="n">
        <v>1225000</v>
      </c>
      <c r="L7318" s="8" t="inlineStr">
        <is>
          <t>North Carolina</t>
        </is>
      </c>
      <c r="M7318" s="13" t="n">
        <v>21264.15</v>
      </c>
      <c r="N7318" s="13" t="n">
        <v>17659.88</v>
      </c>
      <c r="O7318" s="8" t="n"/>
    </row>
    <row r="7319">
      <c r="A7319" s="8" t="inlineStr">
        <is>
          <t>CANON-202604-007401</t>
        </is>
      </c>
      <c r="B7319" s="9" t="inlineStr">
        <is>
          <t>2026-04</t>
        </is>
      </c>
      <c r="C7319" s="10" t="n">
        <v>46129</v>
      </c>
      <c r="D7319" s="9" t="inlineStr">
        <is>
          <t>Bound</t>
        </is>
      </c>
      <c r="E7319" s="8" t="inlineStr">
        <is>
          <t>Beatrix Chattopadhyay</t>
        </is>
      </c>
      <c r="F7319" s="11" t="n">
        <v>1965</v>
      </c>
      <c r="G7319" s="8" t="inlineStr">
        <is>
          <t>Porsche</t>
        </is>
      </c>
      <c r="H7319" s="8" t="inlineStr">
        <is>
          <t>911 Turbo S</t>
        </is>
      </c>
      <c r="I7319" s="8" t="inlineStr">
        <is>
          <t>1PX80GMFS542FMZ0B</t>
        </is>
      </c>
      <c r="J7319" s="8" t="inlineStr">
        <is>
          <t>02 - Sports / GT</t>
        </is>
      </c>
      <c r="K7319" s="12" t="n">
        <v>450000</v>
      </c>
      <c r="L7319" s="8" t="inlineStr">
        <is>
          <t>New Hampshire</t>
        </is>
      </c>
      <c r="M7319" s="13" t="n">
        <v>6622.64</v>
      </c>
      <c r="N7319" s="13" t="n">
        <v>5500.1</v>
      </c>
      <c r="O7319" s="8" t="n"/>
    </row>
    <row r="7320">
      <c r="A7320" s="8" t="inlineStr">
        <is>
          <t>CANON-202604-007402</t>
        </is>
      </c>
      <c r="B7320" s="9" t="inlineStr">
        <is>
          <t>2026-04</t>
        </is>
      </c>
      <c r="C7320" s="10" t="n">
        <v>46138</v>
      </c>
      <c r="D7320" s="9" t="inlineStr">
        <is>
          <t>Bound</t>
        </is>
      </c>
      <c r="E7320" s="8" t="inlineStr">
        <is>
          <t>Cassius Delacroix</t>
        </is>
      </c>
      <c r="F7320" s="11" t="n">
        <v>1974</v>
      </c>
      <c r="G7320" s="8" t="inlineStr">
        <is>
          <t>Jaguar</t>
        </is>
      </c>
      <c r="H7320" s="8" t="inlineStr">
        <is>
          <t>E-Type Series 1</t>
        </is>
      </c>
      <c r="I7320" s="8" t="inlineStr">
        <is>
          <t>RR00GCW8YJ7KGL9MN</t>
        </is>
      </c>
      <c r="J7320" s="8" t="inlineStr">
        <is>
          <t>07 - Post-War Classic (1946-1972)</t>
        </is>
      </c>
      <c r="K7320" s="12" t="n">
        <v>1645000</v>
      </c>
      <c r="L7320" s="8" t="inlineStr">
        <is>
          <t>Mississippi</t>
        </is>
      </c>
      <c r="M7320" s="13" t="n">
        <v>14035.26</v>
      </c>
      <c r="N7320" s="13" t="n">
        <v>11656.28</v>
      </c>
      <c r="O7320" s="8" t="n"/>
    </row>
    <row r="7321">
      <c r="A7321" s="8" t="inlineStr">
        <is>
          <t>CANON-202604-007403</t>
        </is>
      </c>
      <c r="B7321" s="9" t="inlineStr">
        <is>
          <t>2026-04</t>
        </is>
      </c>
      <c r="C7321" s="10" t="n">
        <v>46119</v>
      </c>
      <c r="D7321" s="9" t="inlineStr">
        <is>
          <t>Bound</t>
        </is>
      </c>
      <c r="E7321" s="8" t="inlineStr">
        <is>
          <t>Fenwick Castellanos</t>
        </is>
      </c>
      <c r="F7321" s="11" t="n">
        <v>1990</v>
      </c>
      <c r="G7321" s="8" t="inlineStr">
        <is>
          <t>Mercedes-Benz</t>
        </is>
      </c>
      <c r="H7321" s="8" t="inlineStr">
        <is>
          <t>AMG GT</t>
        </is>
      </c>
      <c r="I7321" s="8" t="inlineStr">
        <is>
          <t>DP9CN65BHJ0C0S8M7</t>
        </is>
      </c>
      <c r="J7321" s="8" t="inlineStr">
        <is>
          <t>02 - Sports / GT</t>
        </is>
      </c>
      <c r="K7321" s="12" t="n">
        <v>1675000</v>
      </c>
      <c r="L7321" s="8" t="inlineStr">
        <is>
          <t>Minnesota</t>
        </is>
      </c>
      <c r="M7321" s="13" t="n">
        <v>22944.34</v>
      </c>
      <c r="N7321" s="13" t="n">
        <v>19055.27</v>
      </c>
      <c r="O7321" s="8" t="n"/>
    </row>
    <row r="7322">
      <c r="A7322" s="8" t="inlineStr">
        <is>
          <t>CANON-202604-007404</t>
        </is>
      </c>
      <c r="B7322" s="9" t="inlineStr">
        <is>
          <t>2026-04</t>
        </is>
      </c>
      <c r="C7322" s="10" t="n">
        <v>46116</v>
      </c>
      <c r="D7322" s="9" t="inlineStr">
        <is>
          <t>Bound</t>
        </is>
      </c>
      <c r="E7322" s="8" t="inlineStr">
        <is>
          <t>Callum Thistlewood</t>
        </is>
      </c>
      <c r="F7322" s="11" t="n">
        <v>1996</v>
      </c>
      <c r="G7322" s="8" t="inlineStr">
        <is>
          <t>BMW</t>
        </is>
      </c>
      <c r="H7322" s="8" t="inlineStr">
        <is>
          <t>M8 Competition</t>
        </is>
      </c>
      <c r="I7322" s="8" t="inlineStr">
        <is>
          <t>KP2K8PNGSA0CLZ99B</t>
        </is>
      </c>
      <c r="J7322" s="8" t="inlineStr">
        <is>
          <t>02 - Sports / GT</t>
        </is>
      </c>
      <c r="K7322" s="12" t="n">
        <v>1330000</v>
      </c>
      <c r="L7322" s="8" t="inlineStr">
        <is>
          <t>Iowa</t>
        </is>
      </c>
      <c r="M7322" s="13" t="n">
        <v>15182.08</v>
      </c>
      <c r="N7322" s="13" t="n">
        <v>12608.72</v>
      </c>
      <c r="O7322" s="8" t="n"/>
    </row>
    <row r="7323">
      <c r="A7323" s="8" t="inlineStr">
        <is>
          <t>CANON-202604-007405</t>
        </is>
      </c>
      <c r="B7323" s="9" t="inlineStr">
        <is>
          <t>2026-04</t>
        </is>
      </c>
      <c r="C7323" s="10" t="n">
        <v>46134</v>
      </c>
      <c r="D7323" s="9" t="inlineStr">
        <is>
          <t>Bound</t>
        </is>
      </c>
      <c r="E7323" s="8" t="inlineStr">
        <is>
          <t>Cassius Pennington</t>
        </is>
      </c>
      <c r="F7323" s="11" t="n">
        <v>2006</v>
      </c>
      <c r="G7323" s="8" t="inlineStr">
        <is>
          <t>Ferrari</t>
        </is>
      </c>
      <c r="H7323" s="8" t="inlineStr">
        <is>
          <t>275 GTB/4</t>
        </is>
      </c>
      <c r="I7323" s="8" t="inlineStr">
        <is>
          <t>3BZU9A30PMLGS59NU</t>
        </is>
      </c>
      <c r="J7323" s="8" t="inlineStr">
        <is>
          <t>07 - Post-War Classic (1946-1972)</t>
        </is>
      </c>
      <c r="K7323" s="12" t="n">
        <v>1435000</v>
      </c>
      <c r="L7323" s="8" t="inlineStr">
        <is>
          <t>Iowa</t>
        </is>
      </c>
      <c r="M7323" s="13" t="n">
        <v>11317.55</v>
      </c>
      <c r="N7323" s="13" t="n">
        <v>9399.23</v>
      </c>
      <c r="O7323" s="8" t="n"/>
    </row>
    <row r="7324">
      <c r="A7324" s="8" t="inlineStr">
        <is>
          <t>CANON-202604-007406</t>
        </is>
      </c>
      <c r="B7324" s="9" t="inlineStr">
        <is>
          <t>2026-04</t>
        </is>
      </c>
      <c r="C7324" s="10" t="n">
        <v>46139</v>
      </c>
      <c r="D7324" s="9" t="inlineStr">
        <is>
          <t>Bound</t>
        </is>
      </c>
      <c r="E7324" s="8" t="inlineStr">
        <is>
          <t>Fitzgerald Vasquez</t>
        </is>
      </c>
      <c r="F7324" s="11" t="n">
        <v>1960</v>
      </c>
      <c r="G7324" s="8" t="inlineStr">
        <is>
          <t>Ferrari</t>
        </is>
      </c>
      <c r="H7324" s="8" t="inlineStr">
        <is>
          <t>SF90 Stradale</t>
        </is>
      </c>
      <c r="I7324" s="8" t="inlineStr">
        <is>
          <t>L9V8HUTA9VHEMEAG6</t>
        </is>
      </c>
      <c r="J7324" s="8" t="inlineStr">
        <is>
          <t>03 - Supercar</t>
        </is>
      </c>
      <c r="K7324" s="12" t="n">
        <v>355000</v>
      </c>
      <c r="L7324" s="8" t="inlineStr">
        <is>
          <t>California</t>
        </is>
      </c>
      <c r="M7324" s="13" t="n">
        <v>10398.82</v>
      </c>
      <c r="N7324" s="13" t="n">
        <v>8636.219999999999</v>
      </c>
      <c r="O7324" s="8" t="n"/>
    </row>
    <row r="7325">
      <c r="A7325" s="8" t="inlineStr">
        <is>
          <t>CANON-202604-007407</t>
        </is>
      </c>
      <c r="B7325" s="9" t="inlineStr">
        <is>
          <t>2026-04</t>
        </is>
      </c>
      <c r="C7325" s="10" t="n">
        <v>46117</v>
      </c>
      <c r="D7325" s="9" t="inlineStr">
        <is>
          <t>Bound</t>
        </is>
      </c>
      <c r="E7325" s="8" t="inlineStr">
        <is>
          <t>Emiliano Blackwood</t>
        </is>
      </c>
      <c r="F7325" s="11" t="n">
        <v>1991</v>
      </c>
      <c r="G7325" s="8" t="inlineStr">
        <is>
          <t>BMW</t>
        </is>
      </c>
      <c r="H7325" s="8" t="inlineStr">
        <is>
          <t>M8 Competition</t>
        </is>
      </c>
      <c r="I7325" s="8" t="inlineStr">
        <is>
          <t>A5VSAULU5L5B3CT32</t>
        </is>
      </c>
      <c r="J7325" s="8" t="inlineStr">
        <is>
          <t>02 - Sports / GT</t>
        </is>
      </c>
      <c r="K7325" s="12" t="n">
        <v>980000</v>
      </c>
      <c r="L7325" s="8" t="inlineStr">
        <is>
          <t>Maine</t>
        </is>
      </c>
      <c r="M7325" s="13" t="n">
        <v>12980.38</v>
      </c>
      <c r="N7325" s="13" t="n">
        <v>10780.21</v>
      </c>
      <c r="O7325" s="8" t="n"/>
    </row>
    <row r="7326">
      <c r="A7326" s="8" t="inlineStr">
        <is>
          <t>CANON-202604-007408</t>
        </is>
      </c>
      <c r="B7326" s="9" t="inlineStr">
        <is>
          <t>2026-04</t>
        </is>
      </c>
      <c r="C7326" s="10" t="n">
        <v>46140</v>
      </c>
      <c r="D7326" s="9" t="inlineStr">
        <is>
          <t>Bound</t>
        </is>
      </c>
      <c r="E7326" s="8" t="inlineStr">
        <is>
          <t>Ingrid Farkas</t>
        </is>
      </c>
      <c r="F7326" s="11" t="n">
        <v>1989</v>
      </c>
      <c r="G7326" s="8" t="inlineStr">
        <is>
          <t>Alfa Romeo</t>
        </is>
      </c>
      <c r="H7326" s="8" t="inlineStr">
        <is>
          <t>8C 2900</t>
        </is>
      </c>
      <c r="I7326" s="8" t="inlineStr">
        <is>
          <t>02TFUJPDHJMCLY5TF</t>
        </is>
      </c>
      <c r="J7326" s="8" t="inlineStr">
        <is>
          <t>06 - Vintage Pre-War (pre-1946)</t>
        </is>
      </c>
      <c r="K7326" s="12" t="n">
        <v>1110000</v>
      </c>
      <c r="L7326" s="8" t="inlineStr">
        <is>
          <t>California</t>
        </is>
      </c>
      <c r="M7326" s="13" t="n">
        <v>9613.02</v>
      </c>
      <c r="N7326" s="13" t="n">
        <v>7983.61</v>
      </c>
      <c r="O7326" s="8" t="n"/>
    </row>
    <row r="7327">
      <c r="A7327" s="8" t="inlineStr">
        <is>
          <t>CANON-202604-007409</t>
        </is>
      </c>
      <c r="B7327" s="9" t="inlineStr">
        <is>
          <t>2026-04</t>
        </is>
      </c>
      <c r="C7327" s="10" t="n">
        <v>46142</v>
      </c>
      <c r="D7327" s="9" t="inlineStr">
        <is>
          <t>Bound</t>
        </is>
      </c>
      <c r="E7327" s="8" t="inlineStr">
        <is>
          <t>Cassius Okonkwo</t>
        </is>
      </c>
      <c r="F7327" s="11" t="n">
        <v>2006</v>
      </c>
      <c r="G7327" s="8" t="inlineStr">
        <is>
          <t>BMW</t>
        </is>
      </c>
      <c r="H7327" s="8" t="inlineStr">
        <is>
          <t>M8 Competition</t>
        </is>
      </c>
      <c r="I7327" s="8" t="inlineStr">
        <is>
          <t>UDTF65RNXAPGNCFTY</t>
        </is>
      </c>
      <c r="J7327" s="8" t="inlineStr">
        <is>
          <t>02 - Sports / GT</t>
        </is>
      </c>
      <c r="K7327" s="12" t="n">
        <v>210000</v>
      </c>
      <c r="L7327" s="8" t="inlineStr">
        <is>
          <t>Hawaii</t>
        </is>
      </c>
      <c r="M7327" s="13" t="n">
        <v>4738.87</v>
      </c>
      <c r="N7327" s="13" t="n">
        <v>3935.63</v>
      </c>
      <c r="O7327" s="8" t="n"/>
    </row>
    <row r="7328">
      <c r="A7328" s="8" t="inlineStr">
        <is>
          <t>CANON-202604-007412</t>
        </is>
      </c>
      <c r="B7328" s="9" t="inlineStr">
        <is>
          <t>2026-04</t>
        </is>
      </c>
      <c r="C7328" s="10" t="n">
        <v>46128</v>
      </c>
      <c r="D7328" s="9" t="inlineStr">
        <is>
          <t>Bound</t>
        </is>
      </c>
      <c r="E7328" s="8" t="inlineStr">
        <is>
          <t>Aurelio Kingsford</t>
        </is>
      </c>
      <c r="F7328" s="11" t="n">
        <v>1973</v>
      </c>
      <c r="G7328" s="8" t="inlineStr">
        <is>
          <t>Maserati</t>
        </is>
      </c>
      <c r="H7328" s="8" t="inlineStr">
        <is>
          <t>GranTurismo</t>
        </is>
      </c>
      <c r="I7328" s="8" t="inlineStr">
        <is>
          <t>PPNU5S2E0U1WY5MB1</t>
        </is>
      </c>
      <c r="J7328" s="8" t="inlineStr">
        <is>
          <t>02 - Sports / GT</t>
        </is>
      </c>
      <c r="K7328" s="12" t="n">
        <v>570000</v>
      </c>
      <c r="L7328" s="8" t="inlineStr">
        <is>
          <t>Arkansas</t>
        </is>
      </c>
      <c r="M7328" s="13" t="n">
        <v>9646.98</v>
      </c>
      <c r="N7328" s="13" t="n">
        <v>8011.82</v>
      </c>
      <c r="O7328" s="8" t="n"/>
    </row>
    <row r="7329">
      <c r="A7329" s="8" t="inlineStr">
        <is>
          <t>CANON-202604-007413</t>
        </is>
      </c>
      <c r="B7329" s="9" t="inlineStr">
        <is>
          <t>2026-04</t>
        </is>
      </c>
      <c r="C7329" s="10" t="n">
        <v>46122</v>
      </c>
      <c r="D7329" s="9" t="inlineStr">
        <is>
          <t>Bound</t>
        </is>
      </c>
      <c r="E7329" s="8" t="inlineStr">
        <is>
          <t>Cassius Montoya</t>
        </is>
      </c>
      <c r="F7329" s="11" t="n">
        <v>1982</v>
      </c>
      <c r="G7329" s="8" t="inlineStr">
        <is>
          <t>Aston Martin</t>
        </is>
      </c>
      <c r="H7329" s="8" t="inlineStr">
        <is>
          <t>DB12</t>
        </is>
      </c>
      <c r="I7329" s="8" t="inlineStr">
        <is>
          <t>H2PBFGTT51THAL48D</t>
        </is>
      </c>
      <c r="J7329" s="8" t="inlineStr">
        <is>
          <t>02 - Sports / GT</t>
        </is>
      </c>
      <c r="K7329" s="12" t="n">
        <v>840000</v>
      </c>
      <c r="L7329" s="8" t="inlineStr">
        <is>
          <t>Illinois</t>
        </is>
      </c>
      <c r="M7329" s="13" t="n">
        <v>14010.57</v>
      </c>
      <c r="N7329" s="13" t="n">
        <v>11635.78</v>
      </c>
      <c r="O7329" s="8" t="n"/>
    </row>
    <row r="7330">
      <c r="A7330" s="8" t="inlineStr">
        <is>
          <t>CANON-202604-007416</t>
        </is>
      </c>
      <c r="B7330" s="9" t="inlineStr">
        <is>
          <t>2026-04</t>
        </is>
      </c>
      <c r="C7330" s="10" t="n">
        <v>46131</v>
      </c>
      <c r="D7330" s="9" t="inlineStr">
        <is>
          <t>Bound</t>
        </is>
      </c>
      <c r="E7330" s="8" t="inlineStr">
        <is>
          <t>Ingrid Blackwood</t>
        </is>
      </c>
      <c r="F7330" s="11" t="n">
        <v>2002</v>
      </c>
      <c r="G7330" s="8" t="inlineStr">
        <is>
          <t>McLaren</t>
        </is>
      </c>
      <c r="H7330" s="8" t="inlineStr">
        <is>
          <t>750S</t>
        </is>
      </c>
      <c r="I7330" s="8" t="inlineStr">
        <is>
          <t>WRYG8V00X38PE5LBN</t>
        </is>
      </c>
      <c r="J7330" s="8" t="inlineStr">
        <is>
          <t>03 - Supercar</t>
        </is>
      </c>
      <c r="K7330" s="12" t="n">
        <v>660000</v>
      </c>
      <c r="L7330" s="8" t="inlineStr">
        <is>
          <t>California</t>
        </is>
      </c>
      <c r="M7330" s="13" t="n">
        <v>15970.75</v>
      </c>
      <c r="N7330" s="13" t="n">
        <v>13263.71</v>
      </c>
      <c r="O7330" s="8" t="n"/>
    </row>
    <row r="7331">
      <c r="A7331" s="8" t="inlineStr">
        <is>
          <t>CANON-202604-007417</t>
        </is>
      </c>
      <c r="B7331" s="9" t="inlineStr">
        <is>
          <t>2026-04</t>
        </is>
      </c>
      <c r="C7331" s="10" t="n">
        <v>46127</v>
      </c>
      <c r="D7331" s="9" t="inlineStr">
        <is>
          <t>Bound</t>
        </is>
      </c>
      <c r="E7331" s="8" t="inlineStr">
        <is>
          <t>Horace Rourke</t>
        </is>
      </c>
      <c r="F7331" s="11" t="n">
        <v>1982</v>
      </c>
      <c r="G7331" s="8" t="inlineStr">
        <is>
          <t>Porsche</t>
        </is>
      </c>
      <c r="H7331" s="8" t="inlineStr">
        <is>
          <t>911 Turbo S</t>
        </is>
      </c>
      <c r="I7331" s="8" t="inlineStr">
        <is>
          <t>AAV4MMYK3CT7ESZ2H</t>
        </is>
      </c>
      <c r="J7331" s="8" t="inlineStr">
        <is>
          <t>02 - Sports / GT</t>
        </is>
      </c>
      <c r="K7331" s="12" t="n">
        <v>605000</v>
      </c>
      <c r="L7331" s="8" t="inlineStr">
        <is>
          <t>Idaho</t>
        </is>
      </c>
      <c r="M7331" s="13" t="n">
        <v>7345.61</v>
      </c>
      <c r="N7331" s="13" t="n">
        <v>6100.53</v>
      </c>
      <c r="O7331" s="8" t="n"/>
    </row>
    <row r="7332">
      <c r="A7332" s="8" t="inlineStr">
        <is>
          <t>CANON-202604-007418</t>
        </is>
      </c>
      <c r="B7332" s="9" t="inlineStr">
        <is>
          <t>2026-04</t>
        </is>
      </c>
      <c r="C7332" s="10" t="n">
        <v>46117</v>
      </c>
      <c r="D7332" s="9" t="inlineStr">
        <is>
          <t>Bound</t>
        </is>
      </c>
      <c r="E7332" s="8" t="inlineStr">
        <is>
          <t>Anouk Ashcombe</t>
        </is>
      </c>
      <c r="F7332" s="11" t="n">
        <v>2003</v>
      </c>
      <c r="G7332" s="8" t="inlineStr">
        <is>
          <t>Mercedes-Benz</t>
        </is>
      </c>
      <c r="H7332" s="8" t="inlineStr">
        <is>
          <t>AMG GT</t>
        </is>
      </c>
      <c r="I7332" s="8" t="inlineStr">
        <is>
          <t>T157W63CE02J2RCEU</t>
        </is>
      </c>
      <c r="J7332" s="8" t="inlineStr">
        <is>
          <t>02 - Sports / GT</t>
        </is>
      </c>
      <c r="K7332" s="12" t="n">
        <v>505000</v>
      </c>
      <c r="L7332" s="8" t="inlineStr">
        <is>
          <t>Arkansas</t>
        </is>
      </c>
      <c r="M7332" s="13" t="n">
        <v>8546.889999999999</v>
      </c>
      <c r="N7332" s="13" t="n">
        <v>7098.19</v>
      </c>
      <c r="O7332" s="8" t="n"/>
    </row>
    <row r="7333">
      <c r="A7333" s="8" t="inlineStr">
        <is>
          <t>CANON-202604-007419</t>
        </is>
      </c>
      <c r="B7333" s="9" t="inlineStr">
        <is>
          <t>2026-04</t>
        </is>
      </c>
      <c r="C7333" s="10" t="n">
        <v>46138</v>
      </c>
      <c r="D7333" s="9" t="inlineStr">
        <is>
          <t>Bound</t>
        </is>
      </c>
      <c r="E7333" s="8" t="inlineStr">
        <is>
          <t>Ottilie Harrington</t>
        </is>
      </c>
      <c r="F7333" s="11" t="n">
        <v>2022</v>
      </c>
      <c r="G7333" s="8" t="inlineStr">
        <is>
          <t>Porsche</t>
        </is>
      </c>
      <c r="H7333" s="8" t="inlineStr">
        <is>
          <t>911 Turbo S</t>
        </is>
      </c>
      <c r="I7333" s="8" t="inlineStr">
        <is>
          <t>2W26F438HUHSP6KF5</t>
        </is>
      </c>
      <c r="J7333" s="8" t="inlineStr">
        <is>
          <t>02 - Sports / GT</t>
        </is>
      </c>
      <c r="K7333" s="12" t="n">
        <v>405000</v>
      </c>
      <c r="L7333" s="8" t="inlineStr">
        <is>
          <t>Massachusetts</t>
        </is>
      </c>
      <c r="M7333" s="13" t="n">
        <v>7163.92</v>
      </c>
      <c r="N7333" s="13" t="n">
        <v>5949.64</v>
      </c>
      <c r="O7333" s="8" t="n"/>
    </row>
    <row r="7334">
      <c r="A7334" s="8" t="inlineStr">
        <is>
          <t>CANON-202604-007420</t>
        </is>
      </c>
      <c r="B7334" s="9" t="inlineStr">
        <is>
          <t>2026-04</t>
        </is>
      </c>
      <c r="C7334" s="10" t="n">
        <v>46121</v>
      </c>
      <c r="D7334" s="9" t="inlineStr">
        <is>
          <t>Bound</t>
        </is>
      </c>
      <c r="E7334" s="8" t="inlineStr">
        <is>
          <t>Everett Delacroix</t>
        </is>
      </c>
      <c r="F7334" s="11" t="n">
        <v>2010</v>
      </c>
      <c r="G7334" s="8" t="inlineStr">
        <is>
          <t>Ferrari</t>
        </is>
      </c>
      <c r="H7334" s="8" t="inlineStr">
        <is>
          <t>275 GTB/4</t>
        </is>
      </c>
      <c r="I7334" s="8" t="inlineStr">
        <is>
          <t>3ML5F3FB5FNV59N7M</t>
        </is>
      </c>
      <c r="J7334" s="8" t="inlineStr">
        <is>
          <t>07 - Post-War Classic (1946-1972)</t>
        </is>
      </c>
      <c r="K7334" s="12" t="n">
        <v>230000</v>
      </c>
      <c r="L7334" s="8" t="inlineStr">
        <is>
          <t>South Carolina</t>
        </is>
      </c>
      <c r="M7334" s="13" t="n">
        <v>3067.25</v>
      </c>
      <c r="N7334" s="13" t="n">
        <v>2547.35</v>
      </c>
      <c r="O7334" s="8" t="n"/>
    </row>
    <row r="7335">
      <c r="A7335" s="8" t="inlineStr">
        <is>
          <t>CANON-202604-007422</t>
        </is>
      </c>
      <c r="B7335" s="9" t="inlineStr">
        <is>
          <t>2026-04</t>
        </is>
      </c>
      <c r="C7335" s="10" t="n">
        <v>46120</v>
      </c>
      <c r="D7335" s="9" t="inlineStr">
        <is>
          <t>Bound</t>
        </is>
      </c>
      <c r="E7335" s="8" t="inlineStr">
        <is>
          <t>Beatrix Blackwood</t>
        </is>
      </c>
      <c r="F7335" s="11" t="n">
        <v>1965</v>
      </c>
      <c r="G7335" s="8" t="inlineStr">
        <is>
          <t>Maserati</t>
        </is>
      </c>
      <c r="H7335" s="8" t="inlineStr">
        <is>
          <t>GranTurismo</t>
        </is>
      </c>
      <c r="I7335" s="8" t="inlineStr">
        <is>
          <t>YBZAWJ660JNVHJ9YH</t>
        </is>
      </c>
      <c r="J7335" s="8" t="inlineStr">
        <is>
          <t>02 - Sports / GT</t>
        </is>
      </c>
      <c r="K7335" s="12" t="n">
        <v>520000</v>
      </c>
      <c r="L7335" s="8" t="inlineStr">
        <is>
          <t>Virginia</t>
        </is>
      </c>
      <c r="M7335" s="13" t="n">
        <v>6951.32</v>
      </c>
      <c r="N7335" s="13" t="n">
        <v>5773.07</v>
      </c>
      <c r="O7335" s="8" t="n"/>
    </row>
    <row r="7336">
      <c r="A7336" s="8" t="inlineStr">
        <is>
          <t>CANON-202604-007423</t>
        </is>
      </c>
      <c r="B7336" s="9" t="inlineStr">
        <is>
          <t>2026-04</t>
        </is>
      </c>
      <c r="C7336" s="10" t="n">
        <v>46142</v>
      </c>
      <c r="D7336" s="9" t="inlineStr">
        <is>
          <t>Bound</t>
        </is>
      </c>
      <c r="E7336" s="8" t="inlineStr">
        <is>
          <t>Callum Merriweather</t>
        </is>
      </c>
      <c r="F7336" s="11" t="n">
        <v>2004</v>
      </c>
      <c r="G7336" s="8" t="inlineStr">
        <is>
          <t>Bentley</t>
        </is>
      </c>
      <c r="H7336" s="8" t="inlineStr">
        <is>
          <t>Continental GT</t>
        </is>
      </c>
      <c r="I7336" s="8" t="inlineStr">
        <is>
          <t>UWTE2S4U1JAN9VE2G</t>
        </is>
      </c>
      <c r="J7336" s="8" t="inlineStr">
        <is>
          <t>02 - Sports / GT</t>
        </is>
      </c>
      <c r="K7336" s="12" t="n">
        <v>900000</v>
      </c>
      <c r="L7336" s="8" t="inlineStr">
        <is>
          <t>South Dakota</t>
        </is>
      </c>
      <c r="M7336" s="13" t="n">
        <v>12251.89</v>
      </c>
      <c r="N7336" s="13" t="n">
        <v>10175.19</v>
      </c>
      <c r="O7336" s="8" t="n"/>
    </row>
    <row r="7337">
      <c r="A7337" s="8" t="inlineStr">
        <is>
          <t>CANON-202604-007425</t>
        </is>
      </c>
      <c r="B7337" s="9" t="inlineStr">
        <is>
          <t>2026-04</t>
        </is>
      </c>
      <c r="C7337" s="10" t="n">
        <v>46139</v>
      </c>
      <c r="D7337" s="9" t="inlineStr">
        <is>
          <t>Bound</t>
        </is>
      </c>
      <c r="E7337" s="8" t="inlineStr">
        <is>
          <t>Leopold Fairweather</t>
        </is>
      </c>
      <c r="F7337" s="11" t="n">
        <v>1969</v>
      </c>
      <c r="G7337" s="8" t="inlineStr">
        <is>
          <t>Maserati</t>
        </is>
      </c>
      <c r="H7337" s="8" t="inlineStr">
        <is>
          <t>GranTurismo</t>
        </is>
      </c>
      <c r="I7337" s="8" t="inlineStr">
        <is>
          <t>2Y0S3520HNLJU3U4N</t>
        </is>
      </c>
      <c r="J7337" s="8" t="inlineStr">
        <is>
          <t>02 - Sports / GT</t>
        </is>
      </c>
      <c r="K7337" s="12" t="n">
        <v>410000</v>
      </c>
      <c r="L7337" s="8" t="inlineStr">
        <is>
          <t>Arkansas</t>
        </is>
      </c>
      <c r="M7337" s="13" t="n">
        <v>8006.6</v>
      </c>
      <c r="N7337" s="13" t="n">
        <v>6649.48</v>
      </c>
      <c r="O7337" s="8" t="n"/>
    </row>
    <row r="7338">
      <c r="A7338" s="8" t="inlineStr">
        <is>
          <t>CANON-202604-007426</t>
        </is>
      </c>
      <c r="B7338" s="9" t="inlineStr">
        <is>
          <t>2026-04</t>
        </is>
      </c>
      <c r="C7338" s="10" t="n">
        <v>46141</v>
      </c>
      <c r="D7338" s="9" t="inlineStr">
        <is>
          <t>Bound</t>
        </is>
      </c>
      <c r="E7338" s="8" t="inlineStr">
        <is>
          <t>Everett Rourke</t>
        </is>
      </c>
      <c r="F7338" s="11" t="n">
        <v>1998</v>
      </c>
      <c r="G7338" s="8" t="inlineStr">
        <is>
          <t>Mercedes-Benz</t>
        </is>
      </c>
      <c r="H7338" s="8" t="inlineStr">
        <is>
          <t>AMG GT</t>
        </is>
      </c>
      <c r="I7338" s="8" t="inlineStr">
        <is>
          <t>4YH9RNLD6N17BKRK2</t>
        </is>
      </c>
      <c r="J7338" s="8" t="inlineStr">
        <is>
          <t>02 - Sports / GT</t>
        </is>
      </c>
      <c r="K7338" s="12" t="n">
        <v>325000</v>
      </c>
      <c r="L7338" s="8" t="inlineStr">
        <is>
          <t>Kentucky</t>
        </is>
      </c>
      <c r="M7338" s="13" t="n">
        <v>6162.74</v>
      </c>
      <c r="N7338" s="13" t="n">
        <v>5118.16</v>
      </c>
      <c r="O7338" s="8" t="n"/>
    </row>
    <row r="7339">
      <c r="A7339" s="8" t="inlineStr">
        <is>
          <t>CANON-202604-007427</t>
        </is>
      </c>
      <c r="B7339" s="9" t="inlineStr">
        <is>
          <t>2026-04</t>
        </is>
      </c>
      <c r="C7339" s="10" t="n">
        <v>46131</v>
      </c>
      <c r="D7339" s="9" t="inlineStr">
        <is>
          <t>Bound</t>
        </is>
      </c>
      <c r="E7339" s="8" t="inlineStr">
        <is>
          <t>Ottilie Vasquez</t>
        </is>
      </c>
      <c r="F7339" s="11" t="n">
        <v>2011</v>
      </c>
      <c r="G7339" s="8" t="inlineStr">
        <is>
          <t>Mercedes-Benz</t>
        </is>
      </c>
      <c r="H7339" s="8" t="inlineStr">
        <is>
          <t>AMG GT</t>
        </is>
      </c>
      <c r="I7339" s="8" t="inlineStr">
        <is>
          <t>Z18TZTCH6JVPBF98R</t>
        </is>
      </c>
      <c r="J7339" s="8" t="inlineStr">
        <is>
          <t>02 - Sports / GT</t>
        </is>
      </c>
      <c r="K7339" s="12" t="n">
        <v>465000</v>
      </c>
      <c r="L7339" s="8" t="inlineStr">
        <is>
          <t>Indiana</t>
        </is>
      </c>
      <c r="M7339" s="13" t="n">
        <v>8093.63</v>
      </c>
      <c r="N7339" s="13" t="n">
        <v>6721.76</v>
      </c>
      <c r="O7339" s="8" t="n"/>
    </row>
    <row r="7340">
      <c r="A7340" s="8" t="inlineStr">
        <is>
          <t>CANON-202604-007428</t>
        </is>
      </c>
      <c r="B7340" s="9" t="inlineStr">
        <is>
          <t>2026-04</t>
        </is>
      </c>
      <c r="C7340" s="10" t="n">
        <v>46134</v>
      </c>
      <c r="D7340" s="9" t="inlineStr">
        <is>
          <t>Bound</t>
        </is>
      </c>
      <c r="E7340" s="8" t="inlineStr">
        <is>
          <t>Beatrix Kingsford</t>
        </is>
      </c>
      <c r="F7340" s="11" t="n">
        <v>2011</v>
      </c>
      <c r="G7340" s="8" t="inlineStr">
        <is>
          <t>Lamborghini</t>
        </is>
      </c>
      <c r="H7340" s="8" t="inlineStr">
        <is>
          <t>Huracan EVO</t>
        </is>
      </c>
      <c r="I7340" s="8" t="inlineStr">
        <is>
          <t>048EEJ53BH0MSBFLM</t>
        </is>
      </c>
      <c r="J7340" s="8" t="inlineStr">
        <is>
          <t>03 - Supercar</t>
        </is>
      </c>
      <c r="K7340" s="12" t="n">
        <v>845000</v>
      </c>
      <c r="L7340" s="8" t="inlineStr">
        <is>
          <t>Minnesota</t>
        </is>
      </c>
      <c r="M7340" s="13" t="n">
        <v>19993.02</v>
      </c>
      <c r="N7340" s="13" t="n">
        <v>16604.2</v>
      </c>
      <c r="O7340" s="8" t="n"/>
    </row>
    <row r="7341">
      <c r="A7341" s="8" t="inlineStr">
        <is>
          <t>CANON-202604-007430</t>
        </is>
      </c>
      <c r="B7341" s="9" t="inlineStr">
        <is>
          <t>2026-04</t>
        </is>
      </c>
      <c r="C7341" s="10" t="n">
        <v>46139</v>
      </c>
      <c r="D7341" s="9" t="inlineStr">
        <is>
          <t>Bound</t>
        </is>
      </c>
      <c r="E7341" s="8" t="inlineStr">
        <is>
          <t>Ingrid Okonkwo</t>
        </is>
      </c>
      <c r="F7341" s="11" t="n">
        <v>1984</v>
      </c>
      <c r="G7341" s="8" t="inlineStr">
        <is>
          <t>Mercedes-Benz</t>
        </is>
      </c>
      <c r="H7341" s="8" t="inlineStr">
        <is>
          <t>280SL Pagoda</t>
        </is>
      </c>
      <c r="I7341" s="8" t="inlineStr">
        <is>
          <t>JX9A8UEEJ0DM8A2ZN</t>
        </is>
      </c>
      <c r="J7341" s="8" t="inlineStr">
        <is>
          <t>07 - Post-War Classic (1946-1972)</t>
        </is>
      </c>
      <c r="K7341" s="12" t="n">
        <v>860000</v>
      </c>
      <c r="L7341" s="8" t="inlineStr">
        <is>
          <t>California</t>
        </is>
      </c>
      <c r="M7341" s="13" t="n">
        <v>9419.43</v>
      </c>
      <c r="N7341" s="13" t="n">
        <v>7822.84</v>
      </c>
      <c r="O7341" s="8" t="n"/>
    </row>
    <row r="7342">
      <c r="A7342" s="8" t="inlineStr">
        <is>
          <t>CANON-202604-007431</t>
        </is>
      </c>
      <c r="B7342" s="9" t="inlineStr">
        <is>
          <t>2026-04</t>
        </is>
      </c>
      <c r="C7342" s="10" t="n">
        <v>46130</v>
      </c>
      <c r="D7342" s="9" t="inlineStr">
        <is>
          <t>Bound</t>
        </is>
      </c>
      <c r="E7342" s="8" t="inlineStr">
        <is>
          <t>Ingrid Larsson</t>
        </is>
      </c>
      <c r="F7342" s="11" t="n">
        <v>1972</v>
      </c>
      <c r="G7342" s="8" t="inlineStr">
        <is>
          <t>Mercedes-Benz</t>
        </is>
      </c>
      <c r="H7342" s="8" t="inlineStr">
        <is>
          <t>AMG GT</t>
        </is>
      </c>
      <c r="I7342" s="8" t="inlineStr">
        <is>
          <t>5GF9ULXDBM2J007M4</t>
        </is>
      </c>
      <c r="J7342" s="8" t="inlineStr">
        <is>
          <t>02 - Sports / GT</t>
        </is>
      </c>
      <c r="K7342" s="12" t="n">
        <v>600000</v>
      </c>
      <c r="L7342" s="8" t="inlineStr">
        <is>
          <t>Delaware</t>
        </is>
      </c>
      <c r="M7342" s="13" t="n">
        <v>9198.110000000001</v>
      </c>
      <c r="N7342" s="13" t="n">
        <v>7639.03</v>
      </c>
      <c r="O7342" s="8" t="n"/>
    </row>
    <row r="7343">
      <c r="A7343" s="8" t="inlineStr">
        <is>
          <t>CANON-202604-007432</t>
        </is>
      </c>
      <c r="B7343" s="9" t="inlineStr">
        <is>
          <t>2026-04</t>
        </is>
      </c>
      <c r="C7343" s="10" t="n">
        <v>46114</v>
      </c>
      <c r="D7343" s="9" t="inlineStr">
        <is>
          <t>Bound</t>
        </is>
      </c>
      <c r="E7343" s="8" t="inlineStr">
        <is>
          <t>Wilhelmina Thistlewood</t>
        </is>
      </c>
      <c r="F7343" s="11" t="n">
        <v>1997</v>
      </c>
      <c r="G7343" s="8" t="inlineStr">
        <is>
          <t>Bentley</t>
        </is>
      </c>
      <c r="H7343" s="8" t="inlineStr">
        <is>
          <t>Continental GT</t>
        </is>
      </c>
      <c r="I7343" s="8" t="inlineStr">
        <is>
          <t>V6ZN3Z4VVNUMXAN80</t>
        </is>
      </c>
      <c r="J7343" s="8" t="inlineStr">
        <is>
          <t>02 - Sports / GT</t>
        </is>
      </c>
      <c r="K7343" s="12" t="n">
        <v>335000</v>
      </c>
      <c r="L7343" s="8" t="inlineStr">
        <is>
          <t>Texas</t>
        </is>
      </c>
      <c r="M7343" s="13" t="n">
        <v>5451.65</v>
      </c>
      <c r="N7343" s="13" t="n">
        <v>4527.6</v>
      </c>
      <c r="O7343" s="8" t="n"/>
    </row>
    <row r="7344">
      <c r="A7344" s="8" t="inlineStr">
        <is>
          <t>CANON-202604-007433</t>
        </is>
      </c>
      <c r="B7344" s="9" t="inlineStr">
        <is>
          <t>2026-04</t>
        </is>
      </c>
      <c r="C7344" s="10" t="n">
        <v>46123</v>
      </c>
      <c r="D7344" s="9" t="inlineStr">
        <is>
          <t>Bound</t>
        </is>
      </c>
      <c r="E7344" s="8" t="inlineStr">
        <is>
          <t>Fitzgerald Whitlock</t>
        </is>
      </c>
      <c r="F7344" s="11" t="n">
        <v>2006</v>
      </c>
      <c r="G7344" s="8" t="inlineStr">
        <is>
          <t>McLaren</t>
        </is>
      </c>
      <c r="H7344" s="8" t="inlineStr">
        <is>
          <t>750S</t>
        </is>
      </c>
      <c r="I7344" s="8" t="inlineStr">
        <is>
          <t>9LMNYKY25ANT3HN3H</t>
        </is>
      </c>
      <c r="J7344" s="8" t="inlineStr">
        <is>
          <t>03 - Supercar</t>
        </is>
      </c>
      <c r="K7344" s="12" t="n">
        <v>600000</v>
      </c>
      <c r="L7344" s="8" t="inlineStr">
        <is>
          <t>Massachusetts</t>
        </is>
      </c>
      <c r="M7344" s="13" t="n">
        <v>13443.4</v>
      </c>
      <c r="N7344" s="13" t="n">
        <v>11164.74</v>
      </c>
      <c r="O7344" s="8" t="n"/>
    </row>
    <row r="7345">
      <c r="A7345" s="8" t="inlineStr">
        <is>
          <t>CANON-202604-007434</t>
        </is>
      </c>
      <c r="B7345" s="9" t="inlineStr">
        <is>
          <t>2026-04</t>
        </is>
      </c>
      <c r="C7345" s="10" t="n">
        <v>46122</v>
      </c>
      <c r="D7345" s="9" t="inlineStr">
        <is>
          <t>Bound</t>
        </is>
      </c>
      <c r="E7345" s="8" t="inlineStr">
        <is>
          <t>Ramona Chattopadhyay</t>
        </is>
      </c>
      <c r="F7345" s="11" t="n">
        <v>1982</v>
      </c>
      <c r="G7345" s="8" t="inlineStr">
        <is>
          <t>Maserati</t>
        </is>
      </c>
      <c r="H7345" s="8" t="inlineStr">
        <is>
          <t>GranTurismo</t>
        </is>
      </c>
      <c r="I7345" s="8" t="inlineStr">
        <is>
          <t>1K0KU9GC1914VKH76</t>
        </is>
      </c>
      <c r="J7345" s="8" t="inlineStr">
        <is>
          <t>02 - Sports / GT</t>
        </is>
      </c>
      <c r="K7345" s="12" t="n">
        <v>890000</v>
      </c>
      <c r="L7345" s="8" t="inlineStr">
        <is>
          <t>Massachusetts</t>
        </is>
      </c>
      <c r="M7345" s="13" t="n">
        <v>13643.87</v>
      </c>
      <c r="N7345" s="13" t="n">
        <v>11331.23</v>
      </c>
      <c r="O7345" s="8" t="n"/>
    </row>
    <row r="7346">
      <c r="A7346" s="8" t="inlineStr">
        <is>
          <t>CANON-202604-007435</t>
        </is>
      </c>
      <c r="B7346" s="9" t="inlineStr">
        <is>
          <t>2026-04</t>
        </is>
      </c>
      <c r="C7346" s="10" t="n">
        <v>46122</v>
      </c>
      <c r="D7346" s="9" t="inlineStr">
        <is>
          <t>Bound</t>
        </is>
      </c>
      <c r="E7346" s="8" t="inlineStr">
        <is>
          <t>Everett Montoya</t>
        </is>
      </c>
      <c r="F7346" s="11" t="n">
        <v>2012</v>
      </c>
      <c r="G7346" s="8" t="inlineStr">
        <is>
          <t>Icon</t>
        </is>
      </c>
      <c r="H7346" s="8" t="inlineStr">
        <is>
          <t>Derelict</t>
        </is>
      </c>
      <c r="I7346" s="8" t="inlineStr">
        <is>
          <t>GWM73DGMR1NGUTWPZ</t>
        </is>
      </c>
      <c r="J7346" s="8" t="inlineStr">
        <is>
          <t>11 - Restomod / Coachbuilt / Bespoke</t>
        </is>
      </c>
      <c r="K7346" s="12" t="n">
        <v>700000</v>
      </c>
      <c r="L7346" s="8" t="inlineStr">
        <is>
          <t>Oklahoma</t>
        </is>
      </c>
      <c r="M7346" s="13" t="n">
        <v>12980.38</v>
      </c>
      <c r="N7346" s="13" t="n">
        <v>10780.21</v>
      </c>
      <c r="O7346" s="8" t="n"/>
    </row>
    <row r="7347">
      <c r="A7347" s="8" t="inlineStr">
        <is>
          <t>CANON-202604-007436</t>
        </is>
      </c>
      <c r="B7347" s="9" t="inlineStr">
        <is>
          <t>2026-04</t>
        </is>
      </c>
      <c r="C7347" s="10" t="n">
        <v>46128</v>
      </c>
      <c r="D7347" s="9" t="inlineStr">
        <is>
          <t>Bound</t>
        </is>
      </c>
      <c r="E7347" s="8" t="inlineStr">
        <is>
          <t>Delphine Kingsford</t>
        </is>
      </c>
      <c r="F7347" s="11" t="n">
        <v>2009</v>
      </c>
      <c r="G7347" s="8" t="inlineStr">
        <is>
          <t>Aston Martin</t>
        </is>
      </c>
      <c r="H7347" s="8" t="inlineStr">
        <is>
          <t>DB12</t>
        </is>
      </c>
      <c r="I7347" s="8" t="inlineStr">
        <is>
          <t>9LLK3HB1KCLU2GHW4</t>
        </is>
      </c>
      <c r="J7347" s="8" t="inlineStr">
        <is>
          <t>02 - Sports / GT</t>
        </is>
      </c>
      <c r="K7347" s="12" t="n">
        <v>485000</v>
      </c>
      <c r="L7347" s="8" t="inlineStr">
        <is>
          <t>North Dakota</t>
        </is>
      </c>
      <c r="M7347" s="13" t="n">
        <v>7000.47</v>
      </c>
      <c r="N7347" s="13" t="n">
        <v>5813.89</v>
      </c>
      <c r="O7347" s="8" t="n"/>
    </row>
    <row r="7348">
      <c r="A7348" s="8" t="inlineStr">
        <is>
          <t>CANON-202604-007437</t>
        </is>
      </c>
      <c r="B7348" s="9" t="inlineStr">
        <is>
          <t>2026-04</t>
        </is>
      </c>
      <c r="C7348" s="10" t="n">
        <v>46132</v>
      </c>
      <c r="D7348" s="9" t="inlineStr">
        <is>
          <t>Bound</t>
        </is>
      </c>
      <c r="E7348" s="8" t="inlineStr">
        <is>
          <t>Mireille Farkas</t>
        </is>
      </c>
      <c r="F7348" s="11" t="n">
        <v>1970</v>
      </c>
      <c r="G7348" s="8" t="inlineStr">
        <is>
          <t>Aston Martin</t>
        </is>
      </c>
      <c r="H7348" s="8" t="inlineStr">
        <is>
          <t>DB5</t>
        </is>
      </c>
      <c r="I7348" s="8" t="inlineStr">
        <is>
          <t>CCEZJ6AGBPLH0BY1W</t>
        </is>
      </c>
      <c r="J7348" s="8" t="inlineStr">
        <is>
          <t>07 - Post-War Classic (1946-1972)</t>
        </is>
      </c>
      <c r="K7348" s="12" t="n">
        <v>355000</v>
      </c>
      <c r="L7348" s="8" t="inlineStr">
        <is>
          <t>Michigan</t>
        </is>
      </c>
      <c r="M7348" s="13" t="n">
        <v>4983.4</v>
      </c>
      <c r="N7348" s="13" t="n">
        <v>4138.71</v>
      </c>
      <c r="O7348" s="8" t="n"/>
    </row>
    <row r="7349">
      <c r="A7349" s="8" t="inlineStr">
        <is>
          <t>CANON-202604-007439</t>
        </is>
      </c>
      <c r="B7349" s="9" t="inlineStr">
        <is>
          <t>2026-04</t>
        </is>
      </c>
      <c r="C7349" s="10" t="n">
        <v>46126</v>
      </c>
      <c r="D7349" s="9" t="inlineStr">
        <is>
          <t>Bound</t>
        </is>
      </c>
      <c r="E7349" s="8" t="inlineStr">
        <is>
          <t>Ramona Rourke</t>
        </is>
      </c>
      <c r="F7349" s="11" t="n">
        <v>2008</v>
      </c>
      <c r="G7349" s="8" t="inlineStr">
        <is>
          <t>Aston Martin</t>
        </is>
      </c>
      <c r="H7349" s="8" t="inlineStr">
        <is>
          <t>DB5</t>
        </is>
      </c>
      <c r="I7349" s="8" t="inlineStr">
        <is>
          <t>LJZJVYUJYTMW9UDU6</t>
        </is>
      </c>
      <c r="J7349" s="8" t="inlineStr">
        <is>
          <t>07 - Post-War Classic (1946-1972)</t>
        </is>
      </c>
      <c r="K7349" s="12" t="n">
        <v>345000</v>
      </c>
      <c r="L7349" s="8" t="inlineStr">
        <is>
          <t>Maryland</t>
        </is>
      </c>
      <c r="M7349" s="13" t="n">
        <v>2968.3</v>
      </c>
      <c r="N7349" s="13" t="n">
        <v>2465.17</v>
      </c>
      <c r="O7349" s="8" t="n"/>
    </row>
    <row r="7350">
      <c r="A7350" s="8" t="inlineStr">
        <is>
          <t>CANON-202604-007442</t>
        </is>
      </c>
      <c r="B7350" s="9" t="inlineStr">
        <is>
          <t>2026-04</t>
        </is>
      </c>
      <c r="C7350" s="10" t="n">
        <v>46142</v>
      </c>
      <c r="D7350" s="9" t="inlineStr">
        <is>
          <t>Bound</t>
        </is>
      </c>
      <c r="E7350" s="8" t="inlineStr">
        <is>
          <t>Fenwick Larsson</t>
        </is>
      </c>
      <c r="F7350" s="11" t="n">
        <v>2008</v>
      </c>
      <c r="G7350" s="8" t="inlineStr">
        <is>
          <t>Ferrari</t>
        </is>
      </c>
      <c r="H7350" s="8" t="inlineStr">
        <is>
          <t>296 GTB</t>
        </is>
      </c>
      <c r="I7350" s="8" t="inlineStr">
        <is>
          <t>9JFCCSVKW5VCB92EF</t>
        </is>
      </c>
      <c r="J7350" s="8" t="inlineStr">
        <is>
          <t>03 - Supercar</t>
        </is>
      </c>
      <c r="K7350" s="12" t="n">
        <v>375000</v>
      </c>
      <c r="L7350" s="8" t="inlineStr">
        <is>
          <t>Rhode Island</t>
        </is>
      </c>
      <c r="M7350" s="13" t="n">
        <v>11147.41</v>
      </c>
      <c r="N7350" s="13" t="n">
        <v>9257.92</v>
      </c>
      <c r="O7350" s="8" t="n"/>
    </row>
    <row r="7351">
      <c r="A7351" s="8" t="inlineStr">
        <is>
          <t>CANON-202604-007443</t>
        </is>
      </c>
      <c r="B7351" s="9" t="inlineStr">
        <is>
          <t>2026-04</t>
        </is>
      </c>
      <c r="C7351" s="10" t="n">
        <v>46133</v>
      </c>
      <c r="D7351" s="9" t="inlineStr">
        <is>
          <t>Bound</t>
        </is>
      </c>
      <c r="E7351" s="8" t="inlineStr">
        <is>
          <t>Callum Nakashima</t>
        </is>
      </c>
      <c r="F7351" s="11" t="n">
        <v>2015</v>
      </c>
      <c r="G7351" s="8" t="inlineStr">
        <is>
          <t>Porsche</t>
        </is>
      </c>
      <c r="H7351" s="8" t="inlineStr">
        <is>
          <t>911 Turbo S</t>
        </is>
      </c>
      <c r="I7351" s="8" t="inlineStr">
        <is>
          <t>WSB4JEDDJBNXZKTGA</t>
        </is>
      </c>
      <c r="J7351" s="8" t="inlineStr">
        <is>
          <t>02 - Sports / GT</t>
        </is>
      </c>
      <c r="K7351" s="12" t="n">
        <v>1205000</v>
      </c>
      <c r="L7351" s="8" t="inlineStr">
        <is>
          <t>Rhode Island</t>
        </is>
      </c>
      <c r="M7351" s="13" t="n">
        <v>17131.46</v>
      </c>
      <c r="N7351" s="13" t="n">
        <v>14227.68</v>
      </c>
      <c r="O7351" s="8" t="n"/>
    </row>
    <row r="7352">
      <c r="A7352" s="8" t="inlineStr">
        <is>
          <t>CANON-202604-007444</t>
        </is>
      </c>
      <c r="B7352" s="9" t="inlineStr">
        <is>
          <t>2026-04</t>
        </is>
      </c>
      <c r="C7352" s="10" t="n">
        <v>46120</v>
      </c>
      <c r="D7352" s="9" t="inlineStr">
        <is>
          <t>Bound</t>
        </is>
      </c>
      <c r="E7352" s="8" t="inlineStr">
        <is>
          <t>Marisol Whitlock</t>
        </is>
      </c>
      <c r="F7352" s="11" t="n">
        <v>2000</v>
      </c>
      <c r="G7352" s="8" t="inlineStr">
        <is>
          <t>Bentley</t>
        </is>
      </c>
      <c r="H7352" s="8" t="inlineStr">
        <is>
          <t>Continental GT</t>
        </is>
      </c>
      <c r="I7352" s="8" t="inlineStr">
        <is>
          <t>XPSEVW47WWJ9JUKKP</t>
        </is>
      </c>
      <c r="J7352" s="8" t="inlineStr">
        <is>
          <t>02 - Sports / GT</t>
        </is>
      </c>
      <c r="K7352" s="12" t="n">
        <v>300000</v>
      </c>
      <c r="L7352" s="8" t="inlineStr">
        <is>
          <t>Connecticut</t>
        </is>
      </c>
      <c r="M7352" s="13" t="n">
        <v>4754.72</v>
      </c>
      <c r="N7352" s="13" t="n">
        <v>3948.79</v>
      </c>
      <c r="O7352" s="8" t="n"/>
    </row>
    <row r="7353">
      <c r="A7353" s="8" t="inlineStr">
        <is>
          <t>CANON-202604-007445</t>
        </is>
      </c>
      <c r="B7353" s="9" t="inlineStr">
        <is>
          <t>2026-04</t>
        </is>
      </c>
      <c r="C7353" s="10" t="n">
        <v>46130</v>
      </c>
      <c r="D7353" s="9" t="inlineStr">
        <is>
          <t>Bound</t>
        </is>
      </c>
      <c r="E7353" s="8" t="inlineStr">
        <is>
          <t>Sunniva Farkas</t>
        </is>
      </c>
      <c r="F7353" s="11" t="n">
        <v>1987</v>
      </c>
      <c r="G7353" s="8" t="inlineStr">
        <is>
          <t>Maserati</t>
        </is>
      </c>
      <c r="H7353" s="8" t="inlineStr">
        <is>
          <t>GranTurismo</t>
        </is>
      </c>
      <c r="I7353" s="8" t="inlineStr">
        <is>
          <t>B4C3CLSNDK90NMGVB</t>
        </is>
      </c>
      <c r="J7353" s="8" t="inlineStr">
        <is>
          <t>02 - Sports / GT</t>
        </is>
      </c>
      <c r="K7353" s="12" t="n">
        <v>330000</v>
      </c>
      <c r="L7353" s="8" t="inlineStr">
        <is>
          <t>Washington</t>
        </is>
      </c>
      <c r="M7353" s="13" t="n">
        <v>4483.02</v>
      </c>
      <c r="N7353" s="13" t="n">
        <v>3723.15</v>
      </c>
      <c r="O7353" s="8" t="n"/>
    </row>
    <row r="7354">
      <c r="A7354" s="8" t="inlineStr">
        <is>
          <t>CANON-202604-007446</t>
        </is>
      </c>
      <c r="B7354" s="9" t="inlineStr">
        <is>
          <t>2026-04</t>
        </is>
      </c>
      <c r="C7354" s="10" t="n">
        <v>46140</v>
      </c>
      <c r="D7354" s="9" t="inlineStr">
        <is>
          <t>Bound</t>
        </is>
      </c>
      <c r="E7354" s="8" t="inlineStr">
        <is>
          <t>Leopold Okonkwo</t>
        </is>
      </c>
      <c r="F7354" s="11" t="n">
        <v>1968</v>
      </c>
      <c r="G7354" s="8" t="inlineStr">
        <is>
          <t>Ferrari</t>
        </is>
      </c>
      <c r="H7354" s="8" t="inlineStr">
        <is>
          <t>275 GTB/4</t>
        </is>
      </c>
      <c r="I7354" s="8" t="inlineStr">
        <is>
          <t>1Z6SSVAZZA5DSWGVW</t>
        </is>
      </c>
      <c r="J7354" s="8" t="inlineStr">
        <is>
          <t>07 - Post-War Classic (1946-1972)</t>
        </is>
      </c>
      <c r="K7354" s="12" t="n">
        <v>160000</v>
      </c>
      <c r="L7354" s="8" t="inlineStr">
        <is>
          <t>New Mexico</t>
        </is>
      </c>
      <c r="M7354" s="13" t="n">
        <v>2202.57</v>
      </c>
      <c r="N7354" s="13" t="n">
        <v>1829.23</v>
      </c>
      <c r="O7354" s="8" t="n"/>
    </row>
    <row r="7355">
      <c r="A7355" s="8" t="inlineStr">
        <is>
          <t>CANON-202604-007447</t>
        </is>
      </c>
      <c r="B7355" s="9" t="inlineStr">
        <is>
          <t>2026-04</t>
        </is>
      </c>
      <c r="C7355" s="10" t="n">
        <v>46134</v>
      </c>
      <c r="D7355" s="9" t="inlineStr">
        <is>
          <t>Bound</t>
        </is>
      </c>
      <c r="E7355" s="8" t="inlineStr">
        <is>
          <t>Ingrid Thistlewood</t>
        </is>
      </c>
      <c r="F7355" s="11" t="n">
        <v>1974</v>
      </c>
      <c r="G7355" s="8" t="inlineStr">
        <is>
          <t>Porsche</t>
        </is>
      </c>
      <c r="H7355" s="8" t="inlineStr">
        <is>
          <t>911 Turbo S</t>
        </is>
      </c>
      <c r="I7355" s="8" t="inlineStr">
        <is>
          <t>LS0Z75N8YC6DHMC32</t>
        </is>
      </c>
      <c r="J7355" s="8" t="inlineStr">
        <is>
          <t>02 - Sports / GT</t>
        </is>
      </c>
      <c r="K7355" s="12" t="n">
        <v>905000</v>
      </c>
      <c r="L7355" s="8" t="inlineStr">
        <is>
          <t>Indiana</t>
        </is>
      </c>
      <c r="M7355" s="13" t="n">
        <v>13651.84</v>
      </c>
      <c r="N7355" s="13" t="n">
        <v>11337.85</v>
      </c>
      <c r="O7355" s="8" t="n"/>
    </row>
    <row r="7356">
      <c r="A7356" s="8" t="inlineStr">
        <is>
          <t>CANON-202604-007448</t>
        </is>
      </c>
      <c r="B7356" s="9" t="inlineStr">
        <is>
          <t>2026-04</t>
        </is>
      </c>
      <c r="C7356" s="10" t="n">
        <v>46122</v>
      </c>
      <c r="D7356" s="9" t="inlineStr">
        <is>
          <t>Bound</t>
        </is>
      </c>
      <c r="E7356" s="8" t="inlineStr">
        <is>
          <t>Saoirse Okonkwo</t>
        </is>
      </c>
      <c r="F7356" s="11" t="n">
        <v>1963</v>
      </c>
      <c r="G7356" s="8" t="inlineStr">
        <is>
          <t>Ferrari</t>
        </is>
      </c>
      <c r="H7356" s="8" t="inlineStr">
        <is>
          <t>SF90 Stradale</t>
        </is>
      </c>
      <c r="I7356" s="8" t="inlineStr">
        <is>
          <t>PLNV4R2H56C9MAYE1</t>
        </is>
      </c>
      <c r="J7356" s="8" t="inlineStr">
        <is>
          <t>03 - Supercar</t>
        </is>
      </c>
      <c r="K7356" s="12" t="n">
        <v>1140000</v>
      </c>
      <c r="L7356" s="8" t="inlineStr">
        <is>
          <t>West Virginia</t>
        </is>
      </c>
      <c r="M7356" s="13" t="n">
        <v>22886.04</v>
      </c>
      <c r="N7356" s="13" t="n">
        <v>19006.86</v>
      </c>
      <c r="O7356" s="8" t="n"/>
    </row>
    <row r="7357">
      <c r="A7357" s="8" t="inlineStr">
        <is>
          <t>CANON-202604-007449</t>
        </is>
      </c>
      <c r="B7357" s="9" t="inlineStr">
        <is>
          <t>2026-04</t>
        </is>
      </c>
      <c r="C7357" s="10" t="n">
        <v>46132</v>
      </c>
      <c r="D7357" s="9" t="inlineStr">
        <is>
          <t>Bound</t>
        </is>
      </c>
      <c r="E7357" s="8" t="inlineStr">
        <is>
          <t>Callum Thistlewood</t>
        </is>
      </c>
      <c r="F7357" s="11" t="n">
        <v>2019</v>
      </c>
      <c r="G7357" s="8" t="inlineStr">
        <is>
          <t>Mercedes-Benz</t>
        </is>
      </c>
      <c r="H7357" s="8" t="inlineStr">
        <is>
          <t>AMG GT</t>
        </is>
      </c>
      <c r="I7357" s="8" t="inlineStr">
        <is>
          <t>3UP4RD32YTTA9RZ20</t>
        </is>
      </c>
      <c r="J7357" s="8" t="inlineStr">
        <is>
          <t>02 - Sports / GT</t>
        </is>
      </c>
      <c r="K7357" s="12" t="n">
        <v>215000</v>
      </c>
      <c r="L7357" s="8" t="inlineStr">
        <is>
          <t>Alaska</t>
        </is>
      </c>
      <c r="M7357" s="13" t="n">
        <v>4254.57</v>
      </c>
      <c r="N7357" s="13" t="n">
        <v>3533.42</v>
      </c>
      <c r="O7357" s="8" t="n"/>
    </row>
    <row r="7358">
      <c r="A7358" s="8" t="inlineStr">
        <is>
          <t>CANON-202604-007450</t>
        </is>
      </c>
      <c r="B7358" s="9" t="inlineStr">
        <is>
          <t>2026-04</t>
        </is>
      </c>
      <c r="C7358" s="10" t="n">
        <v>46114</v>
      </c>
      <c r="D7358" s="9" t="inlineStr">
        <is>
          <t>Bound</t>
        </is>
      </c>
      <c r="E7358" s="8" t="inlineStr">
        <is>
          <t>Thaddeus Castellanos</t>
        </is>
      </c>
      <c r="F7358" s="11" t="n">
        <v>2011</v>
      </c>
      <c r="G7358" s="8" t="inlineStr">
        <is>
          <t>Bentley</t>
        </is>
      </c>
      <c r="H7358" s="8" t="inlineStr">
        <is>
          <t>Continental GT</t>
        </is>
      </c>
      <c r="I7358" s="8" t="inlineStr">
        <is>
          <t>P447WZL7UMWE229H1</t>
        </is>
      </c>
      <c r="J7358" s="8" t="inlineStr">
        <is>
          <t>02 - Sports / GT</t>
        </is>
      </c>
      <c r="K7358" s="12" t="n">
        <v>775000</v>
      </c>
      <c r="L7358" s="8" t="inlineStr">
        <is>
          <t>New Jersey</t>
        </is>
      </c>
      <c r="M7358" s="13" t="n">
        <v>8649.290000000001</v>
      </c>
      <c r="N7358" s="13" t="n">
        <v>7183.24</v>
      </c>
      <c r="O7358" s="8" t="n"/>
    </row>
    <row r="7359">
      <c r="A7359" s="8" t="inlineStr">
        <is>
          <t>CANON-202604-007451</t>
        </is>
      </c>
      <c r="B7359" s="9" t="inlineStr">
        <is>
          <t>2026-04</t>
        </is>
      </c>
      <c r="C7359" s="10" t="n">
        <v>46118</v>
      </c>
      <c r="D7359" s="9" t="inlineStr">
        <is>
          <t>Bound</t>
        </is>
      </c>
      <c r="E7359" s="8" t="inlineStr">
        <is>
          <t>Leopold Montoya</t>
        </is>
      </c>
      <c r="F7359" s="11" t="n">
        <v>2024</v>
      </c>
      <c r="G7359" s="8" t="inlineStr">
        <is>
          <t>Singer</t>
        </is>
      </c>
      <c r="H7359" s="8" t="inlineStr">
        <is>
          <t>911 Reimagined</t>
        </is>
      </c>
      <c r="I7359" s="8" t="inlineStr">
        <is>
          <t>HVKXJE34AAX9PE0XE</t>
        </is>
      </c>
      <c r="J7359" s="8" t="inlineStr">
        <is>
          <t>11 - Restomod / Coachbuilt / Bespoke</t>
        </is>
      </c>
      <c r="K7359" s="12" t="n">
        <v>1115000</v>
      </c>
      <c r="L7359" s="8" t="inlineStr">
        <is>
          <t>Ohio</t>
        </is>
      </c>
      <c r="M7359" s="13" t="n">
        <v>19884.87</v>
      </c>
      <c r="N7359" s="13" t="n">
        <v>16514.38</v>
      </c>
      <c r="O7359" s="8" t="n"/>
    </row>
    <row r="7360">
      <c r="A7360" s="8" t="inlineStr">
        <is>
          <t>CANON-202604-007452</t>
        </is>
      </c>
      <c r="B7360" s="9" t="inlineStr">
        <is>
          <t>2026-04</t>
        </is>
      </c>
      <c r="C7360" s="10" t="n">
        <v>46118</v>
      </c>
      <c r="D7360" s="9" t="inlineStr">
        <is>
          <t>Bound</t>
        </is>
      </c>
      <c r="E7360" s="8" t="inlineStr">
        <is>
          <t>Emiliano Kingsford</t>
        </is>
      </c>
      <c r="F7360" s="11" t="n">
        <v>2003</v>
      </c>
      <c r="G7360" s="8" t="inlineStr">
        <is>
          <t>Aston Martin</t>
        </is>
      </c>
      <c r="H7360" s="8" t="inlineStr">
        <is>
          <t>DB5</t>
        </is>
      </c>
      <c r="I7360" s="8" t="inlineStr">
        <is>
          <t>B4WAL09XUAMY823PG</t>
        </is>
      </c>
      <c r="J7360" s="8" t="inlineStr">
        <is>
          <t>07 - Post-War Classic (1946-1972)</t>
        </is>
      </c>
      <c r="K7360" s="12" t="n">
        <v>830000</v>
      </c>
      <c r="L7360" s="8" t="inlineStr">
        <is>
          <t>Ohio</t>
        </is>
      </c>
      <c r="M7360" s="13" t="n">
        <v>9360.209999999999</v>
      </c>
      <c r="N7360" s="13" t="n">
        <v>7773.65</v>
      </c>
      <c r="O7360" s="8" t="n"/>
    </row>
    <row r="7361">
      <c r="A7361" s="8" t="inlineStr">
        <is>
          <t>CANON-202604-007453</t>
        </is>
      </c>
      <c r="B7361" s="9" t="inlineStr">
        <is>
          <t>2026-04</t>
        </is>
      </c>
      <c r="C7361" s="10" t="n">
        <v>46134</v>
      </c>
      <c r="D7361" s="9" t="inlineStr">
        <is>
          <t>Bound</t>
        </is>
      </c>
      <c r="E7361" s="8" t="inlineStr">
        <is>
          <t>Ingrid Montoya</t>
        </is>
      </c>
      <c r="F7361" s="11" t="n">
        <v>1995</v>
      </c>
      <c r="G7361" s="8" t="inlineStr">
        <is>
          <t>Mercedes-Benz</t>
        </is>
      </c>
      <c r="H7361" s="8" t="inlineStr">
        <is>
          <t>AMG GT</t>
        </is>
      </c>
      <c r="I7361" s="8" t="inlineStr">
        <is>
          <t>NSCTP0CD05W9BT391</t>
        </is>
      </c>
      <c r="J7361" s="8" t="inlineStr">
        <is>
          <t>02 - Sports / GT</t>
        </is>
      </c>
      <c r="K7361" s="12" t="n">
        <v>370000</v>
      </c>
      <c r="L7361" s="8" t="inlineStr">
        <is>
          <t>Indiana</t>
        </is>
      </c>
      <c r="M7361" s="13" t="n">
        <v>6440.09</v>
      </c>
      <c r="N7361" s="13" t="n">
        <v>5348.49</v>
      </c>
      <c r="O7361" s="8" t="n"/>
    </row>
    <row r="7362">
      <c r="A7362" s="8" t="inlineStr">
        <is>
          <t>CANON-202604-007454</t>
        </is>
      </c>
      <c r="B7362" s="9" t="inlineStr">
        <is>
          <t>2026-04</t>
        </is>
      </c>
      <c r="C7362" s="10" t="n">
        <v>46140</v>
      </c>
      <c r="D7362" s="9" t="inlineStr">
        <is>
          <t>Bound</t>
        </is>
      </c>
      <c r="E7362" s="8" t="inlineStr">
        <is>
          <t>Wilhelmina Nakashima</t>
        </is>
      </c>
      <c r="F7362" s="11" t="n">
        <v>1968</v>
      </c>
      <c r="G7362" s="8" t="inlineStr">
        <is>
          <t>Porsche</t>
        </is>
      </c>
      <c r="H7362" s="8" t="inlineStr">
        <is>
          <t>911 Turbo S</t>
        </is>
      </c>
      <c r="I7362" s="8" t="inlineStr">
        <is>
          <t>RRAZNGA6AEAXCUCTB</t>
        </is>
      </c>
      <c r="J7362" s="8" t="inlineStr">
        <is>
          <t>02 - Sports / GT</t>
        </is>
      </c>
      <c r="K7362" s="12" t="n">
        <v>480000</v>
      </c>
      <c r="L7362" s="8" t="inlineStr">
        <is>
          <t>Texas</t>
        </is>
      </c>
      <c r="M7362" s="13" t="n">
        <v>7811.32</v>
      </c>
      <c r="N7362" s="13" t="n">
        <v>6487.3</v>
      </c>
      <c r="O7362" s="8" t="n"/>
    </row>
    <row r="7363">
      <c r="A7363" s="8" t="inlineStr">
        <is>
          <t>CANON-202604-007456</t>
        </is>
      </c>
      <c r="B7363" s="9" t="inlineStr">
        <is>
          <t>2026-04</t>
        </is>
      </c>
      <c r="C7363" s="10" t="n">
        <v>46125</v>
      </c>
      <c r="D7363" s="9" t="inlineStr">
        <is>
          <t>Bound</t>
        </is>
      </c>
      <c r="E7363" s="8" t="inlineStr">
        <is>
          <t>Cassius Underwood</t>
        </is>
      </c>
      <c r="F7363" s="11" t="n">
        <v>1991</v>
      </c>
      <c r="G7363" s="8" t="inlineStr">
        <is>
          <t>Lamborghini</t>
        </is>
      </c>
      <c r="H7363" s="8" t="inlineStr">
        <is>
          <t>Huracan EVO</t>
        </is>
      </c>
      <c r="I7363" s="8" t="inlineStr">
        <is>
          <t>M57W18AXEZU15L2TP</t>
        </is>
      </c>
      <c r="J7363" s="8" t="inlineStr">
        <is>
          <t>03 - Supercar</t>
        </is>
      </c>
      <c r="K7363" s="12" t="n">
        <v>1950000</v>
      </c>
      <c r="L7363" s="8" t="inlineStr">
        <is>
          <t>California</t>
        </is>
      </c>
      <c r="M7363" s="13" t="n">
        <v>39735.85</v>
      </c>
      <c r="N7363" s="13" t="n">
        <v>33000.62</v>
      </c>
      <c r="O7363" s="8" t="n"/>
    </row>
    <row r="7364">
      <c r="A7364" s="8" t="inlineStr">
        <is>
          <t>CANON-202604-007457</t>
        </is>
      </c>
      <c r="B7364" s="9" t="inlineStr">
        <is>
          <t>2026-04</t>
        </is>
      </c>
      <c r="C7364" s="10" t="n">
        <v>46142</v>
      </c>
      <c r="D7364" s="9" t="inlineStr">
        <is>
          <t>Bound</t>
        </is>
      </c>
      <c r="E7364" s="8" t="inlineStr">
        <is>
          <t>Noor Montoya</t>
        </is>
      </c>
      <c r="F7364" s="11" t="n">
        <v>2022</v>
      </c>
      <c r="G7364" s="8" t="inlineStr">
        <is>
          <t>Mercedes-Benz</t>
        </is>
      </c>
      <c r="H7364" s="8" t="inlineStr">
        <is>
          <t>280SL Pagoda</t>
        </is>
      </c>
      <c r="I7364" s="8" t="inlineStr">
        <is>
          <t>B53KJSGCWH8L91BWR</t>
        </is>
      </c>
      <c r="J7364" s="8" t="inlineStr">
        <is>
          <t>07 - Post-War Classic (1946-1972)</t>
        </is>
      </c>
      <c r="K7364" s="12" t="n">
        <v>730000</v>
      </c>
      <c r="L7364" s="8" t="inlineStr">
        <is>
          <t>Illinois</t>
        </is>
      </c>
      <c r="M7364" s="13" t="n">
        <v>8054.79</v>
      </c>
      <c r="N7364" s="13" t="n">
        <v>6689.5</v>
      </c>
      <c r="O7364" s="8" t="n"/>
    </row>
    <row r="7365">
      <c r="A7365" s="8" t="inlineStr">
        <is>
          <t>CANON-202604-007458</t>
        </is>
      </c>
      <c r="B7365" s="9" t="inlineStr">
        <is>
          <t>2026-04</t>
        </is>
      </c>
      <c r="C7365" s="10" t="n">
        <v>46137</v>
      </c>
      <c r="D7365" s="9" t="inlineStr">
        <is>
          <t>Bound</t>
        </is>
      </c>
      <c r="E7365" s="8" t="inlineStr">
        <is>
          <t>Fenwick Delacroix</t>
        </is>
      </c>
      <c r="F7365" s="11" t="n">
        <v>2013</v>
      </c>
      <c r="G7365" s="8" t="inlineStr">
        <is>
          <t>Ferrari</t>
        </is>
      </c>
      <c r="H7365" s="8" t="inlineStr">
        <is>
          <t>SF90 Stradale</t>
        </is>
      </c>
      <c r="I7365" s="8" t="inlineStr">
        <is>
          <t>XC8U3J7RNMJ8R93V4</t>
        </is>
      </c>
      <c r="J7365" s="8" t="inlineStr">
        <is>
          <t>03 - Supercar</t>
        </is>
      </c>
      <c r="K7365" s="12" t="n">
        <v>730000</v>
      </c>
      <c r="L7365" s="8" t="inlineStr">
        <is>
          <t>Alaska</t>
        </is>
      </c>
      <c r="M7365" s="13" t="n">
        <v>14916.79</v>
      </c>
      <c r="N7365" s="13" t="n">
        <v>12388.39</v>
      </c>
      <c r="O7365" s="8" t="n"/>
    </row>
    <row r="7366">
      <c r="A7366" s="8" t="inlineStr">
        <is>
          <t>CANON-202604-007459</t>
        </is>
      </c>
      <c r="B7366" s="9" t="inlineStr">
        <is>
          <t>2026-04</t>
        </is>
      </c>
      <c r="C7366" s="10" t="n">
        <v>46130</v>
      </c>
      <c r="D7366" s="9" t="inlineStr">
        <is>
          <t>Bound</t>
        </is>
      </c>
      <c r="E7366" s="8" t="inlineStr">
        <is>
          <t>Sunniva Larsson</t>
        </is>
      </c>
      <c r="F7366" s="11" t="n">
        <v>1996</v>
      </c>
      <c r="G7366" s="8" t="inlineStr">
        <is>
          <t>Bentley</t>
        </is>
      </c>
      <c r="H7366" s="8" t="inlineStr">
        <is>
          <t>Continental GT</t>
        </is>
      </c>
      <c r="I7366" s="8" t="inlineStr">
        <is>
          <t>ZEZ9MFEZB9XYHZEWW</t>
        </is>
      </c>
      <c r="J7366" s="8" t="inlineStr">
        <is>
          <t>02 - Sports / GT</t>
        </is>
      </c>
      <c r="K7366" s="12" t="n">
        <v>685000</v>
      </c>
      <c r="L7366" s="8" t="inlineStr">
        <is>
          <t>California</t>
        </is>
      </c>
      <c r="M7366" s="13" t="n">
        <v>11341.27</v>
      </c>
      <c r="N7366" s="13" t="n">
        <v>9418.92</v>
      </c>
      <c r="O7366" s="8" t="n"/>
    </row>
    <row r="7367">
      <c r="A7367" s="8" t="inlineStr">
        <is>
          <t>CANON-202604-007460</t>
        </is>
      </c>
      <c r="B7367" s="9" t="inlineStr">
        <is>
          <t>2026-04</t>
        </is>
      </c>
      <c r="C7367" s="10" t="n">
        <v>46131</v>
      </c>
      <c r="D7367" s="9" t="inlineStr">
        <is>
          <t>Bound</t>
        </is>
      </c>
      <c r="E7367" s="8" t="inlineStr">
        <is>
          <t>Mireille Larsson</t>
        </is>
      </c>
      <c r="F7367" s="11" t="n">
        <v>1993</v>
      </c>
      <c r="G7367" s="8" t="inlineStr">
        <is>
          <t>Bentley</t>
        </is>
      </c>
      <c r="H7367" s="8" t="inlineStr">
        <is>
          <t>Continental GT</t>
        </is>
      </c>
      <c r="I7367" s="8" t="inlineStr">
        <is>
          <t>TDLY96S6J0W5WYC5X</t>
        </is>
      </c>
      <c r="J7367" s="8" t="inlineStr">
        <is>
          <t>02 - Sports / GT</t>
        </is>
      </c>
      <c r="K7367" s="12" t="n">
        <v>490000</v>
      </c>
      <c r="L7367" s="8" t="inlineStr">
        <is>
          <t>Florida</t>
        </is>
      </c>
      <c r="M7367" s="13" t="n">
        <v>9846.23</v>
      </c>
      <c r="N7367" s="13" t="n">
        <v>8177.29</v>
      </c>
      <c r="O7367" s="8" t="n"/>
    </row>
    <row r="7368">
      <c r="A7368" s="8" t="inlineStr">
        <is>
          <t>CANON-202604-007461</t>
        </is>
      </c>
      <c r="B7368" s="9" t="inlineStr">
        <is>
          <t>2026-04</t>
        </is>
      </c>
      <c r="C7368" s="10" t="n">
        <v>46115</v>
      </c>
      <c r="D7368" s="9" t="inlineStr">
        <is>
          <t>Bound</t>
        </is>
      </c>
      <c r="E7368" s="8" t="inlineStr">
        <is>
          <t>Saoirse Merriweather</t>
        </is>
      </c>
      <c r="F7368" s="11" t="n">
        <v>1993</v>
      </c>
      <c r="G7368" s="8" t="inlineStr">
        <is>
          <t>Maserati</t>
        </is>
      </c>
      <c r="H7368" s="8" t="inlineStr">
        <is>
          <t>GranTurismo</t>
        </is>
      </c>
      <c r="I7368" s="8" t="inlineStr">
        <is>
          <t>JAK9TZLWAS1B1RFEC</t>
        </is>
      </c>
      <c r="J7368" s="8" t="inlineStr">
        <is>
          <t>02 - Sports / GT</t>
        </is>
      </c>
      <c r="K7368" s="12" t="n">
        <v>1200000</v>
      </c>
      <c r="L7368" s="8" t="inlineStr">
        <is>
          <t>Wyoming</t>
        </is>
      </c>
      <c r="M7368" s="13" t="n">
        <v>13324.53</v>
      </c>
      <c r="N7368" s="13" t="n">
        <v>11066.02</v>
      </c>
      <c r="O7368" s="8" t="n"/>
    </row>
    <row r="7369">
      <c r="A7369" s="8" t="inlineStr">
        <is>
          <t>CANON-202604-007462</t>
        </is>
      </c>
      <c r="B7369" s="9" t="inlineStr">
        <is>
          <t>2026-04</t>
        </is>
      </c>
      <c r="C7369" s="10" t="n">
        <v>46128</v>
      </c>
      <c r="D7369" s="9" t="inlineStr">
        <is>
          <t>Bound</t>
        </is>
      </c>
      <c r="E7369" s="8" t="inlineStr">
        <is>
          <t>Sunniva Ashcombe</t>
        </is>
      </c>
      <c r="F7369" s="11" t="n">
        <v>1967</v>
      </c>
      <c r="G7369" s="8" t="inlineStr">
        <is>
          <t>Bentley</t>
        </is>
      </c>
      <c r="H7369" s="8" t="inlineStr">
        <is>
          <t>Continental GT</t>
        </is>
      </c>
      <c r="I7369" s="8" t="inlineStr">
        <is>
          <t>TCW8RPT0A35KLKG35</t>
        </is>
      </c>
      <c r="J7369" s="8" t="inlineStr">
        <is>
          <t>02 - Sports / GT</t>
        </is>
      </c>
      <c r="K7369" s="12" t="n">
        <v>340000</v>
      </c>
      <c r="L7369" s="8" t="inlineStr">
        <is>
          <t>New Mexico</t>
        </is>
      </c>
      <c r="M7369" s="13" t="n">
        <v>6158.49</v>
      </c>
      <c r="N7369" s="13" t="n">
        <v>5114.63</v>
      </c>
      <c r="O7369" s="8" t="n"/>
    </row>
    <row r="7370">
      <c r="A7370" s="8" t="inlineStr">
        <is>
          <t>CANON-202604-007463</t>
        </is>
      </c>
      <c r="B7370" s="9" t="inlineStr">
        <is>
          <t>2026-04</t>
        </is>
      </c>
      <c r="C7370" s="10" t="n">
        <v>46128</v>
      </c>
      <c r="D7370" s="9" t="inlineStr">
        <is>
          <t>Bound</t>
        </is>
      </c>
      <c r="E7370" s="8" t="inlineStr">
        <is>
          <t>Emiliano Kingsford</t>
        </is>
      </c>
      <c r="F7370" s="11" t="n">
        <v>1967</v>
      </c>
      <c r="G7370" s="8" t="inlineStr">
        <is>
          <t>Lamborghini</t>
        </is>
      </c>
      <c r="H7370" s="8" t="inlineStr">
        <is>
          <t>Huracan EVO</t>
        </is>
      </c>
      <c r="I7370" s="8" t="inlineStr">
        <is>
          <t>Y21SDHD9T53623GJT</t>
        </is>
      </c>
      <c r="J7370" s="8" t="inlineStr">
        <is>
          <t>03 - Supercar</t>
        </is>
      </c>
      <c r="K7370" s="12" t="n">
        <v>480000</v>
      </c>
      <c r="L7370" s="8" t="inlineStr">
        <is>
          <t>Montana</t>
        </is>
      </c>
      <c r="M7370" s="13" t="n">
        <v>9686.040000000001</v>
      </c>
      <c r="N7370" s="13" t="n">
        <v>8044.26</v>
      </c>
      <c r="O7370" s="8" t="n"/>
    </row>
    <row r="7371">
      <c r="A7371" s="8" t="inlineStr">
        <is>
          <t>CANON-202604-007464</t>
        </is>
      </c>
      <c r="B7371" s="9" t="inlineStr">
        <is>
          <t>2026-04</t>
        </is>
      </c>
      <c r="C7371" s="10" t="n">
        <v>46132</v>
      </c>
      <c r="D7371" s="9" t="inlineStr">
        <is>
          <t>Bound</t>
        </is>
      </c>
      <c r="E7371" s="8" t="inlineStr">
        <is>
          <t>Callum Vasquez</t>
        </is>
      </c>
      <c r="F7371" s="11" t="n">
        <v>2002</v>
      </c>
      <c r="G7371" s="8" t="inlineStr">
        <is>
          <t>Aston Martin</t>
        </is>
      </c>
      <c r="H7371" s="8" t="inlineStr">
        <is>
          <t>DB12</t>
        </is>
      </c>
      <c r="I7371" s="8" t="inlineStr">
        <is>
          <t>ZKY0CJLTSUM9HMN75</t>
        </is>
      </c>
      <c r="J7371" s="8" t="inlineStr">
        <is>
          <t>02 - Sports / GT</t>
        </is>
      </c>
      <c r="K7371" s="12" t="n">
        <v>440000</v>
      </c>
      <c r="L7371" s="8" t="inlineStr">
        <is>
          <t>New Jersey</t>
        </is>
      </c>
      <c r="M7371" s="13" t="n">
        <v>5666.04</v>
      </c>
      <c r="N7371" s="13" t="n">
        <v>4705.65</v>
      </c>
      <c r="O7371" s="8" t="n"/>
    </row>
    <row r="7372">
      <c r="A7372" s="8" t="inlineStr">
        <is>
          <t>CANON-202604-007465</t>
        </is>
      </c>
      <c r="B7372" s="9" t="inlineStr">
        <is>
          <t>2026-04</t>
        </is>
      </c>
      <c r="C7372" s="10" t="n">
        <v>46115</v>
      </c>
      <c r="D7372" s="9" t="inlineStr">
        <is>
          <t>Bound</t>
        </is>
      </c>
      <c r="E7372" s="8" t="inlineStr">
        <is>
          <t>Mireille Vandermeer</t>
        </is>
      </c>
      <c r="F7372" s="11" t="n">
        <v>2016</v>
      </c>
      <c r="G7372" s="8" t="inlineStr">
        <is>
          <t>Bentley</t>
        </is>
      </c>
      <c r="H7372" s="8" t="inlineStr">
        <is>
          <t>Continental GT</t>
        </is>
      </c>
      <c r="I7372" s="8" t="inlineStr">
        <is>
          <t>6FPB3UKPXWV0C4WY8</t>
        </is>
      </c>
      <c r="J7372" s="8" t="inlineStr">
        <is>
          <t>02 - Sports / GT</t>
        </is>
      </c>
      <c r="K7372" s="12" t="n">
        <v>330000</v>
      </c>
      <c r="L7372" s="8" t="inlineStr">
        <is>
          <t>Texas</t>
        </is>
      </c>
      <c r="M7372" s="13" t="n">
        <v>5370.28</v>
      </c>
      <c r="N7372" s="13" t="n">
        <v>4460.02</v>
      </c>
      <c r="O7372" s="8" t="n"/>
    </row>
    <row r="7373">
      <c r="A7373" s="8" t="inlineStr">
        <is>
          <t>a03175af-af24-5edd-9ef5-feb76f3ef4b1</t>
        </is>
      </c>
      <c r="B7373" s="9" t="inlineStr">
        <is>
          <t>2026-04</t>
        </is>
      </c>
      <c r="C7373" s="10" t="n"/>
      <c r="D7373" s="9" t="inlineStr">
        <is>
          <t>Declined</t>
        </is>
      </c>
      <c r="E7373" s="8" t="inlineStr">
        <is>
          <t>Anouk Fairweather</t>
        </is>
      </c>
      <c r="F7373" s="11" t="n">
        <v>2017</v>
      </c>
      <c r="G7373" s="8" t="inlineStr">
        <is>
          <t>Bentley</t>
        </is>
      </c>
      <c r="H7373" s="8" t="inlineStr">
        <is>
          <t>Continental GT</t>
        </is>
      </c>
      <c r="I7373" s="8" t="inlineStr">
        <is>
          <t>K7HWL47WCRHR4DZRG</t>
        </is>
      </c>
      <c r="J7373" s="8" t="inlineStr">
        <is>
          <t>02 - Sports / GT</t>
        </is>
      </c>
      <c r="K7373" s="12" t="n">
        <v>865000</v>
      </c>
      <c r="L7373" s="8" t="inlineStr">
        <is>
          <t>Delaware</t>
        </is>
      </c>
      <c r="M7373" s="13" t="n">
        <v>13260.61</v>
      </c>
      <c r="N7373" s="13" t="n"/>
      <c r="O7373" s="8" t="inlineStr">
        <is>
          <t>3 + at-fault claims - 5 yrs</t>
        </is>
      </c>
    </row>
    <row r="7374">
      <c r="A7374" s="8" t="inlineStr">
        <is>
          <t>a38f3a96-470d-58a6-8924-4592aad9f959</t>
        </is>
      </c>
      <c r="B7374" s="9" t="inlineStr">
        <is>
          <t>2026-04</t>
        </is>
      </c>
      <c r="C7374" s="10" t="n"/>
      <c r="D7374" s="9" t="inlineStr">
        <is>
          <t>Declined</t>
        </is>
      </c>
      <c r="E7374" s="8" t="inlineStr">
        <is>
          <t>Horace Vasquez</t>
        </is>
      </c>
      <c r="F7374" s="11" t="n">
        <v>1988</v>
      </c>
      <c r="G7374" s="8" t="inlineStr">
        <is>
          <t>Bentley</t>
        </is>
      </c>
      <c r="H7374" s="8" t="inlineStr">
        <is>
          <t>Continental GT</t>
        </is>
      </c>
      <c r="I7374" s="8" t="inlineStr">
        <is>
          <t>YSJMC0LJ37LR0WL37</t>
        </is>
      </c>
      <c r="J7374" s="8" t="inlineStr">
        <is>
          <t>02 - Sports / GT</t>
        </is>
      </c>
      <c r="K7374" s="12" t="n">
        <v>485000</v>
      </c>
      <c r="L7374" s="8" t="inlineStr">
        <is>
          <t>New York</t>
        </is>
      </c>
      <c r="M7374" s="13" t="n">
        <v>8784.91</v>
      </c>
      <c r="N7374" s="13" t="n"/>
      <c r="O7374" s="8" t="inlineStr">
        <is>
          <t>3 + at-fault claims - 5 yrs</t>
        </is>
      </c>
    </row>
    <row r="7375">
      <c r="A7375" s="8" t="inlineStr">
        <is>
          <t>a3ae9363-84a8-5c2d-a55d-35e7d29724b1</t>
        </is>
      </c>
      <c r="B7375" s="9" t="inlineStr">
        <is>
          <t>2026-04</t>
        </is>
      </c>
      <c r="C7375" s="10" t="n"/>
      <c r="D7375" s="9" t="inlineStr">
        <is>
          <t>Referred</t>
        </is>
      </c>
      <c r="E7375" s="8" t="inlineStr">
        <is>
          <t>Mireille Larsson</t>
        </is>
      </c>
      <c r="F7375" s="11" t="n">
        <v>2000</v>
      </c>
      <c r="G7375" s="8" t="inlineStr">
        <is>
          <t>Bentley</t>
        </is>
      </c>
      <c r="H7375" s="8" t="inlineStr">
        <is>
          <t>Continental GT</t>
        </is>
      </c>
      <c r="I7375" s="8" t="inlineStr">
        <is>
          <t>RUJPC5PTTX9TSNAE3</t>
        </is>
      </c>
      <c r="J7375" s="8" t="inlineStr">
        <is>
          <t>02 - Sports / GT</t>
        </is>
      </c>
      <c r="K7375" s="12" t="n">
        <v>310000</v>
      </c>
      <c r="L7375" s="8" t="inlineStr">
        <is>
          <t>West Virginia</t>
        </is>
      </c>
      <c r="M7375" s="13" t="n">
        <v>5834.43</v>
      </c>
      <c r="N7375" s="13" t="n"/>
      <c r="O7375" s="8" t="inlineStr">
        <is>
          <t>1 theft / total loss claim</t>
        </is>
      </c>
    </row>
    <row r="7376">
      <c r="A7376" s="8" t="inlineStr">
        <is>
          <t>a5b30570-710f-5943-ac1e-021f1d7ac63f</t>
        </is>
      </c>
      <c r="B7376" s="9" t="inlineStr">
        <is>
          <t>2026-04</t>
        </is>
      </c>
      <c r="C7376" s="10" t="n"/>
      <c r="D7376" s="9" t="inlineStr">
        <is>
          <t>Declined</t>
        </is>
      </c>
      <c r="E7376" s="8" t="inlineStr">
        <is>
          <t>Callum Vasquez</t>
        </is>
      </c>
      <c r="F7376" s="11" t="n">
        <v>1961</v>
      </c>
      <c r="G7376" s="8" t="inlineStr">
        <is>
          <t>BMW</t>
        </is>
      </c>
      <c r="H7376" s="8" t="inlineStr">
        <is>
          <t>M8 Competition</t>
        </is>
      </c>
      <c r="I7376" s="8" t="inlineStr">
        <is>
          <t>L5L466Z7LRAZ13LAP</t>
        </is>
      </c>
      <c r="J7376" s="8" t="inlineStr">
        <is>
          <t>02 - Sports / GT</t>
        </is>
      </c>
      <c r="K7376" s="12" t="n">
        <v>240000</v>
      </c>
      <c r="L7376" s="8" t="inlineStr">
        <is>
          <t>Michigan</t>
        </is>
      </c>
      <c r="M7376" s="13" t="n">
        <v>6457.36</v>
      </c>
      <c r="N7376" s="13" t="n"/>
      <c r="O7376" s="8" t="inlineStr">
        <is>
          <t>3 + at-fault claims - 5 yrs</t>
        </is>
      </c>
    </row>
    <row r="7377">
      <c r="A7377" s="8" t="inlineStr">
        <is>
          <t>a7f31b92-a214-57a2-a89a-cc63dc3d024b</t>
        </is>
      </c>
      <c r="B7377" s="9" t="inlineStr">
        <is>
          <t>2026-04</t>
        </is>
      </c>
      <c r="C7377" s="10" t="n"/>
      <c r="D7377" s="9" t="inlineStr">
        <is>
          <t>Declined</t>
        </is>
      </c>
      <c r="E7377" s="8" t="inlineStr">
        <is>
          <t>Fenwick Okonkwo</t>
        </is>
      </c>
      <c r="F7377" s="11" t="n">
        <v>1982</v>
      </c>
      <c r="G7377" s="8" t="inlineStr">
        <is>
          <t>Lamborghini</t>
        </is>
      </c>
      <c r="H7377" s="8" t="inlineStr">
        <is>
          <t>Huracan EVO</t>
        </is>
      </c>
      <c r="I7377" s="8" t="inlineStr">
        <is>
          <t>6PN6GS2TYS4XNVWDG</t>
        </is>
      </c>
      <c r="J7377" s="8" t="inlineStr">
        <is>
          <t>03 - Supercar</t>
        </is>
      </c>
      <c r="K7377" s="12" t="n">
        <v>740000</v>
      </c>
      <c r="L7377" s="8" t="inlineStr">
        <is>
          <t>New Hampshire</t>
        </is>
      </c>
      <c r="M7377" s="13" t="n">
        <v>13794.72</v>
      </c>
      <c r="N7377" s="13" t="n"/>
      <c r="O7377" s="8" t="inlineStr">
        <is>
          <t>3 + at-fault claims - 5 yrs</t>
        </is>
      </c>
    </row>
    <row r="7378">
      <c r="A7378" s="8" t="inlineStr">
        <is>
          <t>a9492751-2abb-5fef-9da0-6862202daabf</t>
        </is>
      </c>
      <c r="B7378" s="9" t="inlineStr">
        <is>
          <t>2026-04</t>
        </is>
      </c>
      <c r="C7378" s="10" t="n"/>
      <c r="D7378" s="9" t="inlineStr">
        <is>
          <t>Referred</t>
        </is>
      </c>
      <c r="E7378" s="8" t="inlineStr">
        <is>
          <t>Sunniva Underwood</t>
        </is>
      </c>
      <c r="F7378" s="11" t="n">
        <v>1983</v>
      </c>
      <c r="G7378" s="8" t="inlineStr">
        <is>
          <t>Aston Martin</t>
        </is>
      </c>
      <c r="H7378" s="8" t="inlineStr">
        <is>
          <t>DB12</t>
        </is>
      </c>
      <c r="I7378" s="8" t="inlineStr">
        <is>
          <t>E0AWGU787EWBLV8DY</t>
        </is>
      </c>
      <c r="J7378" s="8" t="inlineStr">
        <is>
          <t>02 - Sports / GT</t>
        </is>
      </c>
      <c r="K7378" s="12" t="n">
        <v>635000</v>
      </c>
      <c r="L7378" s="8" t="inlineStr">
        <is>
          <t>Washington</t>
        </is>
      </c>
      <c r="M7378" s="13" t="n">
        <v>7476.23</v>
      </c>
      <c r="N7378" s="13" t="n"/>
      <c r="O7378" s="8" t="inlineStr">
        <is>
          <t>2 at-fault claims - 5 yrs</t>
        </is>
      </c>
    </row>
    <row r="7379">
      <c r="A7379" s="8" t="inlineStr">
        <is>
          <t>a9e5586d-ad00-558b-ba9e-657ebb8c88dd</t>
        </is>
      </c>
      <c r="B7379" s="9" t="inlineStr">
        <is>
          <t>2026-04</t>
        </is>
      </c>
      <c r="C7379" s="10" t="n"/>
      <c r="D7379" s="9" t="inlineStr">
        <is>
          <t>Referred</t>
        </is>
      </c>
      <c r="E7379" s="8" t="inlineStr">
        <is>
          <t>Ottilie Blackwood</t>
        </is>
      </c>
      <c r="F7379" s="11" t="n">
        <v>2006</v>
      </c>
      <c r="G7379" s="8" t="inlineStr">
        <is>
          <t>Ferrari</t>
        </is>
      </c>
      <c r="H7379" s="8" t="inlineStr">
        <is>
          <t>296 GTB</t>
        </is>
      </c>
      <c r="I7379" s="8" t="inlineStr">
        <is>
          <t>HRVWDWK3YD7XGTFS9</t>
        </is>
      </c>
      <c r="J7379" s="8" t="inlineStr">
        <is>
          <t>03 - Supercar</t>
        </is>
      </c>
      <c r="K7379" s="12" t="n">
        <v>1100000</v>
      </c>
      <c r="L7379" s="8" t="inlineStr">
        <is>
          <t>Pennsylvania</t>
        </is>
      </c>
      <c r="M7379" s="13" t="n">
        <v>16603.77</v>
      </c>
      <c r="N7379" s="13" t="n"/>
      <c r="O7379" s="8" t="inlineStr">
        <is>
          <t>1 at-fault claim over $100k</t>
        </is>
      </c>
    </row>
    <row r="7380">
      <c r="A7380" s="8" t="inlineStr">
        <is>
          <t>aaf8d2ef-a099-5696-8f3d-946f04808af2</t>
        </is>
      </c>
      <c r="B7380" s="9" t="inlineStr">
        <is>
          <t>2026-04</t>
        </is>
      </c>
      <c r="C7380" s="10" t="n"/>
      <c r="D7380" s="9" t="inlineStr">
        <is>
          <t>Referred</t>
        </is>
      </c>
      <c r="E7380" s="8" t="inlineStr">
        <is>
          <t>Leopold Bellandi</t>
        </is>
      </c>
      <c r="F7380" s="11" t="n">
        <v>2021</v>
      </c>
      <c r="G7380" s="8" t="inlineStr">
        <is>
          <t>Maserati</t>
        </is>
      </c>
      <c r="H7380" s="8" t="inlineStr">
        <is>
          <t>GranTurismo</t>
        </is>
      </c>
      <c r="I7380" s="8" t="inlineStr">
        <is>
          <t>3Z9RXBD6UT4EA3K3P</t>
        </is>
      </c>
      <c r="J7380" s="8" t="inlineStr">
        <is>
          <t>02 - Sports / GT</t>
        </is>
      </c>
      <c r="K7380" s="12" t="n">
        <v>825000</v>
      </c>
      <c r="L7380" s="8" t="inlineStr">
        <is>
          <t>New York</t>
        </is>
      </c>
      <c r="M7380" s="13" t="n">
        <v>12950.94</v>
      </c>
      <c r="N7380" s="13" t="n"/>
      <c r="O7380" s="8" t="inlineStr">
        <is>
          <t>Prior carrier non-renewal / cancellation</t>
        </is>
      </c>
    </row>
    <row r="7381">
      <c r="A7381" s="8" t="inlineStr">
        <is>
          <t>ad270637-90e2-5845-8929-2679b71f98c5</t>
        </is>
      </c>
      <c r="B7381" s="9" t="inlineStr">
        <is>
          <t>2026-04</t>
        </is>
      </c>
      <c r="C7381" s="10" t="n"/>
      <c r="D7381" s="9" t="inlineStr">
        <is>
          <t>Declined</t>
        </is>
      </c>
      <c r="E7381" s="8" t="inlineStr">
        <is>
          <t>Ottilie Bellandi</t>
        </is>
      </c>
      <c r="F7381" s="11" t="n">
        <v>2017</v>
      </c>
      <c r="G7381" s="8" t="inlineStr">
        <is>
          <t>Bentley</t>
        </is>
      </c>
      <c r="H7381" s="8" t="inlineStr">
        <is>
          <t>Continental GT</t>
        </is>
      </c>
      <c r="I7381" s="8" t="inlineStr">
        <is>
          <t>T8FGFY0B3YU0LFX8T</t>
        </is>
      </c>
      <c r="J7381" s="8" t="inlineStr">
        <is>
          <t>02 - Sports / GT</t>
        </is>
      </c>
      <c r="K7381" s="12" t="n">
        <v>225000</v>
      </c>
      <c r="L7381" s="8" t="inlineStr">
        <is>
          <t>Illinois</t>
        </is>
      </c>
      <c r="M7381" s="13" t="n">
        <v>5311.7</v>
      </c>
      <c r="N7381" s="13" t="n"/>
      <c r="O7381" s="8" t="inlineStr">
        <is>
          <t>3 + at-fault claims - 5 yrs</t>
        </is>
      </c>
    </row>
    <row r="7382">
      <c r="A7382" s="8" t="inlineStr">
        <is>
          <t>ad466732-1d6b-562e-9bfd-98ea802f3592</t>
        </is>
      </c>
      <c r="B7382" s="9" t="inlineStr">
        <is>
          <t>2026-04</t>
        </is>
      </c>
      <c r="C7382" s="10" t="n"/>
      <c r="D7382" s="9" t="inlineStr">
        <is>
          <t>Referred</t>
        </is>
      </c>
      <c r="E7382" s="8" t="inlineStr">
        <is>
          <t>Aurelio Ashcombe</t>
        </is>
      </c>
      <c r="F7382" s="11" t="n">
        <v>1992</v>
      </c>
      <c r="G7382" s="8" t="inlineStr">
        <is>
          <t>McLaren</t>
        </is>
      </c>
      <c r="H7382" s="8" t="inlineStr">
        <is>
          <t>750S</t>
        </is>
      </c>
      <c r="I7382" s="8" t="inlineStr">
        <is>
          <t>RD8JRMB22N6GG1LA8</t>
        </is>
      </c>
      <c r="J7382" s="8" t="inlineStr">
        <is>
          <t>03 - Supercar</t>
        </is>
      </c>
      <c r="K7382" s="12" t="n">
        <v>1225000</v>
      </c>
      <c r="L7382" s="8" t="inlineStr">
        <is>
          <t>Ohio</t>
        </is>
      </c>
      <c r="M7382" s="13" t="n">
        <v>25701.89</v>
      </c>
      <c r="N7382" s="13" t="n"/>
      <c r="O7382" s="8" t="inlineStr">
        <is>
          <t>1 theft / total loss claim</t>
        </is>
      </c>
    </row>
    <row r="7383">
      <c r="A7383" s="8" t="inlineStr">
        <is>
          <t>af20f437-e888-5226-88b7-c96c343875ec</t>
        </is>
      </c>
      <c r="B7383" s="9" t="inlineStr">
        <is>
          <t>2026-04</t>
        </is>
      </c>
      <c r="C7383" s="10" t="n"/>
      <c r="D7383" s="9" t="inlineStr">
        <is>
          <t>Referred</t>
        </is>
      </c>
      <c r="E7383" s="8" t="inlineStr">
        <is>
          <t>Emiliano Okonkwo</t>
        </is>
      </c>
      <c r="F7383" s="11" t="n">
        <v>2017</v>
      </c>
      <c r="G7383" s="8" t="inlineStr">
        <is>
          <t>Mercedes-Benz</t>
        </is>
      </c>
      <c r="H7383" s="8" t="inlineStr">
        <is>
          <t>AMG GT</t>
        </is>
      </c>
      <c r="I7383" s="8" t="inlineStr">
        <is>
          <t>CD3RHGZK6SSLRTNWA</t>
        </is>
      </c>
      <c r="J7383" s="8" t="inlineStr">
        <is>
          <t>02 - Sports / GT</t>
        </is>
      </c>
      <c r="K7383" s="12" t="n">
        <v>535000</v>
      </c>
      <c r="L7383" s="8" t="inlineStr">
        <is>
          <t>New York</t>
        </is>
      </c>
      <c r="M7383" s="13" t="n">
        <v>8398.49</v>
      </c>
      <c r="N7383" s="13" t="n"/>
      <c r="O7383" s="8" t="inlineStr">
        <is>
          <t>1 at-fault claim over $100k</t>
        </is>
      </c>
    </row>
    <row r="7384">
      <c r="A7384" s="8" t="inlineStr">
        <is>
          <t>b0a4387c-7093-5268-8387-54774614ac13</t>
        </is>
      </c>
      <c r="B7384" s="9" t="inlineStr">
        <is>
          <t>2026-04</t>
        </is>
      </c>
      <c r="C7384" s="10" t="n"/>
      <c r="D7384" s="9" t="inlineStr">
        <is>
          <t>Declined</t>
        </is>
      </c>
      <c r="E7384" s="8" t="inlineStr">
        <is>
          <t>Aurelio Nakashima</t>
        </is>
      </c>
      <c r="F7384" s="11" t="n">
        <v>1995</v>
      </c>
      <c r="G7384" s="8" t="inlineStr">
        <is>
          <t>Mercedes-Benz</t>
        </is>
      </c>
      <c r="H7384" s="8" t="inlineStr">
        <is>
          <t>AMG GT</t>
        </is>
      </c>
      <c r="I7384" s="8" t="inlineStr">
        <is>
          <t>V8ENB1FXM9UEDZSNZ</t>
        </is>
      </c>
      <c r="J7384" s="8" t="inlineStr">
        <is>
          <t>02 - Sports / GT</t>
        </is>
      </c>
      <c r="K7384" s="12" t="n">
        <v>235000</v>
      </c>
      <c r="L7384" s="8" t="inlineStr">
        <is>
          <t>Kansas</t>
        </is>
      </c>
      <c r="M7384" s="13" t="n">
        <v>3956.87</v>
      </c>
      <c r="N7384" s="13" t="n"/>
      <c r="O7384" s="8" t="inlineStr">
        <is>
          <t>3 + at-fault claims - 5 yrs</t>
        </is>
      </c>
    </row>
    <row r="7385">
      <c r="A7385" s="8" t="inlineStr">
        <is>
          <t>b0ba1115-2729-5ff2-a52b-a270c5e798f4</t>
        </is>
      </c>
      <c r="B7385" s="9" t="inlineStr">
        <is>
          <t>2026-04</t>
        </is>
      </c>
      <c r="C7385" s="10" t="n"/>
      <c r="D7385" s="9" t="inlineStr">
        <is>
          <t>Declined</t>
        </is>
      </c>
      <c r="E7385" s="8" t="inlineStr">
        <is>
          <t>Thaddeus Larsson</t>
        </is>
      </c>
      <c r="F7385" s="11" t="n">
        <v>2008</v>
      </c>
      <c r="G7385" s="8" t="inlineStr">
        <is>
          <t>Ferrari</t>
        </is>
      </c>
      <c r="H7385" s="8" t="inlineStr">
        <is>
          <t>296 GTB</t>
        </is>
      </c>
      <c r="I7385" s="8" t="inlineStr">
        <is>
          <t>1K023BCXSDK9C4MKN</t>
        </is>
      </c>
      <c r="J7385" s="8" t="inlineStr">
        <is>
          <t>03 - Supercar</t>
        </is>
      </c>
      <c r="K7385" s="12" t="n">
        <v>1210000</v>
      </c>
      <c r="L7385" s="8" t="inlineStr">
        <is>
          <t>Texas</t>
        </is>
      </c>
      <c r="M7385" s="13" t="n">
        <v>21003.77</v>
      </c>
      <c r="N7385" s="13" t="n"/>
      <c r="O7385" s="8" t="inlineStr">
        <is>
          <t>3 + at-fault claims - 5 yrs</t>
        </is>
      </c>
    </row>
    <row r="7386">
      <c r="A7386" s="8" t="inlineStr">
        <is>
          <t>b11ad487-344d-583f-9244-ff94c8583741</t>
        </is>
      </c>
      <c r="B7386" s="9" t="inlineStr">
        <is>
          <t>2026-04</t>
        </is>
      </c>
      <c r="C7386" s="10" t="n"/>
      <c r="D7386" s="9" t="inlineStr">
        <is>
          <t>Referred</t>
        </is>
      </c>
      <c r="E7386" s="8" t="inlineStr">
        <is>
          <t>Noor Farkas</t>
        </is>
      </c>
      <c r="F7386" s="11" t="n">
        <v>1987</v>
      </c>
      <c r="G7386" s="8" t="inlineStr">
        <is>
          <t>Mercedes-Benz</t>
        </is>
      </c>
      <c r="H7386" s="8" t="inlineStr">
        <is>
          <t>AMG GT</t>
        </is>
      </c>
      <c r="I7386" s="8" t="inlineStr">
        <is>
          <t>TJ3T5BBVTXPMK3L5M</t>
        </is>
      </c>
      <c r="J7386" s="8" t="inlineStr">
        <is>
          <t>02 - Sports / GT</t>
        </is>
      </c>
      <c r="K7386" s="12" t="n">
        <v>350000</v>
      </c>
      <c r="L7386" s="8" t="inlineStr">
        <is>
          <t>Maine</t>
        </is>
      </c>
      <c r="M7386" s="13" t="n">
        <v>5349.06</v>
      </c>
      <c r="N7386" s="13" t="n"/>
      <c r="O7386" s="8" t="inlineStr">
        <is>
          <t>1 at-fault claim over $100k</t>
        </is>
      </c>
    </row>
    <row r="7387">
      <c r="A7387" s="8" t="inlineStr">
        <is>
          <t>b11eaedb-8df4-5e08-85bd-8e91c44d6940</t>
        </is>
      </c>
      <c r="B7387" s="9" t="inlineStr">
        <is>
          <t>2026-04</t>
        </is>
      </c>
      <c r="C7387" s="10" t="n"/>
      <c r="D7387" s="9" t="inlineStr">
        <is>
          <t>Declined</t>
        </is>
      </c>
      <c r="E7387" s="8" t="inlineStr">
        <is>
          <t>Desmond Okonkwo</t>
        </is>
      </c>
      <c r="F7387" s="11" t="n">
        <v>2010</v>
      </c>
      <c r="G7387" s="8" t="inlineStr">
        <is>
          <t>Porsche</t>
        </is>
      </c>
      <c r="H7387" s="8" t="inlineStr">
        <is>
          <t>911 Turbo S</t>
        </is>
      </c>
      <c r="I7387" s="8" t="inlineStr">
        <is>
          <t>KGU2MDTVJJD8GRNUH</t>
        </is>
      </c>
      <c r="J7387" s="8" t="inlineStr">
        <is>
          <t>02 - Sports / GT</t>
        </is>
      </c>
      <c r="K7387" s="12" t="n">
        <v>325000</v>
      </c>
      <c r="L7387" s="8" t="inlineStr">
        <is>
          <t>California</t>
        </is>
      </c>
      <c r="M7387" s="13" t="n">
        <v>6208.73</v>
      </c>
      <c r="N7387" s="13" t="n"/>
      <c r="O7387" s="8" t="inlineStr">
        <is>
          <t>3 + at-fault claims - 5 yrs</t>
        </is>
      </c>
    </row>
    <row r="7388">
      <c r="A7388" s="8" t="inlineStr">
        <is>
          <t>b271049a-a5a5-5ee4-ab5e-074fa9b9fa9a</t>
        </is>
      </c>
      <c r="B7388" s="9" t="inlineStr">
        <is>
          <t>2026-04</t>
        </is>
      </c>
      <c r="C7388" s="10" t="n"/>
      <c r="D7388" s="9" t="inlineStr">
        <is>
          <t>Referred</t>
        </is>
      </c>
      <c r="E7388" s="8" t="inlineStr">
        <is>
          <t>Fenwick Castellanos</t>
        </is>
      </c>
      <c r="F7388" s="11" t="n">
        <v>1983</v>
      </c>
      <c r="G7388" s="8" t="inlineStr">
        <is>
          <t>Bentley</t>
        </is>
      </c>
      <c r="H7388" s="8" t="inlineStr">
        <is>
          <t>Continental GT</t>
        </is>
      </c>
      <c r="I7388" s="8" t="inlineStr">
        <is>
          <t>TD8A1KX5CVR4Z25RH</t>
        </is>
      </c>
      <c r="J7388" s="8" t="inlineStr">
        <is>
          <t>02 - Sports / GT</t>
        </is>
      </c>
      <c r="K7388" s="12" t="n">
        <v>235000</v>
      </c>
      <c r="L7388" s="8" t="inlineStr">
        <is>
          <t>Florida</t>
        </is>
      </c>
      <c r="M7388" s="13" t="n">
        <v>5792.53</v>
      </c>
      <c r="N7388" s="13" t="n"/>
      <c r="O7388" s="8" t="inlineStr">
        <is>
          <t>2 at-fault claims - 5 yrs</t>
        </is>
      </c>
    </row>
    <row r="7389">
      <c r="A7389" s="8" t="inlineStr">
        <is>
          <t>b2c7068f-651f-5c48-9016-c4e72df9cd2a</t>
        </is>
      </c>
      <c r="B7389" s="9" t="inlineStr">
        <is>
          <t>2026-04</t>
        </is>
      </c>
      <c r="C7389" s="10" t="n"/>
      <c r="D7389" s="9" t="inlineStr">
        <is>
          <t>Declined</t>
        </is>
      </c>
      <c r="E7389" s="8" t="inlineStr">
        <is>
          <t>Sunniva Blackwood</t>
        </is>
      </c>
      <c r="F7389" s="11" t="n">
        <v>1990</v>
      </c>
      <c r="G7389" s="8" t="inlineStr">
        <is>
          <t>McLaren</t>
        </is>
      </c>
      <c r="H7389" s="8" t="inlineStr">
        <is>
          <t>750S</t>
        </is>
      </c>
      <c r="I7389" s="8" t="inlineStr">
        <is>
          <t>6CULRBV2CVCT4UEX0</t>
        </is>
      </c>
      <c r="J7389" s="8" t="inlineStr">
        <is>
          <t>03 - Supercar</t>
        </is>
      </c>
      <c r="K7389" s="12" t="n">
        <v>565000</v>
      </c>
      <c r="L7389" s="8" t="inlineStr">
        <is>
          <t>Texas</t>
        </is>
      </c>
      <c r="M7389" s="13" t="n">
        <v>11646.46</v>
      </c>
      <c r="N7389" s="13" t="n"/>
      <c r="O7389" s="8" t="inlineStr">
        <is>
          <t>3 + at-fault claims - 5 yrs</t>
        </is>
      </c>
    </row>
    <row r="7390">
      <c r="A7390" s="8" t="inlineStr">
        <is>
          <t>b37e996d-0e45-52fe-b9c3-6565eb4a0cea</t>
        </is>
      </c>
      <c r="B7390" s="9" t="inlineStr">
        <is>
          <t>2026-04</t>
        </is>
      </c>
      <c r="C7390" s="10" t="n"/>
      <c r="D7390" s="9" t="inlineStr">
        <is>
          <t>Declined</t>
        </is>
      </c>
      <c r="E7390" s="8" t="inlineStr">
        <is>
          <t>Beatrix Whitlock</t>
        </is>
      </c>
      <c r="F7390" s="11" t="n">
        <v>1992</v>
      </c>
      <c r="G7390" s="8" t="inlineStr">
        <is>
          <t>Bentley</t>
        </is>
      </c>
      <c r="H7390" s="8" t="inlineStr">
        <is>
          <t>Continental GT</t>
        </is>
      </c>
      <c r="I7390" s="8" t="inlineStr">
        <is>
          <t>6G31CUK3GEK5LBHGU</t>
        </is>
      </c>
      <c r="J7390" s="8" t="inlineStr">
        <is>
          <t>02 - Sports / GT</t>
        </is>
      </c>
      <c r="K7390" s="12" t="n">
        <v>975000</v>
      </c>
      <c r="L7390" s="8" t="inlineStr">
        <is>
          <t>Maine</t>
        </is>
      </c>
      <c r="M7390" s="13" t="n">
        <v>12914.15</v>
      </c>
      <c r="N7390" s="13" t="n"/>
      <c r="O7390" s="8" t="inlineStr">
        <is>
          <t>3 + at-fault claims - 5 yrs</t>
        </is>
      </c>
    </row>
    <row r="7391">
      <c r="A7391" s="8" t="inlineStr">
        <is>
          <t>b4e9f342-537d-5e0d-af8e-853998775e76</t>
        </is>
      </c>
      <c r="B7391" s="9" t="inlineStr">
        <is>
          <t>2026-04</t>
        </is>
      </c>
      <c r="C7391" s="10" t="n"/>
      <c r="D7391" s="9" t="inlineStr">
        <is>
          <t>Declined</t>
        </is>
      </c>
      <c r="E7391" s="8" t="inlineStr">
        <is>
          <t>Noor Blackwood</t>
        </is>
      </c>
      <c r="F7391" s="11" t="n">
        <v>1981</v>
      </c>
      <c r="G7391" s="8" t="inlineStr">
        <is>
          <t>McLaren</t>
        </is>
      </c>
      <c r="H7391" s="8" t="inlineStr">
        <is>
          <t>750S</t>
        </is>
      </c>
      <c r="I7391" s="8" t="inlineStr">
        <is>
          <t>X4D9MBAM81S9WSZAK</t>
        </is>
      </c>
      <c r="J7391" s="8" t="inlineStr">
        <is>
          <t>03 - Supercar</t>
        </is>
      </c>
      <c r="K7391" s="12" t="n">
        <v>975000</v>
      </c>
      <c r="L7391" s="8" t="inlineStr">
        <is>
          <t>North Dakota</t>
        </is>
      </c>
      <c r="M7391" s="13" t="n">
        <v>17825.94</v>
      </c>
      <c r="N7391" s="13" t="n"/>
      <c r="O7391" s="8" t="inlineStr">
        <is>
          <t>3 + at-fault claims - 5 yrs</t>
        </is>
      </c>
    </row>
    <row r="7392">
      <c r="A7392" s="8" t="inlineStr">
        <is>
          <t>b6eec498-38d7-5feb-b8e6-d1d859c2a5b6</t>
        </is>
      </c>
      <c r="B7392" s="9" t="inlineStr">
        <is>
          <t>2026-04</t>
        </is>
      </c>
      <c r="C7392" s="10" t="n"/>
      <c r="D7392" s="9" t="inlineStr">
        <is>
          <t>Declined</t>
        </is>
      </c>
      <c r="E7392" s="8" t="inlineStr">
        <is>
          <t>Everett Merriweather</t>
        </is>
      </c>
      <c r="F7392" s="11" t="n">
        <v>2011</v>
      </c>
      <c r="G7392" s="8" t="inlineStr">
        <is>
          <t>Porsche</t>
        </is>
      </c>
      <c r="H7392" s="8" t="inlineStr">
        <is>
          <t>911 Turbo S</t>
        </is>
      </c>
      <c r="I7392" s="8" t="inlineStr">
        <is>
          <t>1KE2JMYDGXECYCME5</t>
        </is>
      </c>
      <c r="J7392" s="8" t="inlineStr">
        <is>
          <t>02 - Sports / GT</t>
        </is>
      </c>
      <c r="K7392" s="12" t="n">
        <v>435000</v>
      </c>
      <c r="L7392" s="8" t="inlineStr">
        <is>
          <t>Mississippi</t>
        </is>
      </c>
      <c r="M7392" s="13" t="n">
        <v>7325.24</v>
      </c>
      <c r="N7392" s="13" t="n"/>
      <c r="O7392" s="8" t="inlineStr">
        <is>
          <t>3 + at-fault claims - 5 yrs</t>
        </is>
      </c>
    </row>
    <row r="7393">
      <c r="A7393" s="8" t="inlineStr">
        <is>
          <t>b7def775-e739-5031-8642-22084c819756</t>
        </is>
      </c>
      <c r="B7393" s="9" t="inlineStr">
        <is>
          <t>2026-04</t>
        </is>
      </c>
      <c r="C7393" s="10" t="n"/>
      <c r="D7393" s="9" t="inlineStr">
        <is>
          <t>Declined</t>
        </is>
      </c>
      <c r="E7393" s="8" t="inlineStr">
        <is>
          <t>Cassius Thistlewood</t>
        </is>
      </c>
      <c r="F7393" s="11" t="n">
        <v>2007</v>
      </c>
      <c r="G7393" s="8" t="inlineStr">
        <is>
          <t>Ferrari</t>
        </is>
      </c>
      <c r="H7393" s="8" t="inlineStr">
        <is>
          <t>296 GTB</t>
        </is>
      </c>
      <c r="I7393" s="8" t="inlineStr">
        <is>
          <t>TPVX9WUPFR6BMW5TV</t>
        </is>
      </c>
      <c r="J7393" s="8" t="inlineStr">
        <is>
          <t>03 - Supercar</t>
        </is>
      </c>
      <c r="K7393" s="12" t="n">
        <v>380000</v>
      </c>
      <c r="L7393" s="8" t="inlineStr">
        <is>
          <t>Massachusetts</t>
        </is>
      </c>
      <c r="M7393" s="13" t="n">
        <v>10306.6</v>
      </c>
      <c r="N7393" s="13" t="n"/>
      <c r="O7393" s="8" t="inlineStr">
        <is>
          <t>3 + at-fault claims - 5 yrs</t>
        </is>
      </c>
    </row>
    <row r="7394">
      <c r="A7394" s="8" t="inlineStr">
        <is>
          <t>b8e30456-1928-5398-ba52-2482f33eeb2d</t>
        </is>
      </c>
      <c r="B7394" s="9" t="inlineStr">
        <is>
          <t>2026-04</t>
        </is>
      </c>
      <c r="C7394" s="10" t="n"/>
      <c r="D7394" s="9" t="inlineStr">
        <is>
          <t>Referred</t>
        </is>
      </c>
      <c r="E7394" s="8" t="inlineStr">
        <is>
          <t>Wilhelmina Castellanos</t>
        </is>
      </c>
      <c r="F7394" s="11" t="n">
        <v>1982</v>
      </c>
      <c r="G7394" s="8" t="inlineStr">
        <is>
          <t>Porsche</t>
        </is>
      </c>
      <c r="H7394" s="8" t="inlineStr">
        <is>
          <t>911 Turbo S</t>
        </is>
      </c>
      <c r="I7394" s="8" t="inlineStr">
        <is>
          <t>MPYYJB8G2WE525DWV</t>
        </is>
      </c>
      <c r="J7394" s="8" t="inlineStr">
        <is>
          <t>02 - Sports / GT</t>
        </is>
      </c>
      <c r="K7394" s="12" t="n">
        <v>735000</v>
      </c>
      <c r="L7394" s="8" t="inlineStr">
        <is>
          <t>Nebraska</t>
        </is>
      </c>
      <c r="M7394" s="13" t="n">
        <v>11718.4</v>
      </c>
      <c r="N7394" s="13" t="n"/>
      <c r="O7394" s="8" t="inlineStr">
        <is>
          <t>1 at-fault claim over $100k</t>
        </is>
      </c>
    </row>
    <row r="7395">
      <c r="A7395" s="8" t="inlineStr">
        <is>
          <t>b90d1048-730a-5a95-bb17-e02c5465e3b7</t>
        </is>
      </c>
      <c r="B7395" s="9" t="inlineStr">
        <is>
          <t>2026-04</t>
        </is>
      </c>
      <c r="C7395" s="10" t="n"/>
      <c r="D7395" s="9" t="inlineStr">
        <is>
          <t>Referred</t>
        </is>
      </c>
      <c r="E7395" s="8" t="inlineStr">
        <is>
          <t>Ottilie Harrington</t>
        </is>
      </c>
      <c r="F7395" s="11" t="n">
        <v>2024</v>
      </c>
      <c r="G7395" s="8" t="inlineStr">
        <is>
          <t>Maserati</t>
        </is>
      </c>
      <c r="H7395" s="8" t="inlineStr">
        <is>
          <t>GranTurismo</t>
        </is>
      </c>
      <c r="I7395" s="8" t="inlineStr">
        <is>
          <t>R8TEW8KE00V29LRBF</t>
        </is>
      </c>
      <c r="J7395" s="8" t="inlineStr">
        <is>
          <t>02 - Sports / GT</t>
        </is>
      </c>
      <c r="K7395" s="12" t="n">
        <v>420000</v>
      </c>
      <c r="L7395" s="8" t="inlineStr">
        <is>
          <t>Florida</t>
        </is>
      </c>
      <c r="M7395" s="13" t="n">
        <v>8439.620000000001</v>
      </c>
      <c r="N7395" s="13" t="n"/>
      <c r="O7395" s="8" t="inlineStr">
        <is>
          <t>Prior carrier non-renewal / cancellation</t>
        </is>
      </c>
    </row>
    <row r="7396">
      <c r="A7396" s="8" t="inlineStr">
        <is>
          <t>b9e1f813-6bdd-5f1c-aec4-7da2227e4b1c</t>
        </is>
      </c>
      <c r="B7396" s="9" t="inlineStr">
        <is>
          <t>2026-04</t>
        </is>
      </c>
      <c r="C7396" s="10" t="n"/>
      <c r="D7396" s="9" t="inlineStr">
        <is>
          <t>Declined</t>
        </is>
      </c>
      <c r="E7396" s="8" t="inlineStr">
        <is>
          <t>Sunniva Thistlewood</t>
        </is>
      </c>
      <c r="F7396" s="11" t="n">
        <v>1982</v>
      </c>
      <c r="G7396" s="8" t="inlineStr">
        <is>
          <t>Aston Martin</t>
        </is>
      </c>
      <c r="H7396" s="8" t="inlineStr">
        <is>
          <t>DB5</t>
        </is>
      </c>
      <c r="I7396" s="8" t="inlineStr">
        <is>
          <t>3RN5W6MGK43H1ANTV</t>
        </is>
      </c>
      <c r="J7396" s="8" t="inlineStr">
        <is>
          <t>07 - Post-War Classic (1946-1972)</t>
        </is>
      </c>
      <c r="K7396" s="12" t="n">
        <v>325000</v>
      </c>
      <c r="L7396" s="8" t="inlineStr">
        <is>
          <t>Pennsylvania</t>
        </is>
      </c>
      <c r="M7396" s="13" t="n">
        <v>2943.4</v>
      </c>
      <c r="N7396" s="13" t="n"/>
      <c r="O7396" s="8" t="inlineStr">
        <is>
          <t>3 + at-fault claims - 5 yrs</t>
        </is>
      </c>
    </row>
    <row r="7397">
      <c r="A7397" s="8" t="inlineStr">
        <is>
          <t>bafda33a-0241-5975-a55b-c0f11060c455</t>
        </is>
      </c>
      <c r="B7397" s="9" t="inlineStr">
        <is>
          <t>2026-04</t>
        </is>
      </c>
      <c r="C7397" s="10" t="n"/>
      <c r="D7397" s="9" t="inlineStr">
        <is>
          <t>Declined</t>
        </is>
      </c>
      <c r="E7397" s="8" t="inlineStr">
        <is>
          <t>Leopold Whitlock</t>
        </is>
      </c>
      <c r="F7397" s="11" t="n">
        <v>2019</v>
      </c>
      <c r="G7397" s="8" t="inlineStr">
        <is>
          <t>Ringbrothers</t>
        </is>
      </c>
      <c r="H7397" s="8" t="inlineStr">
        <is>
          <t>Mustang</t>
        </is>
      </c>
      <c r="I7397" s="8" t="inlineStr">
        <is>
          <t>BY52ZRZJML0J14LTK</t>
        </is>
      </c>
      <c r="J7397" s="8" t="inlineStr">
        <is>
          <t>11 - Restomod / Coachbuilt / Bespoke</t>
        </is>
      </c>
      <c r="K7397" s="12" t="n">
        <v>290000</v>
      </c>
      <c r="L7397" s="8" t="inlineStr">
        <is>
          <t>Georgia</t>
        </is>
      </c>
      <c r="M7397" s="13" t="n">
        <v>5392.91</v>
      </c>
      <c r="N7397" s="13" t="n"/>
      <c r="O7397" s="8" t="inlineStr">
        <is>
          <t>3 + at-fault claims - 5 yrs</t>
        </is>
      </c>
    </row>
    <row r="7398">
      <c r="A7398" s="8" t="inlineStr">
        <is>
          <t>bb8021aa-04f8-5360-9a30-abbc72013050</t>
        </is>
      </c>
      <c r="B7398" s="9" t="inlineStr">
        <is>
          <t>2026-04</t>
        </is>
      </c>
      <c r="C7398" s="10" t="n"/>
      <c r="D7398" s="9" t="inlineStr">
        <is>
          <t>Referred</t>
        </is>
      </c>
      <c r="E7398" s="8" t="inlineStr">
        <is>
          <t>Fenwick Delacroix</t>
        </is>
      </c>
      <c r="F7398" s="11" t="n">
        <v>2017</v>
      </c>
      <c r="G7398" s="8" t="inlineStr">
        <is>
          <t>Icon</t>
        </is>
      </c>
      <c r="H7398" s="8" t="inlineStr">
        <is>
          <t>Derelict</t>
        </is>
      </c>
      <c r="I7398" s="8" t="inlineStr">
        <is>
          <t>S234BU0ENBCUY3BL8</t>
        </is>
      </c>
      <c r="J7398" s="8" t="inlineStr">
        <is>
          <t>11 - Restomod / Coachbuilt / Bespoke</t>
        </is>
      </c>
      <c r="K7398" s="12" t="n">
        <v>510000</v>
      </c>
      <c r="L7398" s="8" t="inlineStr">
        <is>
          <t>Missouri</t>
        </is>
      </c>
      <c r="M7398" s="13" t="n">
        <v>7956</v>
      </c>
      <c r="N7398" s="13" t="n"/>
      <c r="O7398" s="8" t="inlineStr">
        <is>
          <t>Prior carrier non-renewal / cancellation</t>
        </is>
      </c>
    </row>
    <row r="7399">
      <c r="A7399" s="8" t="inlineStr">
        <is>
          <t>bba4e659-cbef-58ff-bb55-7e1e43b50ba9</t>
        </is>
      </c>
      <c r="B7399" s="9" t="inlineStr">
        <is>
          <t>2026-04</t>
        </is>
      </c>
      <c r="C7399" s="10" t="n"/>
      <c r="D7399" s="9" t="inlineStr">
        <is>
          <t>Referred</t>
        </is>
      </c>
      <c r="E7399" s="8" t="inlineStr">
        <is>
          <t>Cassius Farkas</t>
        </is>
      </c>
      <c r="F7399" s="11" t="n">
        <v>1974</v>
      </c>
      <c r="G7399" s="8" t="inlineStr">
        <is>
          <t>Icon</t>
        </is>
      </c>
      <c r="H7399" s="8" t="inlineStr">
        <is>
          <t>Derelict</t>
        </is>
      </c>
      <c r="I7399" s="8" t="inlineStr">
        <is>
          <t>N2AP861WDWM5M04BU</t>
        </is>
      </c>
      <c r="J7399" s="8" t="inlineStr">
        <is>
          <t>11 - Restomod / Coachbuilt / Bespoke</t>
        </is>
      </c>
      <c r="K7399" s="12" t="n">
        <v>685000</v>
      </c>
      <c r="L7399" s="8" t="inlineStr">
        <is>
          <t>Ohio</t>
        </is>
      </c>
      <c r="M7399" s="13" t="n">
        <v>14012.77</v>
      </c>
      <c r="N7399" s="13" t="n"/>
      <c r="O7399" s="8" t="inlineStr">
        <is>
          <t>1 at-fault claim over $100k</t>
        </is>
      </c>
    </row>
    <row r="7400">
      <c r="A7400" s="8" t="inlineStr">
        <is>
          <t>bc4286c6-dfb8-556b-b27c-9ed66951bd91</t>
        </is>
      </c>
      <c r="B7400" s="9" t="inlineStr">
        <is>
          <t>2026-04</t>
        </is>
      </c>
      <c r="C7400" s="10" t="n"/>
      <c r="D7400" s="9" t="inlineStr">
        <is>
          <t>Referred</t>
        </is>
      </c>
      <c r="E7400" s="8" t="inlineStr">
        <is>
          <t>Beatrix Okonkwo</t>
        </is>
      </c>
      <c r="F7400" s="11" t="n">
        <v>2010</v>
      </c>
      <c r="G7400" s="8" t="inlineStr">
        <is>
          <t>Aston Martin</t>
        </is>
      </c>
      <c r="H7400" s="8" t="inlineStr">
        <is>
          <t>DB12</t>
        </is>
      </c>
      <c r="I7400" s="8" t="inlineStr">
        <is>
          <t>67NE9FT0LWFL4DD3F</t>
        </is>
      </c>
      <c r="J7400" s="8" t="inlineStr">
        <is>
          <t>02 - Sports / GT</t>
        </is>
      </c>
      <c r="K7400" s="12" t="n">
        <v>115000</v>
      </c>
      <c r="L7400" s="8" t="inlineStr">
        <is>
          <t>West Virginia</t>
        </is>
      </c>
      <c r="M7400" s="13" t="n">
        <v>2654.98</v>
      </c>
      <c r="N7400" s="13" t="n"/>
      <c r="O7400" s="8" t="inlineStr">
        <is>
          <t>Prior carrier non-renewal / cancellation</t>
        </is>
      </c>
    </row>
    <row r="7401">
      <c r="A7401" s="8" t="inlineStr">
        <is>
          <t>bdd750d0-e134-5a11-b1cc-53209dfa7379</t>
        </is>
      </c>
      <c r="B7401" s="9" t="inlineStr">
        <is>
          <t>2026-04</t>
        </is>
      </c>
      <c r="C7401" s="10" t="n"/>
      <c r="D7401" s="9" t="inlineStr">
        <is>
          <t>Referred</t>
        </is>
      </c>
      <c r="E7401" s="8" t="inlineStr">
        <is>
          <t>Emiliano Montoya</t>
        </is>
      </c>
      <c r="F7401" s="11" t="n">
        <v>1965</v>
      </c>
      <c r="G7401" s="8" t="inlineStr">
        <is>
          <t>BMW</t>
        </is>
      </c>
      <c r="H7401" s="8" t="inlineStr">
        <is>
          <t>M8 Competition</t>
        </is>
      </c>
      <c r="I7401" s="8" t="inlineStr">
        <is>
          <t>L4S70NA2SRB07KTPG</t>
        </is>
      </c>
      <c r="J7401" s="8" t="inlineStr">
        <is>
          <t>02 - Sports / GT</t>
        </is>
      </c>
      <c r="K7401" s="12" t="n">
        <v>390000</v>
      </c>
      <c r="L7401" s="8" t="inlineStr">
        <is>
          <t>Utah</t>
        </is>
      </c>
      <c r="M7401" s="13" t="n">
        <v>7450.47</v>
      </c>
      <c r="N7401" s="13" t="n"/>
      <c r="O7401" s="8" t="inlineStr">
        <is>
          <t>1 theft / total loss claim</t>
        </is>
      </c>
    </row>
    <row r="7402">
      <c r="A7402" s="8" t="inlineStr">
        <is>
          <t>be659c63-0b8c-5ce7-8670-0310644c0a2a</t>
        </is>
      </c>
      <c r="B7402" s="9" t="inlineStr">
        <is>
          <t>2026-04</t>
        </is>
      </c>
      <c r="C7402" s="10" t="n"/>
      <c r="D7402" s="9" t="inlineStr">
        <is>
          <t>Referred</t>
        </is>
      </c>
      <c r="E7402" s="8" t="inlineStr">
        <is>
          <t>Priya Harrington</t>
        </is>
      </c>
      <c r="F7402" s="11" t="n">
        <v>1982</v>
      </c>
      <c r="G7402" s="8" t="inlineStr">
        <is>
          <t>Icon</t>
        </is>
      </c>
      <c r="H7402" s="8" t="inlineStr">
        <is>
          <t>Derelict</t>
        </is>
      </c>
      <c r="I7402" s="8" t="inlineStr">
        <is>
          <t>Y7GY0PJVPA8KT8ANV</t>
        </is>
      </c>
      <c r="J7402" s="8" t="inlineStr">
        <is>
          <t>11 - Restomod / Coachbuilt / Bespoke</t>
        </is>
      </c>
      <c r="K7402" s="12" t="n">
        <v>855000</v>
      </c>
      <c r="L7402" s="8" t="inlineStr">
        <is>
          <t>Washington</t>
        </is>
      </c>
      <c r="M7402" s="13" t="n">
        <v>12079.7</v>
      </c>
      <c r="N7402" s="13" t="n"/>
      <c r="O7402" s="8" t="inlineStr">
        <is>
          <t>1 at-fault claim over $100k</t>
        </is>
      </c>
    </row>
    <row r="7403">
      <c r="A7403" s="8" t="inlineStr">
        <is>
          <t>bf014a76-08c1-5527-ae99-35368579f8e1</t>
        </is>
      </c>
      <c r="B7403" s="9" t="inlineStr">
        <is>
          <t>2026-04</t>
        </is>
      </c>
      <c r="C7403" s="10" t="n"/>
      <c r="D7403" s="9" t="inlineStr">
        <is>
          <t>Declined</t>
        </is>
      </c>
      <c r="E7403" s="8" t="inlineStr">
        <is>
          <t>Priya Bellandi</t>
        </is>
      </c>
      <c r="F7403" s="11" t="n">
        <v>1994</v>
      </c>
      <c r="G7403" s="8" t="inlineStr">
        <is>
          <t>Bentley</t>
        </is>
      </c>
      <c r="H7403" s="8" t="inlineStr">
        <is>
          <t>Continental GT</t>
        </is>
      </c>
      <c r="I7403" s="8" t="inlineStr">
        <is>
          <t>E9FPU7JVWNAS0H0K6</t>
        </is>
      </c>
      <c r="J7403" s="8" t="inlineStr">
        <is>
          <t>02 - Sports / GT</t>
        </is>
      </c>
      <c r="K7403" s="12" t="n">
        <v>435000</v>
      </c>
      <c r="L7403" s="8" t="inlineStr">
        <is>
          <t>New York</t>
        </is>
      </c>
      <c r="M7403" s="13" t="n">
        <v>7879.25</v>
      </c>
      <c r="N7403" s="13" t="n"/>
      <c r="O7403" s="8" t="inlineStr">
        <is>
          <t>3 + at-fault claims - 5 yrs</t>
        </is>
      </c>
    </row>
    <row r="7404">
      <c r="A7404" s="8" t="inlineStr">
        <is>
          <t>bfe87d87-7687-57bc-8cec-3ffeb2bfc2a1</t>
        </is>
      </c>
      <c r="B7404" s="9" t="inlineStr">
        <is>
          <t>2026-04</t>
        </is>
      </c>
      <c r="C7404" s="10" t="n"/>
      <c r="D7404" s="9" t="inlineStr">
        <is>
          <t>Declined</t>
        </is>
      </c>
      <c r="E7404" s="8" t="inlineStr">
        <is>
          <t>Ramona Harrington</t>
        </is>
      </c>
      <c r="F7404" s="11" t="n">
        <v>1958</v>
      </c>
      <c r="G7404" s="8" t="inlineStr">
        <is>
          <t>Maserati</t>
        </is>
      </c>
      <c r="H7404" s="8" t="inlineStr">
        <is>
          <t>GranTurismo</t>
        </is>
      </c>
      <c r="I7404" s="8" t="inlineStr">
        <is>
          <t>1RWH7RN9F91F2TFMF</t>
        </is>
      </c>
      <c r="J7404" s="8" t="inlineStr">
        <is>
          <t>02 - Sports / GT</t>
        </is>
      </c>
      <c r="K7404" s="12" t="n">
        <v>585000</v>
      </c>
      <c r="L7404" s="8" t="inlineStr">
        <is>
          <t>Utah</t>
        </is>
      </c>
      <c r="M7404" s="13" t="n">
        <v>9685.610000000001</v>
      </c>
      <c r="N7404" s="13" t="n"/>
      <c r="O7404" s="8" t="inlineStr">
        <is>
          <t>3 + at-fault claims - 5 yrs</t>
        </is>
      </c>
    </row>
    <row r="7405">
      <c r="A7405" s="8" t="inlineStr">
        <is>
          <t>c1288c08-27ec-5d40-8fc1-52358dd90a84</t>
        </is>
      </c>
      <c r="B7405" s="9" t="inlineStr">
        <is>
          <t>2026-04</t>
        </is>
      </c>
      <c r="C7405" s="10" t="n"/>
      <c r="D7405" s="9" t="inlineStr">
        <is>
          <t>Declined</t>
        </is>
      </c>
      <c r="E7405" s="8" t="inlineStr">
        <is>
          <t>Marisol Blackwood</t>
        </is>
      </c>
      <c r="F7405" s="11" t="n">
        <v>1991</v>
      </c>
      <c r="G7405" s="8" t="inlineStr">
        <is>
          <t>Singer</t>
        </is>
      </c>
      <c r="H7405" s="8" t="inlineStr">
        <is>
          <t>911 Reimagined</t>
        </is>
      </c>
      <c r="I7405" s="8" t="inlineStr">
        <is>
          <t>H8ECXXBW4BZU6NNEU</t>
        </is>
      </c>
      <c r="J7405" s="8" t="inlineStr">
        <is>
          <t>11 - Restomod / Coachbuilt / Bespoke</t>
        </is>
      </c>
      <c r="K7405" s="12" t="n">
        <v>1950000</v>
      </c>
      <c r="L7405" s="8" t="inlineStr">
        <is>
          <t>Louisiana</t>
        </is>
      </c>
      <c r="M7405" s="13" t="n">
        <v>30272.83</v>
      </c>
      <c r="N7405" s="13" t="n"/>
      <c r="O7405" s="8" t="inlineStr">
        <is>
          <t>3 + at-fault claims - 5 yrs</t>
        </is>
      </c>
    </row>
    <row r="7406">
      <c r="A7406" s="8" t="inlineStr">
        <is>
          <t>c1696ec5-9cca-5e06-a904-837b84c3a789</t>
        </is>
      </c>
      <c r="B7406" s="9" t="inlineStr">
        <is>
          <t>2026-04</t>
        </is>
      </c>
      <c r="C7406" s="10" t="n"/>
      <c r="D7406" s="9" t="inlineStr">
        <is>
          <t>Referred</t>
        </is>
      </c>
      <c r="E7406" s="8" t="inlineStr">
        <is>
          <t>Saoirse Delacroix</t>
        </is>
      </c>
      <c r="F7406" s="11" t="n">
        <v>1970</v>
      </c>
      <c r="G7406" s="8" t="inlineStr">
        <is>
          <t>Jaguar</t>
        </is>
      </c>
      <c r="H7406" s="8" t="inlineStr">
        <is>
          <t>E-Type Series 1</t>
        </is>
      </c>
      <c r="I7406" s="8" t="inlineStr">
        <is>
          <t>FWKZMTCMLR5A78BWT</t>
        </is>
      </c>
      <c r="J7406" s="8" t="inlineStr">
        <is>
          <t>07 - Post-War Classic (1946-1972)</t>
        </is>
      </c>
      <c r="K7406" s="12" t="n">
        <v>655000</v>
      </c>
      <c r="L7406" s="8" t="inlineStr">
        <is>
          <t>Florida</t>
        </is>
      </c>
      <c r="M7406" s="13" t="n">
        <v>7546.09</v>
      </c>
      <c r="N7406" s="13" t="n"/>
      <c r="O7406" s="8" t="inlineStr">
        <is>
          <t>Prior carrier non-renewal / cancellation</t>
        </is>
      </c>
    </row>
    <row r="7407">
      <c r="A7407" s="8" t="inlineStr">
        <is>
          <t>c1747538-4dd8-5f10-92bb-3eaf3230684e</t>
        </is>
      </c>
      <c r="B7407" s="9" t="inlineStr">
        <is>
          <t>2026-04</t>
        </is>
      </c>
      <c r="C7407" s="10" t="n"/>
      <c r="D7407" s="9" t="inlineStr">
        <is>
          <t>Declined</t>
        </is>
      </c>
      <c r="E7407" s="8" t="inlineStr">
        <is>
          <t>Horace Castellanos</t>
        </is>
      </c>
      <c r="F7407" s="11" t="n">
        <v>1978</v>
      </c>
      <c r="G7407" s="8" t="inlineStr">
        <is>
          <t>BMW</t>
        </is>
      </c>
      <c r="H7407" s="8" t="inlineStr">
        <is>
          <t>M8 Competition</t>
        </is>
      </c>
      <c r="I7407" s="8" t="inlineStr">
        <is>
          <t>LSR56P2373ZWELRD4</t>
        </is>
      </c>
      <c r="J7407" s="8" t="inlineStr">
        <is>
          <t>02 - Sports / GT</t>
        </is>
      </c>
      <c r="K7407" s="12" t="n">
        <v>1850000</v>
      </c>
      <c r="L7407" s="8" t="inlineStr">
        <is>
          <t>Louisiana</t>
        </is>
      </c>
      <c r="M7407" s="13" t="n">
        <v>23229.72</v>
      </c>
      <c r="N7407" s="13" t="n"/>
      <c r="O7407" s="8" t="inlineStr">
        <is>
          <t>3 + at-fault claims - 5 yrs</t>
        </is>
      </c>
    </row>
    <row r="7408">
      <c r="A7408" s="8" t="inlineStr">
        <is>
          <t>c1febac5-76d5-57ac-90fb-9e93b1e47ead</t>
        </is>
      </c>
      <c r="B7408" s="9" t="inlineStr">
        <is>
          <t>2026-04</t>
        </is>
      </c>
      <c r="C7408" s="10" t="n"/>
      <c r="D7408" s="9" t="inlineStr">
        <is>
          <t>Declined</t>
        </is>
      </c>
      <c r="E7408" s="8" t="inlineStr">
        <is>
          <t>Sunniva Blackwood</t>
        </is>
      </c>
      <c r="F7408" s="11" t="n">
        <v>1956</v>
      </c>
      <c r="G7408" s="8" t="inlineStr">
        <is>
          <t>Mercedes-Benz</t>
        </is>
      </c>
      <c r="H7408" s="8" t="inlineStr">
        <is>
          <t>AMG GT</t>
        </is>
      </c>
      <c r="I7408" s="8" t="inlineStr">
        <is>
          <t>SM688RAG63NUBLKJU</t>
        </is>
      </c>
      <c r="J7408" s="8" t="inlineStr">
        <is>
          <t>02 - Sports / GT</t>
        </is>
      </c>
      <c r="K7408" s="12" t="n">
        <v>340000</v>
      </c>
      <c r="L7408" s="8" t="inlineStr">
        <is>
          <t>New Hampshire</t>
        </is>
      </c>
      <c r="M7408" s="13" t="n">
        <v>5003.77</v>
      </c>
      <c r="N7408" s="13" t="n"/>
      <c r="O7408" s="8" t="inlineStr">
        <is>
          <t>3 + at-fault claims - 5 yrs</t>
        </is>
      </c>
    </row>
    <row r="7409">
      <c r="A7409" s="8" t="inlineStr">
        <is>
          <t>c21c18cb-4ff6-57b2-8edf-eef950d4cf9b</t>
        </is>
      </c>
      <c r="B7409" s="9" t="inlineStr">
        <is>
          <t>2026-04</t>
        </is>
      </c>
      <c r="C7409" s="10" t="n"/>
      <c r="D7409" s="9" t="inlineStr">
        <is>
          <t>Declined</t>
        </is>
      </c>
      <c r="E7409" s="8" t="inlineStr">
        <is>
          <t>Cassius Merriweather</t>
        </is>
      </c>
      <c r="F7409" s="11" t="n">
        <v>2008</v>
      </c>
      <c r="G7409" s="8" t="inlineStr">
        <is>
          <t>Maserati</t>
        </is>
      </c>
      <c r="H7409" s="8" t="inlineStr">
        <is>
          <t>GranTurismo</t>
        </is>
      </c>
      <c r="I7409" s="8" t="inlineStr">
        <is>
          <t>J5L5U1HX4S6M7NU66</t>
        </is>
      </c>
      <c r="J7409" s="8" t="inlineStr">
        <is>
          <t>02 - Sports / GT</t>
        </is>
      </c>
      <c r="K7409" s="12" t="n">
        <v>305000</v>
      </c>
      <c r="L7409" s="8" t="inlineStr">
        <is>
          <t>New Mexico</t>
        </is>
      </c>
      <c r="M7409" s="13" t="n">
        <v>5524.53</v>
      </c>
      <c r="N7409" s="13" t="n"/>
      <c r="O7409" s="8" t="inlineStr">
        <is>
          <t>3 + at-fault claims - 5 yrs</t>
        </is>
      </c>
    </row>
    <row r="7410">
      <c r="A7410" s="8" t="inlineStr">
        <is>
          <t>c2220242-c863-5bdf-a4c5-70131325f4b8</t>
        </is>
      </c>
      <c r="B7410" s="9" t="inlineStr">
        <is>
          <t>2026-04</t>
        </is>
      </c>
      <c r="C7410" s="10" t="n"/>
      <c r="D7410" s="9" t="inlineStr">
        <is>
          <t>Declined</t>
        </is>
      </c>
      <c r="E7410" s="8" t="inlineStr">
        <is>
          <t>Cassius Vasquez</t>
        </is>
      </c>
      <c r="F7410" s="11" t="n">
        <v>2006</v>
      </c>
      <c r="G7410" s="8" t="inlineStr">
        <is>
          <t>Porsche</t>
        </is>
      </c>
      <c r="H7410" s="8" t="inlineStr">
        <is>
          <t>911 Turbo S</t>
        </is>
      </c>
      <c r="I7410" s="8" t="inlineStr">
        <is>
          <t>TPBKJCD8XXY4SXCNV</t>
        </is>
      </c>
      <c r="J7410" s="8" t="inlineStr">
        <is>
          <t>02 - Sports / GT</t>
        </is>
      </c>
      <c r="K7410" s="12" t="n">
        <v>785000</v>
      </c>
      <c r="L7410" s="8" t="inlineStr">
        <is>
          <t>Wyoming</t>
        </is>
      </c>
      <c r="M7410" s="13" t="n">
        <v>10301.27</v>
      </c>
      <c r="N7410" s="13" t="n"/>
      <c r="O7410" s="8" t="inlineStr">
        <is>
          <t>3 + at-fault claims - 5 yrs</t>
        </is>
      </c>
    </row>
    <row r="7411">
      <c r="A7411" s="8" t="inlineStr">
        <is>
          <t>c271cac5-7d47-53f5-bda2-6ad3f6eb19e2</t>
        </is>
      </c>
      <c r="B7411" s="9" t="inlineStr">
        <is>
          <t>2026-04</t>
        </is>
      </c>
      <c r="C7411" s="10" t="n"/>
      <c r="D7411" s="9" t="inlineStr">
        <is>
          <t>Declined</t>
        </is>
      </c>
      <c r="E7411" s="8" t="inlineStr">
        <is>
          <t>Leopold Vandermeer</t>
        </is>
      </c>
      <c r="F7411" s="11" t="n">
        <v>2013</v>
      </c>
      <c r="G7411" s="8" t="inlineStr">
        <is>
          <t>Bentley</t>
        </is>
      </c>
      <c r="H7411" s="8" t="inlineStr">
        <is>
          <t>Continental GT</t>
        </is>
      </c>
      <c r="I7411" s="8" t="inlineStr">
        <is>
          <t>J2AZSHPETMZGP561R</t>
        </is>
      </c>
      <c r="J7411" s="8" t="inlineStr">
        <is>
          <t>02 - Sports / GT</t>
        </is>
      </c>
      <c r="K7411" s="12" t="n">
        <v>635000</v>
      </c>
      <c r="L7411" s="8" t="inlineStr">
        <is>
          <t>South Carolina</t>
        </is>
      </c>
      <c r="M7411" s="13" t="n">
        <v>9656.790000000001</v>
      </c>
      <c r="N7411" s="13" t="n"/>
      <c r="O7411" s="8" t="inlineStr">
        <is>
          <t>3 + at-fault claims - 5 yrs</t>
        </is>
      </c>
    </row>
    <row r="7412">
      <c r="A7412" s="8" t="inlineStr">
        <is>
          <t>c2d24ba6-dffe-50b7-815c-b77fe9a993e5</t>
        </is>
      </c>
      <c r="B7412" s="9" t="inlineStr">
        <is>
          <t>2026-04</t>
        </is>
      </c>
      <c r="C7412" s="10" t="n"/>
      <c r="D7412" s="9" t="inlineStr">
        <is>
          <t>Declined</t>
        </is>
      </c>
      <c r="E7412" s="8" t="inlineStr">
        <is>
          <t>Horace Vasquez</t>
        </is>
      </c>
      <c r="F7412" s="11" t="n">
        <v>1961</v>
      </c>
      <c r="G7412" s="8" t="inlineStr">
        <is>
          <t>Maserati</t>
        </is>
      </c>
      <c r="H7412" s="8" t="inlineStr">
        <is>
          <t>GranTurismo</t>
        </is>
      </c>
      <c r="I7412" s="8" t="inlineStr">
        <is>
          <t>DHPGE40M4AFHZKX9R</t>
        </is>
      </c>
      <c r="J7412" s="8" t="inlineStr">
        <is>
          <t>02 - Sports / GT</t>
        </is>
      </c>
      <c r="K7412" s="12" t="n">
        <v>1190000</v>
      </c>
      <c r="L7412" s="8" t="inlineStr">
        <is>
          <t>South Carolina</t>
        </is>
      </c>
      <c r="M7412" s="13" t="n">
        <v>15312.83</v>
      </c>
      <c r="N7412" s="13" t="n"/>
      <c r="O7412" s="8" t="inlineStr">
        <is>
          <t>3 + at-fault claims - 5 yrs</t>
        </is>
      </c>
    </row>
    <row r="7413">
      <c r="A7413" s="8" t="inlineStr">
        <is>
          <t>c489d76a-afaa-5913-829a-b726ee10728e</t>
        </is>
      </c>
      <c r="B7413" s="9" t="inlineStr">
        <is>
          <t>2026-04</t>
        </is>
      </c>
      <c r="C7413" s="10" t="n"/>
      <c r="D7413" s="9" t="inlineStr">
        <is>
          <t>Declined</t>
        </is>
      </c>
      <c r="E7413" s="8" t="inlineStr">
        <is>
          <t>Noor Fairweather</t>
        </is>
      </c>
      <c r="F7413" s="11" t="n">
        <v>2024</v>
      </c>
      <c r="G7413" s="8" t="inlineStr">
        <is>
          <t>Singer</t>
        </is>
      </c>
      <c r="H7413" s="8" t="inlineStr">
        <is>
          <t>911 Reimagined</t>
        </is>
      </c>
      <c r="I7413" s="8" t="inlineStr">
        <is>
          <t>WVDCF8VFV03A55D38</t>
        </is>
      </c>
      <c r="J7413" s="8" t="inlineStr">
        <is>
          <t>11 - Restomod / Coachbuilt / Bespoke</t>
        </is>
      </c>
      <c r="K7413" s="12" t="n">
        <v>305000</v>
      </c>
      <c r="L7413" s="8" t="inlineStr">
        <is>
          <t>Connecticut</t>
        </is>
      </c>
      <c r="M7413" s="13" t="n">
        <v>5671.85</v>
      </c>
      <c r="N7413" s="13" t="n"/>
      <c r="O7413" s="8" t="inlineStr">
        <is>
          <t>3 + at-fault claims - 5 yrs</t>
        </is>
      </c>
    </row>
    <row r="7414">
      <c r="A7414" s="8" t="inlineStr">
        <is>
          <t>c4badf40-b9f0-56f0-956c-8d56894b5fe8</t>
        </is>
      </c>
      <c r="B7414" s="9" t="inlineStr">
        <is>
          <t>2026-04</t>
        </is>
      </c>
      <c r="C7414" s="10" t="n"/>
      <c r="D7414" s="9" t="inlineStr">
        <is>
          <t>Declined</t>
        </is>
      </c>
      <c r="E7414" s="8" t="inlineStr">
        <is>
          <t>Thaddeus Ashcombe</t>
        </is>
      </c>
      <c r="F7414" s="11" t="n">
        <v>1975</v>
      </c>
      <c r="G7414" s="8" t="inlineStr">
        <is>
          <t>Jaguar</t>
        </is>
      </c>
      <c r="H7414" s="8" t="inlineStr">
        <is>
          <t>E-Type Series 1</t>
        </is>
      </c>
      <c r="I7414" s="8" t="inlineStr">
        <is>
          <t>CHLW4G1ZVYNEAA1UG</t>
        </is>
      </c>
      <c r="J7414" s="8" t="inlineStr">
        <is>
          <t>07 - Post-War Classic (1946-1972)</t>
        </is>
      </c>
      <c r="K7414" s="12" t="n">
        <v>1070000</v>
      </c>
      <c r="L7414" s="8" t="inlineStr">
        <is>
          <t>New Jersey</t>
        </is>
      </c>
      <c r="M7414" s="13" t="n">
        <v>6981.25</v>
      </c>
      <c r="N7414" s="13" t="n"/>
      <c r="O7414" s="8" t="inlineStr">
        <is>
          <t>3 + at-fault claims - 5 yrs</t>
        </is>
      </c>
    </row>
    <row r="7415">
      <c r="A7415" s="8" t="inlineStr">
        <is>
          <t>c56dd957-5756-5d53-8d1f-a4cc43b37dad</t>
        </is>
      </c>
      <c r="B7415" s="9" t="inlineStr">
        <is>
          <t>2026-04</t>
        </is>
      </c>
      <c r="C7415" s="10" t="n"/>
      <c r="D7415" s="9" t="inlineStr">
        <is>
          <t>Declined</t>
        </is>
      </c>
      <c r="E7415" s="8" t="inlineStr">
        <is>
          <t>Thaddeus Chattopadhyay</t>
        </is>
      </c>
      <c r="F7415" s="11" t="n">
        <v>1985</v>
      </c>
      <c r="G7415" s="8" t="inlineStr">
        <is>
          <t>Ferrari</t>
        </is>
      </c>
      <c r="H7415" s="8" t="inlineStr">
        <is>
          <t>296 GTB</t>
        </is>
      </c>
      <c r="I7415" s="8" t="inlineStr">
        <is>
          <t>1ZHFJ20M3AWJ635YS</t>
        </is>
      </c>
      <c r="J7415" s="8" t="inlineStr">
        <is>
          <t>03 - Supercar</t>
        </is>
      </c>
      <c r="K7415" s="12" t="n">
        <v>1650000</v>
      </c>
      <c r="L7415" s="8" t="inlineStr">
        <is>
          <t>Florida</t>
        </is>
      </c>
      <c r="M7415" s="13" t="n">
        <v>35366.04</v>
      </c>
      <c r="N7415" s="13" t="n"/>
      <c r="O7415" s="8" t="inlineStr">
        <is>
          <t>3 + at-fault claims - 5 yrs</t>
        </is>
      </c>
    </row>
    <row r="7416">
      <c r="A7416" s="8" t="inlineStr">
        <is>
          <t>c68af76d-4852-527e-b0ed-5c20b6dc7637</t>
        </is>
      </c>
      <c r="B7416" s="9" t="inlineStr">
        <is>
          <t>2026-04</t>
        </is>
      </c>
      <c r="C7416" s="10" t="n"/>
      <c r="D7416" s="9" t="inlineStr">
        <is>
          <t>Declined</t>
        </is>
      </c>
      <c r="E7416" s="8" t="inlineStr">
        <is>
          <t>Cassius Bellandi</t>
        </is>
      </c>
      <c r="F7416" s="11" t="n">
        <v>1982</v>
      </c>
      <c r="G7416" s="8" t="inlineStr">
        <is>
          <t>Mercedes-Benz</t>
        </is>
      </c>
      <c r="H7416" s="8" t="inlineStr">
        <is>
          <t>AMG GT</t>
        </is>
      </c>
      <c r="I7416" s="8" t="inlineStr">
        <is>
          <t>7WX0DU3U4UHEDFNML</t>
        </is>
      </c>
      <c r="J7416" s="8" t="inlineStr">
        <is>
          <t>02 - Sports / GT</t>
        </is>
      </c>
      <c r="K7416" s="12" t="n">
        <v>360000</v>
      </c>
      <c r="L7416" s="8" t="inlineStr">
        <is>
          <t>New Jersey</t>
        </is>
      </c>
      <c r="M7416" s="13" t="n">
        <v>4635.85</v>
      </c>
      <c r="N7416" s="13" t="n"/>
      <c r="O7416" s="8" t="inlineStr">
        <is>
          <t>3 + at-fault claims - 5 yrs</t>
        </is>
      </c>
    </row>
    <row r="7417">
      <c r="A7417" s="8" t="inlineStr">
        <is>
          <t>c867a931-eadd-54eb-a5fe-fd14f00a7e9a</t>
        </is>
      </c>
      <c r="B7417" s="9" t="inlineStr">
        <is>
          <t>2026-04</t>
        </is>
      </c>
      <c r="C7417" s="10" t="n"/>
      <c r="D7417" s="9" t="inlineStr">
        <is>
          <t>Declined</t>
        </is>
      </c>
      <c r="E7417" s="8" t="inlineStr">
        <is>
          <t>Thaddeus Farkas</t>
        </is>
      </c>
      <c r="F7417" s="11" t="n">
        <v>1965</v>
      </c>
      <c r="G7417" s="8" t="inlineStr">
        <is>
          <t>Mercedes-Benz</t>
        </is>
      </c>
      <c r="H7417" s="8" t="inlineStr">
        <is>
          <t>AMG GT</t>
        </is>
      </c>
      <c r="I7417" s="8" t="inlineStr">
        <is>
          <t>UVERHJHVHEDFLPSBT</t>
        </is>
      </c>
      <c r="J7417" s="8" t="inlineStr">
        <is>
          <t>02 - Sports / GT</t>
        </is>
      </c>
      <c r="K7417" s="12" t="n">
        <v>635000</v>
      </c>
      <c r="L7417" s="8" t="inlineStr">
        <is>
          <t>Colorado</t>
        </is>
      </c>
      <c r="M7417" s="13" t="n">
        <v>8566.51</v>
      </c>
      <c r="N7417" s="13" t="n"/>
      <c r="O7417" s="8" t="inlineStr">
        <is>
          <t>3 + at-fault claims - 5 yrs</t>
        </is>
      </c>
    </row>
    <row r="7418">
      <c r="A7418" s="8" t="inlineStr">
        <is>
          <t>cb59d1b3-07ea-50f1-a404-9986c6bf22b9</t>
        </is>
      </c>
      <c r="B7418" s="9" t="inlineStr">
        <is>
          <t>2026-04</t>
        </is>
      </c>
      <c r="C7418" s="10" t="n"/>
      <c r="D7418" s="9" t="inlineStr">
        <is>
          <t>Declined</t>
        </is>
      </c>
      <c r="E7418" s="8" t="inlineStr">
        <is>
          <t>Ingrid Merriweather</t>
        </is>
      </c>
      <c r="F7418" s="11" t="n">
        <v>2023</v>
      </c>
      <c r="G7418" s="8" t="inlineStr">
        <is>
          <t>Ferrari</t>
        </is>
      </c>
      <c r="H7418" s="8" t="inlineStr">
        <is>
          <t>SF90 Stradale</t>
        </is>
      </c>
      <c r="I7418" s="8" t="inlineStr">
        <is>
          <t>KF11ZRM336DJ69UNH</t>
        </is>
      </c>
      <c r="J7418" s="8" t="inlineStr">
        <is>
          <t>03 - Supercar</t>
        </is>
      </c>
      <c r="K7418" s="12" t="n">
        <v>685000</v>
      </c>
      <c r="L7418" s="8" t="inlineStr">
        <is>
          <t>Maryland</t>
        </is>
      </c>
      <c r="M7418" s="13" t="n">
        <v>11664.39</v>
      </c>
      <c r="N7418" s="13" t="n"/>
      <c r="O7418" s="8" t="inlineStr">
        <is>
          <t>3 + at-fault claims - 5 yrs</t>
        </is>
      </c>
    </row>
    <row r="7419">
      <c r="A7419" s="8" t="inlineStr">
        <is>
          <t>cba85396-5dd4-5846-8271-96c5c43a3c1a</t>
        </is>
      </c>
      <c r="B7419" s="9" t="inlineStr">
        <is>
          <t>2026-04</t>
        </is>
      </c>
      <c r="C7419" s="10" t="n"/>
      <c r="D7419" s="9" t="inlineStr">
        <is>
          <t>Declined</t>
        </is>
      </c>
      <c r="E7419" s="8" t="inlineStr">
        <is>
          <t>Emiliano Nakashima</t>
        </is>
      </c>
      <c r="F7419" s="11" t="n">
        <v>1975</v>
      </c>
      <c r="G7419" s="8" t="inlineStr">
        <is>
          <t>Bentley</t>
        </is>
      </c>
      <c r="H7419" s="8" t="inlineStr">
        <is>
          <t>Continental GT</t>
        </is>
      </c>
      <c r="I7419" s="8" t="inlineStr">
        <is>
          <t>Z4MU4KAA1YHMK9934</t>
        </is>
      </c>
      <c r="J7419" s="8" t="inlineStr">
        <is>
          <t>02 - Sports / GT</t>
        </is>
      </c>
      <c r="K7419" s="12" t="n">
        <v>590000</v>
      </c>
      <c r="L7419" s="8" t="inlineStr">
        <is>
          <t>Texas</t>
        </is>
      </c>
      <c r="M7419" s="13" t="n">
        <v>8321.23</v>
      </c>
      <c r="N7419" s="13" t="n"/>
      <c r="O7419" s="8" t="inlineStr">
        <is>
          <t>3 + at-fault claims - 5 yrs</t>
        </is>
      </c>
    </row>
    <row r="7420">
      <c r="A7420" s="8" t="inlineStr">
        <is>
          <t>cbd0ed37-8835-5656-8a3d-0c4d7cd81392</t>
        </is>
      </c>
      <c r="B7420" s="9" t="inlineStr">
        <is>
          <t>2026-04</t>
        </is>
      </c>
      <c r="C7420" s="10" t="n"/>
      <c r="D7420" s="9" t="inlineStr">
        <is>
          <t>Declined</t>
        </is>
      </c>
      <c r="E7420" s="8" t="inlineStr">
        <is>
          <t>Horace Bellandi</t>
        </is>
      </c>
      <c r="F7420" s="11" t="n">
        <v>1974</v>
      </c>
      <c r="G7420" s="8" t="inlineStr">
        <is>
          <t>Porsche</t>
        </is>
      </c>
      <c r="H7420" s="8" t="inlineStr">
        <is>
          <t>911 Turbo S</t>
        </is>
      </c>
      <c r="I7420" s="8" t="inlineStr">
        <is>
          <t>YU1NY6H197G21ZYT6</t>
        </is>
      </c>
      <c r="J7420" s="8" t="inlineStr">
        <is>
          <t>02 - Sports / GT</t>
        </is>
      </c>
      <c r="K7420" s="12" t="n">
        <v>945000</v>
      </c>
      <c r="L7420" s="8" t="inlineStr">
        <is>
          <t>Texas</t>
        </is>
      </c>
      <c r="M7420" s="13" t="n">
        <v>13328.07</v>
      </c>
      <c r="N7420" s="13" t="n"/>
      <c r="O7420" s="8" t="inlineStr">
        <is>
          <t>3 + at-fault claims - 5 yrs</t>
        </is>
      </c>
    </row>
    <row r="7421">
      <c r="A7421" s="8" t="inlineStr">
        <is>
          <t>cd049c1b-17bb-50a9-9c37-54030b0f8586</t>
        </is>
      </c>
      <c r="B7421" s="9" t="inlineStr">
        <is>
          <t>2026-04</t>
        </is>
      </c>
      <c r="C7421" s="10" t="n"/>
      <c r="D7421" s="9" t="inlineStr">
        <is>
          <t>Declined</t>
        </is>
      </c>
      <c r="E7421" s="8" t="inlineStr">
        <is>
          <t>Mireille Thistlewood</t>
        </is>
      </c>
      <c r="F7421" s="11" t="n">
        <v>2022</v>
      </c>
      <c r="G7421" s="8" t="inlineStr">
        <is>
          <t>Bentley</t>
        </is>
      </c>
      <c r="H7421" s="8" t="inlineStr">
        <is>
          <t>Continental GT</t>
        </is>
      </c>
      <c r="I7421" s="8" t="inlineStr">
        <is>
          <t>BYUCRR773JS10J89K</t>
        </is>
      </c>
      <c r="J7421" s="8" t="inlineStr">
        <is>
          <t>02 - Sports / GT</t>
        </is>
      </c>
      <c r="K7421" s="12" t="n">
        <v>985000</v>
      </c>
      <c r="L7421" s="8" t="inlineStr">
        <is>
          <t>Iowa</t>
        </is>
      </c>
      <c r="M7421" s="13" t="n">
        <v>13288.21</v>
      </c>
      <c r="N7421" s="13" t="n"/>
      <c r="O7421" s="8" t="inlineStr">
        <is>
          <t>3 + at-fault claims - 5 yrs</t>
        </is>
      </c>
    </row>
    <row r="7422">
      <c r="A7422" s="8" t="inlineStr">
        <is>
          <t>cd40e618-3168-5dba-a7ea-a899e9063e57</t>
        </is>
      </c>
      <c r="B7422" s="9" t="inlineStr">
        <is>
          <t>2026-04</t>
        </is>
      </c>
      <c r="C7422" s="10" t="n"/>
      <c r="D7422" s="9" t="inlineStr">
        <is>
          <t>Declined</t>
        </is>
      </c>
      <c r="E7422" s="8" t="inlineStr">
        <is>
          <t>Sunniva Vandermeer</t>
        </is>
      </c>
      <c r="F7422" s="11" t="n">
        <v>1975</v>
      </c>
      <c r="G7422" s="8" t="inlineStr">
        <is>
          <t>Lamborghini</t>
        </is>
      </c>
      <c r="H7422" s="8" t="inlineStr">
        <is>
          <t>Huracan EVO</t>
        </is>
      </c>
      <c r="I7422" s="8" t="inlineStr">
        <is>
          <t>9N1KCL4AZG0UM4LNX</t>
        </is>
      </c>
      <c r="J7422" s="8" t="inlineStr">
        <is>
          <t>03 - Supercar</t>
        </is>
      </c>
      <c r="K7422" s="12" t="n">
        <v>1130000</v>
      </c>
      <c r="L7422" s="8" t="inlineStr">
        <is>
          <t>Texas</t>
        </is>
      </c>
      <c r="M7422" s="13" t="n">
        <v>19615.09</v>
      </c>
      <c r="N7422" s="13" t="n"/>
      <c r="O7422" s="8" t="inlineStr">
        <is>
          <t>3 + at-fault claims - 5 yrs</t>
        </is>
      </c>
    </row>
    <row r="7423">
      <c r="A7423" s="8" t="inlineStr">
        <is>
          <t>cdcf8bf7-fb58-59d6-b80e-d5ec3e8e6f76</t>
        </is>
      </c>
      <c r="B7423" s="9" t="inlineStr">
        <is>
          <t>2026-04</t>
        </is>
      </c>
      <c r="C7423" s="10" t="n"/>
      <c r="D7423" s="9" t="inlineStr">
        <is>
          <t>Declined</t>
        </is>
      </c>
      <c r="E7423" s="8" t="inlineStr">
        <is>
          <t>Aurelio Farkas</t>
        </is>
      </c>
      <c r="F7423" s="11" t="n">
        <v>1975</v>
      </c>
      <c r="G7423" s="8" t="inlineStr">
        <is>
          <t>Bentley</t>
        </is>
      </c>
      <c r="H7423" s="8" t="inlineStr">
        <is>
          <t>Continental GT</t>
        </is>
      </c>
      <c r="I7423" s="8" t="inlineStr">
        <is>
          <t>E1WS5FDWJV9764JYE</t>
        </is>
      </c>
      <c r="J7423" s="8" t="inlineStr">
        <is>
          <t>02 - Sports / GT</t>
        </is>
      </c>
      <c r="K7423" s="12" t="n">
        <v>1295000</v>
      </c>
      <c r="L7423" s="8" t="inlineStr">
        <is>
          <t>Ohio</t>
        </is>
      </c>
      <c r="M7423" s="13" t="n">
        <v>18679.76</v>
      </c>
      <c r="N7423" s="13" t="n"/>
      <c r="O7423" s="8" t="inlineStr">
        <is>
          <t>3 + at-fault claims - 5 yrs</t>
        </is>
      </c>
    </row>
    <row r="7424">
      <c r="A7424" s="8" t="inlineStr">
        <is>
          <t>d015314f-37a5-5834-a1a2-c94a52ba493a</t>
        </is>
      </c>
      <c r="B7424" s="9" t="inlineStr">
        <is>
          <t>2026-04</t>
        </is>
      </c>
      <c r="C7424" s="10" t="n"/>
      <c r="D7424" s="9" t="inlineStr">
        <is>
          <t>Referred</t>
        </is>
      </c>
      <c r="E7424" s="8" t="inlineStr">
        <is>
          <t>Thaddeus Rourke</t>
        </is>
      </c>
      <c r="F7424" s="11" t="n">
        <v>1966</v>
      </c>
      <c r="G7424" s="8" t="inlineStr">
        <is>
          <t>McLaren</t>
        </is>
      </c>
      <c r="H7424" s="8" t="inlineStr">
        <is>
          <t>750S</t>
        </is>
      </c>
      <c r="I7424" s="8" t="inlineStr">
        <is>
          <t>2JG3W9JVZ8CGA5NCZ</t>
        </is>
      </c>
      <c r="J7424" s="8" t="inlineStr">
        <is>
          <t>03 - Supercar</t>
        </is>
      </c>
      <c r="K7424" s="12" t="n">
        <v>1130000</v>
      </c>
      <c r="L7424" s="8" t="inlineStr">
        <is>
          <t>West Virginia</t>
        </is>
      </c>
      <c r="M7424" s="13" t="n">
        <v>22685.28</v>
      </c>
      <c r="N7424" s="13" t="n"/>
      <c r="O7424" s="8" t="inlineStr">
        <is>
          <t>Prior carrier non-renewal / cancellation</t>
        </is>
      </c>
    </row>
    <row r="7425">
      <c r="A7425" s="8" t="inlineStr">
        <is>
          <t>d0283dcc-3228-5894-9444-40b8efe0d861</t>
        </is>
      </c>
      <c r="B7425" s="9" t="inlineStr">
        <is>
          <t>2026-04</t>
        </is>
      </c>
      <c r="C7425" s="10" t="n"/>
      <c r="D7425" s="9" t="inlineStr">
        <is>
          <t>Declined</t>
        </is>
      </c>
      <c r="E7425" s="8" t="inlineStr">
        <is>
          <t>Ottilie Ashcombe</t>
        </is>
      </c>
      <c r="F7425" s="11" t="n">
        <v>1980</v>
      </c>
      <c r="G7425" s="8" t="inlineStr">
        <is>
          <t>Maserati</t>
        </is>
      </c>
      <c r="H7425" s="8" t="inlineStr">
        <is>
          <t>GranTurismo</t>
        </is>
      </c>
      <c r="I7425" s="8" t="inlineStr">
        <is>
          <t>P0FUYF813N1X6MTFM</t>
        </is>
      </c>
      <c r="J7425" s="8" t="inlineStr">
        <is>
          <t>02 - Sports / GT</t>
        </is>
      </c>
      <c r="K7425" s="12" t="n">
        <v>515000</v>
      </c>
      <c r="L7425" s="8" t="inlineStr">
        <is>
          <t>Washington</t>
        </is>
      </c>
      <c r="M7425" s="13" t="n">
        <v>6063.4</v>
      </c>
      <c r="N7425" s="13" t="n"/>
      <c r="O7425" s="8" t="inlineStr">
        <is>
          <t>3 + at-fault claims - 5 yrs</t>
        </is>
      </c>
    </row>
    <row r="7426">
      <c r="A7426" s="8" t="inlineStr">
        <is>
          <t>d1084f66-37cb-5a47-bbb9-09dd2b9622b2</t>
        </is>
      </c>
      <c r="B7426" s="9" t="inlineStr">
        <is>
          <t>2026-04</t>
        </is>
      </c>
      <c r="C7426" s="10" t="n"/>
      <c r="D7426" s="9" t="inlineStr">
        <is>
          <t>Referred</t>
        </is>
      </c>
      <c r="E7426" s="8" t="inlineStr">
        <is>
          <t>Delphine Ashcombe</t>
        </is>
      </c>
      <c r="F7426" s="11" t="n">
        <v>1988</v>
      </c>
      <c r="G7426" s="8" t="inlineStr">
        <is>
          <t>Aston Martin</t>
        </is>
      </c>
      <c r="H7426" s="8" t="inlineStr">
        <is>
          <t>DB12</t>
        </is>
      </c>
      <c r="I7426" s="8" t="inlineStr">
        <is>
          <t>M0E9K9ZSLFP7BUSCZ</t>
        </is>
      </c>
      <c r="J7426" s="8" t="inlineStr">
        <is>
          <t>02 - Sports / GT</t>
        </is>
      </c>
      <c r="K7426" s="12" t="n">
        <v>600000</v>
      </c>
      <c r="L7426" s="8" t="inlineStr">
        <is>
          <t>Pennsylvania</t>
        </is>
      </c>
      <c r="M7426" s="13" t="n">
        <v>7358.49</v>
      </c>
      <c r="N7426" s="13" t="n"/>
      <c r="O7426" s="8" t="inlineStr">
        <is>
          <t>Prior carrier non-renewal / cancellation</t>
        </is>
      </c>
    </row>
    <row r="7427">
      <c r="A7427" s="8" t="inlineStr">
        <is>
          <t>d1b30fce-ee49-5b91-90ee-9514b9ebe906</t>
        </is>
      </c>
      <c r="B7427" s="9" t="inlineStr">
        <is>
          <t>2026-04</t>
        </is>
      </c>
      <c r="C7427" s="10" t="n"/>
      <c r="D7427" s="9" t="inlineStr">
        <is>
          <t>Declined</t>
        </is>
      </c>
      <c r="E7427" s="8" t="inlineStr">
        <is>
          <t>Anouk Nakashima</t>
        </is>
      </c>
      <c r="F7427" s="11" t="n">
        <v>1975</v>
      </c>
      <c r="G7427" s="8" t="inlineStr">
        <is>
          <t>BMW</t>
        </is>
      </c>
      <c r="H7427" s="8" t="inlineStr">
        <is>
          <t>M8 Competition</t>
        </is>
      </c>
      <c r="I7427" s="8" t="inlineStr">
        <is>
          <t>13UWW12RL53KV7ZRZ</t>
        </is>
      </c>
      <c r="J7427" s="8" t="inlineStr">
        <is>
          <t>02 - Sports / GT</t>
        </is>
      </c>
      <c r="K7427" s="12" t="n">
        <v>290000</v>
      </c>
      <c r="L7427" s="8" t="inlineStr">
        <is>
          <t>Colorado</t>
        </is>
      </c>
      <c r="M7427" s="13" t="n">
        <v>4514.15</v>
      </c>
      <c r="N7427" s="13" t="n"/>
      <c r="O7427" s="8" t="inlineStr">
        <is>
          <t>3 + at-fault claims - 5 yrs</t>
        </is>
      </c>
    </row>
    <row r="7428">
      <c r="A7428" s="8" t="inlineStr">
        <is>
          <t>d31025a1-081e-5598-8d28-7c5970c2f750</t>
        </is>
      </c>
      <c r="B7428" s="9" t="inlineStr">
        <is>
          <t>2026-04</t>
        </is>
      </c>
      <c r="C7428" s="10" t="n"/>
      <c r="D7428" s="9" t="inlineStr">
        <is>
          <t>Declined</t>
        </is>
      </c>
      <c r="E7428" s="8" t="inlineStr">
        <is>
          <t>Cassius Chattopadhyay</t>
        </is>
      </c>
      <c r="F7428" s="11" t="n">
        <v>2021</v>
      </c>
      <c r="G7428" s="8" t="inlineStr">
        <is>
          <t>BMW</t>
        </is>
      </c>
      <c r="H7428" s="8" t="inlineStr">
        <is>
          <t>M8 Competition</t>
        </is>
      </c>
      <c r="I7428" s="8" t="inlineStr">
        <is>
          <t>CVX4W30VW0FK6SY50</t>
        </is>
      </c>
      <c r="J7428" s="8" t="inlineStr">
        <is>
          <t>02 - Sports / GT</t>
        </is>
      </c>
      <c r="K7428" s="12" t="n">
        <v>510000</v>
      </c>
      <c r="L7428" s="8" t="inlineStr">
        <is>
          <t>Colorado</t>
        </is>
      </c>
      <c r="M7428" s="13" t="n">
        <v>6880.19</v>
      </c>
      <c r="N7428" s="13" t="n"/>
      <c r="O7428" s="8" t="inlineStr">
        <is>
          <t>3 + at-fault claims - 5 yrs</t>
        </is>
      </c>
    </row>
    <row r="7429">
      <c r="A7429" s="8" t="inlineStr">
        <is>
          <t>d466923b-1d8b-5288-8861-fc51207d76ab</t>
        </is>
      </c>
      <c r="B7429" s="9" t="inlineStr">
        <is>
          <t>2026-04</t>
        </is>
      </c>
      <c r="C7429" s="10" t="n"/>
      <c r="D7429" s="9" t="inlineStr">
        <is>
          <t>Declined</t>
        </is>
      </c>
      <c r="E7429" s="8" t="inlineStr">
        <is>
          <t>Sunniva Ashcombe</t>
        </is>
      </c>
      <c r="F7429" s="11" t="n">
        <v>1990</v>
      </c>
      <c r="G7429" s="8" t="inlineStr">
        <is>
          <t>Maserati</t>
        </is>
      </c>
      <c r="H7429" s="8" t="inlineStr">
        <is>
          <t>GranTurismo</t>
        </is>
      </c>
      <c r="I7429" s="8" t="inlineStr">
        <is>
          <t>MN5LS791EN2WS9XDD</t>
        </is>
      </c>
      <c r="J7429" s="8" t="inlineStr">
        <is>
          <t>02 - Sports / GT</t>
        </is>
      </c>
      <c r="K7429" s="12" t="n">
        <v>270000</v>
      </c>
      <c r="L7429" s="8" t="inlineStr">
        <is>
          <t>Pennsylvania</t>
        </is>
      </c>
      <c r="M7429" s="13" t="n">
        <v>3820.75</v>
      </c>
      <c r="N7429" s="13" t="n"/>
      <c r="O7429" s="8" t="inlineStr">
        <is>
          <t>3 + at-fault claims - 5 yrs</t>
        </is>
      </c>
    </row>
    <row r="7430">
      <c r="A7430" s="8" t="inlineStr">
        <is>
          <t>d5fd1413-b4a6-5f5d-946e-002739f48964</t>
        </is>
      </c>
      <c r="B7430" s="9" t="inlineStr">
        <is>
          <t>2026-04</t>
        </is>
      </c>
      <c r="C7430" s="10" t="n"/>
      <c r="D7430" s="9" t="inlineStr">
        <is>
          <t>Referred</t>
        </is>
      </c>
      <c r="E7430" s="8" t="inlineStr">
        <is>
          <t>Mireille Delacroix</t>
        </is>
      </c>
      <c r="F7430" s="11" t="n">
        <v>2020</v>
      </c>
      <c r="G7430" s="8" t="inlineStr">
        <is>
          <t>Icon</t>
        </is>
      </c>
      <c r="H7430" s="8" t="inlineStr">
        <is>
          <t>Derelict</t>
        </is>
      </c>
      <c r="I7430" s="8" t="inlineStr">
        <is>
          <t>R8R4UR6351DJXA60D</t>
        </is>
      </c>
      <c r="J7430" s="8" t="inlineStr">
        <is>
          <t>11 - Restomod / Coachbuilt / Bespoke</t>
        </is>
      </c>
      <c r="K7430" s="12" t="n">
        <v>650000</v>
      </c>
      <c r="L7430" s="8" t="inlineStr">
        <is>
          <t>Texas</t>
        </is>
      </c>
      <c r="M7430" s="13" t="n">
        <v>11000.94</v>
      </c>
      <c r="N7430" s="13" t="n"/>
      <c r="O7430" s="8" t="inlineStr">
        <is>
          <t>Prior carrier non-renewal / cancellation</t>
        </is>
      </c>
    </row>
    <row r="7431">
      <c r="A7431" s="8" t="inlineStr">
        <is>
          <t>d63a43a2-fd52-5450-9a11-29a904101b1a</t>
        </is>
      </c>
      <c r="B7431" s="9" t="inlineStr">
        <is>
          <t>2026-04</t>
        </is>
      </c>
      <c r="C7431" s="10" t="n"/>
      <c r="D7431" s="9" t="inlineStr">
        <is>
          <t>Referred</t>
        </is>
      </c>
      <c r="E7431" s="8" t="inlineStr">
        <is>
          <t>Saoirse Bellandi</t>
        </is>
      </c>
      <c r="F7431" s="11" t="n">
        <v>2014</v>
      </c>
      <c r="G7431" s="8" t="inlineStr">
        <is>
          <t>Aston Martin</t>
        </is>
      </c>
      <c r="H7431" s="8" t="inlineStr">
        <is>
          <t>DB12</t>
        </is>
      </c>
      <c r="I7431" s="8" t="inlineStr">
        <is>
          <t>WSWDJKNWW32S49ATK</t>
        </is>
      </c>
      <c r="J7431" s="8" t="inlineStr">
        <is>
          <t>02 - Sports / GT</t>
        </is>
      </c>
      <c r="K7431" s="12" t="n">
        <v>395000</v>
      </c>
      <c r="L7431" s="8" t="inlineStr">
        <is>
          <t>North Carolina</t>
        </is>
      </c>
      <c r="M7431" s="13" t="n">
        <v>6428.07</v>
      </c>
      <c r="N7431" s="13" t="n"/>
      <c r="O7431" s="8" t="inlineStr">
        <is>
          <t>2 at-fault claims - 5 yrs</t>
        </is>
      </c>
    </row>
    <row r="7432">
      <c r="A7432" s="8" t="inlineStr">
        <is>
          <t>d6955fdf-9714-51c7-b23a-13d7b59ab017</t>
        </is>
      </c>
      <c r="B7432" s="9" t="inlineStr">
        <is>
          <t>2026-04</t>
        </is>
      </c>
      <c r="C7432" s="10" t="n"/>
      <c r="D7432" s="9" t="inlineStr">
        <is>
          <t>Declined</t>
        </is>
      </c>
      <c r="E7432" s="8" t="inlineStr">
        <is>
          <t>Callum Merriweather</t>
        </is>
      </c>
      <c r="F7432" s="11" t="n">
        <v>1996</v>
      </c>
      <c r="G7432" s="8" t="inlineStr">
        <is>
          <t>Maserati</t>
        </is>
      </c>
      <c r="H7432" s="8" t="inlineStr">
        <is>
          <t>GranTurismo</t>
        </is>
      </c>
      <c r="I7432" s="8" t="inlineStr">
        <is>
          <t>HJMGPVW5NC16WWW8L</t>
        </is>
      </c>
      <c r="J7432" s="8" t="inlineStr">
        <is>
          <t>02 - Sports / GT</t>
        </is>
      </c>
      <c r="K7432" s="12" t="n">
        <v>570000</v>
      </c>
      <c r="L7432" s="8" t="inlineStr">
        <is>
          <t>Indiana</t>
        </is>
      </c>
      <c r="M7432" s="13" t="n">
        <v>8598.4</v>
      </c>
      <c r="N7432" s="13" t="n"/>
      <c r="O7432" s="8" t="inlineStr">
        <is>
          <t>3 + at-fault claims - 5 yrs</t>
        </is>
      </c>
    </row>
    <row r="7433">
      <c r="A7433" s="8" t="inlineStr">
        <is>
          <t>d6b5a941-a4cb-5a9e-85c6-ffedba02ab0b</t>
        </is>
      </c>
      <c r="B7433" s="9" t="inlineStr">
        <is>
          <t>2026-04</t>
        </is>
      </c>
      <c r="C7433" s="10" t="n"/>
      <c r="D7433" s="9" t="inlineStr">
        <is>
          <t>Referred</t>
        </is>
      </c>
      <c r="E7433" s="8" t="inlineStr">
        <is>
          <t>Everett Larsson</t>
        </is>
      </c>
      <c r="F7433" s="11" t="n">
        <v>1961</v>
      </c>
      <c r="G7433" s="8" t="inlineStr">
        <is>
          <t>Bentley</t>
        </is>
      </c>
      <c r="H7433" s="8" t="inlineStr">
        <is>
          <t>Continental GT</t>
        </is>
      </c>
      <c r="I7433" s="8" t="inlineStr">
        <is>
          <t>CBCB4MJ5BCJKBX66K</t>
        </is>
      </c>
      <c r="J7433" s="8" t="inlineStr">
        <is>
          <t>02 - Sports / GT</t>
        </is>
      </c>
      <c r="K7433" s="12" t="n">
        <v>675000</v>
      </c>
      <c r="L7433" s="8" t="inlineStr">
        <is>
          <t>South Dakota</t>
        </is>
      </c>
      <c r="M7433" s="13" t="n">
        <v>9188.92</v>
      </c>
      <c r="N7433" s="13" t="n"/>
      <c r="O7433" s="8" t="inlineStr">
        <is>
          <t>2 at-fault claims - 5 yrs</t>
        </is>
      </c>
    </row>
    <row r="7434">
      <c r="A7434" s="8" t="inlineStr">
        <is>
          <t>d7af902c-533b-5654-bbc7-30ecb56e4452</t>
        </is>
      </c>
      <c r="B7434" s="9" t="inlineStr">
        <is>
          <t>2026-04</t>
        </is>
      </c>
      <c r="C7434" s="10" t="n"/>
      <c r="D7434" s="9" t="inlineStr">
        <is>
          <t>Declined</t>
        </is>
      </c>
      <c r="E7434" s="8" t="inlineStr">
        <is>
          <t>Thaddeus Delacroix</t>
        </is>
      </c>
      <c r="F7434" s="11" t="n">
        <v>2005</v>
      </c>
      <c r="G7434" s="8" t="inlineStr">
        <is>
          <t>Mercedes-Benz</t>
        </is>
      </c>
      <c r="H7434" s="8" t="inlineStr">
        <is>
          <t>AMG GT</t>
        </is>
      </c>
      <c r="I7434" s="8" t="inlineStr">
        <is>
          <t>4VS8VWRNKCZ6ST0VA</t>
        </is>
      </c>
      <c r="J7434" s="8" t="inlineStr">
        <is>
          <t>02 - Sports / GT</t>
        </is>
      </c>
      <c r="K7434" s="12" t="n">
        <v>940000</v>
      </c>
      <c r="L7434" s="8" t="inlineStr">
        <is>
          <t>Rhode Island</t>
        </is>
      </c>
      <c r="M7434" s="13" t="n">
        <v>15793.77</v>
      </c>
      <c r="N7434" s="13" t="n"/>
      <c r="O7434" s="8" t="inlineStr">
        <is>
          <t>3 + at-fault claims - 5 yrs</t>
        </is>
      </c>
    </row>
    <row r="7435">
      <c r="A7435" s="8" t="inlineStr">
        <is>
          <t>d833e457-1aaa-57b6-8a2b-9f3430aa750f</t>
        </is>
      </c>
      <c r="B7435" s="9" t="inlineStr">
        <is>
          <t>2026-04</t>
        </is>
      </c>
      <c r="C7435" s="10" t="n"/>
      <c r="D7435" s="9" t="inlineStr">
        <is>
          <t>Declined</t>
        </is>
      </c>
      <c r="E7435" s="8" t="inlineStr">
        <is>
          <t>Aurelio Delacroix</t>
        </is>
      </c>
      <c r="F7435" s="11" t="n">
        <v>1970</v>
      </c>
      <c r="G7435" s="8" t="inlineStr">
        <is>
          <t>Singer</t>
        </is>
      </c>
      <c r="H7435" s="8" t="inlineStr">
        <is>
          <t>911 Reimagined</t>
        </is>
      </c>
      <c r="I7435" s="8" t="inlineStr">
        <is>
          <t>1UALRVXY7L0C72MN2</t>
        </is>
      </c>
      <c r="J7435" s="8" t="inlineStr">
        <is>
          <t>11 - Restomod / Coachbuilt / Bespoke</t>
        </is>
      </c>
      <c r="K7435" s="12" t="n">
        <v>700000</v>
      </c>
      <c r="L7435" s="8" t="inlineStr">
        <is>
          <t>South Dakota</t>
        </is>
      </c>
      <c r="M7435" s="13" t="n">
        <v>11435.09</v>
      </c>
      <c r="N7435" s="13" t="n"/>
      <c r="O7435" s="8" t="inlineStr">
        <is>
          <t>3 + at-fault claims - 5 yrs</t>
        </is>
      </c>
    </row>
    <row r="7436">
      <c r="A7436" s="8" t="inlineStr">
        <is>
          <t>d9a30025-1641-5fac-b32e-7ae2127139ed</t>
        </is>
      </c>
      <c r="B7436" s="9" t="inlineStr">
        <is>
          <t>2026-04</t>
        </is>
      </c>
      <c r="C7436" s="10" t="n"/>
      <c r="D7436" s="9" t="inlineStr">
        <is>
          <t>Declined</t>
        </is>
      </c>
      <c r="E7436" s="8" t="inlineStr">
        <is>
          <t>Desmond Rourke</t>
        </is>
      </c>
      <c r="F7436" s="11" t="n">
        <v>1983</v>
      </c>
      <c r="G7436" s="8" t="inlineStr">
        <is>
          <t>BMW</t>
        </is>
      </c>
      <c r="H7436" s="8" t="inlineStr">
        <is>
          <t>M8 Competition</t>
        </is>
      </c>
      <c r="I7436" s="8" t="inlineStr">
        <is>
          <t>SVHDDHBKF5RXEU7WM</t>
        </is>
      </c>
      <c r="J7436" s="8" t="inlineStr">
        <is>
          <t>02 - Sports / GT</t>
        </is>
      </c>
      <c r="K7436" s="12" t="n">
        <v>765000</v>
      </c>
      <c r="L7436" s="8" t="inlineStr">
        <is>
          <t>Kentucky</t>
        </is>
      </c>
      <c r="M7436" s="13" t="n">
        <v>12571.98</v>
      </c>
      <c r="N7436" s="13" t="n"/>
      <c r="O7436" s="8" t="inlineStr">
        <is>
          <t>3 + at-fault claims - 5 yrs</t>
        </is>
      </c>
    </row>
    <row r="7437">
      <c r="A7437" s="8" t="inlineStr">
        <is>
          <t>dc45e006-3f37-51f5-86db-24baf34ac759</t>
        </is>
      </c>
      <c r="B7437" s="9" t="inlineStr">
        <is>
          <t>2026-04</t>
        </is>
      </c>
      <c r="C7437" s="10" t="n"/>
      <c r="D7437" s="9" t="inlineStr">
        <is>
          <t>Declined</t>
        </is>
      </c>
      <c r="E7437" s="8" t="inlineStr">
        <is>
          <t>Noor Underwood</t>
        </is>
      </c>
      <c r="F7437" s="11" t="n">
        <v>1957</v>
      </c>
      <c r="G7437" s="8" t="inlineStr">
        <is>
          <t>BMW</t>
        </is>
      </c>
      <c r="H7437" s="8" t="inlineStr">
        <is>
          <t>M8 Competition</t>
        </is>
      </c>
      <c r="I7437" s="8" t="inlineStr">
        <is>
          <t>1EKTPCHPTACHAXFW6</t>
        </is>
      </c>
      <c r="J7437" s="8" t="inlineStr">
        <is>
          <t>02 - Sports / GT</t>
        </is>
      </c>
      <c r="K7437" s="12" t="n">
        <v>495000</v>
      </c>
      <c r="L7437" s="8" t="inlineStr">
        <is>
          <t>Virginia</t>
        </is>
      </c>
      <c r="M7437" s="13" t="n">
        <v>7635.14</v>
      </c>
      <c r="N7437" s="13" t="n"/>
      <c r="O7437" s="8" t="inlineStr">
        <is>
          <t>3 + at-fault claims - 5 yrs</t>
        </is>
      </c>
    </row>
    <row r="7438">
      <c r="A7438" s="8" t="inlineStr">
        <is>
          <t>dcd5a0f2-04b8-5793-9110-5adbd1dec730</t>
        </is>
      </c>
      <c r="B7438" s="9" t="inlineStr">
        <is>
          <t>2026-04</t>
        </is>
      </c>
      <c r="C7438" s="10" t="n"/>
      <c r="D7438" s="9" t="inlineStr">
        <is>
          <t>Declined</t>
        </is>
      </c>
      <c r="E7438" s="8" t="inlineStr">
        <is>
          <t>Wilhelmina Underwood</t>
        </is>
      </c>
      <c r="F7438" s="11" t="n">
        <v>1978</v>
      </c>
      <c r="G7438" s="8" t="inlineStr">
        <is>
          <t>Ferrari</t>
        </is>
      </c>
      <c r="H7438" s="8" t="inlineStr">
        <is>
          <t>296 GTB</t>
        </is>
      </c>
      <c r="I7438" s="8" t="inlineStr">
        <is>
          <t>BHUPYN8P06D64K95B</t>
        </is>
      </c>
      <c r="J7438" s="8" t="inlineStr">
        <is>
          <t>03 - Supercar</t>
        </is>
      </c>
      <c r="K7438" s="12" t="n">
        <v>1165000</v>
      </c>
      <c r="L7438" s="8" t="inlineStr">
        <is>
          <t>Florida</t>
        </is>
      </c>
      <c r="M7438" s="13" t="n">
        <v>24970.57</v>
      </c>
      <c r="N7438" s="13" t="n"/>
      <c r="O7438" s="8" t="inlineStr">
        <is>
          <t>3 + at-fault claims - 5 yrs</t>
        </is>
      </c>
    </row>
    <row r="7439">
      <c r="A7439" s="8" t="inlineStr">
        <is>
          <t>dd5c5f2f-9290-558e-a360-1b36632546fc</t>
        </is>
      </c>
      <c r="B7439" s="9" t="inlineStr">
        <is>
          <t>2026-04</t>
        </is>
      </c>
      <c r="C7439" s="10" t="n"/>
      <c r="D7439" s="9" t="inlineStr">
        <is>
          <t>Declined</t>
        </is>
      </c>
      <c r="E7439" s="8" t="inlineStr">
        <is>
          <t>Cassius Thistlewood</t>
        </is>
      </c>
      <c r="F7439" s="11" t="n">
        <v>2015</v>
      </c>
      <c r="G7439" s="8" t="inlineStr">
        <is>
          <t>Aston Martin</t>
        </is>
      </c>
      <c r="H7439" s="8" t="inlineStr">
        <is>
          <t>DB12</t>
        </is>
      </c>
      <c r="I7439" s="8" t="inlineStr">
        <is>
          <t>ED4ZYHP7PTPPGCT90</t>
        </is>
      </c>
      <c r="J7439" s="8" t="inlineStr">
        <is>
          <t>02 - Sports / GT</t>
        </is>
      </c>
      <c r="K7439" s="12" t="n">
        <v>770000</v>
      </c>
      <c r="L7439" s="8" t="inlineStr">
        <is>
          <t>Delaware</t>
        </is>
      </c>
      <c r="M7439" s="13" t="n">
        <v>11804.25</v>
      </c>
      <c r="N7439" s="13" t="n"/>
      <c r="O7439" s="8" t="inlineStr">
        <is>
          <t>3 + at-fault claims - 5 yrs</t>
        </is>
      </c>
    </row>
    <row r="7440">
      <c r="A7440" s="8" t="inlineStr">
        <is>
          <t>ddec8cc7-a4a3-580a-bfb1-06d8b6c19587</t>
        </is>
      </c>
      <c r="B7440" s="9" t="inlineStr">
        <is>
          <t>2026-04</t>
        </is>
      </c>
      <c r="C7440" s="10" t="n"/>
      <c r="D7440" s="9" t="inlineStr">
        <is>
          <t>Declined</t>
        </is>
      </c>
      <c r="E7440" s="8" t="inlineStr">
        <is>
          <t>Priya Chattopadhyay</t>
        </is>
      </c>
      <c r="F7440" s="11" t="n">
        <v>2005</v>
      </c>
      <c r="G7440" s="8" t="inlineStr">
        <is>
          <t>Porsche</t>
        </is>
      </c>
      <c r="H7440" s="8" t="inlineStr">
        <is>
          <t>911 Turbo S</t>
        </is>
      </c>
      <c r="I7440" s="8" t="inlineStr">
        <is>
          <t>B1YFKW6Y4SZC5EGA0</t>
        </is>
      </c>
      <c r="J7440" s="8" t="inlineStr">
        <is>
          <t>02 - Sports / GT</t>
        </is>
      </c>
      <c r="K7440" s="12" t="n">
        <v>405000</v>
      </c>
      <c r="L7440" s="8" t="inlineStr">
        <is>
          <t>New York</t>
        </is>
      </c>
      <c r="M7440" s="13" t="n">
        <v>7335.85</v>
      </c>
      <c r="N7440" s="13" t="n"/>
      <c r="O7440" s="8" t="inlineStr">
        <is>
          <t>3 + at-fault claims - 5 yrs</t>
        </is>
      </c>
    </row>
    <row r="7441">
      <c r="A7441" s="8" t="inlineStr">
        <is>
          <t>e154b539-37e7-572e-995b-894832d884cb</t>
        </is>
      </c>
      <c r="B7441" s="9" t="inlineStr">
        <is>
          <t>2026-04</t>
        </is>
      </c>
      <c r="C7441" s="10" t="n"/>
      <c r="D7441" s="9" t="inlineStr">
        <is>
          <t>Declined</t>
        </is>
      </c>
      <c r="E7441" s="8" t="inlineStr">
        <is>
          <t>Mireille Nakashima</t>
        </is>
      </c>
      <c r="F7441" s="11" t="n">
        <v>2004</v>
      </c>
      <c r="G7441" s="8" t="inlineStr">
        <is>
          <t>Aston Martin</t>
        </is>
      </c>
      <c r="H7441" s="8" t="inlineStr">
        <is>
          <t>DB5</t>
        </is>
      </c>
      <c r="I7441" s="8" t="inlineStr">
        <is>
          <t>LUH0LJWT9YHBXX5E3</t>
        </is>
      </c>
      <c r="J7441" s="8" t="inlineStr">
        <is>
          <t>07 - Post-War Classic (1946-1972)</t>
        </is>
      </c>
      <c r="K7441" s="12" t="n">
        <v>1060000</v>
      </c>
      <c r="L7441" s="8" t="inlineStr">
        <is>
          <t>Utah</t>
        </is>
      </c>
      <c r="M7441" s="13" t="n">
        <v>10260</v>
      </c>
      <c r="N7441" s="13" t="n"/>
      <c r="O7441" s="8" t="inlineStr">
        <is>
          <t>3 + at-fault claims - 5 yrs</t>
        </is>
      </c>
    </row>
    <row r="7442">
      <c r="A7442" s="8" t="inlineStr">
        <is>
          <t>e642e157-f49b-5b66-9375-e8957fcdc82a</t>
        </is>
      </c>
      <c r="B7442" s="9" t="inlineStr">
        <is>
          <t>2026-04</t>
        </is>
      </c>
      <c r="C7442" s="10" t="n"/>
      <c r="D7442" s="9" t="inlineStr">
        <is>
          <t>Declined</t>
        </is>
      </c>
      <c r="E7442" s="8" t="inlineStr">
        <is>
          <t>Lorenzo Kingsford</t>
        </is>
      </c>
      <c r="F7442" s="11" t="n">
        <v>1960</v>
      </c>
      <c r="G7442" s="8" t="inlineStr">
        <is>
          <t>Bentley</t>
        </is>
      </c>
      <c r="H7442" s="8" t="inlineStr">
        <is>
          <t>Continental GT</t>
        </is>
      </c>
      <c r="I7442" s="8" t="inlineStr">
        <is>
          <t>HJH3AUNBWDXH6KFN1</t>
        </is>
      </c>
      <c r="J7442" s="8" t="inlineStr">
        <is>
          <t>02 - Sports / GT</t>
        </is>
      </c>
      <c r="K7442" s="12" t="n">
        <v>470000</v>
      </c>
      <c r="L7442" s="8" t="inlineStr">
        <is>
          <t>Missouri</t>
        </is>
      </c>
      <c r="M7442" s="13" t="n">
        <v>7050</v>
      </c>
      <c r="N7442" s="13" t="n"/>
      <c r="O7442" s="8" t="inlineStr">
        <is>
          <t>3 + at-fault claims - 5 yrs</t>
        </is>
      </c>
    </row>
    <row r="7443">
      <c r="A7443" s="8" t="inlineStr">
        <is>
          <t>e6b5a047-fa8b-5a13-9527-1891c8d65efd</t>
        </is>
      </c>
      <c r="B7443" s="9" t="inlineStr">
        <is>
          <t>2026-04</t>
        </is>
      </c>
      <c r="C7443" s="10" t="n"/>
      <c r="D7443" s="9" t="inlineStr">
        <is>
          <t>Declined</t>
        </is>
      </c>
      <c r="E7443" s="8" t="inlineStr">
        <is>
          <t>Marisol Fairweather</t>
        </is>
      </c>
      <c r="F7443" s="11" t="n">
        <v>1979</v>
      </c>
      <c r="G7443" s="8" t="inlineStr">
        <is>
          <t>Porsche</t>
        </is>
      </c>
      <c r="H7443" s="8" t="inlineStr">
        <is>
          <t>911 Turbo S</t>
        </is>
      </c>
      <c r="I7443" s="8" t="inlineStr">
        <is>
          <t>3HGR1BCNZXDAL970U</t>
        </is>
      </c>
      <c r="J7443" s="8" t="inlineStr">
        <is>
          <t>02 - Sports / GT</t>
        </is>
      </c>
      <c r="K7443" s="12" t="n">
        <v>235000</v>
      </c>
      <c r="L7443" s="8" t="inlineStr">
        <is>
          <t>New Hampshire</t>
        </is>
      </c>
      <c r="M7443" s="13" t="n">
        <v>4242.42</v>
      </c>
      <c r="N7443" s="13" t="n"/>
      <c r="O7443" s="8" t="inlineStr">
        <is>
          <t>3 + at-fault claims - 5 yrs</t>
        </is>
      </c>
    </row>
    <row r="7444">
      <c r="A7444" s="8" t="inlineStr">
        <is>
          <t>e750de32-9a65-59f8-8436-f9dc7dbc55c4</t>
        </is>
      </c>
      <c r="B7444" s="9" t="inlineStr">
        <is>
          <t>2026-04</t>
        </is>
      </c>
      <c r="C7444" s="10" t="n"/>
      <c r="D7444" s="9" t="inlineStr">
        <is>
          <t>Declined</t>
        </is>
      </c>
      <c r="E7444" s="8" t="inlineStr">
        <is>
          <t>Everett Bellandi</t>
        </is>
      </c>
      <c r="F7444" s="11" t="n">
        <v>2020</v>
      </c>
      <c r="G7444" s="8" t="inlineStr">
        <is>
          <t>Mercedes-Benz</t>
        </is>
      </c>
      <c r="H7444" s="8" t="inlineStr">
        <is>
          <t>AMG GT</t>
        </is>
      </c>
      <c r="I7444" s="8" t="inlineStr">
        <is>
          <t>US8VX9Y35DKVWEP1Y</t>
        </is>
      </c>
      <c r="J7444" s="8" t="inlineStr">
        <is>
          <t>02 - Sports / GT</t>
        </is>
      </c>
      <c r="K7444" s="12" t="n">
        <v>1740000</v>
      </c>
      <c r="L7444" s="8" t="inlineStr">
        <is>
          <t>Missouri</t>
        </is>
      </c>
      <c r="M7444" s="13" t="n">
        <v>19140</v>
      </c>
      <c r="N7444" s="13" t="n"/>
      <c r="O7444" s="8" t="inlineStr">
        <is>
          <t>3 + at-fault claims - 5 yrs</t>
        </is>
      </c>
    </row>
    <row r="7445">
      <c r="A7445" s="8" t="inlineStr">
        <is>
          <t>e96bf74e-a7a5-5f2e-8271-5f684eb3ae88</t>
        </is>
      </c>
      <c r="B7445" s="9" t="inlineStr">
        <is>
          <t>2026-04</t>
        </is>
      </c>
      <c r="C7445" s="10" t="n"/>
      <c r="D7445" s="9" t="inlineStr">
        <is>
          <t>Referred</t>
        </is>
      </c>
      <c r="E7445" s="8" t="inlineStr">
        <is>
          <t>Emiliano Merriweather</t>
        </is>
      </c>
      <c r="F7445" s="11" t="n">
        <v>2009</v>
      </c>
      <c r="G7445" s="8" t="inlineStr">
        <is>
          <t>BMW</t>
        </is>
      </c>
      <c r="H7445" s="8" t="inlineStr">
        <is>
          <t>M8 Competition</t>
        </is>
      </c>
      <c r="I7445" s="8" t="inlineStr">
        <is>
          <t>Z7TN5MTG09G0HEAD4</t>
        </is>
      </c>
      <c r="J7445" s="8" t="inlineStr">
        <is>
          <t>02 - Sports / GT</t>
        </is>
      </c>
      <c r="K7445" s="12" t="n">
        <v>1165000</v>
      </c>
      <c r="L7445" s="8" t="inlineStr">
        <is>
          <t>Illinois</t>
        </is>
      </c>
      <c r="M7445" s="13" t="n">
        <v>16441.89</v>
      </c>
      <c r="N7445" s="13" t="n"/>
      <c r="O7445" s="8" t="inlineStr">
        <is>
          <t>2 at-fault claims - 5 yrs</t>
        </is>
      </c>
    </row>
    <row r="7446">
      <c r="A7446" s="8" t="inlineStr">
        <is>
          <t>ea9df484-cbb5-509f-a0d9-af0176e688dd</t>
        </is>
      </c>
      <c r="B7446" s="9" t="inlineStr">
        <is>
          <t>2026-04</t>
        </is>
      </c>
      <c r="C7446" s="10" t="n"/>
      <c r="D7446" s="9" t="inlineStr">
        <is>
          <t>Declined</t>
        </is>
      </c>
      <c r="E7446" s="8" t="inlineStr">
        <is>
          <t>Emiliano Bellandi</t>
        </is>
      </c>
      <c r="F7446" s="11" t="n">
        <v>1994</v>
      </c>
      <c r="G7446" s="8" t="inlineStr">
        <is>
          <t>Aston Martin</t>
        </is>
      </c>
      <c r="H7446" s="8" t="inlineStr">
        <is>
          <t>DB5</t>
        </is>
      </c>
      <c r="I7446" s="8" t="inlineStr">
        <is>
          <t>40MK8GAKHXL5B6X34</t>
        </is>
      </c>
      <c r="J7446" s="8" t="inlineStr">
        <is>
          <t>07 - Post-War Classic (1946-1972)</t>
        </is>
      </c>
      <c r="K7446" s="12" t="n">
        <v>600000</v>
      </c>
      <c r="L7446" s="8" t="inlineStr">
        <is>
          <t>Florida</t>
        </is>
      </c>
      <c r="M7446" s="13" t="n">
        <v>6912.45</v>
      </c>
      <c r="N7446" s="13" t="n"/>
      <c r="O7446" s="8" t="inlineStr">
        <is>
          <t>3 + at-fault claims - 5 yrs</t>
        </is>
      </c>
    </row>
    <row r="7447">
      <c r="A7447" s="8" t="inlineStr">
        <is>
          <t>eac0bdd2-2f9e-5ad9-86e1-fefb8a229437</t>
        </is>
      </c>
      <c r="B7447" s="9" t="inlineStr">
        <is>
          <t>2026-04</t>
        </is>
      </c>
      <c r="C7447" s="10" t="n"/>
      <c r="D7447" s="9" t="inlineStr">
        <is>
          <t>Declined</t>
        </is>
      </c>
      <c r="E7447" s="8" t="inlineStr">
        <is>
          <t>Wilhelmina Castellanos</t>
        </is>
      </c>
      <c r="F7447" s="11" t="n">
        <v>2017</v>
      </c>
      <c r="G7447" s="8" t="inlineStr">
        <is>
          <t>Mercedes-Benz</t>
        </is>
      </c>
      <c r="H7447" s="8" t="inlineStr">
        <is>
          <t>AMG GT</t>
        </is>
      </c>
      <c r="I7447" s="8" t="inlineStr">
        <is>
          <t>ZLLAZAZ651L08CDTN</t>
        </is>
      </c>
      <c r="J7447" s="8" t="inlineStr">
        <is>
          <t>02 - Sports / GT</t>
        </is>
      </c>
      <c r="K7447" s="12" t="n">
        <v>280000</v>
      </c>
      <c r="L7447" s="8" t="inlineStr">
        <is>
          <t>Georgia</t>
        </is>
      </c>
      <c r="M7447" s="13" t="n">
        <v>4437.74</v>
      </c>
      <c r="N7447" s="13" t="n"/>
      <c r="O7447" s="8" t="inlineStr">
        <is>
          <t>3 + at-fault claims - 5 yrs</t>
        </is>
      </c>
    </row>
    <row r="7448">
      <c r="A7448" s="8" t="inlineStr">
        <is>
          <t>ecf6dbb7-69fc-510c-9a42-a1ed218e3f2f</t>
        </is>
      </c>
      <c r="B7448" s="9" t="inlineStr">
        <is>
          <t>2026-04</t>
        </is>
      </c>
      <c r="C7448" s="10" t="n"/>
      <c r="D7448" s="9" t="inlineStr">
        <is>
          <t>Declined</t>
        </is>
      </c>
      <c r="E7448" s="8" t="inlineStr">
        <is>
          <t>Mireille Castellanos</t>
        </is>
      </c>
      <c r="F7448" s="11" t="n">
        <v>1965</v>
      </c>
      <c r="G7448" s="8" t="inlineStr">
        <is>
          <t>Ferrari</t>
        </is>
      </c>
      <c r="H7448" s="8" t="inlineStr">
        <is>
          <t>SF90 Stradale</t>
        </is>
      </c>
      <c r="I7448" s="8" t="inlineStr">
        <is>
          <t>0XVZTAW2NR19F3E57</t>
        </is>
      </c>
      <c r="J7448" s="8" t="inlineStr">
        <is>
          <t>03 - Supercar</t>
        </is>
      </c>
      <c r="K7448" s="12" t="n">
        <v>815000</v>
      </c>
      <c r="L7448" s="8" t="inlineStr">
        <is>
          <t>Colorado</t>
        </is>
      </c>
      <c r="M7448" s="13" t="n">
        <v>16069.34</v>
      </c>
      <c r="N7448" s="13" t="n"/>
      <c r="O7448" s="8" t="inlineStr">
        <is>
          <t>3 + at-fault claims - 5 yrs</t>
        </is>
      </c>
    </row>
    <row r="7449">
      <c r="A7449" s="8" t="inlineStr">
        <is>
          <t>ed07d19d-9b30-567a-a78e-547841aaaa2d</t>
        </is>
      </c>
      <c r="B7449" s="9" t="inlineStr">
        <is>
          <t>2026-04</t>
        </is>
      </c>
      <c r="C7449" s="10" t="n"/>
      <c r="D7449" s="9" t="inlineStr">
        <is>
          <t>Declined</t>
        </is>
      </c>
      <c r="E7449" s="8" t="inlineStr">
        <is>
          <t>Marisol Ashcombe</t>
        </is>
      </c>
      <c r="F7449" s="11" t="n">
        <v>1961</v>
      </c>
      <c r="G7449" s="8" t="inlineStr">
        <is>
          <t>Aston Martin</t>
        </is>
      </c>
      <c r="H7449" s="8" t="inlineStr">
        <is>
          <t>DB12</t>
        </is>
      </c>
      <c r="I7449" s="8" t="inlineStr">
        <is>
          <t>9WA0N316J2T5ZJBS7</t>
        </is>
      </c>
      <c r="J7449" s="8" t="inlineStr">
        <is>
          <t>02 - Sports / GT</t>
        </is>
      </c>
      <c r="K7449" s="12" t="n">
        <v>470000</v>
      </c>
      <c r="L7449" s="8" t="inlineStr">
        <is>
          <t>New York</t>
        </is>
      </c>
      <c r="M7449" s="13" t="n">
        <v>8513.209999999999</v>
      </c>
      <c r="N7449" s="13" t="n"/>
      <c r="O7449" s="8" t="inlineStr">
        <is>
          <t>3 + at-fault claims - 5 yrs</t>
        </is>
      </c>
    </row>
    <row r="7450">
      <c r="A7450" s="8" t="inlineStr">
        <is>
          <t>ed8823dd-146f-528f-8bb7-f4bc83ae44a9</t>
        </is>
      </c>
      <c r="B7450" s="9" t="inlineStr">
        <is>
          <t>2026-04</t>
        </is>
      </c>
      <c r="C7450" s="10" t="n"/>
      <c r="D7450" s="9" t="inlineStr">
        <is>
          <t>Declined</t>
        </is>
      </c>
      <c r="E7450" s="8" t="inlineStr">
        <is>
          <t>Marisol Merriweather</t>
        </is>
      </c>
      <c r="F7450" s="11" t="n">
        <v>1981</v>
      </c>
      <c r="G7450" s="8" t="inlineStr">
        <is>
          <t>Maserati</t>
        </is>
      </c>
      <c r="H7450" s="8" t="inlineStr">
        <is>
          <t>GranTurismo</t>
        </is>
      </c>
      <c r="I7450" s="8" t="inlineStr">
        <is>
          <t>XR88EF113LT6V40UJ</t>
        </is>
      </c>
      <c r="J7450" s="8" t="inlineStr">
        <is>
          <t>02 - Sports / GT</t>
        </is>
      </c>
      <c r="K7450" s="12" t="n">
        <v>445000</v>
      </c>
      <c r="L7450" s="8" t="inlineStr">
        <is>
          <t>Texas</t>
        </is>
      </c>
      <c r="M7450" s="13" t="n">
        <v>7241.75</v>
      </c>
      <c r="N7450" s="13" t="n"/>
      <c r="O7450" s="8" t="inlineStr">
        <is>
          <t>3 + at-fault claims - 5 yrs</t>
        </is>
      </c>
    </row>
    <row r="7451">
      <c r="A7451" s="8" t="inlineStr">
        <is>
          <t>ef409566-dacb-5ebd-9e25-910e4e017fc0</t>
        </is>
      </c>
      <c r="B7451" s="9" t="inlineStr">
        <is>
          <t>2026-04</t>
        </is>
      </c>
      <c r="C7451" s="10" t="n"/>
      <c r="D7451" s="9" t="inlineStr">
        <is>
          <t>Referred</t>
        </is>
      </c>
      <c r="E7451" s="8" t="inlineStr">
        <is>
          <t>Saoirse Rourke</t>
        </is>
      </c>
      <c r="F7451" s="11" t="n">
        <v>2011</v>
      </c>
      <c r="G7451" s="8" t="inlineStr">
        <is>
          <t>Ferrari</t>
        </is>
      </c>
      <c r="H7451" s="8" t="inlineStr">
        <is>
          <t>275 GTB/4</t>
        </is>
      </c>
      <c r="I7451" s="8" t="inlineStr">
        <is>
          <t>1336UWDXMS306WESF</t>
        </is>
      </c>
      <c r="J7451" s="8" t="inlineStr">
        <is>
          <t>07 - Post-War Classic (1946-1972)</t>
        </is>
      </c>
      <c r="K7451" s="12" t="n">
        <v>190000</v>
      </c>
      <c r="L7451" s="8" t="inlineStr">
        <is>
          <t>New York</t>
        </is>
      </c>
      <c r="M7451" s="13" t="n">
        <v>2615.55</v>
      </c>
      <c r="N7451" s="13" t="n"/>
      <c r="O7451" s="8" t="inlineStr">
        <is>
          <t>1 at-fault claim over $100k</t>
        </is>
      </c>
    </row>
    <row r="7452">
      <c r="A7452" s="8" t="inlineStr">
        <is>
          <t>ef6f7d3c-cc3e-5ab6-8ae0-273dd825128f</t>
        </is>
      </c>
      <c r="B7452" s="9" t="inlineStr">
        <is>
          <t>2026-04</t>
        </is>
      </c>
      <c r="C7452" s="10" t="n"/>
      <c r="D7452" s="9" t="inlineStr">
        <is>
          <t>Declined</t>
        </is>
      </c>
      <c r="E7452" s="8" t="inlineStr">
        <is>
          <t>Desmond Merriweather</t>
        </is>
      </c>
      <c r="F7452" s="11" t="n">
        <v>1971</v>
      </c>
      <c r="G7452" s="8" t="inlineStr">
        <is>
          <t>Aston Martin</t>
        </is>
      </c>
      <c r="H7452" s="8" t="inlineStr">
        <is>
          <t>DB12</t>
        </is>
      </c>
      <c r="I7452" s="8" t="inlineStr">
        <is>
          <t>66V95ZTS35ASNPZXA</t>
        </is>
      </c>
      <c r="J7452" s="8" t="inlineStr">
        <is>
          <t>02 - Sports / GT</t>
        </is>
      </c>
      <c r="K7452" s="12" t="n">
        <v>1340000</v>
      </c>
      <c r="L7452" s="8" t="inlineStr">
        <is>
          <t>Pennsylvania</t>
        </is>
      </c>
      <c r="M7452" s="13" t="n">
        <v>13905.66</v>
      </c>
      <c r="N7452" s="13" t="n"/>
      <c r="O7452" s="8" t="inlineStr">
        <is>
          <t>3 + at-fault claims - 5 yrs</t>
        </is>
      </c>
    </row>
    <row r="7453">
      <c r="A7453" s="8" t="inlineStr">
        <is>
          <t>f063c0be-cf00-5bf4-bb68-05d92d02d9b0</t>
        </is>
      </c>
      <c r="B7453" s="9" t="inlineStr">
        <is>
          <t>2026-04</t>
        </is>
      </c>
      <c r="C7453" s="10" t="n"/>
      <c r="D7453" s="9" t="inlineStr">
        <is>
          <t>Declined</t>
        </is>
      </c>
      <c r="E7453" s="8" t="inlineStr">
        <is>
          <t>Wilhelmina Underwood</t>
        </is>
      </c>
      <c r="F7453" s="11" t="n">
        <v>2006</v>
      </c>
      <c r="G7453" s="8" t="inlineStr">
        <is>
          <t>Ringbrothers</t>
        </is>
      </c>
      <c r="H7453" s="8" t="inlineStr">
        <is>
          <t>Mustang</t>
        </is>
      </c>
      <c r="I7453" s="8" t="inlineStr">
        <is>
          <t>9C0YUN1J16T9NHKUN</t>
        </is>
      </c>
      <c r="J7453" s="8" t="inlineStr">
        <is>
          <t>11 - Restomod / Coachbuilt / Bespoke</t>
        </is>
      </c>
      <c r="K7453" s="12" t="n">
        <v>565000</v>
      </c>
      <c r="L7453" s="8" t="inlineStr">
        <is>
          <t>Arkansas</t>
        </is>
      </c>
      <c r="M7453" s="13" t="n">
        <v>11474.83</v>
      </c>
      <c r="N7453" s="13" t="n"/>
      <c r="O7453" s="8" t="inlineStr">
        <is>
          <t>3 + at-fault claims - 5 yrs</t>
        </is>
      </c>
    </row>
    <row r="7454">
      <c r="A7454" s="8" t="inlineStr">
        <is>
          <t>f1053d2b-90c0-5386-ae69-ba40d7aea121</t>
        </is>
      </c>
      <c r="B7454" s="9" t="inlineStr">
        <is>
          <t>2026-04</t>
        </is>
      </c>
      <c r="C7454" s="10" t="n"/>
      <c r="D7454" s="9" t="inlineStr">
        <is>
          <t>Referred</t>
        </is>
      </c>
      <c r="E7454" s="8" t="inlineStr">
        <is>
          <t>Noor Vasquez</t>
        </is>
      </c>
      <c r="F7454" s="11" t="n">
        <v>1963</v>
      </c>
      <c r="G7454" s="8" t="inlineStr">
        <is>
          <t>Lamborghini</t>
        </is>
      </c>
      <c r="H7454" s="8" t="inlineStr">
        <is>
          <t>Huracan EVO</t>
        </is>
      </c>
      <c r="I7454" s="8" t="inlineStr">
        <is>
          <t>5LT1176HYDL7LGW2R</t>
        </is>
      </c>
      <c r="J7454" s="8" t="inlineStr">
        <is>
          <t>03 - Supercar</t>
        </is>
      </c>
      <c r="K7454" s="12" t="n">
        <v>760000</v>
      </c>
      <c r="L7454" s="8" t="inlineStr">
        <is>
          <t>Washington</t>
        </is>
      </c>
      <c r="M7454" s="13" t="n">
        <v>13077.74</v>
      </c>
      <c r="N7454" s="13" t="n"/>
      <c r="O7454" s="8" t="inlineStr">
        <is>
          <t>Prior carrier non-renewal / cancellation</t>
        </is>
      </c>
    </row>
    <row r="7455">
      <c r="A7455" s="8" t="inlineStr">
        <is>
          <t>f183af7c-775d-5af7-8865-d04dccbabc50</t>
        </is>
      </c>
      <c r="B7455" s="9" t="inlineStr">
        <is>
          <t>2026-04</t>
        </is>
      </c>
      <c r="C7455" s="10" t="n"/>
      <c r="D7455" s="9" t="inlineStr">
        <is>
          <t>Declined</t>
        </is>
      </c>
      <c r="E7455" s="8" t="inlineStr">
        <is>
          <t>Wilhelmina Farkas</t>
        </is>
      </c>
      <c r="F7455" s="11" t="n">
        <v>1976</v>
      </c>
      <c r="G7455" s="8" t="inlineStr">
        <is>
          <t>Aston Martin</t>
        </is>
      </c>
      <c r="H7455" s="8" t="inlineStr">
        <is>
          <t>DB12</t>
        </is>
      </c>
      <c r="I7455" s="8" t="inlineStr">
        <is>
          <t>JVTSV7XJN68WRFWAL</t>
        </is>
      </c>
      <c r="J7455" s="8" t="inlineStr">
        <is>
          <t>02 - Sports / GT</t>
        </is>
      </c>
      <c r="K7455" s="12" t="n">
        <v>220000</v>
      </c>
      <c r="L7455" s="8" t="inlineStr">
        <is>
          <t>Wisconsin</t>
        </is>
      </c>
      <c r="M7455" s="13" t="n">
        <v>4582.64</v>
      </c>
      <c r="N7455" s="13" t="n"/>
      <c r="O7455" s="8" t="inlineStr">
        <is>
          <t>3 + at-fault claims - 5 yrs</t>
        </is>
      </c>
    </row>
    <row r="7456">
      <c r="A7456" s="8" t="inlineStr">
        <is>
          <t>f1c038a2-5892-5d19-b7be-f9e1dfca3291</t>
        </is>
      </c>
      <c r="B7456" s="9" t="inlineStr">
        <is>
          <t>2026-04</t>
        </is>
      </c>
      <c r="C7456" s="10" t="n"/>
      <c r="D7456" s="9" t="inlineStr">
        <is>
          <t>Declined</t>
        </is>
      </c>
      <c r="E7456" s="8" t="inlineStr">
        <is>
          <t>Callum Fairweather</t>
        </is>
      </c>
      <c r="F7456" s="11" t="n">
        <v>2010</v>
      </c>
      <c r="G7456" s="8" t="inlineStr">
        <is>
          <t>Mercedes-Benz</t>
        </is>
      </c>
      <c r="H7456" s="8" t="inlineStr">
        <is>
          <t>280SL Pagoda</t>
        </is>
      </c>
      <c r="I7456" s="8" t="inlineStr">
        <is>
          <t>CT5DVZLUDBWSGZZMH</t>
        </is>
      </c>
      <c r="J7456" s="8" t="inlineStr">
        <is>
          <t>07 - Post-War Classic (1946-1972)</t>
        </is>
      </c>
      <c r="K7456" s="12" t="n">
        <v>505000</v>
      </c>
      <c r="L7456" s="8" t="inlineStr">
        <is>
          <t>New York</t>
        </is>
      </c>
      <c r="M7456" s="13" t="n">
        <v>5244.38</v>
      </c>
      <c r="N7456" s="13" t="n"/>
      <c r="O7456" s="8" t="inlineStr">
        <is>
          <t>3 + at-fault claims - 5 yrs</t>
        </is>
      </c>
    </row>
    <row r="7457">
      <c r="A7457" s="8" t="inlineStr">
        <is>
          <t>f364c164-c6e7-5a04-90b6-539a0d823e28</t>
        </is>
      </c>
      <c r="B7457" s="9" t="inlineStr">
        <is>
          <t>2026-04</t>
        </is>
      </c>
      <c r="C7457" s="10" t="n"/>
      <c r="D7457" s="9" t="inlineStr">
        <is>
          <t>Declined</t>
        </is>
      </c>
      <c r="E7457" s="8" t="inlineStr">
        <is>
          <t>Noor Delacroix</t>
        </is>
      </c>
      <c r="F7457" s="11" t="n">
        <v>1962</v>
      </c>
      <c r="G7457" s="8" t="inlineStr">
        <is>
          <t>Lamborghini</t>
        </is>
      </c>
      <c r="H7457" s="8" t="inlineStr">
        <is>
          <t>Huracan EVO</t>
        </is>
      </c>
      <c r="I7457" s="8" t="inlineStr">
        <is>
          <t>7PFKA4E8512MCGDXV</t>
        </is>
      </c>
      <c r="J7457" s="8" t="inlineStr">
        <is>
          <t>03 - Supercar</t>
        </is>
      </c>
      <c r="K7457" s="12" t="n">
        <v>290000</v>
      </c>
      <c r="L7457" s="8" t="inlineStr">
        <is>
          <t>Massachusetts</t>
        </is>
      </c>
      <c r="M7457" s="13" t="n">
        <v>7865.57</v>
      </c>
      <c r="N7457" s="13" t="n"/>
      <c r="O7457" s="8" t="inlineStr">
        <is>
          <t>3 + at-fault claims - 5 yrs</t>
        </is>
      </c>
    </row>
    <row r="7458">
      <c r="A7458" s="8" t="inlineStr">
        <is>
          <t>f63b6bdf-1c4e-5bb2-866b-daf870f4e753</t>
        </is>
      </c>
      <c r="B7458" s="9" t="inlineStr">
        <is>
          <t>2026-04</t>
        </is>
      </c>
      <c r="C7458" s="10" t="n"/>
      <c r="D7458" s="9" t="inlineStr">
        <is>
          <t>Declined</t>
        </is>
      </c>
      <c r="E7458" s="8" t="inlineStr">
        <is>
          <t>Marisol Merriweather</t>
        </is>
      </c>
      <c r="F7458" s="11" t="n">
        <v>1962</v>
      </c>
      <c r="G7458" s="8" t="inlineStr">
        <is>
          <t>Porsche</t>
        </is>
      </c>
      <c r="H7458" s="8" t="inlineStr">
        <is>
          <t>911 Turbo S</t>
        </is>
      </c>
      <c r="I7458" s="8" t="inlineStr">
        <is>
          <t>PNRAPEWYUDB2UF95E</t>
        </is>
      </c>
      <c r="J7458" s="8" t="inlineStr">
        <is>
          <t>02 - Sports / GT</t>
        </is>
      </c>
      <c r="K7458" s="12" t="n">
        <v>420000</v>
      </c>
      <c r="L7458" s="8" t="inlineStr">
        <is>
          <t>South Dakota</t>
        </is>
      </c>
      <c r="M7458" s="13" t="n">
        <v>6597.17</v>
      </c>
      <c r="N7458" s="13" t="n"/>
      <c r="O7458" s="8" t="inlineStr">
        <is>
          <t>3 + at-fault claims - 5 yrs</t>
        </is>
      </c>
    </row>
    <row r="7459">
      <c r="A7459" s="8" t="inlineStr">
        <is>
          <t>f6518d62-c967-5bcd-9b33-5d5a6f034027</t>
        </is>
      </c>
      <c r="B7459" s="9" t="inlineStr">
        <is>
          <t>2026-04</t>
        </is>
      </c>
      <c r="C7459" s="10" t="n"/>
      <c r="D7459" s="9" t="inlineStr">
        <is>
          <t>Referred</t>
        </is>
      </c>
      <c r="E7459" s="8" t="inlineStr">
        <is>
          <t>Ottilie Farkas</t>
        </is>
      </c>
      <c r="F7459" s="11" t="n">
        <v>2014</v>
      </c>
      <c r="G7459" s="8" t="inlineStr">
        <is>
          <t>Mercedes-Benz</t>
        </is>
      </c>
      <c r="H7459" s="8" t="inlineStr">
        <is>
          <t>AMG GT</t>
        </is>
      </c>
      <c r="I7459" s="8" t="inlineStr">
        <is>
          <t>LSFGGMBNC1AUCV1LM</t>
        </is>
      </c>
      <c r="J7459" s="8" t="inlineStr">
        <is>
          <t>02 - Sports / GT</t>
        </is>
      </c>
      <c r="K7459" s="12" t="n">
        <v>200000</v>
      </c>
      <c r="L7459" s="8" t="inlineStr">
        <is>
          <t>Kentucky</t>
        </is>
      </c>
      <c r="M7459" s="13" t="n">
        <v>4652.08</v>
      </c>
      <c r="N7459" s="13" t="n"/>
      <c r="O7459" s="8" t="inlineStr">
        <is>
          <t>1 at-fault claim over $100k</t>
        </is>
      </c>
    </row>
    <row r="7460">
      <c r="A7460" s="8" t="inlineStr">
        <is>
          <t>f7ae18ab-a7d7-592e-852d-54f2854ea636</t>
        </is>
      </c>
      <c r="B7460" s="9" t="inlineStr">
        <is>
          <t>2026-04</t>
        </is>
      </c>
      <c r="C7460" s="10" t="n"/>
      <c r="D7460" s="9" t="inlineStr">
        <is>
          <t>Referred</t>
        </is>
      </c>
      <c r="E7460" s="8" t="inlineStr">
        <is>
          <t>Leopold Underwood</t>
        </is>
      </c>
      <c r="F7460" s="11" t="n">
        <v>2010</v>
      </c>
      <c r="G7460" s="8" t="inlineStr">
        <is>
          <t>Aston Martin</t>
        </is>
      </c>
      <c r="H7460" s="8" t="inlineStr">
        <is>
          <t>DB12</t>
        </is>
      </c>
      <c r="I7460" s="8" t="inlineStr">
        <is>
          <t>XWLZTR111WEMM4ARB</t>
        </is>
      </c>
      <c r="J7460" s="8" t="inlineStr">
        <is>
          <t>02 - Sports / GT</t>
        </is>
      </c>
      <c r="K7460" s="12" t="n">
        <v>300000</v>
      </c>
      <c r="L7460" s="8" t="inlineStr">
        <is>
          <t>Mississippi</t>
        </is>
      </c>
      <c r="M7460" s="13" t="n">
        <v>5051.89</v>
      </c>
      <c r="N7460" s="13" t="n"/>
      <c r="O7460" s="8" t="inlineStr">
        <is>
          <t>Prior carrier non-renewal / cancellation</t>
        </is>
      </c>
    </row>
    <row r="7461">
      <c r="A7461" s="8" t="inlineStr">
        <is>
          <t>f8255922-57da-5e24-8492-782545d12117</t>
        </is>
      </c>
      <c r="B7461" s="9" t="inlineStr">
        <is>
          <t>2026-04</t>
        </is>
      </c>
      <c r="C7461" s="10" t="n"/>
      <c r="D7461" s="9" t="inlineStr">
        <is>
          <t>Referred</t>
        </is>
      </c>
      <c r="E7461" s="8" t="inlineStr">
        <is>
          <t>Anouk Underwood</t>
        </is>
      </c>
      <c r="F7461" s="11" t="n">
        <v>1990</v>
      </c>
      <c r="G7461" s="8" t="inlineStr">
        <is>
          <t>Mercedes-Benz</t>
        </is>
      </c>
      <c r="H7461" s="8" t="inlineStr">
        <is>
          <t>AMG GT</t>
        </is>
      </c>
      <c r="I7461" s="8" t="inlineStr">
        <is>
          <t>3F4JV51MJ9KUGV7NC</t>
        </is>
      </c>
      <c r="J7461" s="8" t="inlineStr">
        <is>
          <t>02 - Sports / GT</t>
        </is>
      </c>
      <c r="K7461" s="12" t="n">
        <v>500000</v>
      </c>
      <c r="L7461" s="8" t="inlineStr">
        <is>
          <t>Utah</t>
        </is>
      </c>
      <c r="M7461" s="13" t="n">
        <v>8278.299999999999</v>
      </c>
      <c r="N7461" s="13" t="n"/>
      <c r="O7461" s="8" t="inlineStr">
        <is>
          <t>1 at-fault claim over $100k</t>
        </is>
      </c>
    </row>
    <row r="7462">
      <c r="A7462" s="8" t="inlineStr">
        <is>
          <t>f91aac94-8b4c-5b3a-b71a-da326d574c06</t>
        </is>
      </c>
      <c r="B7462" s="9" t="inlineStr">
        <is>
          <t>2026-04</t>
        </is>
      </c>
      <c r="C7462" s="10" t="n"/>
      <c r="D7462" s="9" t="inlineStr">
        <is>
          <t>Declined</t>
        </is>
      </c>
      <c r="E7462" s="8" t="inlineStr">
        <is>
          <t>Marisol Pennington</t>
        </is>
      </c>
      <c r="F7462" s="11" t="n">
        <v>1982</v>
      </c>
      <c r="G7462" s="8" t="inlineStr">
        <is>
          <t>Mercedes-Benz</t>
        </is>
      </c>
      <c r="H7462" s="8" t="inlineStr">
        <is>
          <t>AMG GT</t>
        </is>
      </c>
      <c r="I7462" s="8" t="inlineStr">
        <is>
          <t>BNCEAATSEW7TBVW1W</t>
        </is>
      </c>
      <c r="J7462" s="8" t="inlineStr">
        <is>
          <t>02 - Sports / GT</t>
        </is>
      </c>
      <c r="K7462" s="12" t="n">
        <v>870000</v>
      </c>
      <c r="L7462" s="8" t="inlineStr">
        <is>
          <t>Indiana</t>
        </is>
      </c>
      <c r="M7462" s="13" t="n">
        <v>13123.87</v>
      </c>
      <c r="N7462" s="13" t="n"/>
      <c r="O7462" s="8" t="inlineStr">
        <is>
          <t>3 + at-fault claims - 5 yrs</t>
        </is>
      </c>
    </row>
    <row r="7463">
      <c r="A7463" s="8" t="inlineStr">
        <is>
          <t>f954710f-2853-5a06-baa0-c9221bef75f3</t>
        </is>
      </c>
      <c r="B7463" s="9" t="inlineStr">
        <is>
          <t>2026-04</t>
        </is>
      </c>
      <c r="C7463" s="10" t="n"/>
      <c r="D7463" s="9" t="inlineStr">
        <is>
          <t>Declined</t>
        </is>
      </c>
      <c r="E7463" s="8" t="inlineStr">
        <is>
          <t>Fenwick Farkas</t>
        </is>
      </c>
      <c r="F7463" s="11" t="n">
        <v>2015</v>
      </c>
      <c r="G7463" s="8" t="inlineStr">
        <is>
          <t>Porsche</t>
        </is>
      </c>
      <c r="H7463" s="8" t="inlineStr">
        <is>
          <t>911 Turbo S</t>
        </is>
      </c>
      <c r="I7463" s="8" t="inlineStr">
        <is>
          <t>WHJTCV1B8NV6X3X5N</t>
        </is>
      </c>
      <c r="J7463" s="8" t="inlineStr">
        <is>
          <t>02 - Sports / GT</t>
        </is>
      </c>
      <c r="K7463" s="12" t="n">
        <v>845000</v>
      </c>
      <c r="L7463" s="8" t="inlineStr">
        <is>
          <t>Oklahoma</t>
        </is>
      </c>
      <c r="M7463" s="13" t="n">
        <v>13057.64</v>
      </c>
      <c r="N7463" s="13" t="n"/>
      <c r="O7463" s="8" t="inlineStr">
        <is>
          <t>3 + at-fault claims - 5 yrs</t>
        </is>
      </c>
    </row>
    <row r="7464">
      <c r="A7464" s="8" t="inlineStr">
        <is>
          <t>fa6d50e5-3f05-53f9-80ed-6e496c90f170</t>
        </is>
      </c>
      <c r="B7464" s="9" t="inlineStr">
        <is>
          <t>2026-04</t>
        </is>
      </c>
      <c r="C7464" s="10" t="n"/>
      <c r="D7464" s="9" t="inlineStr">
        <is>
          <t>Referred</t>
        </is>
      </c>
      <c r="E7464" s="8" t="inlineStr">
        <is>
          <t>Desmond Rourke</t>
        </is>
      </c>
      <c r="F7464" s="11" t="n">
        <v>1961</v>
      </c>
      <c r="G7464" s="8" t="inlineStr">
        <is>
          <t>BMW</t>
        </is>
      </c>
      <c r="H7464" s="8" t="inlineStr">
        <is>
          <t>M8 Competition</t>
        </is>
      </c>
      <c r="I7464" s="8" t="inlineStr">
        <is>
          <t>7ZWM1RL83FD0DRM7B</t>
        </is>
      </c>
      <c r="J7464" s="8" t="inlineStr">
        <is>
          <t>02 - Sports / GT</t>
        </is>
      </c>
      <c r="K7464" s="12" t="n">
        <v>1075000</v>
      </c>
      <c r="L7464" s="8" t="inlineStr">
        <is>
          <t>Massachusetts</t>
        </is>
      </c>
      <c r="M7464" s="13" t="n">
        <v>13944.58</v>
      </c>
      <c r="N7464" s="13" t="n"/>
      <c r="O7464" s="8" t="inlineStr">
        <is>
          <t>1 at-fault claim over $100k</t>
        </is>
      </c>
    </row>
    <row r="7465">
      <c r="A7465" s="8" t="inlineStr">
        <is>
          <t>fb260afa-4a3e-5249-bb54-40640c1fb17c</t>
        </is>
      </c>
      <c r="B7465" s="9" t="inlineStr">
        <is>
          <t>2026-04</t>
        </is>
      </c>
      <c r="C7465" s="10" t="n"/>
      <c r="D7465" s="9" t="inlineStr">
        <is>
          <t>Declined</t>
        </is>
      </c>
      <c r="E7465" s="8" t="inlineStr">
        <is>
          <t>Saoirse Merriweather</t>
        </is>
      </c>
      <c r="F7465" s="11" t="n">
        <v>1981</v>
      </c>
      <c r="G7465" s="8" t="inlineStr">
        <is>
          <t>McLaren</t>
        </is>
      </c>
      <c r="H7465" s="8" t="inlineStr">
        <is>
          <t>750S</t>
        </is>
      </c>
      <c r="I7465" s="8" t="inlineStr">
        <is>
          <t>ER6JJZTJP9U5WZMGA</t>
        </is>
      </c>
      <c r="J7465" s="8" t="inlineStr">
        <is>
          <t>03 - Supercar</t>
        </is>
      </c>
      <c r="K7465" s="12" t="n">
        <v>575000</v>
      </c>
      <c r="L7465" s="8" t="inlineStr">
        <is>
          <t>West Virginia</t>
        </is>
      </c>
      <c r="M7465" s="13" t="n">
        <v>13707.78</v>
      </c>
      <c r="N7465" s="13" t="n"/>
      <c r="O7465" s="8" t="inlineStr">
        <is>
          <t>3 + at-fault claims - 5 yrs</t>
        </is>
      </c>
    </row>
    <row r="7466">
      <c r="A7466" s="8" t="inlineStr">
        <is>
          <t>fb2c08b7-738f-5559-befd-69a8dc3b87d4</t>
        </is>
      </c>
      <c r="B7466" s="9" t="inlineStr">
        <is>
          <t>2026-04</t>
        </is>
      </c>
      <c r="C7466" s="10" t="n"/>
      <c r="D7466" s="9" t="inlineStr">
        <is>
          <t>Declined</t>
        </is>
      </c>
      <c r="E7466" s="8" t="inlineStr">
        <is>
          <t>Lorenzo Whitlock</t>
        </is>
      </c>
      <c r="F7466" s="11" t="n">
        <v>1995</v>
      </c>
      <c r="G7466" s="8" t="inlineStr">
        <is>
          <t>Bentley</t>
        </is>
      </c>
      <c r="H7466" s="8" t="inlineStr">
        <is>
          <t>Continental GT</t>
        </is>
      </c>
      <c r="I7466" s="8" t="inlineStr">
        <is>
          <t>9A4FLL8HEEJ3A9U1Z</t>
        </is>
      </c>
      <c r="J7466" s="8" t="inlineStr">
        <is>
          <t>02 - Sports / GT</t>
        </is>
      </c>
      <c r="K7466" s="12" t="n">
        <v>525000</v>
      </c>
      <c r="L7466" s="8" t="inlineStr">
        <is>
          <t>Texas</t>
        </is>
      </c>
      <c r="M7466" s="13" t="n">
        <v>7404.48</v>
      </c>
      <c r="N7466" s="13" t="n"/>
      <c r="O7466" s="8" t="inlineStr">
        <is>
          <t>3 + at-fault claims - 5 yrs</t>
        </is>
      </c>
    </row>
    <row r="7467">
      <c r="A7467" s="8" t="inlineStr">
        <is>
          <t>fb783b33-4d6b-5c63-a3d7-4ff048f49a60</t>
        </is>
      </c>
      <c r="B7467" s="9" t="inlineStr">
        <is>
          <t>2026-04</t>
        </is>
      </c>
      <c r="C7467" s="10" t="n"/>
      <c r="D7467" s="9" t="inlineStr">
        <is>
          <t>Referred</t>
        </is>
      </c>
      <c r="E7467" s="8" t="inlineStr">
        <is>
          <t>Saoirse Bellandi</t>
        </is>
      </c>
      <c r="F7467" s="11" t="n">
        <v>1968</v>
      </c>
      <c r="G7467" s="8" t="inlineStr">
        <is>
          <t>Singer</t>
        </is>
      </c>
      <c r="H7467" s="8" t="inlineStr">
        <is>
          <t>911 Reimagined</t>
        </is>
      </c>
      <c r="I7467" s="8" t="inlineStr">
        <is>
          <t>KFKDZ1J536KAC15VB</t>
        </is>
      </c>
      <c r="J7467" s="8" t="inlineStr">
        <is>
          <t>11 - Restomod / Coachbuilt / Bespoke</t>
        </is>
      </c>
      <c r="K7467" s="12" t="n">
        <v>1080000</v>
      </c>
      <c r="L7467" s="8" t="inlineStr">
        <is>
          <t>Illinois</t>
        </is>
      </c>
      <c r="M7467" s="13" t="n">
        <v>18844.98</v>
      </c>
      <c r="N7467" s="13" t="n"/>
      <c r="O7467" s="8" t="inlineStr">
        <is>
          <t>Prior carrier non-renewal / cancellation</t>
        </is>
      </c>
    </row>
    <row r="7468">
      <c r="A7468" s="8" t="inlineStr">
        <is>
          <t>fd232993-0247-50f8-bcbe-10d52b6e6822</t>
        </is>
      </c>
      <c r="B7468" s="9" t="inlineStr">
        <is>
          <t>2026-04</t>
        </is>
      </c>
      <c r="C7468" s="10" t="n"/>
      <c r="D7468" s="9" t="inlineStr">
        <is>
          <t>Referred</t>
        </is>
      </c>
      <c r="E7468" s="8" t="inlineStr">
        <is>
          <t>Marisol Merriweather</t>
        </is>
      </c>
      <c r="F7468" s="11" t="n">
        <v>1961</v>
      </c>
      <c r="G7468" s="8" t="inlineStr">
        <is>
          <t>BMW</t>
        </is>
      </c>
      <c r="H7468" s="8" t="inlineStr">
        <is>
          <t>M8 Competition</t>
        </is>
      </c>
      <c r="I7468" s="8" t="inlineStr">
        <is>
          <t>0GRBPRZER0E7Y9WEE</t>
        </is>
      </c>
      <c r="J7468" s="8" t="inlineStr">
        <is>
          <t>02 - Sports / GT</t>
        </is>
      </c>
      <c r="K7468" s="12" t="n">
        <v>245000</v>
      </c>
      <c r="L7468" s="8" t="inlineStr">
        <is>
          <t>South Carolina</t>
        </is>
      </c>
      <c r="M7468" s="13" t="n">
        <v>5273.51</v>
      </c>
      <c r="N7468" s="13" t="n"/>
      <c r="O7468" s="8" t="inlineStr">
        <is>
          <t>Prior carrier non-renewal / cancellation</t>
        </is>
      </c>
    </row>
    <row r="7469">
      <c r="A7469" s="8" t="inlineStr">
        <is>
          <t>006c6387-66dd-5a4d-9423-38f621491142</t>
        </is>
      </c>
      <c r="B7469" s="9" t="inlineStr">
        <is>
          <t>2026-05</t>
        </is>
      </c>
      <c r="C7469" s="10" t="n"/>
      <c r="D7469" s="9" t="inlineStr">
        <is>
          <t>Referred</t>
        </is>
      </c>
      <c r="E7469" s="8" t="inlineStr">
        <is>
          <t>Priya Pennington</t>
        </is>
      </c>
      <c r="F7469" s="11" t="n">
        <v>1994</v>
      </c>
      <c r="G7469" s="8" t="inlineStr">
        <is>
          <t>Mercedes-Benz</t>
        </is>
      </c>
      <c r="H7469" s="8" t="inlineStr">
        <is>
          <t>280SL Pagoda</t>
        </is>
      </c>
      <c r="I7469" s="8" t="inlineStr">
        <is>
          <t>EFK391AW3KDS65PZL</t>
        </is>
      </c>
      <c r="J7469" s="8" t="inlineStr">
        <is>
          <t>07 - Post-War Classic (1946-1972)</t>
        </is>
      </c>
      <c r="K7469" s="12" t="n">
        <v>435000</v>
      </c>
      <c r="L7469" s="8" t="inlineStr">
        <is>
          <t>West Virginia</t>
        </is>
      </c>
      <c r="M7469" s="13" t="n">
        <v>5239.7</v>
      </c>
      <c r="N7469" s="13" t="n"/>
      <c r="O7469" s="8" t="inlineStr">
        <is>
          <t>1 theft / total loss claim</t>
        </is>
      </c>
    </row>
    <row r="7470">
      <c r="A7470" s="8" t="inlineStr">
        <is>
          <t>00f6f434-0e79-5aaf-911b-8b0755e9b710</t>
        </is>
      </c>
      <c r="B7470" s="9" t="inlineStr">
        <is>
          <t>2026-05</t>
        </is>
      </c>
      <c r="C7470" s="10" t="n"/>
      <c r="D7470" s="9" t="inlineStr">
        <is>
          <t>Declined</t>
        </is>
      </c>
      <c r="E7470" s="8" t="inlineStr">
        <is>
          <t>Fenwick Ashcombe</t>
        </is>
      </c>
      <c r="F7470" s="11" t="n">
        <v>1979</v>
      </c>
      <c r="G7470" s="8" t="inlineStr">
        <is>
          <t>Lamborghini</t>
        </is>
      </c>
      <c r="H7470" s="8" t="inlineStr">
        <is>
          <t>Huracan EVO</t>
        </is>
      </c>
      <c r="I7470" s="8" t="inlineStr">
        <is>
          <t>Z7LY1US3M2S12HN60</t>
        </is>
      </c>
      <c r="J7470" s="8" t="inlineStr">
        <is>
          <t>03 - Supercar</t>
        </is>
      </c>
      <c r="K7470" s="12" t="n">
        <v>725000</v>
      </c>
      <c r="L7470" s="8" t="inlineStr">
        <is>
          <t>Delaware</t>
        </is>
      </c>
      <c r="M7470" s="13" t="n">
        <v>16244.1</v>
      </c>
      <c r="N7470" s="13" t="n"/>
      <c r="O7470" s="8" t="inlineStr">
        <is>
          <t>3 + at-fault claims - 5 yrs</t>
        </is>
      </c>
    </row>
    <row r="7471">
      <c r="A7471" s="8" t="inlineStr">
        <is>
          <t>038e0a97-98af-54dc-879f-3217e499ecd7</t>
        </is>
      </c>
      <c r="B7471" s="9" t="inlineStr">
        <is>
          <t>2026-05</t>
        </is>
      </c>
      <c r="C7471" s="10" t="n"/>
      <c r="D7471" s="9" t="inlineStr">
        <is>
          <t>Referred</t>
        </is>
      </c>
      <c r="E7471" s="8" t="inlineStr">
        <is>
          <t>Emiliano Chattopadhyay</t>
        </is>
      </c>
      <c r="F7471" s="11" t="n">
        <v>1979</v>
      </c>
      <c r="G7471" s="8" t="inlineStr">
        <is>
          <t>Singer</t>
        </is>
      </c>
      <c r="H7471" s="8" t="inlineStr">
        <is>
          <t>911 Reimagined</t>
        </is>
      </c>
      <c r="I7471" s="8" t="inlineStr">
        <is>
          <t>H4CMSP3KSR9VB5W0K</t>
        </is>
      </c>
      <c r="J7471" s="8" t="inlineStr">
        <is>
          <t>11 - Restomod / Coachbuilt / Bespoke</t>
        </is>
      </c>
      <c r="K7471" s="12" t="n">
        <v>1095000</v>
      </c>
      <c r="L7471" s="8" t="inlineStr">
        <is>
          <t>Illinois</t>
        </is>
      </c>
      <c r="M7471" s="13" t="n">
        <v>19106.72</v>
      </c>
      <c r="N7471" s="13" t="n"/>
      <c r="O7471" s="8" t="inlineStr">
        <is>
          <t>1 theft / total loss claim</t>
        </is>
      </c>
    </row>
    <row r="7472">
      <c r="A7472" s="8" t="inlineStr">
        <is>
          <t>04d1cb1d-d6d5-56e1-adab-eb635e6ab41b</t>
        </is>
      </c>
      <c r="B7472" s="9" t="inlineStr">
        <is>
          <t>2026-05</t>
        </is>
      </c>
      <c r="C7472" s="10" t="n"/>
      <c r="D7472" s="9" t="inlineStr">
        <is>
          <t>Declined</t>
        </is>
      </c>
      <c r="E7472" s="8" t="inlineStr">
        <is>
          <t>Anouk Vandermeer</t>
        </is>
      </c>
      <c r="F7472" s="11" t="n">
        <v>2015</v>
      </c>
      <c r="G7472" s="8" t="inlineStr">
        <is>
          <t>Ferrari</t>
        </is>
      </c>
      <c r="H7472" s="8" t="inlineStr">
        <is>
          <t>296 GTB</t>
        </is>
      </c>
      <c r="I7472" s="8" t="inlineStr">
        <is>
          <t>7GMSV69EVPK5MK41V</t>
        </is>
      </c>
      <c r="J7472" s="8" t="inlineStr">
        <is>
          <t>03 - Supercar</t>
        </is>
      </c>
      <c r="K7472" s="12" t="n">
        <v>1005000</v>
      </c>
      <c r="L7472" s="8" t="inlineStr">
        <is>
          <t>New Hampshire</t>
        </is>
      </c>
      <c r="M7472" s="13" t="n">
        <v>15776.6</v>
      </c>
      <c r="N7472" s="13" t="n"/>
      <c r="O7472" s="8" t="inlineStr">
        <is>
          <t>3 + at-fault claims - 5 yrs</t>
        </is>
      </c>
    </row>
    <row r="7473">
      <c r="A7473" s="8" t="inlineStr">
        <is>
          <t>05240f4e-7e19-5101-be34-032c5670b90c</t>
        </is>
      </c>
      <c r="B7473" s="9" t="inlineStr">
        <is>
          <t>2026-05</t>
        </is>
      </c>
      <c r="C7473" s="10" t="n"/>
      <c r="D7473" s="9" t="inlineStr">
        <is>
          <t>Referred</t>
        </is>
      </c>
      <c r="E7473" s="8" t="inlineStr">
        <is>
          <t>Wilhelmina Castellanos</t>
        </is>
      </c>
      <c r="F7473" s="11" t="n">
        <v>1982</v>
      </c>
      <c r="G7473" s="8" t="inlineStr">
        <is>
          <t>Lamborghini</t>
        </is>
      </c>
      <c r="H7473" s="8" t="inlineStr">
        <is>
          <t>Huracan EVO</t>
        </is>
      </c>
      <c r="I7473" s="8" t="inlineStr">
        <is>
          <t>U1MADRPXYNNXY5M9R</t>
        </is>
      </c>
      <c r="J7473" s="8" t="inlineStr">
        <is>
          <t>03 - Supercar</t>
        </is>
      </c>
      <c r="K7473" s="12" t="n">
        <v>1100000</v>
      </c>
      <c r="L7473" s="8" t="inlineStr">
        <is>
          <t>Indiana</t>
        </is>
      </c>
      <c r="M7473" s="13" t="n">
        <v>20422.64</v>
      </c>
      <c r="N7473" s="13" t="n"/>
      <c r="O7473" s="8" t="inlineStr">
        <is>
          <t>1 at-fault claim over $100k</t>
        </is>
      </c>
    </row>
    <row r="7474">
      <c r="A7474" s="8" t="inlineStr">
        <is>
          <t>0575e2e9-c4c2-5814-8220-5fd8bdc5afa4</t>
        </is>
      </c>
      <c r="B7474" s="9" t="inlineStr">
        <is>
          <t>2026-05</t>
        </is>
      </c>
      <c r="C7474" s="10" t="n"/>
      <c r="D7474" s="9" t="inlineStr">
        <is>
          <t>Declined</t>
        </is>
      </c>
      <c r="E7474" s="8" t="inlineStr">
        <is>
          <t>Ottilie Blackwood</t>
        </is>
      </c>
      <c r="F7474" s="11" t="n">
        <v>2023</v>
      </c>
      <c r="G7474" s="8" t="inlineStr">
        <is>
          <t>Maserati</t>
        </is>
      </c>
      <c r="H7474" s="8" t="inlineStr">
        <is>
          <t>GranTurismo</t>
        </is>
      </c>
      <c r="I7474" s="8" t="inlineStr">
        <is>
          <t>EGGAZ53TKDFSC235J</t>
        </is>
      </c>
      <c r="J7474" s="8" t="inlineStr">
        <is>
          <t>02 - Sports / GT</t>
        </is>
      </c>
      <c r="K7474" s="12" t="n">
        <v>505000</v>
      </c>
      <c r="L7474" s="8" t="inlineStr">
        <is>
          <t>Alabama</t>
        </is>
      </c>
      <c r="M7474" s="13" t="n">
        <v>7865.61</v>
      </c>
      <c r="N7474" s="13" t="n"/>
      <c r="O7474" s="8" t="inlineStr">
        <is>
          <t>3 + at-fault claims - 5 yrs</t>
        </is>
      </c>
    </row>
    <row r="7475">
      <c r="A7475" s="8" t="inlineStr">
        <is>
          <t>07944108-0b62-5b96-a4fb-7898ce533766</t>
        </is>
      </c>
      <c r="B7475" s="9" t="inlineStr">
        <is>
          <t>2026-05</t>
        </is>
      </c>
      <c r="C7475" s="10" t="n"/>
      <c r="D7475" s="9" t="inlineStr">
        <is>
          <t>Declined</t>
        </is>
      </c>
      <c r="E7475" s="8" t="inlineStr">
        <is>
          <t>Delphine Pennington</t>
        </is>
      </c>
      <c r="F7475" s="11" t="n">
        <v>2013</v>
      </c>
      <c r="G7475" s="8" t="inlineStr">
        <is>
          <t>Ferrari</t>
        </is>
      </c>
      <c r="H7475" s="8" t="inlineStr">
        <is>
          <t>SF90 Stradale</t>
        </is>
      </c>
      <c r="I7475" s="8" t="inlineStr">
        <is>
          <t>0FUF2LKKFD1BC8HTJ</t>
        </is>
      </c>
      <c r="J7475" s="8" t="inlineStr">
        <is>
          <t>03 - Supercar</t>
        </is>
      </c>
      <c r="K7475" s="12" t="n">
        <v>520000</v>
      </c>
      <c r="L7475" s="8" t="inlineStr">
        <is>
          <t>California</t>
        </is>
      </c>
      <c r="M7475" s="13" t="n">
        <v>12583.02</v>
      </c>
      <c r="N7475" s="13" t="n"/>
      <c r="O7475" s="8" t="inlineStr">
        <is>
          <t>3 + at-fault claims - 5 yrs</t>
        </is>
      </c>
    </row>
    <row r="7476">
      <c r="A7476" s="8" t="inlineStr">
        <is>
          <t>0846185f-11da-5131-be6c-ee126ddd8b3f</t>
        </is>
      </c>
      <c r="B7476" s="9" t="inlineStr">
        <is>
          <t>2026-05</t>
        </is>
      </c>
      <c r="C7476" s="10" t="n"/>
      <c r="D7476" s="9" t="inlineStr">
        <is>
          <t>Declined</t>
        </is>
      </c>
      <c r="E7476" s="8" t="inlineStr">
        <is>
          <t>Fitzgerald Delacroix</t>
        </is>
      </c>
      <c r="F7476" s="11" t="n">
        <v>2001</v>
      </c>
      <c r="G7476" s="8" t="inlineStr">
        <is>
          <t>Singer</t>
        </is>
      </c>
      <c r="H7476" s="8" t="inlineStr">
        <is>
          <t>911 Reimagined</t>
        </is>
      </c>
      <c r="I7476" s="8" t="inlineStr">
        <is>
          <t>0U79M3FR7JBTCE1W6</t>
        </is>
      </c>
      <c r="J7476" s="8" t="inlineStr">
        <is>
          <t>11 - Restomod / Coachbuilt / Bespoke</t>
        </is>
      </c>
      <c r="K7476" s="12" t="n">
        <v>370000</v>
      </c>
      <c r="L7476" s="8" t="inlineStr">
        <is>
          <t>New Jersey</t>
        </is>
      </c>
      <c r="M7476" s="13" t="n">
        <v>5590.49</v>
      </c>
      <c r="N7476" s="13" t="n"/>
      <c r="O7476" s="8" t="inlineStr">
        <is>
          <t>3 + at-fault claims - 5 yrs</t>
        </is>
      </c>
    </row>
    <row r="7477">
      <c r="A7477" s="8" t="inlineStr">
        <is>
          <t>0a0382ba-f1fc-5932-8e5c-22ce5a52eb28</t>
        </is>
      </c>
      <c r="B7477" s="9" t="inlineStr">
        <is>
          <t>2026-05</t>
        </is>
      </c>
      <c r="C7477" s="10" t="n"/>
      <c r="D7477" s="9" t="inlineStr">
        <is>
          <t>Declined</t>
        </is>
      </c>
      <c r="E7477" s="8" t="inlineStr">
        <is>
          <t>Cassius Bellandi</t>
        </is>
      </c>
      <c r="F7477" s="11" t="n">
        <v>2011</v>
      </c>
      <c r="G7477" s="8" t="inlineStr">
        <is>
          <t>Maserati</t>
        </is>
      </c>
      <c r="H7477" s="8" t="inlineStr">
        <is>
          <t>GranTurismo</t>
        </is>
      </c>
      <c r="I7477" s="8" t="inlineStr">
        <is>
          <t>GRZPFY3EUGZPJMWFM</t>
        </is>
      </c>
      <c r="J7477" s="8" t="inlineStr">
        <is>
          <t>02 - Sports / GT</t>
        </is>
      </c>
      <c r="K7477" s="12" t="n">
        <v>640000</v>
      </c>
      <c r="L7477" s="8" t="inlineStr">
        <is>
          <t>Utah</t>
        </is>
      </c>
      <c r="M7477" s="13" t="n">
        <v>10596.23</v>
      </c>
      <c r="N7477" s="13" t="n"/>
      <c r="O7477" s="8" t="inlineStr">
        <is>
          <t>3 + at-fault claims - 5 yrs</t>
        </is>
      </c>
    </row>
    <row r="7478">
      <c r="A7478" s="8" t="inlineStr">
        <is>
          <t>0a270f2e-6b06-5f2a-b3c8-20c408577ee5</t>
        </is>
      </c>
      <c r="B7478" s="9" t="inlineStr">
        <is>
          <t>2026-05</t>
        </is>
      </c>
      <c r="C7478" s="10" t="n"/>
      <c r="D7478" s="9" t="inlineStr">
        <is>
          <t>Declined</t>
        </is>
      </c>
      <c r="E7478" s="8" t="inlineStr">
        <is>
          <t>Fitzgerald Rourke</t>
        </is>
      </c>
      <c r="F7478" s="11" t="n">
        <v>2016</v>
      </c>
      <c r="G7478" s="8" t="inlineStr">
        <is>
          <t>Mercedes-Benz</t>
        </is>
      </c>
      <c r="H7478" s="8" t="inlineStr">
        <is>
          <t>280SL Pagoda</t>
        </is>
      </c>
      <c r="I7478" s="8" t="inlineStr">
        <is>
          <t>LY15E5YKK1YX1VDZ5</t>
        </is>
      </c>
      <c r="J7478" s="8" t="inlineStr">
        <is>
          <t>07 - Post-War Classic (1946-1972)</t>
        </is>
      </c>
      <c r="K7478" s="12" t="n">
        <v>595000</v>
      </c>
      <c r="L7478" s="8" t="inlineStr">
        <is>
          <t>Texas</t>
        </is>
      </c>
      <c r="M7478" s="13" t="n">
        <v>5551.46</v>
      </c>
      <c r="N7478" s="13" t="n"/>
      <c r="O7478" s="8" t="inlineStr">
        <is>
          <t>3 + at-fault claims - 5 yrs</t>
        </is>
      </c>
    </row>
    <row r="7479">
      <c r="A7479" s="8" t="inlineStr">
        <is>
          <t>0ac3ee1b-1a3b-525e-b374-48ce85181dab</t>
        </is>
      </c>
      <c r="B7479" s="9" t="inlineStr">
        <is>
          <t>2026-05</t>
        </is>
      </c>
      <c r="C7479" s="10" t="n"/>
      <c r="D7479" s="9" t="inlineStr">
        <is>
          <t>Declined</t>
        </is>
      </c>
      <c r="E7479" s="8" t="inlineStr">
        <is>
          <t>Desmond Blackwood</t>
        </is>
      </c>
      <c r="F7479" s="11" t="n">
        <v>1970</v>
      </c>
      <c r="G7479" s="8" t="inlineStr">
        <is>
          <t>Maserati</t>
        </is>
      </c>
      <c r="H7479" s="8" t="inlineStr">
        <is>
          <t>GranTurismo</t>
        </is>
      </c>
      <c r="I7479" s="8" t="inlineStr">
        <is>
          <t>ZH51GSYKU63H53Y1L</t>
        </is>
      </c>
      <c r="J7479" s="8" t="inlineStr">
        <is>
          <t>02 - Sports / GT</t>
        </is>
      </c>
      <c r="K7479" s="12" t="n">
        <v>120000</v>
      </c>
      <c r="L7479" s="8" t="inlineStr">
        <is>
          <t>Colorado</t>
        </is>
      </c>
      <c r="M7479" s="13" t="n">
        <v>2291.32</v>
      </c>
      <c r="N7479" s="13" t="n"/>
      <c r="O7479" s="8" t="inlineStr">
        <is>
          <t>3 + at-fault claims - 5 yrs</t>
        </is>
      </c>
    </row>
    <row r="7480">
      <c r="A7480" s="8" t="inlineStr">
        <is>
          <t>0ad7c3d9-7e74-5410-95f0-2ce2918eaba0</t>
        </is>
      </c>
      <c r="B7480" s="9" t="inlineStr">
        <is>
          <t>2026-05</t>
        </is>
      </c>
      <c r="C7480" s="10" t="n"/>
      <c r="D7480" s="9" t="inlineStr">
        <is>
          <t>Referred</t>
        </is>
      </c>
      <c r="E7480" s="8" t="inlineStr">
        <is>
          <t>Horace Larsson</t>
        </is>
      </c>
      <c r="F7480" s="11" t="n">
        <v>2000</v>
      </c>
      <c r="G7480" s="8" t="inlineStr">
        <is>
          <t>BMW</t>
        </is>
      </c>
      <c r="H7480" s="8" t="inlineStr">
        <is>
          <t>M8 Competition</t>
        </is>
      </c>
      <c r="I7480" s="8" t="inlineStr">
        <is>
          <t>5SNBL85K4PZRDAYA2</t>
        </is>
      </c>
      <c r="J7480" s="8" t="inlineStr">
        <is>
          <t>02 - Sports / GT</t>
        </is>
      </c>
      <c r="K7480" s="12" t="n">
        <v>450000</v>
      </c>
      <c r="L7480" s="8" t="inlineStr">
        <is>
          <t>Virginia</t>
        </is>
      </c>
      <c r="M7480" s="13" t="n">
        <v>6941.04</v>
      </c>
      <c r="N7480" s="13" t="n"/>
      <c r="O7480" s="8" t="inlineStr">
        <is>
          <t>1 at-fault claim over $100k</t>
        </is>
      </c>
    </row>
    <row r="7481">
      <c r="A7481" s="8" t="inlineStr">
        <is>
          <t>0afe0e23-42b9-5b26-b5db-c74c9fe8a45f</t>
        </is>
      </c>
      <c r="B7481" s="9" t="inlineStr">
        <is>
          <t>2026-05</t>
        </is>
      </c>
      <c r="C7481" s="10" t="n"/>
      <c r="D7481" s="9" t="inlineStr">
        <is>
          <t>Declined</t>
        </is>
      </c>
      <c r="E7481" s="8" t="inlineStr">
        <is>
          <t>Delphine Montoya</t>
        </is>
      </c>
      <c r="F7481" s="11" t="n">
        <v>1961</v>
      </c>
      <c r="G7481" s="8" t="inlineStr">
        <is>
          <t>Alfa Romeo</t>
        </is>
      </c>
      <c r="H7481" s="8" t="inlineStr">
        <is>
          <t>8C 2900</t>
        </is>
      </c>
      <c r="I7481" s="8" t="inlineStr">
        <is>
          <t>56FYGN014M6FY7U8D</t>
        </is>
      </c>
      <c r="J7481" s="8" t="inlineStr">
        <is>
          <t>06 - Vintage Pre-War (pre-1946)</t>
        </is>
      </c>
      <c r="K7481" s="12" t="n">
        <v>805000</v>
      </c>
      <c r="L7481" s="8" t="inlineStr">
        <is>
          <t>Texas</t>
        </is>
      </c>
      <c r="M7481" s="13" t="n">
        <v>6637.45</v>
      </c>
      <c r="N7481" s="13" t="n"/>
      <c r="O7481" s="8" t="inlineStr">
        <is>
          <t>3 + at-fault claims - 5 yrs</t>
        </is>
      </c>
    </row>
    <row r="7482">
      <c r="A7482" s="8" t="inlineStr">
        <is>
          <t>0b0a9f8b-5b00-592a-acbf-74141d31a48c</t>
        </is>
      </c>
      <c r="B7482" s="9" t="inlineStr">
        <is>
          <t>2026-05</t>
        </is>
      </c>
      <c r="C7482" s="10" t="n"/>
      <c r="D7482" s="9" t="inlineStr">
        <is>
          <t>Declined</t>
        </is>
      </c>
      <c r="E7482" s="8" t="inlineStr">
        <is>
          <t>Mireille Nakashima</t>
        </is>
      </c>
      <c r="F7482" s="11" t="n">
        <v>2015</v>
      </c>
      <c r="G7482" s="8" t="inlineStr">
        <is>
          <t>Ferrari</t>
        </is>
      </c>
      <c r="H7482" s="8" t="inlineStr">
        <is>
          <t>296 GTB</t>
        </is>
      </c>
      <c r="I7482" s="8" t="inlineStr">
        <is>
          <t>TL5USHKT7UBD45WBK</t>
        </is>
      </c>
      <c r="J7482" s="8" t="inlineStr">
        <is>
          <t>03 - Supercar</t>
        </is>
      </c>
      <c r="K7482" s="12" t="n">
        <v>310000</v>
      </c>
      <c r="L7482" s="8" t="inlineStr">
        <is>
          <t>Texas</t>
        </is>
      </c>
      <c r="M7482" s="13" t="n">
        <v>7735.38</v>
      </c>
      <c r="N7482" s="13" t="n"/>
      <c r="O7482" s="8" t="inlineStr">
        <is>
          <t>3 + at-fault claims - 5 yrs</t>
        </is>
      </c>
    </row>
    <row r="7483">
      <c r="A7483" s="8" t="inlineStr">
        <is>
          <t>0b41717f-ad97-5586-999d-fe079ec501e7</t>
        </is>
      </c>
      <c r="B7483" s="9" t="inlineStr">
        <is>
          <t>2026-05</t>
        </is>
      </c>
      <c r="C7483" s="10" t="n"/>
      <c r="D7483" s="9" t="inlineStr">
        <is>
          <t>Declined</t>
        </is>
      </c>
      <c r="E7483" s="8" t="inlineStr">
        <is>
          <t>Wilhelmina Fairweather</t>
        </is>
      </c>
      <c r="F7483" s="11" t="n">
        <v>1976</v>
      </c>
      <c r="G7483" s="8" t="inlineStr">
        <is>
          <t>Porsche</t>
        </is>
      </c>
      <c r="H7483" s="8" t="inlineStr">
        <is>
          <t>911 Turbo S</t>
        </is>
      </c>
      <c r="I7483" s="8" t="inlineStr">
        <is>
          <t>4YRN1CH9810PEHDEZ</t>
        </is>
      </c>
      <c r="J7483" s="8" t="inlineStr">
        <is>
          <t>02 - Sports / GT</t>
        </is>
      </c>
      <c r="K7483" s="12" t="n">
        <v>820000</v>
      </c>
      <c r="L7483" s="8" t="inlineStr">
        <is>
          <t>Pennsylvania</t>
        </is>
      </c>
      <c r="M7483" s="13" t="n">
        <v>10056.6</v>
      </c>
      <c r="N7483" s="13" t="n"/>
      <c r="O7483" s="8" t="inlineStr">
        <is>
          <t>3 + at-fault claims - 5 yrs</t>
        </is>
      </c>
    </row>
    <row r="7484">
      <c r="A7484" s="8" t="inlineStr">
        <is>
          <t>0b5eaa94-e889-54f1-8050-1b93d61ec408</t>
        </is>
      </c>
      <c r="B7484" s="9" t="inlineStr">
        <is>
          <t>2026-05</t>
        </is>
      </c>
      <c r="C7484" s="10" t="n"/>
      <c r="D7484" s="9" t="inlineStr">
        <is>
          <t>Declined</t>
        </is>
      </c>
      <c r="E7484" s="8" t="inlineStr">
        <is>
          <t>Ramona Harrington</t>
        </is>
      </c>
      <c r="F7484" s="11" t="n">
        <v>1982</v>
      </c>
      <c r="G7484" s="8" t="inlineStr">
        <is>
          <t>Singer</t>
        </is>
      </c>
      <c r="H7484" s="8" t="inlineStr">
        <is>
          <t>911 Reimagined</t>
        </is>
      </c>
      <c r="I7484" s="8" t="inlineStr">
        <is>
          <t>WFXUX3UMJ6CLG4T0Z</t>
        </is>
      </c>
      <c r="J7484" s="8" t="inlineStr">
        <is>
          <t>11 - Restomod / Coachbuilt / Bespoke</t>
        </is>
      </c>
      <c r="K7484" s="12" t="n">
        <v>775000</v>
      </c>
      <c r="L7484" s="8" t="inlineStr">
        <is>
          <t>Tennessee</t>
        </is>
      </c>
      <c r="M7484" s="13" t="n">
        <v>11177.55</v>
      </c>
      <c r="N7484" s="13" t="n"/>
      <c r="O7484" s="8" t="inlineStr">
        <is>
          <t>3 + at-fault claims - 5 yrs</t>
        </is>
      </c>
    </row>
    <row r="7485">
      <c r="A7485" s="8" t="inlineStr">
        <is>
          <t>0cd440d6-6780-5263-ab85-b9ed23796b89</t>
        </is>
      </c>
      <c r="B7485" s="9" t="inlineStr">
        <is>
          <t>2026-05</t>
        </is>
      </c>
      <c r="C7485" s="10" t="n"/>
      <c r="D7485" s="9" t="inlineStr">
        <is>
          <t>Declined</t>
        </is>
      </c>
      <c r="E7485" s="8" t="inlineStr">
        <is>
          <t>Leopold Delacroix</t>
        </is>
      </c>
      <c r="F7485" s="11" t="n">
        <v>1990</v>
      </c>
      <c r="G7485" s="8" t="inlineStr">
        <is>
          <t>Porsche</t>
        </is>
      </c>
      <c r="H7485" s="8" t="inlineStr">
        <is>
          <t>911 Turbo S</t>
        </is>
      </c>
      <c r="I7485" s="8" t="inlineStr">
        <is>
          <t>7JS57BU90N90VZ0T4</t>
        </is>
      </c>
      <c r="J7485" s="8" t="inlineStr">
        <is>
          <t>02 - Sports / GT</t>
        </is>
      </c>
      <c r="K7485" s="12" t="n">
        <v>465000</v>
      </c>
      <c r="L7485" s="8" t="inlineStr">
        <is>
          <t>Wyoming</t>
        </is>
      </c>
      <c r="M7485" s="13" t="n">
        <v>7040.8</v>
      </c>
      <c r="N7485" s="13" t="n"/>
      <c r="O7485" s="8" t="inlineStr">
        <is>
          <t>3 + at-fault claims - 5 yrs</t>
        </is>
      </c>
    </row>
    <row r="7486">
      <c r="A7486" s="8" t="inlineStr">
        <is>
          <t>0e2f7aa4-1b55-55c7-8c71-36483c205095</t>
        </is>
      </c>
      <c r="B7486" s="9" t="inlineStr">
        <is>
          <t>2026-05</t>
        </is>
      </c>
      <c r="C7486" s="10" t="n"/>
      <c r="D7486" s="9" t="inlineStr">
        <is>
          <t>Referred</t>
        </is>
      </c>
      <c r="E7486" s="8" t="inlineStr">
        <is>
          <t>Anouk Ashcombe</t>
        </is>
      </c>
      <c r="F7486" s="11" t="n">
        <v>2004</v>
      </c>
      <c r="G7486" s="8" t="inlineStr">
        <is>
          <t>Ferrari</t>
        </is>
      </c>
      <c r="H7486" s="8" t="inlineStr">
        <is>
          <t>SF90 Stradale</t>
        </is>
      </c>
      <c r="I7486" s="8" t="inlineStr">
        <is>
          <t>W8N4W8H988WVA1D0J</t>
        </is>
      </c>
      <c r="J7486" s="8" t="inlineStr">
        <is>
          <t>03 - Supercar</t>
        </is>
      </c>
      <c r="K7486" s="12" t="n">
        <v>1335000</v>
      </c>
      <c r="L7486" s="8" t="inlineStr">
        <is>
          <t>California</t>
        </is>
      </c>
      <c r="M7486" s="13" t="n">
        <v>27203.77</v>
      </c>
      <c r="N7486" s="13" t="n"/>
      <c r="O7486" s="8" t="inlineStr">
        <is>
          <t>2 at-fault claims - 5 yrs</t>
        </is>
      </c>
    </row>
    <row r="7487">
      <c r="A7487" s="8" t="inlineStr">
        <is>
          <t>106ed4e3-2151-53a2-b194-ab8814f0e095</t>
        </is>
      </c>
      <c r="B7487" s="9" t="inlineStr">
        <is>
          <t>2026-05</t>
        </is>
      </c>
      <c r="C7487" s="10" t="n"/>
      <c r="D7487" s="9" t="inlineStr">
        <is>
          <t>Declined</t>
        </is>
      </c>
      <c r="E7487" s="8" t="inlineStr">
        <is>
          <t>Leopold Castellanos</t>
        </is>
      </c>
      <c r="F7487" s="11" t="n">
        <v>2020</v>
      </c>
      <c r="G7487" s="8" t="inlineStr">
        <is>
          <t>Ferrari</t>
        </is>
      </c>
      <c r="H7487" s="8" t="inlineStr">
        <is>
          <t>275 GTB/4</t>
        </is>
      </c>
      <c r="I7487" s="8" t="inlineStr">
        <is>
          <t>9KMBKMFT1LGU9VYXK</t>
        </is>
      </c>
      <c r="J7487" s="8" t="inlineStr">
        <is>
          <t>07 - Post-War Classic (1946-1972)</t>
        </is>
      </c>
      <c r="K7487" s="12" t="n">
        <v>495000</v>
      </c>
      <c r="L7487" s="8" t="inlineStr">
        <is>
          <t>Florida</t>
        </is>
      </c>
      <c r="M7487" s="13" t="n">
        <v>6365.89</v>
      </c>
      <c r="N7487" s="13" t="n"/>
      <c r="O7487" s="8" t="inlineStr">
        <is>
          <t>3 + at-fault claims - 5 yrs</t>
        </is>
      </c>
    </row>
    <row r="7488">
      <c r="A7488" s="8" t="inlineStr">
        <is>
          <t>1111fd6d-f650-5f19-8b09-a12b929d5a12</t>
        </is>
      </c>
      <c r="B7488" s="9" t="inlineStr">
        <is>
          <t>2026-05</t>
        </is>
      </c>
      <c r="C7488" s="10" t="n"/>
      <c r="D7488" s="9" t="inlineStr">
        <is>
          <t>Referred</t>
        </is>
      </c>
      <c r="E7488" s="8" t="inlineStr">
        <is>
          <t>Cassius Nakashima</t>
        </is>
      </c>
      <c r="F7488" s="11" t="n">
        <v>1956</v>
      </c>
      <c r="G7488" s="8" t="inlineStr">
        <is>
          <t>Aston Martin</t>
        </is>
      </c>
      <c r="H7488" s="8" t="inlineStr">
        <is>
          <t>DB5</t>
        </is>
      </c>
      <c r="I7488" s="8" t="inlineStr">
        <is>
          <t>E656YUGJU8GSS6770</t>
        </is>
      </c>
      <c r="J7488" s="8" t="inlineStr">
        <is>
          <t>07 - Post-War Classic (1946-1972)</t>
        </is>
      </c>
      <c r="K7488" s="12" t="n">
        <v>295000</v>
      </c>
      <c r="L7488" s="8" t="inlineStr">
        <is>
          <t>New York</t>
        </is>
      </c>
      <c r="M7488" s="13" t="n">
        <v>3419.77</v>
      </c>
      <c r="N7488" s="13" t="n"/>
      <c r="O7488" s="8" t="inlineStr">
        <is>
          <t>1 at-fault claim over $100k</t>
        </is>
      </c>
    </row>
    <row r="7489">
      <c r="A7489" s="8" t="inlineStr">
        <is>
          <t>1156a6fd-ad58-5279-880f-060ec1f3e272</t>
        </is>
      </c>
      <c r="B7489" s="9" t="inlineStr">
        <is>
          <t>2026-05</t>
        </is>
      </c>
      <c r="C7489" s="10" t="n"/>
      <c r="D7489" s="9" t="inlineStr">
        <is>
          <t>Declined</t>
        </is>
      </c>
      <c r="E7489" s="8" t="inlineStr">
        <is>
          <t>Saoirse Montoya</t>
        </is>
      </c>
      <c r="F7489" s="11" t="n">
        <v>1974</v>
      </c>
      <c r="G7489" s="8" t="inlineStr">
        <is>
          <t>Bentley</t>
        </is>
      </c>
      <c r="H7489" s="8" t="inlineStr">
        <is>
          <t>Continental GT</t>
        </is>
      </c>
      <c r="I7489" s="8" t="inlineStr">
        <is>
          <t>KJ2SWCWT6DLXSJJFZ</t>
        </is>
      </c>
      <c r="J7489" s="8" t="inlineStr">
        <is>
          <t>02 - Sports / GT</t>
        </is>
      </c>
      <c r="K7489" s="12" t="n">
        <v>340000</v>
      </c>
      <c r="L7489" s="8" t="inlineStr">
        <is>
          <t>Minnesota</t>
        </is>
      </c>
      <c r="M7489" s="13" t="n">
        <v>6350.94</v>
      </c>
      <c r="N7489" s="13" t="n"/>
      <c r="O7489" s="8" t="inlineStr">
        <is>
          <t>3 + at-fault claims - 5 yrs</t>
        </is>
      </c>
    </row>
    <row r="7490">
      <c r="A7490" s="8" t="inlineStr">
        <is>
          <t>12849508-4c09-5750-91fb-df868c931328</t>
        </is>
      </c>
      <c r="B7490" s="9" t="inlineStr">
        <is>
          <t>2026-05</t>
        </is>
      </c>
      <c r="C7490" s="10" t="n"/>
      <c r="D7490" s="9" t="inlineStr">
        <is>
          <t>Declined</t>
        </is>
      </c>
      <c r="E7490" s="8" t="inlineStr">
        <is>
          <t>Ramona Whitlock</t>
        </is>
      </c>
      <c r="F7490" s="11" t="n">
        <v>1975</v>
      </c>
      <c r="G7490" s="8" t="inlineStr">
        <is>
          <t>Aston Martin</t>
        </is>
      </c>
      <c r="H7490" s="8" t="inlineStr">
        <is>
          <t>DB12</t>
        </is>
      </c>
      <c r="I7490" s="8" t="inlineStr">
        <is>
          <t>V8PAPYJMC3HUVJ3HH</t>
        </is>
      </c>
      <c r="J7490" s="8" t="inlineStr">
        <is>
          <t>02 - Sports / GT</t>
        </is>
      </c>
      <c r="K7490" s="12" t="n">
        <v>515000</v>
      </c>
      <c r="L7490" s="8" t="inlineStr">
        <is>
          <t>Georgia</t>
        </is>
      </c>
      <c r="M7490" s="13" t="n">
        <v>7073.96</v>
      </c>
      <c r="N7490" s="13" t="n"/>
      <c r="O7490" s="8" t="inlineStr">
        <is>
          <t>3 + at-fault claims - 5 yrs</t>
        </is>
      </c>
    </row>
    <row r="7491">
      <c r="A7491" s="8" t="inlineStr">
        <is>
          <t>14c5eaa0-0a67-55f3-abf2-f8cf5543b399</t>
        </is>
      </c>
      <c r="B7491" s="9" t="inlineStr">
        <is>
          <t>2026-05</t>
        </is>
      </c>
      <c r="C7491" s="10" t="n"/>
      <c r="D7491" s="9" t="inlineStr">
        <is>
          <t>Declined</t>
        </is>
      </c>
      <c r="E7491" s="8" t="inlineStr">
        <is>
          <t>Leopold Merriweather</t>
        </is>
      </c>
      <c r="F7491" s="11" t="n">
        <v>1998</v>
      </c>
      <c r="G7491" s="8" t="inlineStr">
        <is>
          <t>BMW</t>
        </is>
      </c>
      <c r="H7491" s="8" t="inlineStr">
        <is>
          <t>M8 Competition</t>
        </is>
      </c>
      <c r="I7491" s="8" t="inlineStr">
        <is>
          <t>T34TKM5TFARR2KGEJ</t>
        </is>
      </c>
      <c r="J7491" s="8" t="inlineStr">
        <is>
          <t>02 - Sports / GT</t>
        </is>
      </c>
      <c r="K7491" s="12" t="n">
        <v>175000</v>
      </c>
      <c r="L7491" s="8" t="inlineStr">
        <is>
          <t>Michigan</t>
        </is>
      </c>
      <c r="M7491" s="13" t="n">
        <v>4708.49</v>
      </c>
      <c r="N7491" s="13" t="n"/>
      <c r="O7491" s="8" t="inlineStr">
        <is>
          <t>3 + at-fault claims - 5 yrs</t>
        </is>
      </c>
    </row>
    <row r="7492">
      <c r="A7492" s="8" t="inlineStr">
        <is>
          <t>1544c98a-a5e5-5530-8980-7d297d85e93a</t>
        </is>
      </c>
      <c r="B7492" s="9" t="inlineStr">
        <is>
          <t>2026-05</t>
        </is>
      </c>
      <c r="C7492" s="10" t="n"/>
      <c r="D7492" s="9" t="inlineStr">
        <is>
          <t>Declined</t>
        </is>
      </c>
      <c r="E7492" s="8" t="inlineStr">
        <is>
          <t>Marisol Kingsford</t>
        </is>
      </c>
      <c r="F7492" s="11" t="n">
        <v>2018</v>
      </c>
      <c r="G7492" s="8" t="inlineStr">
        <is>
          <t>Aston Martin</t>
        </is>
      </c>
      <c r="H7492" s="8" t="inlineStr">
        <is>
          <t>DB5</t>
        </is>
      </c>
      <c r="I7492" s="8" t="inlineStr">
        <is>
          <t>8M7SL8EKW29G41XRM</t>
        </is>
      </c>
      <c r="J7492" s="8" t="inlineStr">
        <is>
          <t>07 - Post-War Classic (1946-1972)</t>
        </is>
      </c>
      <c r="K7492" s="12" t="n">
        <v>1065000</v>
      </c>
      <c r="L7492" s="8" t="inlineStr">
        <is>
          <t>Florida</t>
        </is>
      </c>
      <c r="M7492" s="13" t="n">
        <v>10842.91</v>
      </c>
      <c r="N7492" s="13" t="n"/>
      <c r="O7492" s="8" t="inlineStr">
        <is>
          <t>3 + at-fault claims - 5 yrs</t>
        </is>
      </c>
    </row>
    <row r="7493">
      <c r="A7493" s="8" t="inlineStr">
        <is>
          <t>163e7423-2625-5c46-8e25-3de3a4d647ac</t>
        </is>
      </c>
      <c r="B7493" s="9" t="inlineStr">
        <is>
          <t>2026-05</t>
        </is>
      </c>
      <c r="C7493" s="10" t="n"/>
      <c r="D7493" s="9" t="inlineStr">
        <is>
          <t>Declined</t>
        </is>
      </c>
      <c r="E7493" s="8" t="inlineStr">
        <is>
          <t>Leopold Montoya</t>
        </is>
      </c>
      <c r="F7493" s="11" t="n">
        <v>2001</v>
      </c>
      <c r="G7493" s="8" t="inlineStr">
        <is>
          <t>Porsche</t>
        </is>
      </c>
      <c r="H7493" s="8" t="inlineStr">
        <is>
          <t>911 Turbo S</t>
        </is>
      </c>
      <c r="I7493" s="8" t="inlineStr">
        <is>
          <t>ZN5C1M8WMVUZGWWJB</t>
        </is>
      </c>
      <c r="J7493" s="8" t="inlineStr">
        <is>
          <t>02 - Sports / GT</t>
        </is>
      </c>
      <c r="K7493" s="12" t="n">
        <v>695000</v>
      </c>
      <c r="L7493" s="8" t="inlineStr">
        <is>
          <t>Florida</t>
        </is>
      </c>
      <c r="M7493" s="13" t="n">
        <v>12103.49</v>
      </c>
      <c r="N7493" s="13" t="n"/>
      <c r="O7493" s="8" t="inlineStr">
        <is>
          <t>3 + at-fault claims - 5 yrs</t>
        </is>
      </c>
    </row>
    <row r="7494">
      <c r="A7494" s="8" t="inlineStr">
        <is>
          <t>17493700-a232-5400-b923-dc5e0ab3d0e6</t>
        </is>
      </c>
      <c r="B7494" s="9" t="inlineStr">
        <is>
          <t>2026-05</t>
        </is>
      </c>
      <c r="C7494" s="10" t="n"/>
      <c r="D7494" s="9" t="inlineStr">
        <is>
          <t>Declined</t>
        </is>
      </c>
      <c r="E7494" s="8" t="inlineStr">
        <is>
          <t>Anouk Vandermeer</t>
        </is>
      </c>
      <c r="F7494" s="11" t="n">
        <v>1955</v>
      </c>
      <c r="G7494" s="8" t="inlineStr">
        <is>
          <t>Ferrari</t>
        </is>
      </c>
      <c r="H7494" s="8" t="inlineStr">
        <is>
          <t>296 GTB</t>
        </is>
      </c>
      <c r="I7494" s="8" t="inlineStr">
        <is>
          <t>H07J6A20085LFCX8Y</t>
        </is>
      </c>
      <c r="J7494" s="8" t="inlineStr">
        <is>
          <t>03 - Supercar</t>
        </is>
      </c>
      <c r="K7494" s="12" t="n">
        <v>475000</v>
      </c>
      <c r="L7494" s="8" t="inlineStr">
        <is>
          <t>Illinois</t>
        </is>
      </c>
      <c r="M7494" s="13" t="n">
        <v>14016.98</v>
      </c>
      <c r="N7494" s="13" t="n"/>
      <c r="O7494" s="8" t="inlineStr">
        <is>
          <t>3 + at-fault claims - 5 yrs</t>
        </is>
      </c>
    </row>
    <row r="7495">
      <c r="A7495" s="8" t="inlineStr">
        <is>
          <t>17fe3d27-559b-5373-9cd0-ddd7fe0da12a</t>
        </is>
      </c>
      <c r="B7495" s="9" t="inlineStr">
        <is>
          <t>2026-05</t>
        </is>
      </c>
      <c r="C7495" s="10" t="n"/>
      <c r="D7495" s="9" t="inlineStr">
        <is>
          <t>Declined</t>
        </is>
      </c>
      <c r="E7495" s="8" t="inlineStr">
        <is>
          <t>Aurelio Fairweather</t>
        </is>
      </c>
      <c r="F7495" s="11" t="n">
        <v>1965</v>
      </c>
      <c r="G7495" s="8" t="inlineStr">
        <is>
          <t>BMW</t>
        </is>
      </c>
      <c r="H7495" s="8" t="inlineStr">
        <is>
          <t>M8 Competition</t>
        </is>
      </c>
      <c r="I7495" s="8" t="inlineStr">
        <is>
          <t>NG554T4G5M2SLU815</t>
        </is>
      </c>
      <c r="J7495" s="8" t="inlineStr">
        <is>
          <t>02 - Sports / GT</t>
        </is>
      </c>
      <c r="K7495" s="12" t="n">
        <v>345000</v>
      </c>
      <c r="L7495" s="8" t="inlineStr">
        <is>
          <t>Montana</t>
        </is>
      </c>
      <c r="M7495" s="13" t="n">
        <v>4540.33</v>
      </c>
      <c r="N7495" s="13" t="n"/>
      <c r="O7495" s="8" t="inlineStr">
        <is>
          <t>3 + at-fault claims - 5 yrs</t>
        </is>
      </c>
    </row>
    <row r="7496">
      <c r="A7496" s="8" t="inlineStr">
        <is>
          <t>18c9e385-bf1a-5f1f-8c40-333db2d67953</t>
        </is>
      </c>
      <c r="B7496" s="9" t="inlineStr">
        <is>
          <t>2026-05</t>
        </is>
      </c>
      <c r="C7496" s="10" t="n"/>
      <c r="D7496" s="9" t="inlineStr">
        <is>
          <t>Declined</t>
        </is>
      </c>
      <c r="E7496" s="8" t="inlineStr">
        <is>
          <t>Desmond Farkas</t>
        </is>
      </c>
      <c r="F7496" s="11" t="n">
        <v>1972</v>
      </c>
      <c r="G7496" s="8" t="inlineStr">
        <is>
          <t>BMW</t>
        </is>
      </c>
      <c r="H7496" s="8" t="inlineStr">
        <is>
          <t>M8 Competition</t>
        </is>
      </c>
      <c r="I7496" s="8" t="inlineStr">
        <is>
          <t>XCRFP87MU8JL8RD1X</t>
        </is>
      </c>
      <c r="J7496" s="8" t="inlineStr">
        <is>
          <t>02 - Sports / GT</t>
        </is>
      </c>
      <c r="K7496" s="12" t="n">
        <v>675000</v>
      </c>
      <c r="L7496" s="8" t="inlineStr">
        <is>
          <t>South Carolina</t>
        </is>
      </c>
      <c r="M7496" s="13" t="n">
        <v>10265.09</v>
      </c>
      <c r="N7496" s="13" t="n"/>
      <c r="O7496" s="8" t="inlineStr">
        <is>
          <t>3 + at-fault claims - 5 yrs</t>
        </is>
      </c>
    </row>
    <row r="7497">
      <c r="A7497" s="8" t="inlineStr">
        <is>
          <t>19e9933e-508a-5458-a989-5b1ff7b6d332</t>
        </is>
      </c>
      <c r="B7497" s="9" t="inlineStr">
        <is>
          <t>2026-05</t>
        </is>
      </c>
      <c r="C7497" s="10" t="n"/>
      <c r="D7497" s="9" t="inlineStr">
        <is>
          <t>Declined</t>
        </is>
      </c>
      <c r="E7497" s="8" t="inlineStr">
        <is>
          <t>Priya Blackwood</t>
        </is>
      </c>
      <c r="F7497" s="11" t="n">
        <v>1983</v>
      </c>
      <c r="G7497" s="8" t="inlineStr">
        <is>
          <t>Ferrari</t>
        </is>
      </c>
      <c r="H7497" s="8" t="inlineStr">
        <is>
          <t>275 GTB/4</t>
        </is>
      </c>
      <c r="I7497" s="8" t="inlineStr">
        <is>
          <t>TN0H13TVZPHYTRTS1</t>
        </is>
      </c>
      <c r="J7497" s="8" t="inlineStr">
        <is>
          <t>07 - Post-War Classic (1946-1972)</t>
        </is>
      </c>
      <c r="K7497" s="12" t="n">
        <v>595000</v>
      </c>
      <c r="L7497" s="8" t="inlineStr">
        <is>
          <t>West Virginia</t>
        </is>
      </c>
      <c r="M7497" s="13" t="n">
        <v>6420.39</v>
      </c>
      <c r="N7497" s="13" t="n"/>
      <c r="O7497" s="8" t="inlineStr">
        <is>
          <t>3 + at-fault claims - 5 yrs</t>
        </is>
      </c>
    </row>
    <row r="7498">
      <c r="A7498" s="8" t="inlineStr">
        <is>
          <t>1a32b281-f3cb-51f2-a278-42bc8da4b3ab</t>
        </is>
      </c>
      <c r="B7498" s="9" t="inlineStr">
        <is>
          <t>2026-05</t>
        </is>
      </c>
      <c r="C7498" s="10" t="n"/>
      <c r="D7498" s="9" t="inlineStr">
        <is>
          <t>Referred</t>
        </is>
      </c>
      <c r="E7498" s="8" t="inlineStr">
        <is>
          <t>Thaddeus Pennington</t>
        </is>
      </c>
      <c r="F7498" s="11" t="n">
        <v>2011</v>
      </c>
      <c r="G7498" s="8" t="inlineStr">
        <is>
          <t>BMW</t>
        </is>
      </c>
      <c r="H7498" s="8" t="inlineStr">
        <is>
          <t>M8 Competition</t>
        </is>
      </c>
      <c r="I7498" s="8" t="inlineStr">
        <is>
          <t>VCVSM1WS6FPTNAL9K</t>
        </is>
      </c>
      <c r="J7498" s="8" t="inlineStr">
        <is>
          <t>02 - Sports / GT</t>
        </is>
      </c>
      <c r="K7498" s="12" t="n">
        <v>850000</v>
      </c>
      <c r="L7498" s="8" t="inlineStr">
        <is>
          <t>Hawaii</t>
        </is>
      </c>
      <c r="M7498" s="13" t="n">
        <v>13551.89</v>
      </c>
      <c r="N7498" s="13" t="n"/>
      <c r="O7498" s="8" t="inlineStr">
        <is>
          <t>Prior carrier non-renewal / cancellation</t>
        </is>
      </c>
    </row>
    <row r="7499">
      <c r="A7499" s="8" t="inlineStr">
        <is>
          <t>1bcef713-2823-5682-bc9b-43eabe339c85</t>
        </is>
      </c>
      <c r="B7499" s="9" t="inlineStr">
        <is>
          <t>2026-05</t>
        </is>
      </c>
      <c r="C7499" s="10" t="n"/>
      <c r="D7499" s="9" t="inlineStr">
        <is>
          <t>Declined</t>
        </is>
      </c>
      <c r="E7499" s="8" t="inlineStr">
        <is>
          <t>Thaddeus Montoya</t>
        </is>
      </c>
      <c r="F7499" s="11" t="n">
        <v>1981</v>
      </c>
      <c r="G7499" s="8" t="inlineStr">
        <is>
          <t>Aston Martin</t>
        </is>
      </c>
      <c r="H7499" s="8" t="inlineStr">
        <is>
          <t>DB12</t>
        </is>
      </c>
      <c r="I7499" s="8" t="inlineStr">
        <is>
          <t>CK82877C055CT6PFP</t>
        </is>
      </c>
      <c r="J7499" s="8" t="inlineStr">
        <is>
          <t>02 - Sports / GT</t>
        </is>
      </c>
      <c r="K7499" s="12" t="n">
        <v>450000</v>
      </c>
      <c r="L7499" s="8" t="inlineStr">
        <is>
          <t>New York</t>
        </is>
      </c>
      <c r="M7499" s="13" t="n">
        <v>8150.94</v>
      </c>
      <c r="N7499" s="13" t="n"/>
      <c r="O7499" s="8" t="inlineStr">
        <is>
          <t>3 + at-fault claims - 5 yrs</t>
        </is>
      </c>
    </row>
    <row r="7500">
      <c r="A7500" s="8" t="inlineStr">
        <is>
          <t>1bd086be-237f-5786-8112-d93c09dc68b8</t>
        </is>
      </c>
      <c r="B7500" s="9" t="inlineStr">
        <is>
          <t>2026-05</t>
        </is>
      </c>
      <c r="C7500" s="10" t="n"/>
      <c r="D7500" s="9" t="inlineStr">
        <is>
          <t>Declined</t>
        </is>
      </c>
      <c r="E7500" s="8" t="inlineStr">
        <is>
          <t>Saoirse Merriweather</t>
        </is>
      </c>
      <c r="F7500" s="11" t="n">
        <v>1961</v>
      </c>
      <c r="G7500" s="8" t="inlineStr">
        <is>
          <t>Jaguar</t>
        </is>
      </c>
      <c r="H7500" s="8" t="inlineStr">
        <is>
          <t>E-Type Series 1</t>
        </is>
      </c>
      <c r="I7500" s="8" t="inlineStr">
        <is>
          <t>4T68GNSCLKEB1GWUT</t>
        </is>
      </c>
      <c r="J7500" s="8" t="inlineStr">
        <is>
          <t>07 - Post-War Classic (1946-1972)</t>
        </is>
      </c>
      <c r="K7500" s="12" t="n">
        <v>775000</v>
      </c>
      <c r="L7500" s="8" t="inlineStr">
        <is>
          <t>Wisconsin</t>
        </is>
      </c>
      <c r="M7500" s="13" t="n">
        <v>7545.28</v>
      </c>
      <c r="N7500" s="13" t="n"/>
      <c r="O7500" s="8" t="inlineStr">
        <is>
          <t>3 + at-fault claims - 5 yrs</t>
        </is>
      </c>
    </row>
    <row r="7501">
      <c r="A7501" s="8" t="inlineStr">
        <is>
          <t>1cace201-8739-5161-a29e-10ed733d5828</t>
        </is>
      </c>
      <c r="B7501" s="9" t="inlineStr">
        <is>
          <t>2026-05</t>
        </is>
      </c>
      <c r="C7501" s="10" t="n"/>
      <c r="D7501" s="9" t="inlineStr">
        <is>
          <t>Declined</t>
        </is>
      </c>
      <c r="E7501" s="8" t="inlineStr">
        <is>
          <t>Beatrix Fairweather</t>
        </is>
      </c>
      <c r="F7501" s="11" t="n">
        <v>1998</v>
      </c>
      <c r="G7501" s="8" t="inlineStr">
        <is>
          <t>Mercedes-Benz</t>
        </is>
      </c>
      <c r="H7501" s="8" t="inlineStr">
        <is>
          <t>AMG GT</t>
        </is>
      </c>
      <c r="I7501" s="8" t="inlineStr">
        <is>
          <t>P7NZWJ9GLVG17B9DE</t>
        </is>
      </c>
      <c r="J7501" s="8" t="inlineStr">
        <is>
          <t>02 - Sports / GT</t>
        </is>
      </c>
      <c r="K7501" s="12" t="n">
        <v>290000</v>
      </c>
      <c r="L7501" s="8" t="inlineStr">
        <is>
          <t>Florida</t>
        </is>
      </c>
      <c r="M7501" s="13" t="n">
        <v>5827.36</v>
      </c>
      <c r="N7501" s="13" t="n"/>
      <c r="O7501" s="8" t="inlineStr">
        <is>
          <t>3 + at-fault claims - 5 yrs</t>
        </is>
      </c>
    </row>
    <row r="7502">
      <c r="A7502" s="8" t="inlineStr">
        <is>
          <t>1e4881ec-87a0-53cf-a325-088887e83d2c</t>
        </is>
      </c>
      <c r="B7502" s="9" t="inlineStr">
        <is>
          <t>2026-05</t>
        </is>
      </c>
      <c r="C7502" s="10" t="n"/>
      <c r="D7502" s="9" t="inlineStr">
        <is>
          <t>Declined</t>
        </is>
      </c>
      <c r="E7502" s="8" t="inlineStr">
        <is>
          <t>Fitzgerald Fairweather</t>
        </is>
      </c>
      <c r="F7502" s="11" t="n">
        <v>1966</v>
      </c>
      <c r="G7502" s="8" t="inlineStr">
        <is>
          <t>Ferrari</t>
        </is>
      </c>
      <c r="H7502" s="8" t="inlineStr">
        <is>
          <t>296 GTB</t>
        </is>
      </c>
      <c r="I7502" s="8" t="inlineStr">
        <is>
          <t>8K78G1WY54F3A0CYT</t>
        </is>
      </c>
      <c r="J7502" s="8" t="inlineStr">
        <is>
          <t>03 - Supercar</t>
        </is>
      </c>
      <c r="K7502" s="12" t="n">
        <v>1385000</v>
      </c>
      <c r="L7502" s="8" t="inlineStr">
        <is>
          <t>Utah</t>
        </is>
      </c>
      <c r="M7502" s="13" t="n">
        <v>28222.64</v>
      </c>
      <c r="N7502" s="13" t="n"/>
      <c r="O7502" s="8" t="inlineStr">
        <is>
          <t>3 + at-fault claims - 5 yrs</t>
        </is>
      </c>
    </row>
    <row r="7503">
      <c r="A7503" s="8" t="inlineStr">
        <is>
          <t>1e656011-5acb-5694-bc53-d525d3ab7a08</t>
        </is>
      </c>
      <c r="B7503" s="9" t="inlineStr">
        <is>
          <t>2026-05</t>
        </is>
      </c>
      <c r="C7503" s="10" t="n"/>
      <c r="D7503" s="9" t="inlineStr">
        <is>
          <t>Declined</t>
        </is>
      </c>
      <c r="E7503" s="8" t="inlineStr">
        <is>
          <t>Ottilie Vasquez</t>
        </is>
      </c>
      <c r="F7503" s="11" t="n">
        <v>1993</v>
      </c>
      <c r="G7503" s="8" t="inlineStr">
        <is>
          <t>Icon</t>
        </is>
      </c>
      <c r="H7503" s="8" t="inlineStr">
        <is>
          <t>Derelict</t>
        </is>
      </c>
      <c r="I7503" s="8" t="inlineStr">
        <is>
          <t>JCECT4SF4M0LTC4AZ</t>
        </is>
      </c>
      <c r="J7503" s="8" t="inlineStr">
        <is>
          <t>11 - Restomod / Coachbuilt / Bespoke</t>
        </is>
      </c>
      <c r="K7503" s="12" t="n">
        <v>895000</v>
      </c>
      <c r="L7503" s="8" t="inlineStr">
        <is>
          <t>Delaware</t>
        </is>
      </c>
      <c r="M7503" s="13" t="n">
        <v>16464.62</v>
      </c>
      <c r="N7503" s="13" t="n"/>
      <c r="O7503" s="8" t="inlineStr">
        <is>
          <t>3 + at-fault claims - 5 yrs</t>
        </is>
      </c>
    </row>
    <row r="7504">
      <c r="A7504" s="8" t="inlineStr">
        <is>
          <t>211fe41e-96fa-5e3b-96a5-a45360cf6f8c</t>
        </is>
      </c>
      <c r="B7504" s="9" t="inlineStr">
        <is>
          <t>2026-05</t>
        </is>
      </c>
      <c r="C7504" s="10" t="n"/>
      <c r="D7504" s="9" t="inlineStr">
        <is>
          <t>Declined</t>
        </is>
      </c>
      <c r="E7504" s="8" t="inlineStr">
        <is>
          <t>Aurelio Whitlock</t>
        </is>
      </c>
      <c r="F7504" s="11" t="n">
        <v>2009</v>
      </c>
      <c r="G7504" s="8" t="inlineStr">
        <is>
          <t>Alfa Romeo</t>
        </is>
      </c>
      <c r="H7504" s="8" t="inlineStr">
        <is>
          <t>8C 2900</t>
        </is>
      </c>
      <c r="I7504" s="8" t="inlineStr">
        <is>
          <t>E2E2Z01HABZ94R3MG</t>
        </is>
      </c>
      <c r="J7504" s="8" t="inlineStr">
        <is>
          <t>06 - Vintage Pre-War (pre-1946)</t>
        </is>
      </c>
      <c r="K7504" s="12" t="n">
        <v>580000</v>
      </c>
      <c r="L7504" s="8" t="inlineStr">
        <is>
          <t>Delaware</t>
        </is>
      </c>
      <c r="M7504" s="13" t="n">
        <v>5198.11</v>
      </c>
      <c r="N7504" s="13" t="n"/>
      <c r="O7504" s="8" t="inlineStr">
        <is>
          <t>3 + at-fault claims - 5 yrs</t>
        </is>
      </c>
    </row>
    <row r="7505">
      <c r="A7505" s="8" t="inlineStr">
        <is>
          <t>2171023b-ddb1-5dcc-8830-5c51be8ec112</t>
        </is>
      </c>
      <c r="B7505" s="9" t="inlineStr">
        <is>
          <t>2026-05</t>
        </is>
      </c>
      <c r="C7505" s="10" t="n"/>
      <c r="D7505" s="9" t="inlineStr">
        <is>
          <t>Declined</t>
        </is>
      </c>
      <c r="E7505" s="8" t="inlineStr">
        <is>
          <t>Horace Kingsford</t>
        </is>
      </c>
      <c r="F7505" s="11" t="n">
        <v>2003</v>
      </c>
      <c r="G7505" s="8" t="inlineStr">
        <is>
          <t>Ferrari</t>
        </is>
      </c>
      <c r="H7505" s="8" t="inlineStr">
        <is>
          <t>275 GTB/4</t>
        </is>
      </c>
      <c r="I7505" s="8" t="inlineStr">
        <is>
          <t>TA9VVDGW61ZGBNMGC</t>
        </is>
      </c>
      <c r="J7505" s="8" t="inlineStr">
        <is>
          <t>07 - Post-War Classic (1946-1972)</t>
        </is>
      </c>
      <c r="K7505" s="12" t="n">
        <v>305000</v>
      </c>
      <c r="L7505" s="8" t="inlineStr">
        <is>
          <t>Georgia</t>
        </is>
      </c>
      <c r="M7505" s="13" t="n">
        <v>3093.74</v>
      </c>
      <c r="N7505" s="13" t="n"/>
      <c r="O7505" s="8" t="inlineStr">
        <is>
          <t>3 + at-fault claims - 5 yrs</t>
        </is>
      </c>
    </row>
    <row r="7506">
      <c r="A7506" s="8" t="inlineStr">
        <is>
          <t>21c6faad-be12-51fc-8857-37a8d1ace0c5</t>
        </is>
      </c>
      <c r="B7506" s="9" t="inlineStr">
        <is>
          <t>2026-05</t>
        </is>
      </c>
      <c r="C7506" s="10" t="n"/>
      <c r="D7506" s="9" t="inlineStr">
        <is>
          <t>Declined</t>
        </is>
      </c>
      <c r="E7506" s="8" t="inlineStr">
        <is>
          <t>Emiliano Whitlock</t>
        </is>
      </c>
      <c r="F7506" s="11" t="n">
        <v>2023</v>
      </c>
      <c r="G7506" s="8" t="inlineStr">
        <is>
          <t>Alfa Romeo</t>
        </is>
      </c>
      <c r="H7506" s="8" t="inlineStr">
        <is>
          <t>8C 2900</t>
        </is>
      </c>
      <c r="I7506" s="8" t="inlineStr">
        <is>
          <t>EVDWTFD9LY5N2WJEP</t>
        </is>
      </c>
      <c r="J7506" s="8" t="inlineStr">
        <is>
          <t>06 - Vintage Pre-War (pre-1946)</t>
        </is>
      </c>
      <c r="K7506" s="12" t="n">
        <v>275000</v>
      </c>
      <c r="L7506" s="8" t="inlineStr">
        <is>
          <t>New Jersey</t>
        </is>
      </c>
      <c r="M7506" s="13" t="n">
        <v>1983.11</v>
      </c>
      <c r="N7506" s="13" t="n"/>
      <c r="O7506" s="8" t="inlineStr">
        <is>
          <t>3 + at-fault claims - 5 yrs</t>
        </is>
      </c>
    </row>
    <row r="7507">
      <c r="A7507" s="8" t="inlineStr">
        <is>
          <t>22931110-acdc-5a73-838f-0b020f280040</t>
        </is>
      </c>
      <c r="B7507" s="9" t="inlineStr">
        <is>
          <t>2026-05</t>
        </is>
      </c>
      <c r="C7507" s="10" t="n"/>
      <c r="D7507" s="9" t="inlineStr">
        <is>
          <t>Declined</t>
        </is>
      </c>
      <c r="E7507" s="8" t="inlineStr">
        <is>
          <t>Ramona Larsson</t>
        </is>
      </c>
      <c r="F7507" s="11" t="n">
        <v>1962</v>
      </c>
      <c r="G7507" s="8" t="inlineStr">
        <is>
          <t>Bentley</t>
        </is>
      </c>
      <c r="H7507" s="8" t="inlineStr">
        <is>
          <t>Continental GT</t>
        </is>
      </c>
      <c r="I7507" s="8" t="inlineStr">
        <is>
          <t>TGPHMVMKM6M9KBA0B</t>
        </is>
      </c>
      <c r="J7507" s="8" t="inlineStr">
        <is>
          <t>02 - Sports / GT</t>
        </is>
      </c>
      <c r="K7507" s="12" t="n">
        <v>380000</v>
      </c>
      <c r="L7507" s="8" t="inlineStr">
        <is>
          <t>New York</t>
        </is>
      </c>
      <c r="M7507" s="13" t="n">
        <v>6883.02</v>
      </c>
      <c r="N7507" s="13" t="n"/>
      <c r="O7507" s="8" t="inlineStr">
        <is>
          <t>3 + at-fault claims - 5 yrs</t>
        </is>
      </c>
    </row>
    <row r="7508">
      <c r="A7508" s="8" t="inlineStr">
        <is>
          <t>2299dd49-fdde-5682-9c71-345d6bef2692</t>
        </is>
      </c>
      <c r="B7508" s="9" t="inlineStr">
        <is>
          <t>2026-05</t>
        </is>
      </c>
      <c r="C7508" s="10" t="n"/>
      <c r="D7508" s="9" t="inlineStr">
        <is>
          <t>Declined</t>
        </is>
      </c>
      <c r="E7508" s="8" t="inlineStr">
        <is>
          <t>Priya Larsson</t>
        </is>
      </c>
      <c r="F7508" s="11" t="n">
        <v>1987</v>
      </c>
      <c r="G7508" s="8" t="inlineStr">
        <is>
          <t>Bentley</t>
        </is>
      </c>
      <c r="H7508" s="8" t="inlineStr">
        <is>
          <t>Continental GT</t>
        </is>
      </c>
      <c r="I7508" s="8" t="inlineStr">
        <is>
          <t>L9MV8SKK664WJ7F54</t>
        </is>
      </c>
      <c r="J7508" s="8" t="inlineStr">
        <is>
          <t>02 - Sports / GT</t>
        </is>
      </c>
      <c r="K7508" s="12" t="n">
        <v>705000</v>
      </c>
      <c r="L7508" s="8" t="inlineStr">
        <is>
          <t>Pennsylvania</t>
        </is>
      </c>
      <c r="M7508" s="13" t="n">
        <v>8646.23</v>
      </c>
      <c r="N7508" s="13" t="n"/>
      <c r="O7508" s="8" t="inlineStr">
        <is>
          <t>3 + at-fault claims - 5 yrs</t>
        </is>
      </c>
    </row>
    <row r="7509">
      <c r="A7509" s="8" t="inlineStr">
        <is>
          <t>22bf103b-806d-5d2a-81da-b3d26835b53f</t>
        </is>
      </c>
      <c r="B7509" s="9" t="inlineStr">
        <is>
          <t>2026-05</t>
        </is>
      </c>
      <c r="C7509" s="10" t="n"/>
      <c r="D7509" s="9" t="inlineStr">
        <is>
          <t>Declined</t>
        </is>
      </c>
      <c r="E7509" s="8" t="inlineStr">
        <is>
          <t>Sunniva Blackwood</t>
        </is>
      </c>
      <c r="F7509" s="11" t="n">
        <v>1965</v>
      </c>
      <c r="G7509" s="8" t="inlineStr">
        <is>
          <t>Ferrari</t>
        </is>
      </c>
      <c r="H7509" s="8" t="inlineStr">
        <is>
          <t>SF90 Stradale</t>
        </is>
      </c>
      <c r="I7509" s="8" t="inlineStr">
        <is>
          <t>0MCKGJJD1UDEH4EJ9</t>
        </is>
      </c>
      <c r="J7509" s="8" t="inlineStr">
        <is>
          <t>03 - Supercar</t>
        </is>
      </c>
      <c r="K7509" s="12" t="n">
        <v>1255000</v>
      </c>
      <c r="L7509" s="8" t="inlineStr">
        <is>
          <t>North Carolina</t>
        </is>
      </c>
      <c r="M7509" s="13" t="n">
        <v>21784.91</v>
      </c>
      <c r="N7509" s="13" t="n"/>
      <c r="O7509" s="8" t="inlineStr">
        <is>
          <t>3 + at-fault claims - 5 yrs</t>
        </is>
      </c>
    </row>
    <row r="7510">
      <c r="A7510" s="8" t="inlineStr">
        <is>
          <t>23d0715f-286b-5167-8e07-f8ba95c89534</t>
        </is>
      </c>
      <c r="B7510" s="9" t="inlineStr">
        <is>
          <t>2026-05</t>
        </is>
      </c>
      <c r="C7510" s="10" t="n"/>
      <c r="D7510" s="9" t="inlineStr">
        <is>
          <t>Declined</t>
        </is>
      </c>
      <c r="E7510" s="8" t="inlineStr">
        <is>
          <t>Ingrid Rourke</t>
        </is>
      </c>
      <c r="F7510" s="11" t="n">
        <v>1996</v>
      </c>
      <c r="G7510" s="8" t="inlineStr">
        <is>
          <t>Ferrari</t>
        </is>
      </c>
      <c r="H7510" s="8" t="inlineStr">
        <is>
          <t>SF90 Stradale</t>
        </is>
      </c>
      <c r="I7510" s="8" t="inlineStr">
        <is>
          <t>X4F3K7722K78AYD82</t>
        </is>
      </c>
      <c r="J7510" s="8" t="inlineStr">
        <is>
          <t>03 - Supercar</t>
        </is>
      </c>
      <c r="K7510" s="12" t="n">
        <v>260000</v>
      </c>
      <c r="L7510" s="8" t="inlineStr">
        <is>
          <t>Pennsylvania</t>
        </is>
      </c>
      <c r="M7510" s="13" t="n">
        <v>5641.51</v>
      </c>
      <c r="N7510" s="13" t="n"/>
      <c r="O7510" s="8" t="inlineStr">
        <is>
          <t>3 + at-fault claims - 5 yrs</t>
        </is>
      </c>
    </row>
    <row r="7511">
      <c r="A7511" s="8" t="inlineStr">
        <is>
          <t>2453a4ef-95e4-5fe5-b321-f4446c0d2073</t>
        </is>
      </c>
      <c r="B7511" s="9" t="inlineStr">
        <is>
          <t>2026-05</t>
        </is>
      </c>
      <c r="C7511" s="10" t="n"/>
      <c r="D7511" s="9" t="inlineStr">
        <is>
          <t>Declined</t>
        </is>
      </c>
      <c r="E7511" s="8" t="inlineStr">
        <is>
          <t>Anouk Whitlock</t>
        </is>
      </c>
      <c r="F7511" s="11" t="n">
        <v>2024</v>
      </c>
      <c r="G7511" s="8" t="inlineStr">
        <is>
          <t>Maserati</t>
        </is>
      </c>
      <c r="H7511" s="8" t="inlineStr">
        <is>
          <t>GranTurismo</t>
        </is>
      </c>
      <c r="I7511" s="8" t="inlineStr">
        <is>
          <t>Z87V3GMU07SMR30CV</t>
        </is>
      </c>
      <c r="J7511" s="8" t="inlineStr">
        <is>
          <t>02 - Sports / GT</t>
        </is>
      </c>
      <c r="K7511" s="12" t="n">
        <v>1570000</v>
      </c>
      <c r="L7511" s="8" t="inlineStr">
        <is>
          <t>California</t>
        </is>
      </c>
      <c r="M7511" s="13" t="n">
        <v>21994.81</v>
      </c>
      <c r="N7511" s="13" t="n"/>
      <c r="O7511" s="8" t="inlineStr">
        <is>
          <t>3 + at-fault claims - 5 yrs</t>
        </is>
      </c>
    </row>
    <row r="7512">
      <c r="A7512" s="8" t="inlineStr">
        <is>
          <t>24f622cc-abbc-57ba-a6cf-eb11ba1a1cfe</t>
        </is>
      </c>
      <c r="B7512" s="9" t="inlineStr">
        <is>
          <t>2026-05</t>
        </is>
      </c>
      <c r="C7512" s="10" t="n"/>
      <c r="D7512" s="9" t="inlineStr">
        <is>
          <t>Declined</t>
        </is>
      </c>
      <c r="E7512" s="8" t="inlineStr">
        <is>
          <t>Lorenzo Farkas</t>
        </is>
      </c>
      <c r="F7512" s="11" t="n">
        <v>2019</v>
      </c>
      <c r="G7512" s="8" t="inlineStr">
        <is>
          <t>Ringbrothers</t>
        </is>
      </c>
      <c r="H7512" s="8" t="inlineStr">
        <is>
          <t>Mustang</t>
        </is>
      </c>
      <c r="I7512" s="8" t="inlineStr">
        <is>
          <t>52XH9X8XV6K1EPYP6</t>
        </is>
      </c>
      <c r="J7512" s="8" t="inlineStr">
        <is>
          <t>11 - Restomod / Coachbuilt / Bespoke</t>
        </is>
      </c>
      <c r="K7512" s="12" t="n">
        <v>600000</v>
      </c>
      <c r="L7512" s="8" t="inlineStr">
        <is>
          <t>Georgia</t>
        </is>
      </c>
      <c r="M7512" s="13" t="n">
        <v>9889.809999999999</v>
      </c>
      <c r="N7512" s="13" t="n"/>
      <c r="O7512" s="8" t="inlineStr">
        <is>
          <t>3 + at-fault claims - 5 yrs</t>
        </is>
      </c>
    </row>
    <row r="7513">
      <c r="A7513" s="8" t="inlineStr">
        <is>
          <t>25478414-7005-5681-8528-90e565f2c744</t>
        </is>
      </c>
      <c r="B7513" s="9" t="inlineStr">
        <is>
          <t>2026-05</t>
        </is>
      </c>
      <c r="C7513" s="10" t="n"/>
      <c r="D7513" s="9" t="inlineStr">
        <is>
          <t>Declined</t>
        </is>
      </c>
      <c r="E7513" s="8" t="inlineStr">
        <is>
          <t>Mireille Montoya</t>
        </is>
      </c>
      <c r="F7513" s="11" t="n">
        <v>2020</v>
      </c>
      <c r="G7513" s="8" t="inlineStr">
        <is>
          <t>BMW</t>
        </is>
      </c>
      <c r="H7513" s="8" t="inlineStr">
        <is>
          <t>M8 Competition</t>
        </is>
      </c>
      <c r="I7513" s="8" t="inlineStr">
        <is>
          <t>UR71RP25NF13M1JFP</t>
        </is>
      </c>
      <c r="J7513" s="8" t="inlineStr">
        <is>
          <t>02 - Sports / GT</t>
        </is>
      </c>
      <c r="K7513" s="12" t="n">
        <v>765000</v>
      </c>
      <c r="L7513" s="8" t="inlineStr">
        <is>
          <t>Illinois</t>
        </is>
      </c>
      <c r="M7513" s="13" t="n">
        <v>12759.62</v>
      </c>
      <c r="N7513" s="13" t="n"/>
      <c r="O7513" s="8" t="inlineStr">
        <is>
          <t>3 + at-fault claims - 5 yrs</t>
        </is>
      </c>
    </row>
    <row r="7514">
      <c r="A7514" s="8" t="inlineStr">
        <is>
          <t>258c5da0-ebcc-580a-8799-db5ee4cbe7fd</t>
        </is>
      </c>
      <c r="B7514" s="9" t="inlineStr">
        <is>
          <t>2026-05</t>
        </is>
      </c>
      <c r="C7514" s="10" t="n"/>
      <c r="D7514" s="9" t="inlineStr">
        <is>
          <t>Declined</t>
        </is>
      </c>
      <c r="E7514" s="8" t="inlineStr">
        <is>
          <t>Ramona Farkas</t>
        </is>
      </c>
      <c r="F7514" s="11" t="n">
        <v>2004</v>
      </c>
      <c r="G7514" s="8" t="inlineStr">
        <is>
          <t>Maserati</t>
        </is>
      </c>
      <c r="H7514" s="8" t="inlineStr">
        <is>
          <t>GranTurismo</t>
        </is>
      </c>
      <c r="I7514" s="8" t="inlineStr">
        <is>
          <t>6RUTXKRNGPR1TX8G3</t>
        </is>
      </c>
      <c r="J7514" s="8" t="inlineStr">
        <is>
          <t>02 - Sports / GT</t>
        </is>
      </c>
      <c r="K7514" s="12" t="n">
        <v>245000</v>
      </c>
      <c r="L7514" s="8" t="inlineStr">
        <is>
          <t>Louisiana</t>
        </is>
      </c>
      <c r="M7514" s="13" t="n">
        <v>5145.92</v>
      </c>
      <c r="N7514" s="13" t="n"/>
      <c r="O7514" s="8" t="inlineStr">
        <is>
          <t>3 + at-fault claims - 5 yrs</t>
        </is>
      </c>
    </row>
    <row r="7515">
      <c r="A7515" s="8" t="inlineStr">
        <is>
          <t>25b301d8-5425-5741-b0c0-7b5b4f484099</t>
        </is>
      </c>
      <c r="B7515" s="9" t="inlineStr">
        <is>
          <t>2026-05</t>
        </is>
      </c>
      <c r="C7515" s="10" t="n"/>
      <c r="D7515" s="9" t="inlineStr">
        <is>
          <t>Declined</t>
        </is>
      </c>
      <c r="E7515" s="8" t="inlineStr">
        <is>
          <t>Ingrid Vandermeer</t>
        </is>
      </c>
      <c r="F7515" s="11" t="n">
        <v>1982</v>
      </c>
      <c r="G7515" s="8" t="inlineStr">
        <is>
          <t>Bugatti</t>
        </is>
      </c>
      <c r="H7515" s="8" t="inlineStr">
        <is>
          <t>Type 57</t>
        </is>
      </c>
      <c r="I7515" s="8" t="inlineStr">
        <is>
          <t>9BE3VYXE46H3SUL0Z</t>
        </is>
      </c>
      <c r="J7515" s="8" t="inlineStr">
        <is>
          <t>06 - Vintage Pre-War (pre-1946)</t>
        </is>
      </c>
      <c r="K7515" s="12" t="n">
        <v>1950000</v>
      </c>
      <c r="L7515" s="8" t="inlineStr">
        <is>
          <t>New Hampshire</t>
        </is>
      </c>
      <c r="M7515" s="13" t="n">
        <v>13009.81</v>
      </c>
      <c r="N7515" s="13" t="n"/>
      <c r="O7515" s="8" t="inlineStr">
        <is>
          <t>3 + at-fault claims - 5 yrs</t>
        </is>
      </c>
    </row>
    <row r="7516">
      <c r="A7516" s="8" t="inlineStr">
        <is>
          <t>25b3c515-1cf7-5b7e-b614-ca84822c6fa6</t>
        </is>
      </c>
      <c r="B7516" s="9" t="inlineStr">
        <is>
          <t>2026-05</t>
        </is>
      </c>
      <c r="C7516" s="10" t="n"/>
      <c r="D7516" s="9" t="inlineStr">
        <is>
          <t>Declined</t>
        </is>
      </c>
      <c r="E7516" s="8" t="inlineStr">
        <is>
          <t>Ramona Blackwood</t>
        </is>
      </c>
      <c r="F7516" s="11" t="n">
        <v>2002</v>
      </c>
      <c r="G7516" s="8" t="inlineStr">
        <is>
          <t>Aston Martin</t>
        </is>
      </c>
      <c r="H7516" s="8" t="inlineStr">
        <is>
          <t>DB12</t>
        </is>
      </c>
      <c r="I7516" s="8" t="inlineStr">
        <is>
          <t>K6V07XR6LVMJ8H300</t>
        </is>
      </c>
      <c r="J7516" s="8" t="inlineStr">
        <is>
          <t>02 - Sports / GT</t>
        </is>
      </c>
      <c r="K7516" s="12" t="n">
        <v>1950000</v>
      </c>
      <c r="L7516" s="8" t="inlineStr">
        <is>
          <t>South Carolina</t>
        </is>
      </c>
      <c r="M7516" s="13" t="n">
        <v>25092.45</v>
      </c>
      <c r="N7516" s="13" t="n"/>
      <c r="O7516" s="8" t="inlineStr">
        <is>
          <t>3 + at-fault claims - 5 yrs</t>
        </is>
      </c>
    </row>
    <row r="7517">
      <c r="A7517" s="8" t="inlineStr">
        <is>
          <t>2775382a-611a-5283-b44f-84ed41bdb1d1</t>
        </is>
      </c>
      <c r="B7517" s="9" t="inlineStr">
        <is>
          <t>2026-05</t>
        </is>
      </c>
      <c r="C7517" s="10" t="n"/>
      <c r="D7517" s="9" t="inlineStr">
        <is>
          <t>Referred</t>
        </is>
      </c>
      <c r="E7517" s="8" t="inlineStr">
        <is>
          <t>Marisol Pennington</t>
        </is>
      </c>
      <c r="F7517" s="11" t="n">
        <v>1986</v>
      </c>
      <c r="G7517" s="8" t="inlineStr">
        <is>
          <t>Mercedes-Benz</t>
        </is>
      </c>
      <c r="H7517" s="8" t="inlineStr">
        <is>
          <t>280SL Pagoda</t>
        </is>
      </c>
      <c r="I7517" s="8" t="inlineStr">
        <is>
          <t>MZ5U3TZBZ43YJU9JH</t>
        </is>
      </c>
      <c r="J7517" s="8" t="inlineStr">
        <is>
          <t>07 - Post-War Classic (1946-1972)</t>
        </is>
      </c>
      <c r="K7517" s="12" t="n">
        <v>880000</v>
      </c>
      <c r="L7517" s="8" t="inlineStr">
        <is>
          <t>South Dakota</t>
        </is>
      </c>
      <c r="M7517" s="13" t="n">
        <v>7924.98</v>
      </c>
      <c r="N7517" s="13" t="n"/>
      <c r="O7517" s="8" t="inlineStr">
        <is>
          <t>1 theft / total loss claim</t>
        </is>
      </c>
    </row>
    <row r="7518">
      <c r="A7518" s="8" t="inlineStr">
        <is>
          <t>28e44598-5eef-56e1-be15-2f9704fabd75</t>
        </is>
      </c>
      <c r="B7518" s="9" t="inlineStr">
        <is>
          <t>2026-05</t>
        </is>
      </c>
      <c r="C7518" s="10" t="n"/>
      <c r="D7518" s="9" t="inlineStr">
        <is>
          <t>Declined</t>
        </is>
      </c>
      <c r="E7518" s="8" t="inlineStr">
        <is>
          <t>Saoirse Thistlewood</t>
        </is>
      </c>
      <c r="F7518" s="11" t="n">
        <v>2018</v>
      </c>
      <c r="G7518" s="8" t="inlineStr">
        <is>
          <t>Ferrari</t>
        </is>
      </c>
      <c r="H7518" s="8" t="inlineStr">
        <is>
          <t>296 GTB</t>
        </is>
      </c>
      <c r="I7518" s="8" t="inlineStr">
        <is>
          <t>BGLY3B7NEKSB1X9AD</t>
        </is>
      </c>
      <c r="J7518" s="8" t="inlineStr">
        <is>
          <t>03 - Supercar</t>
        </is>
      </c>
      <c r="K7518" s="12" t="n">
        <v>1950000</v>
      </c>
      <c r="L7518" s="8" t="inlineStr">
        <is>
          <t>North Carolina</t>
        </is>
      </c>
      <c r="M7518" s="13" t="n">
        <v>33849.06</v>
      </c>
      <c r="N7518" s="13" t="n"/>
      <c r="O7518" s="8" t="inlineStr">
        <is>
          <t>3 + at-fault claims - 5 yrs</t>
        </is>
      </c>
    </row>
    <row r="7519">
      <c r="A7519" s="8" t="inlineStr">
        <is>
          <t>2abd5680-6fcb-5786-914a-c657c84c2318</t>
        </is>
      </c>
      <c r="B7519" s="9" t="inlineStr">
        <is>
          <t>2026-05</t>
        </is>
      </c>
      <c r="C7519" s="10" t="n"/>
      <c r="D7519" s="9" t="inlineStr">
        <is>
          <t>Referred</t>
        </is>
      </c>
      <c r="E7519" s="8" t="inlineStr">
        <is>
          <t>Ramona Castellanos</t>
        </is>
      </c>
      <c r="F7519" s="11" t="n">
        <v>1970</v>
      </c>
      <c r="G7519" s="8" t="inlineStr">
        <is>
          <t>Mercedes-Benz</t>
        </is>
      </c>
      <c r="H7519" s="8" t="inlineStr">
        <is>
          <t>AMG GT</t>
        </is>
      </c>
      <c r="I7519" s="8" t="inlineStr">
        <is>
          <t>VAPREC7KKMTPAJCRL</t>
        </is>
      </c>
      <c r="J7519" s="8" t="inlineStr">
        <is>
          <t>02 - Sports / GT</t>
        </is>
      </c>
      <c r="K7519" s="12" t="n">
        <v>340000</v>
      </c>
      <c r="L7519" s="8" t="inlineStr">
        <is>
          <t>Ohio</t>
        </is>
      </c>
      <c r="M7519" s="13" t="n">
        <v>6687.74</v>
      </c>
      <c r="N7519" s="13" t="n"/>
      <c r="O7519" s="8" t="inlineStr">
        <is>
          <t>Prior carrier non-renewal / cancellation</t>
        </is>
      </c>
    </row>
    <row r="7520">
      <c r="A7520" s="8" t="inlineStr">
        <is>
          <t>2cbf653f-d1a6-54f5-b725-68820f38f373</t>
        </is>
      </c>
      <c r="B7520" s="9" t="inlineStr">
        <is>
          <t>2026-05</t>
        </is>
      </c>
      <c r="C7520" s="10" t="n"/>
      <c r="D7520" s="9" t="inlineStr">
        <is>
          <t>Declined</t>
        </is>
      </c>
      <c r="E7520" s="8" t="inlineStr">
        <is>
          <t>Ingrid Blackwood</t>
        </is>
      </c>
      <c r="F7520" s="11" t="n">
        <v>1996</v>
      </c>
      <c r="G7520" s="8" t="inlineStr">
        <is>
          <t>Porsche</t>
        </is>
      </c>
      <c r="H7520" s="8" t="inlineStr">
        <is>
          <t>911 Turbo S</t>
        </is>
      </c>
      <c r="I7520" s="8" t="inlineStr">
        <is>
          <t>KAYPY2RY1VLTAAVCK</t>
        </is>
      </c>
      <c r="J7520" s="8" t="inlineStr">
        <is>
          <t>02 - Sports / GT</t>
        </is>
      </c>
      <c r="K7520" s="12" t="n">
        <v>165000</v>
      </c>
      <c r="L7520" s="8" t="inlineStr">
        <is>
          <t>New Jersey</t>
        </is>
      </c>
      <c r="M7520" s="13" t="n">
        <v>2606.38</v>
      </c>
      <c r="N7520" s="13" t="n"/>
      <c r="O7520" s="8" t="inlineStr">
        <is>
          <t>3 + at-fault claims - 5 yrs</t>
        </is>
      </c>
    </row>
    <row r="7521">
      <c r="A7521" s="8" t="inlineStr">
        <is>
          <t>2d1cf006-5201-549c-ad0c-1988978edad2</t>
        </is>
      </c>
      <c r="B7521" s="9" t="inlineStr">
        <is>
          <t>2026-05</t>
        </is>
      </c>
      <c r="C7521" s="10" t="n"/>
      <c r="D7521" s="9" t="inlineStr">
        <is>
          <t>Declined</t>
        </is>
      </c>
      <c r="E7521" s="8" t="inlineStr">
        <is>
          <t>Thaddeus Rourke</t>
        </is>
      </c>
      <c r="F7521" s="11" t="n">
        <v>1992</v>
      </c>
      <c r="G7521" s="8" t="inlineStr">
        <is>
          <t>Bentley</t>
        </is>
      </c>
      <c r="H7521" s="8" t="inlineStr">
        <is>
          <t>Continental GT</t>
        </is>
      </c>
      <c r="I7521" s="8" t="inlineStr">
        <is>
          <t>X8S6SA5ANSVBDSVY0</t>
        </is>
      </c>
      <c r="J7521" s="8" t="inlineStr">
        <is>
          <t>02 - Sports / GT</t>
        </is>
      </c>
      <c r="K7521" s="12" t="n">
        <v>240000</v>
      </c>
      <c r="L7521" s="8" t="inlineStr">
        <is>
          <t>Wisconsin</t>
        </is>
      </c>
      <c r="M7521" s="13" t="n">
        <v>4999.25</v>
      </c>
      <c r="N7521" s="13" t="n"/>
      <c r="O7521" s="8" t="inlineStr">
        <is>
          <t>3 + at-fault claims - 5 yrs</t>
        </is>
      </c>
    </row>
    <row r="7522">
      <c r="A7522" s="8" t="inlineStr">
        <is>
          <t>2d51bb34-0620-5288-ba8e-c413f339bf2b</t>
        </is>
      </c>
      <c r="B7522" s="9" t="inlineStr">
        <is>
          <t>2026-05</t>
        </is>
      </c>
      <c r="C7522" s="10" t="n"/>
      <c r="D7522" s="9" t="inlineStr">
        <is>
          <t>Referred</t>
        </is>
      </c>
      <c r="E7522" s="8" t="inlineStr">
        <is>
          <t>Fitzgerald Larsson</t>
        </is>
      </c>
      <c r="F7522" s="11" t="n">
        <v>1958</v>
      </c>
      <c r="G7522" s="8" t="inlineStr">
        <is>
          <t>Singer</t>
        </is>
      </c>
      <c r="H7522" s="8" t="inlineStr">
        <is>
          <t>911 Reimagined</t>
        </is>
      </c>
      <c r="I7522" s="8" t="inlineStr">
        <is>
          <t>D6TRT62YKC04BCF9S</t>
        </is>
      </c>
      <c r="J7522" s="8" t="inlineStr">
        <is>
          <t>11 - Restomod / Coachbuilt / Bespoke</t>
        </is>
      </c>
      <c r="K7522" s="12" t="n">
        <v>1015000</v>
      </c>
      <c r="L7522" s="8" t="inlineStr">
        <is>
          <t>Oregon</t>
        </is>
      </c>
      <c r="M7522" s="13" t="n">
        <v>14715.58</v>
      </c>
      <c r="N7522" s="13" t="n"/>
      <c r="O7522" s="8" t="inlineStr">
        <is>
          <t>1 at-fault claim over $100k</t>
        </is>
      </c>
    </row>
    <row r="7523">
      <c r="A7523" s="8" t="inlineStr">
        <is>
          <t>2e33544f-e4f8-5a66-8f7f-ed20a7123efe</t>
        </is>
      </c>
      <c r="B7523" s="9" t="inlineStr">
        <is>
          <t>2026-05</t>
        </is>
      </c>
      <c r="C7523" s="10" t="n"/>
      <c r="D7523" s="9" t="inlineStr">
        <is>
          <t>Declined</t>
        </is>
      </c>
      <c r="E7523" s="8" t="inlineStr">
        <is>
          <t>Anouk Underwood</t>
        </is>
      </c>
      <c r="F7523" s="11" t="n">
        <v>1985</v>
      </c>
      <c r="G7523" s="8" t="inlineStr">
        <is>
          <t>Bentley</t>
        </is>
      </c>
      <c r="H7523" s="8" t="inlineStr">
        <is>
          <t>Continental GT</t>
        </is>
      </c>
      <c r="I7523" s="8" t="inlineStr">
        <is>
          <t>SVHTUVZ9F6GTR5K6R</t>
        </is>
      </c>
      <c r="J7523" s="8" t="inlineStr">
        <is>
          <t>02 - Sports / GT</t>
        </is>
      </c>
      <c r="K7523" s="12" t="n">
        <v>155000</v>
      </c>
      <c r="L7523" s="8" t="inlineStr">
        <is>
          <t>Montana</t>
        </is>
      </c>
      <c r="M7523" s="13" t="n">
        <v>2502.23</v>
      </c>
      <c r="N7523" s="13" t="n"/>
      <c r="O7523" s="8" t="inlineStr">
        <is>
          <t>3 + at-fault claims - 5 yrs</t>
        </is>
      </c>
    </row>
    <row r="7524">
      <c r="A7524" s="8" t="inlineStr">
        <is>
          <t>2e69c0bb-2b05-5329-95bd-78bf0009cf44</t>
        </is>
      </c>
      <c r="B7524" s="9" t="inlineStr">
        <is>
          <t>2026-05</t>
        </is>
      </c>
      <c r="C7524" s="10" t="n"/>
      <c r="D7524" s="9" t="inlineStr">
        <is>
          <t>Referred</t>
        </is>
      </c>
      <c r="E7524" s="8" t="inlineStr">
        <is>
          <t>Ingrid Ashcombe</t>
        </is>
      </c>
      <c r="F7524" s="11" t="n">
        <v>1988</v>
      </c>
      <c r="G7524" s="8" t="inlineStr">
        <is>
          <t>Mercedes-Benz</t>
        </is>
      </c>
      <c r="H7524" s="8" t="inlineStr">
        <is>
          <t>AMG GT</t>
        </is>
      </c>
      <c r="I7524" s="8" t="inlineStr">
        <is>
          <t>1CT2FP4DCX4ZCRVPL</t>
        </is>
      </c>
      <c r="J7524" s="8" t="inlineStr">
        <is>
          <t>02 - Sports / GT</t>
        </is>
      </c>
      <c r="K7524" s="12" t="n">
        <v>870000</v>
      </c>
      <c r="L7524" s="8" t="inlineStr">
        <is>
          <t>Idaho</t>
        </is>
      </c>
      <c r="M7524" s="13" t="n">
        <v>10563.11</v>
      </c>
      <c r="N7524" s="13" t="n"/>
      <c r="O7524" s="8" t="inlineStr">
        <is>
          <t>1 theft / total loss claim</t>
        </is>
      </c>
    </row>
    <row r="7525">
      <c r="A7525" s="8" t="inlineStr">
        <is>
          <t>2f31656e-bb62-587f-ab82-fa04b3e1ae17</t>
        </is>
      </c>
      <c r="B7525" s="9" t="inlineStr">
        <is>
          <t>2026-05</t>
        </is>
      </c>
      <c r="C7525" s="10" t="n"/>
      <c r="D7525" s="9" t="inlineStr">
        <is>
          <t>Declined</t>
        </is>
      </c>
      <c r="E7525" s="8" t="inlineStr">
        <is>
          <t>Mireille Underwood</t>
        </is>
      </c>
      <c r="F7525" s="11" t="n">
        <v>1974</v>
      </c>
      <c r="G7525" s="8" t="inlineStr">
        <is>
          <t>Ferrari</t>
        </is>
      </c>
      <c r="H7525" s="8" t="inlineStr">
        <is>
          <t>SF90 Stradale</t>
        </is>
      </c>
      <c r="I7525" s="8" t="inlineStr">
        <is>
          <t>G4H9Z65TN83L3LER4</t>
        </is>
      </c>
      <c r="J7525" s="8" t="inlineStr">
        <is>
          <t>03 - Supercar</t>
        </is>
      </c>
      <c r="K7525" s="12" t="n">
        <v>390000</v>
      </c>
      <c r="L7525" s="8" t="inlineStr">
        <is>
          <t>Idaho</t>
        </is>
      </c>
      <c r="M7525" s="13" t="n">
        <v>8377.639999999999</v>
      </c>
      <c r="N7525" s="13" t="n"/>
      <c r="O7525" s="8" t="inlineStr">
        <is>
          <t>3 + at-fault claims - 5 yrs</t>
        </is>
      </c>
    </row>
    <row r="7526">
      <c r="A7526" s="8" t="inlineStr">
        <is>
          <t>2f8b1e3a-1aa0-54d9-be7e-a4f653e89c94</t>
        </is>
      </c>
      <c r="B7526" s="9" t="inlineStr">
        <is>
          <t>2026-05</t>
        </is>
      </c>
      <c r="C7526" s="10" t="n"/>
      <c r="D7526" s="9" t="inlineStr">
        <is>
          <t>Referred</t>
        </is>
      </c>
      <c r="E7526" s="8" t="inlineStr">
        <is>
          <t>Saoirse Ashcombe</t>
        </is>
      </c>
      <c r="F7526" s="11" t="n">
        <v>1969</v>
      </c>
      <c r="G7526" s="8" t="inlineStr">
        <is>
          <t>Maserati</t>
        </is>
      </c>
      <c r="H7526" s="8" t="inlineStr">
        <is>
          <t>GranTurismo</t>
        </is>
      </c>
      <c r="I7526" s="8" t="inlineStr">
        <is>
          <t>Z630K44BVNWT48YUY</t>
        </is>
      </c>
      <c r="J7526" s="8" t="inlineStr">
        <is>
          <t>02 - Sports / GT</t>
        </is>
      </c>
      <c r="K7526" s="12" t="n">
        <v>1260000</v>
      </c>
      <c r="L7526" s="8" t="inlineStr">
        <is>
          <t>New Jersey</t>
        </is>
      </c>
      <c r="M7526" s="13" t="n">
        <v>11898.68</v>
      </c>
      <c r="N7526" s="13" t="n"/>
      <c r="O7526" s="8" t="inlineStr">
        <is>
          <t>Prior carrier non-renewal / cancellation</t>
        </is>
      </c>
    </row>
    <row r="7527">
      <c r="A7527" s="8" t="inlineStr">
        <is>
          <t>2fd305c2-7be3-5ce3-993f-dcc2b7d39b08</t>
        </is>
      </c>
      <c r="B7527" s="9" t="inlineStr">
        <is>
          <t>2026-05</t>
        </is>
      </c>
      <c r="C7527" s="10" t="n"/>
      <c r="D7527" s="9" t="inlineStr">
        <is>
          <t>Declined</t>
        </is>
      </c>
      <c r="E7527" s="8" t="inlineStr">
        <is>
          <t>Emiliano Pennington</t>
        </is>
      </c>
      <c r="F7527" s="11" t="n">
        <v>2011</v>
      </c>
      <c r="G7527" s="8" t="inlineStr">
        <is>
          <t>McLaren</t>
        </is>
      </c>
      <c r="H7527" s="8" t="inlineStr">
        <is>
          <t>750S</t>
        </is>
      </c>
      <c r="I7527" s="8" t="inlineStr">
        <is>
          <t>VFEP5DN8VJK9407UH</t>
        </is>
      </c>
      <c r="J7527" s="8" t="inlineStr">
        <is>
          <t>03 - Supercar</t>
        </is>
      </c>
      <c r="K7527" s="12" t="n">
        <v>750000</v>
      </c>
      <c r="L7527" s="8" t="inlineStr">
        <is>
          <t>Montana</t>
        </is>
      </c>
      <c r="M7527" s="13" t="n">
        <v>12502.36</v>
      </c>
      <c r="N7527" s="13" t="n"/>
      <c r="O7527" s="8" t="inlineStr">
        <is>
          <t>3 + at-fault claims - 5 yrs</t>
        </is>
      </c>
    </row>
    <row r="7528">
      <c r="A7528" s="8" t="inlineStr">
        <is>
          <t>2fe2a48f-33be-5633-a61b-f97f4dbe956a</t>
        </is>
      </c>
      <c r="B7528" s="9" t="inlineStr">
        <is>
          <t>2026-05</t>
        </is>
      </c>
      <c r="C7528" s="10" t="n"/>
      <c r="D7528" s="9" t="inlineStr">
        <is>
          <t>Declined</t>
        </is>
      </c>
      <c r="E7528" s="8" t="inlineStr">
        <is>
          <t>Emiliano Blackwood</t>
        </is>
      </c>
      <c r="F7528" s="11" t="n">
        <v>2023</v>
      </c>
      <c r="G7528" s="8" t="inlineStr">
        <is>
          <t>BMW</t>
        </is>
      </c>
      <c r="H7528" s="8" t="inlineStr">
        <is>
          <t>M8 Competition</t>
        </is>
      </c>
      <c r="I7528" s="8" t="inlineStr">
        <is>
          <t>Z7A5JRCX3N1J0B1DG</t>
        </is>
      </c>
      <c r="J7528" s="8" t="inlineStr">
        <is>
          <t>02 - Sports / GT</t>
        </is>
      </c>
      <c r="K7528" s="12" t="n">
        <v>345000</v>
      </c>
      <c r="L7528" s="8" t="inlineStr">
        <is>
          <t>West Virginia</t>
        </is>
      </c>
      <c r="M7528" s="13" t="n">
        <v>6493.16</v>
      </c>
      <c r="N7528" s="13" t="n"/>
      <c r="O7528" s="8" t="inlineStr">
        <is>
          <t>3 + at-fault claims - 5 yrs</t>
        </is>
      </c>
    </row>
    <row r="7529">
      <c r="A7529" s="8" t="inlineStr">
        <is>
          <t>3019ec55-1aa8-593d-9eb2-f7f3c8c39390</t>
        </is>
      </c>
      <c r="B7529" s="9" t="inlineStr">
        <is>
          <t>2026-05</t>
        </is>
      </c>
      <c r="C7529" s="10" t="n"/>
      <c r="D7529" s="9" t="inlineStr">
        <is>
          <t>Declined</t>
        </is>
      </c>
      <c r="E7529" s="8" t="inlineStr">
        <is>
          <t>Thaddeus Ashcombe</t>
        </is>
      </c>
      <c r="F7529" s="11" t="n">
        <v>2002</v>
      </c>
      <c r="G7529" s="8" t="inlineStr">
        <is>
          <t>Lamborghini</t>
        </is>
      </c>
      <c r="H7529" s="8" t="inlineStr">
        <is>
          <t>Huracan EVO</t>
        </is>
      </c>
      <c r="I7529" s="8" t="inlineStr">
        <is>
          <t>YDVJRKM852TRYGZ9E</t>
        </is>
      </c>
      <c r="J7529" s="8" t="inlineStr">
        <is>
          <t>03 - Supercar</t>
        </is>
      </c>
      <c r="K7529" s="12" t="n">
        <v>1135000</v>
      </c>
      <c r="L7529" s="8" t="inlineStr">
        <is>
          <t>South Carolina</t>
        </is>
      </c>
      <c r="M7529" s="13" t="n">
        <v>21243.77</v>
      </c>
      <c r="N7529" s="13" t="n"/>
      <c r="O7529" s="8" t="inlineStr">
        <is>
          <t>3 + at-fault claims - 5 yrs</t>
        </is>
      </c>
    </row>
    <row r="7530">
      <c r="A7530" s="8" t="inlineStr">
        <is>
          <t>30c6ae51-fb79-5944-b7ac-333930c3def2</t>
        </is>
      </c>
      <c r="B7530" s="9" t="inlineStr">
        <is>
          <t>2026-05</t>
        </is>
      </c>
      <c r="C7530" s="10" t="n"/>
      <c r="D7530" s="9" t="inlineStr">
        <is>
          <t>Declined</t>
        </is>
      </c>
      <c r="E7530" s="8" t="inlineStr">
        <is>
          <t>Delphine Harrington</t>
        </is>
      </c>
      <c r="F7530" s="11" t="n">
        <v>1966</v>
      </c>
      <c r="G7530" s="8" t="inlineStr">
        <is>
          <t>Maserati</t>
        </is>
      </c>
      <c r="H7530" s="8" t="inlineStr">
        <is>
          <t>GranTurismo</t>
        </is>
      </c>
      <c r="I7530" s="8" t="inlineStr">
        <is>
          <t>3R431Z1W90M6DCAUU</t>
        </is>
      </c>
      <c r="J7530" s="8" t="inlineStr">
        <is>
          <t>02 - Sports / GT</t>
        </is>
      </c>
      <c r="K7530" s="12" t="n">
        <v>1075000</v>
      </c>
      <c r="L7530" s="8" t="inlineStr">
        <is>
          <t>New Jersey</t>
        </is>
      </c>
      <c r="M7530" s="13" t="n">
        <v>10151.65</v>
      </c>
      <c r="N7530" s="13" t="n"/>
      <c r="O7530" s="8" t="inlineStr">
        <is>
          <t>3 + at-fault claims - 5 yrs</t>
        </is>
      </c>
    </row>
    <row r="7531">
      <c r="A7531" s="8" t="inlineStr">
        <is>
          <t>3108e43d-207f-5069-97a5-3faadea0c694</t>
        </is>
      </c>
      <c r="B7531" s="9" t="inlineStr">
        <is>
          <t>2026-05</t>
        </is>
      </c>
      <c r="C7531" s="10" t="n"/>
      <c r="D7531" s="9" t="inlineStr">
        <is>
          <t>Referred</t>
        </is>
      </c>
      <c r="E7531" s="8" t="inlineStr">
        <is>
          <t>Noor Vandermeer</t>
        </is>
      </c>
      <c r="F7531" s="11" t="n">
        <v>1958</v>
      </c>
      <c r="G7531" s="8" t="inlineStr">
        <is>
          <t>McLaren</t>
        </is>
      </c>
      <c r="H7531" s="8" t="inlineStr">
        <is>
          <t>750S</t>
        </is>
      </c>
      <c r="I7531" s="8" t="inlineStr">
        <is>
          <t>7ZWV5EGG9JZ638LXJ</t>
        </is>
      </c>
      <c r="J7531" s="8" t="inlineStr">
        <is>
          <t>03 - Supercar</t>
        </is>
      </c>
      <c r="K7531" s="12" t="n">
        <v>1355000</v>
      </c>
      <c r="L7531" s="8" t="inlineStr">
        <is>
          <t>Kansas</t>
        </is>
      </c>
      <c r="M7531" s="13" t="n">
        <v>19839.25</v>
      </c>
      <c r="N7531" s="13" t="n"/>
      <c r="O7531" s="8" t="inlineStr">
        <is>
          <t>Prior carrier non-renewal / cancellation</t>
        </is>
      </c>
    </row>
    <row r="7532">
      <c r="A7532" s="8" t="inlineStr">
        <is>
          <t>31508332-a57f-5e3f-b83c-2cc14f359186</t>
        </is>
      </c>
      <c r="B7532" s="9" t="inlineStr">
        <is>
          <t>2026-05</t>
        </is>
      </c>
      <c r="C7532" s="10" t="n"/>
      <c r="D7532" s="9" t="inlineStr">
        <is>
          <t>Referred</t>
        </is>
      </c>
      <c r="E7532" s="8" t="inlineStr">
        <is>
          <t>Noor Whitlock</t>
        </is>
      </c>
      <c r="F7532" s="11" t="n">
        <v>2007</v>
      </c>
      <c r="G7532" s="8" t="inlineStr">
        <is>
          <t>Aston Martin</t>
        </is>
      </c>
      <c r="H7532" s="8" t="inlineStr">
        <is>
          <t>DB12</t>
        </is>
      </c>
      <c r="I7532" s="8" t="inlineStr">
        <is>
          <t>396AXJ9YM5FT7Z95N</t>
        </is>
      </c>
      <c r="J7532" s="8" t="inlineStr">
        <is>
          <t>02 - Sports / GT</t>
        </is>
      </c>
      <c r="K7532" s="12" t="n">
        <v>380000</v>
      </c>
      <c r="L7532" s="8" t="inlineStr">
        <is>
          <t>Montana</t>
        </is>
      </c>
      <c r="M7532" s="13" t="n">
        <v>5000.94</v>
      </c>
      <c r="N7532" s="13" t="n"/>
      <c r="O7532" s="8" t="inlineStr">
        <is>
          <t>1 at-fault claim over $100k</t>
        </is>
      </c>
    </row>
    <row r="7533">
      <c r="A7533" s="8" t="inlineStr">
        <is>
          <t>31f65c54-4fd2-5b57-9be9-d4d7585767ec</t>
        </is>
      </c>
      <c r="B7533" s="9" t="inlineStr">
        <is>
          <t>2026-05</t>
        </is>
      </c>
      <c r="C7533" s="10" t="n"/>
      <c r="D7533" s="9" t="inlineStr">
        <is>
          <t>Referred</t>
        </is>
      </c>
      <c r="E7533" s="8" t="inlineStr">
        <is>
          <t>Wilhelmina Castellanos</t>
        </is>
      </c>
      <c r="F7533" s="11" t="n">
        <v>1995</v>
      </c>
      <c r="G7533" s="8" t="inlineStr">
        <is>
          <t>Porsche</t>
        </is>
      </c>
      <c r="H7533" s="8" t="inlineStr">
        <is>
          <t>911 Turbo S</t>
        </is>
      </c>
      <c r="I7533" s="8" t="inlineStr">
        <is>
          <t>XNTMZ0PCTK4X9D2BM</t>
        </is>
      </c>
      <c r="J7533" s="8" t="inlineStr">
        <is>
          <t>02 - Sports / GT</t>
        </is>
      </c>
      <c r="K7533" s="12" t="n">
        <v>710000</v>
      </c>
      <c r="L7533" s="8" t="inlineStr">
        <is>
          <t>Washington</t>
        </is>
      </c>
      <c r="M7533" s="13" t="n">
        <v>8359.25</v>
      </c>
      <c r="N7533" s="13" t="n"/>
      <c r="O7533" s="8" t="inlineStr">
        <is>
          <t>Prior carrier non-renewal / cancellation</t>
        </is>
      </c>
    </row>
    <row r="7534">
      <c r="A7534" s="8" t="inlineStr">
        <is>
          <t>32afb7cc-d1f8-5dd0-bb97-8f883e5210a9</t>
        </is>
      </c>
      <c r="B7534" s="9" t="inlineStr">
        <is>
          <t>2026-05</t>
        </is>
      </c>
      <c r="C7534" s="10" t="n"/>
      <c r="D7534" s="9" t="inlineStr">
        <is>
          <t>Declined</t>
        </is>
      </c>
      <c r="E7534" s="8" t="inlineStr">
        <is>
          <t>Callum Larsson</t>
        </is>
      </c>
      <c r="F7534" s="11" t="n">
        <v>1955</v>
      </c>
      <c r="G7534" s="8" t="inlineStr">
        <is>
          <t>Aston Martin</t>
        </is>
      </c>
      <c r="H7534" s="8" t="inlineStr">
        <is>
          <t>DB12</t>
        </is>
      </c>
      <c r="I7534" s="8" t="inlineStr">
        <is>
          <t>JGU73P1TA6HUZNCJ7</t>
        </is>
      </c>
      <c r="J7534" s="8" t="inlineStr">
        <is>
          <t>02 - Sports / GT</t>
        </is>
      </c>
      <c r="K7534" s="12" t="n">
        <v>690000</v>
      </c>
      <c r="L7534" s="8" t="inlineStr">
        <is>
          <t>Missouri</t>
        </is>
      </c>
      <c r="M7534" s="13" t="n">
        <v>8970</v>
      </c>
      <c r="N7534" s="13" t="n"/>
      <c r="O7534" s="8" t="inlineStr">
        <is>
          <t>3 + at-fault claims - 5 yrs</t>
        </is>
      </c>
    </row>
    <row r="7535">
      <c r="A7535" s="8" t="inlineStr">
        <is>
          <t>32f5dab9-f924-5ca5-825a-b654e2278ad2</t>
        </is>
      </c>
      <c r="B7535" s="9" t="inlineStr">
        <is>
          <t>2026-05</t>
        </is>
      </c>
      <c r="C7535" s="10" t="n"/>
      <c r="D7535" s="9" t="inlineStr">
        <is>
          <t>Declined</t>
        </is>
      </c>
      <c r="E7535" s="8" t="inlineStr">
        <is>
          <t>Beatrix Ashcombe</t>
        </is>
      </c>
      <c r="F7535" s="11" t="n">
        <v>1997</v>
      </c>
      <c r="G7535" s="8" t="inlineStr">
        <is>
          <t>Bentley</t>
        </is>
      </c>
      <c r="H7535" s="8" t="inlineStr">
        <is>
          <t>Continental GT</t>
        </is>
      </c>
      <c r="I7535" s="8" t="inlineStr">
        <is>
          <t>9L0R5XD2C3U7W829C</t>
        </is>
      </c>
      <c r="J7535" s="8" t="inlineStr">
        <is>
          <t>02 - Sports / GT</t>
        </is>
      </c>
      <c r="K7535" s="12" t="n">
        <v>1500000</v>
      </c>
      <c r="L7535" s="8" t="inlineStr">
        <is>
          <t>Florida</t>
        </is>
      </c>
      <c r="M7535" s="13" t="n">
        <v>22103.77</v>
      </c>
      <c r="N7535" s="13" t="n"/>
      <c r="O7535" s="8" t="inlineStr">
        <is>
          <t>3 + at-fault claims - 5 yrs</t>
        </is>
      </c>
    </row>
    <row r="7536">
      <c r="A7536" s="8" t="inlineStr">
        <is>
          <t>331a95c1-11b2-53c5-821b-6a8bf6ef580f</t>
        </is>
      </c>
      <c r="B7536" s="9" t="inlineStr">
        <is>
          <t>2026-05</t>
        </is>
      </c>
      <c r="C7536" s="10" t="n"/>
      <c r="D7536" s="9" t="inlineStr">
        <is>
          <t>Referred</t>
        </is>
      </c>
      <c r="E7536" s="8" t="inlineStr">
        <is>
          <t>Priya Thistlewood</t>
        </is>
      </c>
      <c r="F7536" s="11" t="n">
        <v>1963</v>
      </c>
      <c r="G7536" s="8" t="inlineStr">
        <is>
          <t>Singer</t>
        </is>
      </c>
      <c r="H7536" s="8" t="inlineStr">
        <is>
          <t>911 Reimagined</t>
        </is>
      </c>
      <c r="I7536" s="8" t="inlineStr">
        <is>
          <t>4AET7D48WGBFU69EP</t>
        </is>
      </c>
      <c r="J7536" s="8" t="inlineStr">
        <is>
          <t>11 - Restomod / Coachbuilt / Bespoke</t>
        </is>
      </c>
      <c r="K7536" s="12" t="n">
        <v>660000</v>
      </c>
      <c r="L7536" s="8" t="inlineStr">
        <is>
          <t>Tennessee</t>
        </is>
      </c>
      <c r="M7536" s="13" t="n">
        <v>9518.940000000001</v>
      </c>
      <c r="N7536" s="13" t="n"/>
      <c r="O7536" s="8" t="inlineStr">
        <is>
          <t>1 at-fault claim over $100k</t>
        </is>
      </c>
    </row>
    <row r="7537">
      <c r="A7537" s="8" t="inlineStr">
        <is>
          <t>3350bf25-ba5a-56b6-8075-d6025256ce48</t>
        </is>
      </c>
      <c r="B7537" s="9" t="inlineStr">
        <is>
          <t>2026-05</t>
        </is>
      </c>
      <c r="C7537" s="10" t="n"/>
      <c r="D7537" s="9" t="inlineStr">
        <is>
          <t>Declined</t>
        </is>
      </c>
      <c r="E7537" s="8" t="inlineStr">
        <is>
          <t>Emiliano Vandermeer</t>
        </is>
      </c>
      <c r="F7537" s="11" t="n">
        <v>1967</v>
      </c>
      <c r="G7537" s="8" t="inlineStr">
        <is>
          <t>BMW</t>
        </is>
      </c>
      <c r="H7537" s="8" t="inlineStr">
        <is>
          <t>M8 Competition</t>
        </is>
      </c>
      <c r="I7537" s="8" t="inlineStr">
        <is>
          <t>Z3VCYHM74ZGNFJXKM</t>
        </is>
      </c>
      <c r="J7537" s="8" t="inlineStr">
        <is>
          <t>02 - Sports / GT</t>
        </is>
      </c>
      <c r="K7537" s="12" t="n">
        <v>505000</v>
      </c>
      <c r="L7537" s="8" t="inlineStr">
        <is>
          <t>Delaware</t>
        </is>
      </c>
      <c r="M7537" s="13" t="n">
        <v>7741.75</v>
      </c>
      <c r="N7537" s="13" t="n"/>
      <c r="O7537" s="8" t="inlineStr">
        <is>
          <t>3 + at-fault claims - 5 yrs</t>
        </is>
      </c>
    </row>
    <row r="7538">
      <c r="A7538" s="8" t="inlineStr">
        <is>
          <t>355e5f02-f858-5c09-947d-64b74f0e1d60</t>
        </is>
      </c>
      <c r="B7538" s="9" t="inlineStr">
        <is>
          <t>2026-05</t>
        </is>
      </c>
      <c r="C7538" s="10" t="n"/>
      <c r="D7538" s="9" t="inlineStr">
        <is>
          <t>Declined</t>
        </is>
      </c>
      <c r="E7538" s="8" t="inlineStr">
        <is>
          <t>Lorenzo Larsson</t>
        </is>
      </c>
      <c r="F7538" s="11" t="n">
        <v>1966</v>
      </c>
      <c r="G7538" s="8" t="inlineStr">
        <is>
          <t>Porsche</t>
        </is>
      </c>
      <c r="H7538" s="8" t="inlineStr">
        <is>
          <t>911 Turbo S</t>
        </is>
      </c>
      <c r="I7538" s="8" t="inlineStr">
        <is>
          <t>RRL7V113FVZ773EP2</t>
        </is>
      </c>
      <c r="J7538" s="8" t="inlineStr">
        <is>
          <t>02 - Sports / GT</t>
        </is>
      </c>
      <c r="K7538" s="12" t="n">
        <v>485000</v>
      </c>
      <c r="L7538" s="8" t="inlineStr">
        <is>
          <t>Kentucky</t>
        </is>
      </c>
      <c r="M7538" s="13" t="n">
        <v>9196.700000000001</v>
      </c>
      <c r="N7538" s="13" t="n"/>
      <c r="O7538" s="8" t="inlineStr">
        <is>
          <t>3 + at-fault claims - 5 yrs</t>
        </is>
      </c>
    </row>
    <row r="7539">
      <c r="A7539" s="8" t="inlineStr">
        <is>
          <t>35e2fc23-9b47-5ed1-bd59-394c5def6ba2</t>
        </is>
      </c>
      <c r="B7539" s="9" t="inlineStr">
        <is>
          <t>2026-05</t>
        </is>
      </c>
      <c r="C7539" s="10" t="n"/>
      <c r="D7539" s="9" t="inlineStr">
        <is>
          <t>Declined</t>
        </is>
      </c>
      <c r="E7539" s="8" t="inlineStr">
        <is>
          <t>Ramona Delacroix</t>
        </is>
      </c>
      <c r="F7539" s="11" t="n">
        <v>1988</v>
      </c>
      <c r="G7539" s="8" t="inlineStr">
        <is>
          <t>Singer</t>
        </is>
      </c>
      <c r="H7539" s="8" t="inlineStr">
        <is>
          <t>911 Reimagined</t>
        </is>
      </c>
      <c r="I7539" s="8" t="inlineStr">
        <is>
          <t>1EN6DPFLEAT2WWSR0</t>
        </is>
      </c>
      <c r="J7539" s="8" t="inlineStr">
        <is>
          <t>11 - Restomod / Coachbuilt / Bespoke</t>
        </is>
      </c>
      <c r="K7539" s="12" t="n">
        <v>205000</v>
      </c>
      <c r="L7539" s="8" t="inlineStr">
        <is>
          <t>Indiana</t>
        </is>
      </c>
      <c r="M7539" s="13" t="n">
        <v>4995.42</v>
      </c>
      <c r="N7539" s="13" t="n"/>
      <c r="O7539" s="8" t="inlineStr">
        <is>
          <t>3 + at-fault claims - 5 yrs</t>
        </is>
      </c>
    </row>
    <row r="7540">
      <c r="A7540" s="8" t="inlineStr">
        <is>
          <t>3a0885fc-7019-5399-a357-4279b4f88207</t>
        </is>
      </c>
      <c r="B7540" s="9" t="inlineStr">
        <is>
          <t>2026-05</t>
        </is>
      </c>
      <c r="C7540" s="10" t="n"/>
      <c r="D7540" s="9" t="inlineStr">
        <is>
          <t>Referred</t>
        </is>
      </c>
      <c r="E7540" s="8" t="inlineStr">
        <is>
          <t>Aurelio Farkas</t>
        </is>
      </c>
      <c r="F7540" s="11" t="n">
        <v>1990</v>
      </c>
      <c r="G7540" s="8" t="inlineStr">
        <is>
          <t>Porsche</t>
        </is>
      </c>
      <c r="H7540" s="8" t="inlineStr">
        <is>
          <t>911 Turbo S</t>
        </is>
      </c>
      <c r="I7540" s="8" t="inlineStr">
        <is>
          <t>M0805DYUDH7XDK1V4</t>
        </is>
      </c>
      <c r="J7540" s="8" t="inlineStr">
        <is>
          <t>02 - Sports / GT</t>
        </is>
      </c>
      <c r="K7540" s="12" t="n">
        <v>580000</v>
      </c>
      <c r="L7540" s="8" t="inlineStr">
        <is>
          <t>California</t>
        </is>
      </c>
      <c r="M7540" s="13" t="n">
        <v>9602.83</v>
      </c>
      <c r="N7540" s="13" t="n"/>
      <c r="O7540" s="8" t="inlineStr">
        <is>
          <t>1 at-fault claim over $100k</t>
        </is>
      </c>
    </row>
    <row r="7541">
      <c r="A7541" s="8" t="inlineStr">
        <is>
          <t>3aba948b-f2a3-5bc0-a06d-6ec5c9e992cb</t>
        </is>
      </c>
      <c r="B7541" s="9" t="inlineStr">
        <is>
          <t>2026-05</t>
        </is>
      </c>
      <c r="C7541" s="10" t="n"/>
      <c r="D7541" s="9" t="inlineStr">
        <is>
          <t>Declined</t>
        </is>
      </c>
      <c r="E7541" s="8" t="inlineStr">
        <is>
          <t>Wilhelmina Harrington</t>
        </is>
      </c>
      <c r="F7541" s="11" t="n">
        <v>2023</v>
      </c>
      <c r="G7541" s="8" t="inlineStr">
        <is>
          <t>Bentley</t>
        </is>
      </c>
      <c r="H7541" s="8" t="inlineStr">
        <is>
          <t>Continental GT</t>
        </is>
      </c>
      <c r="I7541" s="8" t="inlineStr">
        <is>
          <t>5L67294CARDJEBD86</t>
        </is>
      </c>
      <c r="J7541" s="8" t="inlineStr">
        <is>
          <t>02 - Sports / GT</t>
        </is>
      </c>
      <c r="K7541" s="12" t="n">
        <v>185000</v>
      </c>
      <c r="L7541" s="8" t="inlineStr">
        <is>
          <t>Illinois</t>
        </is>
      </c>
      <c r="M7541" s="13" t="n">
        <v>4367.4</v>
      </c>
      <c r="N7541" s="13" t="n"/>
      <c r="O7541" s="8" t="inlineStr">
        <is>
          <t>3 + at-fault claims - 5 yrs</t>
        </is>
      </c>
    </row>
    <row r="7542">
      <c r="A7542" s="8" t="inlineStr">
        <is>
          <t>3e293cc9-a962-5b85-8bc4-71f247ca3110</t>
        </is>
      </c>
      <c r="B7542" s="9" t="inlineStr">
        <is>
          <t>2026-05</t>
        </is>
      </c>
      <c r="C7542" s="10" t="n"/>
      <c r="D7542" s="9" t="inlineStr">
        <is>
          <t>Declined</t>
        </is>
      </c>
      <c r="E7542" s="8" t="inlineStr">
        <is>
          <t>Ramona Kingsford</t>
        </is>
      </c>
      <c r="F7542" s="11" t="n">
        <v>1964</v>
      </c>
      <c r="G7542" s="8" t="inlineStr">
        <is>
          <t>Ferrari</t>
        </is>
      </c>
      <c r="H7542" s="8" t="inlineStr">
        <is>
          <t>SF90 Stradale</t>
        </is>
      </c>
      <c r="I7542" s="8" t="inlineStr">
        <is>
          <t>6PC4MA3JX02KM33K5</t>
        </is>
      </c>
      <c r="J7542" s="8" t="inlineStr">
        <is>
          <t>03 - Supercar</t>
        </is>
      </c>
      <c r="K7542" s="12" t="n">
        <v>310000</v>
      </c>
      <c r="L7542" s="8" t="inlineStr">
        <is>
          <t>New York</t>
        </is>
      </c>
      <c r="M7542" s="13" t="n">
        <v>8609.809999999999</v>
      </c>
      <c r="N7542" s="13" t="n"/>
      <c r="O7542" s="8" t="inlineStr">
        <is>
          <t>3 + at-fault claims - 5 yrs</t>
        </is>
      </c>
    </row>
    <row r="7543">
      <c r="A7543" s="8" t="inlineStr">
        <is>
          <t>3e70d08e-4255-5fd8-b0e8-2b78667ecef3</t>
        </is>
      </c>
      <c r="B7543" s="9" t="inlineStr">
        <is>
          <t>2026-05</t>
        </is>
      </c>
      <c r="C7543" s="10" t="n"/>
      <c r="D7543" s="9" t="inlineStr">
        <is>
          <t>Declined</t>
        </is>
      </c>
      <c r="E7543" s="8" t="inlineStr">
        <is>
          <t>Lorenzo Vandermeer</t>
        </is>
      </c>
      <c r="F7543" s="11" t="n">
        <v>1986</v>
      </c>
      <c r="G7543" s="8" t="inlineStr">
        <is>
          <t>Icon</t>
        </is>
      </c>
      <c r="H7543" s="8" t="inlineStr">
        <is>
          <t>Derelict</t>
        </is>
      </c>
      <c r="I7543" s="8" t="inlineStr">
        <is>
          <t>HT0M3HVZ269WWTDSW</t>
        </is>
      </c>
      <c r="J7543" s="8" t="inlineStr">
        <is>
          <t>11 - Restomod / Coachbuilt / Bespoke</t>
        </is>
      </c>
      <c r="K7543" s="12" t="n">
        <v>625000</v>
      </c>
      <c r="L7543" s="8" t="inlineStr">
        <is>
          <t>Iowa</t>
        </is>
      </c>
      <c r="M7543" s="13" t="n">
        <v>10117.92</v>
      </c>
      <c r="N7543" s="13" t="n"/>
      <c r="O7543" s="8" t="inlineStr">
        <is>
          <t>3 + at-fault claims - 5 yrs</t>
        </is>
      </c>
    </row>
    <row r="7544">
      <c r="A7544" s="8" t="inlineStr">
        <is>
          <t>403e14f0-ae15-555d-80c0-bd902c101524</t>
        </is>
      </c>
      <c r="B7544" s="9" t="inlineStr">
        <is>
          <t>2026-05</t>
        </is>
      </c>
      <c r="C7544" s="10" t="n"/>
      <c r="D7544" s="9" t="inlineStr">
        <is>
          <t>Referred</t>
        </is>
      </c>
      <c r="E7544" s="8" t="inlineStr">
        <is>
          <t>Horace Pennington</t>
        </is>
      </c>
      <c r="F7544" s="11" t="n">
        <v>1955</v>
      </c>
      <c r="G7544" s="8" t="inlineStr">
        <is>
          <t>Lamborghini</t>
        </is>
      </c>
      <c r="H7544" s="8" t="inlineStr">
        <is>
          <t>Huracan EVO</t>
        </is>
      </c>
      <c r="I7544" s="8" t="inlineStr">
        <is>
          <t>TAFKXYZW09NXTT7E3</t>
        </is>
      </c>
      <c r="J7544" s="8" t="inlineStr">
        <is>
          <t>03 - Supercar</t>
        </is>
      </c>
      <c r="K7544" s="12" t="n">
        <v>710000</v>
      </c>
      <c r="L7544" s="8" t="inlineStr">
        <is>
          <t>New York</t>
        </is>
      </c>
      <c r="M7544" s="13" t="n">
        <v>16289.81</v>
      </c>
      <c r="N7544" s="13" t="n"/>
      <c r="O7544" s="8" t="inlineStr">
        <is>
          <t>2 at-fault claims - 5 yrs</t>
        </is>
      </c>
    </row>
    <row r="7545">
      <c r="A7545" s="8" t="inlineStr">
        <is>
          <t>40587ff1-1941-50ef-a017-c6e8c645837d</t>
        </is>
      </c>
      <c r="B7545" s="9" t="inlineStr">
        <is>
          <t>2026-05</t>
        </is>
      </c>
      <c r="C7545" s="10" t="n"/>
      <c r="D7545" s="9" t="inlineStr">
        <is>
          <t>Declined</t>
        </is>
      </c>
      <c r="E7545" s="8" t="inlineStr">
        <is>
          <t>Delphine Kingsford</t>
        </is>
      </c>
      <c r="F7545" s="11" t="n">
        <v>1984</v>
      </c>
      <c r="G7545" s="8" t="inlineStr">
        <is>
          <t>McLaren</t>
        </is>
      </c>
      <c r="H7545" s="8" t="inlineStr">
        <is>
          <t>750S</t>
        </is>
      </c>
      <c r="I7545" s="8" t="inlineStr">
        <is>
          <t>MR5G9YB8H60HSB149</t>
        </is>
      </c>
      <c r="J7545" s="8" t="inlineStr">
        <is>
          <t>03 - Supercar</t>
        </is>
      </c>
      <c r="K7545" s="12" t="n">
        <v>455000</v>
      </c>
      <c r="L7545" s="8" t="inlineStr">
        <is>
          <t>South Carolina</t>
        </is>
      </c>
      <c r="M7545" s="13" t="n">
        <v>12242.08</v>
      </c>
      <c r="N7545" s="13" t="n"/>
      <c r="O7545" s="8" t="inlineStr">
        <is>
          <t>3 + at-fault claims - 5 yrs</t>
        </is>
      </c>
    </row>
    <row r="7546">
      <c r="A7546" s="8" t="inlineStr">
        <is>
          <t>406223b2-24d1-518b-9509-1a9e1d27d1fb</t>
        </is>
      </c>
      <c r="B7546" s="9" t="inlineStr">
        <is>
          <t>2026-05</t>
        </is>
      </c>
      <c r="C7546" s="10" t="n"/>
      <c r="D7546" s="9" t="inlineStr">
        <is>
          <t>Declined</t>
        </is>
      </c>
      <c r="E7546" s="8" t="inlineStr">
        <is>
          <t>Fitzgerald Vandermeer</t>
        </is>
      </c>
      <c r="F7546" s="11" t="n">
        <v>1983</v>
      </c>
      <c r="G7546" s="8" t="inlineStr">
        <is>
          <t>Maserati</t>
        </is>
      </c>
      <c r="H7546" s="8" t="inlineStr">
        <is>
          <t>GranTurismo</t>
        </is>
      </c>
      <c r="I7546" s="8" t="inlineStr">
        <is>
          <t>E6BW3W50Y5ZS31VCJ</t>
        </is>
      </c>
      <c r="J7546" s="8" t="inlineStr">
        <is>
          <t>02 - Sports / GT</t>
        </is>
      </c>
      <c r="K7546" s="12" t="n">
        <v>455000</v>
      </c>
      <c r="L7546" s="8" t="inlineStr">
        <is>
          <t>Utah</t>
        </is>
      </c>
      <c r="M7546" s="13" t="n">
        <v>8692.219999999999</v>
      </c>
      <c r="N7546" s="13" t="n"/>
      <c r="O7546" s="8" t="inlineStr">
        <is>
          <t>3 + at-fault claims - 5 yrs</t>
        </is>
      </c>
    </row>
    <row r="7547">
      <c r="A7547" s="8" t="inlineStr">
        <is>
          <t>40be5f28-4647-5370-b275-a38fb6af1dda</t>
        </is>
      </c>
      <c r="B7547" s="9" t="inlineStr">
        <is>
          <t>2026-05</t>
        </is>
      </c>
      <c r="C7547" s="10" t="n"/>
      <c r="D7547" s="9" t="inlineStr">
        <is>
          <t>Declined</t>
        </is>
      </c>
      <c r="E7547" s="8" t="inlineStr">
        <is>
          <t>Delphine Nakashima</t>
        </is>
      </c>
      <c r="F7547" s="11" t="n">
        <v>1976</v>
      </c>
      <c r="G7547" s="8" t="inlineStr">
        <is>
          <t>Bentley</t>
        </is>
      </c>
      <c r="H7547" s="8" t="inlineStr">
        <is>
          <t>Continental GT</t>
        </is>
      </c>
      <c r="I7547" s="8" t="inlineStr">
        <is>
          <t>0AW6XXNLYZFEKNDYR</t>
        </is>
      </c>
      <c r="J7547" s="8" t="inlineStr">
        <is>
          <t>02 - Sports / GT</t>
        </is>
      </c>
      <c r="K7547" s="12" t="n">
        <v>450000</v>
      </c>
      <c r="L7547" s="8" t="inlineStr">
        <is>
          <t>North Dakota</t>
        </is>
      </c>
      <c r="M7547" s="13" t="n">
        <v>6495.28</v>
      </c>
      <c r="N7547" s="13" t="n"/>
      <c r="O7547" s="8" t="inlineStr">
        <is>
          <t>3 + at-fault claims - 5 yrs</t>
        </is>
      </c>
    </row>
    <row r="7548">
      <c r="A7548" s="8" t="inlineStr">
        <is>
          <t>4146998a-1b3b-5979-8bab-d8e867dab492</t>
        </is>
      </c>
      <c r="B7548" s="9" t="inlineStr">
        <is>
          <t>2026-05</t>
        </is>
      </c>
      <c r="C7548" s="10" t="n"/>
      <c r="D7548" s="9" t="inlineStr">
        <is>
          <t>Declined</t>
        </is>
      </c>
      <c r="E7548" s="8" t="inlineStr">
        <is>
          <t>Leopold Fairweather</t>
        </is>
      </c>
      <c r="F7548" s="11" t="n">
        <v>1976</v>
      </c>
      <c r="G7548" s="8" t="inlineStr">
        <is>
          <t>Ferrari</t>
        </is>
      </c>
      <c r="H7548" s="8" t="inlineStr">
        <is>
          <t>SF90 Stradale</t>
        </is>
      </c>
      <c r="I7548" s="8" t="inlineStr">
        <is>
          <t>4DY8ZCFPJ2ALYXBTC</t>
        </is>
      </c>
      <c r="J7548" s="8" t="inlineStr">
        <is>
          <t>03 - Supercar</t>
        </is>
      </c>
      <c r="K7548" s="12" t="n">
        <v>1950000</v>
      </c>
      <c r="L7548" s="8" t="inlineStr">
        <is>
          <t>Louisiana</t>
        </is>
      </c>
      <c r="M7548" s="13" t="n">
        <v>35615.09</v>
      </c>
      <c r="N7548" s="13" t="n"/>
      <c r="O7548" s="8" t="inlineStr">
        <is>
          <t>3 + at-fault claims - 5 yrs</t>
        </is>
      </c>
    </row>
    <row r="7549">
      <c r="A7549" s="8" t="inlineStr">
        <is>
          <t>421fa321-9bd5-54d0-a926-04519c65833e</t>
        </is>
      </c>
      <c r="B7549" s="9" t="inlineStr">
        <is>
          <t>2026-05</t>
        </is>
      </c>
      <c r="C7549" s="10" t="n"/>
      <c r="D7549" s="9" t="inlineStr">
        <is>
          <t>Referred</t>
        </is>
      </c>
      <c r="E7549" s="8" t="inlineStr">
        <is>
          <t>Sunniva Underwood</t>
        </is>
      </c>
      <c r="F7549" s="11" t="n">
        <v>1957</v>
      </c>
      <c r="G7549" s="8" t="inlineStr">
        <is>
          <t>Ferrari</t>
        </is>
      </c>
      <c r="H7549" s="8" t="inlineStr">
        <is>
          <t>SF90 Stradale</t>
        </is>
      </c>
      <c r="I7549" s="8" t="inlineStr">
        <is>
          <t>ZJPX745S8JS1Z58EV</t>
        </is>
      </c>
      <c r="J7549" s="8" t="inlineStr">
        <is>
          <t>03 - Supercar</t>
        </is>
      </c>
      <c r="K7549" s="12" t="n">
        <v>620000</v>
      </c>
      <c r="L7549" s="8" t="inlineStr">
        <is>
          <t>New Hampshire</t>
        </is>
      </c>
      <c r="M7549" s="13" t="n">
        <v>11557.74</v>
      </c>
      <c r="N7549" s="13" t="n"/>
      <c r="O7549" s="8" t="inlineStr">
        <is>
          <t>2 at-fault claims - 5 yrs</t>
        </is>
      </c>
    </row>
    <row r="7550">
      <c r="A7550" s="8" t="inlineStr">
        <is>
          <t>426a91ef-9ef4-5a60-bf27-9cf17bf3eb05</t>
        </is>
      </c>
      <c r="B7550" s="9" t="inlineStr">
        <is>
          <t>2026-05</t>
        </is>
      </c>
      <c r="C7550" s="10" t="n"/>
      <c r="D7550" s="9" t="inlineStr">
        <is>
          <t>Declined</t>
        </is>
      </c>
      <c r="E7550" s="8" t="inlineStr">
        <is>
          <t>Mireille Blackwood</t>
        </is>
      </c>
      <c r="F7550" s="11" t="n">
        <v>1991</v>
      </c>
      <c r="G7550" s="8" t="inlineStr">
        <is>
          <t>Mercedes-Benz</t>
        </is>
      </c>
      <c r="H7550" s="8" t="inlineStr">
        <is>
          <t>AMG GT</t>
        </is>
      </c>
      <c r="I7550" s="8" t="inlineStr">
        <is>
          <t>TJS6EHXBTFV75MX8K</t>
        </is>
      </c>
      <c r="J7550" s="8" t="inlineStr">
        <is>
          <t>02 - Sports / GT</t>
        </is>
      </c>
      <c r="K7550" s="12" t="n">
        <v>365000</v>
      </c>
      <c r="L7550" s="8" t="inlineStr">
        <is>
          <t>New York</t>
        </is>
      </c>
      <c r="M7550" s="13" t="n">
        <v>6611.32</v>
      </c>
      <c r="N7550" s="13" t="n"/>
      <c r="O7550" s="8" t="inlineStr">
        <is>
          <t>3 + at-fault claims - 5 yrs</t>
        </is>
      </c>
    </row>
    <row r="7551">
      <c r="A7551" s="8" t="inlineStr">
        <is>
          <t>428fee26-7809-5038-93d9-54ca845f3166</t>
        </is>
      </c>
      <c r="B7551" s="9" t="inlineStr">
        <is>
          <t>2026-05</t>
        </is>
      </c>
      <c r="C7551" s="10" t="n"/>
      <c r="D7551" s="9" t="inlineStr">
        <is>
          <t>Referred</t>
        </is>
      </c>
      <c r="E7551" s="8" t="inlineStr">
        <is>
          <t>Fenwick Vasquez</t>
        </is>
      </c>
      <c r="F7551" s="11" t="n">
        <v>2006</v>
      </c>
      <c r="G7551" s="8" t="inlineStr">
        <is>
          <t>Mercedes-Benz</t>
        </is>
      </c>
      <c r="H7551" s="8" t="inlineStr">
        <is>
          <t>AMG GT</t>
        </is>
      </c>
      <c r="I7551" s="8" t="inlineStr">
        <is>
          <t>6HMZBWET3J4BNFPX4</t>
        </is>
      </c>
      <c r="J7551" s="8" t="inlineStr">
        <is>
          <t>02 - Sports / GT</t>
        </is>
      </c>
      <c r="K7551" s="12" t="n">
        <v>450000</v>
      </c>
      <c r="L7551" s="8" t="inlineStr">
        <is>
          <t>Rhode Island</t>
        </is>
      </c>
      <c r="M7551" s="13" t="n">
        <v>8724.059999999999</v>
      </c>
      <c r="N7551" s="13" t="n"/>
      <c r="O7551" s="8" t="inlineStr">
        <is>
          <t>Prior carrier non-renewal / cancellation</t>
        </is>
      </c>
    </row>
    <row r="7552">
      <c r="A7552" s="8" t="inlineStr">
        <is>
          <t>42c32cc4-65d2-50f7-819d-6cabdf6fce1f</t>
        </is>
      </c>
      <c r="B7552" s="9" t="inlineStr">
        <is>
          <t>2026-05</t>
        </is>
      </c>
      <c r="C7552" s="10" t="n"/>
      <c r="D7552" s="9" t="inlineStr">
        <is>
          <t>Declined</t>
        </is>
      </c>
      <c r="E7552" s="8" t="inlineStr">
        <is>
          <t>Anouk Kingsford</t>
        </is>
      </c>
      <c r="F7552" s="11" t="n">
        <v>1965</v>
      </c>
      <c r="G7552" s="8" t="inlineStr">
        <is>
          <t>McLaren</t>
        </is>
      </c>
      <c r="H7552" s="8" t="inlineStr">
        <is>
          <t>750S</t>
        </is>
      </c>
      <c r="I7552" s="8" t="inlineStr">
        <is>
          <t>ALKG385B58XU9U04W</t>
        </is>
      </c>
      <c r="J7552" s="8" t="inlineStr">
        <is>
          <t>03 - Supercar</t>
        </is>
      </c>
      <c r="K7552" s="12" t="n">
        <v>625000</v>
      </c>
      <c r="L7552" s="8" t="inlineStr">
        <is>
          <t>Virginia</t>
        </is>
      </c>
      <c r="M7552" s="13" t="n">
        <v>12211.08</v>
      </c>
      <c r="N7552" s="13" t="n"/>
      <c r="O7552" s="8" t="inlineStr">
        <is>
          <t>3 + at-fault claims - 5 yrs</t>
        </is>
      </c>
    </row>
    <row r="7553">
      <c r="A7553" s="8" t="inlineStr">
        <is>
          <t>43c780d0-56ee-5af5-853a-da7a718108c6</t>
        </is>
      </c>
      <c r="B7553" s="9" t="inlineStr">
        <is>
          <t>2026-05</t>
        </is>
      </c>
      <c r="C7553" s="10" t="n"/>
      <c r="D7553" s="9" t="inlineStr">
        <is>
          <t>Referred</t>
        </is>
      </c>
      <c r="E7553" s="8" t="inlineStr">
        <is>
          <t>Everett Bellandi</t>
        </is>
      </c>
      <c r="F7553" s="11" t="n">
        <v>1988</v>
      </c>
      <c r="G7553" s="8" t="inlineStr">
        <is>
          <t>Porsche</t>
        </is>
      </c>
      <c r="H7553" s="8" t="inlineStr">
        <is>
          <t>911 Turbo S</t>
        </is>
      </c>
      <c r="I7553" s="8" t="inlineStr">
        <is>
          <t>3TMLL6URCEUKBRSJT</t>
        </is>
      </c>
      <c r="J7553" s="8" t="inlineStr">
        <is>
          <t>02 - Sports / GT</t>
        </is>
      </c>
      <c r="K7553" s="12" t="n">
        <v>255000</v>
      </c>
      <c r="L7553" s="8" t="inlineStr">
        <is>
          <t>Wyoming</t>
        </is>
      </c>
      <c r="M7553" s="13" t="n">
        <v>3861.08</v>
      </c>
      <c r="N7553" s="13" t="n"/>
      <c r="O7553" s="8" t="inlineStr">
        <is>
          <t>2 at-fault claims - 5 yrs</t>
        </is>
      </c>
    </row>
    <row r="7554">
      <c r="A7554" s="8" t="inlineStr">
        <is>
          <t>44a71c67-0428-57a6-86b6-b67e9a87327c</t>
        </is>
      </c>
      <c r="B7554" s="9" t="inlineStr">
        <is>
          <t>2026-05</t>
        </is>
      </c>
      <c r="C7554" s="10" t="n"/>
      <c r="D7554" s="9" t="inlineStr">
        <is>
          <t>Declined</t>
        </is>
      </c>
      <c r="E7554" s="8" t="inlineStr">
        <is>
          <t>Lorenzo Castellanos</t>
        </is>
      </c>
      <c r="F7554" s="11" t="n">
        <v>2013</v>
      </c>
      <c r="G7554" s="8" t="inlineStr">
        <is>
          <t>Ferrari</t>
        </is>
      </c>
      <c r="H7554" s="8" t="inlineStr">
        <is>
          <t>SF90 Stradale</t>
        </is>
      </c>
      <c r="I7554" s="8" t="inlineStr">
        <is>
          <t>2N2N8NHX507760XNH</t>
        </is>
      </c>
      <c r="J7554" s="8" t="inlineStr">
        <is>
          <t>03 - Supercar</t>
        </is>
      </c>
      <c r="K7554" s="12" t="n">
        <v>885000</v>
      </c>
      <c r="L7554" s="8" t="inlineStr">
        <is>
          <t>California</t>
        </is>
      </c>
      <c r="M7554" s="13" t="n">
        <v>21415.33</v>
      </c>
      <c r="N7554" s="13" t="n"/>
      <c r="O7554" s="8" t="inlineStr">
        <is>
          <t>3 + at-fault claims - 5 yrs</t>
        </is>
      </c>
    </row>
    <row r="7555">
      <c r="A7555" s="8" t="inlineStr">
        <is>
          <t>44f10dac-daf4-5026-b7a3-0836a56c7caf</t>
        </is>
      </c>
      <c r="B7555" s="9" t="inlineStr">
        <is>
          <t>2026-05</t>
        </is>
      </c>
      <c r="C7555" s="10" t="n"/>
      <c r="D7555" s="9" t="inlineStr">
        <is>
          <t>Declined</t>
        </is>
      </c>
      <c r="E7555" s="8" t="inlineStr">
        <is>
          <t>Ottilie Ashcombe</t>
        </is>
      </c>
      <c r="F7555" s="11" t="n">
        <v>2001</v>
      </c>
      <c r="G7555" s="8" t="inlineStr">
        <is>
          <t>Mercedes-Benz</t>
        </is>
      </c>
      <c r="H7555" s="8" t="inlineStr">
        <is>
          <t>280SL Pagoda</t>
        </is>
      </c>
      <c r="I7555" s="8" t="inlineStr">
        <is>
          <t>53X08H4VX4T13WP6P</t>
        </is>
      </c>
      <c r="J7555" s="8" t="inlineStr">
        <is>
          <t>07 - Post-War Classic (1946-1972)</t>
        </is>
      </c>
      <c r="K7555" s="12" t="n">
        <v>930000</v>
      </c>
      <c r="L7555" s="8" t="inlineStr">
        <is>
          <t>New York</t>
        </is>
      </c>
      <c r="M7555" s="13" t="n">
        <v>9657.959999999999</v>
      </c>
      <c r="N7555" s="13" t="n"/>
      <c r="O7555" s="8" t="inlineStr">
        <is>
          <t>3 + at-fault claims - 5 yrs</t>
        </is>
      </c>
    </row>
    <row r="7556">
      <c r="A7556" s="8" t="inlineStr">
        <is>
          <t>45303cf8-dea0-5eb5-bc36-23339421be12</t>
        </is>
      </c>
      <c r="B7556" s="9" t="inlineStr">
        <is>
          <t>2026-05</t>
        </is>
      </c>
      <c r="C7556" s="10" t="n"/>
      <c r="D7556" s="9" t="inlineStr">
        <is>
          <t>Referred</t>
        </is>
      </c>
      <c r="E7556" s="8" t="inlineStr">
        <is>
          <t>Lorenzo Castellanos</t>
        </is>
      </c>
      <c r="F7556" s="11" t="n">
        <v>1997</v>
      </c>
      <c r="G7556" s="8" t="inlineStr">
        <is>
          <t>Jaguar</t>
        </is>
      </c>
      <c r="H7556" s="8" t="inlineStr">
        <is>
          <t>E-Type Series 1</t>
        </is>
      </c>
      <c r="I7556" s="8" t="inlineStr">
        <is>
          <t>E70VL64272S7R4T40</t>
        </is>
      </c>
      <c r="J7556" s="8" t="inlineStr">
        <is>
          <t>07 - Post-War Classic (1946-1972)</t>
        </is>
      </c>
      <c r="K7556" s="12" t="n">
        <v>760000</v>
      </c>
      <c r="L7556" s="8" t="inlineStr">
        <is>
          <t>Ohio</t>
        </is>
      </c>
      <c r="M7556" s="13" t="n">
        <v>8570.790000000001</v>
      </c>
      <c r="N7556" s="13" t="n"/>
      <c r="O7556" s="8" t="inlineStr">
        <is>
          <t>1 theft / total loss claim</t>
        </is>
      </c>
    </row>
    <row r="7557">
      <c r="A7557" s="8" t="inlineStr">
        <is>
          <t>4541fedf-2324-5648-b26c-2a9183024891</t>
        </is>
      </c>
      <c r="B7557" s="9" t="inlineStr">
        <is>
          <t>2026-05</t>
        </is>
      </c>
      <c r="C7557" s="10" t="n"/>
      <c r="D7557" s="9" t="inlineStr">
        <is>
          <t>Declined</t>
        </is>
      </c>
      <c r="E7557" s="8" t="inlineStr">
        <is>
          <t>Cassius Kingsford</t>
        </is>
      </c>
      <c r="F7557" s="11" t="n">
        <v>2019</v>
      </c>
      <c r="G7557" s="8" t="inlineStr">
        <is>
          <t>Mercedes-Benz</t>
        </is>
      </c>
      <c r="H7557" s="8" t="inlineStr">
        <is>
          <t>AMG GT</t>
        </is>
      </c>
      <c r="I7557" s="8" t="inlineStr">
        <is>
          <t>AKLTLS754GK7802ES</t>
        </is>
      </c>
      <c r="J7557" s="8" t="inlineStr">
        <is>
          <t>02 - Sports / GT</t>
        </is>
      </c>
      <c r="K7557" s="12" t="n">
        <v>545000</v>
      </c>
      <c r="L7557" s="8" t="inlineStr">
        <is>
          <t>Arkansas</t>
        </is>
      </c>
      <c r="M7557" s="13" t="n">
        <v>9223.870000000001</v>
      </c>
      <c r="N7557" s="13" t="n"/>
      <c r="O7557" s="8" t="inlineStr">
        <is>
          <t>3 + at-fault claims - 5 yrs</t>
        </is>
      </c>
    </row>
    <row r="7558">
      <c r="A7558" s="8" t="inlineStr">
        <is>
          <t>46c8ccf0-f892-5aea-a098-ba0b3203f44d</t>
        </is>
      </c>
      <c r="B7558" s="9" t="inlineStr">
        <is>
          <t>2026-05</t>
        </is>
      </c>
      <c r="C7558" s="10" t="n"/>
      <c r="D7558" s="9" t="inlineStr">
        <is>
          <t>Declined</t>
        </is>
      </c>
      <c r="E7558" s="8" t="inlineStr">
        <is>
          <t>Ramona Farkas</t>
        </is>
      </c>
      <c r="F7558" s="11" t="n">
        <v>1978</v>
      </c>
      <c r="G7558" s="8" t="inlineStr">
        <is>
          <t>BMW</t>
        </is>
      </c>
      <c r="H7558" s="8" t="inlineStr">
        <is>
          <t>M8 Competition</t>
        </is>
      </c>
      <c r="I7558" s="8" t="inlineStr">
        <is>
          <t>X9EMTUJ6SLYKU4GAP</t>
        </is>
      </c>
      <c r="J7558" s="8" t="inlineStr">
        <is>
          <t>02 - Sports / GT</t>
        </is>
      </c>
      <c r="K7558" s="12" t="n">
        <v>205000</v>
      </c>
      <c r="L7558" s="8" t="inlineStr">
        <is>
          <t>New Jersey</t>
        </is>
      </c>
      <c r="M7558" s="13" t="n">
        <v>3238.23</v>
      </c>
      <c r="N7558" s="13" t="n"/>
      <c r="O7558" s="8" t="inlineStr">
        <is>
          <t>3 + at-fault claims - 5 yrs</t>
        </is>
      </c>
    </row>
    <row r="7559">
      <c r="A7559" s="8" t="inlineStr">
        <is>
          <t>48f75961-8fa3-57e6-83d2-2f4ab394fcfc</t>
        </is>
      </c>
      <c r="B7559" s="9" t="inlineStr">
        <is>
          <t>2026-05</t>
        </is>
      </c>
      <c r="C7559" s="10" t="n"/>
      <c r="D7559" s="9" t="inlineStr">
        <is>
          <t>Referred</t>
        </is>
      </c>
      <c r="E7559" s="8" t="inlineStr">
        <is>
          <t>Callum Thistlewood</t>
        </is>
      </c>
      <c r="F7559" s="11" t="n">
        <v>2003</v>
      </c>
      <c r="G7559" s="8" t="inlineStr">
        <is>
          <t>Bentley</t>
        </is>
      </c>
      <c r="H7559" s="8" t="inlineStr">
        <is>
          <t>Continental GT</t>
        </is>
      </c>
      <c r="I7559" s="8" t="inlineStr">
        <is>
          <t>S7PDPHX1TCLH3ABJ4</t>
        </is>
      </c>
      <c r="J7559" s="8" t="inlineStr">
        <is>
          <t>02 - Sports / GT</t>
        </is>
      </c>
      <c r="K7559" s="12" t="n">
        <v>290000</v>
      </c>
      <c r="L7559" s="8" t="inlineStr">
        <is>
          <t>Minnesota</t>
        </is>
      </c>
      <c r="M7559" s="13" t="n">
        <v>5416.98</v>
      </c>
      <c r="N7559" s="13" t="n"/>
      <c r="O7559" s="8" t="inlineStr">
        <is>
          <t>1 at-fault claim over $100k</t>
        </is>
      </c>
    </row>
    <row r="7560">
      <c r="A7560" s="8" t="inlineStr">
        <is>
          <t>494f8c79-c2e7-5ed7-bba4-409d50a58471</t>
        </is>
      </c>
      <c r="B7560" s="9" t="inlineStr">
        <is>
          <t>2026-05</t>
        </is>
      </c>
      <c r="C7560" s="10" t="n"/>
      <c r="D7560" s="9" t="inlineStr">
        <is>
          <t>Referred</t>
        </is>
      </c>
      <c r="E7560" s="8" t="inlineStr">
        <is>
          <t>Ottilie Fairweather</t>
        </is>
      </c>
      <c r="F7560" s="11" t="n">
        <v>2007</v>
      </c>
      <c r="G7560" s="8" t="inlineStr">
        <is>
          <t>Icon</t>
        </is>
      </c>
      <c r="H7560" s="8" t="inlineStr">
        <is>
          <t>Derelict</t>
        </is>
      </c>
      <c r="I7560" s="8" t="inlineStr">
        <is>
          <t>TA55L3GXDBW8453KB</t>
        </is>
      </c>
      <c r="J7560" s="8" t="inlineStr">
        <is>
          <t>11 - Restomod / Coachbuilt / Bespoke</t>
        </is>
      </c>
      <c r="K7560" s="12" t="n">
        <v>1540000</v>
      </c>
      <c r="L7560" s="8" t="inlineStr">
        <is>
          <t>West Virginia</t>
        </is>
      </c>
      <c r="M7560" s="13" t="n">
        <v>26278.79</v>
      </c>
      <c r="N7560" s="13" t="n"/>
      <c r="O7560" s="8" t="inlineStr">
        <is>
          <t>1 theft / total loss claim</t>
        </is>
      </c>
    </row>
    <row r="7561">
      <c r="A7561" s="8" t="inlineStr">
        <is>
          <t>49d83566-f520-5b23-90c5-9e80e91588b8</t>
        </is>
      </c>
      <c r="B7561" s="9" t="inlineStr">
        <is>
          <t>2026-05</t>
        </is>
      </c>
      <c r="C7561" s="10" t="n"/>
      <c r="D7561" s="9" t="inlineStr">
        <is>
          <t>Declined</t>
        </is>
      </c>
      <c r="E7561" s="8" t="inlineStr">
        <is>
          <t>Fenwick Okonkwo</t>
        </is>
      </c>
      <c r="F7561" s="11" t="n">
        <v>1964</v>
      </c>
      <c r="G7561" s="8" t="inlineStr">
        <is>
          <t>Icon</t>
        </is>
      </c>
      <c r="H7561" s="8" t="inlineStr">
        <is>
          <t>Derelict</t>
        </is>
      </c>
      <c r="I7561" s="8" t="inlineStr">
        <is>
          <t>N0JDBL92C1LH0U4SL</t>
        </is>
      </c>
      <c r="J7561" s="8" t="inlineStr">
        <is>
          <t>11 - Restomod / Coachbuilt / Bespoke</t>
        </is>
      </c>
      <c r="K7561" s="12" t="n">
        <v>725000</v>
      </c>
      <c r="L7561" s="8" t="inlineStr">
        <is>
          <t>Kansas</t>
        </is>
      </c>
      <c r="M7561" s="13" t="n">
        <v>10349.72</v>
      </c>
      <c r="N7561" s="13" t="n"/>
      <c r="O7561" s="8" t="inlineStr">
        <is>
          <t>3 + at-fault claims - 5 yrs</t>
        </is>
      </c>
    </row>
    <row r="7562">
      <c r="A7562" s="8" t="inlineStr">
        <is>
          <t>4aa92840-c6f8-5fcb-8528-91df441cd739</t>
        </is>
      </c>
      <c r="B7562" s="9" t="inlineStr">
        <is>
          <t>2026-05</t>
        </is>
      </c>
      <c r="C7562" s="10" t="n"/>
      <c r="D7562" s="9" t="inlineStr">
        <is>
          <t>Declined</t>
        </is>
      </c>
      <c r="E7562" s="8" t="inlineStr">
        <is>
          <t>Everett Whitlock</t>
        </is>
      </c>
      <c r="F7562" s="11" t="n">
        <v>2013</v>
      </c>
      <c r="G7562" s="8" t="inlineStr">
        <is>
          <t>Maserati</t>
        </is>
      </c>
      <c r="H7562" s="8" t="inlineStr">
        <is>
          <t>GranTurismo</t>
        </is>
      </c>
      <c r="I7562" s="8" t="inlineStr">
        <is>
          <t>7M1U1D2HEHVWH415H</t>
        </is>
      </c>
      <c r="J7562" s="8" t="inlineStr">
        <is>
          <t>02 - Sports / GT</t>
        </is>
      </c>
      <c r="K7562" s="12" t="n">
        <v>850000</v>
      </c>
      <c r="L7562" s="8" t="inlineStr">
        <is>
          <t>Pennsylvania</t>
        </is>
      </c>
      <c r="M7562" s="13" t="n">
        <v>10424.53</v>
      </c>
      <c r="N7562" s="13" t="n"/>
      <c r="O7562" s="8" t="inlineStr">
        <is>
          <t>3 + at-fault claims - 5 yrs</t>
        </is>
      </c>
    </row>
    <row r="7563">
      <c r="A7563" s="8" t="inlineStr">
        <is>
          <t>4ac059fd-f9fb-5352-9d49-eb0d53fd6eb6</t>
        </is>
      </c>
      <c r="B7563" s="9" t="inlineStr">
        <is>
          <t>2026-05</t>
        </is>
      </c>
      <c r="C7563" s="10" t="n"/>
      <c r="D7563" s="9" t="inlineStr">
        <is>
          <t>Declined</t>
        </is>
      </c>
      <c r="E7563" s="8" t="inlineStr">
        <is>
          <t>Marisol Underwood</t>
        </is>
      </c>
      <c r="F7563" s="11" t="n">
        <v>1995</v>
      </c>
      <c r="G7563" s="8" t="inlineStr">
        <is>
          <t>Aston Martin</t>
        </is>
      </c>
      <c r="H7563" s="8" t="inlineStr">
        <is>
          <t>DB5</t>
        </is>
      </c>
      <c r="I7563" s="8" t="inlineStr">
        <is>
          <t>AYN7LBXS6D71Z5YLU</t>
        </is>
      </c>
      <c r="J7563" s="8" t="inlineStr">
        <is>
          <t>07 - Post-War Classic (1946-1972)</t>
        </is>
      </c>
      <c r="K7563" s="12" t="n">
        <v>735000</v>
      </c>
      <c r="L7563" s="8" t="inlineStr">
        <is>
          <t>Michigan</t>
        </is>
      </c>
      <c r="M7563" s="13" t="n">
        <v>9242.969999999999</v>
      </c>
      <c r="N7563" s="13" t="n"/>
      <c r="O7563" s="8" t="inlineStr">
        <is>
          <t>3 + at-fault claims - 5 yrs</t>
        </is>
      </c>
    </row>
    <row r="7564">
      <c r="A7564" s="8" t="inlineStr">
        <is>
          <t>4afb3e44-7c78-530f-be12-e84448e77d18</t>
        </is>
      </c>
      <c r="B7564" s="9" t="inlineStr">
        <is>
          <t>2026-05</t>
        </is>
      </c>
      <c r="C7564" s="10" t="n"/>
      <c r="D7564" s="9" t="inlineStr">
        <is>
          <t>Declined</t>
        </is>
      </c>
      <c r="E7564" s="8" t="inlineStr">
        <is>
          <t>Thaddeus Larsson</t>
        </is>
      </c>
      <c r="F7564" s="11" t="n">
        <v>1981</v>
      </c>
      <c r="G7564" s="8" t="inlineStr">
        <is>
          <t>Aston Martin</t>
        </is>
      </c>
      <c r="H7564" s="8" t="inlineStr">
        <is>
          <t>DB5</t>
        </is>
      </c>
      <c r="I7564" s="8" t="inlineStr">
        <is>
          <t>G3YH8MB003WJ7ZRCF</t>
        </is>
      </c>
      <c r="J7564" s="8" t="inlineStr">
        <is>
          <t>07 - Post-War Classic (1946-1972)</t>
        </is>
      </c>
      <c r="K7564" s="12" t="n">
        <v>445000</v>
      </c>
      <c r="L7564" s="8" t="inlineStr">
        <is>
          <t>Tennessee</t>
        </is>
      </c>
      <c r="M7564" s="13" t="n">
        <v>3949.58</v>
      </c>
      <c r="N7564" s="13" t="n"/>
      <c r="O7564" s="8" t="inlineStr">
        <is>
          <t>3 + at-fault claims - 5 yrs</t>
        </is>
      </c>
    </row>
    <row r="7565">
      <c r="A7565" s="8" t="inlineStr">
        <is>
          <t>4d6252b7-559d-5933-8b2a-b7226b4bb750</t>
        </is>
      </c>
      <c r="B7565" s="9" t="inlineStr">
        <is>
          <t>2026-05</t>
        </is>
      </c>
      <c r="C7565" s="10" t="n"/>
      <c r="D7565" s="9" t="inlineStr">
        <is>
          <t>Declined</t>
        </is>
      </c>
      <c r="E7565" s="8" t="inlineStr">
        <is>
          <t>Beatrix Chattopadhyay</t>
        </is>
      </c>
      <c r="F7565" s="11" t="n">
        <v>1983</v>
      </c>
      <c r="G7565" s="8" t="inlineStr">
        <is>
          <t>Mercedes-Benz</t>
        </is>
      </c>
      <c r="H7565" s="8" t="inlineStr">
        <is>
          <t>280SL Pagoda</t>
        </is>
      </c>
      <c r="I7565" s="8" t="inlineStr">
        <is>
          <t>XXGBP7TDP7F9PTW8N</t>
        </is>
      </c>
      <c r="J7565" s="8" t="inlineStr">
        <is>
          <t>07 - Post-War Classic (1946-1972)</t>
        </is>
      </c>
      <c r="K7565" s="12" t="n">
        <v>1050000</v>
      </c>
      <c r="L7565" s="8" t="inlineStr">
        <is>
          <t>California</t>
        </is>
      </c>
      <c r="M7565" s="13" t="n">
        <v>10163.21</v>
      </c>
      <c r="N7565" s="13" t="n"/>
      <c r="O7565" s="8" t="inlineStr">
        <is>
          <t>3 + at-fault claims - 5 yrs</t>
        </is>
      </c>
    </row>
    <row r="7566">
      <c r="A7566" s="8" t="inlineStr">
        <is>
          <t>4ec01332-04c3-5134-8df2-1d236d8a3bc1</t>
        </is>
      </c>
      <c r="B7566" s="9" t="inlineStr">
        <is>
          <t>2026-05</t>
        </is>
      </c>
      <c r="C7566" s="10" t="n"/>
      <c r="D7566" s="9" t="inlineStr">
        <is>
          <t>Declined</t>
        </is>
      </c>
      <c r="E7566" s="8" t="inlineStr">
        <is>
          <t>Saoirse Larsson</t>
        </is>
      </c>
      <c r="F7566" s="11" t="n">
        <v>1962</v>
      </c>
      <c r="G7566" s="8" t="inlineStr">
        <is>
          <t>Maserati</t>
        </is>
      </c>
      <c r="H7566" s="8" t="inlineStr">
        <is>
          <t>GranTurismo</t>
        </is>
      </c>
      <c r="I7566" s="8" t="inlineStr">
        <is>
          <t>91ZGE2XKNL9WP5032</t>
        </is>
      </c>
      <c r="J7566" s="8" t="inlineStr">
        <is>
          <t>02 - Sports / GT</t>
        </is>
      </c>
      <c r="K7566" s="12" t="n">
        <v>310000</v>
      </c>
      <c r="L7566" s="8" t="inlineStr">
        <is>
          <t>North Dakota</t>
        </is>
      </c>
      <c r="M7566" s="13" t="n">
        <v>4474.53</v>
      </c>
      <c r="N7566" s="13" t="n"/>
      <c r="O7566" s="8" t="inlineStr">
        <is>
          <t>3 + at-fault claims - 5 yrs</t>
        </is>
      </c>
    </row>
    <row r="7567">
      <c r="A7567" s="8" t="inlineStr">
        <is>
          <t>4fc8ebed-2aa9-5fa8-8481-b615eeb4f848</t>
        </is>
      </c>
      <c r="B7567" s="9" t="inlineStr">
        <is>
          <t>2026-05</t>
        </is>
      </c>
      <c r="C7567" s="10" t="n"/>
      <c r="D7567" s="9" t="inlineStr">
        <is>
          <t>Declined</t>
        </is>
      </c>
      <c r="E7567" s="8" t="inlineStr">
        <is>
          <t>Horace Harrington</t>
        </is>
      </c>
      <c r="F7567" s="11" t="n">
        <v>2017</v>
      </c>
      <c r="G7567" s="8" t="inlineStr">
        <is>
          <t>Ferrari</t>
        </is>
      </c>
      <c r="H7567" s="8" t="inlineStr">
        <is>
          <t>296 GTB</t>
        </is>
      </c>
      <c r="I7567" s="8" t="inlineStr">
        <is>
          <t>121FDH07PLMEBE7CN</t>
        </is>
      </c>
      <c r="J7567" s="8" t="inlineStr">
        <is>
          <t>03 - Supercar</t>
        </is>
      </c>
      <c r="K7567" s="12" t="n">
        <v>985000</v>
      </c>
      <c r="L7567" s="8" t="inlineStr">
        <is>
          <t>Iowa</t>
        </is>
      </c>
      <c r="M7567" s="13" t="n">
        <v>19421.23</v>
      </c>
      <c r="N7567" s="13" t="n"/>
      <c r="O7567" s="8" t="inlineStr">
        <is>
          <t>3 + at-fault claims - 5 yrs</t>
        </is>
      </c>
    </row>
    <row r="7568">
      <c r="A7568" s="8" t="inlineStr">
        <is>
          <t>50e71d18-b5f8-592c-ac93-1a6daae38c11</t>
        </is>
      </c>
      <c r="B7568" s="9" t="inlineStr">
        <is>
          <t>2026-05</t>
        </is>
      </c>
      <c r="C7568" s="10" t="n"/>
      <c r="D7568" s="9" t="inlineStr">
        <is>
          <t>Declined</t>
        </is>
      </c>
      <c r="E7568" s="8" t="inlineStr">
        <is>
          <t>Horace Ashcombe</t>
        </is>
      </c>
      <c r="F7568" s="11" t="n">
        <v>2008</v>
      </c>
      <c r="G7568" s="8" t="inlineStr">
        <is>
          <t>Bugatti</t>
        </is>
      </c>
      <c r="H7568" s="8" t="inlineStr">
        <is>
          <t>Type 57</t>
        </is>
      </c>
      <c r="I7568" s="8" t="inlineStr">
        <is>
          <t>NZ5CYGXNANZ7USSYS</t>
        </is>
      </c>
      <c r="J7568" s="8" t="inlineStr">
        <is>
          <t>06 - Vintage Pre-War (pre-1946)</t>
        </is>
      </c>
      <c r="K7568" s="12" t="n">
        <v>1330000</v>
      </c>
      <c r="L7568" s="8" t="inlineStr">
        <is>
          <t>Iowa</t>
        </is>
      </c>
      <c r="M7568" s="13" t="n">
        <v>9385.280000000001</v>
      </c>
      <c r="N7568" s="13" t="n"/>
      <c r="O7568" s="8" t="inlineStr">
        <is>
          <t>3 + at-fault claims - 5 yrs</t>
        </is>
      </c>
    </row>
    <row r="7569">
      <c r="A7569" s="8" t="inlineStr">
        <is>
          <t>52bb5c9b-1ec0-5be9-867c-8e4062592ddd</t>
        </is>
      </c>
      <c r="B7569" s="9" t="inlineStr">
        <is>
          <t>2026-05</t>
        </is>
      </c>
      <c r="C7569" s="10" t="n"/>
      <c r="D7569" s="9" t="inlineStr">
        <is>
          <t>Declined</t>
        </is>
      </c>
      <c r="E7569" s="8" t="inlineStr">
        <is>
          <t>Anouk Farkas</t>
        </is>
      </c>
      <c r="F7569" s="11" t="n">
        <v>1973</v>
      </c>
      <c r="G7569" s="8" t="inlineStr">
        <is>
          <t>Ferrari</t>
        </is>
      </c>
      <c r="H7569" s="8" t="inlineStr">
        <is>
          <t>275 GTB/4</t>
        </is>
      </c>
      <c r="I7569" s="8" t="inlineStr">
        <is>
          <t>AX95VDRMLHEFKDGWK</t>
        </is>
      </c>
      <c r="J7569" s="8" t="inlineStr">
        <is>
          <t>07 - Post-War Classic (1946-1972)</t>
        </is>
      </c>
      <c r="K7569" s="12" t="n">
        <v>1160000</v>
      </c>
      <c r="L7569" s="8" t="inlineStr">
        <is>
          <t>Minnesota</t>
        </is>
      </c>
      <c r="M7569" s="13" t="n">
        <v>10978.42</v>
      </c>
      <c r="N7569" s="13" t="n"/>
      <c r="O7569" s="8" t="inlineStr">
        <is>
          <t>3 + at-fault claims - 5 yrs</t>
        </is>
      </c>
    </row>
    <row r="7570">
      <c r="A7570" s="8" t="inlineStr">
        <is>
          <t>53df7e86-2401-5a68-b2f1-76a36600db23</t>
        </is>
      </c>
      <c r="B7570" s="9" t="inlineStr">
        <is>
          <t>2026-05</t>
        </is>
      </c>
      <c r="C7570" s="10" t="n"/>
      <c r="D7570" s="9" t="inlineStr">
        <is>
          <t>Referred</t>
        </is>
      </c>
      <c r="E7570" s="8" t="inlineStr">
        <is>
          <t>Priya Chattopadhyay</t>
        </is>
      </c>
      <c r="F7570" s="11" t="n">
        <v>2006</v>
      </c>
      <c r="G7570" s="8" t="inlineStr">
        <is>
          <t>Mercedes-Benz</t>
        </is>
      </c>
      <c r="H7570" s="8" t="inlineStr">
        <is>
          <t>AMG GT</t>
        </is>
      </c>
      <c r="I7570" s="8" t="inlineStr">
        <is>
          <t>BDXYB6J316V06B5E8</t>
        </is>
      </c>
      <c r="J7570" s="8" t="inlineStr">
        <is>
          <t>02 - Sports / GT</t>
        </is>
      </c>
      <c r="K7570" s="12" t="n">
        <v>490000</v>
      </c>
      <c r="L7570" s="8" t="inlineStr">
        <is>
          <t>South Carolina</t>
        </is>
      </c>
      <c r="M7570" s="13" t="n">
        <v>8598.110000000001</v>
      </c>
      <c r="N7570" s="13" t="n"/>
      <c r="O7570" s="8" t="inlineStr">
        <is>
          <t>1 at-fault claim over $100k</t>
        </is>
      </c>
    </row>
    <row r="7571">
      <c r="A7571" s="8" t="inlineStr">
        <is>
          <t>545b50ae-58d7-550c-905d-348b42bfeadb</t>
        </is>
      </c>
      <c r="B7571" s="9" t="inlineStr">
        <is>
          <t>2026-05</t>
        </is>
      </c>
      <c r="C7571" s="10" t="n"/>
      <c r="D7571" s="9" t="inlineStr">
        <is>
          <t>Declined</t>
        </is>
      </c>
      <c r="E7571" s="8" t="inlineStr">
        <is>
          <t>Thaddeus Rourke</t>
        </is>
      </c>
      <c r="F7571" s="11" t="n">
        <v>1984</v>
      </c>
      <c r="G7571" s="8" t="inlineStr">
        <is>
          <t>Ferrari</t>
        </is>
      </c>
      <c r="H7571" s="8" t="inlineStr">
        <is>
          <t>296 GTB</t>
        </is>
      </c>
      <c r="I7571" s="8" t="inlineStr">
        <is>
          <t>3DM7CKN9FYULKUYWX</t>
        </is>
      </c>
      <c r="J7571" s="8" t="inlineStr">
        <is>
          <t>03 - Supercar</t>
        </is>
      </c>
      <c r="K7571" s="12" t="n">
        <v>520000</v>
      </c>
      <c r="L7571" s="8" t="inlineStr">
        <is>
          <t>Florida</t>
        </is>
      </c>
      <c r="M7571" s="13" t="n">
        <v>13235.47</v>
      </c>
      <c r="N7571" s="13" t="n"/>
      <c r="O7571" s="8" t="inlineStr">
        <is>
          <t>3 + at-fault claims - 5 yrs</t>
        </is>
      </c>
    </row>
    <row r="7572">
      <c r="A7572" s="8" t="inlineStr">
        <is>
          <t>55044d86-2ea6-5780-9600-7bc485d5a5d1</t>
        </is>
      </c>
      <c r="B7572" s="9" t="inlineStr">
        <is>
          <t>2026-05</t>
        </is>
      </c>
      <c r="C7572" s="10" t="n"/>
      <c r="D7572" s="9" t="inlineStr">
        <is>
          <t>Declined</t>
        </is>
      </c>
      <c r="E7572" s="8" t="inlineStr">
        <is>
          <t>Emiliano Harrington</t>
        </is>
      </c>
      <c r="F7572" s="11" t="n">
        <v>1964</v>
      </c>
      <c r="G7572" s="8" t="inlineStr">
        <is>
          <t>Mercedes-Benz</t>
        </is>
      </c>
      <c r="H7572" s="8" t="inlineStr">
        <is>
          <t>280SL Pagoda</t>
        </is>
      </c>
      <c r="I7572" s="8" t="inlineStr">
        <is>
          <t>L9AL7B8L2GSZ38P42</t>
        </is>
      </c>
      <c r="J7572" s="8" t="inlineStr">
        <is>
          <t>07 - Post-War Classic (1946-1972)</t>
        </is>
      </c>
      <c r="K7572" s="12" t="n">
        <v>600000</v>
      </c>
      <c r="L7572" s="8" t="inlineStr">
        <is>
          <t>Arizona</t>
        </is>
      </c>
      <c r="M7572" s="13" t="n">
        <v>4916.6</v>
      </c>
      <c r="N7572" s="13" t="n"/>
      <c r="O7572" s="8" t="inlineStr">
        <is>
          <t>3 + at-fault claims - 5 yrs</t>
        </is>
      </c>
    </row>
    <row r="7573">
      <c r="A7573" s="8" t="inlineStr">
        <is>
          <t>55b1100c-83d7-5551-a3bb-8003a8ff0b8e</t>
        </is>
      </c>
      <c r="B7573" s="9" t="inlineStr">
        <is>
          <t>2026-05</t>
        </is>
      </c>
      <c r="C7573" s="10" t="n"/>
      <c r="D7573" s="9" t="inlineStr">
        <is>
          <t>Referred</t>
        </is>
      </c>
      <c r="E7573" s="8" t="inlineStr">
        <is>
          <t>Everett Farkas</t>
        </is>
      </c>
      <c r="F7573" s="11" t="n">
        <v>1997</v>
      </c>
      <c r="G7573" s="8" t="inlineStr">
        <is>
          <t>Mercedes-Benz</t>
        </is>
      </c>
      <c r="H7573" s="8" t="inlineStr">
        <is>
          <t>AMG GT</t>
        </is>
      </c>
      <c r="I7573" s="8" t="inlineStr">
        <is>
          <t>HRJS2AU99LHGNL7FJ</t>
        </is>
      </c>
      <c r="J7573" s="8" t="inlineStr">
        <is>
          <t>02 - Sports / GT</t>
        </is>
      </c>
      <c r="K7573" s="12" t="n">
        <v>530000</v>
      </c>
      <c r="L7573" s="8" t="inlineStr">
        <is>
          <t>Ohio</t>
        </is>
      </c>
      <c r="M7573" s="13" t="n">
        <v>9035</v>
      </c>
      <c r="N7573" s="13" t="n"/>
      <c r="O7573" s="8" t="inlineStr">
        <is>
          <t>1 at-fault claim over $100k</t>
        </is>
      </c>
    </row>
    <row r="7574">
      <c r="A7574" s="8" t="inlineStr">
        <is>
          <t>55b44c5e-fe80-52a2-805c-90e8ef54b6d4</t>
        </is>
      </c>
      <c r="B7574" s="9" t="inlineStr">
        <is>
          <t>2026-05</t>
        </is>
      </c>
      <c r="C7574" s="10" t="n"/>
      <c r="D7574" s="9" t="inlineStr">
        <is>
          <t>Declined</t>
        </is>
      </c>
      <c r="E7574" s="8" t="inlineStr">
        <is>
          <t>Delphine Nakashima</t>
        </is>
      </c>
      <c r="F7574" s="11" t="n">
        <v>1998</v>
      </c>
      <c r="G7574" s="8" t="inlineStr">
        <is>
          <t>Porsche</t>
        </is>
      </c>
      <c r="H7574" s="8" t="inlineStr">
        <is>
          <t>911 Turbo S</t>
        </is>
      </c>
      <c r="I7574" s="8" t="inlineStr">
        <is>
          <t>AK2WZJJ489MRG5AWS</t>
        </is>
      </c>
      <c r="J7574" s="8" t="inlineStr">
        <is>
          <t>02 - Sports / GT</t>
        </is>
      </c>
      <c r="K7574" s="12" t="n">
        <v>450000</v>
      </c>
      <c r="L7574" s="8" t="inlineStr">
        <is>
          <t>Pennsylvania</t>
        </is>
      </c>
      <c r="M7574" s="13" t="n">
        <v>6367.92</v>
      </c>
      <c r="N7574" s="13" t="n"/>
      <c r="O7574" s="8" t="inlineStr">
        <is>
          <t>3 + at-fault claims - 5 yrs</t>
        </is>
      </c>
    </row>
    <row r="7575">
      <c r="A7575" s="8" t="inlineStr">
        <is>
          <t>563bd02e-28b8-5db6-84bf-b7a7aa9be1bf</t>
        </is>
      </c>
      <c r="B7575" s="9" t="inlineStr">
        <is>
          <t>2026-05</t>
        </is>
      </c>
      <c r="C7575" s="10" t="n"/>
      <c r="D7575" s="9" t="inlineStr">
        <is>
          <t>Declined</t>
        </is>
      </c>
      <c r="E7575" s="8" t="inlineStr">
        <is>
          <t>Noor Nakashima</t>
        </is>
      </c>
      <c r="F7575" s="11" t="n">
        <v>2005</v>
      </c>
      <c r="G7575" s="8" t="inlineStr">
        <is>
          <t>Ferrari</t>
        </is>
      </c>
      <c r="H7575" s="8" t="inlineStr">
        <is>
          <t>275 GTB/4</t>
        </is>
      </c>
      <c r="I7575" s="8" t="inlineStr">
        <is>
          <t>26S2WB3RUZ4W16EEV</t>
        </is>
      </c>
      <c r="J7575" s="8" t="inlineStr">
        <is>
          <t>07 - Post-War Classic (1946-1972)</t>
        </is>
      </c>
      <c r="K7575" s="12" t="n">
        <v>1230000</v>
      </c>
      <c r="L7575" s="8" t="inlineStr">
        <is>
          <t>Nevada</t>
        </is>
      </c>
      <c r="M7575" s="13" t="n">
        <v>10318.08</v>
      </c>
      <c r="N7575" s="13" t="n"/>
      <c r="O7575" s="8" t="inlineStr">
        <is>
          <t>3 + at-fault claims - 5 yrs</t>
        </is>
      </c>
    </row>
    <row r="7576">
      <c r="A7576" s="8" t="inlineStr">
        <is>
          <t>568ad9a5-8735-54b4-af9e-782d14c5d4c0</t>
        </is>
      </c>
      <c r="B7576" s="9" t="inlineStr">
        <is>
          <t>2026-05</t>
        </is>
      </c>
      <c r="C7576" s="10" t="n"/>
      <c r="D7576" s="9" t="inlineStr">
        <is>
          <t>Referred</t>
        </is>
      </c>
      <c r="E7576" s="8" t="inlineStr">
        <is>
          <t>Fenwick Chattopadhyay</t>
        </is>
      </c>
      <c r="F7576" s="11" t="n">
        <v>1960</v>
      </c>
      <c r="G7576" s="8" t="inlineStr">
        <is>
          <t>Maserati</t>
        </is>
      </c>
      <c r="H7576" s="8" t="inlineStr">
        <is>
          <t>GranTurismo</t>
        </is>
      </c>
      <c r="I7576" s="8" t="inlineStr">
        <is>
          <t>N2F3FADTDJF3C92GD</t>
        </is>
      </c>
      <c r="J7576" s="8" t="inlineStr">
        <is>
          <t>02 - Sports / GT</t>
        </is>
      </c>
      <c r="K7576" s="12" t="n">
        <v>480000</v>
      </c>
      <c r="L7576" s="8" t="inlineStr">
        <is>
          <t>Alabama</t>
        </is>
      </c>
      <c r="M7576" s="13" t="n">
        <v>8626.42</v>
      </c>
      <c r="N7576" s="13" t="n"/>
      <c r="O7576" s="8" t="inlineStr">
        <is>
          <t>1 theft / total loss claim</t>
        </is>
      </c>
    </row>
    <row r="7577">
      <c r="A7577" s="8" t="inlineStr">
        <is>
          <t>568f778e-a846-5e34-9547-69fdcab23057</t>
        </is>
      </c>
      <c r="B7577" s="9" t="inlineStr">
        <is>
          <t>2026-05</t>
        </is>
      </c>
      <c r="C7577" s="10" t="n"/>
      <c r="D7577" s="9" t="inlineStr">
        <is>
          <t>Declined</t>
        </is>
      </c>
      <c r="E7577" s="8" t="inlineStr">
        <is>
          <t>Beatrix Underwood</t>
        </is>
      </c>
      <c r="F7577" s="11" t="n">
        <v>1977</v>
      </c>
      <c r="G7577" s="8" t="inlineStr">
        <is>
          <t>BMW</t>
        </is>
      </c>
      <c r="H7577" s="8" t="inlineStr">
        <is>
          <t>M8 Competition</t>
        </is>
      </c>
      <c r="I7577" s="8" t="inlineStr">
        <is>
          <t>4AF1CCT6774P00PEB</t>
        </is>
      </c>
      <c r="J7577" s="8" t="inlineStr">
        <is>
          <t>02 - Sports / GT</t>
        </is>
      </c>
      <c r="K7577" s="12" t="n">
        <v>540000</v>
      </c>
      <c r="L7577" s="8" t="inlineStr">
        <is>
          <t>New Jersey</t>
        </is>
      </c>
      <c r="M7577" s="13" t="n">
        <v>6026.6</v>
      </c>
      <c r="N7577" s="13" t="n"/>
      <c r="O7577" s="8" t="inlineStr">
        <is>
          <t>3 + at-fault claims - 5 yrs</t>
        </is>
      </c>
    </row>
    <row r="7578">
      <c r="A7578" s="8" t="inlineStr">
        <is>
          <t>56b8c33d-9554-57f9-9c97-6df914304f83</t>
        </is>
      </c>
      <c r="B7578" s="9" t="inlineStr">
        <is>
          <t>2026-05</t>
        </is>
      </c>
      <c r="C7578" s="10" t="n"/>
      <c r="D7578" s="9" t="inlineStr">
        <is>
          <t>Declined</t>
        </is>
      </c>
      <c r="E7578" s="8" t="inlineStr">
        <is>
          <t>Ramona Castellanos</t>
        </is>
      </c>
      <c r="F7578" s="11" t="n">
        <v>1995</v>
      </c>
      <c r="G7578" s="8" t="inlineStr">
        <is>
          <t>Ferrari</t>
        </is>
      </c>
      <c r="H7578" s="8" t="inlineStr">
        <is>
          <t>275 GTB/4</t>
        </is>
      </c>
      <c r="I7578" s="8" t="inlineStr">
        <is>
          <t>01L8PTNR7138V568T</t>
        </is>
      </c>
      <c r="J7578" s="8" t="inlineStr">
        <is>
          <t>07 - Post-War Classic (1946-1972)</t>
        </is>
      </c>
      <c r="K7578" s="12" t="n">
        <v>205000</v>
      </c>
      <c r="L7578" s="8" t="inlineStr">
        <is>
          <t>Louisiana</t>
        </is>
      </c>
      <c r="M7578" s="13" t="n">
        <v>2667.71</v>
      </c>
      <c r="N7578" s="13" t="n"/>
      <c r="O7578" s="8" t="inlineStr">
        <is>
          <t>3 + at-fault claims - 5 yrs</t>
        </is>
      </c>
    </row>
    <row r="7579">
      <c r="A7579" s="8" t="inlineStr">
        <is>
          <t>583d539e-816b-5d82-8ac0-c4f346b75158</t>
        </is>
      </c>
      <c r="B7579" s="9" t="inlineStr">
        <is>
          <t>2026-05</t>
        </is>
      </c>
      <c r="C7579" s="10" t="n"/>
      <c r="D7579" s="9" t="inlineStr">
        <is>
          <t>Declined</t>
        </is>
      </c>
      <c r="E7579" s="8" t="inlineStr">
        <is>
          <t>Fitzgerald Ashcombe</t>
        </is>
      </c>
      <c r="F7579" s="11" t="n">
        <v>1986</v>
      </c>
      <c r="G7579" s="8" t="inlineStr">
        <is>
          <t>Ferrari</t>
        </is>
      </c>
      <c r="H7579" s="8" t="inlineStr">
        <is>
          <t>275 GTB/4</t>
        </is>
      </c>
      <c r="I7579" s="8" t="inlineStr">
        <is>
          <t>TXC00YCK5DAE64ZGJ</t>
        </is>
      </c>
      <c r="J7579" s="8" t="inlineStr">
        <is>
          <t>07 - Post-War Classic (1946-1972)</t>
        </is>
      </c>
      <c r="K7579" s="12" t="n">
        <v>1950000</v>
      </c>
      <c r="L7579" s="8" t="inlineStr">
        <is>
          <t>Massachusetts</t>
        </is>
      </c>
      <c r="M7579" s="13" t="n">
        <v>17476.42</v>
      </c>
      <c r="N7579" s="13" t="n"/>
      <c r="O7579" s="8" t="inlineStr">
        <is>
          <t>3 + at-fault claims - 5 yrs</t>
        </is>
      </c>
    </row>
    <row r="7580">
      <c r="A7580" s="8" t="inlineStr">
        <is>
          <t>58aa5a37-948e-57bc-888f-0e0315d7f17f</t>
        </is>
      </c>
      <c r="B7580" s="9" t="inlineStr">
        <is>
          <t>2026-05</t>
        </is>
      </c>
      <c r="C7580" s="10" t="n"/>
      <c r="D7580" s="9" t="inlineStr">
        <is>
          <t>Declined</t>
        </is>
      </c>
      <c r="E7580" s="8" t="inlineStr">
        <is>
          <t>Fitzgerald Castellanos</t>
        </is>
      </c>
      <c r="F7580" s="11" t="n">
        <v>1956</v>
      </c>
      <c r="G7580" s="8" t="inlineStr">
        <is>
          <t>Ferrari</t>
        </is>
      </c>
      <c r="H7580" s="8" t="inlineStr">
        <is>
          <t>275 GTB/4</t>
        </is>
      </c>
      <c r="I7580" s="8" t="inlineStr">
        <is>
          <t>VBW0PSBX3KEE3B614</t>
        </is>
      </c>
      <c r="J7580" s="8" t="inlineStr">
        <is>
          <t>07 - Post-War Classic (1946-1972)</t>
        </is>
      </c>
      <c r="K7580" s="12" t="n">
        <v>755000</v>
      </c>
      <c r="L7580" s="8" t="inlineStr">
        <is>
          <t>Alaska</t>
        </is>
      </c>
      <c r="M7580" s="13" t="n">
        <v>6983.04</v>
      </c>
      <c r="N7580" s="13" t="n"/>
      <c r="O7580" s="8" t="inlineStr">
        <is>
          <t>3 + at-fault claims - 5 yrs</t>
        </is>
      </c>
    </row>
    <row r="7581">
      <c r="A7581" s="8" t="inlineStr">
        <is>
          <t>596a41c7-6f71-57e8-82d0-5dae2e27a70c</t>
        </is>
      </c>
      <c r="B7581" s="9" t="inlineStr">
        <is>
          <t>2026-05</t>
        </is>
      </c>
      <c r="C7581" s="10" t="n"/>
      <c r="D7581" s="9" t="inlineStr">
        <is>
          <t>Referred</t>
        </is>
      </c>
      <c r="E7581" s="8" t="inlineStr">
        <is>
          <t>Ottilie Larsson</t>
        </is>
      </c>
      <c r="F7581" s="11" t="n">
        <v>1999</v>
      </c>
      <c r="G7581" s="8" t="inlineStr">
        <is>
          <t>Mercedes-Benz</t>
        </is>
      </c>
      <c r="H7581" s="8" t="inlineStr">
        <is>
          <t>AMG GT</t>
        </is>
      </c>
      <c r="I7581" s="8" t="inlineStr">
        <is>
          <t>H5TUCTSBFNDJK7JS2</t>
        </is>
      </c>
      <c r="J7581" s="8" t="inlineStr">
        <is>
          <t>02 - Sports / GT</t>
        </is>
      </c>
      <c r="K7581" s="12" t="n">
        <v>750000</v>
      </c>
      <c r="L7581" s="8" t="inlineStr">
        <is>
          <t>Illinois</t>
        </is>
      </c>
      <c r="M7581" s="13" t="n">
        <v>12509.43</v>
      </c>
      <c r="N7581" s="13" t="n"/>
      <c r="O7581" s="8" t="inlineStr">
        <is>
          <t>Prior carrier non-renewal / cancellation</t>
        </is>
      </c>
    </row>
    <row r="7582">
      <c r="A7582" s="8" t="inlineStr">
        <is>
          <t>5b235e04-3183-5628-9a24-978b077e3f4f</t>
        </is>
      </c>
      <c r="B7582" s="9" t="inlineStr">
        <is>
          <t>2026-05</t>
        </is>
      </c>
      <c r="C7582" s="10" t="n"/>
      <c r="D7582" s="9" t="inlineStr">
        <is>
          <t>Declined</t>
        </is>
      </c>
      <c r="E7582" s="8" t="inlineStr">
        <is>
          <t>Delphine Farkas</t>
        </is>
      </c>
      <c r="F7582" s="11" t="n">
        <v>2014</v>
      </c>
      <c r="G7582" s="8" t="inlineStr">
        <is>
          <t>Mercedes-Benz</t>
        </is>
      </c>
      <c r="H7582" s="8" t="inlineStr">
        <is>
          <t>AMG GT</t>
        </is>
      </c>
      <c r="I7582" s="8" t="inlineStr">
        <is>
          <t>GS3KUEFTN55MV6XSU</t>
        </is>
      </c>
      <c r="J7582" s="8" t="inlineStr">
        <is>
          <t>02 - Sports / GT</t>
        </is>
      </c>
      <c r="K7582" s="12" t="n">
        <v>580000</v>
      </c>
      <c r="L7582" s="8" t="inlineStr">
        <is>
          <t>California</t>
        </is>
      </c>
      <c r="M7582" s="13" t="n">
        <v>9602.83</v>
      </c>
      <c r="N7582" s="13" t="n"/>
      <c r="O7582" s="8" t="inlineStr">
        <is>
          <t>3 + at-fault claims - 5 yrs</t>
        </is>
      </c>
    </row>
    <row r="7583">
      <c r="A7583" s="8" t="inlineStr">
        <is>
          <t>5c94b4e1-bf00-56fe-b48b-e9e94934f327</t>
        </is>
      </c>
      <c r="B7583" s="9" t="inlineStr">
        <is>
          <t>2026-05</t>
        </is>
      </c>
      <c r="C7583" s="10" t="n"/>
      <c r="D7583" s="9" t="inlineStr">
        <is>
          <t>Declined</t>
        </is>
      </c>
      <c r="E7583" s="8" t="inlineStr">
        <is>
          <t>Priya Harrington</t>
        </is>
      </c>
      <c r="F7583" s="11" t="n">
        <v>1981</v>
      </c>
      <c r="G7583" s="8" t="inlineStr">
        <is>
          <t>Ferrari</t>
        </is>
      </c>
      <c r="H7583" s="8" t="inlineStr">
        <is>
          <t>275 GTB/4</t>
        </is>
      </c>
      <c r="I7583" s="8" t="inlineStr">
        <is>
          <t>BFUJUBJ5XFC8BNA20</t>
        </is>
      </c>
      <c r="J7583" s="8" t="inlineStr">
        <is>
          <t>07 - Post-War Classic (1946-1972)</t>
        </is>
      </c>
      <c r="K7583" s="12" t="n">
        <v>335000</v>
      </c>
      <c r="L7583" s="8" t="inlineStr">
        <is>
          <t>Maryland</t>
        </is>
      </c>
      <c r="M7583" s="13" t="n">
        <v>2882.26</v>
      </c>
      <c r="N7583" s="13" t="n"/>
      <c r="O7583" s="8" t="inlineStr">
        <is>
          <t>3 + at-fault claims - 5 yrs</t>
        </is>
      </c>
    </row>
    <row r="7584">
      <c r="A7584" s="8" t="inlineStr">
        <is>
          <t>5cc69302-1469-5481-a3d5-b0195072b7b6</t>
        </is>
      </c>
      <c r="B7584" s="9" t="inlineStr">
        <is>
          <t>2026-05</t>
        </is>
      </c>
      <c r="C7584" s="10" t="n"/>
      <c r="D7584" s="9" t="inlineStr">
        <is>
          <t>Declined</t>
        </is>
      </c>
      <c r="E7584" s="8" t="inlineStr">
        <is>
          <t>Emiliano Blackwood</t>
        </is>
      </c>
      <c r="F7584" s="11" t="n">
        <v>1978</v>
      </c>
      <c r="G7584" s="8" t="inlineStr">
        <is>
          <t>Aston Martin</t>
        </is>
      </c>
      <c r="H7584" s="8" t="inlineStr">
        <is>
          <t>DB12</t>
        </is>
      </c>
      <c r="I7584" s="8" t="inlineStr">
        <is>
          <t>ES1Z817YNVPBJT7XW</t>
        </is>
      </c>
      <c r="J7584" s="8" t="inlineStr">
        <is>
          <t>02 - Sports / GT</t>
        </is>
      </c>
      <c r="K7584" s="12" t="n">
        <v>685000</v>
      </c>
      <c r="L7584" s="8" t="inlineStr">
        <is>
          <t>Louisiana</t>
        </is>
      </c>
      <c r="M7584" s="13" t="n">
        <v>10165.14</v>
      </c>
      <c r="N7584" s="13" t="n"/>
      <c r="O7584" s="8" t="inlineStr">
        <is>
          <t>3 + at-fault claims - 5 yrs</t>
        </is>
      </c>
    </row>
    <row r="7585">
      <c r="A7585" s="8" t="inlineStr">
        <is>
          <t>5d3bb7c9-72d2-5d09-889a-bd3cb999f959</t>
        </is>
      </c>
      <c r="B7585" s="9" t="inlineStr">
        <is>
          <t>2026-05</t>
        </is>
      </c>
      <c r="C7585" s="10" t="n"/>
      <c r="D7585" s="9" t="inlineStr">
        <is>
          <t>Declined</t>
        </is>
      </c>
      <c r="E7585" s="8" t="inlineStr">
        <is>
          <t>Fenwick Whitlock</t>
        </is>
      </c>
      <c r="F7585" s="11" t="n">
        <v>1965</v>
      </c>
      <c r="G7585" s="8" t="inlineStr">
        <is>
          <t>Jaguar</t>
        </is>
      </c>
      <c r="H7585" s="8" t="inlineStr">
        <is>
          <t>E-Type Series 1</t>
        </is>
      </c>
      <c r="I7585" s="8" t="inlineStr">
        <is>
          <t>P4A42D1XXSDB8EBFT</t>
        </is>
      </c>
      <c r="J7585" s="8" t="inlineStr">
        <is>
          <t>07 - Post-War Classic (1946-1972)</t>
        </is>
      </c>
      <c r="K7585" s="12" t="n">
        <v>1505000</v>
      </c>
      <c r="L7585" s="8" t="inlineStr">
        <is>
          <t>Washington</t>
        </is>
      </c>
      <c r="M7585" s="13" t="n">
        <v>10358.94</v>
      </c>
      <c r="N7585" s="13" t="n"/>
      <c r="O7585" s="8" t="inlineStr">
        <is>
          <t>3 + at-fault claims - 5 yrs</t>
        </is>
      </c>
    </row>
    <row r="7586">
      <c r="A7586" s="8" t="inlineStr">
        <is>
          <t>5f703990-fc81-554e-9ff7-9bf1fcfd707b</t>
        </is>
      </c>
      <c r="B7586" s="9" t="inlineStr">
        <is>
          <t>2026-05</t>
        </is>
      </c>
      <c r="C7586" s="10" t="n"/>
      <c r="D7586" s="9" t="inlineStr">
        <is>
          <t>Declined</t>
        </is>
      </c>
      <c r="E7586" s="8" t="inlineStr">
        <is>
          <t>Ramona Underwood</t>
        </is>
      </c>
      <c r="F7586" s="11" t="n">
        <v>1971</v>
      </c>
      <c r="G7586" s="8" t="inlineStr">
        <is>
          <t>Mercedes-Benz</t>
        </is>
      </c>
      <c r="H7586" s="8" t="inlineStr">
        <is>
          <t>AMG GT</t>
        </is>
      </c>
      <c r="I7586" s="8" t="inlineStr">
        <is>
          <t>Z8G08HK97SHR4RFR3</t>
        </is>
      </c>
      <c r="J7586" s="8" t="inlineStr">
        <is>
          <t>02 - Sports / GT</t>
        </is>
      </c>
      <c r="K7586" s="12" t="n">
        <v>660000</v>
      </c>
      <c r="L7586" s="8" t="inlineStr">
        <is>
          <t>New Jersey</t>
        </is>
      </c>
      <c r="M7586" s="13" t="n">
        <v>7365.85</v>
      </c>
      <c r="N7586" s="13" t="n"/>
      <c r="O7586" s="8" t="inlineStr">
        <is>
          <t>3 + at-fault claims - 5 yrs</t>
        </is>
      </c>
    </row>
    <row r="7587">
      <c r="A7587" s="8" t="inlineStr">
        <is>
          <t>5f817538-d791-52c7-b70a-a0a779abe8b8</t>
        </is>
      </c>
      <c r="B7587" s="9" t="inlineStr">
        <is>
          <t>2026-05</t>
        </is>
      </c>
      <c r="C7587" s="10" t="n"/>
      <c r="D7587" s="9" t="inlineStr">
        <is>
          <t>Declined</t>
        </is>
      </c>
      <c r="E7587" s="8" t="inlineStr">
        <is>
          <t>Callum Castellanos</t>
        </is>
      </c>
      <c r="F7587" s="11" t="n">
        <v>2022</v>
      </c>
      <c r="G7587" s="8" t="inlineStr">
        <is>
          <t>McLaren</t>
        </is>
      </c>
      <c r="H7587" s="8" t="inlineStr">
        <is>
          <t>750S</t>
        </is>
      </c>
      <c r="I7587" s="8" t="inlineStr">
        <is>
          <t>0625VRCL08EWRLT0W</t>
        </is>
      </c>
      <c r="J7587" s="8" t="inlineStr">
        <is>
          <t>03 - Supercar</t>
        </is>
      </c>
      <c r="K7587" s="12" t="n">
        <v>615000</v>
      </c>
      <c r="L7587" s="8" t="inlineStr">
        <is>
          <t>New York</t>
        </is>
      </c>
      <c r="M7587" s="13" t="n">
        <v>14110.19</v>
      </c>
      <c r="N7587" s="13" t="n"/>
      <c r="O7587" s="8" t="inlineStr">
        <is>
          <t>3 + at-fault claims - 5 yrs</t>
        </is>
      </c>
    </row>
    <row r="7588">
      <c r="A7588" s="8" t="inlineStr">
        <is>
          <t>61b1b062-5bbc-56e8-89f6-c0de633127f1</t>
        </is>
      </c>
      <c r="B7588" s="9" t="inlineStr">
        <is>
          <t>2026-05</t>
        </is>
      </c>
      <c r="C7588" s="10" t="n"/>
      <c r="D7588" s="9" t="inlineStr">
        <is>
          <t>Referred</t>
        </is>
      </c>
      <c r="E7588" s="8" t="inlineStr">
        <is>
          <t>Emiliano Merriweather</t>
        </is>
      </c>
      <c r="F7588" s="11" t="n">
        <v>1960</v>
      </c>
      <c r="G7588" s="8" t="inlineStr">
        <is>
          <t>Bugatti</t>
        </is>
      </c>
      <c r="H7588" s="8" t="inlineStr">
        <is>
          <t>Type 57</t>
        </is>
      </c>
      <c r="I7588" s="8" t="inlineStr">
        <is>
          <t>PW2AZTZWGLVB3W1G8</t>
        </is>
      </c>
      <c r="J7588" s="8" t="inlineStr">
        <is>
          <t>06 - Vintage Pre-War (pre-1946)</t>
        </is>
      </c>
      <c r="K7588" s="12" t="n">
        <v>975000</v>
      </c>
      <c r="L7588" s="8" t="inlineStr">
        <is>
          <t>Indiana</t>
        </is>
      </c>
      <c r="M7588" s="13" t="n">
        <v>8598.4</v>
      </c>
      <c r="N7588" s="13" t="n"/>
      <c r="O7588" s="8" t="inlineStr">
        <is>
          <t>Prior carrier non-renewal / cancellation</t>
        </is>
      </c>
    </row>
    <row r="7589">
      <c r="A7589" s="8" t="inlineStr">
        <is>
          <t>61f05a22-9c34-5e07-9d48-6417d21a3d49</t>
        </is>
      </c>
      <c r="B7589" s="9" t="inlineStr">
        <is>
          <t>2026-05</t>
        </is>
      </c>
      <c r="C7589" s="10" t="n"/>
      <c r="D7589" s="9" t="inlineStr">
        <is>
          <t>Declined</t>
        </is>
      </c>
      <c r="E7589" s="8" t="inlineStr">
        <is>
          <t>Wilhelmina Delacroix</t>
        </is>
      </c>
      <c r="F7589" s="11" t="n">
        <v>1999</v>
      </c>
      <c r="G7589" s="8" t="inlineStr">
        <is>
          <t>Aston Martin</t>
        </is>
      </c>
      <c r="H7589" s="8" t="inlineStr">
        <is>
          <t>DB12</t>
        </is>
      </c>
      <c r="I7589" s="8" t="inlineStr">
        <is>
          <t>LNXZVARMUNXXXJCRS</t>
        </is>
      </c>
      <c r="J7589" s="8" t="inlineStr">
        <is>
          <t>02 - Sports / GT</t>
        </is>
      </c>
      <c r="K7589" s="12" t="n">
        <v>1795000</v>
      </c>
      <c r="L7589" s="8" t="inlineStr">
        <is>
          <t>Connecticut</t>
        </is>
      </c>
      <c r="M7589" s="13" t="n">
        <v>20862.64</v>
      </c>
      <c r="N7589" s="13" t="n"/>
      <c r="O7589" s="8" t="inlineStr">
        <is>
          <t>3 + at-fault claims - 5 yrs</t>
        </is>
      </c>
    </row>
    <row r="7590">
      <c r="A7590" s="8" t="inlineStr">
        <is>
          <t>62687465-95ac-54b6-9122-709a6c81072e</t>
        </is>
      </c>
      <c r="B7590" s="9" t="inlineStr">
        <is>
          <t>2026-05</t>
        </is>
      </c>
      <c r="C7590" s="10" t="n"/>
      <c r="D7590" s="9" t="inlineStr">
        <is>
          <t>Declined</t>
        </is>
      </c>
      <c r="E7590" s="8" t="inlineStr">
        <is>
          <t>Noor Nakashima</t>
        </is>
      </c>
      <c r="F7590" s="11" t="n">
        <v>1996</v>
      </c>
      <c r="G7590" s="8" t="inlineStr">
        <is>
          <t>McLaren</t>
        </is>
      </c>
      <c r="H7590" s="8" t="inlineStr">
        <is>
          <t>750S</t>
        </is>
      </c>
      <c r="I7590" s="8" t="inlineStr">
        <is>
          <t>14YV7V9SKEK8GZE76</t>
        </is>
      </c>
      <c r="J7590" s="8" t="inlineStr">
        <is>
          <t>03 - Supercar</t>
        </is>
      </c>
      <c r="K7590" s="12" t="n">
        <v>625000</v>
      </c>
      <c r="L7590" s="8" t="inlineStr">
        <is>
          <t>Tennessee</t>
        </is>
      </c>
      <c r="M7590" s="13" t="n">
        <v>10978.77</v>
      </c>
      <c r="N7590" s="13" t="n"/>
      <c r="O7590" s="8" t="inlineStr">
        <is>
          <t>3 + at-fault claims - 5 yrs</t>
        </is>
      </c>
    </row>
    <row r="7591">
      <c r="A7591" s="8" t="inlineStr">
        <is>
          <t>638286eb-44cb-5802-8952-c44edbaabb36</t>
        </is>
      </c>
      <c r="B7591" s="9" t="inlineStr">
        <is>
          <t>2026-05</t>
        </is>
      </c>
      <c r="C7591" s="10" t="n"/>
      <c r="D7591" s="9" t="inlineStr">
        <is>
          <t>Declined</t>
        </is>
      </c>
      <c r="E7591" s="8" t="inlineStr">
        <is>
          <t>Fenwick Whitlock</t>
        </is>
      </c>
      <c r="F7591" s="11" t="n">
        <v>2009</v>
      </c>
      <c r="G7591" s="8" t="inlineStr">
        <is>
          <t>Mercedes-Benz</t>
        </is>
      </c>
      <c r="H7591" s="8" t="inlineStr">
        <is>
          <t>AMG GT</t>
        </is>
      </c>
      <c r="I7591" s="8" t="inlineStr">
        <is>
          <t>JYKH0P0MAVTWP1LV7</t>
        </is>
      </c>
      <c r="J7591" s="8" t="inlineStr">
        <is>
          <t>02 - Sports / GT</t>
        </is>
      </c>
      <c r="K7591" s="12" t="n">
        <v>565000</v>
      </c>
      <c r="L7591" s="8" t="inlineStr">
        <is>
          <t>North Carolina</t>
        </is>
      </c>
      <c r="M7591" s="13" t="n">
        <v>7968.63</v>
      </c>
      <c r="N7591" s="13" t="n"/>
      <c r="O7591" s="8" t="inlineStr">
        <is>
          <t>3 + at-fault claims - 5 yrs</t>
        </is>
      </c>
    </row>
    <row r="7592">
      <c r="A7592" s="8" t="inlineStr">
        <is>
          <t>64fca212-8932-54b8-b56c-a28f646e756d</t>
        </is>
      </c>
      <c r="B7592" s="9" t="inlineStr">
        <is>
          <t>2026-05</t>
        </is>
      </c>
      <c r="C7592" s="10" t="n"/>
      <c r="D7592" s="9" t="inlineStr">
        <is>
          <t>Referred</t>
        </is>
      </c>
      <c r="E7592" s="8" t="inlineStr">
        <is>
          <t>Everett Underwood</t>
        </is>
      </c>
      <c r="F7592" s="11" t="n">
        <v>1961</v>
      </c>
      <c r="G7592" s="8" t="inlineStr">
        <is>
          <t>Ferrari</t>
        </is>
      </c>
      <c r="H7592" s="8" t="inlineStr">
        <is>
          <t>275 GTB/4</t>
        </is>
      </c>
      <c r="I7592" s="8" t="inlineStr">
        <is>
          <t>G6TM3YX1ARKCXWZ2V</t>
        </is>
      </c>
      <c r="J7592" s="8" t="inlineStr">
        <is>
          <t>07 - Post-War Classic (1946-1972)</t>
        </is>
      </c>
      <c r="K7592" s="12" t="n">
        <v>135000</v>
      </c>
      <c r="L7592" s="8" t="inlineStr">
        <is>
          <t>California</t>
        </is>
      </c>
      <c r="M7592" s="13" t="n">
        <v>1960.05</v>
      </c>
      <c r="N7592" s="13" t="n"/>
      <c r="O7592" s="8" t="inlineStr">
        <is>
          <t>1 theft / total loss claim</t>
        </is>
      </c>
    </row>
    <row r="7593">
      <c r="A7593" s="8" t="inlineStr">
        <is>
          <t>653da71f-a695-56e5-a409-7d362d673b63</t>
        </is>
      </c>
      <c r="B7593" s="9" t="inlineStr">
        <is>
          <t>2026-05</t>
        </is>
      </c>
      <c r="C7593" s="10" t="n"/>
      <c r="D7593" s="9" t="inlineStr">
        <is>
          <t>Declined</t>
        </is>
      </c>
      <c r="E7593" s="8" t="inlineStr">
        <is>
          <t>Wilhelmina Okonkwo</t>
        </is>
      </c>
      <c r="F7593" s="11" t="n">
        <v>1973</v>
      </c>
      <c r="G7593" s="8" t="inlineStr">
        <is>
          <t>Bentley</t>
        </is>
      </c>
      <c r="H7593" s="8" t="inlineStr">
        <is>
          <t>Continental GT</t>
        </is>
      </c>
      <c r="I7593" s="8" t="inlineStr">
        <is>
          <t>HHR6RAKZ9YJ730FR5</t>
        </is>
      </c>
      <c r="J7593" s="8" t="inlineStr">
        <is>
          <t>02 - Sports / GT</t>
        </is>
      </c>
      <c r="K7593" s="12" t="n">
        <v>430000</v>
      </c>
      <c r="L7593" s="8" t="inlineStr">
        <is>
          <t>Massachusetts</t>
        </is>
      </c>
      <c r="M7593" s="13" t="n">
        <v>7606.13</v>
      </c>
      <c r="N7593" s="13" t="n"/>
      <c r="O7593" s="8" t="inlineStr">
        <is>
          <t>3 + at-fault claims - 5 yrs</t>
        </is>
      </c>
    </row>
    <row r="7594">
      <c r="A7594" s="8" t="inlineStr">
        <is>
          <t>65ec9d04-b665-5a65-b947-1f26c8508061</t>
        </is>
      </c>
      <c r="B7594" s="9" t="inlineStr">
        <is>
          <t>2026-05</t>
        </is>
      </c>
      <c r="C7594" s="10" t="n"/>
      <c r="D7594" s="9" t="inlineStr">
        <is>
          <t>Declined</t>
        </is>
      </c>
      <c r="E7594" s="8" t="inlineStr">
        <is>
          <t>Sunniva Underwood</t>
        </is>
      </c>
      <c r="F7594" s="11" t="n">
        <v>1983</v>
      </c>
      <c r="G7594" s="8" t="inlineStr">
        <is>
          <t>BMW</t>
        </is>
      </c>
      <c r="H7594" s="8" t="inlineStr">
        <is>
          <t>M8 Competition</t>
        </is>
      </c>
      <c r="I7594" s="8" t="inlineStr">
        <is>
          <t>SEKPK80401NCGC9E7</t>
        </is>
      </c>
      <c r="J7594" s="8" t="inlineStr">
        <is>
          <t>02 - Sports / GT</t>
        </is>
      </c>
      <c r="K7594" s="12" t="n">
        <v>625000</v>
      </c>
      <c r="L7594" s="8" t="inlineStr">
        <is>
          <t>Ohio</t>
        </is>
      </c>
      <c r="M7594" s="13" t="n">
        <v>10654.48</v>
      </c>
      <c r="N7594" s="13" t="n"/>
      <c r="O7594" s="8" t="inlineStr">
        <is>
          <t>3 + at-fault claims - 5 yrs</t>
        </is>
      </c>
    </row>
    <row r="7595">
      <c r="A7595" s="8" t="inlineStr">
        <is>
          <t>692b6fdd-4c83-546c-b3f0-9b6783f45d16</t>
        </is>
      </c>
      <c r="B7595" s="9" t="inlineStr">
        <is>
          <t>2026-05</t>
        </is>
      </c>
      <c r="C7595" s="10" t="n"/>
      <c r="D7595" s="9" t="inlineStr">
        <is>
          <t>Declined</t>
        </is>
      </c>
      <c r="E7595" s="8" t="inlineStr">
        <is>
          <t>Beatrix Blackwood</t>
        </is>
      </c>
      <c r="F7595" s="11" t="n">
        <v>2006</v>
      </c>
      <c r="G7595" s="8" t="inlineStr">
        <is>
          <t>Ferrari</t>
        </is>
      </c>
      <c r="H7595" s="8" t="inlineStr">
        <is>
          <t>296 GTB</t>
        </is>
      </c>
      <c r="I7595" s="8" t="inlineStr">
        <is>
          <t>4NB3PGXFJ1TYUG84L</t>
        </is>
      </c>
      <c r="J7595" s="8" t="inlineStr">
        <is>
          <t>03 - Supercar</t>
        </is>
      </c>
      <c r="K7595" s="12" t="n">
        <v>335000</v>
      </c>
      <c r="L7595" s="8" t="inlineStr">
        <is>
          <t>New Mexico</t>
        </is>
      </c>
      <c r="M7595" s="13" t="n">
        <v>9304.15</v>
      </c>
      <c r="N7595" s="13" t="n"/>
      <c r="O7595" s="8" t="inlineStr">
        <is>
          <t>3 + at-fault claims - 5 yrs</t>
        </is>
      </c>
    </row>
    <row r="7596">
      <c r="A7596" s="8" t="inlineStr">
        <is>
          <t>696c23a9-3189-569a-8837-c88652bcf5e9</t>
        </is>
      </c>
      <c r="B7596" s="9" t="inlineStr">
        <is>
          <t>2026-05</t>
        </is>
      </c>
      <c r="C7596" s="10" t="n"/>
      <c r="D7596" s="9" t="inlineStr">
        <is>
          <t>Referred</t>
        </is>
      </c>
      <c r="E7596" s="8" t="inlineStr">
        <is>
          <t>Saoirse Chattopadhyay</t>
        </is>
      </c>
      <c r="F7596" s="11" t="n">
        <v>1975</v>
      </c>
      <c r="G7596" s="8" t="inlineStr">
        <is>
          <t>Singer</t>
        </is>
      </c>
      <c r="H7596" s="8" t="inlineStr">
        <is>
          <t>911 Reimagined</t>
        </is>
      </c>
      <c r="I7596" s="8" t="inlineStr">
        <is>
          <t>JNZJJZR9L7FLA5T68</t>
        </is>
      </c>
      <c r="J7596" s="8" t="inlineStr">
        <is>
          <t>11 - Restomod / Coachbuilt / Bespoke</t>
        </is>
      </c>
      <c r="K7596" s="12" t="n">
        <v>580000</v>
      </c>
      <c r="L7596" s="8" t="inlineStr">
        <is>
          <t>North Carolina</t>
        </is>
      </c>
      <c r="M7596" s="13" t="n">
        <v>9816.23</v>
      </c>
      <c r="N7596" s="13" t="n"/>
      <c r="O7596" s="8" t="inlineStr">
        <is>
          <t>1 at-fault claim over $100k</t>
        </is>
      </c>
    </row>
    <row r="7597">
      <c r="A7597" s="8" t="inlineStr">
        <is>
          <t>696e4fbe-29fa-5b42-b630-1ba13d980495</t>
        </is>
      </c>
      <c r="B7597" s="9" t="inlineStr">
        <is>
          <t>2026-05</t>
        </is>
      </c>
      <c r="C7597" s="10" t="n"/>
      <c r="D7597" s="9" t="inlineStr">
        <is>
          <t>Referred</t>
        </is>
      </c>
      <c r="E7597" s="8" t="inlineStr">
        <is>
          <t>Horace Fairweather</t>
        </is>
      </c>
      <c r="F7597" s="11" t="n">
        <v>2013</v>
      </c>
      <c r="G7597" s="8" t="inlineStr">
        <is>
          <t>Ferrari</t>
        </is>
      </c>
      <c r="H7597" s="8" t="inlineStr">
        <is>
          <t>SF90 Stradale</t>
        </is>
      </c>
      <c r="I7597" s="8" t="inlineStr">
        <is>
          <t>T1GTYHEFMLH1LXPMP</t>
        </is>
      </c>
      <c r="J7597" s="8" t="inlineStr">
        <is>
          <t>03 - Supercar</t>
        </is>
      </c>
      <c r="K7597" s="12" t="n">
        <v>1860000</v>
      </c>
      <c r="L7597" s="8" t="inlineStr">
        <is>
          <t>New Hampshire</t>
        </is>
      </c>
      <c r="M7597" s="13" t="n">
        <v>29198.49</v>
      </c>
      <c r="N7597" s="13" t="n"/>
      <c r="O7597" s="8" t="inlineStr">
        <is>
          <t>2 at-fault claims - 5 yrs</t>
        </is>
      </c>
    </row>
    <row r="7598">
      <c r="A7598" s="8" t="inlineStr">
        <is>
          <t>69715d5d-2260-51d2-a8a4-f1ff72a15e35</t>
        </is>
      </c>
      <c r="B7598" s="9" t="inlineStr">
        <is>
          <t>2026-05</t>
        </is>
      </c>
      <c r="C7598" s="10" t="n"/>
      <c r="D7598" s="9" t="inlineStr">
        <is>
          <t>Declined</t>
        </is>
      </c>
      <c r="E7598" s="8" t="inlineStr">
        <is>
          <t>Priya Vandermeer</t>
        </is>
      </c>
      <c r="F7598" s="11" t="n">
        <v>2005</v>
      </c>
      <c r="G7598" s="8" t="inlineStr">
        <is>
          <t>Porsche</t>
        </is>
      </c>
      <c r="H7598" s="8" t="inlineStr">
        <is>
          <t>911 Turbo S</t>
        </is>
      </c>
      <c r="I7598" s="8" t="inlineStr">
        <is>
          <t>C2LRV1DZ8VDT7AHP5</t>
        </is>
      </c>
      <c r="J7598" s="8" t="inlineStr">
        <is>
          <t>02 - Sports / GT</t>
        </is>
      </c>
      <c r="K7598" s="12" t="n">
        <v>645000</v>
      </c>
      <c r="L7598" s="8" t="inlineStr">
        <is>
          <t>Wyoming</t>
        </is>
      </c>
      <c r="M7598" s="13" t="n">
        <v>8464.1</v>
      </c>
      <c r="N7598" s="13" t="n"/>
      <c r="O7598" s="8" t="inlineStr">
        <is>
          <t>3 + at-fault claims - 5 yrs</t>
        </is>
      </c>
    </row>
    <row r="7599">
      <c r="A7599" s="8" t="inlineStr">
        <is>
          <t>69778f46-f526-5310-87e7-dfc21d6e134d</t>
        </is>
      </c>
      <c r="B7599" s="9" t="inlineStr">
        <is>
          <t>2026-05</t>
        </is>
      </c>
      <c r="C7599" s="10" t="n"/>
      <c r="D7599" s="9" t="inlineStr">
        <is>
          <t>Referred</t>
        </is>
      </c>
      <c r="E7599" s="8" t="inlineStr">
        <is>
          <t>Fenwick Chattopadhyay</t>
        </is>
      </c>
      <c r="F7599" s="11" t="n">
        <v>1978</v>
      </c>
      <c r="G7599" s="8" t="inlineStr">
        <is>
          <t>Porsche</t>
        </is>
      </c>
      <c r="H7599" s="8" t="inlineStr">
        <is>
          <t>911 Turbo S</t>
        </is>
      </c>
      <c r="I7599" s="8" t="inlineStr">
        <is>
          <t>VL8LDPMUBRB34BRX2</t>
        </is>
      </c>
      <c r="J7599" s="8" t="inlineStr">
        <is>
          <t>02 - Sports / GT</t>
        </is>
      </c>
      <c r="K7599" s="12" t="n">
        <v>195000</v>
      </c>
      <c r="L7599" s="8" t="inlineStr">
        <is>
          <t>Washington</t>
        </is>
      </c>
      <c r="M7599" s="13" t="n">
        <v>3249.51</v>
      </c>
      <c r="N7599" s="13" t="n"/>
      <c r="O7599" s="8" t="inlineStr">
        <is>
          <t>1 theft / total loss claim</t>
        </is>
      </c>
    </row>
    <row r="7600">
      <c r="A7600" s="8" t="inlineStr">
        <is>
          <t>6ab7c383-f2bb-5932-afdf-2f6f18a265db</t>
        </is>
      </c>
      <c r="B7600" s="9" t="inlineStr">
        <is>
          <t>2026-05</t>
        </is>
      </c>
      <c r="C7600" s="10" t="n"/>
      <c r="D7600" s="9" t="inlineStr">
        <is>
          <t>Declined</t>
        </is>
      </c>
      <c r="E7600" s="8" t="inlineStr">
        <is>
          <t>Anouk Nakashima</t>
        </is>
      </c>
      <c r="F7600" s="11" t="n">
        <v>2012</v>
      </c>
      <c r="G7600" s="8" t="inlineStr">
        <is>
          <t>Porsche</t>
        </is>
      </c>
      <c r="H7600" s="8" t="inlineStr">
        <is>
          <t>911 Turbo S</t>
        </is>
      </c>
      <c r="I7600" s="8" t="inlineStr">
        <is>
          <t>H2GF0XHHNXPCDSFJU</t>
        </is>
      </c>
      <c r="J7600" s="8" t="inlineStr">
        <is>
          <t>02 - Sports / GT</t>
        </is>
      </c>
      <c r="K7600" s="12" t="n">
        <v>420000</v>
      </c>
      <c r="L7600" s="8" t="inlineStr">
        <is>
          <t>Oregon</t>
        </is>
      </c>
      <c r="M7600" s="13" t="n">
        <v>6716.04</v>
      </c>
      <c r="N7600" s="13" t="n"/>
      <c r="O7600" s="8" t="inlineStr">
        <is>
          <t>3 + at-fault claims - 5 yrs</t>
        </is>
      </c>
    </row>
    <row r="7601">
      <c r="A7601" s="8" t="inlineStr">
        <is>
          <t>6aba2490-285b-565a-9fa2-6cd0ecb339f2</t>
        </is>
      </c>
      <c r="B7601" s="9" t="inlineStr">
        <is>
          <t>2026-05</t>
        </is>
      </c>
      <c r="C7601" s="10" t="n"/>
      <c r="D7601" s="9" t="inlineStr">
        <is>
          <t>Referred</t>
        </is>
      </c>
      <c r="E7601" s="8" t="inlineStr">
        <is>
          <t>Beatrix Nakashima</t>
        </is>
      </c>
      <c r="F7601" s="11" t="n">
        <v>1981</v>
      </c>
      <c r="G7601" s="8" t="inlineStr">
        <is>
          <t>Bentley</t>
        </is>
      </c>
      <c r="H7601" s="8" t="inlineStr">
        <is>
          <t>Continental GT</t>
        </is>
      </c>
      <c r="I7601" s="8" t="inlineStr">
        <is>
          <t>SUN7TPZKUHG343S95</t>
        </is>
      </c>
      <c r="J7601" s="8" t="inlineStr">
        <is>
          <t>02 - Sports / GT</t>
        </is>
      </c>
      <c r="K7601" s="12" t="n">
        <v>320000</v>
      </c>
      <c r="L7601" s="8" t="inlineStr">
        <is>
          <t>New York</t>
        </is>
      </c>
      <c r="M7601" s="13" t="n">
        <v>5796.23</v>
      </c>
      <c r="N7601" s="13" t="n"/>
      <c r="O7601" s="8" t="inlineStr">
        <is>
          <t>Prior carrier non-renewal / cancellation</t>
        </is>
      </c>
    </row>
    <row r="7602">
      <c r="A7602" s="8" t="inlineStr">
        <is>
          <t>6bd6900d-f35a-5f39-9e2e-236841e799e0</t>
        </is>
      </c>
      <c r="B7602" s="9" t="inlineStr">
        <is>
          <t>2026-05</t>
        </is>
      </c>
      <c r="C7602" s="10" t="n"/>
      <c r="D7602" s="9" t="inlineStr">
        <is>
          <t>Referred</t>
        </is>
      </c>
      <c r="E7602" s="8" t="inlineStr">
        <is>
          <t>Ramona Okonkwo</t>
        </is>
      </c>
      <c r="F7602" s="11" t="n">
        <v>2013</v>
      </c>
      <c r="G7602" s="8" t="inlineStr">
        <is>
          <t>Aston Martin</t>
        </is>
      </c>
      <c r="H7602" s="8" t="inlineStr">
        <is>
          <t>DB12</t>
        </is>
      </c>
      <c r="I7602" s="8" t="inlineStr">
        <is>
          <t>KF9PMKXV2YS6630JC</t>
        </is>
      </c>
      <c r="J7602" s="8" t="inlineStr">
        <is>
          <t>02 - Sports / GT</t>
        </is>
      </c>
      <c r="K7602" s="12" t="n">
        <v>450000</v>
      </c>
      <c r="L7602" s="8" t="inlineStr">
        <is>
          <t>California</t>
        </is>
      </c>
      <c r="M7602" s="13" t="n">
        <v>8596.700000000001</v>
      </c>
      <c r="N7602" s="13" t="n"/>
      <c r="O7602" s="8" t="inlineStr">
        <is>
          <t>2 at-fault claims - 5 yrs</t>
        </is>
      </c>
    </row>
    <row r="7603">
      <c r="A7603" s="8" t="inlineStr">
        <is>
          <t>6c49fa1c-0c68-562e-bedc-fc01d90379eb</t>
        </is>
      </c>
      <c r="B7603" s="9" t="inlineStr">
        <is>
          <t>2026-05</t>
        </is>
      </c>
      <c r="C7603" s="10" t="n"/>
      <c r="D7603" s="9" t="inlineStr">
        <is>
          <t>Declined</t>
        </is>
      </c>
      <c r="E7603" s="8" t="inlineStr">
        <is>
          <t>Ramona Montoya</t>
        </is>
      </c>
      <c r="F7603" s="11" t="n">
        <v>1991</v>
      </c>
      <c r="G7603" s="8" t="inlineStr">
        <is>
          <t>Maserati</t>
        </is>
      </c>
      <c r="H7603" s="8" t="inlineStr">
        <is>
          <t>GranTurismo</t>
        </is>
      </c>
      <c r="I7603" s="8" t="inlineStr">
        <is>
          <t>BMUTK8RM0J0ZS9J41</t>
        </is>
      </c>
      <c r="J7603" s="8" t="inlineStr">
        <is>
          <t>02 - Sports / GT</t>
        </is>
      </c>
      <c r="K7603" s="12" t="n">
        <v>710000</v>
      </c>
      <c r="L7603" s="8" t="inlineStr">
        <is>
          <t>New Hampshire</t>
        </is>
      </c>
      <c r="M7603" s="13" t="n">
        <v>9055.85</v>
      </c>
      <c r="N7603" s="13" t="n"/>
      <c r="O7603" s="8" t="inlineStr">
        <is>
          <t>3 + at-fault claims - 5 yrs</t>
        </is>
      </c>
    </row>
    <row r="7604">
      <c r="A7604" s="8" t="inlineStr">
        <is>
          <t>6e5822ba-5997-568d-bf88-9ca7d9d4fba9</t>
        </is>
      </c>
      <c r="B7604" s="9" t="inlineStr">
        <is>
          <t>2026-05</t>
        </is>
      </c>
      <c r="C7604" s="10" t="n"/>
      <c r="D7604" s="9" t="inlineStr">
        <is>
          <t>Declined</t>
        </is>
      </c>
      <c r="E7604" s="8" t="inlineStr">
        <is>
          <t>Sunniva Pennington</t>
        </is>
      </c>
      <c r="F7604" s="11" t="n">
        <v>1993</v>
      </c>
      <c r="G7604" s="8" t="inlineStr">
        <is>
          <t>Porsche</t>
        </is>
      </c>
      <c r="H7604" s="8" t="inlineStr">
        <is>
          <t>911 Turbo S</t>
        </is>
      </c>
      <c r="I7604" s="8" t="inlineStr">
        <is>
          <t>SP7F80F0DKJZCH8ML</t>
        </is>
      </c>
      <c r="J7604" s="8" t="inlineStr">
        <is>
          <t>02 - Sports / GT</t>
        </is>
      </c>
      <c r="K7604" s="12" t="n">
        <v>720000</v>
      </c>
      <c r="L7604" s="8" t="inlineStr">
        <is>
          <t>Michigan</t>
        </is>
      </c>
      <c r="M7604" s="13" t="n">
        <v>13686.79</v>
      </c>
      <c r="N7604" s="13" t="n"/>
      <c r="O7604" s="8" t="inlineStr">
        <is>
          <t>3 + at-fault claims - 5 yrs</t>
        </is>
      </c>
    </row>
    <row r="7605">
      <c r="A7605" s="8" t="inlineStr">
        <is>
          <t>6e5f4f73-ddf9-5be6-b6d8-61c372512eb9</t>
        </is>
      </c>
      <c r="B7605" s="9" t="inlineStr">
        <is>
          <t>2026-05</t>
        </is>
      </c>
      <c r="C7605" s="10" t="n"/>
      <c r="D7605" s="9" t="inlineStr">
        <is>
          <t>Declined</t>
        </is>
      </c>
      <c r="E7605" s="8" t="inlineStr">
        <is>
          <t>Ramona Whitlock</t>
        </is>
      </c>
      <c r="F7605" s="11" t="n">
        <v>2005</v>
      </c>
      <c r="G7605" s="8" t="inlineStr">
        <is>
          <t>Singer</t>
        </is>
      </c>
      <c r="H7605" s="8" t="inlineStr">
        <is>
          <t>911 Reimagined</t>
        </is>
      </c>
      <c r="I7605" s="8" t="inlineStr">
        <is>
          <t>NTZ6J8RRE5PDJ2HSW</t>
        </is>
      </c>
      <c r="J7605" s="8" t="inlineStr">
        <is>
          <t>11 - Restomod / Coachbuilt / Bespoke</t>
        </is>
      </c>
      <c r="K7605" s="12" t="n">
        <v>625000</v>
      </c>
      <c r="L7605" s="8" t="inlineStr">
        <is>
          <t>Colorado</t>
        </is>
      </c>
      <c r="M7605" s="13" t="n">
        <v>10117.92</v>
      </c>
      <c r="N7605" s="13" t="n"/>
      <c r="O7605" s="8" t="inlineStr">
        <is>
          <t>3 + at-fault claims - 5 yrs</t>
        </is>
      </c>
    </row>
    <row r="7606">
      <c r="A7606" s="8" t="inlineStr">
        <is>
          <t>6f20bdcf-c886-55fd-9af1-6bff5c8c6b53</t>
        </is>
      </c>
      <c r="B7606" s="9" t="inlineStr">
        <is>
          <t>2026-05</t>
        </is>
      </c>
      <c r="C7606" s="10" t="n"/>
      <c r="D7606" s="9" t="inlineStr">
        <is>
          <t>Declined</t>
        </is>
      </c>
      <c r="E7606" s="8" t="inlineStr">
        <is>
          <t>Fenwick Vasquez</t>
        </is>
      </c>
      <c r="F7606" s="11" t="n">
        <v>1997</v>
      </c>
      <c r="G7606" s="8" t="inlineStr">
        <is>
          <t>Aston Martin</t>
        </is>
      </c>
      <c r="H7606" s="8" t="inlineStr">
        <is>
          <t>DB5</t>
        </is>
      </c>
      <c r="I7606" s="8" t="inlineStr">
        <is>
          <t>9XKSEX2716XCC2MB4</t>
        </is>
      </c>
      <c r="J7606" s="8" t="inlineStr">
        <is>
          <t>07 - Post-War Classic (1946-1972)</t>
        </is>
      </c>
      <c r="K7606" s="12" t="n">
        <v>565000</v>
      </c>
      <c r="L7606" s="8" t="inlineStr">
        <is>
          <t>New Mexico</t>
        </is>
      </c>
      <c r="M7606" s="13" t="n">
        <v>5867.47</v>
      </c>
      <c r="N7606" s="13" t="n"/>
      <c r="O7606" s="8" t="inlineStr">
        <is>
          <t>3 + at-fault claims - 5 yrs</t>
        </is>
      </c>
    </row>
    <row r="7607">
      <c r="A7607" s="8" t="inlineStr">
        <is>
          <t>6fb995d4-ff3d-5af5-9d90-161603f7f891</t>
        </is>
      </c>
      <c r="B7607" s="9" t="inlineStr">
        <is>
          <t>2026-05</t>
        </is>
      </c>
      <c r="C7607" s="10" t="n"/>
      <c r="D7607" s="9" t="inlineStr">
        <is>
          <t>Declined</t>
        </is>
      </c>
      <c r="E7607" s="8" t="inlineStr">
        <is>
          <t>Cassius Bellandi</t>
        </is>
      </c>
      <c r="F7607" s="11" t="n">
        <v>2008</v>
      </c>
      <c r="G7607" s="8" t="inlineStr">
        <is>
          <t>Aston Martin</t>
        </is>
      </c>
      <c r="H7607" s="8" t="inlineStr">
        <is>
          <t>DB12</t>
        </is>
      </c>
      <c r="I7607" s="8" t="inlineStr">
        <is>
          <t>AACXT6TX9HEXUL8J4</t>
        </is>
      </c>
      <c r="J7607" s="8" t="inlineStr">
        <is>
          <t>02 - Sports / GT</t>
        </is>
      </c>
      <c r="K7607" s="12" t="n">
        <v>280000</v>
      </c>
      <c r="L7607" s="8" t="inlineStr">
        <is>
          <t>New York</t>
        </is>
      </c>
      <c r="M7607" s="13" t="n">
        <v>5071.7</v>
      </c>
      <c r="N7607" s="13" t="n"/>
      <c r="O7607" s="8" t="inlineStr">
        <is>
          <t>3 + at-fault claims - 5 yrs</t>
        </is>
      </c>
    </row>
    <row r="7608">
      <c r="A7608" s="8" t="inlineStr">
        <is>
          <t>6fcc2a09-1d70-52b5-baa2-29af84b5a26b</t>
        </is>
      </c>
      <c r="B7608" s="9" t="inlineStr">
        <is>
          <t>2026-05</t>
        </is>
      </c>
      <c r="C7608" s="10" t="n"/>
      <c r="D7608" s="9" t="inlineStr">
        <is>
          <t>Referred</t>
        </is>
      </c>
      <c r="E7608" s="8" t="inlineStr">
        <is>
          <t>Ramona Underwood</t>
        </is>
      </c>
      <c r="F7608" s="11" t="n">
        <v>1993</v>
      </c>
      <c r="G7608" s="8" t="inlineStr">
        <is>
          <t>Bentley</t>
        </is>
      </c>
      <c r="H7608" s="8" t="inlineStr">
        <is>
          <t>Continental GT</t>
        </is>
      </c>
      <c r="I7608" s="8" t="inlineStr">
        <is>
          <t>HX1CTBJE2HBZGK27Y</t>
        </is>
      </c>
      <c r="J7608" s="8" t="inlineStr">
        <is>
          <t>02 - Sports / GT</t>
        </is>
      </c>
      <c r="K7608" s="12" t="n">
        <v>680000</v>
      </c>
      <c r="L7608" s="8" t="inlineStr">
        <is>
          <t>Virginia</t>
        </is>
      </c>
      <c r="M7608" s="13" t="n">
        <v>9090.190000000001</v>
      </c>
      <c r="N7608" s="13" t="n"/>
      <c r="O7608" s="8" t="inlineStr">
        <is>
          <t>Prior carrier non-renewal / cancellation</t>
        </is>
      </c>
    </row>
    <row r="7609">
      <c r="A7609" s="8" t="inlineStr">
        <is>
          <t>70442878-edc6-5dac-b147-9327a454cadf</t>
        </is>
      </c>
      <c r="B7609" s="9" t="inlineStr">
        <is>
          <t>2026-05</t>
        </is>
      </c>
      <c r="C7609" s="10" t="n"/>
      <c r="D7609" s="9" t="inlineStr">
        <is>
          <t>Referred</t>
        </is>
      </c>
      <c r="E7609" s="8" t="inlineStr">
        <is>
          <t>Saoirse Harrington</t>
        </is>
      </c>
      <c r="F7609" s="11" t="n">
        <v>2024</v>
      </c>
      <c r="G7609" s="8" t="inlineStr">
        <is>
          <t>Mercedes-Benz</t>
        </is>
      </c>
      <c r="H7609" s="8" t="inlineStr">
        <is>
          <t>AMG GT</t>
        </is>
      </c>
      <c r="I7609" s="8" t="inlineStr">
        <is>
          <t>4YEAXPAW35UGA8FNW</t>
        </is>
      </c>
      <c r="J7609" s="8" t="inlineStr">
        <is>
          <t>02 - Sports / GT</t>
        </is>
      </c>
      <c r="K7609" s="12" t="n">
        <v>255000</v>
      </c>
      <c r="L7609" s="8" t="inlineStr">
        <is>
          <t>New York</t>
        </is>
      </c>
      <c r="M7609" s="13" t="n">
        <v>4618.87</v>
      </c>
      <c r="N7609" s="13" t="n"/>
      <c r="O7609" s="8" t="inlineStr">
        <is>
          <t>1 theft / total loss claim</t>
        </is>
      </c>
    </row>
    <row r="7610">
      <c r="A7610" s="8" t="inlineStr">
        <is>
          <t>7221b475-8cb0-56d0-ab16-b723e626d413</t>
        </is>
      </c>
      <c r="B7610" s="9" t="inlineStr">
        <is>
          <t>2026-05</t>
        </is>
      </c>
      <c r="C7610" s="10" t="n"/>
      <c r="D7610" s="9" t="inlineStr">
        <is>
          <t>Declined</t>
        </is>
      </c>
      <c r="E7610" s="8" t="inlineStr">
        <is>
          <t>Marisol Nakashima</t>
        </is>
      </c>
      <c r="F7610" s="11" t="n">
        <v>2015</v>
      </c>
      <c r="G7610" s="8" t="inlineStr">
        <is>
          <t>Ferrari</t>
        </is>
      </c>
      <c r="H7610" s="8" t="inlineStr">
        <is>
          <t>SF90 Stradale</t>
        </is>
      </c>
      <c r="I7610" s="8" t="inlineStr">
        <is>
          <t>R644CAWCJFDCRXWGZ</t>
        </is>
      </c>
      <c r="J7610" s="8" t="inlineStr">
        <is>
          <t>03 - Supercar</t>
        </is>
      </c>
      <c r="K7610" s="12" t="n">
        <v>915000</v>
      </c>
      <c r="L7610" s="8" t="inlineStr">
        <is>
          <t>Illinois</t>
        </is>
      </c>
      <c r="M7610" s="13" t="n">
        <v>22305.28</v>
      </c>
      <c r="N7610" s="13" t="n"/>
      <c r="O7610" s="8" t="inlineStr">
        <is>
          <t>3 + at-fault claims - 5 yrs</t>
        </is>
      </c>
    </row>
    <row r="7611">
      <c r="A7611" s="8" t="inlineStr">
        <is>
          <t>736309bc-9eaf-59ae-9d0d-4340541d5d7d</t>
        </is>
      </c>
      <c r="B7611" s="9" t="inlineStr">
        <is>
          <t>2026-05</t>
        </is>
      </c>
      <c r="C7611" s="10" t="n"/>
      <c r="D7611" s="9" t="inlineStr">
        <is>
          <t>Declined</t>
        </is>
      </c>
      <c r="E7611" s="8" t="inlineStr">
        <is>
          <t>Beatrix Okonkwo</t>
        </is>
      </c>
      <c r="F7611" s="11" t="n">
        <v>2024</v>
      </c>
      <c r="G7611" s="8" t="inlineStr">
        <is>
          <t>Porsche</t>
        </is>
      </c>
      <c r="H7611" s="8" t="inlineStr">
        <is>
          <t>911 Turbo S</t>
        </is>
      </c>
      <c r="I7611" s="8" t="inlineStr">
        <is>
          <t>2VP0SSCZ1Z8MG27ZH</t>
        </is>
      </c>
      <c r="J7611" s="8" t="inlineStr">
        <is>
          <t>02 - Sports / GT</t>
        </is>
      </c>
      <c r="K7611" s="12" t="n">
        <v>510000</v>
      </c>
      <c r="L7611" s="8" t="inlineStr">
        <is>
          <t>Oregon</t>
        </is>
      </c>
      <c r="M7611" s="13" t="n">
        <v>7067.83</v>
      </c>
      <c r="N7611" s="13" t="n"/>
      <c r="O7611" s="8" t="inlineStr">
        <is>
          <t>3 + at-fault claims - 5 yrs</t>
        </is>
      </c>
    </row>
    <row r="7612">
      <c r="A7612" s="8" t="inlineStr">
        <is>
          <t>75b544b1-ba1b-50b6-b1d1-c01d2878ef1f</t>
        </is>
      </c>
      <c r="B7612" s="9" t="inlineStr">
        <is>
          <t>2026-05</t>
        </is>
      </c>
      <c r="C7612" s="10" t="n"/>
      <c r="D7612" s="9" t="inlineStr">
        <is>
          <t>Referred</t>
        </is>
      </c>
      <c r="E7612" s="8" t="inlineStr">
        <is>
          <t>Emiliano Kingsford</t>
        </is>
      </c>
      <c r="F7612" s="11" t="n">
        <v>1983</v>
      </c>
      <c r="G7612" s="8" t="inlineStr">
        <is>
          <t>Aston Martin</t>
        </is>
      </c>
      <c r="H7612" s="8" t="inlineStr">
        <is>
          <t>DB12</t>
        </is>
      </c>
      <c r="I7612" s="8" t="inlineStr">
        <is>
          <t>C3J5SHBDXYDNRU70X</t>
        </is>
      </c>
      <c r="J7612" s="8" t="inlineStr">
        <is>
          <t>02 - Sports / GT</t>
        </is>
      </c>
      <c r="K7612" s="12" t="n">
        <v>690000</v>
      </c>
      <c r="L7612" s="8" t="inlineStr">
        <is>
          <t>Connecticut</t>
        </is>
      </c>
      <c r="M7612" s="13" t="n">
        <v>9477.74</v>
      </c>
      <c r="N7612" s="13" t="n"/>
      <c r="O7612" s="8" t="inlineStr">
        <is>
          <t>2 at-fault claims - 5 yrs</t>
        </is>
      </c>
    </row>
    <row r="7613">
      <c r="A7613" s="8" t="inlineStr">
        <is>
          <t>76c0bc1c-a776-5fe0-bffd-96aeaeb702ba</t>
        </is>
      </c>
      <c r="B7613" s="9" t="inlineStr">
        <is>
          <t>2026-05</t>
        </is>
      </c>
      <c r="C7613" s="10" t="n"/>
      <c r="D7613" s="9" t="inlineStr">
        <is>
          <t>Declined</t>
        </is>
      </c>
      <c r="E7613" s="8" t="inlineStr">
        <is>
          <t>Aurelio Pennington</t>
        </is>
      </c>
      <c r="F7613" s="11" t="n">
        <v>1963</v>
      </c>
      <c r="G7613" s="8" t="inlineStr">
        <is>
          <t>McLaren</t>
        </is>
      </c>
      <c r="H7613" s="8" t="inlineStr">
        <is>
          <t>750S</t>
        </is>
      </c>
      <c r="I7613" s="8" t="inlineStr">
        <is>
          <t>AE0JRUVL4SXDLF3DX</t>
        </is>
      </c>
      <c r="J7613" s="8" t="inlineStr">
        <is>
          <t>03 - Supercar</t>
        </is>
      </c>
      <c r="K7613" s="12" t="n">
        <v>1330000</v>
      </c>
      <c r="L7613" s="8" t="inlineStr">
        <is>
          <t>North Dakota</t>
        </is>
      </c>
      <c r="M7613" s="13" t="n">
        <v>20476.98</v>
      </c>
      <c r="N7613" s="13" t="n"/>
      <c r="O7613" s="8" t="inlineStr">
        <is>
          <t>3 + at-fault claims - 5 yrs</t>
        </is>
      </c>
    </row>
    <row r="7614">
      <c r="A7614" s="8" t="inlineStr">
        <is>
          <t>77035601-4501-5ddd-8730-cd69f1c9d50c</t>
        </is>
      </c>
      <c r="B7614" s="9" t="inlineStr">
        <is>
          <t>2026-05</t>
        </is>
      </c>
      <c r="C7614" s="10" t="n"/>
      <c r="D7614" s="9" t="inlineStr">
        <is>
          <t>Declined</t>
        </is>
      </c>
      <c r="E7614" s="8" t="inlineStr">
        <is>
          <t>Mireille Ashcombe</t>
        </is>
      </c>
      <c r="F7614" s="11" t="n">
        <v>2010</v>
      </c>
      <c r="G7614" s="8" t="inlineStr">
        <is>
          <t>BMW</t>
        </is>
      </c>
      <c r="H7614" s="8" t="inlineStr">
        <is>
          <t>M8 Competition</t>
        </is>
      </c>
      <c r="I7614" s="8" t="inlineStr">
        <is>
          <t>DA3GFT1W8B69SRFDA</t>
        </is>
      </c>
      <c r="J7614" s="8" t="inlineStr">
        <is>
          <t>02 - Sports / GT</t>
        </is>
      </c>
      <c r="K7614" s="12" t="n">
        <v>685000</v>
      </c>
      <c r="L7614" s="8" t="inlineStr">
        <is>
          <t>North Carolina</t>
        </is>
      </c>
      <c r="M7614" s="13" t="n">
        <v>9661.08</v>
      </c>
      <c r="N7614" s="13" t="n"/>
      <c r="O7614" s="8" t="inlineStr">
        <is>
          <t>3 + at-fault claims - 5 yrs</t>
        </is>
      </c>
    </row>
    <row r="7615">
      <c r="A7615" s="8" t="inlineStr">
        <is>
          <t>7a7ae875-fbca-50f5-a625-bd3b4a0c02fe</t>
        </is>
      </c>
      <c r="B7615" s="9" t="inlineStr">
        <is>
          <t>2026-05</t>
        </is>
      </c>
      <c r="C7615" s="10" t="n"/>
      <c r="D7615" s="9" t="inlineStr">
        <is>
          <t>Declined</t>
        </is>
      </c>
      <c r="E7615" s="8" t="inlineStr">
        <is>
          <t>Ramona Delacroix</t>
        </is>
      </c>
      <c r="F7615" s="11" t="n">
        <v>1967</v>
      </c>
      <c r="G7615" s="8" t="inlineStr">
        <is>
          <t>Aston Martin</t>
        </is>
      </c>
      <c r="H7615" s="8" t="inlineStr">
        <is>
          <t>DB5</t>
        </is>
      </c>
      <c r="I7615" s="8" t="inlineStr">
        <is>
          <t>5RBBA7Y9B1EFJP0DE</t>
        </is>
      </c>
      <c r="J7615" s="8" t="inlineStr">
        <is>
          <t>07 - Post-War Classic (1946-1972)</t>
        </is>
      </c>
      <c r="K7615" s="12" t="n">
        <v>225000</v>
      </c>
      <c r="L7615" s="8" t="inlineStr">
        <is>
          <t>Tennessee</t>
        </is>
      </c>
      <c r="M7615" s="13" t="n">
        <v>2371.42</v>
      </c>
      <c r="N7615" s="13" t="n"/>
      <c r="O7615" s="8" t="inlineStr">
        <is>
          <t>3 + at-fault claims - 5 yrs</t>
        </is>
      </c>
    </row>
    <row r="7616">
      <c r="A7616" s="8" t="inlineStr">
        <is>
          <t>7b5b8ac8-1956-55fa-bef0-ad58f6fa1b68</t>
        </is>
      </c>
      <c r="B7616" s="9" t="inlineStr">
        <is>
          <t>2026-05</t>
        </is>
      </c>
      <c r="C7616" s="10" t="n"/>
      <c r="D7616" s="9" t="inlineStr">
        <is>
          <t>Declined</t>
        </is>
      </c>
      <c r="E7616" s="8" t="inlineStr">
        <is>
          <t>Fenwick Harrington</t>
        </is>
      </c>
      <c r="F7616" s="11" t="n">
        <v>1985</v>
      </c>
      <c r="G7616" s="8" t="inlineStr">
        <is>
          <t>Ferrari</t>
        </is>
      </c>
      <c r="H7616" s="8" t="inlineStr">
        <is>
          <t>296 GTB</t>
        </is>
      </c>
      <c r="I7616" s="8" t="inlineStr">
        <is>
          <t>B8Z6RAL0VKNH3KUA8</t>
        </is>
      </c>
      <c r="J7616" s="8" t="inlineStr">
        <is>
          <t>03 - Supercar</t>
        </is>
      </c>
      <c r="K7616" s="12" t="n">
        <v>1520000</v>
      </c>
      <c r="L7616" s="8" t="inlineStr">
        <is>
          <t>Utah</t>
        </is>
      </c>
      <c r="M7616" s="13" t="n">
        <v>30973.58</v>
      </c>
      <c r="N7616" s="13" t="n"/>
      <c r="O7616" s="8" t="inlineStr">
        <is>
          <t>3 + at-fault claims - 5 yrs</t>
        </is>
      </c>
    </row>
    <row r="7617">
      <c r="A7617" s="8" t="inlineStr">
        <is>
          <t>7bad0804-bfc3-50dd-8ac3-ea355b75e7f6</t>
        </is>
      </c>
      <c r="B7617" s="9" t="inlineStr">
        <is>
          <t>2026-05</t>
        </is>
      </c>
      <c r="C7617" s="10" t="n"/>
      <c r="D7617" s="9" t="inlineStr">
        <is>
          <t>Declined</t>
        </is>
      </c>
      <c r="E7617" s="8" t="inlineStr">
        <is>
          <t>Emiliano Ashcombe</t>
        </is>
      </c>
      <c r="F7617" s="11" t="n">
        <v>2014</v>
      </c>
      <c r="G7617" s="8" t="inlineStr">
        <is>
          <t>Aston Martin</t>
        </is>
      </c>
      <c r="H7617" s="8" t="inlineStr">
        <is>
          <t>DB12</t>
        </is>
      </c>
      <c r="I7617" s="8" t="inlineStr">
        <is>
          <t>6CH6B9R4EMVKHJADU</t>
        </is>
      </c>
      <c r="J7617" s="8" t="inlineStr">
        <is>
          <t>02 - Sports / GT</t>
        </is>
      </c>
      <c r="K7617" s="12" t="n">
        <v>610000</v>
      </c>
      <c r="L7617" s="8" t="inlineStr">
        <is>
          <t>Florida</t>
        </is>
      </c>
      <c r="M7617" s="13" t="n">
        <v>10623.21</v>
      </c>
      <c r="N7617" s="13" t="n"/>
      <c r="O7617" s="8" t="inlineStr">
        <is>
          <t>3 + at-fault claims - 5 yrs</t>
        </is>
      </c>
    </row>
    <row r="7618">
      <c r="A7618" s="8" t="inlineStr">
        <is>
          <t>7e73af1f-00ba-5e54-96ed-d75ddd21d1b5</t>
        </is>
      </c>
      <c r="B7618" s="9" t="inlineStr">
        <is>
          <t>2026-05</t>
        </is>
      </c>
      <c r="C7618" s="10" t="n"/>
      <c r="D7618" s="9" t="inlineStr">
        <is>
          <t>Declined</t>
        </is>
      </c>
      <c r="E7618" s="8" t="inlineStr">
        <is>
          <t>Lorenzo Montoya</t>
        </is>
      </c>
      <c r="F7618" s="11" t="n">
        <v>2015</v>
      </c>
      <c r="G7618" s="8" t="inlineStr">
        <is>
          <t>BMW</t>
        </is>
      </c>
      <c r="H7618" s="8" t="inlineStr">
        <is>
          <t>M8 Competition</t>
        </is>
      </c>
      <c r="I7618" s="8" t="inlineStr">
        <is>
          <t>4GFZKM3RPV0PM9ZKV</t>
        </is>
      </c>
      <c r="J7618" s="8" t="inlineStr">
        <is>
          <t>02 - Sports / GT</t>
        </is>
      </c>
      <c r="K7618" s="12" t="n">
        <v>695000</v>
      </c>
      <c r="L7618" s="8" t="inlineStr">
        <is>
          <t>Tennessee</t>
        </is>
      </c>
      <c r="M7618" s="13" t="n">
        <v>8353.110000000001</v>
      </c>
      <c r="N7618" s="13" t="n"/>
      <c r="O7618" s="8" t="inlineStr">
        <is>
          <t>3 + at-fault claims - 5 yrs</t>
        </is>
      </c>
    </row>
    <row r="7619">
      <c r="A7619" s="8" t="inlineStr">
        <is>
          <t>7e7c8ffa-e6bb-50e0-941a-ff47630c4acb</t>
        </is>
      </c>
      <c r="B7619" s="9" t="inlineStr">
        <is>
          <t>2026-05</t>
        </is>
      </c>
      <c r="C7619" s="10" t="n"/>
      <c r="D7619" s="9" t="inlineStr">
        <is>
          <t>Declined</t>
        </is>
      </c>
      <c r="E7619" s="8" t="inlineStr">
        <is>
          <t>Marisol Vasquez</t>
        </is>
      </c>
      <c r="F7619" s="11" t="n">
        <v>2006</v>
      </c>
      <c r="G7619" s="8" t="inlineStr">
        <is>
          <t>McLaren</t>
        </is>
      </c>
      <c r="H7619" s="8" t="inlineStr">
        <is>
          <t>750S</t>
        </is>
      </c>
      <c r="I7619" s="8" t="inlineStr">
        <is>
          <t>07H08KXN31YDTVHHK</t>
        </is>
      </c>
      <c r="J7619" s="8" t="inlineStr">
        <is>
          <t>03 - Supercar</t>
        </is>
      </c>
      <c r="K7619" s="12" t="n">
        <v>575000</v>
      </c>
      <c r="L7619" s="8" t="inlineStr">
        <is>
          <t>Vermont</t>
        </is>
      </c>
      <c r="M7619" s="13" t="n">
        <v>12574.06</v>
      </c>
      <c r="N7619" s="13" t="n"/>
      <c r="O7619" s="8" t="inlineStr">
        <is>
          <t>3 + at-fault claims - 5 yrs</t>
        </is>
      </c>
    </row>
    <row r="7620">
      <c r="A7620" s="8" t="inlineStr">
        <is>
          <t>7ee5657d-cb79-505a-bf55-371288027d0c</t>
        </is>
      </c>
      <c r="B7620" s="9" t="inlineStr">
        <is>
          <t>2026-05</t>
        </is>
      </c>
      <c r="C7620" s="10" t="n"/>
      <c r="D7620" s="9" t="inlineStr">
        <is>
          <t>Declined</t>
        </is>
      </c>
      <c r="E7620" s="8" t="inlineStr">
        <is>
          <t>Callum Underwood</t>
        </is>
      </c>
      <c r="F7620" s="11" t="n">
        <v>1968</v>
      </c>
      <c r="G7620" s="8" t="inlineStr">
        <is>
          <t>Singer</t>
        </is>
      </c>
      <c r="H7620" s="8" t="inlineStr">
        <is>
          <t>911 Reimagined</t>
        </is>
      </c>
      <c r="I7620" s="8" t="inlineStr">
        <is>
          <t>RWNU3U38X1HLLPADF</t>
        </is>
      </c>
      <c r="J7620" s="8" t="inlineStr">
        <is>
          <t>11 - Restomod / Coachbuilt / Bespoke</t>
        </is>
      </c>
      <c r="K7620" s="12" t="n">
        <v>1155000</v>
      </c>
      <c r="L7620" s="8" t="inlineStr">
        <is>
          <t>Colorado</t>
        </is>
      </c>
      <c r="M7620" s="13" t="n">
        <v>16300.75</v>
      </c>
      <c r="N7620" s="13" t="n"/>
      <c r="O7620" s="8" t="inlineStr">
        <is>
          <t>3 + at-fault claims - 5 yrs</t>
        </is>
      </c>
    </row>
    <row r="7621">
      <c r="A7621" s="8" t="inlineStr">
        <is>
          <t>7f05f3fb-bb2d-56b2-a540-9ec972ec216b</t>
        </is>
      </c>
      <c r="B7621" s="9" t="inlineStr">
        <is>
          <t>2026-05</t>
        </is>
      </c>
      <c r="C7621" s="10" t="n"/>
      <c r="D7621" s="9" t="inlineStr">
        <is>
          <t>Referred</t>
        </is>
      </c>
      <c r="E7621" s="8" t="inlineStr">
        <is>
          <t>Noor Larsson</t>
        </is>
      </c>
      <c r="F7621" s="11" t="n">
        <v>2014</v>
      </c>
      <c r="G7621" s="8" t="inlineStr">
        <is>
          <t>Aston Martin</t>
        </is>
      </c>
      <c r="H7621" s="8" t="inlineStr">
        <is>
          <t>DB12</t>
        </is>
      </c>
      <c r="I7621" s="8" t="inlineStr">
        <is>
          <t>GL8JDRWUYNB7R0FMV</t>
        </is>
      </c>
      <c r="J7621" s="8" t="inlineStr">
        <is>
          <t>02 - Sports / GT</t>
        </is>
      </c>
      <c r="K7621" s="12" t="n">
        <v>580000</v>
      </c>
      <c r="L7621" s="8" t="inlineStr">
        <is>
          <t>Utah</t>
        </is>
      </c>
      <c r="M7621" s="13" t="n">
        <v>9602.83</v>
      </c>
      <c r="N7621" s="13" t="n"/>
      <c r="O7621" s="8" t="inlineStr">
        <is>
          <t>2 at-fault claims - 5 yrs</t>
        </is>
      </c>
    </row>
    <row r="7622">
      <c r="A7622" s="8" t="inlineStr">
        <is>
          <t>844187df-ac7c-57f9-9a79-aafac8edafd6</t>
        </is>
      </c>
      <c r="B7622" s="9" t="inlineStr">
        <is>
          <t>2026-05</t>
        </is>
      </c>
      <c r="C7622" s="10" t="n"/>
      <c r="D7622" s="9" t="inlineStr">
        <is>
          <t>Declined</t>
        </is>
      </c>
      <c r="E7622" s="8" t="inlineStr">
        <is>
          <t>Thaddeus Bellandi</t>
        </is>
      </c>
      <c r="F7622" s="11" t="n">
        <v>2006</v>
      </c>
      <c r="G7622" s="8" t="inlineStr">
        <is>
          <t>Ferrari</t>
        </is>
      </c>
      <c r="H7622" s="8" t="inlineStr">
        <is>
          <t>296 GTB</t>
        </is>
      </c>
      <c r="I7622" s="8" t="inlineStr">
        <is>
          <t>TYGMECHMN7MNVMG99</t>
        </is>
      </c>
      <c r="J7622" s="8" t="inlineStr">
        <is>
          <t>03 - Supercar</t>
        </is>
      </c>
      <c r="K7622" s="12" t="n">
        <v>560000</v>
      </c>
      <c r="L7622" s="8" t="inlineStr">
        <is>
          <t>Texas</t>
        </is>
      </c>
      <c r="M7622" s="13" t="n">
        <v>11543.4</v>
      </c>
      <c r="N7622" s="13" t="n"/>
      <c r="O7622" s="8" t="inlineStr">
        <is>
          <t>3 + at-fault claims - 5 yrs</t>
        </is>
      </c>
    </row>
    <row r="7623">
      <c r="A7623" s="8" t="inlineStr">
        <is>
          <t>84f2a28a-7d64-51da-962d-98ee812328ca</t>
        </is>
      </c>
      <c r="B7623" s="9" t="inlineStr">
        <is>
          <t>2026-05</t>
        </is>
      </c>
      <c r="C7623" s="10" t="n"/>
      <c r="D7623" s="9" t="inlineStr">
        <is>
          <t>Declined</t>
        </is>
      </c>
      <c r="E7623" s="8" t="inlineStr">
        <is>
          <t>Marisol Ashcombe</t>
        </is>
      </c>
      <c r="F7623" s="11" t="n">
        <v>2019</v>
      </c>
      <c r="G7623" s="8" t="inlineStr">
        <is>
          <t>Mercedes-Benz</t>
        </is>
      </c>
      <c r="H7623" s="8" t="inlineStr">
        <is>
          <t>AMG GT</t>
        </is>
      </c>
      <c r="I7623" s="8" t="inlineStr">
        <is>
          <t>WDRBNXEMNPZ99BGC4</t>
        </is>
      </c>
      <c r="J7623" s="8" t="inlineStr">
        <is>
          <t>02 - Sports / GT</t>
        </is>
      </c>
      <c r="K7623" s="12" t="n">
        <v>440000</v>
      </c>
      <c r="L7623" s="8" t="inlineStr">
        <is>
          <t>Rhode Island</t>
        </is>
      </c>
      <c r="M7623" s="13" t="n">
        <v>8530.190000000001</v>
      </c>
      <c r="N7623" s="13" t="n"/>
      <c r="O7623" s="8" t="inlineStr">
        <is>
          <t>3 + at-fault claims - 5 yrs</t>
        </is>
      </c>
    </row>
    <row r="7624">
      <c r="A7624" s="8" t="inlineStr">
        <is>
          <t>8594dfff-16a2-5620-b36d-d27f3390bbf2</t>
        </is>
      </c>
      <c r="B7624" s="9" t="inlineStr">
        <is>
          <t>2026-05</t>
        </is>
      </c>
      <c r="C7624" s="10" t="n"/>
      <c r="D7624" s="9" t="inlineStr">
        <is>
          <t>Referred</t>
        </is>
      </c>
      <c r="E7624" s="8" t="inlineStr">
        <is>
          <t>Fenwick Underwood</t>
        </is>
      </c>
      <c r="F7624" s="11" t="n">
        <v>1985</v>
      </c>
      <c r="G7624" s="8" t="inlineStr">
        <is>
          <t>McLaren</t>
        </is>
      </c>
      <c r="H7624" s="8" t="inlineStr">
        <is>
          <t>750S</t>
        </is>
      </c>
      <c r="I7624" s="8" t="inlineStr">
        <is>
          <t>DPEGHGTA6EYNGF9H9</t>
        </is>
      </c>
      <c r="J7624" s="8" t="inlineStr">
        <is>
          <t>03 - Supercar</t>
        </is>
      </c>
      <c r="K7624" s="12" t="n">
        <v>735000</v>
      </c>
      <c r="L7624" s="8" t="inlineStr">
        <is>
          <t>Minnesota</t>
        </is>
      </c>
      <c r="M7624" s="13" t="n">
        <v>17390.38</v>
      </c>
      <c r="N7624" s="13" t="n"/>
      <c r="O7624" s="8" t="inlineStr">
        <is>
          <t>2 at-fault claims - 5 yrs</t>
        </is>
      </c>
    </row>
    <row r="7625">
      <c r="A7625" s="8" t="inlineStr">
        <is>
          <t>861c9504-8089-51b3-afb3-bfd15c0357b7</t>
        </is>
      </c>
      <c r="B7625" s="9" t="inlineStr">
        <is>
          <t>2026-05</t>
        </is>
      </c>
      <c r="C7625" s="10" t="n"/>
      <c r="D7625" s="9" t="inlineStr">
        <is>
          <t>Declined</t>
        </is>
      </c>
      <c r="E7625" s="8" t="inlineStr">
        <is>
          <t>Mireille Castellanos</t>
        </is>
      </c>
      <c r="F7625" s="11" t="n">
        <v>2019</v>
      </c>
      <c r="G7625" s="8" t="inlineStr">
        <is>
          <t>Porsche</t>
        </is>
      </c>
      <c r="H7625" s="8" t="inlineStr">
        <is>
          <t>911 Turbo S</t>
        </is>
      </c>
      <c r="I7625" s="8" t="inlineStr">
        <is>
          <t>UC09TV2EU2CLRKGG3</t>
        </is>
      </c>
      <c r="J7625" s="8" t="inlineStr">
        <is>
          <t>02 - Sports / GT</t>
        </is>
      </c>
      <c r="K7625" s="12" t="n">
        <v>1085000</v>
      </c>
      <c r="L7625" s="8" t="inlineStr">
        <is>
          <t>South Carolina</t>
        </is>
      </c>
      <c r="M7625" s="13" t="n">
        <v>13961.7</v>
      </c>
      <c r="N7625" s="13" t="n"/>
      <c r="O7625" s="8" t="inlineStr">
        <is>
          <t>3 + at-fault claims - 5 yrs</t>
        </is>
      </c>
    </row>
    <row r="7626">
      <c r="A7626" s="8" t="inlineStr">
        <is>
          <t>873bac30-040a-58d6-b582-6be3c539f370</t>
        </is>
      </c>
      <c r="B7626" s="9" t="inlineStr">
        <is>
          <t>2026-05</t>
        </is>
      </c>
      <c r="C7626" s="10" t="n"/>
      <c r="D7626" s="9" t="inlineStr">
        <is>
          <t>Declined</t>
        </is>
      </c>
      <c r="E7626" s="8" t="inlineStr">
        <is>
          <t>Priya Montoya</t>
        </is>
      </c>
      <c r="F7626" s="11" t="n">
        <v>1970</v>
      </c>
      <c r="G7626" s="8" t="inlineStr">
        <is>
          <t>Alfa Romeo</t>
        </is>
      </c>
      <c r="H7626" s="8" t="inlineStr">
        <is>
          <t>8C 2900</t>
        </is>
      </c>
      <c r="I7626" s="8" t="inlineStr">
        <is>
          <t>RCAD6KDYXG6Z6K27J</t>
        </is>
      </c>
      <c r="J7626" s="8" t="inlineStr">
        <is>
          <t>06 - Vintage Pre-War (pre-1946)</t>
        </is>
      </c>
      <c r="K7626" s="12" t="n">
        <v>725000</v>
      </c>
      <c r="L7626" s="8" t="inlineStr">
        <is>
          <t>Florida</t>
        </is>
      </c>
      <c r="M7626" s="13" t="n">
        <v>7381.32</v>
      </c>
      <c r="N7626" s="13" t="n"/>
      <c r="O7626" s="8" t="inlineStr">
        <is>
          <t>3 + at-fault claims - 5 yrs</t>
        </is>
      </c>
    </row>
    <row r="7627">
      <c r="A7627" s="8" t="inlineStr">
        <is>
          <t>882f58ee-8e1b-52eb-b863-cdcd6e3d1bbd</t>
        </is>
      </c>
      <c r="B7627" s="9" t="inlineStr">
        <is>
          <t>2026-05</t>
        </is>
      </c>
      <c r="C7627" s="10" t="n"/>
      <c r="D7627" s="9" t="inlineStr">
        <is>
          <t>Declined</t>
        </is>
      </c>
      <c r="E7627" s="8" t="inlineStr">
        <is>
          <t>Desmond Pennington</t>
        </is>
      </c>
      <c r="F7627" s="11" t="n">
        <v>1992</v>
      </c>
      <c r="G7627" s="8" t="inlineStr">
        <is>
          <t>Porsche</t>
        </is>
      </c>
      <c r="H7627" s="8" t="inlineStr">
        <is>
          <t>911 Turbo S</t>
        </is>
      </c>
      <c r="I7627" s="8" t="inlineStr">
        <is>
          <t>VDLN6EGZRNYDY6H9J</t>
        </is>
      </c>
      <c r="J7627" s="8" t="inlineStr">
        <is>
          <t>02 - Sports / GT</t>
        </is>
      </c>
      <c r="K7627" s="12" t="n">
        <v>1950000</v>
      </c>
      <c r="L7627" s="8" t="inlineStr">
        <is>
          <t>Maine</t>
        </is>
      </c>
      <c r="M7627" s="13" t="n">
        <v>21854.72</v>
      </c>
      <c r="N7627" s="13" t="n"/>
      <c r="O7627" s="8" t="inlineStr">
        <is>
          <t>3 + at-fault claims - 5 yrs</t>
        </is>
      </c>
    </row>
    <row r="7628">
      <c r="A7628" s="8" t="inlineStr">
        <is>
          <t>89a766b4-1587-5cd6-8112-ca1dd1e17490</t>
        </is>
      </c>
      <c r="B7628" s="9" t="inlineStr">
        <is>
          <t>2026-05</t>
        </is>
      </c>
      <c r="C7628" s="10" t="n"/>
      <c r="D7628" s="9" t="inlineStr">
        <is>
          <t>Declined</t>
        </is>
      </c>
      <c r="E7628" s="8" t="inlineStr">
        <is>
          <t>Callum Vasquez</t>
        </is>
      </c>
      <c r="F7628" s="11" t="n">
        <v>1956</v>
      </c>
      <c r="G7628" s="8" t="inlineStr">
        <is>
          <t>Mercedes-Benz</t>
        </is>
      </c>
      <c r="H7628" s="8" t="inlineStr">
        <is>
          <t>280SL Pagoda</t>
        </is>
      </c>
      <c r="I7628" s="8" t="inlineStr">
        <is>
          <t>U8LYPGPK2THSKYXE2</t>
        </is>
      </c>
      <c r="J7628" s="8" t="inlineStr">
        <is>
          <t>07 - Post-War Classic (1946-1972)</t>
        </is>
      </c>
      <c r="K7628" s="12" t="n">
        <v>340000</v>
      </c>
      <c r="L7628" s="8" t="inlineStr">
        <is>
          <t>West Virginia</t>
        </is>
      </c>
      <c r="M7628" s="13" t="n">
        <v>4095.4</v>
      </c>
      <c r="N7628" s="13" t="n"/>
      <c r="O7628" s="8" t="inlineStr">
        <is>
          <t>3 + at-fault claims - 5 yrs</t>
        </is>
      </c>
    </row>
    <row r="7629">
      <c r="A7629" s="8" t="inlineStr">
        <is>
          <t>8a7a1126-f22a-5bb6-83ce-d598e0c9498f</t>
        </is>
      </c>
      <c r="B7629" s="9" t="inlineStr">
        <is>
          <t>2026-05</t>
        </is>
      </c>
      <c r="C7629" s="10" t="n"/>
      <c r="D7629" s="9" t="inlineStr">
        <is>
          <t>Referred</t>
        </is>
      </c>
      <c r="E7629" s="8" t="inlineStr">
        <is>
          <t>Saoirse Whitlock</t>
        </is>
      </c>
      <c r="F7629" s="11" t="n">
        <v>1961</v>
      </c>
      <c r="G7629" s="8" t="inlineStr">
        <is>
          <t>Ferrari</t>
        </is>
      </c>
      <c r="H7629" s="8" t="inlineStr">
        <is>
          <t>SF90 Stradale</t>
        </is>
      </c>
      <c r="I7629" s="8" t="inlineStr">
        <is>
          <t>9KJ2Y5TTM4JYE7N0E</t>
        </is>
      </c>
      <c r="J7629" s="8" t="inlineStr">
        <is>
          <t>03 - Supercar</t>
        </is>
      </c>
      <c r="K7629" s="12" t="n">
        <v>1950000</v>
      </c>
      <c r="L7629" s="8" t="inlineStr">
        <is>
          <t>Montana</t>
        </is>
      </c>
      <c r="M7629" s="13" t="n">
        <v>27373.58</v>
      </c>
      <c r="N7629" s="13" t="n"/>
      <c r="O7629" s="8" t="inlineStr">
        <is>
          <t>Prior carrier non-renewal / cancellation</t>
        </is>
      </c>
    </row>
    <row r="7630">
      <c r="A7630" s="8" t="inlineStr">
        <is>
          <t>8ac85ff0-6547-50ac-bb0f-010167851a3e</t>
        </is>
      </c>
      <c r="B7630" s="9" t="inlineStr">
        <is>
          <t>2026-05</t>
        </is>
      </c>
      <c r="C7630" s="10" t="n"/>
      <c r="D7630" s="9" t="inlineStr">
        <is>
          <t>Declined</t>
        </is>
      </c>
      <c r="E7630" s="8" t="inlineStr">
        <is>
          <t>Wilhelmina Rourke</t>
        </is>
      </c>
      <c r="F7630" s="11" t="n">
        <v>1957</v>
      </c>
      <c r="G7630" s="8" t="inlineStr">
        <is>
          <t>Jaguar</t>
        </is>
      </c>
      <c r="H7630" s="8" t="inlineStr">
        <is>
          <t>E-Type Series 1</t>
        </is>
      </c>
      <c r="I7630" s="8" t="inlineStr">
        <is>
          <t>BGY1GLSPW4FU72AKU</t>
        </is>
      </c>
      <c r="J7630" s="8" t="inlineStr">
        <is>
          <t>07 - Post-War Classic (1946-1972)</t>
        </is>
      </c>
      <c r="K7630" s="12" t="n">
        <v>990000</v>
      </c>
      <c r="L7630" s="8" t="inlineStr">
        <is>
          <t>Minnesota</t>
        </is>
      </c>
      <c r="M7630" s="13" t="n">
        <v>10602.34</v>
      </c>
      <c r="N7630" s="13" t="n"/>
      <c r="O7630" s="8" t="inlineStr">
        <is>
          <t>3 + at-fault claims - 5 yrs</t>
        </is>
      </c>
    </row>
    <row r="7631">
      <c r="A7631" s="8" t="inlineStr">
        <is>
          <t>8b4f6c43-4c38-5738-9246-d972d49b2a58</t>
        </is>
      </c>
      <c r="B7631" s="9" t="inlineStr">
        <is>
          <t>2026-05</t>
        </is>
      </c>
      <c r="C7631" s="10" t="n"/>
      <c r="D7631" s="9" t="inlineStr">
        <is>
          <t>Declined</t>
        </is>
      </c>
      <c r="E7631" s="8" t="inlineStr">
        <is>
          <t>Everett Vandermeer</t>
        </is>
      </c>
      <c r="F7631" s="11" t="n">
        <v>1971</v>
      </c>
      <c r="G7631" s="8" t="inlineStr">
        <is>
          <t>Aston Martin</t>
        </is>
      </c>
      <c r="H7631" s="8" t="inlineStr">
        <is>
          <t>DB12</t>
        </is>
      </c>
      <c r="I7631" s="8" t="inlineStr">
        <is>
          <t>FRXJ7YXG9UDV6C04B</t>
        </is>
      </c>
      <c r="J7631" s="8" t="inlineStr">
        <is>
          <t>02 - Sports / GT</t>
        </is>
      </c>
      <c r="K7631" s="12" t="n">
        <v>810000</v>
      </c>
      <c r="L7631" s="8" t="inlineStr">
        <is>
          <t>Colorado</t>
        </is>
      </c>
      <c r="M7631" s="13" t="n">
        <v>10927.36</v>
      </c>
      <c r="N7631" s="13" t="n"/>
      <c r="O7631" s="8" t="inlineStr">
        <is>
          <t>3 + at-fault claims - 5 yrs</t>
        </is>
      </c>
    </row>
    <row r="7632">
      <c r="A7632" s="8" t="inlineStr">
        <is>
          <t>8ba2257f-3cff-5238-9d51-7c5c99019f83</t>
        </is>
      </c>
      <c r="B7632" s="9" t="inlineStr">
        <is>
          <t>2026-05</t>
        </is>
      </c>
      <c r="C7632" s="10" t="n"/>
      <c r="D7632" s="9" t="inlineStr">
        <is>
          <t>Declined</t>
        </is>
      </c>
      <c r="E7632" s="8" t="inlineStr">
        <is>
          <t>Callum Fairweather</t>
        </is>
      </c>
      <c r="F7632" s="11" t="n">
        <v>1989</v>
      </c>
      <c r="G7632" s="8" t="inlineStr">
        <is>
          <t>Maserati</t>
        </is>
      </c>
      <c r="H7632" s="8" t="inlineStr">
        <is>
          <t>GranTurismo</t>
        </is>
      </c>
      <c r="I7632" s="8" t="inlineStr">
        <is>
          <t>BA0ENB0HARMG3NNMB</t>
        </is>
      </c>
      <c r="J7632" s="8" t="inlineStr">
        <is>
          <t>02 - Sports / GT</t>
        </is>
      </c>
      <c r="K7632" s="12" t="n">
        <v>1950000</v>
      </c>
      <c r="L7632" s="8" t="inlineStr">
        <is>
          <t>California</t>
        </is>
      </c>
      <c r="M7632" s="13" t="n">
        <v>27318.4</v>
      </c>
      <c r="N7632" s="13" t="n"/>
      <c r="O7632" s="8" t="inlineStr">
        <is>
          <t>3 + at-fault claims - 5 yrs</t>
        </is>
      </c>
    </row>
    <row r="7633">
      <c r="A7633" s="8" t="inlineStr">
        <is>
          <t>8bca1f97-780f-565c-84ff-fa92f1e55d92</t>
        </is>
      </c>
      <c r="B7633" s="9" t="inlineStr">
        <is>
          <t>2026-05</t>
        </is>
      </c>
      <c r="C7633" s="10" t="n"/>
      <c r="D7633" s="9" t="inlineStr">
        <is>
          <t>Declined</t>
        </is>
      </c>
      <c r="E7633" s="8" t="inlineStr">
        <is>
          <t>Leopold Whitlock</t>
        </is>
      </c>
      <c r="F7633" s="11" t="n">
        <v>2019</v>
      </c>
      <c r="G7633" s="8" t="inlineStr">
        <is>
          <t>McLaren</t>
        </is>
      </c>
      <c r="H7633" s="8" t="inlineStr">
        <is>
          <t>750S</t>
        </is>
      </c>
      <c r="I7633" s="8" t="inlineStr">
        <is>
          <t>L0P5XRHG0HYEZRVLH</t>
        </is>
      </c>
      <c r="J7633" s="8" t="inlineStr">
        <is>
          <t>03 - Supercar</t>
        </is>
      </c>
      <c r="K7633" s="12" t="n">
        <v>1940000</v>
      </c>
      <c r="L7633" s="8" t="inlineStr">
        <is>
          <t>Washington</t>
        </is>
      </c>
      <c r="M7633" s="13" t="n">
        <v>28111.7</v>
      </c>
      <c r="N7633" s="13" t="n"/>
      <c r="O7633" s="8" t="inlineStr">
        <is>
          <t>3 + at-fault claims - 5 yrs</t>
        </is>
      </c>
    </row>
    <row r="7634">
      <c r="A7634" s="8" t="inlineStr">
        <is>
          <t>8becb06d-6f27-5a82-9025-3333737b0942</t>
        </is>
      </c>
      <c r="B7634" s="9" t="inlineStr">
        <is>
          <t>2026-05</t>
        </is>
      </c>
      <c r="C7634" s="10" t="n"/>
      <c r="D7634" s="9" t="inlineStr">
        <is>
          <t>Declined</t>
        </is>
      </c>
      <c r="E7634" s="8" t="inlineStr">
        <is>
          <t>Everett Blackwood</t>
        </is>
      </c>
      <c r="F7634" s="11" t="n">
        <v>1968</v>
      </c>
      <c r="G7634" s="8" t="inlineStr">
        <is>
          <t>Aston Martin</t>
        </is>
      </c>
      <c r="H7634" s="8" t="inlineStr">
        <is>
          <t>DB12</t>
        </is>
      </c>
      <c r="I7634" s="8" t="inlineStr">
        <is>
          <t>4YU4HUZMD4HYKS1C0</t>
        </is>
      </c>
      <c r="J7634" s="8" t="inlineStr">
        <is>
          <t>02 - Sports / GT</t>
        </is>
      </c>
      <c r="K7634" s="12" t="n">
        <v>355000</v>
      </c>
      <c r="L7634" s="8" t="inlineStr">
        <is>
          <t>Pennsylvania</t>
        </is>
      </c>
      <c r="M7634" s="13" t="n">
        <v>5023.58</v>
      </c>
      <c r="N7634" s="13" t="n"/>
      <c r="O7634" s="8" t="inlineStr">
        <is>
          <t>3 + at-fault claims - 5 yrs</t>
        </is>
      </c>
    </row>
    <row r="7635">
      <c r="A7635" s="8" t="inlineStr">
        <is>
          <t>8df077f6-5ae6-50e1-aea3-2a036189e633</t>
        </is>
      </c>
      <c r="B7635" s="9" t="inlineStr">
        <is>
          <t>2026-05</t>
        </is>
      </c>
      <c r="C7635" s="10" t="n"/>
      <c r="D7635" s="9" t="inlineStr">
        <is>
          <t>Referred</t>
        </is>
      </c>
      <c r="E7635" s="8" t="inlineStr">
        <is>
          <t>Ramona Montoya</t>
        </is>
      </c>
      <c r="F7635" s="11" t="n">
        <v>1976</v>
      </c>
      <c r="G7635" s="8" t="inlineStr">
        <is>
          <t>Bentley</t>
        </is>
      </c>
      <c r="H7635" s="8" t="inlineStr">
        <is>
          <t>Continental GT</t>
        </is>
      </c>
      <c r="I7635" s="8" t="inlineStr">
        <is>
          <t>5JNS2ERZEK6MM5F56</t>
        </is>
      </c>
      <c r="J7635" s="8" t="inlineStr">
        <is>
          <t>02 - Sports / GT</t>
        </is>
      </c>
      <c r="K7635" s="12" t="n">
        <v>815000</v>
      </c>
      <c r="L7635" s="8" t="inlineStr">
        <is>
          <t>Minnesota</t>
        </is>
      </c>
      <c r="M7635" s="13" t="n">
        <v>13193.77</v>
      </c>
      <c r="N7635" s="13" t="n"/>
      <c r="O7635" s="8" t="inlineStr">
        <is>
          <t>Prior carrier non-renewal / cancellation</t>
        </is>
      </c>
    </row>
    <row r="7636">
      <c r="A7636" s="8" t="inlineStr">
        <is>
          <t>8f1ff1a2-e8e6-5356-a4d9-28f9f96671cd</t>
        </is>
      </c>
      <c r="B7636" s="9" t="inlineStr">
        <is>
          <t>2026-05</t>
        </is>
      </c>
      <c r="C7636" s="10" t="n"/>
      <c r="D7636" s="9" t="inlineStr">
        <is>
          <t>Declined</t>
        </is>
      </c>
      <c r="E7636" s="8" t="inlineStr">
        <is>
          <t>Leopold Pennington</t>
        </is>
      </c>
      <c r="F7636" s="11" t="n">
        <v>1959</v>
      </c>
      <c r="G7636" s="8" t="inlineStr">
        <is>
          <t>BMW</t>
        </is>
      </c>
      <c r="H7636" s="8" t="inlineStr">
        <is>
          <t>M8 Competition</t>
        </is>
      </c>
      <c r="I7636" s="8" t="inlineStr">
        <is>
          <t>2TZFXZ0T9SWXS2E4G</t>
        </is>
      </c>
      <c r="J7636" s="8" t="inlineStr">
        <is>
          <t>02 - Sports / GT</t>
        </is>
      </c>
      <c r="K7636" s="12" t="n">
        <v>1295000</v>
      </c>
      <c r="L7636" s="8" t="inlineStr">
        <is>
          <t>California</t>
        </is>
      </c>
      <c r="M7636" s="13" t="n">
        <v>18142.22</v>
      </c>
      <c r="N7636" s="13" t="n"/>
      <c r="O7636" s="8" t="inlineStr">
        <is>
          <t>3 + at-fault claims - 5 yrs</t>
        </is>
      </c>
    </row>
    <row r="7637">
      <c r="A7637" s="8" t="inlineStr">
        <is>
          <t>8f63bf38-214c-5265-9897-a710cb9afd50</t>
        </is>
      </c>
      <c r="B7637" s="9" t="inlineStr">
        <is>
          <t>2026-05</t>
        </is>
      </c>
      <c r="C7637" s="10" t="n"/>
      <c r="D7637" s="9" t="inlineStr">
        <is>
          <t>Referred</t>
        </is>
      </c>
      <c r="E7637" s="8" t="inlineStr">
        <is>
          <t>Ottilie Fairweather</t>
        </is>
      </c>
      <c r="F7637" s="11" t="n">
        <v>2020</v>
      </c>
      <c r="G7637" s="8" t="inlineStr">
        <is>
          <t>Maserati</t>
        </is>
      </c>
      <c r="H7637" s="8" t="inlineStr">
        <is>
          <t>GranTurismo</t>
        </is>
      </c>
      <c r="I7637" s="8" t="inlineStr">
        <is>
          <t>6T2YFDJRYZB8K57MN</t>
        </is>
      </c>
      <c r="J7637" s="8" t="inlineStr">
        <is>
          <t>02 - Sports / GT</t>
        </is>
      </c>
      <c r="K7637" s="12" t="n">
        <v>1305000</v>
      </c>
      <c r="L7637" s="8" t="inlineStr">
        <is>
          <t>Alaska</t>
        </is>
      </c>
      <c r="M7637" s="13" t="n">
        <v>15438.4</v>
      </c>
      <c r="N7637" s="13" t="n"/>
      <c r="O7637" s="8" t="inlineStr">
        <is>
          <t>1 theft / total loss claim</t>
        </is>
      </c>
    </row>
    <row r="7638">
      <c r="A7638" s="8" t="inlineStr">
        <is>
          <t>8f6afb01-2bb0-5e5d-9851-fe702a3f7d59</t>
        </is>
      </c>
      <c r="B7638" s="9" t="inlineStr">
        <is>
          <t>2026-05</t>
        </is>
      </c>
      <c r="C7638" s="10" t="n"/>
      <c r="D7638" s="9" t="inlineStr">
        <is>
          <t>Declined</t>
        </is>
      </c>
      <c r="E7638" s="8" t="inlineStr">
        <is>
          <t>Ramona Harrington</t>
        </is>
      </c>
      <c r="F7638" s="11" t="n">
        <v>1992</v>
      </c>
      <c r="G7638" s="8" t="inlineStr">
        <is>
          <t>Aston Martin</t>
        </is>
      </c>
      <c r="H7638" s="8" t="inlineStr">
        <is>
          <t>DB12</t>
        </is>
      </c>
      <c r="I7638" s="8" t="inlineStr">
        <is>
          <t>FF9D0U0AAYMP8TWZY</t>
        </is>
      </c>
      <c r="J7638" s="8" t="inlineStr">
        <is>
          <t>02 - Sports / GT</t>
        </is>
      </c>
      <c r="K7638" s="12" t="n">
        <v>330000</v>
      </c>
      <c r="L7638" s="8" t="inlineStr">
        <is>
          <t>Washington</t>
        </is>
      </c>
      <c r="M7638" s="13" t="n">
        <v>4483.02</v>
      </c>
      <c r="N7638" s="13" t="n"/>
      <c r="O7638" s="8" t="inlineStr">
        <is>
          <t>3 + at-fault claims - 5 yrs</t>
        </is>
      </c>
    </row>
    <row r="7639">
      <c r="A7639" s="8" t="inlineStr">
        <is>
          <t>8f92c994-0ede-542b-8749-ec1915a5a4e7</t>
        </is>
      </c>
      <c r="B7639" s="9" t="inlineStr">
        <is>
          <t>2026-05</t>
        </is>
      </c>
      <c r="C7639" s="10" t="n"/>
      <c r="D7639" s="9" t="inlineStr">
        <is>
          <t>Referred</t>
        </is>
      </c>
      <c r="E7639" s="8" t="inlineStr">
        <is>
          <t>Ramona Larsson</t>
        </is>
      </c>
      <c r="F7639" s="11" t="n">
        <v>1981</v>
      </c>
      <c r="G7639" s="8" t="inlineStr">
        <is>
          <t>Bentley</t>
        </is>
      </c>
      <c r="H7639" s="8" t="inlineStr">
        <is>
          <t>Continental GT</t>
        </is>
      </c>
      <c r="I7639" s="8" t="inlineStr">
        <is>
          <t>4UM4WSV023SU908ZX</t>
        </is>
      </c>
      <c r="J7639" s="8" t="inlineStr">
        <is>
          <t>02 - Sports / GT</t>
        </is>
      </c>
      <c r="K7639" s="12" t="n">
        <v>220000</v>
      </c>
      <c r="L7639" s="8" t="inlineStr">
        <is>
          <t>California</t>
        </is>
      </c>
      <c r="M7639" s="13" t="n">
        <v>5155.47</v>
      </c>
      <c r="N7639" s="13" t="n"/>
      <c r="O7639" s="8" t="inlineStr">
        <is>
          <t>1 theft / total loss claim</t>
        </is>
      </c>
    </row>
    <row r="7640">
      <c r="A7640" s="8" t="inlineStr">
        <is>
          <t>9122f92a-0d37-5c98-8ac0-43694683d72c</t>
        </is>
      </c>
      <c r="B7640" s="9" t="inlineStr">
        <is>
          <t>2026-05</t>
        </is>
      </c>
      <c r="C7640" s="10" t="n"/>
      <c r="D7640" s="9" t="inlineStr">
        <is>
          <t>Referred</t>
        </is>
      </c>
      <c r="E7640" s="8" t="inlineStr">
        <is>
          <t>Everett Larsson</t>
        </is>
      </c>
      <c r="F7640" s="11" t="n">
        <v>2012</v>
      </c>
      <c r="G7640" s="8" t="inlineStr">
        <is>
          <t>Aston Martin</t>
        </is>
      </c>
      <c r="H7640" s="8" t="inlineStr">
        <is>
          <t>DB12</t>
        </is>
      </c>
      <c r="I7640" s="8" t="inlineStr">
        <is>
          <t>1EVX0E242VNWYPGFF</t>
        </is>
      </c>
      <c r="J7640" s="8" t="inlineStr">
        <is>
          <t>02 - Sports / GT</t>
        </is>
      </c>
      <c r="K7640" s="12" t="n">
        <v>310000</v>
      </c>
      <c r="L7640" s="8" t="inlineStr">
        <is>
          <t>Texas</t>
        </is>
      </c>
      <c r="M7640" s="13" t="n">
        <v>5044.81</v>
      </c>
      <c r="N7640" s="13" t="n"/>
      <c r="O7640" s="8" t="inlineStr">
        <is>
          <t>1 at-fault claim over $100k</t>
        </is>
      </c>
    </row>
    <row r="7641">
      <c r="A7641" s="8" t="inlineStr">
        <is>
          <t>9385745d-a20e-5429-9bf8-e4cbc1d0aafb</t>
        </is>
      </c>
      <c r="B7641" s="9" t="inlineStr">
        <is>
          <t>2026-05</t>
        </is>
      </c>
      <c r="C7641" s="10" t="n"/>
      <c r="D7641" s="9" t="inlineStr">
        <is>
          <t>Declined</t>
        </is>
      </c>
      <c r="E7641" s="8" t="inlineStr">
        <is>
          <t>Delphine Thistlewood</t>
        </is>
      </c>
      <c r="F7641" s="11" t="n">
        <v>1970</v>
      </c>
      <c r="G7641" s="8" t="inlineStr">
        <is>
          <t>Mercedes-Benz</t>
        </is>
      </c>
      <c r="H7641" s="8" t="inlineStr">
        <is>
          <t>AMG GT</t>
        </is>
      </c>
      <c r="I7641" s="8" t="inlineStr">
        <is>
          <t>B1DBWUASARFR2YYXN</t>
        </is>
      </c>
      <c r="J7641" s="8" t="inlineStr">
        <is>
          <t>02 - Sports / GT</t>
        </is>
      </c>
      <c r="K7641" s="12" t="n">
        <v>565000</v>
      </c>
      <c r="L7641" s="8" t="inlineStr">
        <is>
          <t>Texas</t>
        </is>
      </c>
      <c r="M7641" s="13" t="n">
        <v>7968.63</v>
      </c>
      <c r="N7641" s="13" t="n"/>
      <c r="O7641" s="8" t="inlineStr">
        <is>
          <t>3 + at-fault claims - 5 yrs</t>
        </is>
      </c>
    </row>
    <row r="7642">
      <c r="A7642" s="8" t="inlineStr">
        <is>
          <t>95279b96-b15f-585d-a296-3d0e3b9f8d37</t>
        </is>
      </c>
      <c r="B7642" s="9" t="inlineStr">
        <is>
          <t>2026-05</t>
        </is>
      </c>
      <c r="C7642" s="10" t="n"/>
      <c r="D7642" s="9" t="inlineStr">
        <is>
          <t>Declined</t>
        </is>
      </c>
      <c r="E7642" s="8" t="inlineStr">
        <is>
          <t>Priya Rourke</t>
        </is>
      </c>
      <c r="F7642" s="11" t="n">
        <v>1955</v>
      </c>
      <c r="G7642" s="8" t="inlineStr">
        <is>
          <t>Ringbrothers</t>
        </is>
      </c>
      <c r="H7642" s="8" t="inlineStr">
        <is>
          <t>Mustang</t>
        </is>
      </c>
      <c r="I7642" s="8" t="inlineStr">
        <is>
          <t>2SP36KXY9WA54181F</t>
        </is>
      </c>
      <c r="J7642" s="8" t="inlineStr">
        <is>
          <t>11 - Restomod / Coachbuilt / Bespoke</t>
        </is>
      </c>
      <c r="K7642" s="12" t="n">
        <v>690000</v>
      </c>
      <c r="L7642" s="8" t="inlineStr">
        <is>
          <t>Ohio</t>
        </is>
      </c>
      <c r="M7642" s="13" t="n">
        <v>14115.06</v>
      </c>
      <c r="N7642" s="13" t="n"/>
      <c r="O7642" s="8" t="inlineStr">
        <is>
          <t>3 + at-fault claims - 5 yrs</t>
        </is>
      </c>
    </row>
    <row r="7643">
      <c r="A7643" s="8" t="inlineStr">
        <is>
          <t>96b61d1d-be25-5298-9707-51f2809d1d20</t>
        </is>
      </c>
      <c r="B7643" s="9" t="inlineStr">
        <is>
          <t>2026-05</t>
        </is>
      </c>
      <c r="C7643" s="10" t="n"/>
      <c r="D7643" s="9" t="inlineStr">
        <is>
          <t>Declined</t>
        </is>
      </c>
      <c r="E7643" s="8" t="inlineStr">
        <is>
          <t>Mireille Larsson</t>
        </is>
      </c>
      <c r="F7643" s="11" t="n">
        <v>1990</v>
      </c>
      <c r="G7643" s="8" t="inlineStr">
        <is>
          <t>Aston Martin</t>
        </is>
      </c>
      <c r="H7643" s="8" t="inlineStr">
        <is>
          <t>DB12</t>
        </is>
      </c>
      <c r="I7643" s="8" t="inlineStr">
        <is>
          <t>0XCBMWNDC5A7NE4M4</t>
        </is>
      </c>
      <c r="J7643" s="8" t="inlineStr">
        <is>
          <t>02 - Sports / GT</t>
        </is>
      </c>
      <c r="K7643" s="12" t="n">
        <v>1050000</v>
      </c>
      <c r="L7643" s="8" t="inlineStr">
        <is>
          <t>Rhode Island</t>
        </is>
      </c>
      <c r="M7643" s="13" t="n">
        <v>14927.83</v>
      </c>
      <c r="N7643" s="13" t="n"/>
      <c r="O7643" s="8" t="inlineStr">
        <is>
          <t>3 + at-fault claims - 5 yrs</t>
        </is>
      </c>
    </row>
    <row r="7644">
      <c r="A7644" s="8" t="inlineStr">
        <is>
          <t>978b741c-ca2c-5503-841b-e27bf833f656</t>
        </is>
      </c>
      <c r="B7644" s="9" t="inlineStr">
        <is>
          <t>2026-05</t>
        </is>
      </c>
      <c r="C7644" s="10" t="n"/>
      <c r="D7644" s="9" t="inlineStr">
        <is>
          <t>Declined</t>
        </is>
      </c>
      <c r="E7644" s="8" t="inlineStr">
        <is>
          <t>Ramona Underwood</t>
        </is>
      </c>
      <c r="F7644" s="11" t="n">
        <v>1992</v>
      </c>
      <c r="G7644" s="8" t="inlineStr">
        <is>
          <t>Aston Martin</t>
        </is>
      </c>
      <c r="H7644" s="8" t="inlineStr">
        <is>
          <t>DB12</t>
        </is>
      </c>
      <c r="I7644" s="8" t="inlineStr">
        <is>
          <t>WP6S5Y2FE9YH3P0A6</t>
        </is>
      </c>
      <c r="J7644" s="8" t="inlineStr">
        <is>
          <t>02 - Sports / GT</t>
        </is>
      </c>
      <c r="K7644" s="12" t="n">
        <v>595000</v>
      </c>
      <c r="L7644" s="8" t="inlineStr">
        <is>
          <t>Mississippi</t>
        </is>
      </c>
      <c r="M7644" s="13" t="n">
        <v>8683.629999999999</v>
      </c>
      <c r="N7644" s="13" t="n"/>
      <c r="O7644" s="8" t="inlineStr">
        <is>
          <t>3 + at-fault claims - 5 yrs</t>
        </is>
      </c>
    </row>
    <row r="7645">
      <c r="A7645" s="8" t="inlineStr">
        <is>
          <t>978f6b1f-a500-598c-a0c2-bce256d24381</t>
        </is>
      </c>
      <c r="B7645" s="9" t="inlineStr">
        <is>
          <t>2026-05</t>
        </is>
      </c>
      <c r="C7645" s="10" t="n"/>
      <c r="D7645" s="9" t="inlineStr">
        <is>
          <t>Referred</t>
        </is>
      </c>
      <c r="E7645" s="8" t="inlineStr">
        <is>
          <t>Wilhelmina Rourke</t>
        </is>
      </c>
      <c r="F7645" s="11" t="n">
        <v>1955</v>
      </c>
      <c r="G7645" s="8" t="inlineStr">
        <is>
          <t>Aston Martin</t>
        </is>
      </c>
      <c r="H7645" s="8" t="inlineStr">
        <is>
          <t>DB12</t>
        </is>
      </c>
      <c r="I7645" s="8" t="inlineStr">
        <is>
          <t>UCTA8RVN4TRUP5PA8</t>
        </is>
      </c>
      <c r="J7645" s="8" t="inlineStr">
        <is>
          <t>02 - Sports / GT</t>
        </is>
      </c>
      <c r="K7645" s="12" t="n">
        <v>650000</v>
      </c>
      <c r="L7645" s="8" t="inlineStr">
        <is>
          <t>Illinois</t>
        </is>
      </c>
      <c r="M7645" s="13" t="n">
        <v>10841.51</v>
      </c>
      <c r="N7645" s="13" t="n"/>
      <c r="O7645" s="8" t="inlineStr">
        <is>
          <t>1 theft / total loss claim</t>
        </is>
      </c>
    </row>
    <row r="7646">
      <c r="A7646" s="8" t="inlineStr">
        <is>
          <t>984456d5-2969-519a-9981-930b668057cd</t>
        </is>
      </c>
      <c r="B7646" s="9" t="inlineStr">
        <is>
          <t>2026-05</t>
        </is>
      </c>
      <c r="C7646" s="10" t="n"/>
      <c r="D7646" s="9" t="inlineStr">
        <is>
          <t>Referred</t>
        </is>
      </c>
      <c r="E7646" s="8" t="inlineStr">
        <is>
          <t>Desmond Okonkwo</t>
        </is>
      </c>
      <c r="F7646" s="11" t="n">
        <v>1963</v>
      </c>
      <c r="G7646" s="8" t="inlineStr">
        <is>
          <t>Mercedes-Benz</t>
        </is>
      </c>
      <c r="H7646" s="8" t="inlineStr">
        <is>
          <t>AMG GT</t>
        </is>
      </c>
      <c r="I7646" s="8" t="inlineStr">
        <is>
          <t>VRN1E7S70MVG693RR</t>
        </is>
      </c>
      <c r="J7646" s="8" t="inlineStr">
        <is>
          <t>02 - Sports / GT</t>
        </is>
      </c>
      <c r="K7646" s="12" t="n">
        <v>600000</v>
      </c>
      <c r="L7646" s="8" t="inlineStr">
        <is>
          <t>New Jersey</t>
        </is>
      </c>
      <c r="M7646" s="13" t="n">
        <v>6696.23</v>
      </c>
      <c r="N7646" s="13" t="n"/>
      <c r="O7646" s="8" t="inlineStr">
        <is>
          <t>1 at-fault claim over $100k</t>
        </is>
      </c>
    </row>
    <row r="7647">
      <c r="A7647" s="8" t="inlineStr">
        <is>
          <t>9abcd506-1f1d-5021-8452-4eef2705c60a</t>
        </is>
      </c>
      <c r="B7647" s="9" t="inlineStr">
        <is>
          <t>2026-05</t>
        </is>
      </c>
      <c r="C7647" s="10" t="n"/>
      <c r="D7647" s="9" t="inlineStr">
        <is>
          <t>Declined</t>
        </is>
      </c>
      <c r="E7647" s="8" t="inlineStr">
        <is>
          <t>Noor Pennington</t>
        </is>
      </c>
      <c r="F7647" s="11" t="n">
        <v>1968</v>
      </c>
      <c r="G7647" s="8" t="inlineStr">
        <is>
          <t>Aston Martin</t>
        </is>
      </c>
      <c r="H7647" s="8" t="inlineStr">
        <is>
          <t>DB12</t>
        </is>
      </c>
      <c r="I7647" s="8" t="inlineStr">
        <is>
          <t>SAXPRENX8LKVCNX28</t>
        </is>
      </c>
      <c r="J7647" s="8" t="inlineStr">
        <is>
          <t>02 - Sports / GT</t>
        </is>
      </c>
      <c r="K7647" s="12" t="n">
        <v>585000</v>
      </c>
      <c r="L7647" s="8" t="inlineStr">
        <is>
          <t>North Carolina</t>
        </is>
      </c>
      <c r="M7647" s="13" t="n">
        <v>8250.709999999999</v>
      </c>
      <c r="N7647" s="13" t="n"/>
      <c r="O7647" s="8" t="inlineStr">
        <is>
          <t>3 + at-fault claims - 5 yrs</t>
        </is>
      </c>
    </row>
    <row r="7648">
      <c r="A7648" s="8" t="inlineStr">
        <is>
          <t>9ac11314-5651-5d80-b344-624ec559a29e</t>
        </is>
      </c>
      <c r="B7648" s="9" t="inlineStr">
        <is>
          <t>2026-05</t>
        </is>
      </c>
      <c r="C7648" s="10" t="n"/>
      <c r="D7648" s="9" t="inlineStr">
        <is>
          <t>Referred</t>
        </is>
      </c>
      <c r="E7648" s="8" t="inlineStr">
        <is>
          <t>Ingrid Larsson</t>
        </is>
      </c>
      <c r="F7648" s="11" t="n">
        <v>2002</v>
      </c>
      <c r="G7648" s="8" t="inlineStr">
        <is>
          <t>Porsche</t>
        </is>
      </c>
      <c r="H7648" s="8" t="inlineStr">
        <is>
          <t>911 Turbo S</t>
        </is>
      </c>
      <c r="I7648" s="8" t="inlineStr">
        <is>
          <t>GFBPWNA3387Z7URXG</t>
        </is>
      </c>
      <c r="J7648" s="8" t="inlineStr">
        <is>
          <t>02 - Sports / GT</t>
        </is>
      </c>
      <c r="K7648" s="12" t="n">
        <v>500000</v>
      </c>
      <c r="L7648" s="8" t="inlineStr">
        <is>
          <t>Maine</t>
        </is>
      </c>
      <c r="M7648" s="13" t="n">
        <v>6622.64</v>
      </c>
      <c r="N7648" s="13" t="n"/>
      <c r="O7648" s="8" t="inlineStr">
        <is>
          <t>1 theft / total loss claim</t>
        </is>
      </c>
    </row>
    <row r="7649">
      <c r="A7649" s="8" t="inlineStr">
        <is>
          <t>9e647744-2789-522e-b107-0b0a0379357c</t>
        </is>
      </c>
      <c r="B7649" s="9" t="inlineStr">
        <is>
          <t>2026-05</t>
        </is>
      </c>
      <c r="C7649" s="10" t="n"/>
      <c r="D7649" s="9" t="inlineStr">
        <is>
          <t>Referred</t>
        </is>
      </c>
      <c r="E7649" s="8" t="inlineStr">
        <is>
          <t>Fenwick Thistlewood</t>
        </is>
      </c>
      <c r="F7649" s="11" t="n">
        <v>2013</v>
      </c>
      <c r="G7649" s="8" t="inlineStr">
        <is>
          <t>Mercedes-Benz</t>
        </is>
      </c>
      <c r="H7649" s="8" t="inlineStr">
        <is>
          <t>AMG GT</t>
        </is>
      </c>
      <c r="I7649" s="8" t="inlineStr">
        <is>
          <t>7J9SW4CXP8C4JE43A</t>
        </is>
      </c>
      <c r="J7649" s="8" t="inlineStr">
        <is>
          <t>02 - Sports / GT</t>
        </is>
      </c>
      <c r="K7649" s="12" t="n">
        <v>1705000</v>
      </c>
      <c r="L7649" s="8" t="inlineStr">
        <is>
          <t>Minnesota</t>
        </is>
      </c>
      <c r="M7649" s="13" t="n">
        <v>23355.28</v>
      </c>
      <c r="N7649" s="13" t="n"/>
      <c r="O7649" s="8" t="inlineStr">
        <is>
          <t>2 at-fault claims - 5 yrs</t>
        </is>
      </c>
    </row>
    <row r="7650">
      <c r="A7650" s="8" t="inlineStr">
        <is>
          <t>CANON-202605-007466</t>
        </is>
      </c>
      <c r="B7650" s="9" t="inlineStr">
        <is>
          <t>2026-05</t>
        </is>
      </c>
      <c r="C7650" s="10" t="n">
        <v>46165</v>
      </c>
      <c r="D7650" s="9" t="inlineStr">
        <is>
          <t>Bound</t>
        </is>
      </c>
      <c r="E7650" s="8" t="inlineStr">
        <is>
          <t>Thaddeus Merriweather</t>
        </is>
      </c>
      <c r="F7650" s="11" t="n">
        <v>2001</v>
      </c>
      <c r="G7650" s="8" t="inlineStr">
        <is>
          <t>Porsche</t>
        </is>
      </c>
      <c r="H7650" s="8" t="inlineStr">
        <is>
          <t>911 Turbo S</t>
        </is>
      </c>
      <c r="I7650" s="8" t="inlineStr">
        <is>
          <t>SBZDSFXN8EE8CVLBP</t>
        </is>
      </c>
      <c r="J7650" s="8" t="inlineStr">
        <is>
          <t>02 - Sports / GT</t>
        </is>
      </c>
      <c r="K7650" s="12" t="n">
        <v>260000</v>
      </c>
      <c r="L7650" s="8" t="inlineStr">
        <is>
          <t>Washington</t>
        </is>
      </c>
      <c r="M7650" s="13" t="n">
        <v>3532.08</v>
      </c>
      <c r="N7650" s="13" t="n">
        <v>2745.13</v>
      </c>
      <c r="O7650" s="8" t="n"/>
    </row>
    <row r="7651">
      <c r="A7651" s="8" t="inlineStr">
        <is>
          <t>CANON-202605-007467</t>
        </is>
      </c>
      <c r="B7651" s="9" t="inlineStr">
        <is>
          <t>2026-05</t>
        </is>
      </c>
      <c r="C7651" s="10" t="n">
        <v>46165</v>
      </c>
      <c r="D7651" s="9" t="inlineStr">
        <is>
          <t>Bound</t>
        </is>
      </c>
      <c r="E7651" s="8" t="inlineStr">
        <is>
          <t>Ingrid Bellandi</t>
        </is>
      </c>
      <c r="F7651" s="11" t="n">
        <v>1980</v>
      </c>
      <c r="G7651" s="8" t="inlineStr">
        <is>
          <t>Bentley</t>
        </is>
      </c>
      <c r="H7651" s="8" t="inlineStr">
        <is>
          <t>Continental GT</t>
        </is>
      </c>
      <c r="I7651" s="8" t="inlineStr">
        <is>
          <t>P5AJWA0LK3JLXTNAG</t>
        </is>
      </c>
      <c r="J7651" s="8" t="inlineStr">
        <is>
          <t>02 - Sports / GT</t>
        </is>
      </c>
      <c r="K7651" s="12" t="n">
        <v>490000</v>
      </c>
      <c r="L7651" s="8" t="inlineStr">
        <is>
          <t>Colorado</t>
        </is>
      </c>
      <c r="M7651" s="13" t="n">
        <v>7627.36</v>
      </c>
      <c r="N7651" s="13" t="n">
        <v>5927.98</v>
      </c>
      <c r="O7651" s="8" t="n"/>
    </row>
    <row r="7652">
      <c r="A7652" s="8" t="inlineStr">
        <is>
          <t>CANON-202605-007468</t>
        </is>
      </c>
      <c r="B7652" s="9" t="inlineStr">
        <is>
          <t>2026-05</t>
        </is>
      </c>
      <c r="C7652" s="10" t="n">
        <v>46146</v>
      </c>
      <c r="D7652" s="9" t="inlineStr">
        <is>
          <t>Bound</t>
        </is>
      </c>
      <c r="E7652" s="8" t="inlineStr">
        <is>
          <t>Thaddeus Vandermeer</t>
        </is>
      </c>
      <c r="F7652" s="11" t="n">
        <v>1982</v>
      </c>
      <c r="G7652" s="8" t="inlineStr">
        <is>
          <t>Bentley</t>
        </is>
      </c>
      <c r="H7652" s="8" t="inlineStr">
        <is>
          <t>Continental GT</t>
        </is>
      </c>
      <c r="I7652" s="8" t="inlineStr">
        <is>
          <t>GHLX7FB4T93SL2SV2</t>
        </is>
      </c>
      <c r="J7652" s="8" t="inlineStr">
        <is>
          <t>02 - Sports / GT</t>
        </is>
      </c>
      <c r="K7652" s="12" t="n">
        <v>1310000</v>
      </c>
      <c r="L7652" s="8" t="inlineStr">
        <is>
          <t>Florida</t>
        </is>
      </c>
      <c r="M7652" s="13" t="n">
        <v>19303.96</v>
      </c>
      <c r="N7652" s="13" t="n">
        <v>15003.04</v>
      </c>
      <c r="O7652" s="8" t="n"/>
    </row>
    <row r="7653">
      <c r="A7653" s="8" t="inlineStr">
        <is>
          <t>CANON-202605-007469</t>
        </is>
      </c>
      <c r="B7653" s="9" t="inlineStr">
        <is>
          <t>2026-05</t>
        </is>
      </c>
      <c r="C7653" s="10" t="n">
        <v>46155</v>
      </c>
      <c r="D7653" s="9" t="inlineStr">
        <is>
          <t>Bound</t>
        </is>
      </c>
      <c r="E7653" s="8" t="inlineStr">
        <is>
          <t>Emiliano Blackwood</t>
        </is>
      </c>
      <c r="F7653" s="11" t="n">
        <v>2010</v>
      </c>
      <c r="G7653" s="8" t="inlineStr">
        <is>
          <t>BMW</t>
        </is>
      </c>
      <c r="H7653" s="8" t="inlineStr">
        <is>
          <t>M8 Competition</t>
        </is>
      </c>
      <c r="I7653" s="8" t="inlineStr">
        <is>
          <t>CTNV7ZWU6WVHMXXY8</t>
        </is>
      </c>
      <c r="J7653" s="8" t="inlineStr">
        <is>
          <t>02 - Sports / GT</t>
        </is>
      </c>
      <c r="K7653" s="12" t="n">
        <v>195000</v>
      </c>
      <c r="L7653" s="8" t="inlineStr">
        <is>
          <t>California</t>
        </is>
      </c>
      <c r="M7653" s="13" t="n">
        <v>4569.62</v>
      </c>
      <c r="N7653" s="13" t="n">
        <v>3551.51</v>
      </c>
      <c r="O7653" s="8" t="n"/>
    </row>
    <row r="7654">
      <c r="A7654" s="8" t="inlineStr">
        <is>
          <t>CANON-202605-007470</t>
        </is>
      </c>
      <c r="B7654" s="9" t="inlineStr">
        <is>
          <t>2026-05</t>
        </is>
      </c>
      <c r="C7654" s="10" t="n">
        <v>46156</v>
      </c>
      <c r="D7654" s="9" t="inlineStr">
        <is>
          <t>Bound</t>
        </is>
      </c>
      <c r="E7654" s="8" t="inlineStr">
        <is>
          <t>Desmond Ashcombe</t>
        </is>
      </c>
      <c r="F7654" s="11" t="n">
        <v>2019</v>
      </c>
      <c r="G7654" s="8" t="inlineStr">
        <is>
          <t>Lamborghini</t>
        </is>
      </c>
      <c r="H7654" s="8" t="inlineStr">
        <is>
          <t>Huracan EVO</t>
        </is>
      </c>
      <c r="I7654" s="8" t="inlineStr">
        <is>
          <t>PF45MVWD1DVLTS2A1</t>
        </is>
      </c>
      <c r="J7654" s="8" t="inlineStr">
        <is>
          <t>03 - Supercar</t>
        </is>
      </c>
      <c r="K7654" s="12" t="n">
        <v>1185000</v>
      </c>
      <c r="L7654" s="8" t="inlineStr">
        <is>
          <t>West Virginia</t>
        </is>
      </c>
      <c r="M7654" s="13" t="n">
        <v>23789.43</v>
      </c>
      <c r="N7654" s="13" t="n">
        <v>18489.14</v>
      </c>
      <c r="O7654" s="8" t="n"/>
    </row>
    <row r="7655">
      <c r="A7655" s="8" t="inlineStr">
        <is>
          <t>CANON-202605-007474</t>
        </is>
      </c>
      <c r="B7655" s="9" t="inlineStr">
        <is>
          <t>2026-05</t>
        </is>
      </c>
      <c r="C7655" s="10" t="n">
        <v>46161</v>
      </c>
      <c r="D7655" s="9" t="inlineStr">
        <is>
          <t>Bound</t>
        </is>
      </c>
      <c r="E7655" s="8" t="inlineStr">
        <is>
          <t>Ottilie Thistlewood</t>
        </is>
      </c>
      <c r="F7655" s="11" t="n">
        <v>2007</v>
      </c>
      <c r="G7655" s="8" t="inlineStr">
        <is>
          <t>McLaren</t>
        </is>
      </c>
      <c r="H7655" s="8" t="inlineStr">
        <is>
          <t>750S</t>
        </is>
      </c>
      <c r="I7655" s="8" t="inlineStr">
        <is>
          <t>VH5A3CBYU2YCC3D1G</t>
        </is>
      </c>
      <c r="J7655" s="8" t="inlineStr">
        <is>
          <t>03 - Supercar</t>
        </is>
      </c>
      <c r="K7655" s="12" t="n">
        <v>1030000</v>
      </c>
      <c r="L7655" s="8" t="inlineStr">
        <is>
          <t>Wyoming</t>
        </is>
      </c>
      <c r="M7655" s="13" t="n">
        <v>16635.47</v>
      </c>
      <c r="N7655" s="13" t="n">
        <v>12929.09</v>
      </c>
      <c r="O7655" s="8" t="n"/>
    </row>
    <row r="7656">
      <c r="A7656" s="8" t="inlineStr">
        <is>
          <t>CANON-202605-007477</t>
        </is>
      </c>
      <c r="B7656" s="9" t="inlineStr">
        <is>
          <t>2026-05</t>
        </is>
      </c>
      <c r="C7656" s="10" t="n">
        <v>46164</v>
      </c>
      <c r="D7656" s="9" t="inlineStr">
        <is>
          <t>Bound</t>
        </is>
      </c>
      <c r="E7656" s="8" t="inlineStr">
        <is>
          <t>Marisol Whitlock</t>
        </is>
      </c>
      <c r="F7656" s="11" t="n">
        <v>1997</v>
      </c>
      <c r="G7656" s="8" t="inlineStr">
        <is>
          <t>Mercedes-Benz</t>
        </is>
      </c>
      <c r="H7656" s="8" t="inlineStr">
        <is>
          <t>AMG GT</t>
        </is>
      </c>
      <c r="I7656" s="8" t="inlineStr">
        <is>
          <t>85KHMELGZM1PXZ022</t>
        </is>
      </c>
      <c r="J7656" s="8" t="inlineStr">
        <is>
          <t>02 - Sports / GT</t>
        </is>
      </c>
      <c r="K7656" s="12" t="n">
        <v>1675000</v>
      </c>
      <c r="L7656" s="8" t="inlineStr">
        <is>
          <t>Illinois</t>
        </is>
      </c>
      <c r="M7656" s="13" t="n">
        <v>23639.62</v>
      </c>
      <c r="N7656" s="13" t="n">
        <v>18372.71</v>
      </c>
      <c r="O7656" s="8" t="n"/>
    </row>
    <row r="7657">
      <c r="A7657" s="8" t="inlineStr">
        <is>
          <t>CANON-202605-007479</t>
        </is>
      </c>
      <c r="B7657" s="9" t="inlineStr">
        <is>
          <t>2026-05</t>
        </is>
      </c>
      <c r="C7657" s="10" t="n">
        <v>46167</v>
      </c>
      <c r="D7657" s="9" t="inlineStr">
        <is>
          <t>Bound</t>
        </is>
      </c>
      <c r="E7657" s="8" t="inlineStr">
        <is>
          <t>Mireille Larsson</t>
        </is>
      </c>
      <c r="F7657" s="11" t="n">
        <v>1988</v>
      </c>
      <c r="G7657" s="8" t="inlineStr">
        <is>
          <t>Mercedes-Benz</t>
        </is>
      </c>
      <c r="H7657" s="8" t="inlineStr">
        <is>
          <t>280SL Pagoda</t>
        </is>
      </c>
      <c r="I7657" s="8" t="inlineStr">
        <is>
          <t>HRJTXHNVZGR8ZCTDW</t>
        </is>
      </c>
      <c r="J7657" s="8" t="inlineStr">
        <is>
          <t>07 - Post-War Classic (1946-1972)</t>
        </is>
      </c>
      <c r="K7657" s="12" t="n">
        <v>390000</v>
      </c>
      <c r="L7657" s="8" t="inlineStr">
        <is>
          <t>New Hampshire</t>
        </is>
      </c>
      <c r="M7657" s="13" t="n">
        <v>3673.36</v>
      </c>
      <c r="N7657" s="13" t="n">
        <v>2854.94</v>
      </c>
      <c r="O7657" s="8" t="n"/>
    </row>
    <row r="7658">
      <c r="A7658" s="8" t="inlineStr">
        <is>
          <t>CANON-202605-007481</t>
        </is>
      </c>
      <c r="B7658" s="9" t="inlineStr">
        <is>
          <t>2026-05</t>
        </is>
      </c>
      <c r="C7658" s="10" t="n">
        <v>46147</v>
      </c>
      <c r="D7658" s="9" t="inlineStr">
        <is>
          <t>Bound</t>
        </is>
      </c>
      <c r="E7658" s="8" t="inlineStr">
        <is>
          <t>Cassius Larsson</t>
        </is>
      </c>
      <c r="F7658" s="11" t="n">
        <v>1971</v>
      </c>
      <c r="G7658" s="8" t="inlineStr">
        <is>
          <t>Ferrari</t>
        </is>
      </c>
      <c r="H7658" s="8" t="inlineStr">
        <is>
          <t>296 GTB</t>
        </is>
      </c>
      <c r="I7658" s="8" t="inlineStr">
        <is>
          <t>S4CLKUL10FZT4KDBK</t>
        </is>
      </c>
      <c r="J7658" s="8" t="inlineStr">
        <is>
          <t>03 - Supercar</t>
        </is>
      </c>
      <c r="K7658" s="12" t="n">
        <v>635000</v>
      </c>
      <c r="L7658" s="8" t="inlineStr">
        <is>
          <t>Kentucky</t>
        </is>
      </c>
      <c r="M7658" s="13" t="n">
        <v>15251.98</v>
      </c>
      <c r="N7658" s="13" t="n">
        <v>11853.84</v>
      </c>
      <c r="O7658" s="8" t="n"/>
    </row>
    <row r="7659">
      <c r="A7659" s="8" t="inlineStr">
        <is>
          <t>CANON-202605-007482</t>
        </is>
      </c>
      <c r="B7659" s="9" t="inlineStr">
        <is>
          <t>2026-05</t>
        </is>
      </c>
      <c r="C7659" s="10" t="n">
        <v>46146</v>
      </c>
      <c r="D7659" s="9" t="inlineStr">
        <is>
          <t>Bound</t>
        </is>
      </c>
      <c r="E7659" s="8" t="inlineStr">
        <is>
          <t>Sunniva Whitlock</t>
        </is>
      </c>
      <c r="F7659" s="11" t="n">
        <v>1979</v>
      </c>
      <c r="G7659" s="8" t="inlineStr">
        <is>
          <t>Aston Martin</t>
        </is>
      </c>
      <c r="H7659" s="8" t="inlineStr">
        <is>
          <t>DB12</t>
        </is>
      </c>
      <c r="I7659" s="8" t="inlineStr">
        <is>
          <t>S35GMEFW280ZGKEJB</t>
        </is>
      </c>
      <c r="J7659" s="8" t="inlineStr">
        <is>
          <t>02 - Sports / GT</t>
        </is>
      </c>
      <c r="K7659" s="12" t="n">
        <v>585000</v>
      </c>
      <c r="L7659" s="8" t="inlineStr">
        <is>
          <t>South Dakota</t>
        </is>
      </c>
      <c r="M7659" s="13" t="n">
        <v>7963.73</v>
      </c>
      <c r="N7659" s="13" t="n">
        <v>6189.41</v>
      </c>
      <c r="O7659" s="8" t="n"/>
    </row>
    <row r="7660">
      <c r="A7660" s="8" t="inlineStr">
        <is>
          <t>CANON-202605-007484</t>
        </is>
      </c>
      <c r="B7660" s="9" t="inlineStr">
        <is>
          <t>2026-05</t>
        </is>
      </c>
      <c r="C7660" s="10" t="n">
        <v>46171</v>
      </c>
      <c r="D7660" s="9" t="inlineStr">
        <is>
          <t>Bound</t>
        </is>
      </c>
      <c r="E7660" s="8" t="inlineStr">
        <is>
          <t>Desmond Thistlewood</t>
        </is>
      </c>
      <c r="F7660" s="11" t="n">
        <v>1989</v>
      </c>
      <c r="G7660" s="8" t="inlineStr">
        <is>
          <t>BMW</t>
        </is>
      </c>
      <c r="H7660" s="8" t="inlineStr">
        <is>
          <t>M8 Competition</t>
        </is>
      </c>
      <c r="I7660" s="8" t="inlineStr">
        <is>
          <t>H4D2DVNCES0WPX4HH</t>
        </is>
      </c>
      <c r="J7660" s="8" t="inlineStr">
        <is>
          <t>02 - Sports / GT</t>
        </is>
      </c>
      <c r="K7660" s="12" t="n">
        <v>1330000</v>
      </c>
      <c r="L7660" s="8" t="inlineStr">
        <is>
          <t>Virginia</t>
        </is>
      </c>
      <c r="M7660" s="13" t="n">
        <v>15044.06</v>
      </c>
      <c r="N7660" s="13" t="n">
        <v>11692.24</v>
      </c>
      <c r="O7660" s="8" t="n"/>
    </row>
    <row r="7661">
      <c r="A7661" s="8" t="inlineStr">
        <is>
          <t>CANON-202605-007485</t>
        </is>
      </c>
      <c r="B7661" s="9" t="inlineStr">
        <is>
          <t>2026-05</t>
        </is>
      </c>
      <c r="C7661" s="10" t="n">
        <v>46170</v>
      </c>
      <c r="D7661" s="9" t="inlineStr">
        <is>
          <t>Bound</t>
        </is>
      </c>
      <c r="E7661" s="8" t="inlineStr">
        <is>
          <t>Beatrix Rourke</t>
        </is>
      </c>
      <c r="F7661" s="11" t="n">
        <v>2011</v>
      </c>
      <c r="G7661" s="8" t="inlineStr">
        <is>
          <t>Bentley</t>
        </is>
      </c>
      <c r="H7661" s="8" t="inlineStr">
        <is>
          <t>Continental GT</t>
        </is>
      </c>
      <c r="I7661" s="8" t="inlineStr">
        <is>
          <t>YHZB95VX4WUC78WWK</t>
        </is>
      </c>
      <c r="J7661" s="8" t="inlineStr">
        <is>
          <t>02 - Sports / GT</t>
        </is>
      </c>
      <c r="K7661" s="12" t="n">
        <v>370000</v>
      </c>
      <c r="L7661" s="8" t="inlineStr">
        <is>
          <t>Ohio</t>
        </is>
      </c>
      <c r="M7661" s="13" t="n">
        <v>7277.83</v>
      </c>
      <c r="N7661" s="13" t="n">
        <v>5656.33</v>
      </c>
      <c r="O7661" s="8" t="n"/>
    </row>
    <row r="7662">
      <c r="A7662" s="8" t="inlineStr">
        <is>
          <t>CANON-202605-007486</t>
        </is>
      </c>
      <c r="B7662" s="9" t="inlineStr">
        <is>
          <t>2026-05</t>
        </is>
      </c>
      <c r="C7662" s="10" t="n">
        <v>46143</v>
      </c>
      <c r="D7662" s="9" t="inlineStr">
        <is>
          <t>Bound</t>
        </is>
      </c>
      <c r="E7662" s="8" t="inlineStr">
        <is>
          <t>Callum Blackwood</t>
        </is>
      </c>
      <c r="F7662" s="11" t="n">
        <v>1957</v>
      </c>
      <c r="G7662" s="8" t="inlineStr">
        <is>
          <t>McLaren</t>
        </is>
      </c>
      <c r="H7662" s="8" t="inlineStr">
        <is>
          <t>750S</t>
        </is>
      </c>
      <c r="I7662" s="8" t="inlineStr">
        <is>
          <t>BU8UKDACL5PC0F86M</t>
        </is>
      </c>
      <c r="J7662" s="8" t="inlineStr">
        <is>
          <t>03 - Supercar</t>
        </is>
      </c>
      <c r="K7662" s="12" t="n">
        <v>650000</v>
      </c>
      <c r="L7662" s="8" t="inlineStr">
        <is>
          <t>Kentucky</t>
        </is>
      </c>
      <c r="M7662" s="13" t="n">
        <v>15612.26</v>
      </c>
      <c r="N7662" s="13" t="n">
        <v>12133.85</v>
      </c>
      <c r="O7662" s="8" t="n"/>
    </row>
    <row r="7663">
      <c r="A7663" s="8" t="inlineStr">
        <is>
          <t>CANON-202605-007487</t>
        </is>
      </c>
      <c r="B7663" s="9" t="inlineStr">
        <is>
          <t>2026-05</t>
        </is>
      </c>
      <c r="C7663" s="10" t="n">
        <v>46152</v>
      </c>
      <c r="D7663" s="9" t="inlineStr">
        <is>
          <t>Bound</t>
        </is>
      </c>
      <c r="E7663" s="8" t="inlineStr">
        <is>
          <t>Callum Delacroix</t>
        </is>
      </c>
      <c r="F7663" s="11" t="n">
        <v>1959</v>
      </c>
      <c r="G7663" s="8" t="inlineStr">
        <is>
          <t>Ferrari</t>
        </is>
      </c>
      <c r="H7663" s="8" t="inlineStr">
        <is>
          <t>SF90 Stradale</t>
        </is>
      </c>
      <c r="I7663" s="8" t="inlineStr">
        <is>
          <t>ZCBWJ5GC8X27N73WD</t>
        </is>
      </c>
      <c r="J7663" s="8" t="inlineStr">
        <is>
          <t>03 - Supercar</t>
        </is>
      </c>
      <c r="K7663" s="12" t="n">
        <v>590000</v>
      </c>
      <c r="L7663" s="8" t="inlineStr">
        <is>
          <t>South Carolina</t>
        </is>
      </c>
      <c r="M7663" s="13" t="n">
        <v>13113.58</v>
      </c>
      <c r="N7663" s="13" t="n">
        <v>10191.87</v>
      </c>
      <c r="O7663" s="8" t="n"/>
    </row>
    <row r="7664">
      <c r="A7664" s="8" t="inlineStr">
        <is>
          <t>CANON-202605-007488</t>
        </is>
      </c>
      <c r="B7664" s="9" t="inlineStr">
        <is>
          <t>2026-05</t>
        </is>
      </c>
      <c r="C7664" s="10" t="n">
        <v>46145</v>
      </c>
      <c r="D7664" s="9" t="inlineStr">
        <is>
          <t>Bound</t>
        </is>
      </c>
      <c r="E7664" s="8" t="inlineStr">
        <is>
          <t>Emiliano Whitlock</t>
        </is>
      </c>
      <c r="F7664" s="11" t="n">
        <v>1987</v>
      </c>
      <c r="G7664" s="8" t="inlineStr">
        <is>
          <t>Aston Martin</t>
        </is>
      </c>
      <c r="H7664" s="8" t="inlineStr">
        <is>
          <t>DB12</t>
        </is>
      </c>
      <c r="I7664" s="8" t="inlineStr">
        <is>
          <t>SFEW73CD7SW24D0LP</t>
        </is>
      </c>
      <c r="J7664" s="8" t="inlineStr">
        <is>
          <t>02 - Sports / GT</t>
        </is>
      </c>
      <c r="K7664" s="12" t="n">
        <v>245000</v>
      </c>
      <c r="L7664" s="8" t="inlineStr">
        <is>
          <t>Florida</t>
        </is>
      </c>
      <c r="M7664" s="13" t="n">
        <v>6039.02</v>
      </c>
      <c r="N7664" s="13" t="n">
        <v>4693.53</v>
      </c>
      <c r="O7664" s="8" t="n"/>
    </row>
    <row r="7665">
      <c r="A7665" s="8" t="inlineStr">
        <is>
          <t>CANON-202605-007489</t>
        </is>
      </c>
      <c r="B7665" s="9" t="inlineStr">
        <is>
          <t>2026-05</t>
        </is>
      </c>
      <c r="C7665" s="10" t="n">
        <v>46159</v>
      </c>
      <c r="D7665" s="9" t="inlineStr">
        <is>
          <t>Bound</t>
        </is>
      </c>
      <c r="E7665" s="8" t="inlineStr">
        <is>
          <t>Beatrix Thistlewood</t>
        </is>
      </c>
      <c r="F7665" s="11" t="n">
        <v>1974</v>
      </c>
      <c r="G7665" s="8" t="inlineStr">
        <is>
          <t>Icon</t>
        </is>
      </c>
      <c r="H7665" s="8" t="inlineStr">
        <is>
          <t>Derelict</t>
        </is>
      </c>
      <c r="I7665" s="8" t="inlineStr">
        <is>
          <t>8FWTSF0TEG5Y33TW3</t>
        </is>
      </c>
      <c r="J7665" s="8" t="inlineStr">
        <is>
          <t>11 - Restomod / Coachbuilt / Bespoke</t>
        </is>
      </c>
      <c r="K7665" s="12" t="n">
        <v>970000</v>
      </c>
      <c r="L7665" s="8" t="inlineStr">
        <is>
          <t>Massachusetts</t>
        </is>
      </c>
      <c r="M7665" s="13" t="n">
        <v>17844.34</v>
      </c>
      <c r="N7665" s="13" t="n">
        <v>13868.62</v>
      </c>
      <c r="O7665" s="8" t="n"/>
    </row>
    <row r="7666">
      <c r="A7666" s="8" t="inlineStr">
        <is>
          <t>CANON-202605-007490</t>
        </is>
      </c>
      <c r="B7666" s="9" t="inlineStr">
        <is>
          <t>2026-05</t>
        </is>
      </c>
      <c r="C7666" s="10" t="n">
        <v>46165</v>
      </c>
      <c r="D7666" s="9" t="inlineStr">
        <is>
          <t>Bound</t>
        </is>
      </c>
      <c r="E7666" s="8" t="inlineStr">
        <is>
          <t>Sunniva Castellanos</t>
        </is>
      </c>
      <c r="F7666" s="11" t="n">
        <v>1983</v>
      </c>
      <c r="G7666" s="8" t="inlineStr">
        <is>
          <t>BMW</t>
        </is>
      </c>
      <c r="H7666" s="8" t="inlineStr">
        <is>
          <t>M8 Competition</t>
        </is>
      </c>
      <c r="I7666" s="8" t="inlineStr">
        <is>
          <t>AKNLWERM36RPSR1DY</t>
        </is>
      </c>
      <c r="J7666" s="8" t="inlineStr">
        <is>
          <t>02 - Sports / GT</t>
        </is>
      </c>
      <c r="K7666" s="12" t="n">
        <v>585000</v>
      </c>
      <c r="L7666" s="8" t="inlineStr">
        <is>
          <t>Arizona</t>
        </is>
      </c>
      <c r="M7666" s="13" t="n">
        <v>7246.27</v>
      </c>
      <c r="N7666" s="13" t="n">
        <v>5631.8</v>
      </c>
      <c r="O7666" s="8" t="n"/>
    </row>
    <row r="7667">
      <c r="A7667" s="8" t="inlineStr">
        <is>
          <t>CANON-202605-007491</t>
        </is>
      </c>
      <c r="B7667" s="9" t="inlineStr">
        <is>
          <t>2026-05</t>
        </is>
      </c>
      <c r="C7667" s="10" t="n">
        <v>46157</v>
      </c>
      <c r="D7667" s="9" t="inlineStr">
        <is>
          <t>Bound</t>
        </is>
      </c>
      <c r="E7667" s="8" t="inlineStr">
        <is>
          <t>Wilhelmina Nakashima</t>
        </is>
      </c>
      <c r="F7667" s="11" t="n">
        <v>1962</v>
      </c>
      <c r="G7667" s="8" t="inlineStr">
        <is>
          <t>Maserati</t>
        </is>
      </c>
      <c r="H7667" s="8" t="inlineStr">
        <is>
          <t>GranTurismo</t>
        </is>
      </c>
      <c r="I7667" s="8" t="inlineStr">
        <is>
          <t>S48394PMV96X2UV92</t>
        </is>
      </c>
      <c r="J7667" s="8" t="inlineStr">
        <is>
          <t>02 - Sports / GT</t>
        </is>
      </c>
      <c r="K7667" s="12" t="n">
        <v>650000</v>
      </c>
      <c r="L7667" s="8" t="inlineStr">
        <is>
          <t>Oregon</t>
        </is>
      </c>
      <c r="M7667" s="13" t="n">
        <v>9008.02</v>
      </c>
      <c r="N7667" s="13" t="n">
        <v>7001.03</v>
      </c>
      <c r="O7667" s="8" t="n"/>
    </row>
    <row r="7668">
      <c r="A7668" s="8" t="inlineStr">
        <is>
          <t>CANON-202605-007492</t>
        </is>
      </c>
      <c r="B7668" s="9" t="inlineStr">
        <is>
          <t>2026-05</t>
        </is>
      </c>
      <c r="C7668" s="10" t="n">
        <v>46150</v>
      </c>
      <c r="D7668" s="9" t="inlineStr">
        <is>
          <t>Bound</t>
        </is>
      </c>
      <c r="E7668" s="8" t="inlineStr">
        <is>
          <t>Horace Rourke</t>
        </is>
      </c>
      <c r="F7668" s="11" t="n">
        <v>1961</v>
      </c>
      <c r="G7668" s="8" t="inlineStr">
        <is>
          <t>Mercedes-Benz</t>
        </is>
      </c>
      <c r="H7668" s="8" t="inlineStr">
        <is>
          <t>280SL Pagoda</t>
        </is>
      </c>
      <c r="I7668" s="8" t="inlineStr">
        <is>
          <t>W7X9VYLUP6YZNJG9Y</t>
        </is>
      </c>
      <c r="J7668" s="8" t="inlineStr">
        <is>
          <t>07 - Post-War Classic (1946-1972)</t>
        </is>
      </c>
      <c r="K7668" s="12" t="n">
        <v>995000</v>
      </c>
      <c r="L7668" s="8" t="inlineStr">
        <is>
          <t>Nebraska</t>
        </is>
      </c>
      <c r="M7668" s="13" t="n">
        <v>10494.43</v>
      </c>
      <c r="N7668" s="13" t="n">
        <v>8156.27</v>
      </c>
      <c r="O7668" s="8" t="n"/>
    </row>
    <row r="7669">
      <c r="A7669" s="8" t="inlineStr">
        <is>
          <t>CANON-202605-007493</t>
        </is>
      </c>
      <c r="B7669" s="9" t="inlineStr">
        <is>
          <t>2026-05</t>
        </is>
      </c>
      <c r="C7669" s="10" t="n">
        <v>46153</v>
      </c>
      <c r="D7669" s="9" t="inlineStr">
        <is>
          <t>Bound</t>
        </is>
      </c>
      <c r="E7669" s="8" t="inlineStr">
        <is>
          <t>Ramona Bellandi</t>
        </is>
      </c>
      <c r="F7669" s="11" t="n">
        <v>1999</v>
      </c>
      <c r="G7669" s="8" t="inlineStr">
        <is>
          <t>Aston Martin</t>
        </is>
      </c>
      <c r="H7669" s="8" t="inlineStr">
        <is>
          <t>DB12</t>
        </is>
      </c>
      <c r="I7669" s="8" t="inlineStr">
        <is>
          <t>H6L3GDME73MLT2Z55</t>
        </is>
      </c>
      <c r="J7669" s="8" t="inlineStr">
        <is>
          <t>02 - Sports / GT</t>
        </is>
      </c>
      <c r="K7669" s="12" t="n">
        <v>1490000</v>
      </c>
      <c r="L7669" s="8" t="inlineStr">
        <is>
          <t>Georgia</t>
        </is>
      </c>
      <c r="M7669" s="13" t="n">
        <v>17317.74</v>
      </c>
      <c r="N7669" s="13" t="n">
        <v>13459.35</v>
      </c>
      <c r="O7669" s="8" t="n"/>
    </row>
    <row r="7670">
      <c r="A7670" s="8" t="inlineStr">
        <is>
          <t>CANON-202605-007494</t>
        </is>
      </c>
      <c r="B7670" s="9" t="inlineStr">
        <is>
          <t>2026-05</t>
        </is>
      </c>
      <c r="C7670" s="10" t="n">
        <v>46143</v>
      </c>
      <c r="D7670" s="9" t="inlineStr">
        <is>
          <t>Bound</t>
        </is>
      </c>
      <c r="E7670" s="8" t="inlineStr">
        <is>
          <t>Sunniva Bellandi</t>
        </is>
      </c>
      <c r="F7670" s="11" t="n">
        <v>1971</v>
      </c>
      <c r="G7670" s="8" t="inlineStr">
        <is>
          <t>Aston Martin</t>
        </is>
      </c>
      <c r="H7670" s="8" t="inlineStr">
        <is>
          <t>DB5</t>
        </is>
      </c>
      <c r="I7670" s="8" t="inlineStr">
        <is>
          <t>NU9YR3FM5DLGALJC6</t>
        </is>
      </c>
      <c r="J7670" s="8" t="inlineStr">
        <is>
          <t>07 - Post-War Classic (1946-1972)</t>
        </is>
      </c>
      <c r="K7670" s="12" t="n">
        <v>220000</v>
      </c>
      <c r="L7670" s="8" t="inlineStr">
        <is>
          <t>Pennsylvania</t>
        </is>
      </c>
      <c r="M7670" s="13" t="n">
        <v>2366.04</v>
      </c>
      <c r="N7670" s="13" t="n">
        <v>1838.89</v>
      </c>
      <c r="O7670" s="8" t="n"/>
    </row>
    <row r="7671">
      <c r="A7671" s="8" t="inlineStr">
        <is>
          <t>CANON-202605-007496</t>
        </is>
      </c>
      <c r="B7671" s="9" t="inlineStr">
        <is>
          <t>2026-05</t>
        </is>
      </c>
      <c r="C7671" s="10" t="n">
        <v>46164</v>
      </c>
      <c r="D7671" s="9" t="inlineStr">
        <is>
          <t>Bound</t>
        </is>
      </c>
      <c r="E7671" s="8" t="inlineStr">
        <is>
          <t>Wilhelmina Castellanos</t>
        </is>
      </c>
      <c r="F7671" s="11" t="n">
        <v>1997</v>
      </c>
      <c r="G7671" s="8" t="inlineStr">
        <is>
          <t>Lamborghini</t>
        </is>
      </c>
      <c r="H7671" s="8" t="inlineStr">
        <is>
          <t>Huracan EVO</t>
        </is>
      </c>
      <c r="I7671" s="8" t="inlineStr">
        <is>
          <t>Y0RKBSXANT4ZTFF81</t>
        </is>
      </c>
      <c r="J7671" s="8" t="inlineStr">
        <is>
          <t>03 - Supercar</t>
        </is>
      </c>
      <c r="K7671" s="12" t="n">
        <v>495000</v>
      </c>
      <c r="L7671" s="8" t="inlineStr">
        <is>
          <t>Wisconsin</t>
        </is>
      </c>
      <c r="M7671" s="13" t="n">
        <v>12888.68</v>
      </c>
      <c r="N7671" s="13" t="n">
        <v>10017.08</v>
      </c>
      <c r="O7671" s="8" t="n"/>
    </row>
    <row r="7672">
      <c r="A7672" s="8" t="inlineStr">
        <is>
          <t>CANON-202605-007497</t>
        </is>
      </c>
      <c r="B7672" s="9" t="inlineStr">
        <is>
          <t>2026-05</t>
        </is>
      </c>
      <c r="C7672" s="10" t="n">
        <v>46144</v>
      </c>
      <c r="D7672" s="9" t="inlineStr">
        <is>
          <t>Bound</t>
        </is>
      </c>
      <c r="E7672" s="8" t="inlineStr">
        <is>
          <t>Ingrid Thistlewood</t>
        </is>
      </c>
      <c r="F7672" s="11" t="n">
        <v>1980</v>
      </c>
      <c r="G7672" s="8" t="inlineStr">
        <is>
          <t>Mercedes-Benz</t>
        </is>
      </c>
      <c r="H7672" s="8" t="inlineStr">
        <is>
          <t>AMG GT</t>
        </is>
      </c>
      <c r="I7672" s="8" t="inlineStr">
        <is>
          <t>1BTSF85EGA79R4EFL</t>
        </is>
      </c>
      <c r="J7672" s="8" t="inlineStr">
        <is>
          <t>02 - Sports / GT</t>
        </is>
      </c>
      <c r="K7672" s="12" t="n">
        <v>940000</v>
      </c>
      <c r="L7672" s="8" t="inlineStr">
        <is>
          <t>Louisiana</t>
        </is>
      </c>
      <c r="M7672" s="13" t="n">
        <v>13949.25</v>
      </c>
      <c r="N7672" s="13" t="n">
        <v>10841.36</v>
      </c>
      <c r="O7672" s="8" t="n"/>
    </row>
    <row r="7673">
      <c r="A7673" s="8" t="inlineStr">
        <is>
          <t>CANON-202605-007498</t>
        </is>
      </c>
      <c r="B7673" s="9" t="inlineStr">
        <is>
          <t>2026-05</t>
        </is>
      </c>
      <c r="C7673" s="10" t="n">
        <v>46170</v>
      </c>
      <c r="D7673" s="9" t="inlineStr">
        <is>
          <t>Bound</t>
        </is>
      </c>
      <c r="E7673" s="8" t="inlineStr">
        <is>
          <t>Noor Chattopadhyay</t>
        </is>
      </c>
      <c r="F7673" s="11" t="n">
        <v>2014</v>
      </c>
      <c r="G7673" s="8" t="inlineStr">
        <is>
          <t>McLaren</t>
        </is>
      </c>
      <c r="H7673" s="8" t="inlineStr">
        <is>
          <t>750S</t>
        </is>
      </c>
      <c r="I7673" s="8" t="inlineStr">
        <is>
          <t>JEHWHT5AB8AH8N1EV</t>
        </is>
      </c>
      <c r="J7673" s="8" t="inlineStr">
        <is>
          <t>03 - Supercar</t>
        </is>
      </c>
      <c r="K7673" s="12" t="n">
        <v>1415000</v>
      </c>
      <c r="L7673" s="8" t="inlineStr">
        <is>
          <t>West Virginia</t>
        </is>
      </c>
      <c r="M7673" s="13" t="n">
        <v>28406.79</v>
      </c>
      <c r="N7673" s="13" t="n">
        <v>22077.76</v>
      </c>
      <c r="O7673" s="8" t="n"/>
    </row>
    <row r="7674">
      <c r="A7674" s="8" t="inlineStr">
        <is>
          <t>CANON-202605-007499</t>
        </is>
      </c>
      <c r="B7674" s="9" t="inlineStr">
        <is>
          <t>2026-05</t>
        </is>
      </c>
      <c r="C7674" s="10" t="n">
        <v>46157</v>
      </c>
      <c r="D7674" s="9" t="inlineStr">
        <is>
          <t>Bound</t>
        </is>
      </c>
      <c r="E7674" s="8" t="inlineStr">
        <is>
          <t>Fenwick Castellanos</t>
        </is>
      </c>
      <c r="F7674" s="11" t="n">
        <v>2002</v>
      </c>
      <c r="G7674" s="8" t="inlineStr">
        <is>
          <t>BMW</t>
        </is>
      </c>
      <c r="H7674" s="8" t="inlineStr">
        <is>
          <t>M8 Competition</t>
        </is>
      </c>
      <c r="I7674" s="8" t="inlineStr">
        <is>
          <t>26U2UTFD5REBPBNGB</t>
        </is>
      </c>
      <c r="J7674" s="8" t="inlineStr">
        <is>
          <t>02 - Sports / GT</t>
        </is>
      </c>
      <c r="K7674" s="12" t="n">
        <v>370000</v>
      </c>
      <c r="L7674" s="8" t="inlineStr">
        <is>
          <t>Wisconsin</t>
        </is>
      </c>
      <c r="M7674" s="13" t="n">
        <v>6283.02</v>
      </c>
      <c r="N7674" s="13" t="n">
        <v>4883.16</v>
      </c>
      <c r="O7674" s="8" t="n"/>
    </row>
    <row r="7675">
      <c r="A7675" s="8" t="inlineStr">
        <is>
          <t>CANON-202605-007502</t>
        </is>
      </c>
      <c r="B7675" s="9" t="inlineStr">
        <is>
          <t>2026-05</t>
        </is>
      </c>
      <c r="C7675" s="10" t="n">
        <v>46146</v>
      </c>
      <c r="D7675" s="9" t="inlineStr">
        <is>
          <t>Bound</t>
        </is>
      </c>
      <c r="E7675" s="8" t="inlineStr">
        <is>
          <t>Priya Nakashima</t>
        </is>
      </c>
      <c r="F7675" s="11" t="n">
        <v>1991</v>
      </c>
      <c r="G7675" s="8" t="inlineStr">
        <is>
          <t>Bentley</t>
        </is>
      </c>
      <c r="H7675" s="8" t="inlineStr">
        <is>
          <t>Continental GT</t>
        </is>
      </c>
      <c r="I7675" s="8" t="inlineStr">
        <is>
          <t>CV63CAMK9MKSKFV6J</t>
        </is>
      </c>
      <c r="J7675" s="8" t="inlineStr">
        <is>
          <t>02 - Sports / GT</t>
        </is>
      </c>
      <c r="K7675" s="12" t="n">
        <v>1895000</v>
      </c>
      <c r="L7675" s="8" t="inlineStr">
        <is>
          <t>Hawaii</t>
        </is>
      </c>
      <c r="M7675" s="13" t="n">
        <v>25564.62</v>
      </c>
      <c r="N7675" s="13" t="n">
        <v>19868.82</v>
      </c>
      <c r="O7675" s="8" t="n"/>
    </row>
    <row r="7676">
      <c r="A7676" s="8" t="inlineStr">
        <is>
          <t>CANON-202605-007503</t>
        </is>
      </c>
      <c r="B7676" s="9" t="inlineStr">
        <is>
          <t>2026-05</t>
        </is>
      </c>
      <c r="C7676" s="10" t="n">
        <v>46161</v>
      </c>
      <c r="D7676" s="9" t="inlineStr">
        <is>
          <t>Bound</t>
        </is>
      </c>
      <c r="E7676" s="8" t="inlineStr">
        <is>
          <t>Delphine Ashcombe</t>
        </is>
      </c>
      <c r="F7676" s="11" t="n">
        <v>2023</v>
      </c>
      <c r="G7676" s="8" t="inlineStr">
        <is>
          <t>Lamborghini</t>
        </is>
      </c>
      <c r="H7676" s="8" t="inlineStr">
        <is>
          <t>Huracan EVO</t>
        </is>
      </c>
      <c r="I7676" s="8" t="inlineStr">
        <is>
          <t>G384N41950FMVF9TT</t>
        </is>
      </c>
      <c r="J7676" s="8" t="inlineStr">
        <is>
          <t>03 - Supercar</t>
        </is>
      </c>
      <c r="K7676" s="12" t="n">
        <v>1950000</v>
      </c>
      <c r="L7676" s="8" t="inlineStr">
        <is>
          <t>California</t>
        </is>
      </c>
      <c r="M7676" s="13" t="n">
        <v>39735.85</v>
      </c>
      <c r="N7676" s="13" t="n">
        <v>30882.7</v>
      </c>
      <c r="O7676" s="8" t="n"/>
    </row>
    <row r="7677">
      <c r="A7677" s="8" t="inlineStr">
        <is>
          <t>CANON-202605-007504</t>
        </is>
      </c>
      <c r="B7677" s="9" t="inlineStr">
        <is>
          <t>2026-05</t>
        </is>
      </c>
      <c r="C7677" s="10" t="n">
        <v>46148</v>
      </c>
      <c r="D7677" s="9" t="inlineStr">
        <is>
          <t>Bound</t>
        </is>
      </c>
      <c r="E7677" s="8" t="inlineStr">
        <is>
          <t>Wilhelmina Montoya</t>
        </is>
      </c>
      <c r="F7677" s="11" t="n">
        <v>1978</v>
      </c>
      <c r="G7677" s="8" t="inlineStr">
        <is>
          <t>Lamborghini</t>
        </is>
      </c>
      <c r="H7677" s="8" t="inlineStr">
        <is>
          <t>Huracan EVO</t>
        </is>
      </c>
      <c r="I7677" s="8" t="inlineStr">
        <is>
          <t>MD2ZUDHSHJSL5882H</t>
        </is>
      </c>
      <c r="J7677" s="8" t="inlineStr">
        <is>
          <t>03 - Supercar</t>
        </is>
      </c>
      <c r="K7677" s="12" t="n">
        <v>790000</v>
      </c>
      <c r="L7677" s="8" t="inlineStr">
        <is>
          <t>Maryland</t>
        </is>
      </c>
      <c r="M7677" s="13" t="n">
        <v>13452.36</v>
      </c>
      <c r="N7677" s="13" t="n">
        <v>10455.17</v>
      </c>
      <c r="O7677" s="8" t="n"/>
    </row>
    <row r="7678">
      <c r="A7678" s="8" t="inlineStr">
        <is>
          <t>CANON-202605-007505</t>
        </is>
      </c>
      <c r="B7678" s="9" t="inlineStr">
        <is>
          <t>2026-05</t>
        </is>
      </c>
      <c r="C7678" s="10" t="n">
        <v>46155</v>
      </c>
      <c r="D7678" s="9" t="inlineStr">
        <is>
          <t>Bound</t>
        </is>
      </c>
      <c r="E7678" s="8" t="inlineStr">
        <is>
          <t>Horace Vandermeer</t>
        </is>
      </c>
      <c r="F7678" s="11" t="n">
        <v>2003</v>
      </c>
      <c r="G7678" s="8" t="inlineStr">
        <is>
          <t>Icon</t>
        </is>
      </c>
      <c r="H7678" s="8" t="inlineStr">
        <is>
          <t>Derelict</t>
        </is>
      </c>
      <c r="I7678" s="8" t="inlineStr">
        <is>
          <t>1SZKBVJT91X1EGKTV</t>
        </is>
      </c>
      <c r="J7678" s="8" t="inlineStr">
        <is>
          <t>11 - Restomod / Coachbuilt / Bespoke</t>
        </is>
      </c>
      <c r="K7678" s="12" t="n">
        <v>860000</v>
      </c>
      <c r="L7678" s="8" t="inlineStr">
        <is>
          <t>Florida</t>
        </is>
      </c>
      <c r="M7678" s="13" t="n">
        <v>17972.38</v>
      </c>
      <c r="N7678" s="13" t="n">
        <v>13968.13</v>
      </c>
      <c r="O7678" s="8" t="n"/>
    </row>
    <row r="7679">
      <c r="A7679" s="8" t="inlineStr">
        <is>
          <t>CANON-202605-007506</t>
        </is>
      </c>
      <c r="B7679" s="9" t="inlineStr">
        <is>
          <t>2026-05</t>
        </is>
      </c>
      <c r="C7679" s="10" t="n">
        <v>46143</v>
      </c>
      <c r="D7679" s="9" t="inlineStr">
        <is>
          <t>Bound</t>
        </is>
      </c>
      <c r="E7679" s="8" t="inlineStr">
        <is>
          <t>Horace Fairweather</t>
        </is>
      </c>
      <c r="F7679" s="11" t="n">
        <v>1982</v>
      </c>
      <c r="G7679" s="8" t="inlineStr">
        <is>
          <t>Ferrari</t>
        </is>
      </c>
      <c r="H7679" s="8" t="inlineStr">
        <is>
          <t>296 GTB</t>
        </is>
      </c>
      <c r="I7679" s="8" t="inlineStr">
        <is>
          <t>4VH1C72NWS99M58G9</t>
        </is>
      </c>
      <c r="J7679" s="8" t="inlineStr">
        <is>
          <t>03 - Supercar</t>
        </is>
      </c>
      <c r="K7679" s="12" t="n">
        <v>630000</v>
      </c>
      <c r="L7679" s="8" t="inlineStr">
        <is>
          <t>Texas</t>
        </is>
      </c>
      <c r="M7679" s="13" t="n">
        <v>12986.32</v>
      </c>
      <c r="N7679" s="13" t="n">
        <v>10092.97</v>
      </c>
      <c r="O7679" s="8" t="n"/>
    </row>
    <row r="7680">
      <c r="A7680" s="8" t="inlineStr">
        <is>
          <t>CANON-202605-007509</t>
        </is>
      </c>
      <c r="B7680" s="9" t="inlineStr">
        <is>
          <t>2026-05</t>
        </is>
      </c>
      <c r="C7680" s="10" t="n">
        <v>46165</v>
      </c>
      <c r="D7680" s="9" t="inlineStr">
        <is>
          <t>Bound</t>
        </is>
      </c>
      <c r="E7680" s="8" t="inlineStr">
        <is>
          <t>Sunniva Farkas</t>
        </is>
      </c>
      <c r="F7680" s="11" t="n">
        <v>2012</v>
      </c>
      <c r="G7680" s="8" t="inlineStr">
        <is>
          <t>Jaguar</t>
        </is>
      </c>
      <c r="H7680" s="8" t="inlineStr">
        <is>
          <t>E-Type Series 1</t>
        </is>
      </c>
      <c r="I7680" s="8" t="inlineStr">
        <is>
          <t>JJEJ7HNR8DFNNTV74</t>
        </is>
      </c>
      <c r="J7680" s="8" t="inlineStr">
        <is>
          <t>07 - Post-War Classic (1946-1972)</t>
        </is>
      </c>
      <c r="K7680" s="12" t="n">
        <v>450000</v>
      </c>
      <c r="L7680" s="8" t="inlineStr">
        <is>
          <t>California</t>
        </is>
      </c>
      <c r="M7680" s="13" t="n">
        <v>5501.89</v>
      </c>
      <c r="N7680" s="13" t="n">
        <v>4276.07</v>
      </c>
      <c r="O7680" s="8" t="n"/>
    </row>
    <row r="7681">
      <c r="A7681" s="8" t="inlineStr">
        <is>
          <t>CANON-202605-007510</t>
        </is>
      </c>
      <c r="B7681" s="9" t="inlineStr">
        <is>
          <t>2026-05</t>
        </is>
      </c>
      <c r="C7681" s="10" t="n">
        <v>46154</v>
      </c>
      <c r="D7681" s="9" t="inlineStr">
        <is>
          <t>Bound</t>
        </is>
      </c>
      <c r="E7681" s="8" t="inlineStr">
        <is>
          <t>Noor Montoya</t>
        </is>
      </c>
      <c r="F7681" s="11" t="n">
        <v>1983</v>
      </c>
      <c r="G7681" s="8" t="inlineStr">
        <is>
          <t>Mercedes-Benz</t>
        </is>
      </c>
      <c r="H7681" s="8" t="inlineStr">
        <is>
          <t>AMG GT</t>
        </is>
      </c>
      <c r="I7681" s="8" t="inlineStr">
        <is>
          <t>5M480ULB2V298376B</t>
        </is>
      </c>
      <c r="J7681" s="8" t="inlineStr">
        <is>
          <t>02 - Sports / GT</t>
        </is>
      </c>
      <c r="K7681" s="12" t="n">
        <v>510000</v>
      </c>
      <c r="L7681" s="8" t="inlineStr">
        <is>
          <t>Nevada</t>
        </is>
      </c>
      <c r="M7681" s="13" t="n">
        <v>7318.02</v>
      </c>
      <c r="N7681" s="13" t="n">
        <v>5687.57</v>
      </c>
      <c r="O7681" s="8" t="n"/>
    </row>
    <row r="7682">
      <c r="A7682" s="8" t="inlineStr">
        <is>
          <t>CANON-202605-007511</t>
        </is>
      </c>
      <c r="B7682" s="9" t="inlineStr">
        <is>
          <t>2026-05</t>
        </is>
      </c>
      <c r="C7682" s="10" t="n">
        <v>46151</v>
      </c>
      <c r="D7682" s="9" t="inlineStr">
        <is>
          <t>Bound</t>
        </is>
      </c>
      <c r="E7682" s="8" t="inlineStr">
        <is>
          <t>Ottilie Bellandi</t>
        </is>
      </c>
      <c r="F7682" s="11" t="n">
        <v>2023</v>
      </c>
      <c r="G7682" s="8" t="inlineStr">
        <is>
          <t>Porsche</t>
        </is>
      </c>
      <c r="H7682" s="8" t="inlineStr">
        <is>
          <t>911 Turbo S</t>
        </is>
      </c>
      <c r="I7682" s="8" t="inlineStr">
        <is>
          <t>TY8YM052UAXRWXHRJ</t>
        </is>
      </c>
      <c r="J7682" s="8" t="inlineStr">
        <is>
          <t>02 - Sports / GT</t>
        </is>
      </c>
      <c r="K7682" s="12" t="n">
        <v>210000</v>
      </c>
      <c r="L7682" s="8" t="inlineStr">
        <is>
          <t>California</t>
        </is>
      </c>
      <c r="M7682" s="13" t="n">
        <v>4921.13</v>
      </c>
      <c r="N7682" s="13" t="n">
        <v>3824.7</v>
      </c>
      <c r="O7682" s="8" t="n"/>
    </row>
    <row r="7683">
      <c r="A7683" s="8" t="inlineStr">
        <is>
          <t>CANON-202605-007512</t>
        </is>
      </c>
      <c r="B7683" s="9" t="inlineStr">
        <is>
          <t>2026-05</t>
        </is>
      </c>
      <c r="C7683" s="10" t="n">
        <v>46169</v>
      </c>
      <c r="D7683" s="9" t="inlineStr">
        <is>
          <t>Bound</t>
        </is>
      </c>
      <c r="E7683" s="8" t="inlineStr">
        <is>
          <t>Ottilie Vasquez</t>
        </is>
      </c>
      <c r="F7683" s="11" t="n">
        <v>1980</v>
      </c>
      <c r="G7683" s="8" t="inlineStr">
        <is>
          <t>McLaren</t>
        </is>
      </c>
      <c r="H7683" s="8" t="inlineStr">
        <is>
          <t>750S</t>
        </is>
      </c>
      <c r="I7683" s="8" t="inlineStr">
        <is>
          <t>5AP5TPX1XWW0F8TFF</t>
        </is>
      </c>
      <c r="J7683" s="8" t="inlineStr">
        <is>
          <t>03 - Supercar</t>
        </is>
      </c>
      <c r="K7683" s="12" t="n">
        <v>975000</v>
      </c>
      <c r="L7683" s="8" t="inlineStr">
        <is>
          <t>Texas</t>
        </is>
      </c>
      <c r="M7683" s="13" t="n">
        <v>20097.88</v>
      </c>
      <c r="N7683" s="13" t="n">
        <v>15620.07</v>
      </c>
      <c r="O7683" s="8" t="n"/>
    </row>
    <row r="7684">
      <c r="A7684" s="8" t="inlineStr">
        <is>
          <t>CANON-202605-007514</t>
        </is>
      </c>
      <c r="B7684" s="9" t="inlineStr">
        <is>
          <t>2026-05</t>
        </is>
      </c>
      <c r="C7684" s="10" t="n">
        <v>46146</v>
      </c>
      <c r="D7684" s="9" t="inlineStr">
        <is>
          <t>Bound</t>
        </is>
      </c>
      <c r="E7684" s="8" t="inlineStr">
        <is>
          <t>Wilhelmina Vandermeer</t>
        </is>
      </c>
      <c r="F7684" s="11" t="n">
        <v>1967</v>
      </c>
      <c r="G7684" s="8" t="inlineStr">
        <is>
          <t>Maserati</t>
        </is>
      </c>
      <c r="H7684" s="8" t="inlineStr">
        <is>
          <t>GranTurismo</t>
        </is>
      </c>
      <c r="I7684" s="8" t="inlineStr">
        <is>
          <t>7WZNNMKUD894R52WK</t>
        </is>
      </c>
      <c r="J7684" s="8" t="inlineStr">
        <is>
          <t>02 - Sports / GT</t>
        </is>
      </c>
      <c r="K7684" s="12" t="n">
        <v>805000</v>
      </c>
      <c r="L7684" s="8" t="inlineStr">
        <is>
          <t>Maryland</t>
        </is>
      </c>
      <c r="M7684" s="13" t="n">
        <v>9379.01</v>
      </c>
      <c r="N7684" s="13" t="n">
        <v>7289.37</v>
      </c>
      <c r="O7684" s="8" t="n"/>
    </row>
    <row r="7685">
      <c r="A7685" s="8" t="inlineStr">
        <is>
          <t>CANON-202605-007516</t>
        </is>
      </c>
      <c r="B7685" s="9" t="inlineStr">
        <is>
          <t>2026-05</t>
        </is>
      </c>
      <c r="C7685" s="10" t="n">
        <v>46172</v>
      </c>
      <c r="D7685" s="9" t="inlineStr">
        <is>
          <t>Bound</t>
        </is>
      </c>
      <c r="E7685" s="8" t="inlineStr">
        <is>
          <t>Callum Farkas</t>
        </is>
      </c>
      <c r="F7685" s="11" t="n">
        <v>2021</v>
      </c>
      <c r="G7685" s="8" t="inlineStr">
        <is>
          <t>McLaren</t>
        </is>
      </c>
      <c r="H7685" s="8" t="inlineStr">
        <is>
          <t>750S</t>
        </is>
      </c>
      <c r="I7685" s="8" t="inlineStr">
        <is>
          <t>F450AVCDRK0LWVS3W</t>
        </is>
      </c>
      <c r="J7685" s="8" t="inlineStr">
        <is>
          <t>03 - Supercar</t>
        </is>
      </c>
      <c r="K7685" s="12" t="n">
        <v>525000</v>
      </c>
      <c r="L7685" s="8" t="inlineStr">
        <is>
          <t>Idaho</t>
        </is>
      </c>
      <c r="M7685" s="13" t="n">
        <v>9316.27</v>
      </c>
      <c r="N7685" s="13" t="n">
        <v>7240.61</v>
      </c>
      <c r="O7685" s="8" t="n"/>
    </row>
    <row r="7686">
      <c r="A7686" s="8" t="inlineStr">
        <is>
          <t>CANON-202605-007517</t>
        </is>
      </c>
      <c r="B7686" s="9" t="inlineStr">
        <is>
          <t>2026-05</t>
        </is>
      </c>
      <c r="C7686" s="10" t="n">
        <v>46153</v>
      </c>
      <c r="D7686" s="9" t="inlineStr">
        <is>
          <t>Bound</t>
        </is>
      </c>
      <c r="E7686" s="8" t="inlineStr">
        <is>
          <t>Anouk Okonkwo</t>
        </is>
      </c>
      <c r="F7686" s="11" t="n">
        <v>1991</v>
      </c>
      <c r="G7686" s="8" t="inlineStr">
        <is>
          <t>Maserati</t>
        </is>
      </c>
      <c r="H7686" s="8" t="inlineStr">
        <is>
          <t>GranTurismo</t>
        </is>
      </c>
      <c r="I7686" s="8" t="inlineStr">
        <is>
          <t>69TVN7NJN7XSH7U6Y</t>
        </is>
      </c>
      <c r="J7686" s="8" t="inlineStr">
        <is>
          <t>02 - Sports / GT</t>
        </is>
      </c>
      <c r="K7686" s="12" t="n">
        <v>575000</v>
      </c>
      <c r="L7686" s="8" t="inlineStr">
        <is>
          <t>Nevada</t>
        </is>
      </c>
      <c r="M7686" s="13" t="n">
        <v>8250.709999999999</v>
      </c>
      <c r="N7686" s="13" t="n">
        <v>6412.45</v>
      </c>
      <c r="O7686" s="8" t="n"/>
    </row>
    <row r="7687">
      <c r="A7687" s="8" t="inlineStr">
        <is>
          <t>CANON-202605-007519</t>
        </is>
      </c>
      <c r="B7687" s="9" t="inlineStr">
        <is>
          <t>2026-05</t>
        </is>
      </c>
      <c r="C7687" s="10" t="n">
        <v>46151</v>
      </c>
      <c r="D7687" s="9" t="inlineStr">
        <is>
          <t>Bound</t>
        </is>
      </c>
      <c r="E7687" s="8" t="inlineStr">
        <is>
          <t>Ramona Fairweather</t>
        </is>
      </c>
      <c r="F7687" s="11" t="n">
        <v>1991</v>
      </c>
      <c r="G7687" s="8" t="inlineStr">
        <is>
          <t>Aston Martin</t>
        </is>
      </c>
      <c r="H7687" s="8" t="inlineStr">
        <is>
          <t>DB12</t>
        </is>
      </c>
      <c r="I7687" s="8" t="inlineStr">
        <is>
          <t>LFPBEE8NW4V7P1EW2</t>
        </is>
      </c>
      <c r="J7687" s="8" t="inlineStr">
        <is>
          <t>02 - Sports / GT</t>
        </is>
      </c>
      <c r="K7687" s="12" t="n">
        <v>1370000</v>
      </c>
      <c r="L7687" s="8" t="inlineStr">
        <is>
          <t>Iowa</t>
        </is>
      </c>
      <c r="M7687" s="13" t="n">
        <v>15638.68</v>
      </c>
      <c r="N7687" s="13" t="n">
        <v>12154.38</v>
      </c>
      <c r="O7687" s="8" t="n"/>
    </row>
    <row r="7688">
      <c r="A7688" s="8" t="inlineStr">
        <is>
          <t>CANON-202605-007520</t>
        </is>
      </c>
      <c r="B7688" s="9" t="inlineStr">
        <is>
          <t>2026-05</t>
        </is>
      </c>
      <c r="C7688" s="10" t="n">
        <v>46156</v>
      </c>
      <c r="D7688" s="9" t="inlineStr">
        <is>
          <t>Bound</t>
        </is>
      </c>
      <c r="E7688" s="8" t="inlineStr">
        <is>
          <t>Noor Vasquez</t>
        </is>
      </c>
      <c r="F7688" s="11" t="n">
        <v>1973</v>
      </c>
      <c r="G7688" s="8" t="inlineStr">
        <is>
          <t>BMW</t>
        </is>
      </c>
      <c r="H7688" s="8" t="inlineStr">
        <is>
          <t>M8 Competition</t>
        </is>
      </c>
      <c r="I7688" s="8" t="inlineStr">
        <is>
          <t>YNLEM9MR2PTDST5PX</t>
        </is>
      </c>
      <c r="J7688" s="8" t="inlineStr">
        <is>
          <t>02 - Sports / GT</t>
        </is>
      </c>
      <c r="K7688" s="12" t="n">
        <v>1525000</v>
      </c>
      <c r="L7688" s="8" t="inlineStr">
        <is>
          <t>South Carolina</t>
        </is>
      </c>
      <c r="M7688" s="13" t="n">
        <v>19623.58</v>
      </c>
      <c r="N7688" s="13" t="n">
        <v>15251.45</v>
      </c>
      <c r="O7688" s="8" t="n"/>
    </row>
    <row r="7689">
      <c r="A7689" s="8" t="inlineStr">
        <is>
          <t>CANON-202605-007523</t>
        </is>
      </c>
      <c r="B7689" s="9" t="inlineStr">
        <is>
          <t>2026-05</t>
        </is>
      </c>
      <c r="C7689" s="10" t="n">
        <v>46169</v>
      </c>
      <c r="D7689" s="9" t="inlineStr">
        <is>
          <t>Bound</t>
        </is>
      </c>
      <c r="E7689" s="8" t="inlineStr">
        <is>
          <t>Cassius Vasquez</t>
        </is>
      </c>
      <c r="F7689" s="11" t="n">
        <v>1965</v>
      </c>
      <c r="G7689" s="8" t="inlineStr">
        <is>
          <t>Mercedes-Benz</t>
        </is>
      </c>
      <c r="H7689" s="8" t="inlineStr">
        <is>
          <t>AMG GT</t>
        </is>
      </c>
      <c r="I7689" s="8" t="inlineStr">
        <is>
          <t>D4775H7T0DPYS1F7W</t>
        </is>
      </c>
      <c r="J7689" s="8" t="inlineStr">
        <is>
          <t>02 - Sports / GT</t>
        </is>
      </c>
      <c r="K7689" s="12" t="n">
        <v>815000</v>
      </c>
      <c r="L7689" s="8" t="inlineStr">
        <is>
          <t>Nebraska</t>
        </is>
      </c>
      <c r="M7689" s="13" t="n">
        <v>12993.87</v>
      </c>
      <c r="N7689" s="13" t="n">
        <v>10098.84</v>
      </c>
      <c r="O7689" s="8" t="n"/>
    </row>
    <row r="7690">
      <c r="A7690" s="8" t="inlineStr">
        <is>
          <t>CANON-202605-007524</t>
        </is>
      </c>
      <c r="B7690" s="9" t="inlineStr">
        <is>
          <t>2026-05</t>
        </is>
      </c>
      <c r="C7690" s="10" t="n">
        <v>46159</v>
      </c>
      <c r="D7690" s="9" t="inlineStr">
        <is>
          <t>Bound</t>
        </is>
      </c>
      <c r="E7690" s="8" t="inlineStr">
        <is>
          <t>Callum Kingsford</t>
        </is>
      </c>
      <c r="F7690" s="11" t="n">
        <v>2018</v>
      </c>
      <c r="G7690" s="8" t="inlineStr">
        <is>
          <t>Maserati</t>
        </is>
      </c>
      <c r="H7690" s="8" t="inlineStr">
        <is>
          <t>GranTurismo</t>
        </is>
      </c>
      <c r="I7690" s="8" t="inlineStr">
        <is>
          <t>NCVZPHPEYTTYCJGCZ</t>
        </is>
      </c>
      <c r="J7690" s="8" t="inlineStr">
        <is>
          <t>02 - Sports / GT</t>
        </is>
      </c>
      <c r="K7690" s="12" t="n">
        <v>665000</v>
      </c>
      <c r="L7690" s="8" t="inlineStr">
        <is>
          <t>Missouri</t>
        </is>
      </c>
      <c r="M7690" s="13" t="n">
        <v>8645</v>
      </c>
      <c r="N7690" s="13" t="n">
        <v>6718.89</v>
      </c>
      <c r="O7690" s="8" t="n"/>
    </row>
    <row r="7691">
      <c r="A7691" s="8" t="inlineStr">
        <is>
          <t>CANON-202605-007527</t>
        </is>
      </c>
      <c r="B7691" s="9" t="inlineStr">
        <is>
          <t>2026-05</t>
        </is>
      </c>
      <c r="C7691" s="10" t="n">
        <v>46145</v>
      </c>
      <c r="D7691" s="9" t="inlineStr">
        <is>
          <t>Bound</t>
        </is>
      </c>
      <c r="E7691" s="8" t="inlineStr">
        <is>
          <t>Saoirse Montoya</t>
        </is>
      </c>
      <c r="F7691" s="11" t="n">
        <v>1986</v>
      </c>
      <c r="G7691" s="8" t="inlineStr">
        <is>
          <t>Mercedes-Benz</t>
        </is>
      </c>
      <c r="H7691" s="8" t="inlineStr">
        <is>
          <t>280SL Pagoda</t>
        </is>
      </c>
      <c r="I7691" s="8" t="inlineStr">
        <is>
          <t>GVJULTZVU8BC2JUXW</t>
        </is>
      </c>
      <c r="J7691" s="8" t="inlineStr">
        <is>
          <t>07 - Post-War Classic (1946-1972)</t>
        </is>
      </c>
      <c r="K7691" s="12" t="n">
        <v>1110000</v>
      </c>
      <c r="L7691" s="8" t="inlineStr">
        <is>
          <t>Alaska</t>
        </is>
      </c>
      <c r="M7691" s="13" t="n">
        <v>9072.68</v>
      </c>
      <c r="N7691" s="13" t="n">
        <v>7051.29</v>
      </c>
      <c r="O7691" s="8" t="n"/>
    </row>
    <row r="7692">
      <c r="A7692" s="8" t="inlineStr">
        <is>
          <t>CANON-202605-007528</t>
        </is>
      </c>
      <c r="B7692" s="9" t="inlineStr">
        <is>
          <t>2026-05</t>
        </is>
      </c>
      <c r="C7692" s="10" t="n">
        <v>46164</v>
      </c>
      <c r="D7692" s="9" t="inlineStr">
        <is>
          <t>Bound</t>
        </is>
      </c>
      <c r="E7692" s="8" t="inlineStr">
        <is>
          <t>Callum Whitlock</t>
        </is>
      </c>
      <c r="F7692" s="11" t="n">
        <v>2020</v>
      </c>
      <c r="G7692" s="8" t="inlineStr">
        <is>
          <t>McLaren</t>
        </is>
      </c>
      <c r="H7692" s="8" t="inlineStr">
        <is>
          <t>750S</t>
        </is>
      </c>
      <c r="I7692" s="8" t="inlineStr">
        <is>
          <t>PHZNYNME7DPAR1Y4D</t>
        </is>
      </c>
      <c r="J7692" s="8" t="inlineStr">
        <is>
          <t>03 - Supercar</t>
        </is>
      </c>
      <c r="K7692" s="12" t="n">
        <v>375000</v>
      </c>
      <c r="L7692" s="8" t="inlineStr">
        <is>
          <t>Alaska</t>
        </is>
      </c>
      <c r="M7692" s="13" t="n">
        <v>9275.940000000001</v>
      </c>
      <c r="N7692" s="13" t="n">
        <v>7209.26</v>
      </c>
      <c r="O7692" s="8" t="n"/>
    </row>
    <row r="7693">
      <c r="A7693" s="8" t="inlineStr">
        <is>
          <t>CANON-202605-007529</t>
        </is>
      </c>
      <c r="B7693" s="9" t="inlineStr">
        <is>
          <t>2026-05</t>
        </is>
      </c>
      <c r="C7693" s="10" t="n">
        <v>46155</v>
      </c>
      <c r="D7693" s="9" t="inlineStr">
        <is>
          <t>Bound</t>
        </is>
      </c>
      <c r="E7693" s="8" t="inlineStr">
        <is>
          <t>Leopold Montoya</t>
        </is>
      </c>
      <c r="F7693" s="11" t="n">
        <v>2013</v>
      </c>
      <c r="G7693" s="8" t="inlineStr">
        <is>
          <t>Maserati</t>
        </is>
      </c>
      <c r="H7693" s="8" t="inlineStr">
        <is>
          <t>GranTurismo</t>
        </is>
      </c>
      <c r="I7693" s="8" t="inlineStr">
        <is>
          <t>Y8WW8R25P4GG4ZCW1</t>
        </is>
      </c>
      <c r="J7693" s="8" t="inlineStr">
        <is>
          <t>02 - Sports / GT</t>
        </is>
      </c>
      <c r="K7693" s="12" t="n">
        <v>610000</v>
      </c>
      <c r="L7693" s="8" t="inlineStr">
        <is>
          <t>Vermont</t>
        </is>
      </c>
      <c r="M7693" s="13" t="n">
        <v>9126.98</v>
      </c>
      <c r="N7693" s="13" t="n">
        <v>7093.49</v>
      </c>
      <c r="O7693" s="8" t="n"/>
    </row>
    <row r="7694">
      <c r="A7694" s="8" t="inlineStr">
        <is>
          <t>CANON-202605-007530</t>
        </is>
      </c>
      <c r="B7694" s="9" t="inlineStr">
        <is>
          <t>2026-05</t>
        </is>
      </c>
      <c r="C7694" s="10" t="n">
        <v>46153</v>
      </c>
      <c r="D7694" s="9" t="inlineStr">
        <is>
          <t>Bound</t>
        </is>
      </c>
      <c r="E7694" s="8" t="inlineStr">
        <is>
          <t>Leopold Chattopadhyay</t>
        </is>
      </c>
      <c r="F7694" s="11" t="n">
        <v>1955</v>
      </c>
      <c r="G7694" s="8" t="inlineStr">
        <is>
          <t>BMW</t>
        </is>
      </c>
      <c r="H7694" s="8" t="inlineStr">
        <is>
          <t>M8 Competition</t>
        </is>
      </c>
      <c r="I7694" s="8" t="inlineStr">
        <is>
          <t>BUJ3C0Y07V4K2KRMA</t>
        </is>
      </c>
      <c r="J7694" s="8" t="inlineStr">
        <is>
          <t>02 - Sports / GT</t>
        </is>
      </c>
      <c r="K7694" s="12" t="n">
        <v>375000</v>
      </c>
      <c r="L7694" s="8" t="inlineStr">
        <is>
          <t>New Hampshire</t>
        </is>
      </c>
      <c r="M7694" s="13" t="n">
        <v>5518.87</v>
      </c>
      <c r="N7694" s="13" t="n">
        <v>4289.27</v>
      </c>
      <c r="O7694" s="8" t="n"/>
    </row>
    <row r="7695">
      <c r="A7695" s="8" t="inlineStr">
        <is>
          <t>CANON-202605-007531</t>
        </is>
      </c>
      <c r="B7695" s="9" t="inlineStr">
        <is>
          <t>2026-05</t>
        </is>
      </c>
      <c r="C7695" s="10" t="n">
        <v>46150</v>
      </c>
      <c r="D7695" s="9" t="inlineStr">
        <is>
          <t>Bound</t>
        </is>
      </c>
      <c r="E7695" s="8" t="inlineStr">
        <is>
          <t>Priya Castellanos</t>
        </is>
      </c>
      <c r="F7695" s="11" t="n">
        <v>2015</v>
      </c>
      <c r="G7695" s="8" t="inlineStr">
        <is>
          <t>Porsche</t>
        </is>
      </c>
      <c r="H7695" s="8" t="inlineStr">
        <is>
          <t>911 Turbo S</t>
        </is>
      </c>
      <c r="I7695" s="8" t="inlineStr">
        <is>
          <t>UD9UZPYTEYAXPNZLB</t>
        </is>
      </c>
      <c r="J7695" s="8" t="inlineStr">
        <is>
          <t>02 - Sports / GT</t>
        </is>
      </c>
      <c r="K7695" s="12" t="n">
        <v>340000</v>
      </c>
      <c r="L7695" s="8" t="inlineStr">
        <is>
          <t>New Hampshire</t>
        </is>
      </c>
      <c r="M7695" s="13" t="n">
        <v>5003.77</v>
      </c>
      <c r="N7695" s="13" t="n">
        <v>3888.93</v>
      </c>
      <c r="O7695" s="8" t="n"/>
    </row>
    <row r="7696">
      <c r="A7696" s="8" t="inlineStr">
        <is>
          <t>CANON-202605-007534</t>
        </is>
      </c>
      <c r="B7696" s="9" t="inlineStr">
        <is>
          <t>2026-05</t>
        </is>
      </c>
      <c r="C7696" s="10" t="n">
        <v>46143</v>
      </c>
      <c r="D7696" s="9" t="inlineStr">
        <is>
          <t>Bound</t>
        </is>
      </c>
      <c r="E7696" s="8" t="inlineStr">
        <is>
          <t>Fenwick Blackwood</t>
        </is>
      </c>
      <c r="F7696" s="11" t="n">
        <v>2003</v>
      </c>
      <c r="G7696" s="8" t="inlineStr">
        <is>
          <t>Mercedes-Benz</t>
        </is>
      </c>
      <c r="H7696" s="8" t="inlineStr">
        <is>
          <t>AMG GT</t>
        </is>
      </c>
      <c r="I7696" s="8" t="inlineStr">
        <is>
          <t>EYK48XH0N1ZYVEE87</t>
        </is>
      </c>
      <c r="J7696" s="8" t="inlineStr">
        <is>
          <t>02 - Sports / GT</t>
        </is>
      </c>
      <c r="K7696" s="12" t="n">
        <v>330000</v>
      </c>
      <c r="L7696" s="8" t="inlineStr">
        <is>
          <t>Arkansas</t>
        </is>
      </c>
      <c r="M7696" s="13" t="n">
        <v>6444.34</v>
      </c>
      <c r="N7696" s="13" t="n">
        <v>5008.54</v>
      </c>
      <c r="O7696" s="8" t="n"/>
    </row>
    <row r="7697">
      <c r="A7697" s="8" t="inlineStr">
        <is>
          <t>CANON-202605-007536</t>
        </is>
      </c>
      <c r="B7697" s="9" t="inlineStr">
        <is>
          <t>2026-05</t>
        </is>
      </c>
      <c r="C7697" s="10" t="n">
        <v>46154</v>
      </c>
      <c r="D7697" s="9" t="inlineStr">
        <is>
          <t>Bound</t>
        </is>
      </c>
      <c r="E7697" s="8" t="inlineStr">
        <is>
          <t>Cassius Chattopadhyay</t>
        </is>
      </c>
      <c r="F7697" s="11" t="n">
        <v>2006</v>
      </c>
      <c r="G7697" s="8" t="inlineStr">
        <is>
          <t>Aston Martin</t>
        </is>
      </c>
      <c r="H7697" s="8" t="inlineStr">
        <is>
          <t>DB12</t>
        </is>
      </c>
      <c r="I7697" s="8" t="inlineStr">
        <is>
          <t>94VYT68MTE8DXCCHK</t>
        </is>
      </c>
      <c r="J7697" s="8" t="inlineStr">
        <is>
          <t>02 - Sports / GT</t>
        </is>
      </c>
      <c r="K7697" s="12" t="n">
        <v>565000</v>
      </c>
      <c r="L7697" s="8" t="inlineStr">
        <is>
          <t>Florida</t>
        </is>
      </c>
      <c r="M7697" s="13" t="n">
        <v>9839.530000000001</v>
      </c>
      <c r="N7697" s="13" t="n">
        <v>7647.28</v>
      </c>
      <c r="O7697" s="8" t="n"/>
    </row>
    <row r="7698">
      <c r="A7698" s="8" t="inlineStr">
        <is>
          <t>CANON-202605-007537</t>
        </is>
      </c>
      <c r="B7698" s="9" t="inlineStr">
        <is>
          <t>2026-05</t>
        </is>
      </c>
      <c r="C7698" s="10" t="n">
        <v>46152</v>
      </c>
      <c r="D7698" s="9" t="inlineStr">
        <is>
          <t>Bound</t>
        </is>
      </c>
      <c r="E7698" s="8" t="inlineStr">
        <is>
          <t>Delphine Pennington</t>
        </is>
      </c>
      <c r="F7698" s="11" t="n">
        <v>1961</v>
      </c>
      <c r="G7698" s="8" t="inlineStr">
        <is>
          <t>Porsche</t>
        </is>
      </c>
      <c r="H7698" s="8" t="inlineStr">
        <is>
          <t>911 Turbo S</t>
        </is>
      </c>
      <c r="I7698" s="8" t="inlineStr">
        <is>
          <t>7PG6CGCVK99U0EKXL</t>
        </is>
      </c>
      <c r="J7698" s="8" t="inlineStr">
        <is>
          <t>02 - Sports / GT</t>
        </is>
      </c>
      <c r="K7698" s="12" t="n">
        <v>205000</v>
      </c>
      <c r="L7698" s="8" t="inlineStr">
        <is>
          <t>Illinois</t>
        </is>
      </c>
      <c r="M7698" s="13" t="n">
        <v>4839.55</v>
      </c>
      <c r="N7698" s="13" t="n">
        <v>3761.3</v>
      </c>
      <c r="O7698" s="8" t="n"/>
    </row>
    <row r="7699">
      <c r="A7699" s="8" t="inlineStr">
        <is>
          <t>CANON-202605-007539</t>
        </is>
      </c>
      <c r="B7699" s="9" t="inlineStr">
        <is>
          <t>2026-05</t>
        </is>
      </c>
      <c r="C7699" s="10" t="n">
        <v>46164</v>
      </c>
      <c r="D7699" s="9" t="inlineStr">
        <is>
          <t>Bound</t>
        </is>
      </c>
      <c r="E7699" s="8" t="inlineStr">
        <is>
          <t>Leopold Delacroix</t>
        </is>
      </c>
      <c r="F7699" s="11" t="n">
        <v>1979</v>
      </c>
      <c r="G7699" s="8" t="inlineStr">
        <is>
          <t>Mercedes-Benz</t>
        </is>
      </c>
      <c r="H7699" s="8" t="inlineStr">
        <is>
          <t>AMG GT</t>
        </is>
      </c>
      <c r="I7699" s="8" t="inlineStr">
        <is>
          <t>CVJU3XZRRAY7XXZ66</t>
        </is>
      </c>
      <c r="J7699" s="8" t="inlineStr">
        <is>
          <t>02 - Sports / GT</t>
        </is>
      </c>
      <c r="K7699" s="12" t="n">
        <v>145000</v>
      </c>
      <c r="L7699" s="8" t="inlineStr">
        <is>
          <t>California</t>
        </is>
      </c>
      <c r="M7699" s="13" t="n">
        <v>3397.92</v>
      </c>
      <c r="N7699" s="13" t="n">
        <v>2640.86</v>
      </c>
      <c r="O7699" s="8" t="n"/>
    </row>
    <row r="7700">
      <c r="A7700" s="8" t="inlineStr">
        <is>
          <t>CANON-202605-007540</t>
        </is>
      </c>
      <c r="B7700" s="9" t="inlineStr">
        <is>
          <t>2026-05</t>
        </is>
      </c>
      <c r="C7700" s="10" t="n">
        <v>46145</v>
      </c>
      <c r="D7700" s="9" t="inlineStr">
        <is>
          <t>Bound</t>
        </is>
      </c>
      <c r="E7700" s="8" t="inlineStr">
        <is>
          <t>Emiliano Blackwood</t>
        </is>
      </c>
      <c r="F7700" s="11" t="n">
        <v>1958</v>
      </c>
      <c r="G7700" s="8" t="inlineStr">
        <is>
          <t>Porsche</t>
        </is>
      </c>
      <c r="H7700" s="8" t="inlineStr">
        <is>
          <t>911 Turbo S</t>
        </is>
      </c>
      <c r="I7700" s="8" t="inlineStr">
        <is>
          <t>9SZWVX7P0SBW0GPS7</t>
        </is>
      </c>
      <c r="J7700" s="8" t="inlineStr">
        <is>
          <t>02 - Sports / GT</t>
        </is>
      </c>
      <c r="K7700" s="12" t="n">
        <v>160000</v>
      </c>
      <c r="L7700" s="8" t="inlineStr">
        <is>
          <t>Wisconsin</t>
        </is>
      </c>
      <c r="M7700" s="13" t="n">
        <v>3332.83</v>
      </c>
      <c r="N7700" s="13" t="n">
        <v>2590.28</v>
      </c>
      <c r="O7700" s="8" t="n"/>
    </row>
    <row r="7701">
      <c r="A7701" s="8" t="inlineStr">
        <is>
          <t>CANON-202605-007541</t>
        </is>
      </c>
      <c r="B7701" s="9" t="inlineStr">
        <is>
          <t>2026-05</t>
        </is>
      </c>
      <c r="C7701" s="10" t="n">
        <v>46170</v>
      </c>
      <c r="D7701" s="9" t="inlineStr">
        <is>
          <t>Bound</t>
        </is>
      </c>
      <c r="E7701" s="8" t="inlineStr">
        <is>
          <t>Fenwick Whitlock</t>
        </is>
      </c>
      <c r="F7701" s="11" t="n">
        <v>1956</v>
      </c>
      <c r="G7701" s="8" t="inlineStr">
        <is>
          <t>Mercedes-Benz</t>
        </is>
      </c>
      <c r="H7701" s="8" t="inlineStr">
        <is>
          <t>AMG GT</t>
        </is>
      </c>
      <c r="I7701" s="8" t="inlineStr">
        <is>
          <t>EZ89JESYHJCA6ZLNJ</t>
        </is>
      </c>
      <c r="J7701" s="8" t="inlineStr">
        <is>
          <t>02 - Sports / GT</t>
        </is>
      </c>
      <c r="K7701" s="12" t="n">
        <v>380000</v>
      </c>
      <c r="L7701" s="8" t="inlineStr">
        <is>
          <t>Montana</t>
        </is>
      </c>
      <c r="M7701" s="13" t="n">
        <v>5000.94</v>
      </c>
      <c r="N7701" s="13" t="n">
        <v>3886.73</v>
      </c>
      <c r="O7701" s="8" t="n"/>
    </row>
    <row r="7702">
      <c r="A7702" s="8" t="inlineStr">
        <is>
          <t>CANON-202605-007542</t>
        </is>
      </c>
      <c r="B7702" s="9" t="inlineStr">
        <is>
          <t>2026-05</t>
        </is>
      </c>
      <c r="C7702" s="10" t="n">
        <v>46171</v>
      </c>
      <c r="D7702" s="9" t="inlineStr">
        <is>
          <t>Bound</t>
        </is>
      </c>
      <c r="E7702" s="8" t="inlineStr">
        <is>
          <t>Everett Farkas</t>
        </is>
      </c>
      <c r="F7702" s="11" t="n">
        <v>2004</v>
      </c>
      <c r="G7702" s="8" t="inlineStr">
        <is>
          <t>Porsche</t>
        </is>
      </c>
      <c r="H7702" s="8" t="inlineStr">
        <is>
          <t>911 Turbo S</t>
        </is>
      </c>
      <c r="I7702" s="8" t="inlineStr">
        <is>
          <t>ZRPHT2U6SSYMAKC4J</t>
        </is>
      </c>
      <c r="J7702" s="8" t="inlineStr">
        <is>
          <t>02 - Sports / GT</t>
        </is>
      </c>
      <c r="K7702" s="12" t="n">
        <v>285000</v>
      </c>
      <c r="L7702" s="8" t="inlineStr">
        <is>
          <t>Arkansas</t>
        </is>
      </c>
      <c r="M7702" s="13" t="n">
        <v>5565.57</v>
      </c>
      <c r="N7702" s="13" t="n">
        <v>4325.56</v>
      </c>
      <c r="O7702" s="8" t="n"/>
    </row>
    <row r="7703">
      <c r="A7703" s="8" t="inlineStr">
        <is>
          <t>CANON-202605-007543</t>
        </is>
      </c>
      <c r="B7703" s="9" t="inlineStr">
        <is>
          <t>2026-05</t>
        </is>
      </c>
      <c r="C7703" s="10" t="n">
        <v>46156</v>
      </c>
      <c r="D7703" s="9" t="inlineStr">
        <is>
          <t>Bound</t>
        </is>
      </c>
      <c r="E7703" s="8" t="inlineStr">
        <is>
          <t>Callum Okonkwo</t>
        </is>
      </c>
      <c r="F7703" s="11" t="n">
        <v>2015</v>
      </c>
      <c r="G7703" s="8" t="inlineStr">
        <is>
          <t>BMW</t>
        </is>
      </c>
      <c r="H7703" s="8" t="inlineStr">
        <is>
          <t>M8 Competition</t>
        </is>
      </c>
      <c r="I7703" s="8" t="inlineStr">
        <is>
          <t>1NACU887TYDFCM252</t>
        </is>
      </c>
      <c r="J7703" s="8" t="inlineStr">
        <is>
          <t>02 - Sports / GT</t>
        </is>
      </c>
      <c r="K7703" s="12" t="n">
        <v>480000</v>
      </c>
      <c r="L7703" s="8" t="inlineStr">
        <is>
          <t>Iowa</t>
        </is>
      </c>
      <c r="M7703" s="13" t="n">
        <v>7471.7</v>
      </c>
      <c r="N7703" s="13" t="n">
        <v>5807.01</v>
      </c>
      <c r="O7703" s="8" t="n"/>
    </row>
    <row r="7704">
      <c r="A7704" s="8" t="inlineStr">
        <is>
          <t>CANON-202605-007545</t>
        </is>
      </c>
      <c r="B7704" s="9" t="inlineStr">
        <is>
          <t>2026-05</t>
        </is>
      </c>
      <c r="C7704" s="10" t="n">
        <v>46162</v>
      </c>
      <c r="D7704" s="9" t="inlineStr">
        <is>
          <t>Bound</t>
        </is>
      </c>
      <c r="E7704" s="8" t="inlineStr">
        <is>
          <t>Saoirse Kingsford</t>
        </is>
      </c>
      <c r="F7704" s="11" t="n">
        <v>1998</v>
      </c>
      <c r="G7704" s="8" t="inlineStr">
        <is>
          <t>Maserati</t>
        </is>
      </c>
      <c r="H7704" s="8" t="inlineStr">
        <is>
          <t>GranTurismo</t>
        </is>
      </c>
      <c r="I7704" s="8" t="inlineStr">
        <is>
          <t>6GW4K8SG7WY8K0AYZ</t>
        </is>
      </c>
      <c r="J7704" s="8" t="inlineStr">
        <is>
          <t>02 - Sports / GT</t>
        </is>
      </c>
      <c r="K7704" s="12" t="n">
        <v>605000</v>
      </c>
      <c r="L7704" s="8" t="inlineStr">
        <is>
          <t>New Jersey</t>
        </is>
      </c>
      <c r="M7704" s="13" t="n">
        <v>6752.03</v>
      </c>
      <c r="N7704" s="13" t="n">
        <v>5247.68</v>
      </c>
      <c r="O7704" s="8" t="n"/>
    </row>
    <row r="7705">
      <c r="A7705" s="8" t="inlineStr">
        <is>
          <t>CANON-202605-007547</t>
        </is>
      </c>
      <c r="B7705" s="9" t="inlineStr">
        <is>
          <t>2026-05</t>
        </is>
      </c>
      <c r="C7705" s="10" t="n">
        <v>46170</v>
      </c>
      <c r="D7705" s="9" t="inlineStr">
        <is>
          <t>Bound</t>
        </is>
      </c>
      <c r="E7705" s="8" t="inlineStr">
        <is>
          <t>Callum Merriweather</t>
        </is>
      </c>
      <c r="F7705" s="11" t="n">
        <v>1976</v>
      </c>
      <c r="G7705" s="8" t="inlineStr">
        <is>
          <t>BMW</t>
        </is>
      </c>
      <c r="H7705" s="8" t="inlineStr">
        <is>
          <t>M8 Competition</t>
        </is>
      </c>
      <c r="I7705" s="8" t="inlineStr">
        <is>
          <t>SWXFS9A451FZ39DS9</t>
        </is>
      </c>
      <c r="J7705" s="8" t="inlineStr">
        <is>
          <t>02 - Sports / GT</t>
        </is>
      </c>
      <c r="K7705" s="12" t="n">
        <v>1275000</v>
      </c>
      <c r="L7705" s="8" t="inlineStr">
        <is>
          <t>Kentucky</t>
        </is>
      </c>
      <c r="M7705" s="13" t="n">
        <v>17729.72</v>
      </c>
      <c r="N7705" s="13" t="n">
        <v>13779.54</v>
      </c>
      <c r="O7705" s="8" t="n"/>
    </row>
    <row r="7706">
      <c r="A7706" s="8" t="inlineStr">
        <is>
          <t>CANON-202605-007548</t>
        </is>
      </c>
      <c r="B7706" s="9" t="inlineStr">
        <is>
          <t>2026-05</t>
        </is>
      </c>
      <c r="C7706" s="10" t="n">
        <v>46159</v>
      </c>
      <c r="D7706" s="9" t="inlineStr">
        <is>
          <t>Bound</t>
        </is>
      </c>
      <c r="E7706" s="8" t="inlineStr">
        <is>
          <t>Fenwick Rourke</t>
        </is>
      </c>
      <c r="F7706" s="11" t="n">
        <v>2008</v>
      </c>
      <c r="G7706" s="8" t="inlineStr">
        <is>
          <t>Porsche</t>
        </is>
      </c>
      <c r="H7706" s="8" t="inlineStr">
        <is>
          <t>911 Turbo S</t>
        </is>
      </c>
      <c r="I7706" s="8" t="inlineStr">
        <is>
          <t>GWUTE3HL1LS2SBEYP</t>
        </is>
      </c>
      <c r="J7706" s="8" t="inlineStr">
        <is>
          <t>02 - Sports / GT</t>
        </is>
      </c>
      <c r="K7706" s="12" t="n">
        <v>1070000</v>
      </c>
      <c r="L7706" s="8" t="inlineStr">
        <is>
          <t>Texas</t>
        </is>
      </c>
      <c r="M7706" s="13" t="n">
        <v>12769.34</v>
      </c>
      <c r="N7706" s="13" t="n">
        <v>9924.33</v>
      </c>
      <c r="O7706" s="8" t="n"/>
    </row>
    <row r="7707">
      <c r="A7707" s="8" t="inlineStr">
        <is>
          <t>CANON-202605-007549</t>
        </is>
      </c>
      <c r="B7707" s="9" t="inlineStr">
        <is>
          <t>2026-05</t>
        </is>
      </c>
      <c r="C7707" s="10" t="n">
        <v>46166</v>
      </c>
      <c r="D7707" s="9" t="inlineStr">
        <is>
          <t>Bound</t>
        </is>
      </c>
      <c r="E7707" s="8" t="inlineStr">
        <is>
          <t>Anouk Vandermeer</t>
        </is>
      </c>
      <c r="F7707" s="11" t="n">
        <v>1999</v>
      </c>
      <c r="G7707" s="8" t="inlineStr">
        <is>
          <t>Aston Martin</t>
        </is>
      </c>
      <c r="H7707" s="8" t="inlineStr">
        <is>
          <t>DB12</t>
        </is>
      </c>
      <c r="I7707" s="8" t="inlineStr">
        <is>
          <t>K68WBB89Y888318H4</t>
        </is>
      </c>
      <c r="J7707" s="8" t="inlineStr">
        <is>
          <t>02 - Sports / GT</t>
        </is>
      </c>
      <c r="K7707" s="12" t="n">
        <v>315000</v>
      </c>
      <c r="L7707" s="8" t="inlineStr">
        <is>
          <t>New York</t>
        </is>
      </c>
      <c r="M7707" s="13" t="n">
        <v>5705.66</v>
      </c>
      <c r="N7707" s="13" t="n">
        <v>4434.44</v>
      </c>
      <c r="O7707" s="8" t="n"/>
    </row>
    <row r="7708">
      <c r="A7708" s="8" t="inlineStr">
        <is>
          <t>CANON-202605-007550</t>
        </is>
      </c>
      <c r="B7708" s="9" t="inlineStr">
        <is>
          <t>2026-05</t>
        </is>
      </c>
      <c r="C7708" s="10" t="n">
        <v>46151</v>
      </c>
      <c r="D7708" s="9" t="inlineStr">
        <is>
          <t>Bound</t>
        </is>
      </c>
      <c r="E7708" s="8" t="inlineStr">
        <is>
          <t>Priya Fairweather</t>
        </is>
      </c>
      <c r="F7708" s="11" t="n">
        <v>1984</v>
      </c>
      <c r="G7708" s="8" t="inlineStr">
        <is>
          <t>Ferrari</t>
        </is>
      </c>
      <c r="H7708" s="8" t="inlineStr">
        <is>
          <t>SF90 Stradale</t>
        </is>
      </c>
      <c r="I7708" s="8" t="inlineStr">
        <is>
          <t>JPTYX3BZ7W7BEXY1L</t>
        </is>
      </c>
      <c r="J7708" s="8" t="inlineStr">
        <is>
          <t>03 - Supercar</t>
        </is>
      </c>
      <c r="K7708" s="12" t="n">
        <v>930000</v>
      </c>
      <c r="L7708" s="8" t="inlineStr">
        <is>
          <t>Illinois</t>
        </is>
      </c>
      <c r="M7708" s="13" t="n">
        <v>22670.94</v>
      </c>
      <c r="N7708" s="13" t="n">
        <v>17619.85</v>
      </c>
      <c r="O7708" s="8" t="n"/>
    </row>
    <row r="7709">
      <c r="A7709" s="8" t="inlineStr">
        <is>
          <t>CANON-202605-007552</t>
        </is>
      </c>
      <c r="B7709" s="9" t="inlineStr">
        <is>
          <t>2026-05</t>
        </is>
      </c>
      <c r="C7709" s="10" t="n">
        <v>46170</v>
      </c>
      <c r="D7709" s="9" t="inlineStr">
        <is>
          <t>Bound</t>
        </is>
      </c>
      <c r="E7709" s="8" t="inlineStr">
        <is>
          <t>Saoirse Larsson</t>
        </is>
      </c>
      <c r="F7709" s="11" t="n">
        <v>2023</v>
      </c>
      <c r="G7709" s="8" t="inlineStr">
        <is>
          <t>Mercedes-Benz</t>
        </is>
      </c>
      <c r="H7709" s="8" t="inlineStr">
        <is>
          <t>AMG GT</t>
        </is>
      </c>
      <c r="I7709" s="8" t="inlineStr">
        <is>
          <t>5G12RNV0DHJW3JB4C</t>
        </is>
      </c>
      <c r="J7709" s="8" t="inlineStr">
        <is>
          <t>02 - Sports / GT</t>
        </is>
      </c>
      <c r="K7709" s="12" t="n">
        <v>1775000</v>
      </c>
      <c r="L7709" s="8" t="inlineStr">
        <is>
          <t>California</t>
        </is>
      </c>
      <c r="M7709" s="13" t="n">
        <v>24866.75</v>
      </c>
      <c r="N7709" s="13" t="n">
        <v>19326.44</v>
      </c>
      <c r="O7709" s="8" t="n"/>
    </row>
    <row r="7710">
      <c r="A7710" s="8" t="inlineStr">
        <is>
          <t>CANON-202605-007553</t>
        </is>
      </c>
      <c r="B7710" s="9" t="inlineStr">
        <is>
          <t>2026-05</t>
        </is>
      </c>
      <c r="C7710" s="10" t="n">
        <v>46150</v>
      </c>
      <c r="D7710" s="9" t="inlineStr">
        <is>
          <t>Bound</t>
        </is>
      </c>
      <c r="E7710" s="8" t="inlineStr">
        <is>
          <t>Lorenzo Underwood</t>
        </is>
      </c>
      <c r="F7710" s="11" t="n">
        <v>1980</v>
      </c>
      <c r="G7710" s="8" t="inlineStr">
        <is>
          <t>Porsche</t>
        </is>
      </c>
      <c r="H7710" s="8" t="inlineStr">
        <is>
          <t>911 Turbo S</t>
        </is>
      </c>
      <c r="I7710" s="8" t="inlineStr">
        <is>
          <t>Z775LJML9L6HUXU0B</t>
        </is>
      </c>
      <c r="J7710" s="8" t="inlineStr">
        <is>
          <t>02 - Sports / GT</t>
        </is>
      </c>
      <c r="K7710" s="12" t="n">
        <v>380000</v>
      </c>
      <c r="L7710" s="8" t="inlineStr">
        <is>
          <t>Hawaii</t>
        </is>
      </c>
      <c r="M7710" s="13" t="n">
        <v>6990.57</v>
      </c>
      <c r="N7710" s="13" t="n">
        <v>5433.07</v>
      </c>
      <c r="O7710" s="8" t="n"/>
    </row>
    <row r="7711">
      <c r="A7711" s="8" t="inlineStr">
        <is>
          <t>CANON-202605-007554</t>
        </is>
      </c>
      <c r="B7711" s="9" t="inlineStr">
        <is>
          <t>2026-05</t>
        </is>
      </c>
      <c r="C7711" s="10" t="n">
        <v>46169</v>
      </c>
      <c r="D7711" s="9" t="inlineStr">
        <is>
          <t>Bound</t>
        </is>
      </c>
      <c r="E7711" s="8" t="inlineStr">
        <is>
          <t>Emiliano Montoya</t>
        </is>
      </c>
      <c r="F7711" s="11" t="n">
        <v>1973</v>
      </c>
      <c r="G7711" s="8" t="inlineStr">
        <is>
          <t>Porsche</t>
        </is>
      </c>
      <c r="H7711" s="8" t="inlineStr">
        <is>
          <t>911 Turbo S</t>
        </is>
      </c>
      <c r="I7711" s="8" t="inlineStr">
        <is>
          <t>0TS3JM62U7WKLXKAE</t>
        </is>
      </c>
      <c r="J7711" s="8" t="inlineStr">
        <is>
          <t>02 - Sports / GT</t>
        </is>
      </c>
      <c r="K7711" s="12" t="n">
        <v>485000</v>
      </c>
      <c r="L7711" s="8" t="inlineStr">
        <is>
          <t>Rhode Island</t>
        </is>
      </c>
      <c r="M7711" s="13" t="n">
        <v>9402.59</v>
      </c>
      <c r="N7711" s="13" t="n">
        <v>7307.69</v>
      </c>
      <c r="O7711" s="8" t="n"/>
    </row>
    <row r="7712">
      <c r="A7712" s="8" t="inlineStr">
        <is>
          <t>CANON-202605-007555</t>
        </is>
      </c>
      <c r="B7712" s="9" t="inlineStr">
        <is>
          <t>2026-05</t>
        </is>
      </c>
      <c r="C7712" s="10" t="n">
        <v>46160</v>
      </c>
      <c r="D7712" s="9" t="inlineStr">
        <is>
          <t>Bound</t>
        </is>
      </c>
      <c r="E7712" s="8" t="inlineStr">
        <is>
          <t>Mireille Castellanos</t>
        </is>
      </c>
      <c r="F7712" s="11" t="n">
        <v>2001</v>
      </c>
      <c r="G7712" s="8" t="inlineStr">
        <is>
          <t>Bentley</t>
        </is>
      </c>
      <c r="H7712" s="8" t="inlineStr">
        <is>
          <t>4.5 Litre</t>
        </is>
      </c>
      <c r="I7712" s="8" t="inlineStr">
        <is>
          <t>BHRDR38EE6C55MXH1</t>
        </is>
      </c>
      <c r="J7712" s="8" t="inlineStr">
        <is>
          <t>06 - Vintage Pre-War (pre-1946)</t>
        </is>
      </c>
      <c r="K7712" s="12" t="n">
        <v>1950000</v>
      </c>
      <c r="L7712" s="8" t="inlineStr">
        <is>
          <t>Connecticut</t>
        </is>
      </c>
      <c r="M7712" s="13" t="n">
        <v>14010.57</v>
      </c>
      <c r="N7712" s="13" t="n">
        <v>10889.02</v>
      </c>
      <c r="O7712" s="8" t="n"/>
    </row>
    <row r="7713">
      <c r="A7713" s="8" t="inlineStr">
        <is>
          <t>CANON-202605-007556</t>
        </is>
      </c>
      <c r="B7713" s="9" t="inlineStr">
        <is>
          <t>2026-05</t>
        </is>
      </c>
      <c r="C7713" s="10" t="n">
        <v>46166</v>
      </c>
      <c r="D7713" s="9" t="inlineStr">
        <is>
          <t>Bound</t>
        </is>
      </c>
      <c r="E7713" s="8" t="inlineStr">
        <is>
          <t>Leopold Okonkwo</t>
        </is>
      </c>
      <c r="F7713" s="11" t="n">
        <v>2000</v>
      </c>
      <c r="G7713" s="8" t="inlineStr">
        <is>
          <t>Bentley</t>
        </is>
      </c>
      <c r="H7713" s="8" t="inlineStr">
        <is>
          <t>Continental GT</t>
        </is>
      </c>
      <c r="I7713" s="8" t="inlineStr">
        <is>
          <t>WE7YZ2DGAWFMEY3UM</t>
        </is>
      </c>
      <c r="J7713" s="8" t="inlineStr">
        <is>
          <t>02 - Sports / GT</t>
        </is>
      </c>
      <c r="K7713" s="12" t="n">
        <v>175000</v>
      </c>
      <c r="L7713" s="8" t="inlineStr">
        <is>
          <t>New Jersey</t>
        </is>
      </c>
      <c r="M7713" s="13" t="n">
        <v>2764.34</v>
      </c>
      <c r="N7713" s="13" t="n">
        <v>2148.45</v>
      </c>
      <c r="O7713" s="8" t="n"/>
    </row>
    <row r="7714">
      <c r="A7714" s="8" t="inlineStr">
        <is>
          <t>CANON-202605-007559</t>
        </is>
      </c>
      <c r="B7714" s="9" t="inlineStr">
        <is>
          <t>2026-05</t>
        </is>
      </c>
      <c r="C7714" s="10" t="n">
        <v>46168</v>
      </c>
      <c r="D7714" s="9" t="inlineStr">
        <is>
          <t>Bound</t>
        </is>
      </c>
      <c r="E7714" s="8" t="inlineStr">
        <is>
          <t>Leopold Ashcombe</t>
        </is>
      </c>
      <c r="F7714" s="11" t="n">
        <v>1977</v>
      </c>
      <c r="G7714" s="8" t="inlineStr">
        <is>
          <t>Ferrari</t>
        </is>
      </c>
      <c r="H7714" s="8" t="inlineStr">
        <is>
          <t>SF90 Stradale</t>
        </is>
      </c>
      <c r="I7714" s="8" t="inlineStr">
        <is>
          <t>8D6H4X1ML8HJDRZT1</t>
        </is>
      </c>
      <c r="J7714" s="8" t="inlineStr">
        <is>
          <t>03 - Supercar</t>
        </is>
      </c>
      <c r="K7714" s="12" t="n">
        <v>355000</v>
      </c>
      <c r="L7714" s="8" t="inlineStr">
        <is>
          <t>Ohio</t>
        </is>
      </c>
      <c r="M7714" s="13" t="n">
        <v>10706.93</v>
      </c>
      <c r="N7714" s="13" t="n">
        <v>8321.43</v>
      </c>
      <c r="O7714" s="8" t="n"/>
    </row>
    <row r="7715">
      <c r="A7715" s="8" t="inlineStr">
        <is>
          <t>CANON-202605-007560</t>
        </is>
      </c>
      <c r="B7715" s="9" t="inlineStr">
        <is>
          <t>2026-05</t>
        </is>
      </c>
      <c r="C7715" s="10" t="n">
        <v>46149</v>
      </c>
      <c r="D7715" s="9" t="inlineStr">
        <is>
          <t>Bound</t>
        </is>
      </c>
      <c r="E7715" s="8" t="inlineStr">
        <is>
          <t>Ramona Kingsford</t>
        </is>
      </c>
      <c r="F7715" s="11" t="n">
        <v>2016</v>
      </c>
      <c r="G7715" s="8" t="inlineStr">
        <is>
          <t>Aston Martin</t>
        </is>
      </c>
      <c r="H7715" s="8" t="inlineStr">
        <is>
          <t>DB5</t>
        </is>
      </c>
      <c r="I7715" s="8" t="inlineStr">
        <is>
          <t>JML7BB264BPG44X6X</t>
        </is>
      </c>
      <c r="J7715" s="8" t="inlineStr">
        <is>
          <t>07 - Post-War Classic (1946-1972)</t>
        </is>
      </c>
      <c r="K7715" s="12" t="n">
        <v>925000</v>
      </c>
      <c r="L7715" s="8" t="inlineStr">
        <is>
          <t>Kentucky</t>
        </is>
      </c>
      <c r="M7715" s="13" t="n">
        <v>10056.32</v>
      </c>
      <c r="N7715" s="13" t="n">
        <v>7815.77</v>
      </c>
      <c r="O7715" s="8" t="n"/>
    </row>
    <row r="7716">
      <c r="A7716" s="8" t="inlineStr">
        <is>
          <t>CANON-202605-007561</t>
        </is>
      </c>
      <c r="B7716" s="9" t="inlineStr">
        <is>
          <t>2026-05</t>
        </is>
      </c>
      <c r="C7716" s="10" t="n">
        <v>46156</v>
      </c>
      <c r="D7716" s="9" t="inlineStr">
        <is>
          <t>Bound</t>
        </is>
      </c>
      <c r="E7716" s="8" t="inlineStr">
        <is>
          <t>Mireille Vandermeer</t>
        </is>
      </c>
      <c r="F7716" s="11" t="n">
        <v>2020</v>
      </c>
      <c r="G7716" s="8" t="inlineStr">
        <is>
          <t>Mercedes-Benz</t>
        </is>
      </c>
      <c r="H7716" s="8" t="inlineStr">
        <is>
          <t>AMG GT</t>
        </is>
      </c>
      <c r="I7716" s="8" t="inlineStr">
        <is>
          <t>9G24NFWJH3FKZ1KEK</t>
        </is>
      </c>
      <c r="J7716" s="8" t="inlineStr">
        <is>
          <t>02 - Sports / GT</t>
        </is>
      </c>
      <c r="K7716" s="12" t="n">
        <v>565000</v>
      </c>
      <c r="L7716" s="8" t="inlineStr">
        <is>
          <t>Maryland</t>
        </is>
      </c>
      <c r="M7716" s="13" t="n">
        <v>6582.78</v>
      </c>
      <c r="N7716" s="13" t="n">
        <v>5116.14</v>
      </c>
      <c r="O7716" s="8" t="n"/>
    </row>
    <row r="7717">
      <c r="A7717" s="8" t="inlineStr">
        <is>
          <t>CANON-202605-007562</t>
        </is>
      </c>
      <c r="B7717" s="9" t="inlineStr">
        <is>
          <t>2026-05</t>
        </is>
      </c>
      <c r="C7717" s="10" t="n">
        <v>46165</v>
      </c>
      <c r="D7717" s="9" t="inlineStr">
        <is>
          <t>Bound</t>
        </is>
      </c>
      <c r="E7717" s="8" t="inlineStr">
        <is>
          <t>Horace Rourke</t>
        </is>
      </c>
      <c r="F7717" s="11" t="n">
        <v>1997</v>
      </c>
      <c r="G7717" s="8" t="inlineStr">
        <is>
          <t>Bentley</t>
        </is>
      </c>
      <c r="H7717" s="8" t="inlineStr">
        <is>
          <t>Continental GT</t>
        </is>
      </c>
      <c r="I7717" s="8" t="inlineStr">
        <is>
          <t>SJ84UB6MTXC8JUGAN</t>
        </is>
      </c>
      <c r="J7717" s="8" t="inlineStr">
        <is>
          <t>02 - Sports / GT</t>
        </is>
      </c>
      <c r="K7717" s="12" t="n">
        <v>635000</v>
      </c>
      <c r="L7717" s="8" t="inlineStr">
        <is>
          <t>California</t>
        </is>
      </c>
      <c r="M7717" s="13" t="n">
        <v>10513.44</v>
      </c>
      <c r="N7717" s="13" t="n">
        <v>8171.05</v>
      </c>
      <c r="O7717" s="8" t="n"/>
    </row>
    <row r="7718">
      <c r="A7718" s="8" t="inlineStr">
        <is>
          <t>CANON-202605-007563</t>
        </is>
      </c>
      <c r="B7718" s="9" t="inlineStr">
        <is>
          <t>2026-05</t>
        </is>
      </c>
      <c r="C7718" s="10" t="n">
        <v>46169</v>
      </c>
      <c r="D7718" s="9" t="inlineStr">
        <is>
          <t>Bound</t>
        </is>
      </c>
      <c r="E7718" s="8" t="inlineStr">
        <is>
          <t>Priya Kingsford</t>
        </is>
      </c>
      <c r="F7718" s="11" t="n">
        <v>2007</v>
      </c>
      <c r="G7718" s="8" t="inlineStr">
        <is>
          <t>McLaren</t>
        </is>
      </c>
      <c r="H7718" s="8" t="inlineStr">
        <is>
          <t>750S</t>
        </is>
      </c>
      <c r="I7718" s="8" t="inlineStr">
        <is>
          <t>4YAUMBE78GNTZMDHV</t>
        </is>
      </c>
      <c r="J7718" s="8" t="inlineStr">
        <is>
          <t>03 - Supercar</t>
        </is>
      </c>
      <c r="K7718" s="12" t="n">
        <v>1690000</v>
      </c>
      <c r="L7718" s="8" t="inlineStr">
        <is>
          <t>Rhode Island</t>
        </is>
      </c>
      <c r="M7718" s="13" t="n">
        <v>34947.92</v>
      </c>
      <c r="N7718" s="13" t="n">
        <v>27161.52</v>
      </c>
      <c r="O7718" s="8" t="n"/>
    </row>
    <row r="7719">
      <c r="A7719" s="8" t="inlineStr">
        <is>
          <t>CANON-202605-007564</t>
        </is>
      </c>
      <c r="B7719" s="9" t="inlineStr">
        <is>
          <t>2026-05</t>
        </is>
      </c>
      <c r="C7719" s="10" t="n">
        <v>46168</v>
      </c>
      <c r="D7719" s="9" t="inlineStr">
        <is>
          <t>Bound</t>
        </is>
      </c>
      <c r="E7719" s="8" t="inlineStr">
        <is>
          <t>Delphine Pennington</t>
        </is>
      </c>
      <c r="F7719" s="11" t="n">
        <v>2009</v>
      </c>
      <c r="G7719" s="8" t="inlineStr">
        <is>
          <t>Bentley</t>
        </is>
      </c>
      <c r="H7719" s="8" t="inlineStr">
        <is>
          <t>Continental GT</t>
        </is>
      </c>
      <c r="I7719" s="8" t="inlineStr">
        <is>
          <t>3EE32BLZP8JJ60JAM</t>
        </is>
      </c>
      <c r="J7719" s="8" t="inlineStr">
        <is>
          <t>02 - Sports / GT</t>
        </is>
      </c>
      <c r="K7719" s="12" t="n">
        <v>770000</v>
      </c>
      <c r="L7719" s="8" t="inlineStr">
        <is>
          <t>California</t>
        </is>
      </c>
      <c r="M7719" s="13" t="n">
        <v>12748.58</v>
      </c>
      <c r="N7719" s="13" t="n">
        <v>9908.200000000001</v>
      </c>
      <c r="O7719" s="8" t="n"/>
    </row>
    <row r="7720">
      <c r="A7720" s="8" t="inlineStr">
        <is>
          <t>CANON-202605-007565</t>
        </is>
      </c>
      <c r="B7720" s="9" t="inlineStr">
        <is>
          <t>2026-05</t>
        </is>
      </c>
      <c r="C7720" s="10" t="n">
        <v>46143</v>
      </c>
      <c r="D7720" s="9" t="inlineStr">
        <is>
          <t>Bound</t>
        </is>
      </c>
      <c r="E7720" s="8" t="inlineStr">
        <is>
          <t>Sunniva Underwood</t>
        </is>
      </c>
      <c r="F7720" s="11" t="n">
        <v>1963</v>
      </c>
      <c r="G7720" s="8" t="inlineStr">
        <is>
          <t>Bentley</t>
        </is>
      </c>
      <c r="H7720" s="8" t="inlineStr">
        <is>
          <t>Continental GT</t>
        </is>
      </c>
      <c r="I7720" s="8" t="inlineStr">
        <is>
          <t>6YCZLW4BD4518RUN8</t>
        </is>
      </c>
      <c r="J7720" s="8" t="inlineStr">
        <is>
          <t>02 - Sports / GT</t>
        </is>
      </c>
      <c r="K7720" s="12" t="n">
        <v>385000</v>
      </c>
      <c r="L7720" s="8" t="inlineStr">
        <is>
          <t>Indiana</t>
        </is>
      </c>
      <c r="M7720" s="13" t="n">
        <v>6701.18</v>
      </c>
      <c r="N7720" s="13" t="n">
        <v>5208.16</v>
      </c>
      <c r="O7720" s="8" t="n"/>
    </row>
    <row r="7721">
      <c r="A7721" s="8" t="inlineStr">
        <is>
          <t>CANON-202605-007566</t>
        </is>
      </c>
      <c r="B7721" s="9" t="inlineStr">
        <is>
          <t>2026-05</t>
        </is>
      </c>
      <c r="C7721" s="10" t="n">
        <v>46145</v>
      </c>
      <c r="D7721" s="9" t="inlineStr">
        <is>
          <t>Bound</t>
        </is>
      </c>
      <c r="E7721" s="8" t="inlineStr">
        <is>
          <t>Emiliano Harrington</t>
        </is>
      </c>
      <c r="F7721" s="11" t="n">
        <v>1999</v>
      </c>
      <c r="G7721" s="8" t="inlineStr">
        <is>
          <t>Mercedes-Benz</t>
        </is>
      </c>
      <c r="H7721" s="8" t="inlineStr">
        <is>
          <t>AMG GT</t>
        </is>
      </c>
      <c r="I7721" s="8" t="inlineStr">
        <is>
          <t>LE86YTB98FD5ZUB5L</t>
        </is>
      </c>
      <c r="J7721" s="8" t="inlineStr">
        <is>
          <t>02 - Sports / GT</t>
        </is>
      </c>
      <c r="K7721" s="12" t="n">
        <v>290000</v>
      </c>
      <c r="L7721" s="8" t="inlineStr">
        <is>
          <t>Maine</t>
        </is>
      </c>
      <c r="M7721" s="13" t="n">
        <v>4432.08</v>
      </c>
      <c r="N7721" s="13" t="n">
        <v>3444.61</v>
      </c>
      <c r="O7721" s="8" t="n"/>
    </row>
    <row r="7722">
      <c r="A7722" s="8" t="inlineStr">
        <is>
          <t>CANON-202605-007567</t>
        </is>
      </c>
      <c r="B7722" s="9" t="inlineStr">
        <is>
          <t>2026-05</t>
        </is>
      </c>
      <c r="C7722" s="10" t="n">
        <v>46147</v>
      </c>
      <c r="D7722" s="9" t="inlineStr">
        <is>
          <t>Bound</t>
        </is>
      </c>
      <c r="E7722" s="8" t="inlineStr">
        <is>
          <t>Priya Harrington</t>
        </is>
      </c>
      <c r="F7722" s="11" t="n">
        <v>1981</v>
      </c>
      <c r="G7722" s="8" t="inlineStr">
        <is>
          <t>Ringbrothers</t>
        </is>
      </c>
      <c r="H7722" s="8" t="inlineStr">
        <is>
          <t>Mustang</t>
        </is>
      </c>
      <c r="I7722" s="8" t="inlineStr">
        <is>
          <t>G4RVKW56UKC8PKZYW</t>
        </is>
      </c>
      <c r="J7722" s="8" t="inlineStr">
        <is>
          <t>11 - Restomod / Coachbuilt / Bespoke</t>
        </is>
      </c>
      <c r="K7722" s="12" t="n">
        <v>530000</v>
      </c>
      <c r="L7722" s="8" t="inlineStr">
        <is>
          <t>Connecticut</t>
        </is>
      </c>
      <c r="M7722" s="13" t="n">
        <v>8736</v>
      </c>
      <c r="N7722" s="13" t="n">
        <v>6789.62</v>
      </c>
      <c r="O7722" s="8" t="n"/>
    </row>
    <row r="7723">
      <c r="A7723" s="8" t="inlineStr">
        <is>
          <t>CANON-202605-007569</t>
        </is>
      </c>
      <c r="B7723" s="9" t="inlineStr">
        <is>
          <t>2026-05</t>
        </is>
      </c>
      <c r="C7723" s="10" t="n">
        <v>46161</v>
      </c>
      <c r="D7723" s="9" t="inlineStr">
        <is>
          <t>Bound</t>
        </is>
      </c>
      <c r="E7723" s="8" t="inlineStr">
        <is>
          <t>Horace Merriweather</t>
        </is>
      </c>
      <c r="F7723" s="11" t="n">
        <v>1988</v>
      </c>
      <c r="G7723" s="8" t="inlineStr">
        <is>
          <t>Aston Martin</t>
        </is>
      </c>
      <c r="H7723" s="8" t="inlineStr">
        <is>
          <t>DB5</t>
        </is>
      </c>
      <c r="I7723" s="8" t="inlineStr">
        <is>
          <t>KDB8CULJAD81KBXS4</t>
        </is>
      </c>
      <c r="J7723" s="8" t="inlineStr">
        <is>
          <t>07 - Post-War Classic (1946-1972)</t>
        </is>
      </c>
      <c r="K7723" s="12" t="n">
        <v>1950000</v>
      </c>
      <c r="L7723" s="8" t="inlineStr">
        <is>
          <t>New Jersey</t>
        </is>
      </c>
      <c r="M7723" s="13" t="n">
        <v>12722.83</v>
      </c>
      <c r="N7723" s="13" t="n">
        <v>9888.18</v>
      </c>
      <c r="O7723" s="8" t="n"/>
    </row>
    <row r="7724">
      <c r="A7724" s="8" t="inlineStr">
        <is>
          <t>CANON-202605-007571</t>
        </is>
      </c>
      <c r="B7724" s="9" t="inlineStr">
        <is>
          <t>2026-05</t>
        </is>
      </c>
      <c r="C7724" s="10" t="n">
        <v>46167</v>
      </c>
      <c r="D7724" s="9" t="inlineStr">
        <is>
          <t>Bound</t>
        </is>
      </c>
      <c r="E7724" s="8" t="inlineStr">
        <is>
          <t>Marisol Bellandi</t>
        </is>
      </c>
      <c r="F7724" s="11" t="n">
        <v>1971</v>
      </c>
      <c r="G7724" s="8" t="inlineStr">
        <is>
          <t>Ferrari</t>
        </is>
      </c>
      <c r="H7724" s="8" t="inlineStr">
        <is>
          <t>SF90 Stradale</t>
        </is>
      </c>
      <c r="I7724" s="8" t="inlineStr">
        <is>
          <t>G600816NLKG4C8EH2</t>
        </is>
      </c>
      <c r="J7724" s="8" t="inlineStr">
        <is>
          <t>03 - Supercar</t>
        </is>
      </c>
      <c r="K7724" s="12" t="n">
        <v>300000</v>
      </c>
      <c r="L7724" s="8" t="inlineStr">
        <is>
          <t>Ohio</t>
        </is>
      </c>
      <c r="M7724" s="13" t="n">
        <v>9048.110000000001</v>
      </c>
      <c r="N7724" s="13" t="n">
        <v>7032.19</v>
      </c>
      <c r="O7724" s="8" t="n"/>
    </row>
    <row r="7725">
      <c r="A7725" s="8" t="inlineStr">
        <is>
          <t>CANON-202605-007572</t>
        </is>
      </c>
      <c r="B7725" s="9" t="inlineStr">
        <is>
          <t>2026-05</t>
        </is>
      </c>
      <c r="C7725" s="10" t="n">
        <v>46145</v>
      </c>
      <c r="D7725" s="9" t="inlineStr">
        <is>
          <t>Bound</t>
        </is>
      </c>
      <c r="E7725" s="8" t="inlineStr">
        <is>
          <t>Ottilie Blackwood</t>
        </is>
      </c>
      <c r="F7725" s="11" t="n">
        <v>2002</v>
      </c>
      <c r="G7725" s="8" t="inlineStr">
        <is>
          <t>BMW</t>
        </is>
      </c>
      <c r="H7725" s="8" t="inlineStr">
        <is>
          <t>M8 Competition</t>
        </is>
      </c>
      <c r="I7725" s="8" t="inlineStr">
        <is>
          <t>0ZB7X0GWAWRFLZ3YD</t>
        </is>
      </c>
      <c r="J7725" s="8" t="inlineStr">
        <is>
          <t>02 - Sports / GT</t>
        </is>
      </c>
      <c r="K7725" s="12" t="n">
        <v>555000</v>
      </c>
      <c r="L7725" s="8" t="inlineStr">
        <is>
          <t>North Carolina</t>
        </is>
      </c>
      <c r="M7725" s="13" t="n">
        <v>7827.59</v>
      </c>
      <c r="N7725" s="13" t="n">
        <v>6083.6</v>
      </c>
      <c r="O7725" s="8" t="n"/>
    </row>
    <row r="7726">
      <c r="A7726" s="8" t="inlineStr">
        <is>
          <t>CANON-202605-007573</t>
        </is>
      </c>
      <c r="B7726" s="9" t="inlineStr">
        <is>
          <t>2026-05</t>
        </is>
      </c>
      <c r="C7726" s="10" t="n">
        <v>46144</v>
      </c>
      <c r="D7726" s="9" t="inlineStr">
        <is>
          <t>Bound</t>
        </is>
      </c>
      <c r="E7726" s="8" t="inlineStr">
        <is>
          <t>Saoirse Kingsford</t>
        </is>
      </c>
      <c r="F7726" s="11" t="n">
        <v>2019</v>
      </c>
      <c r="G7726" s="8" t="inlineStr">
        <is>
          <t>Aston Martin</t>
        </is>
      </c>
      <c r="H7726" s="8" t="inlineStr">
        <is>
          <t>DB5</t>
        </is>
      </c>
      <c r="I7726" s="8" t="inlineStr">
        <is>
          <t>U8TYW6H99XFT9UAGM</t>
        </is>
      </c>
      <c r="J7726" s="8" t="inlineStr">
        <is>
          <t>07 - Post-War Classic (1946-1972)</t>
        </is>
      </c>
      <c r="K7726" s="12" t="n">
        <v>985000</v>
      </c>
      <c r="L7726" s="8" t="inlineStr">
        <is>
          <t>Tennessee</t>
        </is>
      </c>
      <c r="M7726" s="13" t="n">
        <v>7831.68</v>
      </c>
      <c r="N7726" s="13" t="n">
        <v>6086.78</v>
      </c>
      <c r="O7726" s="8" t="n"/>
    </row>
    <row r="7727">
      <c r="A7727" s="8" t="inlineStr">
        <is>
          <t>CANON-202605-007574</t>
        </is>
      </c>
      <c r="B7727" s="9" t="inlineStr">
        <is>
          <t>2026-05</t>
        </is>
      </c>
      <c r="C7727" s="10" t="n">
        <v>46158</v>
      </c>
      <c r="D7727" s="9" t="inlineStr">
        <is>
          <t>Bound</t>
        </is>
      </c>
      <c r="E7727" s="8" t="inlineStr">
        <is>
          <t>Fenwick Chattopadhyay</t>
        </is>
      </c>
      <c r="F7727" s="11" t="n">
        <v>2000</v>
      </c>
      <c r="G7727" s="8" t="inlineStr">
        <is>
          <t>Ferrari</t>
        </is>
      </c>
      <c r="H7727" s="8" t="inlineStr">
        <is>
          <t>SF90 Stradale</t>
        </is>
      </c>
      <c r="I7727" s="8" t="inlineStr">
        <is>
          <t>NEBGV4XKE36SB7MAM</t>
        </is>
      </c>
      <c r="J7727" s="8" t="inlineStr">
        <is>
          <t>03 - Supercar</t>
        </is>
      </c>
      <c r="K7727" s="12" t="n">
        <v>845000</v>
      </c>
      <c r="L7727" s="8" t="inlineStr">
        <is>
          <t>Nebraska</t>
        </is>
      </c>
      <c r="M7727" s="13" t="n">
        <v>19690.09</v>
      </c>
      <c r="N7727" s="13" t="n">
        <v>15303.14</v>
      </c>
      <c r="O7727" s="8" t="n"/>
    </row>
    <row r="7728">
      <c r="A7728" s="8" t="inlineStr">
        <is>
          <t>CANON-202605-007575</t>
        </is>
      </c>
      <c r="B7728" s="9" t="inlineStr">
        <is>
          <t>2026-05</t>
        </is>
      </c>
      <c r="C7728" s="10" t="n">
        <v>46164</v>
      </c>
      <c r="D7728" s="9" t="inlineStr">
        <is>
          <t>Bound</t>
        </is>
      </c>
      <c r="E7728" s="8" t="inlineStr">
        <is>
          <t>Ramona Larsson</t>
        </is>
      </c>
      <c r="F7728" s="11" t="n">
        <v>2003</v>
      </c>
      <c r="G7728" s="8" t="inlineStr">
        <is>
          <t>Porsche</t>
        </is>
      </c>
      <c r="H7728" s="8" t="inlineStr">
        <is>
          <t>911 Turbo S</t>
        </is>
      </c>
      <c r="I7728" s="8" t="inlineStr">
        <is>
          <t>XNF3B610Z3Y080T8T</t>
        </is>
      </c>
      <c r="J7728" s="8" t="inlineStr">
        <is>
          <t>02 - Sports / GT</t>
        </is>
      </c>
      <c r="K7728" s="12" t="n">
        <v>1370000</v>
      </c>
      <c r="L7728" s="8" t="inlineStr">
        <is>
          <t>Massachusetts</t>
        </is>
      </c>
      <c r="M7728" s="13" t="n">
        <v>17771.23</v>
      </c>
      <c r="N7728" s="13" t="n">
        <v>13811.8</v>
      </c>
      <c r="O7728" s="8" t="n"/>
    </row>
    <row r="7729">
      <c r="A7729" s="8" t="inlineStr">
        <is>
          <t>CANON-202605-007577</t>
        </is>
      </c>
      <c r="B7729" s="9" t="inlineStr">
        <is>
          <t>2026-05</t>
        </is>
      </c>
      <c r="C7729" s="10" t="n">
        <v>46153</v>
      </c>
      <c r="D7729" s="9" t="inlineStr">
        <is>
          <t>Bound</t>
        </is>
      </c>
      <c r="E7729" s="8" t="inlineStr">
        <is>
          <t>Saoirse Harrington</t>
        </is>
      </c>
      <c r="F7729" s="11" t="n">
        <v>1996</v>
      </c>
      <c r="G7729" s="8" t="inlineStr">
        <is>
          <t>Mercedes-Benz</t>
        </is>
      </c>
      <c r="H7729" s="8" t="inlineStr">
        <is>
          <t>AMG GT</t>
        </is>
      </c>
      <c r="I7729" s="8" t="inlineStr">
        <is>
          <t>M3UKS4GNPVYW5VKX2</t>
        </is>
      </c>
      <c r="J7729" s="8" t="inlineStr">
        <is>
          <t>02 - Sports / GT</t>
        </is>
      </c>
      <c r="K7729" s="12" t="n">
        <v>580000</v>
      </c>
      <c r="L7729" s="8" t="inlineStr">
        <is>
          <t>New Hampshire</t>
        </is>
      </c>
      <c r="M7729" s="13" t="n">
        <v>7397.74</v>
      </c>
      <c r="N7729" s="13" t="n">
        <v>5749.52</v>
      </c>
      <c r="O7729" s="8" t="n"/>
    </row>
    <row r="7730">
      <c r="A7730" s="8" t="inlineStr">
        <is>
          <t>CANON-202605-007578</t>
        </is>
      </c>
      <c r="B7730" s="9" t="inlineStr">
        <is>
          <t>2026-05</t>
        </is>
      </c>
      <c r="C7730" s="10" t="n">
        <v>46155</v>
      </c>
      <c r="D7730" s="9" t="inlineStr">
        <is>
          <t>Bound</t>
        </is>
      </c>
      <c r="E7730" s="8" t="inlineStr">
        <is>
          <t>Ramona Vandermeer</t>
        </is>
      </c>
      <c r="F7730" s="11" t="n">
        <v>2005</v>
      </c>
      <c r="G7730" s="8" t="inlineStr">
        <is>
          <t>Mercedes-Benz</t>
        </is>
      </c>
      <c r="H7730" s="8" t="inlineStr">
        <is>
          <t>280SL Pagoda</t>
        </is>
      </c>
      <c r="I7730" s="8" t="inlineStr">
        <is>
          <t>XM1LM82UKDN4WD3AK</t>
        </is>
      </c>
      <c r="J7730" s="8" t="inlineStr">
        <is>
          <t>07 - Post-War Classic (1946-1972)</t>
        </is>
      </c>
      <c r="K7730" s="12" t="n">
        <v>920000</v>
      </c>
      <c r="L7730" s="8" t="inlineStr">
        <is>
          <t>Tennessee</t>
        </is>
      </c>
      <c r="M7730" s="13" t="n">
        <v>7314.87</v>
      </c>
      <c r="N7730" s="13" t="n">
        <v>5685.12</v>
      </c>
      <c r="O7730" s="8" t="n"/>
    </row>
    <row r="7731">
      <c r="A7731" s="8" t="inlineStr">
        <is>
          <t>CANON-202605-007579</t>
        </is>
      </c>
      <c r="B7731" s="9" t="inlineStr">
        <is>
          <t>2026-05</t>
        </is>
      </c>
      <c r="C7731" s="10" t="n">
        <v>46160</v>
      </c>
      <c r="D7731" s="9" t="inlineStr">
        <is>
          <t>Bound</t>
        </is>
      </c>
      <c r="E7731" s="8" t="inlineStr">
        <is>
          <t>Anouk Nakashima</t>
        </is>
      </c>
      <c r="F7731" s="11" t="n">
        <v>1957</v>
      </c>
      <c r="G7731" s="8" t="inlineStr">
        <is>
          <t>Ferrari</t>
        </is>
      </c>
      <c r="H7731" s="8" t="inlineStr">
        <is>
          <t>SF90 Stradale</t>
        </is>
      </c>
      <c r="I7731" s="8" t="inlineStr">
        <is>
          <t>SURKZVA218TWEBYTY</t>
        </is>
      </c>
      <c r="J7731" s="8" t="inlineStr">
        <is>
          <t>03 - Supercar</t>
        </is>
      </c>
      <c r="K7731" s="12" t="n">
        <v>260000</v>
      </c>
      <c r="L7731" s="8" t="inlineStr">
        <is>
          <t>New Mexico</t>
        </is>
      </c>
      <c r="M7731" s="13" t="n">
        <v>7221.13</v>
      </c>
      <c r="N7731" s="13" t="n">
        <v>5612.26</v>
      </c>
      <c r="O7731" s="8" t="n"/>
    </row>
    <row r="7732">
      <c r="A7732" s="8" t="inlineStr">
        <is>
          <t>CANON-202605-007580</t>
        </is>
      </c>
      <c r="B7732" s="9" t="inlineStr">
        <is>
          <t>2026-05</t>
        </is>
      </c>
      <c r="C7732" s="10" t="n">
        <v>46164</v>
      </c>
      <c r="D7732" s="9" t="inlineStr">
        <is>
          <t>Bound</t>
        </is>
      </c>
      <c r="E7732" s="8" t="inlineStr">
        <is>
          <t>Delphine Bellandi</t>
        </is>
      </c>
      <c r="F7732" s="11" t="n">
        <v>1998</v>
      </c>
      <c r="G7732" s="8" t="inlineStr">
        <is>
          <t>Bentley</t>
        </is>
      </c>
      <c r="H7732" s="8" t="inlineStr">
        <is>
          <t>Continental GT</t>
        </is>
      </c>
      <c r="I7732" s="8" t="inlineStr">
        <is>
          <t>AMX7TFJLUPSLY24YD</t>
        </is>
      </c>
      <c r="J7732" s="8" t="inlineStr">
        <is>
          <t>02 - Sports / GT</t>
        </is>
      </c>
      <c r="K7732" s="12" t="n">
        <v>1055000</v>
      </c>
      <c r="L7732" s="8" t="inlineStr">
        <is>
          <t>Illinois</t>
        </is>
      </c>
      <c r="M7732" s="13" t="n">
        <v>14889.43</v>
      </c>
      <c r="N7732" s="13" t="n">
        <v>11572.06</v>
      </c>
      <c r="O7732" s="8" t="n"/>
    </row>
    <row r="7733">
      <c r="A7733" s="8" t="inlineStr">
        <is>
          <t>CANON-202605-007585</t>
        </is>
      </c>
      <c r="B7733" s="9" t="inlineStr">
        <is>
          <t>2026-05</t>
        </is>
      </c>
      <c r="C7733" s="10" t="n">
        <v>46151</v>
      </c>
      <c r="D7733" s="9" t="inlineStr">
        <is>
          <t>Bound</t>
        </is>
      </c>
      <c r="E7733" s="8" t="inlineStr">
        <is>
          <t>Wilhelmina Rourke</t>
        </is>
      </c>
      <c r="F7733" s="11" t="n">
        <v>1971</v>
      </c>
      <c r="G7733" s="8" t="inlineStr">
        <is>
          <t>Mercedes-Benz</t>
        </is>
      </c>
      <c r="H7733" s="8" t="inlineStr">
        <is>
          <t>AMG GT</t>
        </is>
      </c>
      <c r="I7733" s="8" t="inlineStr">
        <is>
          <t>9R7S86CHM77WM3G79</t>
        </is>
      </c>
      <c r="J7733" s="8" t="inlineStr">
        <is>
          <t>02 - Sports / GT</t>
        </is>
      </c>
      <c r="K7733" s="12" t="n">
        <v>260000</v>
      </c>
      <c r="L7733" s="8" t="inlineStr">
        <is>
          <t>New Jersey</t>
        </is>
      </c>
      <c r="M7733" s="13" t="n">
        <v>3348.11</v>
      </c>
      <c r="N7733" s="13" t="n">
        <v>2602.15</v>
      </c>
      <c r="O7733" s="8" t="n"/>
    </row>
    <row r="7734">
      <c r="A7734" s="8" t="inlineStr">
        <is>
          <t>CANON-202605-007586</t>
        </is>
      </c>
      <c r="B7734" s="9" t="inlineStr">
        <is>
          <t>2026-05</t>
        </is>
      </c>
      <c r="C7734" s="10" t="n">
        <v>46164</v>
      </c>
      <c r="D7734" s="9" t="inlineStr">
        <is>
          <t>Bound</t>
        </is>
      </c>
      <c r="E7734" s="8" t="inlineStr">
        <is>
          <t>Wilhelmina Thistlewood</t>
        </is>
      </c>
      <c r="F7734" s="11" t="n">
        <v>1980</v>
      </c>
      <c r="G7734" s="8" t="inlineStr">
        <is>
          <t>Ferrari</t>
        </is>
      </c>
      <c r="H7734" s="8" t="inlineStr">
        <is>
          <t>SF90 Stradale</t>
        </is>
      </c>
      <c r="I7734" s="8" t="inlineStr">
        <is>
          <t>SPVF0VZTA8T418C5A</t>
        </is>
      </c>
      <c r="J7734" s="8" t="inlineStr">
        <is>
          <t>03 - Supercar</t>
        </is>
      </c>
      <c r="K7734" s="12" t="n">
        <v>655000</v>
      </c>
      <c r="L7734" s="8" t="inlineStr">
        <is>
          <t>Oregon</t>
        </is>
      </c>
      <c r="M7734" s="13" t="n">
        <v>13266.84</v>
      </c>
      <c r="N7734" s="13" t="n">
        <v>10310.99</v>
      </c>
      <c r="O7734" s="8" t="n"/>
    </row>
    <row r="7735">
      <c r="A7735" s="8" t="inlineStr">
        <is>
          <t>CANON-202605-007587</t>
        </is>
      </c>
      <c r="B7735" s="9" t="inlineStr">
        <is>
          <t>2026-05</t>
        </is>
      </c>
      <c r="C7735" s="10" t="n">
        <v>46149</v>
      </c>
      <c r="D7735" s="9" t="inlineStr">
        <is>
          <t>Bound</t>
        </is>
      </c>
      <c r="E7735" s="8" t="inlineStr">
        <is>
          <t>Lorenzo Castellanos</t>
        </is>
      </c>
      <c r="F7735" s="11" t="n">
        <v>1994</v>
      </c>
      <c r="G7735" s="8" t="inlineStr">
        <is>
          <t>Maserati</t>
        </is>
      </c>
      <c r="H7735" s="8" t="inlineStr">
        <is>
          <t>GranTurismo</t>
        </is>
      </c>
      <c r="I7735" s="8" t="inlineStr">
        <is>
          <t>PB9BM90EE225JK67M</t>
        </is>
      </c>
      <c r="J7735" s="8" t="inlineStr">
        <is>
          <t>02 - Sports / GT</t>
        </is>
      </c>
      <c r="K7735" s="12" t="n">
        <v>770000</v>
      </c>
      <c r="L7735" s="8" t="inlineStr">
        <is>
          <t>Florida</t>
        </is>
      </c>
      <c r="M7735" s="13" t="n">
        <v>13409.62</v>
      </c>
      <c r="N7735" s="13" t="n">
        <v>10421.96</v>
      </c>
      <c r="O7735" s="8" t="n"/>
    </row>
    <row r="7736">
      <c r="A7736" s="8" t="inlineStr">
        <is>
          <t>CANON-202605-007588</t>
        </is>
      </c>
      <c r="B7736" s="9" t="inlineStr">
        <is>
          <t>2026-05</t>
        </is>
      </c>
      <c r="C7736" s="10" t="n">
        <v>46172</v>
      </c>
      <c r="D7736" s="9" t="inlineStr">
        <is>
          <t>Bound</t>
        </is>
      </c>
      <c r="E7736" s="8" t="inlineStr">
        <is>
          <t>Aurelio Bellandi</t>
        </is>
      </c>
      <c r="F7736" s="11" t="n">
        <v>1977</v>
      </c>
      <c r="G7736" s="8" t="inlineStr">
        <is>
          <t>Ferrari</t>
        </is>
      </c>
      <c r="H7736" s="8" t="inlineStr">
        <is>
          <t>296 GTB</t>
        </is>
      </c>
      <c r="I7736" s="8" t="inlineStr">
        <is>
          <t>G02Y5UEZ003DN4XE2</t>
        </is>
      </c>
      <c r="J7736" s="8" t="inlineStr">
        <is>
          <t>03 - Supercar</t>
        </is>
      </c>
      <c r="K7736" s="12" t="n">
        <v>1950000</v>
      </c>
      <c r="L7736" s="8" t="inlineStr">
        <is>
          <t>Florida</t>
        </is>
      </c>
      <c r="M7736" s="13" t="n">
        <v>41796.23</v>
      </c>
      <c r="N7736" s="13" t="n">
        <v>32484.03</v>
      </c>
      <c r="O7736" s="8" t="n"/>
    </row>
    <row r="7737">
      <c r="A7737" s="8" t="inlineStr">
        <is>
          <t>CANON-202605-007591</t>
        </is>
      </c>
      <c r="B7737" s="9" t="inlineStr">
        <is>
          <t>2026-05</t>
        </is>
      </c>
      <c r="C7737" s="10" t="n">
        <v>46156</v>
      </c>
      <c r="D7737" s="9" t="inlineStr">
        <is>
          <t>Bound</t>
        </is>
      </c>
      <c r="E7737" s="8" t="inlineStr">
        <is>
          <t>Mireille Fairweather</t>
        </is>
      </c>
      <c r="F7737" s="11" t="n">
        <v>2003</v>
      </c>
      <c r="G7737" s="8" t="inlineStr">
        <is>
          <t>Aston Martin</t>
        </is>
      </c>
      <c r="H7737" s="8" t="inlineStr">
        <is>
          <t>DB12</t>
        </is>
      </c>
      <c r="I7737" s="8" t="inlineStr">
        <is>
          <t>3DURDKWYAYD92VY9F</t>
        </is>
      </c>
      <c r="J7737" s="8" t="inlineStr">
        <is>
          <t>02 - Sports / GT</t>
        </is>
      </c>
      <c r="K7737" s="12" t="n">
        <v>320000</v>
      </c>
      <c r="L7737" s="8" t="inlineStr">
        <is>
          <t>Arkansas</t>
        </is>
      </c>
      <c r="M7737" s="13" t="n">
        <v>6249.06</v>
      </c>
      <c r="N7737" s="13" t="n">
        <v>4856.77</v>
      </c>
      <c r="O7737" s="8" t="n"/>
    </row>
    <row r="7738">
      <c r="A7738" s="8" t="inlineStr">
        <is>
          <t>CANON-202605-007592</t>
        </is>
      </c>
      <c r="B7738" s="9" t="inlineStr">
        <is>
          <t>2026-05</t>
        </is>
      </c>
      <c r="C7738" s="10" t="n">
        <v>46172</v>
      </c>
      <c r="D7738" s="9" t="inlineStr">
        <is>
          <t>Bound</t>
        </is>
      </c>
      <c r="E7738" s="8" t="inlineStr">
        <is>
          <t>Marisol Ashcombe</t>
        </is>
      </c>
      <c r="F7738" s="11" t="n">
        <v>1955</v>
      </c>
      <c r="G7738" s="8" t="inlineStr">
        <is>
          <t>Jaguar</t>
        </is>
      </c>
      <c r="H7738" s="8" t="inlineStr">
        <is>
          <t>E-Type Series 1</t>
        </is>
      </c>
      <c r="I7738" s="8" t="inlineStr">
        <is>
          <t>9JF88YGXX1MKRR561</t>
        </is>
      </c>
      <c r="J7738" s="8" t="inlineStr">
        <is>
          <t>07 - Post-War Classic (1946-1972)</t>
        </is>
      </c>
      <c r="K7738" s="12" t="n">
        <v>1215000</v>
      </c>
      <c r="L7738" s="8" t="inlineStr">
        <is>
          <t>Louisiana</t>
        </is>
      </c>
      <c r="M7738" s="13" t="n">
        <v>10540.7</v>
      </c>
      <c r="N7738" s="13" t="n">
        <v>8192.23</v>
      </c>
      <c r="O7738" s="8" t="n"/>
    </row>
    <row r="7739">
      <c r="A7739" s="8" t="inlineStr">
        <is>
          <t>CANON-202605-007593</t>
        </is>
      </c>
      <c r="B7739" s="9" t="inlineStr">
        <is>
          <t>2026-05</t>
        </is>
      </c>
      <c r="C7739" s="10" t="n">
        <v>46147</v>
      </c>
      <c r="D7739" s="9" t="inlineStr">
        <is>
          <t>Bound</t>
        </is>
      </c>
      <c r="E7739" s="8" t="inlineStr">
        <is>
          <t>Ottilie Delacroix</t>
        </is>
      </c>
      <c r="F7739" s="11" t="n">
        <v>2013</v>
      </c>
      <c r="G7739" s="8" t="inlineStr">
        <is>
          <t>Mercedes-Benz</t>
        </is>
      </c>
      <c r="H7739" s="8" t="inlineStr">
        <is>
          <t>AMG GT</t>
        </is>
      </c>
      <c r="I7739" s="8" t="inlineStr">
        <is>
          <t>DTR9AGF2GA1SEHXHM</t>
        </is>
      </c>
      <c r="J7739" s="8" t="inlineStr">
        <is>
          <t>02 - Sports / GT</t>
        </is>
      </c>
      <c r="K7739" s="12" t="n">
        <v>645000</v>
      </c>
      <c r="L7739" s="8" t="inlineStr">
        <is>
          <t>Washington</t>
        </is>
      </c>
      <c r="M7739" s="13" t="n">
        <v>7593.96</v>
      </c>
      <c r="N7739" s="13" t="n">
        <v>5902.03</v>
      </c>
      <c r="O7739" s="8" t="n"/>
    </row>
    <row r="7740">
      <c r="A7740" s="8" t="inlineStr">
        <is>
          <t>CANON-202605-007594</t>
        </is>
      </c>
      <c r="B7740" s="9" t="inlineStr">
        <is>
          <t>2026-05</t>
        </is>
      </c>
      <c r="C7740" s="10" t="n">
        <v>46173</v>
      </c>
      <c r="D7740" s="9" t="inlineStr">
        <is>
          <t>Bound</t>
        </is>
      </c>
      <c r="E7740" s="8" t="inlineStr">
        <is>
          <t>Everett Merriweather</t>
        </is>
      </c>
      <c r="F7740" s="11" t="n">
        <v>1994</v>
      </c>
      <c r="G7740" s="8" t="inlineStr">
        <is>
          <t>Mercedes-Benz</t>
        </is>
      </c>
      <c r="H7740" s="8" t="inlineStr">
        <is>
          <t>AMG GT</t>
        </is>
      </c>
      <c r="I7740" s="8" t="inlineStr">
        <is>
          <t>FWVMRTXZDYV133KX7</t>
        </is>
      </c>
      <c r="J7740" s="8" t="inlineStr">
        <is>
          <t>02 - Sports / GT</t>
        </is>
      </c>
      <c r="K7740" s="12" t="n">
        <v>455000</v>
      </c>
      <c r="L7740" s="8" t="inlineStr">
        <is>
          <t>Oregon</t>
        </is>
      </c>
      <c r="M7740" s="13" t="n">
        <v>7275.71</v>
      </c>
      <c r="N7740" s="13" t="n">
        <v>5654.68</v>
      </c>
      <c r="O7740" s="8" t="n"/>
    </row>
    <row r="7741">
      <c r="A7741" s="8" t="inlineStr">
        <is>
          <t>CANON-202605-007595</t>
        </is>
      </c>
      <c r="B7741" s="9" t="inlineStr">
        <is>
          <t>2026-05</t>
        </is>
      </c>
      <c r="C7741" s="10" t="n">
        <v>46168</v>
      </c>
      <c r="D7741" s="9" t="inlineStr">
        <is>
          <t>Bound</t>
        </is>
      </c>
      <c r="E7741" s="8" t="inlineStr">
        <is>
          <t>Ottilie Merriweather</t>
        </is>
      </c>
      <c r="F7741" s="11" t="n">
        <v>2009</v>
      </c>
      <c r="G7741" s="8" t="inlineStr">
        <is>
          <t>Ferrari</t>
        </is>
      </c>
      <c r="H7741" s="8" t="inlineStr">
        <is>
          <t>275 GTB/4</t>
        </is>
      </c>
      <c r="I7741" s="8" t="inlineStr">
        <is>
          <t>VCT3NX6FPRHM9U83W</t>
        </is>
      </c>
      <c r="J7741" s="8" t="inlineStr">
        <is>
          <t>07 - Post-War Classic (1946-1972)</t>
        </is>
      </c>
      <c r="K7741" s="12" t="n">
        <v>715000</v>
      </c>
      <c r="L7741" s="8" t="inlineStr">
        <is>
          <t>South Carolina</t>
        </is>
      </c>
      <c r="M7741" s="13" t="n">
        <v>7193.17</v>
      </c>
      <c r="N7741" s="13" t="n">
        <v>5590.53</v>
      </c>
      <c r="O7741" s="8" t="n"/>
    </row>
    <row r="7742">
      <c r="A7742" s="8" t="inlineStr">
        <is>
          <t>CANON-202605-007596</t>
        </is>
      </c>
      <c r="B7742" s="9" t="inlineStr">
        <is>
          <t>2026-05</t>
        </is>
      </c>
      <c r="C7742" s="10" t="n">
        <v>46148</v>
      </c>
      <c r="D7742" s="9" t="inlineStr">
        <is>
          <t>Bound</t>
        </is>
      </c>
      <c r="E7742" s="8" t="inlineStr">
        <is>
          <t>Emiliano Vasquez</t>
        </is>
      </c>
      <c r="F7742" s="11" t="n">
        <v>2005</v>
      </c>
      <c r="G7742" s="8" t="inlineStr">
        <is>
          <t>McLaren</t>
        </is>
      </c>
      <c r="H7742" s="8" t="inlineStr">
        <is>
          <t>750S</t>
        </is>
      </c>
      <c r="I7742" s="8" t="inlineStr">
        <is>
          <t>2F7W7RFM4EL8F9CSB</t>
        </is>
      </c>
      <c r="J7742" s="8" t="inlineStr">
        <is>
          <t>03 - Supercar</t>
        </is>
      </c>
      <c r="K7742" s="12" t="n">
        <v>890000</v>
      </c>
      <c r="L7742" s="8" t="inlineStr">
        <is>
          <t>Louisiana</t>
        </is>
      </c>
      <c r="M7742" s="13" t="n">
        <v>19302.92</v>
      </c>
      <c r="N7742" s="13" t="n">
        <v>15002.23</v>
      </c>
      <c r="O7742" s="8" t="n"/>
    </row>
    <row r="7743">
      <c r="A7743" s="8" t="inlineStr">
        <is>
          <t>CANON-202605-007597</t>
        </is>
      </c>
      <c r="B7743" s="9" t="inlineStr">
        <is>
          <t>2026-05</t>
        </is>
      </c>
      <c r="C7743" s="10" t="n">
        <v>46158</v>
      </c>
      <c r="D7743" s="9" t="inlineStr">
        <is>
          <t>Bound</t>
        </is>
      </c>
      <c r="E7743" s="8" t="inlineStr">
        <is>
          <t>Callum Bellandi</t>
        </is>
      </c>
      <c r="F7743" s="11" t="n">
        <v>1991</v>
      </c>
      <c r="G7743" s="8" t="inlineStr">
        <is>
          <t>Porsche</t>
        </is>
      </c>
      <c r="H7743" s="8" t="inlineStr">
        <is>
          <t>911 Turbo S</t>
        </is>
      </c>
      <c r="I7743" s="8" t="inlineStr">
        <is>
          <t>HK9T33MPFCMGGYYVR</t>
        </is>
      </c>
      <c r="J7743" s="8" t="inlineStr">
        <is>
          <t>02 - Sports / GT</t>
        </is>
      </c>
      <c r="K7743" s="12" t="n">
        <v>740000</v>
      </c>
      <c r="L7743" s="8" t="inlineStr">
        <is>
          <t>Missouri</t>
        </is>
      </c>
      <c r="M7743" s="13" t="n">
        <v>9620</v>
      </c>
      <c r="N7743" s="13" t="n">
        <v>7476.66</v>
      </c>
      <c r="O7743" s="8" t="n"/>
    </row>
    <row r="7744">
      <c r="A7744" s="8" t="inlineStr">
        <is>
          <t>CANON-202605-007598</t>
        </is>
      </c>
      <c r="B7744" s="9" t="inlineStr">
        <is>
          <t>2026-05</t>
        </is>
      </c>
      <c r="C7744" s="10" t="n">
        <v>46156</v>
      </c>
      <c r="D7744" s="9" t="inlineStr">
        <is>
          <t>Bound</t>
        </is>
      </c>
      <c r="E7744" s="8" t="inlineStr">
        <is>
          <t>Callum Nakashima</t>
        </is>
      </c>
      <c r="F7744" s="11" t="n">
        <v>2014</v>
      </c>
      <c r="G7744" s="8" t="inlineStr">
        <is>
          <t>Aston Martin</t>
        </is>
      </c>
      <c r="H7744" s="8" t="inlineStr">
        <is>
          <t>DB12</t>
        </is>
      </c>
      <c r="I7744" s="8" t="inlineStr">
        <is>
          <t>03F29TP6V0TEHZ43E</t>
        </is>
      </c>
      <c r="J7744" s="8" t="inlineStr">
        <is>
          <t>02 - Sports / GT</t>
        </is>
      </c>
      <c r="K7744" s="12" t="n">
        <v>475000</v>
      </c>
      <c r="L7744" s="8" t="inlineStr">
        <is>
          <t>Idaho</t>
        </is>
      </c>
      <c r="M7744" s="13" t="n">
        <v>6654.48</v>
      </c>
      <c r="N7744" s="13" t="n">
        <v>5171.86</v>
      </c>
      <c r="O7744" s="8" t="n"/>
    </row>
    <row r="7745">
      <c r="A7745" s="8" t="inlineStr">
        <is>
          <t>CANON-202605-007599</t>
        </is>
      </c>
      <c r="B7745" s="9" t="inlineStr">
        <is>
          <t>2026-05</t>
        </is>
      </c>
      <c r="C7745" s="10" t="n">
        <v>46145</v>
      </c>
      <c r="D7745" s="9" t="inlineStr">
        <is>
          <t>Bound</t>
        </is>
      </c>
      <c r="E7745" s="8" t="inlineStr">
        <is>
          <t>Sunniva Delacroix</t>
        </is>
      </c>
      <c r="F7745" s="11" t="n">
        <v>2010</v>
      </c>
      <c r="G7745" s="8" t="inlineStr">
        <is>
          <t>Bentley</t>
        </is>
      </c>
      <c r="H7745" s="8" t="inlineStr">
        <is>
          <t>Continental GT</t>
        </is>
      </c>
      <c r="I7745" s="8" t="inlineStr">
        <is>
          <t>3LNGHKRFHZHM74SMW</t>
        </is>
      </c>
      <c r="J7745" s="8" t="inlineStr">
        <is>
          <t>02 - Sports / GT</t>
        </is>
      </c>
      <c r="K7745" s="12" t="n">
        <v>580000</v>
      </c>
      <c r="L7745" s="8" t="inlineStr">
        <is>
          <t>Missouri</t>
        </is>
      </c>
      <c r="M7745" s="13" t="n">
        <v>7540</v>
      </c>
      <c r="N7745" s="13" t="n">
        <v>5860.09</v>
      </c>
      <c r="O7745" s="8" t="n"/>
    </row>
    <row r="7746">
      <c r="A7746" s="8" t="inlineStr">
        <is>
          <t>CANON-202605-007600</t>
        </is>
      </c>
      <c r="B7746" s="9" t="inlineStr">
        <is>
          <t>2026-05</t>
        </is>
      </c>
      <c r="C7746" s="10" t="n">
        <v>46157</v>
      </c>
      <c r="D7746" s="9" t="inlineStr">
        <is>
          <t>Bound</t>
        </is>
      </c>
      <c r="E7746" s="8" t="inlineStr">
        <is>
          <t>Lorenzo Bellandi</t>
        </is>
      </c>
      <c r="F7746" s="11" t="n">
        <v>1974</v>
      </c>
      <c r="G7746" s="8" t="inlineStr">
        <is>
          <t>Ferrari</t>
        </is>
      </c>
      <c r="H7746" s="8" t="inlineStr">
        <is>
          <t>296 GTB</t>
        </is>
      </c>
      <c r="I7746" s="8" t="inlineStr">
        <is>
          <t>L4S8L8T8GGNSTRM44</t>
        </is>
      </c>
      <c r="J7746" s="8" t="inlineStr">
        <is>
          <t>03 - Supercar</t>
        </is>
      </c>
      <c r="K7746" s="12" t="n">
        <v>590000</v>
      </c>
      <c r="L7746" s="8" t="inlineStr">
        <is>
          <t>Vermont</t>
        </is>
      </c>
      <c r="M7746" s="13" t="n">
        <v>12902.08</v>
      </c>
      <c r="N7746" s="13" t="n">
        <v>10027.5</v>
      </c>
      <c r="O7746" s="8" t="n"/>
    </row>
    <row r="7747">
      <c r="A7747" s="8" t="inlineStr">
        <is>
          <t>CANON-202605-007601</t>
        </is>
      </c>
      <c r="B7747" s="9" t="inlineStr">
        <is>
          <t>2026-05</t>
        </is>
      </c>
      <c r="C7747" s="10" t="n">
        <v>46169</v>
      </c>
      <c r="D7747" s="9" t="inlineStr">
        <is>
          <t>Bound</t>
        </is>
      </c>
      <c r="E7747" s="8" t="inlineStr">
        <is>
          <t>Beatrix Ashcombe</t>
        </is>
      </c>
      <c r="F7747" s="11" t="n">
        <v>1956</v>
      </c>
      <c r="G7747" s="8" t="inlineStr">
        <is>
          <t>Maserati</t>
        </is>
      </c>
      <c r="H7747" s="8" t="inlineStr">
        <is>
          <t>GranTurismo</t>
        </is>
      </c>
      <c r="I7747" s="8" t="inlineStr">
        <is>
          <t>ZU1WJFK1JB0MBKCVA</t>
        </is>
      </c>
      <c r="J7747" s="8" t="inlineStr">
        <is>
          <t>02 - Sports / GT</t>
        </is>
      </c>
      <c r="K7747" s="12" t="n">
        <v>235000</v>
      </c>
      <c r="L7747" s="8" t="inlineStr">
        <is>
          <t>Pennsylvania</t>
        </is>
      </c>
      <c r="M7747" s="13" t="n">
        <v>4079.25</v>
      </c>
      <c r="N7747" s="13" t="n">
        <v>3170.39</v>
      </c>
      <c r="O7747" s="8" t="n"/>
    </row>
    <row r="7748">
      <c r="A7748" s="8" t="inlineStr">
        <is>
          <t>CANON-202605-007603</t>
        </is>
      </c>
      <c r="B7748" s="9" t="inlineStr">
        <is>
          <t>2026-05</t>
        </is>
      </c>
      <c r="C7748" s="10" t="n">
        <v>46168</v>
      </c>
      <c r="D7748" s="9" t="inlineStr">
        <is>
          <t>Bound</t>
        </is>
      </c>
      <c r="E7748" s="8" t="inlineStr">
        <is>
          <t>Delphine Delacroix</t>
        </is>
      </c>
      <c r="F7748" s="11" t="n">
        <v>1991</v>
      </c>
      <c r="G7748" s="8" t="inlineStr">
        <is>
          <t>Mercedes-Benz</t>
        </is>
      </c>
      <c r="H7748" s="8" t="inlineStr">
        <is>
          <t>AMG GT</t>
        </is>
      </c>
      <c r="I7748" s="8" t="inlineStr">
        <is>
          <t>YL3ZCBKPL5RPD5ETL</t>
        </is>
      </c>
      <c r="J7748" s="8" t="inlineStr">
        <is>
          <t>02 - Sports / GT</t>
        </is>
      </c>
      <c r="K7748" s="12" t="n">
        <v>740000</v>
      </c>
      <c r="L7748" s="8" t="inlineStr">
        <is>
          <t>Florida</t>
        </is>
      </c>
      <c r="M7748" s="13" t="n">
        <v>12887.17</v>
      </c>
      <c r="N7748" s="13" t="n">
        <v>10015.91</v>
      </c>
      <c r="O7748" s="8" t="n"/>
    </row>
    <row r="7749">
      <c r="A7749" s="8" t="inlineStr">
        <is>
          <t>CANON-202605-007604</t>
        </is>
      </c>
      <c r="B7749" s="9" t="inlineStr">
        <is>
          <t>2026-05</t>
        </is>
      </c>
      <c r="C7749" s="10" t="n">
        <v>46161</v>
      </c>
      <c r="D7749" s="9" t="inlineStr">
        <is>
          <t>Bound</t>
        </is>
      </c>
      <c r="E7749" s="8" t="inlineStr">
        <is>
          <t>Wilhelmina Pennington</t>
        </is>
      </c>
      <c r="F7749" s="11" t="n">
        <v>1958</v>
      </c>
      <c r="G7749" s="8" t="inlineStr">
        <is>
          <t>Bentley</t>
        </is>
      </c>
      <c r="H7749" s="8" t="inlineStr">
        <is>
          <t>Continental GT</t>
        </is>
      </c>
      <c r="I7749" s="8" t="inlineStr">
        <is>
          <t>GUN7A4FB7JC1FME6J</t>
        </is>
      </c>
      <c r="J7749" s="8" t="inlineStr">
        <is>
          <t>02 - Sports / GT</t>
        </is>
      </c>
      <c r="K7749" s="12" t="n">
        <v>300000</v>
      </c>
      <c r="L7749" s="8" t="inlineStr">
        <is>
          <t>Florida</t>
        </is>
      </c>
      <c r="M7749" s="13" t="n">
        <v>6028.3</v>
      </c>
      <c r="N7749" s="13" t="n">
        <v>4685.19</v>
      </c>
      <c r="O7749" s="8" t="n"/>
    </row>
    <row r="7750">
      <c r="A7750" s="8" t="inlineStr">
        <is>
          <t>CANON-202605-007605</t>
        </is>
      </c>
      <c r="B7750" s="9" t="inlineStr">
        <is>
          <t>2026-05</t>
        </is>
      </c>
      <c r="C7750" s="10" t="n">
        <v>46169</v>
      </c>
      <c r="D7750" s="9" t="inlineStr">
        <is>
          <t>Bound</t>
        </is>
      </c>
      <c r="E7750" s="8" t="inlineStr">
        <is>
          <t>Marisol Farkas</t>
        </is>
      </c>
      <c r="F7750" s="11" t="n">
        <v>1985</v>
      </c>
      <c r="G7750" s="8" t="inlineStr">
        <is>
          <t>Bentley</t>
        </is>
      </c>
      <c r="H7750" s="8" t="inlineStr">
        <is>
          <t>Continental GT</t>
        </is>
      </c>
      <c r="I7750" s="8" t="inlineStr">
        <is>
          <t>DUBMDK9PTXC989HP2</t>
        </is>
      </c>
      <c r="J7750" s="8" t="inlineStr">
        <is>
          <t>02 - Sports / GT</t>
        </is>
      </c>
      <c r="K7750" s="12" t="n">
        <v>1150000</v>
      </c>
      <c r="L7750" s="8" t="inlineStr">
        <is>
          <t>Washington</t>
        </is>
      </c>
      <c r="M7750" s="13" t="n">
        <v>11456.6</v>
      </c>
      <c r="N7750" s="13" t="n">
        <v>8904.07</v>
      </c>
      <c r="O7750" s="8" t="n"/>
    </row>
    <row r="7751">
      <c r="A7751" s="8" t="inlineStr">
        <is>
          <t>CANON-202605-007606</t>
        </is>
      </c>
      <c r="B7751" s="9" t="inlineStr">
        <is>
          <t>2026-05</t>
        </is>
      </c>
      <c r="C7751" s="10" t="n">
        <v>46171</v>
      </c>
      <c r="D7751" s="9" t="inlineStr">
        <is>
          <t>Bound</t>
        </is>
      </c>
      <c r="E7751" s="8" t="inlineStr">
        <is>
          <t>Ottilie Merriweather</t>
        </is>
      </c>
      <c r="F7751" s="11" t="n">
        <v>2019</v>
      </c>
      <c r="G7751" s="8" t="inlineStr">
        <is>
          <t>Ferrari</t>
        </is>
      </c>
      <c r="H7751" s="8" t="inlineStr">
        <is>
          <t>SF90 Stradale</t>
        </is>
      </c>
      <c r="I7751" s="8" t="inlineStr">
        <is>
          <t>JJ929CN97ZJ6Y25CD</t>
        </is>
      </c>
      <c r="J7751" s="8" t="inlineStr">
        <is>
          <t>03 - Supercar</t>
        </is>
      </c>
      <c r="K7751" s="12" t="n">
        <v>760000</v>
      </c>
      <c r="L7751" s="8" t="inlineStr">
        <is>
          <t>North Carolina</t>
        </is>
      </c>
      <c r="M7751" s="13" t="n">
        <v>15666.04</v>
      </c>
      <c r="N7751" s="13" t="n">
        <v>12175.65</v>
      </c>
      <c r="O7751" s="8" t="n"/>
    </row>
    <row r="7752">
      <c r="A7752" s="8" t="inlineStr">
        <is>
          <t>CANON-202605-007607</t>
        </is>
      </c>
      <c r="B7752" s="9" t="inlineStr">
        <is>
          <t>2026-05</t>
        </is>
      </c>
      <c r="C7752" s="10" t="n">
        <v>46145</v>
      </c>
      <c r="D7752" s="9" t="inlineStr">
        <is>
          <t>Bound</t>
        </is>
      </c>
      <c r="E7752" s="8" t="inlineStr">
        <is>
          <t>Ramona Merriweather</t>
        </is>
      </c>
      <c r="F7752" s="11" t="n">
        <v>1964</v>
      </c>
      <c r="G7752" s="8" t="inlineStr">
        <is>
          <t>McLaren</t>
        </is>
      </c>
      <c r="H7752" s="8" t="inlineStr">
        <is>
          <t>750S</t>
        </is>
      </c>
      <c r="I7752" s="8" t="inlineStr">
        <is>
          <t>W4L89X92584XSAUE1</t>
        </is>
      </c>
      <c r="J7752" s="8" t="inlineStr">
        <is>
          <t>03 - Supercar</t>
        </is>
      </c>
      <c r="K7752" s="12" t="n">
        <v>1580000</v>
      </c>
      <c r="L7752" s="8" t="inlineStr">
        <is>
          <t>Vermont</t>
        </is>
      </c>
      <c r="M7752" s="13" t="n">
        <v>29095.85</v>
      </c>
      <c r="N7752" s="13" t="n">
        <v>22613.29</v>
      </c>
      <c r="O7752" s="8" t="n"/>
    </row>
    <row r="7753">
      <c r="A7753" s="8" t="inlineStr">
        <is>
          <t>CANON-202605-007608</t>
        </is>
      </c>
      <c r="B7753" s="9" t="inlineStr">
        <is>
          <t>2026-05</t>
        </is>
      </c>
      <c r="C7753" s="10" t="n">
        <v>46155</v>
      </c>
      <c r="D7753" s="9" t="inlineStr">
        <is>
          <t>Bound</t>
        </is>
      </c>
      <c r="E7753" s="8" t="inlineStr">
        <is>
          <t>Desmond Whitlock</t>
        </is>
      </c>
      <c r="F7753" s="11" t="n">
        <v>1983</v>
      </c>
      <c r="G7753" s="8" t="inlineStr">
        <is>
          <t>Bentley</t>
        </is>
      </c>
      <c r="H7753" s="8" t="inlineStr">
        <is>
          <t>Continental GT</t>
        </is>
      </c>
      <c r="I7753" s="8" t="inlineStr">
        <is>
          <t>ZRYJJM665CUJX8BKV</t>
        </is>
      </c>
      <c r="J7753" s="8" t="inlineStr">
        <is>
          <t>02 - Sports / GT</t>
        </is>
      </c>
      <c r="K7753" s="12" t="n">
        <v>840000</v>
      </c>
      <c r="L7753" s="8" t="inlineStr">
        <is>
          <t>Wyoming</t>
        </is>
      </c>
      <c r="M7753" s="13" t="n">
        <v>11023.02</v>
      </c>
      <c r="N7753" s="13" t="n">
        <v>8567.09</v>
      </c>
      <c r="O7753" s="8" t="n"/>
    </row>
    <row r="7754">
      <c r="A7754" s="8" t="inlineStr">
        <is>
          <t>CANON-202605-007610</t>
        </is>
      </c>
      <c r="B7754" s="9" t="inlineStr">
        <is>
          <t>2026-05</t>
        </is>
      </c>
      <c r="C7754" s="10" t="n">
        <v>46161</v>
      </c>
      <c r="D7754" s="9" t="inlineStr">
        <is>
          <t>Bound</t>
        </is>
      </c>
      <c r="E7754" s="8" t="inlineStr">
        <is>
          <t>Horace Farkas</t>
        </is>
      </c>
      <c r="F7754" s="11" t="n">
        <v>1997</v>
      </c>
      <c r="G7754" s="8" t="inlineStr">
        <is>
          <t>Bentley</t>
        </is>
      </c>
      <c r="H7754" s="8" t="inlineStr">
        <is>
          <t>Continental GT</t>
        </is>
      </c>
      <c r="I7754" s="8" t="inlineStr">
        <is>
          <t>0CE1HNUXDKPRU9EZK</t>
        </is>
      </c>
      <c r="J7754" s="8" t="inlineStr">
        <is>
          <t>02 - Sports / GT</t>
        </is>
      </c>
      <c r="K7754" s="12" t="n">
        <v>405000</v>
      </c>
      <c r="L7754" s="8" t="inlineStr">
        <is>
          <t>Delaware</t>
        </is>
      </c>
      <c r="M7754" s="13" t="n">
        <v>7163.92</v>
      </c>
      <c r="N7754" s="13" t="n">
        <v>5567.8</v>
      </c>
      <c r="O7754" s="8" t="n"/>
    </row>
    <row r="7755">
      <c r="A7755" s="8" t="inlineStr">
        <is>
          <t>CANON-202605-007611</t>
        </is>
      </c>
      <c r="B7755" s="9" t="inlineStr">
        <is>
          <t>2026-05</t>
        </is>
      </c>
      <c r="C7755" s="10" t="n">
        <v>46147</v>
      </c>
      <c r="D7755" s="9" t="inlineStr">
        <is>
          <t>Bound</t>
        </is>
      </c>
      <c r="E7755" s="8" t="inlineStr">
        <is>
          <t>Marisol Montoya</t>
        </is>
      </c>
      <c r="F7755" s="11" t="n">
        <v>2005</v>
      </c>
      <c r="G7755" s="8" t="inlineStr">
        <is>
          <t>Bentley</t>
        </is>
      </c>
      <c r="H7755" s="8" t="inlineStr">
        <is>
          <t>Continental GT</t>
        </is>
      </c>
      <c r="I7755" s="8" t="inlineStr">
        <is>
          <t>ETE4WR5UMMVB1HBH6</t>
        </is>
      </c>
      <c r="J7755" s="8" t="inlineStr">
        <is>
          <t>02 - Sports / GT</t>
        </is>
      </c>
      <c r="K7755" s="12" t="n">
        <v>640000</v>
      </c>
      <c r="L7755" s="8" t="inlineStr">
        <is>
          <t>Indiana</t>
        </is>
      </c>
      <c r="M7755" s="13" t="n">
        <v>9654.34</v>
      </c>
      <c r="N7755" s="13" t="n">
        <v>7503.35</v>
      </c>
      <c r="O7755" s="8" t="n"/>
    </row>
    <row r="7756">
      <c r="A7756" s="8" t="inlineStr">
        <is>
          <t>CANON-202605-007612</t>
        </is>
      </c>
      <c r="B7756" s="9" t="inlineStr">
        <is>
          <t>2026-05</t>
        </is>
      </c>
      <c r="C7756" s="10" t="n">
        <v>46144</v>
      </c>
      <c r="D7756" s="9" t="inlineStr">
        <is>
          <t>Bound</t>
        </is>
      </c>
      <c r="E7756" s="8" t="inlineStr">
        <is>
          <t>Lorenzo Harrington</t>
        </is>
      </c>
      <c r="F7756" s="11" t="n">
        <v>1966</v>
      </c>
      <c r="G7756" s="8" t="inlineStr">
        <is>
          <t>Porsche</t>
        </is>
      </c>
      <c r="H7756" s="8" t="inlineStr">
        <is>
          <t>911 Turbo S</t>
        </is>
      </c>
      <c r="I7756" s="8" t="inlineStr">
        <is>
          <t>FEV15A2VKMCK93BUS</t>
        </is>
      </c>
      <c r="J7756" s="8" t="inlineStr">
        <is>
          <t>02 - Sports / GT</t>
        </is>
      </c>
      <c r="K7756" s="12" t="n">
        <v>310000</v>
      </c>
      <c r="L7756" s="8" t="inlineStr">
        <is>
          <t>Michigan</t>
        </is>
      </c>
      <c r="M7756" s="13" t="n">
        <v>6799.53</v>
      </c>
      <c r="N7756" s="13" t="n">
        <v>5284.59</v>
      </c>
      <c r="O7756" s="8" t="n"/>
    </row>
    <row r="7757">
      <c r="A7757" s="8" t="inlineStr">
        <is>
          <t>CANON-202605-007613</t>
        </is>
      </c>
      <c r="B7757" s="9" t="inlineStr">
        <is>
          <t>2026-05</t>
        </is>
      </c>
      <c r="C7757" s="10" t="n">
        <v>46148</v>
      </c>
      <c r="D7757" s="9" t="inlineStr">
        <is>
          <t>Bound</t>
        </is>
      </c>
      <c r="E7757" s="8" t="inlineStr">
        <is>
          <t>Thaddeus Okonkwo</t>
        </is>
      </c>
      <c r="F7757" s="11" t="n">
        <v>2004</v>
      </c>
      <c r="G7757" s="8" t="inlineStr">
        <is>
          <t>Singer</t>
        </is>
      </c>
      <c r="H7757" s="8" t="inlineStr">
        <is>
          <t>911 Reimagined</t>
        </is>
      </c>
      <c r="I7757" s="8" t="inlineStr">
        <is>
          <t>PKBZCZ6V3EVX6359L</t>
        </is>
      </c>
      <c r="J7757" s="8" t="inlineStr">
        <is>
          <t>11 - Restomod / Coachbuilt / Bespoke</t>
        </is>
      </c>
      <c r="K7757" s="12" t="n">
        <v>1775000</v>
      </c>
      <c r="L7757" s="8" t="inlineStr">
        <is>
          <t>Kentucky</t>
        </is>
      </c>
      <c r="M7757" s="13" t="n">
        <v>30516.6</v>
      </c>
      <c r="N7757" s="13" t="n">
        <v>23717.5</v>
      </c>
      <c r="O7757" s="8" t="n"/>
    </row>
    <row r="7758">
      <c r="A7758" s="8" t="inlineStr">
        <is>
          <t>CANON-202605-007614</t>
        </is>
      </c>
      <c r="B7758" s="9" t="inlineStr">
        <is>
          <t>2026-05</t>
        </is>
      </c>
      <c r="C7758" s="10" t="n">
        <v>46166</v>
      </c>
      <c r="D7758" s="9" t="inlineStr">
        <is>
          <t>Bound</t>
        </is>
      </c>
      <c r="E7758" s="8" t="inlineStr">
        <is>
          <t>Everett Pennington</t>
        </is>
      </c>
      <c r="F7758" s="11" t="n">
        <v>2002</v>
      </c>
      <c r="G7758" s="8" t="inlineStr">
        <is>
          <t>Mercedes-Benz</t>
        </is>
      </c>
      <c r="H7758" s="8" t="inlineStr">
        <is>
          <t>280SL Pagoda</t>
        </is>
      </c>
      <c r="I7758" s="8" t="inlineStr">
        <is>
          <t>0CDZA1VX1CJVN9FH6</t>
        </is>
      </c>
      <c r="J7758" s="8" t="inlineStr">
        <is>
          <t>07 - Post-War Classic (1946-1972)</t>
        </is>
      </c>
      <c r="K7758" s="12" t="n">
        <v>440000</v>
      </c>
      <c r="L7758" s="8" t="inlineStr">
        <is>
          <t>California</t>
        </is>
      </c>
      <c r="M7758" s="13" t="n">
        <v>5379.62</v>
      </c>
      <c r="N7758" s="13" t="n">
        <v>4181.04</v>
      </c>
      <c r="O7758" s="8" t="n"/>
    </row>
    <row r="7759">
      <c r="A7759" s="8" t="inlineStr">
        <is>
          <t>CANON-202605-007615</t>
        </is>
      </c>
      <c r="B7759" s="9" t="inlineStr">
        <is>
          <t>2026-05</t>
        </is>
      </c>
      <c r="C7759" s="10" t="n">
        <v>46150</v>
      </c>
      <c r="D7759" s="9" t="inlineStr">
        <is>
          <t>Bound</t>
        </is>
      </c>
      <c r="E7759" s="8" t="inlineStr">
        <is>
          <t>Sunniva Okonkwo</t>
        </is>
      </c>
      <c r="F7759" s="11" t="n">
        <v>1978</v>
      </c>
      <c r="G7759" s="8" t="inlineStr">
        <is>
          <t>Porsche</t>
        </is>
      </c>
      <c r="H7759" s="8" t="inlineStr">
        <is>
          <t>911 Turbo S</t>
        </is>
      </c>
      <c r="I7759" s="8" t="inlineStr">
        <is>
          <t>Y5AFM188YG9F7ZZ6V</t>
        </is>
      </c>
      <c r="J7759" s="8" t="inlineStr">
        <is>
          <t>02 - Sports / GT</t>
        </is>
      </c>
      <c r="K7759" s="12" t="n">
        <v>1950000</v>
      </c>
      <c r="L7759" s="8" t="inlineStr">
        <is>
          <t>Texas</t>
        </is>
      </c>
      <c r="M7759" s="13" t="n">
        <v>23271.23</v>
      </c>
      <c r="N7759" s="13" t="n">
        <v>18086.4</v>
      </c>
      <c r="O7759" s="8" t="n"/>
    </row>
    <row r="7760">
      <c r="A7760" s="8" t="inlineStr">
        <is>
          <t>CANON-202605-007616</t>
        </is>
      </c>
      <c r="B7760" s="9" t="inlineStr">
        <is>
          <t>2026-05</t>
        </is>
      </c>
      <c r="C7760" s="10" t="n">
        <v>46161</v>
      </c>
      <c r="D7760" s="9" t="inlineStr">
        <is>
          <t>Bound</t>
        </is>
      </c>
      <c r="E7760" s="8" t="inlineStr">
        <is>
          <t>Horace Rourke</t>
        </is>
      </c>
      <c r="F7760" s="11" t="n">
        <v>2009</v>
      </c>
      <c r="G7760" s="8" t="inlineStr">
        <is>
          <t>Bentley</t>
        </is>
      </c>
      <c r="H7760" s="8" t="inlineStr">
        <is>
          <t>Continental GT</t>
        </is>
      </c>
      <c r="I7760" s="8" t="inlineStr">
        <is>
          <t>11HNRP1A3B71V0XMD</t>
        </is>
      </c>
      <c r="J7760" s="8" t="inlineStr">
        <is>
          <t>02 - Sports / GT</t>
        </is>
      </c>
      <c r="K7760" s="12" t="n">
        <v>375000</v>
      </c>
      <c r="L7760" s="8" t="inlineStr">
        <is>
          <t>Arizona</t>
        </is>
      </c>
      <c r="M7760" s="13" t="n">
        <v>5359.67</v>
      </c>
      <c r="N7760" s="13" t="n">
        <v>4165.54</v>
      </c>
      <c r="O7760" s="8" t="n"/>
    </row>
    <row r="7761">
      <c r="A7761" s="8" t="inlineStr">
        <is>
          <t>CANON-202605-007618</t>
        </is>
      </c>
      <c r="B7761" s="9" t="inlineStr">
        <is>
          <t>2026-05</t>
        </is>
      </c>
      <c r="C7761" s="10" t="n">
        <v>46144</v>
      </c>
      <c r="D7761" s="9" t="inlineStr">
        <is>
          <t>Bound</t>
        </is>
      </c>
      <c r="E7761" s="8" t="inlineStr">
        <is>
          <t>Mireille Bellandi</t>
        </is>
      </c>
      <c r="F7761" s="11" t="n">
        <v>1986</v>
      </c>
      <c r="G7761" s="8" t="inlineStr">
        <is>
          <t>BMW</t>
        </is>
      </c>
      <c r="H7761" s="8" t="inlineStr">
        <is>
          <t>M8 Competition</t>
        </is>
      </c>
      <c r="I7761" s="8" t="inlineStr">
        <is>
          <t>X0ZM4K92XR63NWBNA</t>
        </is>
      </c>
      <c r="J7761" s="8" t="inlineStr">
        <is>
          <t>02 - Sports / GT</t>
        </is>
      </c>
      <c r="K7761" s="12" t="n">
        <v>475000</v>
      </c>
      <c r="L7761" s="8" t="inlineStr">
        <is>
          <t>Massachusetts</t>
        </is>
      </c>
      <c r="M7761" s="13" t="n">
        <v>8402.120000000001</v>
      </c>
      <c r="N7761" s="13" t="n">
        <v>6530.13</v>
      </c>
      <c r="O7761" s="8" t="n"/>
    </row>
    <row r="7762">
      <c r="A7762" s="8" t="inlineStr">
        <is>
          <t>CANON-202605-007621</t>
        </is>
      </c>
      <c r="B7762" s="9" t="inlineStr">
        <is>
          <t>2026-05</t>
        </is>
      </c>
      <c r="C7762" s="10" t="n">
        <v>46167</v>
      </c>
      <c r="D7762" s="9" t="inlineStr">
        <is>
          <t>Bound</t>
        </is>
      </c>
      <c r="E7762" s="8" t="inlineStr">
        <is>
          <t>Noor Delacroix</t>
        </is>
      </c>
      <c r="F7762" s="11" t="n">
        <v>2014</v>
      </c>
      <c r="G7762" s="8" t="inlineStr">
        <is>
          <t>Maserati</t>
        </is>
      </c>
      <c r="H7762" s="8" t="inlineStr">
        <is>
          <t>GranTurismo</t>
        </is>
      </c>
      <c r="I7762" s="8" t="inlineStr">
        <is>
          <t>E9NZUWA1AT32YA3Y9</t>
        </is>
      </c>
      <c r="J7762" s="8" t="inlineStr">
        <is>
          <t>02 - Sports / GT</t>
        </is>
      </c>
      <c r="K7762" s="12" t="n">
        <v>1415000</v>
      </c>
      <c r="L7762" s="8" t="inlineStr">
        <is>
          <t>Oklahoma</t>
        </is>
      </c>
      <c r="M7762" s="13" t="n">
        <v>18501.79</v>
      </c>
      <c r="N7762" s="13" t="n">
        <v>14379.59</v>
      </c>
      <c r="O7762" s="8" t="n"/>
    </row>
    <row r="7763">
      <c r="A7763" s="8" t="inlineStr">
        <is>
          <t>CANON-202605-007622</t>
        </is>
      </c>
      <c r="B7763" s="9" t="inlineStr">
        <is>
          <t>2026-05</t>
        </is>
      </c>
      <c r="C7763" s="10" t="n">
        <v>46163</v>
      </c>
      <c r="D7763" s="9" t="inlineStr">
        <is>
          <t>Bound</t>
        </is>
      </c>
      <c r="E7763" s="8" t="inlineStr">
        <is>
          <t>Sunniva Delacroix</t>
        </is>
      </c>
      <c r="F7763" s="11" t="n">
        <v>1984</v>
      </c>
      <c r="G7763" s="8" t="inlineStr">
        <is>
          <t>Ringbrothers</t>
        </is>
      </c>
      <c r="H7763" s="8" t="inlineStr">
        <is>
          <t>Mustang</t>
        </is>
      </c>
      <c r="I7763" s="8" t="inlineStr">
        <is>
          <t>4SBWGBFAHA4ZHP62G</t>
        </is>
      </c>
      <c r="J7763" s="8" t="inlineStr">
        <is>
          <t>11 - Restomod / Coachbuilt / Bespoke</t>
        </is>
      </c>
      <c r="K7763" s="12" t="n">
        <v>115000</v>
      </c>
      <c r="L7763" s="8" t="inlineStr">
        <is>
          <t>New Mexico</t>
        </is>
      </c>
      <c r="M7763" s="13" t="n">
        <v>2916.23</v>
      </c>
      <c r="N7763" s="13" t="n">
        <v>2266.49</v>
      </c>
      <c r="O7763" s="8" t="n"/>
    </row>
    <row r="7764">
      <c r="A7764" s="8" t="inlineStr">
        <is>
          <t>CANON-202605-007623</t>
        </is>
      </c>
      <c r="B7764" s="9" t="inlineStr">
        <is>
          <t>2026-05</t>
        </is>
      </c>
      <c r="C7764" s="10" t="n">
        <v>46165</v>
      </c>
      <c r="D7764" s="9" t="inlineStr">
        <is>
          <t>Bound</t>
        </is>
      </c>
      <c r="E7764" s="8" t="inlineStr">
        <is>
          <t>Fenwick Farkas</t>
        </is>
      </c>
      <c r="F7764" s="11" t="n">
        <v>2009</v>
      </c>
      <c r="G7764" s="8" t="inlineStr">
        <is>
          <t>McLaren</t>
        </is>
      </c>
      <c r="H7764" s="8" t="inlineStr">
        <is>
          <t>750S</t>
        </is>
      </c>
      <c r="I7764" s="8" t="inlineStr">
        <is>
          <t>8SREZF544M8GYAASK</t>
        </is>
      </c>
      <c r="J7764" s="8" t="inlineStr">
        <is>
          <t>03 - Supercar</t>
        </is>
      </c>
      <c r="K7764" s="12" t="n">
        <v>630000</v>
      </c>
      <c r="L7764" s="8" t="inlineStr">
        <is>
          <t>New Jersey</t>
        </is>
      </c>
      <c r="M7764" s="13" t="n">
        <v>10276.13</v>
      </c>
      <c r="N7764" s="13" t="n">
        <v>7986.61</v>
      </c>
      <c r="O7764" s="8" t="n"/>
    </row>
    <row r="7765">
      <c r="A7765" s="8" t="inlineStr">
        <is>
          <t>CANON-202605-007626</t>
        </is>
      </c>
      <c r="B7765" s="9" t="inlineStr">
        <is>
          <t>2026-05</t>
        </is>
      </c>
      <c r="C7765" s="10" t="n">
        <v>46151</v>
      </c>
      <c r="D7765" s="9" t="inlineStr">
        <is>
          <t>Bound</t>
        </is>
      </c>
      <c r="E7765" s="8" t="inlineStr">
        <is>
          <t>Delphine Blackwood</t>
        </is>
      </c>
      <c r="F7765" s="11" t="n">
        <v>1981</v>
      </c>
      <c r="G7765" s="8" t="inlineStr">
        <is>
          <t>Singer</t>
        </is>
      </c>
      <c r="H7765" s="8" t="inlineStr">
        <is>
          <t>911 Reimagined</t>
        </is>
      </c>
      <c r="I7765" s="8" t="inlineStr">
        <is>
          <t>JRH3VWJUZ3VYC5W53</t>
        </is>
      </c>
      <c r="J7765" s="8" t="inlineStr">
        <is>
          <t>11 - Restomod / Coachbuilt / Bespoke</t>
        </is>
      </c>
      <c r="K7765" s="12" t="n">
        <v>715000</v>
      </c>
      <c r="L7765" s="8" t="inlineStr">
        <is>
          <t>Michigan</t>
        </is>
      </c>
      <c r="M7765" s="13" t="n">
        <v>16310.09</v>
      </c>
      <c r="N7765" s="13" t="n">
        <v>12676.2</v>
      </c>
      <c r="O7765" s="8" t="n"/>
    </row>
    <row r="7766">
      <c r="A7766" s="8" t="inlineStr">
        <is>
          <t>CANON-202605-007627</t>
        </is>
      </c>
      <c r="B7766" s="9" t="inlineStr">
        <is>
          <t>2026-05</t>
        </is>
      </c>
      <c r="C7766" s="10" t="n">
        <v>46164</v>
      </c>
      <c r="D7766" s="9" t="inlineStr">
        <is>
          <t>Bound</t>
        </is>
      </c>
      <c r="E7766" s="8" t="inlineStr">
        <is>
          <t>Fenwick Rourke</t>
        </is>
      </c>
      <c r="F7766" s="11" t="n">
        <v>2005</v>
      </c>
      <c r="G7766" s="8" t="inlineStr">
        <is>
          <t>McLaren</t>
        </is>
      </c>
      <c r="H7766" s="8" t="inlineStr">
        <is>
          <t>750S</t>
        </is>
      </c>
      <c r="I7766" s="8" t="inlineStr">
        <is>
          <t>WR886XEBJ4X7E78M6</t>
        </is>
      </c>
      <c r="J7766" s="8" t="inlineStr">
        <is>
          <t>03 - Supercar</t>
        </is>
      </c>
      <c r="K7766" s="12" t="n">
        <v>860000</v>
      </c>
      <c r="L7766" s="8" t="inlineStr">
        <is>
          <t>New York</t>
        </is>
      </c>
      <c r="M7766" s="13" t="n">
        <v>19731.32</v>
      </c>
      <c r="N7766" s="13" t="n">
        <v>15335.18</v>
      </c>
      <c r="O7766" s="8" t="n"/>
    </row>
    <row r="7767">
      <c r="A7767" s="8" t="inlineStr">
        <is>
          <t>CANON-202605-007628</t>
        </is>
      </c>
      <c r="B7767" s="9" t="inlineStr">
        <is>
          <t>2026-05</t>
        </is>
      </c>
      <c r="C7767" s="10" t="n">
        <v>46153</v>
      </c>
      <c r="D7767" s="9" t="inlineStr">
        <is>
          <t>Bound</t>
        </is>
      </c>
      <c r="E7767" s="8" t="inlineStr">
        <is>
          <t>Saoirse Underwood</t>
        </is>
      </c>
      <c r="F7767" s="11" t="n">
        <v>2019</v>
      </c>
      <c r="G7767" s="8" t="inlineStr">
        <is>
          <t>Mercedes-Benz</t>
        </is>
      </c>
      <c r="H7767" s="8" t="inlineStr">
        <is>
          <t>280SL Pagoda</t>
        </is>
      </c>
      <c r="I7767" s="8" t="inlineStr">
        <is>
          <t>RTAXNSCRZK6D0YF4W</t>
        </is>
      </c>
      <c r="J7767" s="8" t="inlineStr">
        <is>
          <t>07 - Post-War Classic (1946-1972)</t>
        </is>
      </c>
      <c r="K7767" s="12" t="n">
        <v>1730000</v>
      </c>
      <c r="L7767" s="8" t="inlineStr">
        <is>
          <t>Pennsylvania</t>
        </is>
      </c>
      <c r="M7767" s="13" t="n">
        <v>12403.77</v>
      </c>
      <c r="N7767" s="13" t="n">
        <v>9640.209999999999</v>
      </c>
      <c r="O7767" s="8" t="n"/>
    </row>
    <row r="7768">
      <c r="A7768" s="8" t="inlineStr">
        <is>
          <t>CANON-202605-007629</t>
        </is>
      </c>
      <c r="B7768" s="9" t="inlineStr">
        <is>
          <t>2026-05</t>
        </is>
      </c>
      <c r="C7768" s="10" t="n">
        <v>46160</v>
      </c>
      <c r="D7768" s="9" t="inlineStr">
        <is>
          <t>Bound</t>
        </is>
      </c>
      <c r="E7768" s="8" t="inlineStr">
        <is>
          <t>Aurelio Ashcombe</t>
        </is>
      </c>
      <c r="F7768" s="11" t="n">
        <v>1992</v>
      </c>
      <c r="G7768" s="8" t="inlineStr">
        <is>
          <t>Ferrari</t>
        </is>
      </c>
      <c r="H7768" s="8" t="inlineStr">
        <is>
          <t>SF90 Stradale</t>
        </is>
      </c>
      <c r="I7768" s="8" t="inlineStr">
        <is>
          <t>0LHZUDEJ9J819J2MD</t>
        </is>
      </c>
      <c r="J7768" s="8" t="inlineStr">
        <is>
          <t>03 - Supercar</t>
        </is>
      </c>
      <c r="K7768" s="12" t="n">
        <v>485000</v>
      </c>
      <c r="L7768" s="8" t="inlineStr">
        <is>
          <t>Washington</t>
        </is>
      </c>
      <c r="M7768" s="13" t="n">
        <v>10102.64</v>
      </c>
      <c r="N7768" s="13" t="n">
        <v>7851.77</v>
      </c>
      <c r="O7768" s="8" t="n"/>
    </row>
    <row r="7769">
      <c r="A7769" s="8" t="inlineStr">
        <is>
          <t>CANON-202605-007630</t>
        </is>
      </c>
      <c r="B7769" s="9" t="inlineStr">
        <is>
          <t>2026-05</t>
        </is>
      </c>
      <c r="C7769" s="10" t="n">
        <v>46160</v>
      </c>
      <c r="D7769" s="9" t="inlineStr">
        <is>
          <t>Bound</t>
        </is>
      </c>
      <c r="E7769" s="8" t="inlineStr">
        <is>
          <t>Fenwick Delacroix</t>
        </is>
      </c>
      <c r="F7769" s="11" t="n">
        <v>1995</v>
      </c>
      <c r="G7769" s="8" t="inlineStr">
        <is>
          <t>Bentley</t>
        </is>
      </c>
      <c r="H7769" s="8" t="inlineStr">
        <is>
          <t>Continental GT</t>
        </is>
      </c>
      <c r="I7769" s="8" t="inlineStr">
        <is>
          <t>D430AY51GAW3BE5PE</t>
        </is>
      </c>
      <c r="J7769" s="8" t="inlineStr">
        <is>
          <t>02 - Sports / GT</t>
        </is>
      </c>
      <c r="K7769" s="12" t="n">
        <v>650000</v>
      </c>
      <c r="L7769" s="8" t="inlineStr">
        <is>
          <t>Tennessee</t>
        </is>
      </c>
      <c r="M7769" s="13" t="n">
        <v>7812.26</v>
      </c>
      <c r="N7769" s="13" t="n">
        <v>6071.69</v>
      </c>
      <c r="O7769" s="8" t="n"/>
    </row>
    <row r="7770">
      <c r="A7770" s="8" t="inlineStr">
        <is>
          <t>CANON-202605-007632</t>
        </is>
      </c>
      <c r="B7770" s="9" t="inlineStr">
        <is>
          <t>2026-05</t>
        </is>
      </c>
      <c r="C7770" s="10" t="n">
        <v>46156</v>
      </c>
      <c r="D7770" s="9" t="inlineStr">
        <is>
          <t>Bound</t>
        </is>
      </c>
      <c r="E7770" s="8" t="inlineStr">
        <is>
          <t>Ramona Okonkwo</t>
        </is>
      </c>
      <c r="F7770" s="11" t="n">
        <v>2006</v>
      </c>
      <c r="G7770" s="8" t="inlineStr">
        <is>
          <t>Ferrari</t>
        </is>
      </c>
      <c r="H7770" s="8" t="inlineStr">
        <is>
          <t>275 GTB/4</t>
        </is>
      </c>
      <c r="I7770" s="8" t="inlineStr">
        <is>
          <t>9H02B954UJAV1X7FC</t>
        </is>
      </c>
      <c r="J7770" s="8" t="inlineStr">
        <is>
          <t>07 - Post-War Classic (1946-1972)</t>
        </is>
      </c>
      <c r="K7770" s="12" t="n">
        <v>320000</v>
      </c>
      <c r="L7770" s="8" t="inlineStr">
        <is>
          <t>Vermont</t>
        </is>
      </c>
      <c r="M7770" s="13" t="n">
        <v>3535.7</v>
      </c>
      <c r="N7770" s="13" t="n">
        <v>2747.95</v>
      </c>
      <c r="O7770" s="8" t="n"/>
    </row>
    <row r="7771">
      <c r="A7771" s="8" t="inlineStr">
        <is>
          <t>CANON-202605-007633</t>
        </is>
      </c>
      <c r="B7771" s="9" t="inlineStr">
        <is>
          <t>2026-05</t>
        </is>
      </c>
      <c r="C7771" s="10" t="n">
        <v>46163</v>
      </c>
      <c r="D7771" s="9" t="inlineStr">
        <is>
          <t>Bound</t>
        </is>
      </c>
      <c r="E7771" s="8" t="inlineStr">
        <is>
          <t>Cassius Harrington</t>
        </is>
      </c>
      <c r="F7771" s="11" t="n">
        <v>1997</v>
      </c>
      <c r="G7771" s="8" t="inlineStr">
        <is>
          <t>Jaguar</t>
        </is>
      </c>
      <c r="H7771" s="8" t="inlineStr">
        <is>
          <t>E-Type Series 1</t>
        </is>
      </c>
      <c r="I7771" s="8" t="inlineStr">
        <is>
          <t>V4F7NA65DAK8YFLJV</t>
        </is>
      </c>
      <c r="J7771" s="8" t="inlineStr">
        <is>
          <t>07 - Post-War Classic (1946-1972)</t>
        </is>
      </c>
      <c r="K7771" s="12" t="n">
        <v>605000</v>
      </c>
      <c r="L7771" s="8" t="inlineStr">
        <is>
          <t>California</t>
        </is>
      </c>
      <c r="M7771" s="13" t="n">
        <v>6626.46</v>
      </c>
      <c r="N7771" s="13" t="n">
        <v>5150.08</v>
      </c>
      <c r="O7771" s="8" t="n"/>
    </row>
    <row r="7772">
      <c r="A7772" s="8" t="inlineStr">
        <is>
          <t>CANON-202605-007634</t>
        </is>
      </c>
      <c r="B7772" s="9" t="inlineStr">
        <is>
          <t>2026-05</t>
        </is>
      </c>
      <c r="C7772" s="10" t="n">
        <v>46161</v>
      </c>
      <c r="D7772" s="9" t="inlineStr">
        <is>
          <t>Bound</t>
        </is>
      </c>
      <c r="E7772" s="8" t="inlineStr">
        <is>
          <t>Mireille Castellanos</t>
        </is>
      </c>
      <c r="F7772" s="11" t="n">
        <v>1959</v>
      </c>
      <c r="G7772" s="8" t="inlineStr">
        <is>
          <t>Aston Martin</t>
        </is>
      </c>
      <c r="H7772" s="8" t="inlineStr">
        <is>
          <t>DB12</t>
        </is>
      </c>
      <c r="I7772" s="8" t="inlineStr">
        <is>
          <t>G6AVZYNXFBMAKXS4K</t>
        </is>
      </c>
      <c r="J7772" s="8" t="inlineStr">
        <is>
          <t>02 - Sports / GT</t>
        </is>
      </c>
      <c r="K7772" s="12" t="n">
        <v>420000</v>
      </c>
      <c r="L7772" s="8" t="inlineStr">
        <is>
          <t>Rhode Island</t>
        </is>
      </c>
      <c r="M7772" s="13" t="n">
        <v>8142.45</v>
      </c>
      <c r="N7772" s="13" t="n">
        <v>6328.31</v>
      </c>
      <c r="O7772" s="8" t="n"/>
    </row>
    <row r="7773">
      <c r="A7773" s="8" t="inlineStr">
        <is>
          <t>CANON-202605-007635</t>
        </is>
      </c>
      <c r="B7773" s="9" t="inlineStr">
        <is>
          <t>2026-05</t>
        </is>
      </c>
      <c r="C7773" s="10" t="n">
        <v>46154</v>
      </c>
      <c r="D7773" s="9" t="inlineStr">
        <is>
          <t>Bound</t>
        </is>
      </c>
      <c r="E7773" s="8" t="inlineStr">
        <is>
          <t>Thaddeus Nakashima</t>
        </is>
      </c>
      <c r="F7773" s="11" t="n">
        <v>1979</v>
      </c>
      <c r="G7773" s="8" t="inlineStr">
        <is>
          <t>Mercedes-Benz</t>
        </is>
      </c>
      <c r="H7773" s="8" t="inlineStr">
        <is>
          <t>280SL Pagoda</t>
        </is>
      </c>
      <c r="I7773" s="8" t="inlineStr">
        <is>
          <t>RJ0MK3D3HW8E9CUZ9</t>
        </is>
      </c>
      <c r="J7773" s="8" t="inlineStr">
        <is>
          <t>07 - Post-War Classic (1946-1972)</t>
        </is>
      </c>
      <c r="K7773" s="12" t="n">
        <v>320000</v>
      </c>
      <c r="L7773" s="8" t="inlineStr">
        <is>
          <t>Alaska</t>
        </is>
      </c>
      <c r="M7773" s="13" t="n">
        <v>3303.85</v>
      </c>
      <c r="N7773" s="13" t="n">
        <v>2567.75</v>
      </c>
      <c r="O7773" s="8" t="n"/>
    </row>
    <row r="7774">
      <c r="A7774" s="8" t="inlineStr">
        <is>
          <t>CANON-202605-007636</t>
        </is>
      </c>
      <c r="B7774" s="9" t="inlineStr">
        <is>
          <t>2026-05</t>
        </is>
      </c>
      <c r="C7774" s="10" t="n">
        <v>46143</v>
      </c>
      <c r="D7774" s="9" t="inlineStr">
        <is>
          <t>Bound</t>
        </is>
      </c>
      <c r="E7774" s="8" t="inlineStr">
        <is>
          <t>Thaddeus Delacroix</t>
        </is>
      </c>
      <c r="F7774" s="11" t="n">
        <v>1968</v>
      </c>
      <c r="G7774" s="8" t="inlineStr">
        <is>
          <t>Mercedes-Benz</t>
        </is>
      </c>
      <c r="H7774" s="8" t="inlineStr">
        <is>
          <t>AMG GT</t>
        </is>
      </c>
      <c r="I7774" s="8" t="inlineStr">
        <is>
          <t>UZ88K7CR047CLT3FT</t>
        </is>
      </c>
      <c r="J7774" s="8" t="inlineStr">
        <is>
          <t>02 - Sports / GT</t>
        </is>
      </c>
      <c r="K7774" s="12" t="n">
        <v>1555000</v>
      </c>
      <c r="L7774" s="8" t="inlineStr">
        <is>
          <t>Wyoming</t>
        </is>
      </c>
      <c r="M7774" s="13" t="n">
        <v>17266.37</v>
      </c>
      <c r="N7774" s="13" t="n">
        <v>13419.42</v>
      </c>
      <c r="O7774" s="8" t="n"/>
    </row>
    <row r="7775">
      <c r="A7775" s="8" t="inlineStr">
        <is>
          <t>CANON-202605-007637</t>
        </is>
      </c>
      <c r="B7775" s="9" t="inlineStr">
        <is>
          <t>2026-05</t>
        </is>
      </c>
      <c r="C7775" s="10" t="n">
        <v>46161</v>
      </c>
      <c r="D7775" s="9" t="inlineStr">
        <is>
          <t>Bound</t>
        </is>
      </c>
      <c r="E7775" s="8" t="inlineStr">
        <is>
          <t>Mireille Kingsford</t>
        </is>
      </c>
      <c r="F7775" s="11" t="n">
        <v>1991</v>
      </c>
      <c r="G7775" s="8" t="inlineStr">
        <is>
          <t>Aston Martin</t>
        </is>
      </c>
      <c r="H7775" s="8" t="inlineStr">
        <is>
          <t>DB12</t>
        </is>
      </c>
      <c r="I7775" s="8" t="inlineStr">
        <is>
          <t>TPG4R5DX13BZFK0HF</t>
        </is>
      </c>
      <c r="J7775" s="8" t="inlineStr">
        <is>
          <t>02 - Sports / GT</t>
        </is>
      </c>
      <c r="K7775" s="12" t="n">
        <v>1165000</v>
      </c>
      <c r="L7775" s="8" t="inlineStr">
        <is>
          <t>Texas</t>
        </is>
      </c>
      <c r="M7775" s="13" t="n">
        <v>13903.07</v>
      </c>
      <c r="N7775" s="13" t="n">
        <v>10805.47</v>
      </c>
      <c r="O7775" s="8" t="n"/>
    </row>
    <row r="7776">
      <c r="A7776" s="8" t="inlineStr">
        <is>
          <t>CANON-202605-007638</t>
        </is>
      </c>
      <c r="B7776" s="9" t="inlineStr">
        <is>
          <t>2026-05</t>
        </is>
      </c>
      <c r="C7776" s="10" t="n">
        <v>46168</v>
      </c>
      <c r="D7776" s="9" t="inlineStr">
        <is>
          <t>Bound</t>
        </is>
      </c>
      <c r="E7776" s="8" t="inlineStr">
        <is>
          <t>Delphine Nakashima</t>
        </is>
      </c>
      <c r="F7776" s="11" t="n">
        <v>1982</v>
      </c>
      <c r="G7776" s="8" t="inlineStr">
        <is>
          <t>Bentley</t>
        </is>
      </c>
      <c r="H7776" s="8" t="inlineStr">
        <is>
          <t>Continental GT</t>
        </is>
      </c>
      <c r="I7776" s="8" t="inlineStr">
        <is>
          <t>B7F6WEBG7XJTHJXLM</t>
        </is>
      </c>
      <c r="J7776" s="8" t="inlineStr">
        <is>
          <t>02 - Sports / GT</t>
        </is>
      </c>
      <c r="K7776" s="12" t="n">
        <v>440000</v>
      </c>
      <c r="L7776" s="8" t="inlineStr">
        <is>
          <t>New York</t>
        </is>
      </c>
      <c r="M7776" s="13" t="n">
        <v>7969.81</v>
      </c>
      <c r="N7776" s="13" t="n">
        <v>6194.14</v>
      </c>
      <c r="O7776" s="8" t="n"/>
    </row>
    <row r="7777">
      <c r="A7777" s="8" t="inlineStr">
        <is>
          <t>CANON-202605-007642</t>
        </is>
      </c>
      <c r="B7777" s="9" t="inlineStr">
        <is>
          <t>2026-05</t>
        </is>
      </c>
      <c r="C7777" s="10" t="n">
        <v>46147</v>
      </c>
      <c r="D7777" s="9" t="inlineStr">
        <is>
          <t>Bound</t>
        </is>
      </c>
      <c r="E7777" s="8" t="inlineStr">
        <is>
          <t>Callum Vandermeer</t>
        </is>
      </c>
      <c r="F7777" s="11" t="n">
        <v>1983</v>
      </c>
      <c r="G7777" s="8" t="inlineStr">
        <is>
          <t>Maserati</t>
        </is>
      </c>
      <c r="H7777" s="8" t="inlineStr">
        <is>
          <t>GranTurismo</t>
        </is>
      </c>
      <c r="I7777" s="8" t="inlineStr">
        <is>
          <t>FJ8UJPS9FBF7J01NF</t>
        </is>
      </c>
      <c r="J7777" s="8" t="inlineStr">
        <is>
          <t>02 - Sports / GT</t>
        </is>
      </c>
      <c r="K7777" s="12" t="n">
        <v>340000</v>
      </c>
      <c r="L7777" s="8" t="inlineStr">
        <is>
          <t>Massachusetts</t>
        </is>
      </c>
      <c r="M7777" s="13" t="n">
        <v>6014.15</v>
      </c>
      <c r="N7777" s="13" t="n">
        <v>4674.2</v>
      </c>
      <c r="O7777" s="8" t="n"/>
    </row>
    <row r="7778">
      <c r="A7778" s="8" t="inlineStr">
        <is>
          <t>CANON-202605-007643</t>
        </is>
      </c>
      <c r="B7778" s="9" t="inlineStr">
        <is>
          <t>2026-05</t>
        </is>
      </c>
      <c r="C7778" s="10" t="n">
        <v>46172</v>
      </c>
      <c r="D7778" s="9" t="inlineStr">
        <is>
          <t>Bound</t>
        </is>
      </c>
      <c r="E7778" s="8" t="inlineStr">
        <is>
          <t>Ramona Chattopadhyay</t>
        </is>
      </c>
      <c r="F7778" s="11" t="n">
        <v>1985</v>
      </c>
      <c r="G7778" s="8" t="inlineStr">
        <is>
          <t>Aston Martin</t>
        </is>
      </c>
      <c r="H7778" s="8" t="inlineStr">
        <is>
          <t>DB5</t>
        </is>
      </c>
      <c r="I7778" s="8" t="inlineStr">
        <is>
          <t>C263HA0VJTY8XP896</t>
        </is>
      </c>
      <c r="J7778" s="8" t="inlineStr">
        <is>
          <t>07 - Post-War Classic (1946-1972)</t>
        </is>
      </c>
      <c r="K7778" s="12" t="n">
        <v>835000</v>
      </c>
      <c r="L7778" s="8" t="inlineStr">
        <is>
          <t>Utah</t>
        </is>
      </c>
      <c r="M7778" s="13" t="n">
        <v>9145.610000000001</v>
      </c>
      <c r="N7778" s="13" t="n">
        <v>7107.97</v>
      </c>
      <c r="O7778" s="8" t="n"/>
    </row>
    <row r="7779">
      <c r="A7779" s="8" t="inlineStr">
        <is>
          <t>CANON-202605-007645</t>
        </is>
      </c>
      <c r="B7779" s="9" t="inlineStr">
        <is>
          <t>2026-05</t>
        </is>
      </c>
      <c r="C7779" s="10" t="n">
        <v>46148</v>
      </c>
      <c r="D7779" s="9" t="inlineStr">
        <is>
          <t>Bound</t>
        </is>
      </c>
      <c r="E7779" s="8" t="inlineStr">
        <is>
          <t>Delphine Whitlock</t>
        </is>
      </c>
      <c r="F7779" s="11" t="n">
        <v>2005</v>
      </c>
      <c r="G7779" s="8" t="inlineStr">
        <is>
          <t>Bentley</t>
        </is>
      </c>
      <c r="H7779" s="8" t="inlineStr">
        <is>
          <t>Continental GT</t>
        </is>
      </c>
      <c r="I7779" s="8" t="inlineStr">
        <is>
          <t>M3LPY9H47UPM9P3PP</t>
        </is>
      </c>
      <c r="J7779" s="8" t="inlineStr">
        <is>
          <t>02 - Sports / GT</t>
        </is>
      </c>
      <c r="K7779" s="12" t="n">
        <v>790000</v>
      </c>
      <c r="L7779" s="8" t="inlineStr">
        <is>
          <t>Vermont</t>
        </is>
      </c>
      <c r="M7779" s="13" t="n">
        <v>11820.19</v>
      </c>
      <c r="N7779" s="13" t="n">
        <v>9186.65</v>
      </c>
      <c r="O7779" s="8" t="n"/>
    </row>
    <row r="7780">
      <c r="A7780" s="8" t="inlineStr">
        <is>
          <t>CANON-202605-007646</t>
        </is>
      </c>
      <c r="B7780" s="9" t="inlineStr">
        <is>
          <t>2026-05</t>
        </is>
      </c>
      <c r="C7780" s="10" t="n">
        <v>46159</v>
      </c>
      <c r="D7780" s="9" t="inlineStr">
        <is>
          <t>Bound</t>
        </is>
      </c>
      <c r="E7780" s="8" t="inlineStr">
        <is>
          <t>Beatrix Montoya</t>
        </is>
      </c>
      <c r="F7780" s="11" t="n">
        <v>1980</v>
      </c>
      <c r="G7780" s="8" t="inlineStr">
        <is>
          <t>Mercedes-Benz</t>
        </is>
      </c>
      <c r="H7780" s="8" t="inlineStr">
        <is>
          <t>AMG GT</t>
        </is>
      </c>
      <c r="I7780" s="8" t="inlineStr">
        <is>
          <t>AGNPCDS2EWJ6DBN9Y</t>
        </is>
      </c>
      <c r="J7780" s="8" t="inlineStr">
        <is>
          <t>02 - Sports / GT</t>
        </is>
      </c>
      <c r="K7780" s="12" t="n">
        <v>515000</v>
      </c>
      <c r="L7780" s="8" t="inlineStr">
        <is>
          <t>Pennsylvania</t>
        </is>
      </c>
      <c r="M7780" s="13" t="n">
        <v>6316.04</v>
      </c>
      <c r="N7780" s="13" t="n">
        <v>4908.83</v>
      </c>
      <c r="O7780" s="8" t="n"/>
    </row>
    <row r="7781">
      <c r="A7781" s="8" t="inlineStr">
        <is>
          <t>CANON-202605-007647</t>
        </is>
      </c>
      <c r="B7781" s="9" t="inlineStr">
        <is>
          <t>2026-05</t>
        </is>
      </c>
      <c r="C7781" s="10" t="n">
        <v>46149</v>
      </c>
      <c r="D7781" s="9" t="inlineStr">
        <is>
          <t>Bound</t>
        </is>
      </c>
      <c r="E7781" s="8" t="inlineStr">
        <is>
          <t>Leopold Okonkwo</t>
        </is>
      </c>
      <c r="F7781" s="11" t="n">
        <v>1979</v>
      </c>
      <c r="G7781" s="8" t="inlineStr">
        <is>
          <t>Ringbrothers</t>
        </is>
      </c>
      <c r="H7781" s="8" t="inlineStr">
        <is>
          <t>Mustang</t>
        </is>
      </c>
      <c r="I7781" s="8" t="inlineStr">
        <is>
          <t>B1LXGAYGE7U1EZP44</t>
        </is>
      </c>
      <c r="J7781" s="8" t="inlineStr">
        <is>
          <t>11 - Restomod / Coachbuilt / Bespoke</t>
        </is>
      </c>
      <c r="K7781" s="12" t="n">
        <v>1020000</v>
      </c>
      <c r="L7781" s="8" t="inlineStr">
        <is>
          <t>Mississippi</t>
        </is>
      </c>
      <c r="M7781" s="13" t="n">
        <v>15573.28</v>
      </c>
      <c r="N7781" s="13" t="n">
        <v>12103.55</v>
      </c>
      <c r="O7781" s="8" t="n"/>
    </row>
    <row r="7782">
      <c r="A7782" s="8" t="inlineStr">
        <is>
          <t>CANON-202605-007648</t>
        </is>
      </c>
      <c r="B7782" s="9" t="inlineStr">
        <is>
          <t>2026-05</t>
        </is>
      </c>
      <c r="C7782" s="10" t="n">
        <v>46167</v>
      </c>
      <c r="D7782" s="9" t="inlineStr">
        <is>
          <t>Bound</t>
        </is>
      </c>
      <c r="E7782" s="8" t="inlineStr">
        <is>
          <t>Everett Bellandi</t>
        </is>
      </c>
      <c r="F7782" s="11" t="n">
        <v>2023</v>
      </c>
      <c r="G7782" s="8" t="inlineStr">
        <is>
          <t>Porsche</t>
        </is>
      </c>
      <c r="H7782" s="8" t="inlineStr">
        <is>
          <t>911 Turbo S</t>
        </is>
      </c>
      <c r="I7782" s="8" t="inlineStr">
        <is>
          <t>1FPP38F6S2V97H450</t>
        </is>
      </c>
      <c r="J7782" s="8" t="inlineStr">
        <is>
          <t>02 - Sports / GT</t>
        </is>
      </c>
      <c r="K7782" s="12" t="n">
        <v>765000</v>
      </c>
      <c r="L7782" s="8" t="inlineStr">
        <is>
          <t>New Mexico</t>
        </is>
      </c>
      <c r="M7782" s="13" t="n">
        <v>12009.06</v>
      </c>
      <c r="N7782" s="13" t="n">
        <v>9333.440000000001</v>
      </c>
      <c r="O7782" s="8" t="n"/>
    </row>
    <row r="7783">
      <c r="A7783" s="8" t="inlineStr">
        <is>
          <t>CANON-202605-007655</t>
        </is>
      </c>
      <c r="B7783" s="9" t="inlineStr">
        <is>
          <t>2026-05</t>
        </is>
      </c>
      <c r="C7783" s="10" t="n">
        <v>46153</v>
      </c>
      <c r="D7783" s="9" t="inlineStr">
        <is>
          <t>Bound</t>
        </is>
      </c>
      <c r="E7783" s="8" t="inlineStr">
        <is>
          <t>Fenwick Fairweather</t>
        </is>
      </c>
      <c r="F7783" s="11" t="n">
        <v>1978</v>
      </c>
      <c r="G7783" s="8" t="inlineStr">
        <is>
          <t>Lamborghini</t>
        </is>
      </c>
      <c r="H7783" s="8" t="inlineStr">
        <is>
          <t>Huracan EVO</t>
        </is>
      </c>
      <c r="I7783" s="8" t="inlineStr">
        <is>
          <t>F7WYRHXREUT3UW3KG</t>
        </is>
      </c>
      <c r="J7783" s="8" t="inlineStr">
        <is>
          <t>03 - Supercar</t>
        </is>
      </c>
      <c r="K7783" s="12" t="n">
        <v>830000</v>
      </c>
      <c r="L7783" s="8" t="inlineStr">
        <is>
          <t>Hawaii</t>
        </is>
      </c>
      <c r="M7783" s="13" t="n">
        <v>19340.57</v>
      </c>
      <c r="N7783" s="13" t="n">
        <v>15031.49</v>
      </c>
      <c r="O7783" s="8" t="n"/>
    </row>
    <row r="7784">
      <c r="A7784" s="8" t="inlineStr">
        <is>
          <t>CANON-202605-007656</t>
        </is>
      </c>
      <c r="B7784" s="9" t="inlineStr">
        <is>
          <t>2026-05</t>
        </is>
      </c>
      <c r="C7784" s="10" t="n">
        <v>46171</v>
      </c>
      <c r="D7784" s="9" t="inlineStr">
        <is>
          <t>Bound</t>
        </is>
      </c>
      <c r="E7784" s="8" t="inlineStr">
        <is>
          <t>Ottilie Farkas</t>
        </is>
      </c>
      <c r="F7784" s="11" t="n">
        <v>1999</v>
      </c>
      <c r="G7784" s="8" t="inlineStr">
        <is>
          <t>Ferrari</t>
        </is>
      </c>
      <c r="H7784" s="8" t="inlineStr">
        <is>
          <t>296 GTB</t>
        </is>
      </c>
      <c r="I7784" s="8" t="inlineStr">
        <is>
          <t>DS5Z66ZER8DPURJPF</t>
        </is>
      </c>
      <c r="J7784" s="8" t="inlineStr">
        <is>
          <t>03 - Supercar</t>
        </is>
      </c>
      <c r="K7784" s="12" t="n">
        <v>855000</v>
      </c>
      <c r="L7784" s="8" t="inlineStr">
        <is>
          <t>New York</t>
        </is>
      </c>
      <c r="M7784" s="13" t="n">
        <v>19616.6</v>
      </c>
      <c r="N7784" s="13" t="n">
        <v>15246.02</v>
      </c>
      <c r="O7784" s="8" t="n"/>
    </row>
    <row r="7785">
      <c r="A7785" s="8" t="inlineStr">
        <is>
          <t>CANON-202605-007657</t>
        </is>
      </c>
      <c r="B7785" s="9" t="inlineStr">
        <is>
          <t>2026-05</t>
        </is>
      </c>
      <c r="C7785" s="10" t="n">
        <v>46151</v>
      </c>
      <c r="D7785" s="9" t="inlineStr">
        <is>
          <t>Bound</t>
        </is>
      </c>
      <c r="E7785" s="8" t="inlineStr">
        <is>
          <t>Horace Castellanos</t>
        </is>
      </c>
      <c r="F7785" s="11" t="n">
        <v>2015</v>
      </c>
      <c r="G7785" s="8" t="inlineStr">
        <is>
          <t>Ringbrothers</t>
        </is>
      </c>
      <c r="H7785" s="8" t="inlineStr">
        <is>
          <t>Mustang</t>
        </is>
      </c>
      <c r="I7785" s="8" t="inlineStr">
        <is>
          <t>79PZRR214RZB63KAF</t>
        </is>
      </c>
      <c r="J7785" s="8" t="inlineStr">
        <is>
          <t>11 - Restomod / Coachbuilt / Bespoke</t>
        </is>
      </c>
      <c r="K7785" s="12" t="n">
        <v>735000</v>
      </c>
      <c r="L7785" s="8" t="inlineStr">
        <is>
          <t>Kentucky</t>
        </is>
      </c>
      <c r="M7785" s="13" t="n">
        <v>14494.75</v>
      </c>
      <c r="N7785" s="13" t="n">
        <v>11265.32</v>
      </c>
      <c r="O7785" s="8" t="n"/>
    </row>
    <row r="7786">
      <c r="A7786" s="8" t="inlineStr">
        <is>
          <t>CANON-202605-007659</t>
        </is>
      </c>
      <c r="B7786" s="9" t="inlineStr">
        <is>
          <t>2026-05</t>
        </is>
      </c>
      <c r="C7786" s="10" t="n">
        <v>46150</v>
      </c>
      <c r="D7786" s="9" t="inlineStr">
        <is>
          <t>Bound</t>
        </is>
      </c>
      <c r="E7786" s="8" t="inlineStr">
        <is>
          <t>Ottilie Merriweather</t>
        </is>
      </c>
      <c r="F7786" s="11" t="n">
        <v>2013</v>
      </c>
      <c r="G7786" s="8" t="inlineStr">
        <is>
          <t>Maserati</t>
        </is>
      </c>
      <c r="H7786" s="8" t="inlineStr">
        <is>
          <t>GranTurismo</t>
        </is>
      </c>
      <c r="I7786" s="8" t="inlineStr">
        <is>
          <t>TUVV6J55GH13KCN4N</t>
        </is>
      </c>
      <c r="J7786" s="8" t="inlineStr">
        <is>
          <t>02 - Sports / GT</t>
        </is>
      </c>
      <c r="K7786" s="12" t="n">
        <v>740000</v>
      </c>
      <c r="L7786" s="8" t="inlineStr">
        <is>
          <t>Mississippi</t>
        </is>
      </c>
      <c r="M7786" s="13" t="n">
        <v>10799.81</v>
      </c>
      <c r="N7786" s="13" t="n">
        <v>8393.610000000001</v>
      </c>
      <c r="O7786" s="8" t="n"/>
    </row>
    <row r="7787">
      <c r="A7787" s="8" t="inlineStr">
        <is>
          <t>CANON-202605-007660</t>
        </is>
      </c>
      <c r="B7787" s="9" t="inlineStr">
        <is>
          <t>2026-05</t>
        </is>
      </c>
      <c r="C7787" s="10" t="n">
        <v>46150</v>
      </c>
      <c r="D7787" s="9" t="inlineStr">
        <is>
          <t>Bound</t>
        </is>
      </c>
      <c r="E7787" s="8" t="inlineStr">
        <is>
          <t>Ottilie Fairweather</t>
        </is>
      </c>
      <c r="F7787" s="11" t="n">
        <v>2007</v>
      </c>
      <c r="G7787" s="8" t="inlineStr">
        <is>
          <t>Mercedes-Benz</t>
        </is>
      </c>
      <c r="H7787" s="8" t="inlineStr">
        <is>
          <t>AMG GT</t>
        </is>
      </c>
      <c r="I7787" s="8" t="inlineStr">
        <is>
          <t>MK0LM891NBE0B3GTE</t>
        </is>
      </c>
      <c r="J7787" s="8" t="inlineStr">
        <is>
          <t>02 - Sports / GT</t>
        </is>
      </c>
      <c r="K7787" s="12" t="n">
        <v>555000</v>
      </c>
      <c r="L7787" s="8" t="inlineStr">
        <is>
          <t>Delaware</t>
        </is>
      </c>
      <c r="M7787" s="13" t="n">
        <v>8508.25</v>
      </c>
      <c r="N7787" s="13" t="n">
        <v>6612.61</v>
      </c>
      <c r="O7787" s="8" t="n"/>
    </row>
    <row r="7788">
      <c r="A7788" s="8" t="inlineStr">
        <is>
          <t>CANON-202605-007661</t>
        </is>
      </c>
      <c r="B7788" s="9" t="inlineStr">
        <is>
          <t>2026-05</t>
        </is>
      </c>
      <c r="C7788" s="10" t="n">
        <v>46167</v>
      </c>
      <c r="D7788" s="9" t="inlineStr">
        <is>
          <t>Bound</t>
        </is>
      </c>
      <c r="E7788" s="8" t="inlineStr">
        <is>
          <t>Beatrix Kingsford</t>
        </is>
      </c>
      <c r="F7788" s="11" t="n">
        <v>1993</v>
      </c>
      <c r="G7788" s="8" t="inlineStr">
        <is>
          <t>BMW</t>
        </is>
      </c>
      <c r="H7788" s="8" t="inlineStr">
        <is>
          <t>M8 Competition</t>
        </is>
      </c>
      <c r="I7788" s="8" t="inlineStr">
        <is>
          <t>5HWZBA9BEF9ZGESB0</t>
        </is>
      </c>
      <c r="J7788" s="8" t="inlineStr">
        <is>
          <t>02 - Sports / GT</t>
        </is>
      </c>
      <c r="K7788" s="12" t="n">
        <v>1320000</v>
      </c>
      <c r="L7788" s="8" t="inlineStr">
        <is>
          <t>Ohio</t>
        </is>
      </c>
      <c r="M7788" s="13" t="n">
        <v>19040.38</v>
      </c>
      <c r="N7788" s="13" t="n">
        <v>14798.18</v>
      </c>
      <c r="O7788" s="8" t="n"/>
    </row>
    <row r="7789">
      <c r="A7789" s="8" t="inlineStr">
        <is>
          <t>CANON-202605-007662</t>
        </is>
      </c>
      <c r="B7789" s="9" t="inlineStr">
        <is>
          <t>2026-05</t>
        </is>
      </c>
      <c r="C7789" s="10" t="n">
        <v>46151</v>
      </c>
      <c r="D7789" s="9" t="inlineStr">
        <is>
          <t>Bound</t>
        </is>
      </c>
      <c r="E7789" s="8" t="inlineStr">
        <is>
          <t>Fenwick Nakashima</t>
        </is>
      </c>
      <c r="F7789" s="11" t="n">
        <v>2019</v>
      </c>
      <c r="G7789" s="8" t="inlineStr">
        <is>
          <t>Ferrari</t>
        </is>
      </c>
      <c r="H7789" s="8" t="inlineStr">
        <is>
          <t>296 GTB</t>
        </is>
      </c>
      <c r="I7789" s="8" t="inlineStr">
        <is>
          <t>HJG4TDV0XVE7U8HUL</t>
        </is>
      </c>
      <c r="J7789" s="8" t="inlineStr">
        <is>
          <t>03 - Supercar</t>
        </is>
      </c>
      <c r="K7789" s="12" t="n">
        <v>920000</v>
      </c>
      <c r="L7789" s="8" t="inlineStr">
        <is>
          <t>Montana</t>
        </is>
      </c>
      <c r="M7789" s="13" t="n">
        <v>15336.23</v>
      </c>
      <c r="N7789" s="13" t="n">
        <v>11919.32</v>
      </c>
      <c r="O7789" s="8" t="n"/>
    </row>
    <row r="7790">
      <c r="A7790" s="8" t="inlineStr">
        <is>
          <t>CANON-202605-007663</t>
        </is>
      </c>
      <c r="B7790" s="9" t="inlineStr">
        <is>
          <t>2026-05</t>
        </is>
      </c>
      <c r="C7790" s="10" t="n">
        <v>46164</v>
      </c>
      <c r="D7790" s="9" t="inlineStr">
        <is>
          <t>Bound</t>
        </is>
      </c>
      <c r="E7790" s="8" t="inlineStr">
        <is>
          <t>Thaddeus Nakashima</t>
        </is>
      </c>
      <c r="F7790" s="11" t="n">
        <v>1981</v>
      </c>
      <c r="G7790" s="8" t="inlineStr">
        <is>
          <t>Mercedes-Benz</t>
        </is>
      </c>
      <c r="H7790" s="8" t="inlineStr">
        <is>
          <t>AMG GT</t>
        </is>
      </c>
      <c r="I7790" s="8" t="inlineStr">
        <is>
          <t>T4XZFWXD7VPCENKYB</t>
        </is>
      </c>
      <c r="J7790" s="8" t="inlineStr">
        <is>
          <t>02 - Sports / GT</t>
        </is>
      </c>
      <c r="K7790" s="12" t="n">
        <v>525000</v>
      </c>
      <c r="L7790" s="8" t="inlineStr">
        <is>
          <t>Pennsylvania</t>
        </is>
      </c>
      <c r="M7790" s="13" t="n">
        <v>6438.68</v>
      </c>
      <c r="N7790" s="13" t="n">
        <v>5004.14</v>
      </c>
      <c r="O7790" s="8" t="n"/>
    </row>
    <row r="7791">
      <c r="A7791" s="8" t="inlineStr">
        <is>
          <t>CANON-202605-007664</t>
        </is>
      </c>
      <c r="B7791" s="9" t="inlineStr">
        <is>
          <t>2026-05</t>
        </is>
      </c>
      <c r="C7791" s="10" t="n">
        <v>46168</v>
      </c>
      <c r="D7791" s="9" t="inlineStr">
        <is>
          <t>Bound</t>
        </is>
      </c>
      <c r="E7791" s="8" t="inlineStr">
        <is>
          <t>Callum Blackwood</t>
        </is>
      </c>
      <c r="F7791" s="11" t="n">
        <v>1982</v>
      </c>
      <c r="G7791" s="8" t="inlineStr">
        <is>
          <t>Jaguar</t>
        </is>
      </c>
      <c r="H7791" s="8" t="inlineStr">
        <is>
          <t>E-Type Series 1</t>
        </is>
      </c>
      <c r="I7791" s="8" t="inlineStr">
        <is>
          <t>7BKB52VS3SMWHLFNE</t>
        </is>
      </c>
      <c r="J7791" s="8" t="inlineStr">
        <is>
          <t>07 - Post-War Classic (1946-1972)</t>
        </is>
      </c>
      <c r="K7791" s="12" t="n">
        <v>480000</v>
      </c>
      <c r="L7791" s="8" t="inlineStr">
        <is>
          <t>New Hampshire</t>
        </is>
      </c>
      <c r="M7791" s="13" t="n">
        <v>4521.06</v>
      </c>
      <c r="N7791" s="13" t="n">
        <v>3513.77</v>
      </c>
      <c r="O7791" s="8" t="n"/>
    </row>
    <row r="7792">
      <c r="A7792" s="8" t="inlineStr">
        <is>
          <t>CANON-202605-007665</t>
        </is>
      </c>
      <c r="B7792" s="9" t="inlineStr">
        <is>
          <t>2026-05</t>
        </is>
      </c>
      <c r="C7792" s="10" t="n">
        <v>46156</v>
      </c>
      <c r="D7792" s="9" t="inlineStr">
        <is>
          <t>Bound</t>
        </is>
      </c>
      <c r="E7792" s="8" t="inlineStr">
        <is>
          <t>Fenwick Pennington</t>
        </is>
      </c>
      <c r="F7792" s="11" t="n">
        <v>1984</v>
      </c>
      <c r="G7792" s="8" t="inlineStr">
        <is>
          <t>Ringbrothers</t>
        </is>
      </c>
      <c r="H7792" s="8" t="inlineStr">
        <is>
          <t>Mustang</t>
        </is>
      </c>
      <c r="I7792" s="8" t="inlineStr">
        <is>
          <t>C1KTZRCG78AZNY49B</t>
        </is>
      </c>
      <c r="J7792" s="8" t="inlineStr">
        <is>
          <t>11 - Restomod / Coachbuilt / Bespoke</t>
        </is>
      </c>
      <c r="K7792" s="12" t="n">
        <v>1265000</v>
      </c>
      <c r="L7792" s="8" t="inlineStr">
        <is>
          <t>Ohio</t>
        </is>
      </c>
      <c r="M7792" s="13" t="n">
        <v>22559.96</v>
      </c>
      <c r="N7792" s="13" t="n">
        <v>17533.6</v>
      </c>
      <c r="O7792" s="8" t="n"/>
    </row>
    <row r="7793">
      <c r="A7793" s="8" t="inlineStr">
        <is>
          <t>CANON-202605-007666</t>
        </is>
      </c>
      <c r="B7793" s="9" t="inlineStr">
        <is>
          <t>2026-05</t>
        </is>
      </c>
      <c r="C7793" s="10" t="n">
        <v>46172</v>
      </c>
      <c r="D7793" s="9" t="inlineStr">
        <is>
          <t>Bound</t>
        </is>
      </c>
      <c r="E7793" s="8" t="inlineStr">
        <is>
          <t>Ingrid Vasquez</t>
        </is>
      </c>
      <c r="F7793" s="11" t="n">
        <v>1986</v>
      </c>
      <c r="G7793" s="8" t="inlineStr">
        <is>
          <t>Aston Martin</t>
        </is>
      </c>
      <c r="H7793" s="8" t="inlineStr">
        <is>
          <t>DB12</t>
        </is>
      </c>
      <c r="I7793" s="8" t="inlineStr">
        <is>
          <t>802DN755Y4RMFMTXW</t>
        </is>
      </c>
      <c r="J7793" s="8" t="inlineStr">
        <is>
          <t>02 - Sports / GT</t>
        </is>
      </c>
      <c r="K7793" s="12" t="n">
        <v>1055000</v>
      </c>
      <c r="L7793" s="8" t="inlineStr">
        <is>
          <t>Missouri</t>
        </is>
      </c>
      <c r="M7793" s="13" t="n">
        <v>11605</v>
      </c>
      <c r="N7793" s="13" t="n">
        <v>9019.41</v>
      </c>
      <c r="O7793" s="8" t="n"/>
    </row>
    <row r="7794">
      <c r="A7794" s="8" t="inlineStr">
        <is>
          <t>CANON-202605-007667</t>
        </is>
      </c>
      <c r="B7794" s="9" t="inlineStr">
        <is>
          <t>2026-05</t>
        </is>
      </c>
      <c r="C7794" s="10" t="n">
        <v>46165</v>
      </c>
      <c r="D7794" s="9" t="inlineStr">
        <is>
          <t>Bound</t>
        </is>
      </c>
      <c r="E7794" s="8" t="inlineStr">
        <is>
          <t>Cassius Blackwood</t>
        </is>
      </c>
      <c r="F7794" s="11" t="n">
        <v>1966</v>
      </c>
      <c r="G7794" s="8" t="inlineStr">
        <is>
          <t>Lamborghini</t>
        </is>
      </c>
      <c r="H7794" s="8" t="inlineStr">
        <is>
          <t>Huracan EVO</t>
        </is>
      </c>
      <c r="I7794" s="8" t="inlineStr">
        <is>
          <t>DY9CLC5JMDCS5XGN3</t>
        </is>
      </c>
      <c r="J7794" s="8" t="inlineStr">
        <is>
          <t>03 - Supercar</t>
        </is>
      </c>
      <c r="K7794" s="12" t="n">
        <v>870000</v>
      </c>
      <c r="L7794" s="8" t="inlineStr">
        <is>
          <t>Connecticut</t>
        </is>
      </c>
      <c r="M7794" s="13" t="n">
        <v>17465.66</v>
      </c>
      <c r="N7794" s="13" t="n">
        <v>13574.31</v>
      </c>
      <c r="O7794" s="8" t="n"/>
    </row>
    <row r="7795">
      <c r="A7795" s="8" t="inlineStr">
        <is>
          <t>CANON-202605-007668</t>
        </is>
      </c>
      <c r="B7795" s="9" t="inlineStr">
        <is>
          <t>2026-05</t>
        </is>
      </c>
      <c r="C7795" s="10" t="n">
        <v>46164</v>
      </c>
      <c r="D7795" s="9" t="inlineStr">
        <is>
          <t>Bound</t>
        </is>
      </c>
      <c r="E7795" s="8" t="inlineStr">
        <is>
          <t>Callum Pennington</t>
        </is>
      </c>
      <c r="F7795" s="11" t="n">
        <v>2024</v>
      </c>
      <c r="G7795" s="8" t="inlineStr">
        <is>
          <t>Mercedes-Benz</t>
        </is>
      </c>
      <c r="H7795" s="8" t="inlineStr">
        <is>
          <t>AMG GT</t>
        </is>
      </c>
      <c r="I7795" s="8" t="inlineStr">
        <is>
          <t>1F3VPUS2XCTHXGD6C</t>
        </is>
      </c>
      <c r="J7795" s="8" t="inlineStr">
        <is>
          <t>02 - Sports / GT</t>
        </is>
      </c>
      <c r="K7795" s="12" t="n">
        <v>655000</v>
      </c>
      <c r="L7795" s="8" t="inlineStr">
        <is>
          <t>Delaware</t>
        </is>
      </c>
      <c r="M7795" s="13" t="n">
        <v>10041.27</v>
      </c>
      <c r="N7795" s="13" t="n">
        <v>7804.08</v>
      </c>
      <c r="O7795" s="8" t="n"/>
    </row>
    <row r="7796">
      <c r="A7796" s="8" t="inlineStr">
        <is>
          <t>CANON-202605-007669</t>
        </is>
      </c>
      <c r="B7796" s="9" t="inlineStr">
        <is>
          <t>2026-05</t>
        </is>
      </c>
      <c r="C7796" s="10" t="n">
        <v>46153</v>
      </c>
      <c r="D7796" s="9" t="inlineStr">
        <is>
          <t>Bound</t>
        </is>
      </c>
      <c r="E7796" s="8" t="inlineStr">
        <is>
          <t>Delphine Bellandi</t>
        </is>
      </c>
      <c r="F7796" s="11" t="n">
        <v>2021</v>
      </c>
      <c r="G7796" s="8" t="inlineStr">
        <is>
          <t>Porsche</t>
        </is>
      </c>
      <c r="H7796" s="8" t="inlineStr">
        <is>
          <t>911 Turbo S</t>
        </is>
      </c>
      <c r="I7796" s="8" t="inlineStr">
        <is>
          <t>UZ3641RHKZGBF7YJ4</t>
        </is>
      </c>
      <c r="J7796" s="8" t="inlineStr">
        <is>
          <t>02 - Sports / GT</t>
        </is>
      </c>
      <c r="K7796" s="12" t="n">
        <v>755000</v>
      </c>
      <c r="L7796" s="8" t="inlineStr">
        <is>
          <t>New York</t>
        </is>
      </c>
      <c r="M7796" s="13" t="n">
        <v>11852.08</v>
      </c>
      <c r="N7796" s="13" t="n">
        <v>9211.440000000001</v>
      </c>
      <c r="O7796" s="8" t="n"/>
    </row>
    <row r="7797">
      <c r="A7797" s="8" t="inlineStr">
        <is>
          <t>CANON-202605-007670</t>
        </is>
      </c>
      <c r="B7797" s="9" t="inlineStr">
        <is>
          <t>2026-05</t>
        </is>
      </c>
      <c r="C7797" s="10" t="n">
        <v>46169</v>
      </c>
      <c r="D7797" s="9" t="inlineStr">
        <is>
          <t>Bound</t>
        </is>
      </c>
      <c r="E7797" s="8" t="inlineStr">
        <is>
          <t>Marisol Chattopadhyay</t>
        </is>
      </c>
      <c r="F7797" s="11" t="n">
        <v>2001</v>
      </c>
      <c r="G7797" s="8" t="inlineStr">
        <is>
          <t>Ferrari</t>
        </is>
      </c>
      <c r="H7797" s="8" t="inlineStr">
        <is>
          <t>275 GTB/4</t>
        </is>
      </c>
      <c r="I7797" s="8" t="inlineStr">
        <is>
          <t>D0M3XXVJ7RVLPTZ29</t>
        </is>
      </c>
      <c r="J7797" s="8" t="inlineStr">
        <is>
          <t>07 - Post-War Classic (1946-1972)</t>
        </is>
      </c>
      <c r="K7797" s="12" t="n">
        <v>475000</v>
      </c>
      <c r="L7797" s="8" t="inlineStr">
        <is>
          <t>Wisconsin</t>
        </is>
      </c>
      <c r="M7797" s="13" t="n">
        <v>5162.26</v>
      </c>
      <c r="N7797" s="13" t="n">
        <v>4012.11</v>
      </c>
      <c r="O7797" s="8" t="n"/>
    </row>
    <row r="7798">
      <c r="A7798" s="8" t="inlineStr">
        <is>
          <t>CANON-202605-007671</t>
        </is>
      </c>
      <c r="B7798" s="9" t="inlineStr">
        <is>
          <t>2026-05</t>
        </is>
      </c>
      <c r="C7798" s="10" t="n">
        <v>46153</v>
      </c>
      <c r="D7798" s="9" t="inlineStr">
        <is>
          <t>Bound</t>
        </is>
      </c>
      <c r="E7798" s="8" t="inlineStr">
        <is>
          <t>Saoirse Chattopadhyay</t>
        </is>
      </c>
      <c r="F7798" s="11" t="n">
        <v>1959</v>
      </c>
      <c r="G7798" s="8" t="inlineStr">
        <is>
          <t>Aston Martin</t>
        </is>
      </c>
      <c r="H7798" s="8" t="inlineStr">
        <is>
          <t>DB5</t>
        </is>
      </c>
      <c r="I7798" s="8" t="inlineStr">
        <is>
          <t>3HH3ZXUVWLSVGD44D</t>
        </is>
      </c>
      <c r="J7798" s="8" t="inlineStr">
        <is>
          <t>07 - Post-War Classic (1946-1972)</t>
        </is>
      </c>
      <c r="K7798" s="12" t="n">
        <v>295000</v>
      </c>
      <c r="L7798" s="8" t="inlineStr">
        <is>
          <t>Washington</t>
        </is>
      </c>
      <c r="M7798" s="13" t="n">
        <v>2564.83</v>
      </c>
      <c r="N7798" s="13" t="n">
        <v>1993.39</v>
      </c>
      <c r="O7798" s="8" t="n"/>
    </row>
    <row r="7799">
      <c r="A7799" s="8" t="inlineStr">
        <is>
          <t>CANON-202605-007672</t>
        </is>
      </c>
      <c r="B7799" s="9" t="inlineStr">
        <is>
          <t>2026-05</t>
        </is>
      </c>
      <c r="C7799" s="10" t="n">
        <v>46149</v>
      </c>
      <c r="D7799" s="9" t="inlineStr">
        <is>
          <t>Bound</t>
        </is>
      </c>
      <c r="E7799" s="8" t="inlineStr">
        <is>
          <t>Leopold Blackwood</t>
        </is>
      </c>
      <c r="F7799" s="11" t="n">
        <v>2010</v>
      </c>
      <c r="G7799" s="8" t="inlineStr">
        <is>
          <t>Ferrari</t>
        </is>
      </c>
      <c r="H7799" s="8" t="inlineStr">
        <is>
          <t>SF90 Stradale</t>
        </is>
      </c>
      <c r="I7799" s="8" t="inlineStr">
        <is>
          <t>CRHUPS1XXB1W5C5JX</t>
        </is>
      </c>
      <c r="J7799" s="8" t="inlineStr">
        <is>
          <t>03 - Supercar</t>
        </is>
      </c>
      <c r="K7799" s="12" t="n">
        <v>1715000</v>
      </c>
      <c r="L7799" s="8" t="inlineStr">
        <is>
          <t>California</t>
        </is>
      </c>
      <c r="M7799" s="13" t="n">
        <v>34947.17</v>
      </c>
      <c r="N7799" s="13" t="n">
        <v>27160.94</v>
      </c>
      <c r="O7799" s="8" t="n"/>
    </row>
    <row r="7800">
      <c r="A7800" s="8" t="inlineStr">
        <is>
          <t>CANON-202605-007673</t>
        </is>
      </c>
      <c r="B7800" s="9" t="inlineStr">
        <is>
          <t>2026-05</t>
        </is>
      </c>
      <c r="C7800" s="10" t="n">
        <v>46161</v>
      </c>
      <c r="D7800" s="9" t="inlineStr">
        <is>
          <t>Bound</t>
        </is>
      </c>
      <c r="E7800" s="8" t="inlineStr">
        <is>
          <t>Marisol Underwood</t>
        </is>
      </c>
      <c r="F7800" s="11" t="n">
        <v>1970</v>
      </c>
      <c r="G7800" s="8" t="inlineStr">
        <is>
          <t>Jaguar</t>
        </is>
      </c>
      <c r="H7800" s="8" t="inlineStr">
        <is>
          <t>E-Type Series 1</t>
        </is>
      </c>
      <c r="I7800" s="8" t="inlineStr">
        <is>
          <t>YFTZL20X6R40GB360</t>
        </is>
      </c>
      <c r="J7800" s="8" t="inlineStr">
        <is>
          <t>07 - Post-War Classic (1946-1972)</t>
        </is>
      </c>
      <c r="K7800" s="12" t="n">
        <v>1450000</v>
      </c>
      <c r="L7800" s="8" t="inlineStr">
        <is>
          <t>Missouri</t>
        </is>
      </c>
      <c r="M7800" s="13" t="n">
        <v>11020</v>
      </c>
      <c r="N7800" s="13" t="n">
        <v>8564.74</v>
      </c>
      <c r="O7800" s="8" t="n"/>
    </row>
    <row r="7801">
      <c r="A7801" s="8" t="inlineStr">
        <is>
          <t>CANON-202605-007674</t>
        </is>
      </c>
      <c r="B7801" s="9" t="inlineStr">
        <is>
          <t>2026-05</t>
        </is>
      </c>
      <c r="C7801" s="10" t="n">
        <v>46161</v>
      </c>
      <c r="D7801" s="9" t="inlineStr">
        <is>
          <t>Bound</t>
        </is>
      </c>
      <c r="E7801" s="8" t="inlineStr">
        <is>
          <t>Sunniva Vasquez</t>
        </is>
      </c>
      <c r="F7801" s="11" t="n">
        <v>2004</v>
      </c>
      <c r="G7801" s="8" t="inlineStr">
        <is>
          <t>Ferrari</t>
        </is>
      </c>
      <c r="H7801" s="8" t="inlineStr">
        <is>
          <t>296 GTB</t>
        </is>
      </c>
      <c r="I7801" s="8" t="inlineStr">
        <is>
          <t>TM772P1JT2J8K9AVP</t>
        </is>
      </c>
      <c r="J7801" s="8" t="inlineStr">
        <is>
          <t>03 - Supercar</t>
        </is>
      </c>
      <c r="K7801" s="12" t="n">
        <v>1685000</v>
      </c>
      <c r="L7801" s="8" t="inlineStr">
        <is>
          <t>North Dakota</t>
        </is>
      </c>
      <c r="M7801" s="13" t="n">
        <v>25942.64</v>
      </c>
      <c r="N7801" s="13" t="n">
        <v>20162.62</v>
      </c>
      <c r="O7801" s="8" t="n"/>
    </row>
    <row r="7802">
      <c r="A7802" s="8" t="inlineStr">
        <is>
          <t>CANON-202605-007675</t>
        </is>
      </c>
      <c r="B7802" s="9" t="inlineStr">
        <is>
          <t>2026-05</t>
        </is>
      </c>
      <c r="C7802" s="10" t="n">
        <v>46162</v>
      </c>
      <c r="D7802" s="9" t="inlineStr">
        <is>
          <t>Bound</t>
        </is>
      </c>
      <c r="E7802" s="8" t="inlineStr">
        <is>
          <t>Horace Kingsford</t>
        </is>
      </c>
      <c r="F7802" s="11" t="n">
        <v>2012</v>
      </c>
      <c r="G7802" s="8" t="inlineStr">
        <is>
          <t>Aston Martin</t>
        </is>
      </c>
      <c r="H7802" s="8" t="inlineStr">
        <is>
          <t>DB12</t>
        </is>
      </c>
      <c r="I7802" s="8" t="inlineStr">
        <is>
          <t>Y729TXL2XTA20B2R9</t>
        </is>
      </c>
      <c r="J7802" s="8" t="inlineStr">
        <is>
          <t>02 - Sports / GT</t>
        </is>
      </c>
      <c r="K7802" s="12" t="n">
        <v>310000</v>
      </c>
      <c r="L7802" s="8" t="inlineStr">
        <is>
          <t>New Jersey</t>
        </is>
      </c>
      <c r="M7802" s="13" t="n">
        <v>3991.98</v>
      </c>
      <c r="N7802" s="13" t="n">
        <v>3102.57</v>
      </c>
      <c r="O7802" s="8" t="n"/>
    </row>
    <row r="7803">
      <c r="A7803" s="8" t="inlineStr">
        <is>
          <t>CANON-202605-007676</t>
        </is>
      </c>
      <c r="B7803" s="9" t="inlineStr">
        <is>
          <t>2026-05</t>
        </is>
      </c>
      <c r="C7803" s="10" t="n">
        <v>46144</v>
      </c>
      <c r="D7803" s="9" t="inlineStr">
        <is>
          <t>Bound</t>
        </is>
      </c>
      <c r="E7803" s="8" t="inlineStr">
        <is>
          <t>Priya Bellandi</t>
        </is>
      </c>
      <c r="F7803" s="11" t="n">
        <v>1981</v>
      </c>
      <c r="G7803" s="8" t="inlineStr">
        <is>
          <t>McLaren</t>
        </is>
      </c>
      <c r="H7803" s="8" t="inlineStr">
        <is>
          <t>750S</t>
        </is>
      </c>
      <c r="I7803" s="8" t="inlineStr">
        <is>
          <t>05RXT78RW527ND1U4</t>
        </is>
      </c>
      <c r="J7803" s="8" t="inlineStr">
        <is>
          <t>03 - Supercar</t>
        </is>
      </c>
      <c r="K7803" s="12" t="n">
        <v>770000</v>
      </c>
      <c r="L7803" s="8" t="inlineStr">
        <is>
          <t>New York</t>
        </is>
      </c>
      <c r="M7803" s="13" t="n">
        <v>17666.42</v>
      </c>
      <c r="N7803" s="13" t="n">
        <v>13730.34</v>
      </c>
      <c r="O7803" s="8" t="n"/>
    </row>
    <row r="7804">
      <c r="A7804" s="8" t="inlineStr">
        <is>
          <t>CANON-202605-007677</t>
        </is>
      </c>
      <c r="B7804" s="9" t="inlineStr">
        <is>
          <t>2026-05</t>
        </is>
      </c>
      <c r="C7804" s="10" t="n">
        <v>46143</v>
      </c>
      <c r="D7804" s="9" t="inlineStr">
        <is>
          <t>Bound</t>
        </is>
      </c>
      <c r="E7804" s="8" t="inlineStr">
        <is>
          <t>Lorenzo Rourke</t>
        </is>
      </c>
      <c r="F7804" s="11" t="n">
        <v>2024</v>
      </c>
      <c r="G7804" s="8" t="inlineStr">
        <is>
          <t>Porsche</t>
        </is>
      </c>
      <c r="H7804" s="8" t="inlineStr">
        <is>
          <t>911 Turbo S</t>
        </is>
      </c>
      <c r="I7804" s="8" t="inlineStr">
        <is>
          <t>X6VVL40DNZEV44FD0</t>
        </is>
      </c>
      <c r="J7804" s="8" t="inlineStr">
        <is>
          <t>02 - Sports / GT</t>
        </is>
      </c>
      <c r="K7804" s="12" t="n">
        <v>540000</v>
      </c>
      <c r="L7804" s="8" t="inlineStr">
        <is>
          <t>Oklahoma</t>
        </is>
      </c>
      <c r="M7804" s="13" t="n">
        <v>8344.530000000001</v>
      </c>
      <c r="N7804" s="13" t="n">
        <v>6485.37</v>
      </c>
      <c r="O7804" s="8" t="n"/>
    </row>
    <row r="7805">
      <c r="A7805" s="8" t="inlineStr">
        <is>
          <t>CANON-202605-007679</t>
        </is>
      </c>
      <c r="B7805" s="9" t="inlineStr">
        <is>
          <t>2026-05</t>
        </is>
      </c>
      <c r="C7805" s="10" t="n">
        <v>46148</v>
      </c>
      <c r="D7805" s="9" t="inlineStr">
        <is>
          <t>Bound</t>
        </is>
      </c>
      <c r="E7805" s="8" t="inlineStr">
        <is>
          <t>Delphine Merriweather</t>
        </is>
      </c>
      <c r="F7805" s="11" t="n">
        <v>2004</v>
      </c>
      <c r="G7805" s="8" t="inlineStr">
        <is>
          <t>Ferrari</t>
        </is>
      </c>
      <c r="H7805" s="8" t="inlineStr">
        <is>
          <t>SF90 Stradale</t>
        </is>
      </c>
      <c r="I7805" s="8" t="inlineStr">
        <is>
          <t>16P2CW8X9CCFHM0UK</t>
        </is>
      </c>
      <c r="J7805" s="8" t="inlineStr">
        <is>
          <t>03 - Supercar</t>
        </is>
      </c>
      <c r="K7805" s="12" t="n">
        <v>695000</v>
      </c>
      <c r="L7805" s="8" t="inlineStr">
        <is>
          <t>Delaware</t>
        </is>
      </c>
      <c r="M7805" s="13" t="n">
        <v>15571.93</v>
      </c>
      <c r="N7805" s="13" t="n">
        <v>12102.5</v>
      </c>
      <c r="O7805" s="8" t="n"/>
    </row>
    <row r="7806">
      <c r="A7806" s="8" t="inlineStr">
        <is>
          <t>CANON-202605-007680</t>
        </is>
      </c>
      <c r="B7806" s="9" t="inlineStr">
        <is>
          <t>2026-05</t>
        </is>
      </c>
      <c r="C7806" s="10" t="n">
        <v>46171</v>
      </c>
      <c r="D7806" s="9" t="inlineStr">
        <is>
          <t>Bound</t>
        </is>
      </c>
      <c r="E7806" s="8" t="inlineStr">
        <is>
          <t>Delphine Underwood</t>
        </is>
      </c>
      <c r="F7806" s="11" t="n">
        <v>1987</v>
      </c>
      <c r="G7806" s="8" t="inlineStr">
        <is>
          <t>BMW</t>
        </is>
      </c>
      <c r="H7806" s="8" t="inlineStr">
        <is>
          <t>M8 Competition</t>
        </is>
      </c>
      <c r="I7806" s="8" t="inlineStr">
        <is>
          <t>0HSV02V7T3J1PUPUG</t>
        </is>
      </c>
      <c r="J7806" s="8" t="inlineStr">
        <is>
          <t>02 - Sports / GT</t>
        </is>
      </c>
      <c r="K7806" s="12" t="n">
        <v>255000</v>
      </c>
      <c r="L7806" s="8" t="inlineStr">
        <is>
          <t>Colorado</t>
        </is>
      </c>
      <c r="M7806" s="13" t="n">
        <v>3969.34</v>
      </c>
      <c r="N7806" s="13" t="n">
        <v>3084.97</v>
      </c>
      <c r="O7806" s="8" t="n"/>
    </row>
    <row r="7807">
      <c r="A7807" s="8" t="inlineStr">
        <is>
          <t>CANON-202605-007681</t>
        </is>
      </c>
      <c r="B7807" s="9" t="inlineStr">
        <is>
          <t>2026-05</t>
        </is>
      </c>
      <c r="C7807" s="10" t="n">
        <v>46157</v>
      </c>
      <c r="D7807" s="9" t="inlineStr">
        <is>
          <t>Bound</t>
        </is>
      </c>
      <c r="E7807" s="8" t="inlineStr">
        <is>
          <t>Sunniva Okonkwo</t>
        </is>
      </c>
      <c r="F7807" s="11" t="n">
        <v>1955</v>
      </c>
      <c r="G7807" s="8" t="inlineStr">
        <is>
          <t>Jaguar</t>
        </is>
      </c>
      <c r="H7807" s="8" t="inlineStr">
        <is>
          <t>E-Type Series 1</t>
        </is>
      </c>
      <c r="I7807" s="8" t="inlineStr">
        <is>
          <t>GFU0WC9U80WNE9P56</t>
        </is>
      </c>
      <c r="J7807" s="8" t="inlineStr">
        <is>
          <t>07 - Post-War Classic (1946-1972)</t>
        </is>
      </c>
      <c r="K7807" s="12" t="n">
        <v>550000</v>
      </c>
      <c r="L7807" s="8" t="inlineStr">
        <is>
          <t>Georgia</t>
        </is>
      </c>
      <c r="M7807" s="13" t="n">
        <v>4997.74</v>
      </c>
      <c r="N7807" s="13" t="n">
        <v>3884.24</v>
      </c>
      <c r="O7807" s="8" t="n"/>
    </row>
    <row r="7808">
      <c r="A7808" s="8" t="inlineStr">
        <is>
          <t>CANON-202605-007683</t>
        </is>
      </c>
      <c r="B7808" s="9" t="inlineStr">
        <is>
          <t>2026-05</t>
        </is>
      </c>
      <c r="C7808" s="10" t="n">
        <v>46157</v>
      </c>
      <c r="D7808" s="9" t="inlineStr">
        <is>
          <t>Bound</t>
        </is>
      </c>
      <c r="E7808" s="8" t="inlineStr">
        <is>
          <t>Callum Delacroix</t>
        </is>
      </c>
      <c r="F7808" s="11" t="n">
        <v>1956</v>
      </c>
      <c r="G7808" s="8" t="inlineStr">
        <is>
          <t>Ferrari</t>
        </is>
      </c>
      <c r="H7808" s="8" t="inlineStr">
        <is>
          <t>275 GTB/4</t>
        </is>
      </c>
      <c r="I7808" s="8" t="inlineStr">
        <is>
          <t>3URXB87C6JNMPKAWZ</t>
        </is>
      </c>
      <c r="J7808" s="8" t="inlineStr">
        <is>
          <t>07 - Post-War Classic (1946-1972)</t>
        </is>
      </c>
      <c r="K7808" s="12" t="n">
        <v>640000</v>
      </c>
      <c r="L7808" s="8" t="inlineStr">
        <is>
          <t>Texas</t>
        </is>
      </c>
      <c r="M7808" s="13" t="n">
        <v>5971.32</v>
      </c>
      <c r="N7808" s="13" t="n">
        <v>4640.91</v>
      </c>
      <c r="O7808" s="8" t="n"/>
    </row>
    <row r="7809">
      <c r="A7809" s="8" t="inlineStr">
        <is>
          <t>CANON-202605-007685</t>
        </is>
      </c>
      <c r="B7809" s="9" t="inlineStr">
        <is>
          <t>2026-05</t>
        </is>
      </c>
      <c r="C7809" s="10" t="n">
        <v>46168</v>
      </c>
      <c r="D7809" s="9" t="inlineStr">
        <is>
          <t>Bound</t>
        </is>
      </c>
      <c r="E7809" s="8" t="inlineStr">
        <is>
          <t>Aurelio Farkas</t>
        </is>
      </c>
      <c r="F7809" s="11" t="n">
        <v>2024</v>
      </c>
      <c r="G7809" s="8" t="inlineStr">
        <is>
          <t>Mercedes-Benz</t>
        </is>
      </c>
      <c r="H7809" s="8" t="inlineStr">
        <is>
          <t>AMG GT</t>
        </is>
      </c>
      <c r="I7809" s="8" t="inlineStr">
        <is>
          <t>RY30KCELJ6H9D7M6A</t>
        </is>
      </c>
      <c r="J7809" s="8" t="inlineStr">
        <is>
          <t>02 - Sports / GT</t>
        </is>
      </c>
      <c r="K7809" s="12" t="n">
        <v>780000</v>
      </c>
      <c r="L7809" s="8" t="inlineStr">
        <is>
          <t>Arkansas</t>
        </is>
      </c>
      <c r="M7809" s="13" t="n">
        <v>13201.13</v>
      </c>
      <c r="N7809" s="13" t="n">
        <v>10259.92</v>
      </c>
      <c r="O7809" s="8" t="n"/>
    </row>
    <row r="7810">
      <c r="A7810" s="8" t="inlineStr">
        <is>
          <t>CANON-202605-007686</t>
        </is>
      </c>
      <c r="B7810" s="9" t="inlineStr">
        <is>
          <t>2026-05</t>
        </is>
      </c>
      <c r="C7810" s="10" t="n">
        <v>46151</v>
      </c>
      <c r="D7810" s="9" t="inlineStr">
        <is>
          <t>Bound</t>
        </is>
      </c>
      <c r="E7810" s="8" t="inlineStr">
        <is>
          <t>Everett Blackwood</t>
        </is>
      </c>
      <c r="F7810" s="11" t="n">
        <v>2020</v>
      </c>
      <c r="G7810" s="8" t="inlineStr">
        <is>
          <t>Maserati</t>
        </is>
      </c>
      <c r="H7810" s="8" t="inlineStr">
        <is>
          <t>GranTurismo</t>
        </is>
      </c>
      <c r="I7810" s="8" t="inlineStr">
        <is>
          <t>FU1MYN6TYGEWJKB5V</t>
        </is>
      </c>
      <c r="J7810" s="8" t="inlineStr">
        <is>
          <t>02 - Sports / GT</t>
        </is>
      </c>
      <c r="K7810" s="12" t="n">
        <v>660000</v>
      </c>
      <c r="L7810" s="8" t="inlineStr">
        <is>
          <t>Oregon</t>
        </is>
      </c>
      <c r="M7810" s="13" t="n">
        <v>9146.6</v>
      </c>
      <c r="N7810" s="13" t="n">
        <v>7108.74</v>
      </c>
      <c r="O7810" s="8" t="n"/>
    </row>
    <row r="7811">
      <c r="A7811" s="8" t="inlineStr">
        <is>
          <t>CANON-202605-007687</t>
        </is>
      </c>
      <c r="B7811" s="9" t="inlineStr">
        <is>
          <t>2026-05</t>
        </is>
      </c>
      <c r="C7811" s="10" t="n">
        <v>46169</v>
      </c>
      <c r="D7811" s="9" t="inlineStr">
        <is>
          <t>Bound</t>
        </is>
      </c>
      <c r="E7811" s="8" t="inlineStr">
        <is>
          <t>Ingrid Castellanos</t>
        </is>
      </c>
      <c r="F7811" s="11" t="n">
        <v>1981</v>
      </c>
      <c r="G7811" s="8" t="inlineStr">
        <is>
          <t>Singer</t>
        </is>
      </c>
      <c r="H7811" s="8" t="inlineStr">
        <is>
          <t>911 Reimagined</t>
        </is>
      </c>
      <c r="I7811" s="8" t="inlineStr">
        <is>
          <t>NCF9NSLAZY2SMRZ9C</t>
        </is>
      </c>
      <c r="J7811" s="8" t="inlineStr">
        <is>
          <t>11 - Restomod / Coachbuilt / Bespoke</t>
        </is>
      </c>
      <c r="K7811" s="12" t="n">
        <v>1165000</v>
      </c>
      <c r="L7811" s="8" t="inlineStr">
        <is>
          <t>Montana</t>
        </is>
      </c>
      <c r="M7811" s="13" t="n">
        <v>13900.87</v>
      </c>
      <c r="N7811" s="13" t="n">
        <v>10803.76</v>
      </c>
      <c r="O7811" s="8" t="n"/>
    </row>
    <row r="7812">
      <c r="A7812" s="8" t="inlineStr">
        <is>
          <t>CANON-202605-007688</t>
        </is>
      </c>
      <c r="B7812" s="9" t="inlineStr">
        <is>
          <t>2026-05</t>
        </is>
      </c>
      <c r="C7812" s="10" t="n">
        <v>46149</v>
      </c>
      <c r="D7812" s="9" t="inlineStr">
        <is>
          <t>Bound</t>
        </is>
      </c>
      <c r="E7812" s="8" t="inlineStr">
        <is>
          <t>Delphine Thistlewood</t>
        </is>
      </c>
      <c r="F7812" s="11" t="n">
        <v>1977</v>
      </c>
      <c r="G7812" s="8" t="inlineStr">
        <is>
          <t>Maserati</t>
        </is>
      </c>
      <c r="H7812" s="8" t="inlineStr">
        <is>
          <t>GranTurismo</t>
        </is>
      </c>
      <c r="I7812" s="8" t="inlineStr">
        <is>
          <t>M1J7S6XFN8BGPE1FB</t>
        </is>
      </c>
      <c r="J7812" s="8" t="inlineStr">
        <is>
          <t>02 - Sports / GT</t>
        </is>
      </c>
      <c r="K7812" s="12" t="n">
        <v>545000</v>
      </c>
      <c r="L7812" s="8" t="inlineStr">
        <is>
          <t>North Dakota</t>
        </is>
      </c>
      <c r="M7812" s="13" t="n">
        <v>6817.64</v>
      </c>
      <c r="N7812" s="13" t="n">
        <v>5298.67</v>
      </c>
      <c r="O7812" s="8" t="n"/>
    </row>
    <row r="7813">
      <c r="A7813" s="8" t="inlineStr">
        <is>
          <t>CANON-202605-007689</t>
        </is>
      </c>
      <c r="B7813" s="9" t="inlineStr">
        <is>
          <t>2026-05</t>
        </is>
      </c>
      <c r="C7813" s="10" t="n">
        <v>46143</v>
      </c>
      <c r="D7813" s="9" t="inlineStr">
        <is>
          <t>Bound</t>
        </is>
      </c>
      <c r="E7813" s="8" t="inlineStr">
        <is>
          <t>Ingrid Castellanos</t>
        </is>
      </c>
      <c r="F7813" s="11" t="n">
        <v>1999</v>
      </c>
      <c r="G7813" s="8" t="inlineStr">
        <is>
          <t>Mercedes-Benz</t>
        </is>
      </c>
      <c r="H7813" s="8" t="inlineStr">
        <is>
          <t>280SL Pagoda</t>
        </is>
      </c>
      <c r="I7813" s="8" t="inlineStr">
        <is>
          <t>7BWSCZD9A29XLGHXB</t>
        </is>
      </c>
      <c r="J7813" s="8" t="inlineStr">
        <is>
          <t>07 - Post-War Classic (1946-1972)</t>
        </is>
      </c>
      <c r="K7813" s="12" t="n">
        <v>1770000</v>
      </c>
      <c r="L7813" s="8" t="inlineStr">
        <is>
          <t>Maine</t>
        </is>
      </c>
      <c r="M7813" s="13" t="n">
        <v>13705.81</v>
      </c>
      <c r="N7813" s="13" t="n">
        <v>10652.16</v>
      </c>
      <c r="O7813" s="8" t="n"/>
    </row>
    <row r="7814">
      <c r="A7814" s="8" t="inlineStr">
        <is>
          <t>CANON-202605-007692</t>
        </is>
      </c>
      <c r="B7814" s="9" t="inlineStr">
        <is>
          <t>2026-05</t>
        </is>
      </c>
      <c r="C7814" s="10" t="n">
        <v>46169</v>
      </c>
      <c r="D7814" s="9" t="inlineStr">
        <is>
          <t>Bound</t>
        </is>
      </c>
      <c r="E7814" s="8" t="inlineStr">
        <is>
          <t>Cassius Chattopadhyay</t>
        </is>
      </c>
      <c r="F7814" s="11" t="n">
        <v>1967</v>
      </c>
      <c r="G7814" s="8" t="inlineStr">
        <is>
          <t>Porsche</t>
        </is>
      </c>
      <c r="H7814" s="8" t="inlineStr">
        <is>
          <t>911 Turbo S</t>
        </is>
      </c>
      <c r="I7814" s="8" t="inlineStr">
        <is>
          <t>BYUMX7KYYGS98DP01</t>
        </is>
      </c>
      <c r="J7814" s="8" t="inlineStr">
        <is>
          <t>02 - Sports / GT</t>
        </is>
      </c>
      <c r="K7814" s="12" t="n">
        <v>615000</v>
      </c>
      <c r="L7814" s="8" t="inlineStr">
        <is>
          <t>Pennsylvania</t>
        </is>
      </c>
      <c r="M7814" s="13" t="n">
        <v>7542.45</v>
      </c>
      <c r="N7814" s="13" t="n">
        <v>5861.99</v>
      </c>
      <c r="O7814" s="8" t="n"/>
    </row>
    <row r="7815">
      <c r="A7815" s="8" t="inlineStr">
        <is>
          <t>CANON-202605-007693</t>
        </is>
      </c>
      <c r="B7815" s="9" t="inlineStr">
        <is>
          <t>2026-05</t>
        </is>
      </c>
      <c r="C7815" s="10" t="n">
        <v>46167</v>
      </c>
      <c r="D7815" s="9" t="inlineStr">
        <is>
          <t>Bound</t>
        </is>
      </c>
      <c r="E7815" s="8" t="inlineStr">
        <is>
          <t>Fitzgerald Delacroix</t>
        </is>
      </c>
      <c r="F7815" s="11" t="n">
        <v>1993</v>
      </c>
      <c r="G7815" s="8" t="inlineStr">
        <is>
          <t>Ferrari</t>
        </is>
      </c>
      <c r="H7815" s="8" t="inlineStr">
        <is>
          <t>275 GTB/4</t>
        </is>
      </c>
      <c r="I7815" s="8" t="inlineStr">
        <is>
          <t>H4LU5F3MFSCSEN4J2</t>
        </is>
      </c>
      <c r="J7815" s="8" t="inlineStr">
        <is>
          <t>07 - Post-War Classic (1946-1972)</t>
        </is>
      </c>
      <c r="K7815" s="12" t="n">
        <v>700000</v>
      </c>
      <c r="L7815" s="8" t="inlineStr">
        <is>
          <t>Georgia</t>
        </is>
      </c>
      <c r="M7815" s="13" t="n">
        <v>6360.75</v>
      </c>
      <c r="N7815" s="13" t="n">
        <v>4943.57</v>
      </c>
      <c r="O7815" s="8" t="n"/>
    </row>
    <row r="7816">
      <c r="A7816" s="8" t="inlineStr">
        <is>
          <t>CANON-202605-007694</t>
        </is>
      </c>
      <c r="B7816" s="9" t="inlineStr">
        <is>
          <t>2026-05</t>
        </is>
      </c>
      <c r="C7816" s="10" t="n">
        <v>46161</v>
      </c>
      <c r="D7816" s="9" t="inlineStr">
        <is>
          <t>Bound</t>
        </is>
      </c>
      <c r="E7816" s="8" t="inlineStr">
        <is>
          <t>Wilhelmina Larsson</t>
        </is>
      </c>
      <c r="F7816" s="11" t="n">
        <v>1983</v>
      </c>
      <c r="G7816" s="8" t="inlineStr">
        <is>
          <t>Mercedes-Benz</t>
        </is>
      </c>
      <c r="H7816" s="8" t="inlineStr">
        <is>
          <t>AMG GT</t>
        </is>
      </c>
      <c r="I7816" s="8" t="inlineStr">
        <is>
          <t>4K6UHRXF5WGHLBEBY</t>
        </is>
      </c>
      <c r="J7816" s="8" t="inlineStr">
        <is>
          <t>02 - Sports / GT</t>
        </is>
      </c>
      <c r="K7816" s="12" t="n">
        <v>635000</v>
      </c>
      <c r="L7816" s="8" t="inlineStr">
        <is>
          <t>California</t>
        </is>
      </c>
      <c r="M7816" s="13" t="n">
        <v>10513.44</v>
      </c>
      <c r="N7816" s="13" t="n">
        <v>8171.05</v>
      </c>
      <c r="O7816" s="8" t="n"/>
    </row>
    <row r="7817">
      <c r="A7817" s="8" t="inlineStr">
        <is>
          <t>CANON-202605-007696</t>
        </is>
      </c>
      <c r="B7817" s="9" t="inlineStr">
        <is>
          <t>2026-05</t>
        </is>
      </c>
      <c r="C7817" s="10" t="n">
        <v>46161</v>
      </c>
      <c r="D7817" s="9" t="inlineStr">
        <is>
          <t>Bound</t>
        </is>
      </c>
      <c r="E7817" s="8" t="inlineStr">
        <is>
          <t>Lorenzo Harrington</t>
        </is>
      </c>
      <c r="F7817" s="11" t="n">
        <v>2011</v>
      </c>
      <c r="G7817" s="8" t="inlineStr">
        <is>
          <t>BMW</t>
        </is>
      </c>
      <c r="H7817" s="8" t="inlineStr">
        <is>
          <t>M8 Competition</t>
        </is>
      </c>
      <c r="I7817" s="8" t="inlineStr">
        <is>
          <t>T943F48ZPDU527MG5</t>
        </is>
      </c>
      <c r="J7817" s="8" t="inlineStr">
        <is>
          <t>02 - Sports / GT</t>
        </is>
      </c>
      <c r="K7817" s="12" t="n">
        <v>530000</v>
      </c>
      <c r="L7817" s="8" t="inlineStr">
        <is>
          <t>Arizona</t>
        </is>
      </c>
      <c r="M7817" s="13" t="n">
        <v>6565</v>
      </c>
      <c r="N7817" s="13" t="n">
        <v>5102.32</v>
      </c>
      <c r="O7817" s="8" t="n"/>
    </row>
    <row r="7818">
      <c r="A7818" s="8" t="inlineStr">
        <is>
          <t>CANON-202605-007697</t>
        </is>
      </c>
      <c r="B7818" s="9" t="inlineStr">
        <is>
          <t>2026-05</t>
        </is>
      </c>
      <c r="C7818" s="10" t="n">
        <v>46152</v>
      </c>
      <c r="D7818" s="9" t="inlineStr">
        <is>
          <t>Bound</t>
        </is>
      </c>
      <c r="E7818" s="8" t="inlineStr">
        <is>
          <t>Ottilie Underwood</t>
        </is>
      </c>
      <c r="F7818" s="11" t="n">
        <v>2007</v>
      </c>
      <c r="G7818" s="8" t="inlineStr">
        <is>
          <t>Mercedes-Benz</t>
        </is>
      </c>
      <c r="H7818" s="8" t="inlineStr">
        <is>
          <t>280SL Pagoda</t>
        </is>
      </c>
      <c r="I7818" s="8" t="inlineStr">
        <is>
          <t>FVF1YHTPP4N5KKA9H</t>
        </is>
      </c>
      <c r="J7818" s="8" t="inlineStr">
        <is>
          <t>07 - Post-War Classic (1946-1972)</t>
        </is>
      </c>
      <c r="K7818" s="12" t="n">
        <v>620000</v>
      </c>
      <c r="L7818" s="8" t="inlineStr">
        <is>
          <t>South Dakota</t>
        </is>
      </c>
      <c r="M7818" s="13" t="n">
        <v>5583.51</v>
      </c>
      <c r="N7818" s="13" t="n">
        <v>4339.5</v>
      </c>
      <c r="O7818" s="8" t="n"/>
    </row>
    <row r="7819">
      <c r="A7819" s="8" t="inlineStr">
        <is>
          <t>CANON-202605-007698</t>
        </is>
      </c>
      <c r="B7819" s="9" t="inlineStr">
        <is>
          <t>2026-05</t>
        </is>
      </c>
      <c r="C7819" s="10" t="n">
        <v>46170</v>
      </c>
      <c r="D7819" s="9" t="inlineStr">
        <is>
          <t>Bound</t>
        </is>
      </c>
      <c r="E7819" s="8" t="inlineStr">
        <is>
          <t>Lorenzo Vasquez</t>
        </is>
      </c>
      <c r="F7819" s="11" t="n">
        <v>1979</v>
      </c>
      <c r="G7819" s="8" t="inlineStr">
        <is>
          <t>BMW</t>
        </is>
      </c>
      <c r="H7819" s="8" t="inlineStr">
        <is>
          <t>M8 Competition</t>
        </is>
      </c>
      <c r="I7819" s="8" t="inlineStr">
        <is>
          <t>VTMN3V0CUCRBGW2BN</t>
        </is>
      </c>
      <c r="J7819" s="8" t="inlineStr">
        <is>
          <t>02 - Sports / GT</t>
        </is>
      </c>
      <c r="K7819" s="12" t="n">
        <v>380000</v>
      </c>
      <c r="L7819" s="8" t="inlineStr">
        <is>
          <t>Michigan</t>
        </is>
      </c>
      <c r="M7819" s="13" t="n">
        <v>8334.91</v>
      </c>
      <c r="N7819" s="13" t="n">
        <v>6477.89</v>
      </c>
      <c r="O7819" s="8" t="n"/>
    </row>
    <row r="7820">
      <c r="A7820" s="8" t="inlineStr">
        <is>
          <t>CANON-202605-007699</t>
        </is>
      </c>
      <c r="B7820" s="9" t="inlineStr">
        <is>
          <t>2026-05</t>
        </is>
      </c>
      <c r="C7820" s="10" t="n">
        <v>46155</v>
      </c>
      <c r="D7820" s="9" t="inlineStr">
        <is>
          <t>Bound</t>
        </is>
      </c>
      <c r="E7820" s="8" t="inlineStr">
        <is>
          <t>Emiliano Vasquez</t>
        </is>
      </c>
      <c r="F7820" s="11" t="n">
        <v>2023</v>
      </c>
      <c r="G7820" s="8" t="inlineStr">
        <is>
          <t>Ringbrothers</t>
        </is>
      </c>
      <c r="H7820" s="8" t="inlineStr">
        <is>
          <t>Mustang</t>
        </is>
      </c>
      <c r="I7820" s="8" t="inlineStr">
        <is>
          <t>ZLJ9M8RK1PWHPE33A</t>
        </is>
      </c>
      <c r="J7820" s="8" t="inlineStr">
        <is>
          <t>11 - Restomod / Coachbuilt / Bespoke</t>
        </is>
      </c>
      <c r="K7820" s="12" t="n">
        <v>665000</v>
      </c>
      <c r="L7820" s="8" t="inlineStr">
        <is>
          <t>Georgia</t>
        </is>
      </c>
      <c r="M7820" s="13" t="n">
        <v>10961.21</v>
      </c>
      <c r="N7820" s="13" t="n">
        <v>8519.049999999999</v>
      </c>
      <c r="O7820" s="8" t="n"/>
    </row>
    <row r="7821">
      <c r="A7821" s="8" t="inlineStr">
        <is>
          <t>CANON-202605-007700</t>
        </is>
      </c>
      <c r="B7821" s="9" t="inlineStr">
        <is>
          <t>2026-05</t>
        </is>
      </c>
      <c r="C7821" s="10" t="n">
        <v>46149</v>
      </c>
      <c r="D7821" s="9" t="inlineStr">
        <is>
          <t>Bound</t>
        </is>
      </c>
      <c r="E7821" s="8" t="inlineStr">
        <is>
          <t>Horace Blackwood</t>
        </is>
      </c>
      <c r="F7821" s="11" t="n">
        <v>1964</v>
      </c>
      <c r="G7821" s="8" t="inlineStr">
        <is>
          <t>Maserati</t>
        </is>
      </c>
      <c r="H7821" s="8" t="inlineStr">
        <is>
          <t>GranTurismo</t>
        </is>
      </c>
      <c r="I7821" s="8" t="inlineStr">
        <is>
          <t>LC3TESL3GZAS8BSSC</t>
        </is>
      </c>
      <c r="J7821" s="8" t="inlineStr">
        <is>
          <t>02 - Sports / GT</t>
        </is>
      </c>
      <c r="K7821" s="12" t="n">
        <v>475000</v>
      </c>
      <c r="L7821" s="8" t="inlineStr">
        <is>
          <t>Montana</t>
        </is>
      </c>
      <c r="M7821" s="13" t="n">
        <v>6251.18</v>
      </c>
      <c r="N7821" s="13" t="n">
        <v>4858.42</v>
      </c>
      <c r="O7821" s="8" t="n"/>
    </row>
    <row r="7822">
      <c r="A7822" s="8" t="inlineStr">
        <is>
          <t>CANON-202605-007701</t>
        </is>
      </c>
      <c r="B7822" s="9" t="inlineStr">
        <is>
          <t>2026-05</t>
        </is>
      </c>
      <c r="C7822" s="10" t="n">
        <v>46163</v>
      </c>
      <c r="D7822" s="9" t="inlineStr">
        <is>
          <t>Bound</t>
        </is>
      </c>
      <c r="E7822" s="8" t="inlineStr">
        <is>
          <t>Saoirse Thistlewood</t>
        </is>
      </c>
      <c r="F7822" s="11" t="n">
        <v>1976</v>
      </c>
      <c r="G7822" s="8" t="inlineStr">
        <is>
          <t>Maserati</t>
        </is>
      </c>
      <c r="H7822" s="8" t="inlineStr">
        <is>
          <t>GranTurismo</t>
        </is>
      </c>
      <c r="I7822" s="8" t="inlineStr">
        <is>
          <t>YAG8XLVBTDLZMXR4X</t>
        </is>
      </c>
      <c r="J7822" s="8" t="inlineStr">
        <is>
          <t>02 - Sports / GT</t>
        </is>
      </c>
      <c r="K7822" s="12" t="n">
        <v>765000</v>
      </c>
      <c r="L7822" s="8" t="inlineStr">
        <is>
          <t>Florida</t>
        </is>
      </c>
      <c r="M7822" s="13" t="n">
        <v>13322.55</v>
      </c>
      <c r="N7822" s="13" t="n">
        <v>10354.29</v>
      </c>
      <c r="O7822" s="8" t="n"/>
    </row>
    <row r="7823">
      <c r="A7823" s="8" t="inlineStr">
        <is>
          <t>CANON-202605-007702</t>
        </is>
      </c>
      <c r="B7823" s="9" t="inlineStr">
        <is>
          <t>2026-05</t>
        </is>
      </c>
      <c r="C7823" s="10" t="n">
        <v>46162</v>
      </c>
      <c r="D7823" s="9" t="inlineStr">
        <is>
          <t>Bound</t>
        </is>
      </c>
      <c r="E7823" s="8" t="inlineStr">
        <is>
          <t>Callum Harrington</t>
        </is>
      </c>
      <c r="F7823" s="11" t="n">
        <v>2016</v>
      </c>
      <c r="G7823" s="8" t="inlineStr">
        <is>
          <t>Bentley</t>
        </is>
      </c>
      <c r="H7823" s="8" t="inlineStr">
        <is>
          <t>Continental GT</t>
        </is>
      </c>
      <c r="I7823" s="8" t="inlineStr">
        <is>
          <t>40SC7RFBXRZ77YMN4</t>
        </is>
      </c>
      <c r="J7823" s="8" t="inlineStr">
        <is>
          <t>02 - Sports / GT</t>
        </is>
      </c>
      <c r="K7823" s="12" t="n">
        <v>630000</v>
      </c>
      <c r="L7823" s="8" t="inlineStr">
        <is>
          <t>South Carolina</t>
        </is>
      </c>
      <c r="M7823" s="13" t="n">
        <v>9580.75</v>
      </c>
      <c r="N7823" s="13" t="n">
        <v>7446.16</v>
      </c>
      <c r="O7823" s="8" t="n"/>
    </row>
    <row r="7824">
      <c r="A7824" s="8" t="inlineStr">
        <is>
          <t>CANON-202605-007703</t>
        </is>
      </c>
      <c r="B7824" s="9" t="inlineStr">
        <is>
          <t>2026-05</t>
        </is>
      </c>
      <c r="C7824" s="10" t="n">
        <v>46164</v>
      </c>
      <c r="D7824" s="9" t="inlineStr">
        <is>
          <t>Bound</t>
        </is>
      </c>
      <c r="E7824" s="8" t="inlineStr">
        <is>
          <t>Desmond Merriweather</t>
        </is>
      </c>
      <c r="F7824" s="11" t="n">
        <v>1994</v>
      </c>
      <c r="G7824" s="8" t="inlineStr">
        <is>
          <t>McLaren</t>
        </is>
      </c>
      <c r="H7824" s="8" t="inlineStr">
        <is>
          <t>750S</t>
        </is>
      </c>
      <c r="I7824" s="8" t="inlineStr">
        <is>
          <t>X9HAEZVZM0542770J</t>
        </is>
      </c>
      <c r="J7824" s="8" t="inlineStr">
        <is>
          <t>03 - Supercar</t>
        </is>
      </c>
      <c r="K7824" s="12" t="n">
        <v>1100000</v>
      </c>
      <c r="L7824" s="8" t="inlineStr">
        <is>
          <t>South Carolina</t>
        </is>
      </c>
      <c r="M7824" s="13" t="n">
        <v>20588.68</v>
      </c>
      <c r="N7824" s="13" t="n">
        <v>16001.52</v>
      </c>
      <c r="O7824" s="8" t="n"/>
    </row>
    <row r="7825">
      <c r="A7825" s="8" t="inlineStr">
        <is>
          <t>CANON-202605-007705</t>
        </is>
      </c>
      <c r="B7825" s="9" t="inlineStr">
        <is>
          <t>2026-05</t>
        </is>
      </c>
      <c r="C7825" s="10" t="n">
        <v>46145</v>
      </c>
      <c r="D7825" s="9" t="inlineStr">
        <is>
          <t>Bound</t>
        </is>
      </c>
      <c r="E7825" s="8" t="inlineStr">
        <is>
          <t>Desmond Rourke</t>
        </is>
      </c>
      <c r="F7825" s="11" t="n">
        <v>2008</v>
      </c>
      <c r="G7825" s="8" t="inlineStr">
        <is>
          <t>Maserati</t>
        </is>
      </c>
      <c r="H7825" s="8" t="inlineStr">
        <is>
          <t>GranTurismo</t>
        </is>
      </c>
      <c r="I7825" s="8" t="inlineStr">
        <is>
          <t>VGS2YCNCTRBXL38ZT</t>
        </is>
      </c>
      <c r="J7825" s="8" t="inlineStr">
        <is>
          <t>02 - Sports / GT</t>
        </is>
      </c>
      <c r="K7825" s="12" t="n">
        <v>395000</v>
      </c>
      <c r="L7825" s="8" t="inlineStr">
        <is>
          <t>New York</t>
        </is>
      </c>
      <c r="M7825" s="13" t="n">
        <v>7154.72</v>
      </c>
      <c r="N7825" s="13" t="n">
        <v>5560.65</v>
      </c>
      <c r="O7825" s="8" t="n"/>
    </row>
    <row r="7826">
      <c r="A7826" s="8" t="inlineStr">
        <is>
          <t>CANON-202605-007707</t>
        </is>
      </c>
      <c r="B7826" s="9" t="inlineStr">
        <is>
          <t>2026-05</t>
        </is>
      </c>
      <c r="C7826" s="10" t="n">
        <v>46143</v>
      </c>
      <c r="D7826" s="9" t="inlineStr">
        <is>
          <t>Bound</t>
        </is>
      </c>
      <c r="E7826" s="8" t="inlineStr">
        <is>
          <t>Noor Vandermeer</t>
        </is>
      </c>
      <c r="F7826" s="11" t="n">
        <v>1975</v>
      </c>
      <c r="G7826" s="8" t="inlineStr">
        <is>
          <t>Lamborghini</t>
        </is>
      </c>
      <c r="H7826" s="8" t="inlineStr">
        <is>
          <t>Huracan EVO</t>
        </is>
      </c>
      <c r="I7826" s="8" t="inlineStr">
        <is>
          <t>2BXDHUYPZL00PKMRS</t>
        </is>
      </c>
      <c r="J7826" s="8" t="inlineStr">
        <is>
          <t>03 - Supercar</t>
        </is>
      </c>
      <c r="K7826" s="12" t="n">
        <v>470000</v>
      </c>
      <c r="L7826" s="8" t="inlineStr">
        <is>
          <t>Minnesota</t>
        </is>
      </c>
      <c r="M7826" s="13" t="n">
        <v>13461.51</v>
      </c>
      <c r="N7826" s="13" t="n">
        <v>10462.29</v>
      </c>
      <c r="O7826" s="8" t="n"/>
    </row>
    <row r="7827">
      <c r="A7827" s="8" t="inlineStr">
        <is>
          <t>CANON-202605-007708</t>
        </is>
      </c>
      <c r="B7827" s="9" t="inlineStr">
        <is>
          <t>2026-05</t>
        </is>
      </c>
      <c r="C7827" s="10" t="n">
        <v>46170</v>
      </c>
      <c r="D7827" s="9" t="inlineStr">
        <is>
          <t>Bound</t>
        </is>
      </c>
      <c r="E7827" s="8" t="inlineStr">
        <is>
          <t>Anouk Fairweather</t>
        </is>
      </c>
      <c r="F7827" s="11" t="n">
        <v>2023</v>
      </c>
      <c r="G7827" s="8" t="inlineStr">
        <is>
          <t>Mercedes-Benz</t>
        </is>
      </c>
      <c r="H7827" s="8" t="inlineStr">
        <is>
          <t>AMG GT</t>
        </is>
      </c>
      <c r="I7827" s="8" t="inlineStr">
        <is>
          <t>PWYWEPVHWB5Y6LKS2</t>
        </is>
      </c>
      <c r="J7827" s="8" t="inlineStr">
        <is>
          <t>02 - Sports / GT</t>
        </is>
      </c>
      <c r="K7827" s="12" t="n">
        <v>610000</v>
      </c>
      <c r="L7827" s="8" t="inlineStr">
        <is>
          <t>Rhode Island</t>
        </is>
      </c>
      <c r="M7827" s="13" t="n">
        <v>10249.15</v>
      </c>
      <c r="N7827" s="13" t="n">
        <v>7965.64</v>
      </c>
      <c r="O7827" s="8" t="n"/>
    </row>
    <row r="7828">
      <c r="A7828" s="8" t="inlineStr">
        <is>
          <t>CANON-202605-007709</t>
        </is>
      </c>
      <c r="B7828" s="9" t="inlineStr">
        <is>
          <t>2026-05</t>
        </is>
      </c>
      <c r="C7828" s="10" t="n">
        <v>46153</v>
      </c>
      <c r="D7828" s="9" t="inlineStr">
        <is>
          <t>Bound</t>
        </is>
      </c>
      <c r="E7828" s="8" t="inlineStr">
        <is>
          <t>Lorenzo Vandermeer</t>
        </is>
      </c>
      <c r="F7828" s="11" t="n">
        <v>1965</v>
      </c>
      <c r="G7828" s="8" t="inlineStr">
        <is>
          <t>Lamborghini</t>
        </is>
      </c>
      <c r="H7828" s="8" t="inlineStr">
        <is>
          <t>Huracan EVO</t>
        </is>
      </c>
      <c r="I7828" s="8" t="inlineStr">
        <is>
          <t>SZSR1FKYY2A5K4WEC</t>
        </is>
      </c>
      <c r="J7828" s="8" t="inlineStr">
        <is>
          <t>03 - Supercar</t>
        </is>
      </c>
      <c r="K7828" s="12" t="n">
        <v>550000</v>
      </c>
      <c r="L7828" s="8" t="inlineStr">
        <is>
          <t>Vermont</t>
        </is>
      </c>
      <c r="M7828" s="13" t="n">
        <v>12027.36</v>
      </c>
      <c r="N7828" s="13" t="n">
        <v>9347.66</v>
      </c>
      <c r="O7828" s="8" t="n"/>
    </row>
    <row r="7829">
      <c r="A7829" s="8" t="inlineStr">
        <is>
          <t>CANON-202605-007710</t>
        </is>
      </c>
      <c r="B7829" s="9" t="inlineStr">
        <is>
          <t>2026-05</t>
        </is>
      </c>
      <c r="C7829" s="10" t="n">
        <v>46153</v>
      </c>
      <c r="D7829" s="9" t="inlineStr">
        <is>
          <t>Bound</t>
        </is>
      </c>
      <c r="E7829" s="8" t="inlineStr">
        <is>
          <t>Callum Whitlock</t>
        </is>
      </c>
      <c r="F7829" s="11" t="n">
        <v>1967</v>
      </c>
      <c r="G7829" s="8" t="inlineStr">
        <is>
          <t>Bugatti</t>
        </is>
      </c>
      <c r="H7829" s="8" t="inlineStr">
        <is>
          <t>Type 57</t>
        </is>
      </c>
      <c r="I7829" s="8" t="inlineStr">
        <is>
          <t>Z6M61LYREV0RFGYWV</t>
        </is>
      </c>
      <c r="J7829" s="8" t="inlineStr">
        <is>
          <t>06 - Vintage Pre-War (pre-1946)</t>
        </is>
      </c>
      <c r="K7829" s="12" t="n">
        <v>1950000</v>
      </c>
      <c r="L7829" s="8" t="inlineStr">
        <is>
          <t>Indiana</t>
        </is>
      </c>
      <c r="M7829" s="13" t="n">
        <v>15386.6</v>
      </c>
      <c r="N7829" s="13" t="n">
        <v>11958.47</v>
      </c>
      <c r="O7829" s="8" t="n"/>
    </row>
    <row r="7830">
      <c r="A7830" s="8" t="inlineStr">
        <is>
          <t>CANON-202605-007711</t>
        </is>
      </c>
      <c r="B7830" s="9" t="inlineStr">
        <is>
          <t>2026-05</t>
        </is>
      </c>
      <c r="C7830" s="10" t="n">
        <v>46164</v>
      </c>
      <c r="D7830" s="9" t="inlineStr">
        <is>
          <t>Bound</t>
        </is>
      </c>
      <c r="E7830" s="8" t="inlineStr">
        <is>
          <t>Priya Castellanos</t>
        </is>
      </c>
      <c r="F7830" s="11" t="n">
        <v>2017</v>
      </c>
      <c r="G7830" s="8" t="inlineStr">
        <is>
          <t>BMW</t>
        </is>
      </c>
      <c r="H7830" s="8" t="inlineStr">
        <is>
          <t>M8 Competition</t>
        </is>
      </c>
      <c r="I7830" s="8" t="inlineStr">
        <is>
          <t>34F23UX54Z823K85A</t>
        </is>
      </c>
      <c r="J7830" s="8" t="inlineStr">
        <is>
          <t>02 - Sports / GT</t>
        </is>
      </c>
      <c r="K7830" s="12" t="n">
        <v>1250000</v>
      </c>
      <c r="L7830" s="8" t="inlineStr">
        <is>
          <t>Wisconsin</t>
        </is>
      </c>
      <c r="M7830" s="13" t="n">
        <v>15566.04</v>
      </c>
      <c r="N7830" s="13" t="n">
        <v>12097.93</v>
      </c>
      <c r="O7830" s="8" t="n"/>
    </row>
    <row r="7831">
      <c r="A7831" s="8" t="inlineStr">
        <is>
          <t>CANON-202605-007714</t>
        </is>
      </c>
      <c r="B7831" s="9" t="inlineStr">
        <is>
          <t>2026-05</t>
        </is>
      </c>
      <c r="C7831" s="10" t="n">
        <v>46144</v>
      </c>
      <c r="D7831" s="9" t="inlineStr">
        <is>
          <t>Bound</t>
        </is>
      </c>
      <c r="E7831" s="8" t="inlineStr">
        <is>
          <t>Fenwick Castellanos</t>
        </is>
      </c>
      <c r="F7831" s="11" t="n">
        <v>1977</v>
      </c>
      <c r="G7831" s="8" t="inlineStr">
        <is>
          <t>Ferrari</t>
        </is>
      </c>
      <c r="H7831" s="8" t="inlineStr">
        <is>
          <t>296 GTB</t>
        </is>
      </c>
      <c r="I7831" s="8" t="inlineStr">
        <is>
          <t>PH08BNJN9X5ADKYXW</t>
        </is>
      </c>
      <c r="J7831" s="8" t="inlineStr">
        <is>
          <t>03 - Supercar</t>
        </is>
      </c>
      <c r="K7831" s="12" t="n">
        <v>1360000</v>
      </c>
      <c r="L7831" s="8" t="inlineStr">
        <is>
          <t>California</t>
        </is>
      </c>
      <c r="M7831" s="13" t="n">
        <v>27713.21</v>
      </c>
      <c r="N7831" s="13" t="n">
        <v>21538.71</v>
      </c>
      <c r="O7831" s="8" t="n"/>
    </row>
    <row r="7832">
      <c r="A7832" s="8" t="inlineStr">
        <is>
          <t>CANON-202605-007717</t>
        </is>
      </c>
      <c r="B7832" s="9" t="inlineStr">
        <is>
          <t>2026-05</t>
        </is>
      </c>
      <c r="C7832" s="10" t="n">
        <v>46167</v>
      </c>
      <c r="D7832" s="9" t="inlineStr">
        <is>
          <t>Bound</t>
        </is>
      </c>
      <c r="E7832" s="8" t="inlineStr">
        <is>
          <t>Fenwick Montoya</t>
        </is>
      </c>
      <c r="F7832" s="11" t="n">
        <v>2013</v>
      </c>
      <c r="G7832" s="8" t="inlineStr">
        <is>
          <t>Jaguar</t>
        </is>
      </c>
      <c r="H7832" s="8" t="inlineStr">
        <is>
          <t>E-Type Series 1</t>
        </is>
      </c>
      <c r="I7832" s="8" t="inlineStr">
        <is>
          <t>8C2ZRU99FXCM6HW74</t>
        </is>
      </c>
      <c r="J7832" s="8" t="inlineStr">
        <is>
          <t>07 - Post-War Classic (1946-1972)</t>
        </is>
      </c>
      <c r="K7832" s="12" t="n">
        <v>525000</v>
      </c>
      <c r="L7832" s="8" t="inlineStr">
        <is>
          <t>Mississippi</t>
        </is>
      </c>
      <c r="M7832" s="13" t="n">
        <v>5068.73</v>
      </c>
      <c r="N7832" s="13" t="n">
        <v>3939.42</v>
      </c>
      <c r="O7832" s="8" t="n"/>
    </row>
    <row r="7833">
      <c r="A7833" s="8" t="inlineStr">
        <is>
          <t>CANON-202605-007720</t>
        </is>
      </c>
      <c r="B7833" s="9" t="inlineStr">
        <is>
          <t>2026-05</t>
        </is>
      </c>
      <c r="C7833" s="10" t="n">
        <v>46171</v>
      </c>
      <c r="D7833" s="9" t="inlineStr">
        <is>
          <t>Bound</t>
        </is>
      </c>
      <c r="E7833" s="8" t="inlineStr">
        <is>
          <t>Lorenzo Ashcombe</t>
        </is>
      </c>
      <c r="F7833" s="11" t="n">
        <v>2011</v>
      </c>
      <c r="G7833" s="8" t="inlineStr">
        <is>
          <t>Bentley</t>
        </is>
      </c>
      <c r="H7833" s="8" t="inlineStr">
        <is>
          <t>Continental GT</t>
        </is>
      </c>
      <c r="I7833" s="8" t="inlineStr">
        <is>
          <t>TULV9LK91AG1N8W7R</t>
        </is>
      </c>
      <c r="J7833" s="8" t="inlineStr">
        <is>
          <t>02 - Sports / GT</t>
        </is>
      </c>
      <c r="K7833" s="12" t="n">
        <v>1045000</v>
      </c>
      <c r="L7833" s="8" t="inlineStr">
        <is>
          <t>Florida</t>
        </is>
      </c>
      <c r="M7833" s="13" t="n">
        <v>15398.96</v>
      </c>
      <c r="N7833" s="13" t="n">
        <v>11968.07</v>
      </c>
      <c r="O7833" s="8" t="n"/>
    </row>
    <row r="7834">
      <c r="A7834" s="8" t="inlineStr">
        <is>
          <t>CANON-202605-007722</t>
        </is>
      </c>
      <c r="B7834" s="9" t="inlineStr">
        <is>
          <t>2026-05</t>
        </is>
      </c>
      <c r="C7834" s="10" t="n">
        <v>46163</v>
      </c>
      <c r="D7834" s="9" t="inlineStr">
        <is>
          <t>Bound</t>
        </is>
      </c>
      <c r="E7834" s="8" t="inlineStr">
        <is>
          <t>Delphine Kingsford</t>
        </is>
      </c>
      <c r="F7834" s="11" t="n">
        <v>2003</v>
      </c>
      <c r="G7834" s="8" t="inlineStr">
        <is>
          <t>Aston Martin</t>
        </is>
      </c>
      <c r="H7834" s="8" t="inlineStr">
        <is>
          <t>DB5</t>
        </is>
      </c>
      <c r="I7834" s="8" t="inlineStr">
        <is>
          <t>648TGY4E11KKHZPH6</t>
        </is>
      </c>
      <c r="J7834" s="8" t="inlineStr">
        <is>
          <t>07 - Post-War Classic (1946-1972)</t>
        </is>
      </c>
      <c r="K7834" s="12" t="n">
        <v>310000</v>
      </c>
      <c r="L7834" s="8" t="inlineStr">
        <is>
          <t>Utah</t>
        </is>
      </c>
      <c r="M7834" s="13" t="n">
        <v>3790.19</v>
      </c>
      <c r="N7834" s="13" t="n">
        <v>2945.74</v>
      </c>
      <c r="O7834" s="8" t="n"/>
    </row>
    <row r="7835">
      <c r="A7835" s="8" t="inlineStr">
        <is>
          <t>CANON-202605-007723</t>
        </is>
      </c>
      <c r="B7835" s="9" t="inlineStr">
        <is>
          <t>2026-05</t>
        </is>
      </c>
      <c r="C7835" s="10" t="n">
        <v>46157</v>
      </c>
      <c r="D7835" s="9" t="inlineStr">
        <is>
          <t>Bound</t>
        </is>
      </c>
      <c r="E7835" s="8" t="inlineStr">
        <is>
          <t>Desmond Nakashima</t>
        </is>
      </c>
      <c r="F7835" s="11" t="n">
        <v>2012</v>
      </c>
      <c r="G7835" s="8" t="inlineStr">
        <is>
          <t>Alfa Romeo</t>
        </is>
      </c>
      <c r="H7835" s="8" t="inlineStr">
        <is>
          <t>8C 2900</t>
        </is>
      </c>
      <c r="I7835" s="8" t="inlineStr">
        <is>
          <t>17164Z8E49X94UT4H</t>
        </is>
      </c>
      <c r="J7835" s="8" t="inlineStr">
        <is>
          <t>06 - Vintage Pre-War (pre-1946)</t>
        </is>
      </c>
      <c r="K7835" s="12" t="n">
        <v>525000</v>
      </c>
      <c r="L7835" s="8" t="inlineStr">
        <is>
          <t>Colorado</t>
        </is>
      </c>
      <c r="M7835" s="13" t="n">
        <v>4140.57</v>
      </c>
      <c r="N7835" s="13" t="n">
        <v>3218.05</v>
      </c>
      <c r="O7835" s="8" t="n"/>
    </row>
    <row r="7836">
      <c r="A7836" s="8" t="inlineStr">
        <is>
          <t>CANON-202605-007724</t>
        </is>
      </c>
      <c r="B7836" s="9" t="inlineStr">
        <is>
          <t>2026-05</t>
        </is>
      </c>
      <c r="C7836" s="10" t="n">
        <v>46169</v>
      </c>
      <c r="D7836" s="9" t="inlineStr">
        <is>
          <t>Bound</t>
        </is>
      </c>
      <c r="E7836" s="8" t="inlineStr">
        <is>
          <t>Delphine Vasquez</t>
        </is>
      </c>
      <c r="F7836" s="11" t="n">
        <v>1984</v>
      </c>
      <c r="G7836" s="8" t="inlineStr">
        <is>
          <t>Bentley</t>
        </is>
      </c>
      <c r="H7836" s="8" t="inlineStr">
        <is>
          <t>Continental GT</t>
        </is>
      </c>
      <c r="I7836" s="8" t="inlineStr">
        <is>
          <t>UAMEGN3JLJUXZDLC2</t>
        </is>
      </c>
      <c r="J7836" s="8" t="inlineStr">
        <is>
          <t>02 - Sports / GT</t>
        </is>
      </c>
      <c r="K7836" s="12" t="n">
        <v>275000</v>
      </c>
      <c r="L7836" s="8" t="inlineStr">
        <is>
          <t>Pennsylvania</t>
        </is>
      </c>
      <c r="M7836" s="13" t="n">
        <v>3891.51</v>
      </c>
      <c r="N7836" s="13" t="n">
        <v>3024.48</v>
      </c>
      <c r="O7836" s="8" t="n"/>
    </row>
    <row r="7837">
      <c r="A7837" s="8" t="inlineStr">
        <is>
          <t>CANON-202605-007725</t>
        </is>
      </c>
      <c r="B7837" s="9" t="inlineStr">
        <is>
          <t>2026-05</t>
        </is>
      </c>
      <c r="C7837" s="10" t="n">
        <v>46168</v>
      </c>
      <c r="D7837" s="9" t="inlineStr">
        <is>
          <t>Bound</t>
        </is>
      </c>
      <c r="E7837" s="8" t="inlineStr">
        <is>
          <t>Noor Castellanos</t>
        </is>
      </c>
      <c r="F7837" s="11" t="n">
        <v>1963</v>
      </c>
      <c r="G7837" s="8" t="inlineStr">
        <is>
          <t>Ferrari</t>
        </is>
      </c>
      <c r="H7837" s="8" t="inlineStr">
        <is>
          <t>275 GTB/4</t>
        </is>
      </c>
      <c r="I7837" s="8" t="inlineStr">
        <is>
          <t>4ZREVVLKF44D6M1MF</t>
        </is>
      </c>
      <c r="J7837" s="8" t="inlineStr">
        <is>
          <t>07 - Post-War Classic (1946-1972)</t>
        </is>
      </c>
      <c r="K7837" s="12" t="n">
        <v>420000</v>
      </c>
      <c r="L7837" s="8" t="inlineStr">
        <is>
          <t>Florida</t>
        </is>
      </c>
      <c r="M7837" s="13" t="n">
        <v>5401.36</v>
      </c>
      <c r="N7837" s="13" t="n">
        <v>4197.94</v>
      </c>
      <c r="O7837" s="8" t="n"/>
    </row>
    <row r="7838">
      <c r="A7838" s="8" t="inlineStr">
        <is>
          <t>CANON-202605-007731</t>
        </is>
      </c>
      <c r="B7838" s="9" t="inlineStr">
        <is>
          <t>2026-05</t>
        </is>
      </c>
      <c r="C7838" s="10" t="n">
        <v>46165</v>
      </c>
      <c r="D7838" s="9" t="inlineStr">
        <is>
          <t>Bound</t>
        </is>
      </c>
      <c r="E7838" s="8" t="inlineStr">
        <is>
          <t>Ottilie Fairweather</t>
        </is>
      </c>
      <c r="F7838" s="11" t="n">
        <v>2018</v>
      </c>
      <c r="G7838" s="8" t="inlineStr">
        <is>
          <t>Mercedes-Benz</t>
        </is>
      </c>
      <c r="H7838" s="8" t="inlineStr">
        <is>
          <t>AMG GT</t>
        </is>
      </c>
      <c r="I7838" s="8" t="inlineStr">
        <is>
          <t>D31DF6YMM8EB2A5CY</t>
        </is>
      </c>
      <c r="J7838" s="8" t="inlineStr">
        <is>
          <t>02 - Sports / GT</t>
        </is>
      </c>
      <c r="K7838" s="12" t="n">
        <v>415000</v>
      </c>
      <c r="L7838" s="8" t="inlineStr">
        <is>
          <t>California</t>
        </is>
      </c>
      <c r="M7838" s="13" t="n">
        <v>7928.07</v>
      </c>
      <c r="N7838" s="13" t="n">
        <v>6161.7</v>
      </c>
      <c r="O7838" s="8" t="n"/>
    </row>
    <row r="7839">
      <c r="A7839" s="8" t="inlineStr">
        <is>
          <t>CANON-202605-007732</t>
        </is>
      </c>
      <c r="B7839" s="9" t="inlineStr">
        <is>
          <t>2026-05</t>
        </is>
      </c>
      <c r="C7839" s="10" t="n">
        <v>46164</v>
      </c>
      <c r="D7839" s="9" t="inlineStr">
        <is>
          <t>Bound</t>
        </is>
      </c>
      <c r="E7839" s="8" t="inlineStr">
        <is>
          <t>Priya Castellanos</t>
        </is>
      </c>
      <c r="F7839" s="11" t="n">
        <v>2008</v>
      </c>
      <c r="G7839" s="8" t="inlineStr">
        <is>
          <t>Mercedes-Benz</t>
        </is>
      </c>
      <c r="H7839" s="8" t="inlineStr">
        <is>
          <t>280SL Pagoda</t>
        </is>
      </c>
      <c r="I7839" s="8" t="inlineStr">
        <is>
          <t>SEC9BH5SK0G3L3FL6</t>
        </is>
      </c>
      <c r="J7839" s="8" t="inlineStr">
        <is>
          <t>07 - Post-War Classic (1946-1972)</t>
        </is>
      </c>
      <c r="K7839" s="12" t="n">
        <v>465000</v>
      </c>
      <c r="L7839" s="8" t="inlineStr">
        <is>
          <t>Oklahoma</t>
        </is>
      </c>
      <c r="M7839" s="13" t="n">
        <v>5306.26</v>
      </c>
      <c r="N7839" s="13" t="n">
        <v>4124.03</v>
      </c>
      <c r="O7839" s="8" t="n"/>
    </row>
    <row r="7840">
      <c r="A7840" s="8" t="inlineStr">
        <is>
          <t>CANON-202605-007734</t>
        </is>
      </c>
      <c r="B7840" s="9" t="inlineStr">
        <is>
          <t>2026-05</t>
        </is>
      </c>
      <c r="C7840" s="10" t="n">
        <v>46159</v>
      </c>
      <c r="D7840" s="9" t="inlineStr">
        <is>
          <t>Bound</t>
        </is>
      </c>
      <c r="E7840" s="8" t="inlineStr">
        <is>
          <t>Fenwick Fairweather</t>
        </is>
      </c>
      <c r="F7840" s="11" t="n">
        <v>1971</v>
      </c>
      <c r="G7840" s="8" t="inlineStr">
        <is>
          <t>Alfa Romeo</t>
        </is>
      </c>
      <c r="H7840" s="8" t="inlineStr">
        <is>
          <t>8C 2900</t>
        </is>
      </c>
      <c r="I7840" s="8" t="inlineStr">
        <is>
          <t>261GTLTECHUF9BEEZ</t>
        </is>
      </c>
      <c r="J7840" s="8" t="inlineStr">
        <is>
          <t>06 - Vintage Pre-War (pre-1946)</t>
        </is>
      </c>
      <c r="K7840" s="12" t="n">
        <v>1865000</v>
      </c>
      <c r="L7840" s="8" t="inlineStr">
        <is>
          <t>Nevada</t>
        </is>
      </c>
      <c r="M7840" s="13" t="n">
        <v>13998.06</v>
      </c>
      <c r="N7840" s="13" t="n">
        <v>10879.29</v>
      </c>
      <c r="O7840" s="8" t="n"/>
    </row>
    <row r="7841">
      <c r="A7841" s="8" t="inlineStr">
        <is>
          <t>CANON-202605-007736</t>
        </is>
      </c>
      <c r="B7841" s="9" t="inlineStr">
        <is>
          <t>2026-05</t>
        </is>
      </c>
      <c r="C7841" s="10" t="n">
        <v>46164</v>
      </c>
      <c r="D7841" s="9" t="inlineStr">
        <is>
          <t>Bound</t>
        </is>
      </c>
      <c r="E7841" s="8" t="inlineStr">
        <is>
          <t>Lorenzo Kingsford</t>
        </is>
      </c>
      <c r="F7841" s="11" t="n">
        <v>1967</v>
      </c>
      <c r="G7841" s="8" t="inlineStr">
        <is>
          <t>Aston Martin</t>
        </is>
      </c>
      <c r="H7841" s="8" t="inlineStr">
        <is>
          <t>DB5</t>
        </is>
      </c>
      <c r="I7841" s="8" t="inlineStr">
        <is>
          <t>R8Y9UYUGRGS65CT0B</t>
        </is>
      </c>
      <c r="J7841" s="8" t="inlineStr">
        <is>
          <t>07 - Post-War Classic (1946-1972)</t>
        </is>
      </c>
      <c r="K7841" s="12" t="n">
        <v>190000</v>
      </c>
      <c r="L7841" s="8" t="inlineStr">
        <is>
          <t>North Carolina</t>
        </is>
      </c>
      <c r="M7841" s="13" t="n">
        <v>2349.91</v>
      </c>
      <c r="N7841" s="13" t="n">
        <v>1826.35</v>
      </c>
      <c r="O7841" s="8" t="n"/>
    </row>
    <row r="7842">
      <c r="A7842" s="8" t="inlineStr">
        <is>
          <t>CANON-202605-007738</t>
        </is>
      </c>
      <c r="B7842" s="9" t="inlineStr">
        <is>
          <t>2026-05</t>
        </is>
      </c>
      <c r="C7842" s="10" t="n">
        <v>46165</v>
      </c>
      <c r="D7842" s="9" t="inlineStr">
        <is>
          <t>Bound</t>
        </is>
      </c>
      <c r="E7842" s="8" t="inlineStr">
        <is>
          <t>Callum Merriweather</t>
        </is>
      </c>
      <c r="F7842" s="11" t="n">
        <v>1969</v>
      </c>
      <c r="G7842" s="8" t="inlineStr">
        <is>
          <t>Alfa Romeo</t>
        </is>
      </c>
      <c r="H7842" s="8" t="inlineStr">
        <is>
          <t>8C 2900</t>
        </is>
      </c>
      <c r="I7842" s="8" t="inlineStr">
        <is>
          <t>PY4R97KYNT7AX15NN</t>
        </is>
      </c>
      <c r="J7842" s="8" t="inlineStr">
        <is>
          <t>06 - Vintage Pre-War (pre-1946)</t>
        </is>
      </c>
      <c r="K7842" s="12" t="n">
        <v>485000</v>
      </c>
      <c r="L7842" s="8" t="inlineStr">
        <is>
          <t>Hawaii</t>
        </is>
      </c>
      <c r="M7842" s="13" t="n">
        <v>4996.42</v>
      </c>
      <c r="N7842" s="13" t="n">
        <v>3883.22</v>
      </c>
      <c r="O7842" s="8" t="n"/>
    </row>
    <row r="7843">
      <c r="A7843" s="8" t="inlineStr">
        <is>
          <t>CANON-202605-007739</t>
        </is>
      </c>
      <c r="B7843" s="9" t="inlineStr">
        <is>
          <t>2026-05</t>
        </is>
      </c>
      <c r="C7843" s="10" t="n">
        <v>46155</v>
      </c>
      <c r="D7843" s="9" t="inlineStr">
        <is>
          <t>Bound</t>
        </is>
      </c>
      <c r="E7843" s="8" t="inlineStr">
        <is>
          <t>Everett Underwood</t>
        </is>
      </c>
      <c r="F7843" s="11" t="n">
        <v>1970</v>
      </c>
      <c r="G7843" s="8" t="inlineStr">
        <is>
          <t>Aston Martin</t>
        </is>
      </c>
      <c r="H7843" s="8" t="inlineStr">
        <is>
          <t>DB12</t>
        </is>
      </c>
      <c r="I7843" s="8" t="inlineStr">
        <is>
          <t>PX9WJEP0VDX7XFK4A</t>
        </is>
      </c>
      <c r="J7843" s="8" t="inlineStr">
        <is>
          <t>02 - Sports / GT</t>
        </is>
      </c>
      <c r="K7843" s="12" t="n">
        <v>270000</v>
      </c>
      <c r="L7843" s="8" t="inlineStr">
        <is>
          <t>Kansas</t>
        </is>
      </c>
      <c r="M7843" s="13" t="n">
        <v>3706.13</v>
      </c>
      <c r="N7843" s="13" t="n">
        <v>2880.4</v>
      </c>
      <c r="O7843" s="8" t="n"/>
    </row>
    <row r="7844">
      <c r="A7844" s="8" t="inlineStr">
        <is>
          <t>CANON-202605-007740</t>
        </is>
      </c>
      <c r="B7844" s="9" t="inlineStr">
        <is>
          <t>2026-05</t>
        </is>
      </c>
      <c r="C7844" s="10" t="n">
        <v>46172</v>
      </c>
      <c r="D7844" s="9" t="inlineStr">
        <is>
          <t>Bound</t>
        </is>
      </c>
      <c r="E7844" s="8" t="inlineStr">
        <is>
          <t>Saoirse Ashcombe</t>
        </is>
      </c>
      <c r="F7844" s="11" t="n">
        <v>2006</v>
      </c>
      <c r="G7844" s="8" t="inlineStr">
        <is>
          <t>Ferrari</t>
        </is>
      </c>
      <c r="H7844" s="8" t="inlineStr">
        <is>
          <t>SF90 Stradale</t>
        </is>
      </c>
      <c r="I7844" s="8" t="inlineStr">
        <is>
          <t>K1K22LHEY6ZVW11WH</t>
        </is>
      </c>
      <c r="J7844" s="8" t="inlineStr">
        <is>
          <t>03 - Supercar</t>
        </is>
      </c>
      <c r="K7844" s="12" t="n">
        <v>630000</v>
      </c>
      <c r="L7844" s="8" t="inlineStr">
        <is>
          <t>Indiana</t>
        </is>
      </c>
      <c r="M7844" s="13" t="n">
        <v>13889.72</v>
      </c>
      <c r="N7844" s="13" t="n">
        <v>10795.09</v>
      </c>
      <c r="O7844" s="8" t="n"/>
    </row>
    <row r="7845">
      <c r="A7845" s="8" t="inlineStr">
        <is>
          <t>CANON-202605-007741</t>
        </is>
      </c>
      <c r="B7845" s="9" t="inlineStr">
        <is>
          <t>2026-05</t>
        </is>
      </c>
      <c r="C7845" s="10" t="n">
        <v>46156</v>
      </c>
      <c r="D7845" s="9" t="inlineStr">
        <is>
          <t>Bound</t>
        </is>
      </c>
      <c r="E7845" s="8" t="inlineStr">
        <is>
          <t>Callum Rourke</t>
        </is>
      </c>
      <c r="F7845" s="11" t="n">
        <v>1972</v>
      </c>
      <c r="G7845" s="8" t="inlineStr">
        <is>
          <t>Mercedes-Benz</t>
        </is>
      </c>
      <c r="H7845" s="8" t="inlineStr">
        <is>
          <t>AMG GT</t>
        </is>
      </c>
      <c r="I7845" s="8" t="inlineStr">
        <is>
          <t>1PP5RMWM4UPGJPKV0</t>
        </is>
      </c>
      <c r="J7845" s="8" t="inlineStr">
        <is>
          <t>02 - Sports / GT</t>
        </is>
      </c>
      <c r="K7845" s="12" t="n">
        <v>415000</v>
      </c>
      <c r="L7845" s="8" t="inlineStr">
        <is>
          <t>Nebraska</t>
        </is>
      </c>
      <c r="M7845" s="13" t="n">
        <v>7634.43</v>
      </c>
      <c r="N7845" s="13" t="n">
        <v>5933.48</v>
      </c>
      <c r="O7845" s="8" t="n"/>
    </row>
    <row r="7846">
      <c r="A7846" s="8" t="inlineStr">
        <is>
          <t>CANON-202605-007743</t>
        </is>
      </c>
      <c r="B7846" s="9" t="inlineStr">
        <is>
          <t>2026-05</t>
        </is>
      </c>
      <c r="C7846" s="10" t="n">
        <v>46143</v>
      </c>
      <c r="D7846" s="9" t="inlineStr">
        <is>
          <t>Bound</t>
        </is>
      </c>
      <c r="E7846" s="8" t="inlineStr">
        <is>
          <t>Fenwick Underwood</t>
        </is>
      </c>
      <c r="F7846" s="11" t="n">
        <v>1985</v>
      </c>
      <c r="G7846" s="8" t="inlineStr">
        <is>
          <t>Lamborghini</t>
        </is>
      </c>
      <c r="H7846" s="8" t="inlineStr">
        <is>
          <t>Huracan EVO</t>
        </is>
      </c>
      <c r="I7846" s="8" t="inlineStr">
        <is>
          <t>4XF9M7N8K7N17HKDU</t>
        </is>
      </c>
      <c r="J7846" s="8" t="inlineStr">
        <is>
          <t>03 - Supercar</t>
        </is>
      </c>
      <c r="K7846" s="12" t="n">
        <v>390000</v>
      </c>
      <c r="L7846" s="8" t="inlineStr">
        <is>
          <t>Ohio</t>
        </is>
      </c>
      <c r="M7846" s="13" t="n">
        <v>11762.55</v>
      </c>
      <c r="N7846" s="13" t="n">
        <v>9141.85</v>
      </c>
      <c r="O7846" s="8" t="n"/>
    </row>
    <row r="7847">
      <c r="A7847" s="8" t="inlineStr">
        <is>
          <t>CANON-202605-007744</t>
        </is>
      </c>
      <c r="B7847" s="9" t="inlineStr">
        <is>
          <t>2026-05</t>
        </is>
      </c>
      <c r="C7847" s="10" t="n">
        <v>46154</v>
      </c>
      <c r="D7847" s="9" t="inlineStr">
        <is>
          <t>Bound</t>
        </is>
      </c>
      <c r="E7847" s="8" t="inlineStr">
        <is>
          <t>Ottilie Vandermeer</t>
        </is>
      </c>
      <c r="F7847" s="11" t="n">
        <v>2013</v>
      </c>
      <c r="G7847" s="8" t="inlineStr">
        <is>
          <t>Mercedes-Benz</t>
        </is>
      </c>
      <c r="H7847" s="8" t="inlineStr">
        <is>
          <t>AMG GT</t>
        </is>
      </c>
      <c r="I7847" s="8" t="inlineStr">
        <is>
          <t>5XTRS8ZBNWVPDDZSX</t>
        </is>
      </c>
      <c r="J7847" s="8" t="inlineStr">
        <is>
          <t>02 - Sports / GT</t>
        </is>
      </c>
      <c r="K7847" s="12" t="n">
        <v>330000</v>
      </c>
      <c r="L7847" s="8" t="inlineStr">
        <is>
          <t>Texas</t>
        </is>
      </c>
      <c r="M7847" s="13" t="n">
        <v>5370.28</v>
      </c>
      <c r="N7847" s="13" t="n">
        <v>4173.78</v>
      </c>
      <c r="O7847" s="8" t="n"/>
    </row>
    <row r="7848">
      <c r="A7848" s="8" t="inlineStr">
        <is>
          <t>CANON-202605-007746</t>
        </is>
      </c>
      <c r="B7848" s="9" t="inlineStr">
        <is>
          <t>2026-05</t>
        </is>
      </c>
      <c r="C7848" s="10" t="n">
        <v>46156</v>
      </c>
      <c r="D7848" s="9" t="inlineStr">
        <is>
          <t>Bound</t>
        </is>
      </c>
      <c r="E7848" s="8" t="inlineStr">
        <is>
          <t>Wilhelmina Fairweather</t>
        </is>
      </c>
      <c r="F7848" s="11" t="n">
        <v>2024</v>
      </c>
      <c r="G7848" s="8" t="inlineStr">
        <is>
          <t>Aston Martin</t>
        </is>
      </c>
      <c r="H7848" s="8" t="inlineStr">
        <is>
          <t>DB5</t>
        </is>
      </c>
      <c r="I7848" s="8" t="inlineStr">
        <is>
          <t>36C146RGX4H8ECEG2</t>
        </is>
      </c>
      <c r="J7848" s="8" t="inlineStr">
        <is>
          <t>07 - Post-War Classic (1946-1972)</t>
        </is>
      </c>
      <c r="K7848" s="12" t="n">
        <v>1720000</v>
      </c>
      <c r="L7848" s="8" t="inlineStr">
        <is>
          <t>Massachusetts</t>
        </is>
      </c>
      <c r="M7848" s="13" t="n">
        <v>15415.09</v>
      </c>
      <c r="N7848" s="13" t="n">
        <v>11980.61</v>
      </c>
      <c r="O7848" s="8" t="n"/>
    </row>
    <row r="7849">
      <c r="A7849" s="8" t="inlineStr">
        <is>
          <t>CANON-202605-007747</t>
        </is>
      </c>
      <c r="B7849" s="9" t="inlineStr">
        <is>
          <t>2026-05</t>
        </is>
      </c>
      <c r="C7849" s="10" t="n">
        <v>46145</v>
      </c>
      <c r="D7849" s="9" t="inlineStr">
        <is>
          <t>Bound</t>
        </is>
      </c>
      <c r="E7849" s="8" t="inlineStr">
        <is>
          <t>Noor Whitlock</t>
        </is>
      </c>
      <c r="F7849" s="11" t="n">
        <v>1963</v>
      </c>
      <c r="G7849" s="8" t="inlineStr">
        <is>
          <t>Porsche</t>
        </is>
      </c>
      <c r="H7849" s="8" t="inlineStr">
        <is>
          <t>911 Turbo S</t>
        </is>
      </c>
      <c r="I7849" s="8" t="inlineStr">
        <is>
          <t>8YSK3G1GLESA111E4</t>
        </is>
      </c>
      <c r="J7849" s="8" t="inlineStr">
        <is>
          <t>02 - Sports / GT</t>
        </is>
      </c>
      <c r="K7849" s="12" t="n">
        <v>360000</v>
      </c>
      <c r="L7849" s="8" t="inlineStr">
        <is>
          <t>Pennsylvania</t>
        </is>
      </c>
      <c r="M7849" s="13" t="n">
        <v>5094.34</v>
      </c>
      <c r="N7849" s="13" t="n">
        <v>3959.32</v>
      </c>
      <c r="O7849" s="8" t="n"/>
    </row>
    <row r="7850">
      <c r="A7850" s="8" t="inlineStr">
        <is>
          <t>CANON-202605-007748</t>
        </is>
      </c>
      <c r="B7850" s="9" t="inlineStr">
        <is>
          <t>2026-05</t>
        </is>
      </c>
      <c r="C7850" s="10" t="n">
        <v>46171</v>
      </c>
      <c r="D7850" s="9" t="inlineStr">
        <is>
          <t>Bound</t>
        </is>
      </c>
      <c r="E7850" s="8" t="inlineStr">
        <is>
          <t>Ottilie Okonkwo</t>
        </is>
      </c>
      <c r="F7850" s="11" t="n">
        <v>2003</v>
      </c>
      <c r="G7850" s="8" t="inlineStr">
        <is>
          <t>Bentley</t>
        </is>
      </c>
      <c r="H7850" s="8" t="inlineStr">
        <is>
          <t>Continental GT</t>
        </is>
      </c>
      <c r="I7850" s="8" t="inlineStr">
        <is>
          <t>V3K9MWTPYTFHFM25T</t>
        </is>
      </c>
      <c r="J7850" s="8" t="inlineStr">
        <is>
          <t>02 - Sports / GT</t>
        </is>
      </c>
      <c r="K7850" s="12" t="n">
        <v>720000</v>
      </c>
      <c r="L7850" s="8" t="inlineStr">
        <is>
          <t>Florida</t>
        </is>
      </c>
      <c r="M7850" s="13" t="n">
        <v>12538.87</v>
      </c>
      <c r="N7850" s="13" t="n">
        <v>9745.209999999999</v>
      </c>
      <c r="O7850" s="8" t="n"/>
    </row>
    <row r="7851">
      <c r="A7851" s="8" t="inlineStr">
        <is>
          <t>CANON-202605-007749</t>
        </is>
      </c>
      <c r="B7851" s="9" t="inlineStr">
        <is>
          <t>2026-05</t>
        </is>
      </c>
      <c r="C7851" s="10" t="n">
        <v>46144</v>
      </c>
      <c r="D7851" s="9" t="inlineStr">
        <is>
          <t>Bound</t>
        </is>
      </c>
      <c r="E7851" s="8" t="inlineStr">
        <is>
          <t>Anouk Larsson</t>
        </is>
      </c>
      <c r="F7851" s="11" t="n">
        <v>2004</v>
      </c>
      <c r="G7851" s="8" t="inlineStr">
        <is>
          <t>Mercedes-Benz</t>
        </is>
      </c>
      <c r="H7851" s="8" t="inlineStr">
        <is>
          <t>AMG GT</t>
        </is>
      </c>
      <c r="I7851" s="8" t="inlineStr">
        <is>
          <t>LMWKPJ96T242B8Y6T</t>
        </is>
      </c>
      <c r="J7851" s="8" t="inlineStr">
        <is>
          <t>02 - Sports / GT</t>
        </is>
      </c>
      <c r="K7851" s="12" t="n">
        <v>730000</v>
      </c>
      <c r="L7851" s="8" t="inlineStr">
        <is>
          <t>North Carolina</t>
        </is>
      </c>
      <c r="M7851" s="13" t="n">
        <v>10295.75</v>
      </c>
      <c r="N7851" s="13" t="n">
        <v>8001.86</v>
      </c>
      <c r="O7851" s="8" t="n"/>
    </row>
    <row r="7852">
      <c r="A7852" s="8" t="inlineStr">
        <is>
          <t>CANON-202605-007750</t>
        </is>
      </c>
      <c r="B7852" s="9" t="inlineStr">
        <is>
          <t>2026-05</t>
        </is>
      </c>
      <c r="C7852" s="10" t="n">
        <v>46151</v>
      </c>
      <c r="D7852" s="9" t="inlineStr">
        <is>
          <t>Bound</t>
        </is>
      </c>
      <c r="E7852" s="8" t="inlineStr">
        <is>
          <t>Beatrix Vasquez</t>
        </is>
      </c>
      <c r="F7852" s="11" t="n">
        <v>1996</v>
      </c>
      <c r="G7852" s="8" t="inlineStr">
        <is>
          <t>McLaren</t>
        </is>
      </c>
      <c r="H7852" s="8" t="inlineStr">
        <is>
          <t>750S</t>
        </is>
      </c>
      <c r="I7852" s="8" t="inlineStr">
        <is>
          <t>H1H3C7L0CXHW4V901</t>
        </is>
      </c>
      <c r="J7852" s="8" t="inlineStr">
        <is>
          <t>03 - Supercar</t>
        </is>
      </c>
      <c r="K7852" s="12" t="n">
        <v>435000</v>
      </c>
      <c r="L7852" s="8" t="inlineStr">
        <is>
          <t>California</t>
        </is>
      </c>
      <c r="M7852" s="13" t="n">
        <v>12742.22</v>
      </c>
      <c r="N7852" s="13" t="n">
        <v>9903.25</v>
      </c>
      <c r="O7852" s="8" t="n"/>
    </row>
    <row r="7853">
      <c r="A7853" s="8" t="inlineStr">
        <is>
          <t>CANON-202605-007751</t>
        </is>
      </c>
      <c r="B7853" s="9" t="inlineStr">
        <is>
          <t>2026-05</t>
        </is>
      </c>
      <c r="C7853" s="10" t="n">
        <v>46165</v>
      </c>
      <c r="D7853" s="9" t="inlineStr">
        <is>
          <t>Bound</t>
        </is>
      </c>
      <c r="E7853" s="8" t="inlineStr">
        <is>
          <t>Beatrix Okonkwo</t>
        </is>
      </c>
      <c r="F7853" s="11" t="n">
        <v>2014</v>
      </c>
      <c r="G7853" s="8" t="inlineStr">
        <is>
          <t>Jaguar</t>
        </is>
      </c>
      <c r="H7853" s="8" t="inlineStr">
        <is>
          <t>E-Type Series 1</t>
        </is>
      </c>
      <c r="I7853" s="8" t="inlineStr">
        <is>
          <t>2UPXRJ2SGRREL5E9U</t>
        </is>
      </c>
      <c r="J7853" s="8" t="inlineStr">
        <is>
          <t>07 - Post-War Classic (1946-1972)</t>
        </is>
      </c>
      <c r="K7853" s="12" t="n">
        <v>250000</v>
      </c>
      <c r="L7853" s="8" t="inlineStr">
        <is>
          <t>New York</t>
        </is>
      </c>
      <c r="M7853" s="13" t="n">
        <v>2898.11</v>
      </c>
      <c r="N7853" s="13" t="n">
        <v>2252.41</v>
      </c>
      <c r="O7853" s="8" t="n"/>
    </row>
    <row r="7854">
      <c r="A7854" s="8" t="inlineStr">
        <is>
          <t>CANON-202605-007755</t>
        </is>
      </c>
      <c r="B7854" s="9" t="inlineStr">
        <is>
          <t>2026-05</t>
        </is>
      </c>
      <c r="C7854" s="10" t="n">
        <v>46157</v>
      </c>
      <c r="D7854" s="9" t="inlineStr">
        <is>
          <t>Bound</t>
        </is>
      </c>
      <c r="E7854" s="8" t="inlineStr">
        <is>
          <t>Sunniva Rourke</t>
        </is>
      </c>
      <c r="F7854" s="11" t="n">
        <v>1977</v>
      </c>
      <c r="G7854" s="8" t="inlineStr">
        <is>
          <t>Ferrari</t>
        </is>
      </c>
      <c r="H7854" s="8" t="inlineStr">
        <is>
          <t>275 GTB/4</t>
        </is>
      </c>
      <c r="I7854" s="8" t="inlineStr">
        <is>
          <t>ZX30TW0CM7U3584C9</t>
        </is>
      </c>
      <c r="J7854" s="8" t="inlineStr">
        <is>
          <t>07 - Post-War Classic (1946-1972)</t>
        </is>
      </c>
      <c r="K7854" s="12" t="n">
        <v>1520000</v>
      </c>
      <c r="L7854" s="8" t="inlineStr">
        <is>
          <t>Wisconsin</t>
        </is>
      </c>
      <c r="M7854" s="13" t="n">
        <v>13077.74</v>
      </c>
      <c r="N7854" s="13" t="n">
        <v>10164.02</v>
      </c>
      <c r="O7854" s="8" t="n"/>
    </row>
    <row r="7855">
      <c r="A7855" s="8" t="inlineStr">
        <is>
          <t>CANON-202605-007756</t>
        </is>
      </c>
      <c r="B7855" s="9" t="inlineStr">
        <is>
          <t>2026-05</t>
        </is>
      </c>
      <c r="C7855" s="10" t="n">
        <v>46168</v>
      </c>
      <c r="D7855" s="9" t="inlineStr">
        <is>
          <t>Bound</t>
        </is>
      </c>
      <c r="E7855" s="8" t="inlineStr">
        <is>
          <t>Aurelio Bellandi</t>
        </is>
      </c>
      <c r="F7855" s="11" t="n">
        <v>1972</v>
      </c>
      <c r="G7855" s="8" t="inlineStr">
        <is>
          <t>Porsche</t>
        </is>
      </c>
      <c r="H7855" s="8" t="inlineStr">
        <is>
          <t>911 Turbo S</t>
        </is>
      </c>
      <c r="I7855" s="8" t="inlineStr">
        <is>
          <t>P1L8WKB3KBRWYUY8T</t>
        </is>
      </c>
      <c r="J7855" s="8" t="inlineStr">
        <is>
          <t>02 - Sports / GT</t>
        </is>
      </c>
      <c r="K7855" s="12" t="n">
        <v>885000</v>
      </c>
      <c r="L7855" s="8" t="inlineStr">
        <is>
          <t>Pennsylvania</t>
        </is>
      </c>
      <c r="M7855" s="13" t="n">
        <v>10853.77</v>
      </c>
      <c r="N7855" s="13" t="n">
        <v>8435.549999999999</v>
      </c>
      <c r="O7855" s="8" t="n"/>
    </row>
    <row r="7856">
      <c r="A7856" s="8" t="inlineStr">
        <is>
          <t>CANON-202605-007758</t>
        </is>
      </c>
      <c r="B7856" s="9" t="inlineStr">
        <is>
          <t>2026-05</t>
        </is>
      </c>
      <c r="C7856" s="10" t="n">
        <v>46173</v>
      </c>
      <c r="D7856" s="9" t="inlineStr">
        <is>
          <t>Bound</t>
        </is>
      </c>
      <c r="E7856" s="8" t="inlineStr">
        <is>
          <t>Priya Larsson</t>
        </is>
      </c>
      <c r="F7856" s="11" t="n">
        <v>2021</v>
      </c>
      <c r="G7856" s="8" t="inlineStr">
        <is>
          <t>Maserati</t>
        </is>
      </c>
      <c r="H7856" s="8" t="inlineStr">
        <is>
          <t>GranTurismo</t>
        </is>
      </c>
      <c r="I7856" s="8" t="inlineStr">
        <is>
          <t>0GLZ0EZBH24L3WPUW</t>
        </is>
      </c>
      <c r="J7856" s="8" t="inlineStr">
        <is>
          <t>02 - Sports / GT</t>
        </is>
      </c>
      <c r="K7856" s="12" t="n">
        <v>485000</v>
      </c>
      <c r="L7856" s="8" t="inlineStr">
        <is>
          <t>Iowa</t>
        </is>
      </c>
      <c r="M7856" s="13" t="n">
        <v>7549.53</v>
      </c>
      <c r="N7856" s="13" t="n">
        <v>5867.49</v>
      </c>
      <c r="O7856" s="8" t="n"/>
    </row>
    <row r="7857">
      <c r="A7857" s="8" t="inlineStr">
        <is>
          <t>CANON-202605-007762</t>
        </is>
      </c>
      <c r="B7857" s="9" t="inlineStr">
        <is>
          <t>2026-05</t>
        </is>
      </c>
      <c r="C7857" s="10" t="n">
        <v>46162</v>
      </c>
      <c r="D7857" s="9" t="inlineStr">
        <is>
          <t>Bound</t>
        </is>
      </c>
      <c r="E7857" s="8" t="inlineStr">
        <is>
          <t>Lorenzo Fairweather</t>
        </is>
      </c>
      <c r="F7857" s="11" t="n">
        <v>1959</v>
      </c>
      <c r="G7857" s="8" t="inlineStr">
        <is>
          <t>Aston Martin</t>
        </is>
      </c>
      <c r="H7857" s="8" t="inlineStr">
        <is>
          <t>DB12</t>
        </is>
      </c>
      <c r="I7857" s="8" t="inlineStr">
        <is>
          <t>J1ME9NDAE71RKEK13</t>
        </is>
      </c>
      <c r="J7857" s="8" t="inlineStr">
        <is>
          <t>02 - Sports / GT</t>
        </is>
      </c>
      <c r="K7857" s="12" t="n">
        <v>455000</v>
      </c>
      <c r="L7857" s="8" t="inlineStr">
        <is>
          <t>Hawaii</t>
        </is>
      </c>
      <c r="M7857" s="13" t="n">
        <v>8370.280000000001</v>
      </c>
      <c r="N7857" s="13" t="n">
        <v>6505.38</v>
      </c>
      <c r="O7857" s="8" t="n"/>
    </row>
    <row r="7858">
      <c r="A7858" s="8" t="inlineStr">
        <is>
          <t>CANON-202605-007763</t>
        </is>
      </c>
      <c r="B7858" s="9" t="inlineStr">
        <is>
          <t>2026-05</t>
        </is>
      </c>
      <c r="C7858" s="10" t="n">
        <v>46173</v>
      </c>
      <c r="D7858" s="9" t="inlineStr">
        <is>
          <t>Bound</t>
        </is>
      </c>
      <c r="E7858" s="8" t="inlineStr">
        <is>
          <t>Desmond Farkas</t>
        </is>
      </c>
      <c r="F7858" s="11" t="n">
        <v>2001</v>
      </c>
      <c r="G7858" s="8" t="inlineStr">
        <is>
          <t>Mercedes-Benz</t>
        </is>
      </c>
      <c r="H7858" s="8" t="inlineStr">
        <is>
          <t>AMG GT</t>
        </is>
      </c>
      <c r="I7858" s="8" t="inlineStr">
        <is>
          <t>9EXW3F7WHD35L2XH7</t>
        </is>
      </c>
      <c r="J7858" s="8" t="inlineStr">
        <is>
          <t>02 - Sports / GT</t>
        </is>
      </c>
      <c r="K7858" s="12" t="n">
        <v>615000</v>
      </c>
      <c r="L7858" s="8" t="inlineStr">
        <is>
          <t>Georgia</t>
        </is>
      </c>
      <c r="M7858" s="13" t="n">
        <v>8447.549999999999</v>
      </c>
      <c r="N7858" s="13" t="n">
        <v>6565.44</v>
      </c>
      <c r="O7858" s="8" t="n"/>
    </row>
    <row r="7859">
      <c r="A7859" s="8" t="inlineStr">
        <is>
          <t>CANON-202605-007764</t>
        </is>
      </c>
      <c r="B7859" s="9" t="inlineStr">
        <is>
          <t>2026-05</t>
        </is>
      </c>
      <c r="C7859" s="10" t="n">
        <v>46152</v>
      </c>
      <c r="D7859" s="9" t="inlineStr">
        <is>
          <t>Bound</t>
        </is>
      </c>
      <c r="E7859" s="8" t="inlineStr">
        <is>
          <t>Delphine Castellanos</t>
        </is>
      </c>
      <c r="F7859" s="11" t="n">
        <v>1960</v>
      </c>
      <c r="G7859" s="8" t="inlineStr">
        <is>
          <t>Lamborghini</t>
        </is>
      </c>
      <c r="H7859" s="8" t="inlineStr">
        <is>
          <t>Huracan EVO</t>
        </is>
      </c>
      <c r="I7859" s="8" t="inlineStr">
        <is>
          <t>XPF5HDNJ18G7THMF2</t>
        </is>
      </c>
      <c r="J7859" s="8" t="inlineStr">
        <is>
          <t>03 - Supercar</t>
        </is>
      </c>
      <c r="K7859" s="12" t="n">
        <v>245000</v>
      </c>
      <c r="L7859" s="8" t="inlineStr">
        <is>
          <t>Utah</t>
        </is>
      </c>
      <c r="M7859" s="13" t="n">
        <v>8861.6</v>
      </c>
      <c r="N7859" s="13" t="n">
        <v>6887.24</v>
      </c>
      <c r="O7859" s="8" t="n"/>
    </row>
    <row r="7860">
      <c r="A7860" s="8" t="inlineStr">
        <is>
          <t>CANON-202605-007766</t>
        </is>
      </c>
      <c r="B7860" s="9" t="inlineStr">
        <is>
          <t>2026-05</t>
        </is>
      </c>
      <c r="C7860" s="10" t="n">
        <v>46156</v>
      </c>
      <c r="D7860" s="9" t="inlineStr">
        <is>
          <t>Bound</t>
        </is>
      </c>
      <c r="E7860" s="8" t="inlineStr">
        <is>
          <t>Fenwick Whitlock</t>
        </is>
      </c>
      <c r="F7860" s="11" t="n">
        <v>2020</v>
      </c>
      <c r="G7860" s="8" t="inlineStr">
        <is>
          <t>BMW</t>
        </is>
      </c>
      <c r="H7860" s="8" t="inlineStr">
        <is>
          <t>M8 Competition</t>
        </is>
      </c>
      <c r="I7860" s="8" t="inlineStr">
        <is>
          <t>M7NT5DGXFVKUBMUZS</t>
        </is>
      </c>
      <c r="J7860" s="8" t="inlineStr">
        <is>
          <t>02 - Sports / GT</t>
        </is>
      </c>
      <c r="K7860" s="12" t="n">
        <v>1340000</v>
      </c>
      <c r="L7860" s="8" t="inlineStr">
        <is>
          <t>Illinois</t>
        </is>
      </c>
      <c r="M7860" s="13" t="n">
        <v>18911.7</v>
      </c>
      <c r="N7860" s="13" t="n">
        <v>14698.17</v>
      </c>
      <c r="O7860" s="8" t="n"/>
    </row>
    <row r="7861">
      <c r="A7861" s="8" t="inlineStr">
        <is>
          <t>CANON-202605-007767</t>
        </is>
      </c>
      <c r="B7861" s="9" t="inlineStr">
        <is>
          <t>2026-05</t>
        </is>
      </c>
      <c r="C7861" s="10" t="n">
        <v>46153</v>
      </c>
      <c r="D7861" s="9" t="inlineStr">
        <is>
          <t>Bound</t>
        </is>
      </c>
      <c r="E7861" s="8" t="inlineStr">
        <is>
          <t>Sunniva Vandermeer</t>
        </is>
      </c>
      <c r="F7861" s="11" t="n">
        <v>2017</v>
      </c>
      <c r="G7861" s="8" t="inlineStr">
        <is>
          <t>Maserati</t>
        </is>
      </c>
      <c r="H7861" s="8" t="inlineStr">
        <is>
          <t>GranTurismo</t>
        </is>
      </c>
      <c r="I7861" s="8" t="inlineStr">
        <is>
          <t>UMKTM686CUY9Z02WM</t>
        </is>
      </c>
      <c r="J7861" s="8" t="inlineStr">
        <is>
          <t>02 - Sports / GT</t>
        </is>
      </c>
      <c r="K7861" s="12" t="n">
        <v>965000</v>
      </c>
      <c r="L7861" s="8" t="inlineStr">
        <is>
          <t>Nevada</t>
        </is>
      </c>
      <c r="M7861" s="13" t="n">
        <v>13846.84</v>
      </c>
      <c r="N7861" s="13" t="n">
        <v>10761.76</v>
      </c>
      <c r="O7861" s="8" t="n"/>
    </row>
    <row r="7862">
      <c r="A7862" s="8" t="inlineStr">
        <is>
          <t>CANON-202605-007770</t>
        </is>
      </c>
      <c r="B7862" s="9" t="inlineStr">
        <is>
          <t>2026-05</t>
        </is>
      </c>
      <c r="C7862" s="10" t="n">
        <v>46157</v>
      </c>
      <c r="D7862" s="9" t="inlineStr">
        <is>
          <t>Bound</t>
        </is>
      </c>
      <c r="E7862" s="8" t="inlineStr">
        <is>
          <t>Thaddeus Underwood</t>
        </is>
      </c>
      <c r="F7862" s="11" t="n">
        <v>2017</v>
      </c>
      <c r="G7862" s="8" t="inlineStr">
        <is>
          <t>BMW</t>
        </is>
      </c>
      <c r="H7862" s="8" t="inlineStr">
        <is>
          <t>M8 Competition</t>
        </is>
      </c>
      <c r="I7862" s="8" t="inlineStr">
        <is>
          <t>ESVWUVJZNL0LF1D6E</t>
        </is>
      </c>
      <c r="J7862" s="8" t="inlineStr">
        <is>
          <t>02 - Sports / GT</t>
        </is>
      </c>
      <c r="K7862" s="12" t="n">
        <v>435000</v>
      </c>
      <c r="L7862" s="8" t="inlineStr">
        <is>
          <t>New Jersey</t>
        </is>
      </c>
      <c r="M7862" s="13" t="n">
        <v>5601.65</v>
      </c>
      <c r="N7862" s="13" t="n">
        <v>4353.6</v>
      </c>
      <c r="O7862" s="8" t="n"/>
    </row>
    <row r="7863">
      <c r="A7863" s="8" t="inlineStr">
        <is>
          <t>CANON-202605-007772</t>
        </is>
      </c>
      <c r="B7863" s="9" t="inlineStr">
        <is>
          <t>2026-05</t>
        </is>
      </c>
      <c r="C7863" s="10" t="n">
        <v>46147</v>
      </c>
      <c r="D7863" s="9" t="inlineStr">
        <is>
          <t>Bound</t>
        </is>
      </c>
      <c r="E7863" s="8" t="inlineStr">
        <is>
          <t>Desmond Vasquez</t>
        </is>
      </c>
      <c r="F7863" s="11" t="n">
        <v>1955</v>
      </c>
      <c r="G7863" s="8" t="inlineStr">
        <is>
          <t>Mercedes-Benz</t>
        </is>
      </c>
      <c r="H7863" s="8" t="inlineStr">
        <is>
          <t>280SL Pagoda</t>
        </is>
      </c>
      <c r="I7863" s="8" t="inlineStr">
        <is>
          <t>HM6LS1D8FZ9HTMDW6</t>
        </is>
      </c>
      <c r="J7863" s="8" t="inlineStr">
        <is>
          <t>07 - Post-War Classic (1946-1972)</t>
        </is>
      </c>
      <c r="K7863" s="12" t="n">
        <v>560000</v>
      </c>
      <c r="L7863" s="8" t="inlineStr">
        <is>
          <t>New Jersey</t>
        </is>
      </c>
      <c r="M7863" s="13" t="n">
        <v>4134.49</v>
      </c>
      <c r="N7863" s="13" t="n">
        <v>3213.33</v>
      </c>
      <c r="O7863" s="8" t="n"/>
    </row>
    <row r="7864">
      <c r="A7864" s="8" t="inlineStr">
        <is>
          <t>CANON-202605-007773</t>
        </is>
      </c>
      <c r="B7864" s="9" t="inlineStr">
        <is>
          <t>2026-05</t>
        </is>
      </c>
      <c r="C7864" s="10" t="n">
        <v>46147</v>
      </c>
      <c r="D7864" s="9" t="inlineStr">
        <is>
          <t>Bound</t>
        </is>
      </c>
      <c r="E7864" s="8" t="inlineStr">
        <is>
          <t>Everett Ashcombe</t>
        </is>
      </c>
      <c r="F7864" s="11" t="n">
        <v>2002</v>
      </c>
      <c r="G7864" s="8" t="inlineStr">
        <is>
          <t>Lamborghini</t>
        </is>
      </c>
      <c r="H7864" s="8" t="inlineStr">
        <is>
          <t>Huracan EVO</t>
        </is>
      </c>
      <c r="I7864" s="8" t="inlineStr">
        <is>
          <t>P6Z9S5XWU7Y9J15KS</t>
        </is>
      </c>
      <c r="J7864" s="8" t="inlineStr">
        <is>
          <t>03 - Supercar</t>
        </is>
      </c>
      <c r="K7864" s="12" t="n">
        <v>1030000</v>
      </c>
      <c r="L7864" s="8" t="inlineStr">
        <is>
          <t>Alabama</t>
        </is>
      </c>
      <c r="M7864" s="13" t="n">
        <v>19744.91</v>
      </c>
      <c r="N7864" s="13" t="n">
        <v>15345.74</v>
      </c>
      <c r="O7864" s="8" t="n"/>
    </row>
    <row r="7865">
      <c r="A7865" s="8" t="inlineStr">
        <is>
          <t>CANON-202605-007774</t>
        </is>
      </c>
      <c r="B7865" s="9" t="inlineStr">
        <is>
          <t>2026-05</t>
        </is>
      </c>
      <c r="C7865" s="10" t="n">
        <v>46162</v>
      </c>
      <c r="D7865" s="9" t="inlineStr">
        <is>
          <t>Bound</t>
        </is>
      </c>
      <c r="E7865" s="8" t="inlineStr">
        <is>
          <t>Marisol Farkas</t>
        </is>
      </c>
      <c r="F7865" s="11" t="n">
        <v>1995</v>
      </c>
      <c r="G7865" s="8" t="inlineStr">
        <is>
          <t>Bentley</t>
        </is>
      </c>
      <c r="H7865" s="8" t="inlineStr">
        <is>
          <t>Continental GT</t>
        </is>
      </c>
      <c r="I7865" s="8" t="inlineStr">
        <is>
          <t>TEU63UEUT0LM0FGPM</t>
        </is>
      </c>
      <c r="J7865" s="8" t="inlineStr">
        <is>
          <t>02 - Sports / GT</t>
        </is>
      </c>
      <c r="K7865" s="12" t="n">
        <v>785000</v>
      </c>
      <c r="L7865" s="8" t="inlineStr">
        <is>
          <t>Montana</t>
        </is>
      </c>
      <c r="M7865" s="13" t="n">
        <v>8953.440000000001</v>
      </c>
      <c r="N7865" s="13" t="n">
        <v>6958.61</v>
      </c>
      <c r="O7865" s="8" t="n"/>
    </row>
    <row r="7866">
      <c r="A7866" s="8" t="inlineStr">
        <is>
          <t>CANON-202605-007776</t>
        </is>
      </c>
      <c r="B7866" s="9" t="inlineStr">
        <is>
          <t>2026-05</t>
        </is>
      </c>
      <c r="C7866" s="10" t="n">
        <v>46171</v>
      </c>
      <c r="D7866" s="9" t="inlineStr">
        <is>
          <t>Bound</t>
        </is>
      </c>
      <c r="E7866" s="8" t="inlineStr">
        <is>
          <t>Desmond Castellanos</t>
        </is>
      </c>
      <c r="F7866" s="11" t="n">
        <v>2010</v>
      </c>
      <c r="G7866" s="8" t="inlineStr">
        <is>
          <t>Mercedes-Benz</t>
        </is>
      </c>
      <c r="H7866" s="8" t="inlineStr">
        <is>
          <t>AMG GT</t>
        </is>
      </c>
      <c r="I7866" s="8" t="inlineStr">
        <is>
          <t>ECYAX8STG05MY9R1K</t>
        </is>
      </c>
      <c r="J7866" s="8" t="inlineStr">
        <is>
          <t>02 - Sports / GT</t>
        </is>
      </c>
      <c r="K7866" s="12" t="n">
        <v>175000</v>
      </c>
      <c r="L7866" s="8" t="inlineStr">
        <is>
          <t>California</t>
        </is>
      </c>
      <c r="M7866" s="13" t="n">
        <v>4100.94</v>
      </c>
      <c r="N7866" s="13" t="n">
        <v>3187.25</v>
      </c>
      <c r="O7866" s="8" t="n"/>
    </row>
    <row r="7867">
      <c r="A7867" s="8" t="inlineStr">
        <is>
          <t>CANON-202605-007777</t>
        </is>
      </c>
      <c r="B7867" s="9" t="inlineStr">
        <is>
          <t>2026-05</t>
        </is>
      </c>
      <c r="C7867" s="10" t="n">
        <v>46155</v>
      </c>
      <c r="D7867" s="9" t="inlineStr">
        <is>
          <t>Bound</t>
        </is>
      </c>
      <c r="E7867" s="8" t="inlineStr">
        <is>
          <t>Thaddeus Ashcombe</t>
        </is>
      </c>
      <c r="F7867" s="11" t="n">
        <v>1964</v>
      </c>
      <c r="G7867" s="8" t="inlineStr">
        <is>
          <t>BMW</t>
        </is>
      </c>
      <c r="H7867" s="8" t="inlineStr">
        <is>
          <t>M8 Competition</t>
        </is>
      </c>
      <c r="I7867" s="8" t="inlineStr">
        <is>
          <t>X3TF2LXGKCJ2MFA8F</t>
        </is>
      </c>
      <c r="J7867" s="8" t="inlineStr">
        <is>
          <t>02 - Sports / GT</t>
        </is>
      </c>
      <c r="K7867" s="12" t="n">
        <v>575000</v>
      </c>
      <c r="L7867" s="8" t="inlineStr">
        <is>
          <t>North Carolina</t>
        </is>
      </c>
      <c r="M7867" s="13" t="n">
        <v>8109.67</v>
      </c>
      <c r="N7867" s="13" t="n">
        <v>6302.84</v>
      </c>
      <c r="O7867" s="8" t="n"/>
    </row>
    <row r="7868">
      <c r="A7868" s="8" t="inlineStr">
        <is>
          <t>CANON-202605-007778</t>
        </is>
      </c>
      <c r="B7868" s="9" t="inlineStr">
        <is>
          <t>2026-05</t>
        </is>
      </c>
      <c r="C7868" s="10" t="n">
        <v>46144</v>
      </c>
      <c r="D7868" s="9" t="inlineStr">
        <is>
          <t>Bound</t>
        </is>
      </c>
      <c r="E7868" s="8" t="inlineStr">
        <is>
          <t>Marisol Merriweather</t>
        </is>
      </c>
      <c r="F7868" s="11" t="n">
        <v>2013</v>
      </c>
      <c r="G7868" s="8" t="inlineStr">
        <is>
          <t>BMW</t>
        </is>
      </c>
      <c r="H7868" s="8" t="inlineStr">
        <is>
          <t>M8 Competition</t>
        </is>
      </c>
      <c r="I7868" s="8" t="inlineStr">
        <is>
          <t>18YT11T7AALRNL5NX</t>
        </is>
      </c>
      <c r="J7868" s="8" t="inlineStr">
        <is>
          <t>02 - Sports / GT</t>
        </is>
      </c>
      <c r="K7868" s="12" t="n">
        <v>680000</v>
      </c>
      <c r="L7868" s="8" t="inlineStr">
        <is>
          <t>Alabama</t>
        </is>
      </c>
      <c r="M7868" s="13" t="n">
        <v>10591.32</v>
      </c>
      <c r="N7868" s="13" t="n">
        <v>8231.57</v>
      </c>
      <c r="O7868" s="8" t="n"/>
    </row>
    <row r="7869">
      <c r="A7869" s="8" t="inlineStr">
        <is>
          <t>CANON-202605-007779</t>
        </is>
      </c>
      <c r="B7869" s="9" t="inlineStr">
        <is>
          <t>2026-05</t>
        </is>
      </c>
      <c r="C7869" s="10" t="n">
        <v>46156</v>
      </c>
      <c r="D7869" s="9" t="inlineStr">
        <is>
          <t>Bound</t>
        </is>
      </c>
      <c r="E7869" s="8" t="inlineStr">
        <is>
          <t>Callum Nakashima</t>
        </is>
      </c>
      <c r="F7869" s="11" t="n">
        <v>2017</v>
      </c>
      <c r="G7869" s="8" t="inlineStr">
        <is>
          <t>McLaren</t>
        </is>
      </c>
      <c r="H7869" s="8" t="inlineStr">
        <is>
          <t>750S</t>
        </is>
      </c>
      <c r="I7869" s="8" t="inlineStr">
        <is>
          <t>YXT735RZ8G31EKXPF</t>
        </is>
      </c>
      <c r="J7869" s="8" t="inlineStr">
        <is>
          <t>03 - Supercar</t>
        </is>
      </c>
      <c r="K7869" s="12" t="n">
        <v>705000</v>
      </c>
      <c r="L7869" s="8" t="inlineStr">
        <is>
          <t>Delaware</t>
        </is>
      </c>
      <c r="M7869" s="13" t="n">
        <v>15795.99</v>
      </c>
      <c r="N7869" s="13" t="n">
        <v>12276.64</v>
      </c>
      <c r="O7869" s="8" t="n"/>
    </row>
    <row r="7870">
      <c r="A7870" s="8" t="inlineStr">
        <is>
          <t>CANON-202605-007780</t>
        </is>
      </c>
      <c r="B7870" s="9" t="inlineStr">
        <is>
          <t>2026-05</t>
        </is>
      </c>
      <c r="C7870" s="10" t="n">
        <v>46162</v>
      </c>
      <c r="D7870" s="9" t="inlineStr">
        <is>
          <t>Bound</t>
        </is>
      </c>
      <c r="E7870" s="8" t="inlineStr">
        <is>
          <t>Ingrid Castellanos</t>
        </is>
      </c>
      <c r="F7870" s="11" t="n">
        <v>2017</v>
      </c>
      <c r="G7870" s="8" t="inlineStr">
        <is>
          <t>Ferrari</t>
        </is>
      </c>
      <c r="H7870" s="8" t="inlineStr">
        <is>
          <t>296 GTB</t>
        </is>
      </c>
      <c r="I7870" s="8" t="inlineStr">
        <is>
          <t>54H0948J43L0H8PXJ</t>
        </is>
      </c>
      <c r="J7870" s="8" t="inlineStr">
        <is>
          <t>03 - Supercar</t>
        </is>
      </c>
      <c r="K7870" s="12" t="n">
        <v>1405000</v>
      </c>
      <c r="L7870" s="8" t="inlineStr">
        <is>
          <t>Pennsylvania</t>
        </is>
      </c>
      <c r="M7870" s="13" t="n">
        <v>21207.55</v>
      </c>
      <c r="N7870" s="13" t="n">
        <v>16482.51</v>
      </c>
      <c r="O7870" s="8" t="n"/>
    </row>
    <row r="7871">
      <c r="A7871" s="8" t="inlineStr">
        <is>
          <t>CANON-202605-007781</t>
        </is>
      </c>
      <c r="B7871" s="9" t="inlineStr">
        <is>
          <t>2026-05</t>
        </is>
      </c>
      <c r="C7871" s="10" t="n">
        <v>46152</v>
      </c>
      <c r="D7871" s="9" t="inlineStr">
        <is>
          <t>Bound</t>
        </is>
      </c>
      <c r="E7871" s="8" t="inlineStr">
        <is>
          <t>Beatrix Blackwood</t>
        </is>
      </c>
      <c r="F7871" s="11" t="n">
        <v>2024</v>
      </c>
      <c r="G7871" s="8" t="inlineStr">
        <is>
          <t>Porsche</t>
        </is>
      </c>
      <c r="H7871" s="8" t="inlineStr">
        <is>
          <t>911 Turbo S</t>
        </is>
      </c>
      <c r="I7871" s="8" t="inlineStr">
        <is>
          <t>RJN48ZLBPNMUTXK7C</t>
        </is>
      </c>
      <c r="J7871" s="8" t="inlineStr">
        <is>
          <t>02 - Sports / GT</t>
        </is>
      </c>
      <c r="K7871" s="12" t="n">
        <v>375000</v>
      </c>
      <c r="L7871" s="8" t="inlineStr">
        <is>
          <t>Oregon</t>
        </is>
      </c>
      <c r="M7871" s="13" t="n">
        <v>5996.46</v>
      </c>
      <c r="N7871" s="13" t="n">
        <v>4660.45</v>
      </c>
      <c r="O7871" s="8" t="n"/>
    </row>
    <row r="7872">
      <c r="A7872" s="8" t="inlineStr">
        <is>
          <t>CANON-202605-007782</t>
        </is>
      </c>
      <c r="B7872" s="9" t="inlineStr">
        <is>
          <t>2026-05</t>
        </is>
      </c>
      <c r="C7872" s="10" t="n">
        <v>46170</v>
      </c>
      <c r="D7872" s="9" t="inlineStr">
        <is>
          <t>Bound</t>
        </is>
      </c>
      <c r="E7872" s="8" t="inlineStr">
        <is>
          <t>Ingrid Kingsford</t>
        </is>
      </c>
      <c r="F7872" s="11" t="n">
        <v>1965</v>
      </c>
      <c r="G7872" s="8" t="inlineStr">
        <is>
          <t>Maserati</t>
        </is>
      </c>
      <c r="H7872" s="8" t="inlineStr">
        <is>
          <t>GranTurismo</t>
        </is>
      </c>
      <c r="I7872" s="8" t="inlineStr">
        <is>
          <t>MVTSEAAFZJ7K37SFP</t>
        </is>
      </c>
      <c r="J7872" s="8" t="inlineStr">
        <is>
          <t>02 - Sports / GT</t>
        </is>
      </c>
      <c r="K7872" s="12" t="n">
        <v>785000</v>
      </c>
      <c r="L7872" s="8" t="inlineStr">
        <is>
          <t>Nevada</t>
        </is>
      </c>
      <c r="M7872" s="13" t="n">
        <v>11264.01</v>
      </c>
      <c r="N7872" s="13" t="n">
        <v>8754.389999999999</v>
      </c>
      <c r="O7872" s="8" t="n"/>
    </row>
    <row r="7873">
      <c r="A7873" s="8" t="inlineStr">
        <is>
          <t>CANON-202605-007783</t>
        </is>
      </c>
      <c r="B7873" s="9" t="inlineStr">
        <is>
          <t>2026-05</t>
        </is>
      </c>
      <c r="C7873" s="10" t="n">
        <v>46153</v>
      </c>
      <c r="D7873" s="9" t="inlineStr">
        <is>
          <t>Bound</t>
        </is>
      </c>
      <c r="E7873" s="8" t="inlineStr">
        <is>
          <t>Fitzgerald Kingsford</t>
        </is>
      </c>
      <c r="F7873" s="11" t="n">
        <v>1959</v>
      </c>
      <c r="G7873" s="8" t="inlineStr">
        <is>
          <t>Bentley</t>
        </is>
      </c>
      <c r="H7873" s="8" t="inlineStr">
        <is>
          <t>Continental GT</t>
        </is>
      </c>
      <c r="I7873" s="8" t="inlineStr">
        <is>
          <t>ZKZHKET26W01V8RLZ</t>
        </is>
      </c>
      <c r="J7873" s="8" t="inlineStr">
        <is>
          <t>02 - Sports / GT</t>
        </is>
      </c>
      <c r="K7873" s="12" t="n">
        <v>990000</v>
      </c>
      <c r="L7873" s="8" t="inlineStr">
        <is>
          <t>Georgia</t>
        </is>
      </c>
      <c r="M7873" s="13" t="n">
        <v>13598.49</v>
      </c>
      <c r="N7873" s="13" t="n">
        <v>10568.75</v>
      </c>
      <c r="O7873" s="8" t="n"/>
    </row>
    <row r="7874">
      <c r="A7874" s="8" t="inlineStr">
        <is>
          <t>CANON-202605-007784</t>
        </is>
      </c>
      <c r="B7874" s="9" t="inlineStr">
        <is>
          <t>2026-05</t>
        </is>
      </c>
      <c r="C7874" s="10" t="n">
        <v>46164</v>
      </c>
      <c r="D7874" s="9" t="inlineStr">
        <is>
          <t>Bound</t>
        </is>
      </c>
      <c r="E7874" s="8" t="inlineStr">
        <is>
          <t>Thaddeus Delacroix</t>
        </is>
      </c>
      <c r="F7874" s="11" t="n">
        <v>1972</v>
      </c>
      <c r="G7874" s="8" t="inlineStr">
        <is>
          <t>Porsche</t>
        </is>
      </c>
      <c r="H7874" s="8" t="inlineStr">
        <is>
          <t>911 Turbo S</t>
        </is>
      </c>
      <c r="I7874" s="8" t="inlineStr">
        <is>
          <t>YENNHY9UV41YZ4CFM</t>
        </is>
      </c>
      <c r="J7874" s="8" t="inlineStr">
        <is>
          <t>02 - Sports / GT</t>
        </is>
      </c>
      <c r="K7874" s="12" t="n">
        <v>815000</v>
      </c>
      <c r="L7874" s="8" t="inlineStr">
        <is>
          <t>Colorado</t>
        </is>
      </c>
      <c r="M7874" s="13" t="n">
        <v>10994.81</v>
      </c>
      <c r="N7874" s="13" t="n">
        <v>8545.17</v>
      </c>
      <c r="O7874" s="8" t="n"/>
    </row>
    <row r="7875">
      <c r="A7875" s="8" t="inlineStr">
        <is>
          <t>CANON-202605-007787</t>
        </is>
      </c>
      <c r="B7875" s="9" t="inlineStr">
        <is>
          <t>2026-05</t>
        </is>
      </c>
      <c r="C7875" s="10" t="n">
        <v>46144</v>
      </c>
      <c r="D7875" s="9" t="inlineStr">
        <is>
          <t>Bound</t>
        </is>
      </c>
      <c r="E7875" s="8" t="inlineStr">
        <is>
          <t>Wilhelmina Delacroix</t>
        </is>
      </c>
      <c r="F7875" s="11" t="n">
        <v>1969</v>
      </c>
      <c r="G7875" s="8" t="inlineStr">
        <is>
          <t>Porsche</t>
        </is>
      </c>
      <c r="H7875" s="8" t="inlineStr">
        <is>
          <t>911 Turbo S</t>
        </is>
      </c>
      <c r="I7875" s="8" t="inlineStr">
        <is>
          <t>5YFE5K8XPSDMP8W0H</t>
        </is>
      </c>
      <c r="J7875" s="8" t="inlineStr">
        <is>
          <t>02 - Sports / GT</t>
        </is>
      </c>
      <c r="K7875" s="12" t="n">
        <v>765000</v>
      </c>
      <c r="L7875" s="8" t="inlineStr">
        <is>
          <t>Texas</t>
        </is>
      </c>
      <c r="M7875" s="13" t="n">
        <v>10789.39</v>
      </c>
      <c r="N7875" s="13" t="n">
        <v>8385.51</v>
      </c>
      <c r="O7875" s="8" t="n"/>
    </row>
    <row r="7876">
      <c r="A7876" s="8" t="inlineStr">
        <is>
          <t>CANON-202605-007789</t>
        </is>
      </c>
      <c r="B7876" s="9" t="inlineStr">
        <is>
          <t>2026-05</t>
        </is>
      </c>
      <c r="C7876" s="10" t="n">
        <v>46172</v>
      </c>
      <c r="D7876" s="9" t="inlineStr">
        <is>
          <t>Bound</t>
        </is>
      </c>
      <c r="E7876" s="8" t="inlineStr">
        <is>
          <t>Ottilie Ashcombe</t>
        </is>
      </c>
      <c r="F7876" s="11" t="n">
        <v>2005</v>
      </c>
      <c r="G7876" s="8" t="inlineStr">
        <is>
          <t>Bentley</t>
        </is>
      </c>
      <c r="H7876" s="8" t="inlineStr">
        <is>
          <t>Continental GT</t>
        </is>
      </c>
      <c r="I7876" s="8" t="inlineStr">
        <is>
          <t>XB7YZ8JVXXLV11YZ6</t>
        </is>
      </c>
      <c r="J7876" s="8" t="inlineStr">
        <is>
          <t>02 - Sports / GT</t>
        </is>
      </c>
      <c r="K7876" s="12" t="n">
        <v>475000</v>
      </c>
      <c r="L7876" s="8" t="inlineStr">
        <is>
          <t>Michigan</t>
        </is>
      </c>
      <c r="M7876" s="13" t="n">
        <v>10418.63</v>
      </c>
      <c r="N7876" s="13" t="n">
        <v>8097.36</v>
      </c>
      <c r="O7876" s="8" t="n"/>
    </row>
    <row r="7877">
      <c r="A7877" s="8" t="inlineStr">
        <is>
          <t>CANON-202605-007790</t>
        </is>
      </c>
      <c r="B7877" s="9" t="inlineStr">
        <is>
          <t>2026-05</t>
        </is>
      </c>
      <c r="C7877" s="10" t="n">
        <v>46153</v>
      </c>
      <c r="D7877" s="9" t="inlineStr">
        <is>
          <t>Bound</t>
        </is>
      </c>
      <c r="E7877" s="8" t="inlineStr">
        <is>
          <t>Emiliano Kingsford</t>
        </is>
      </c>
      <c r="F7877" s="11" t="n">
        <v>1970</v>
      </c>
      <c r="G7877" s="8" t="inlineStr">
        <is>
          <t>Ferrari</t>
        </is>
      </c>
      <c r="H7877" s="8" t="inlineStr">
        <is>
          <t>SF90 Stradale</t>
        </is>
      </c>
      <c r="I7877" s="8" t="inlineStr">
        <is>
          <t>USAW3KYS9ZXAEE67G</t>
        </is>
      </c>
      <c r="J7877" s="8" t="inlineStr">
        <is>
          <t>03 - Supercar</t>
        </is>
      </c>
      <c r="K7877" s="12" t="n">
        <v>600000</v>
      </c>
      <c r="L7877" s="8" t="inlineStr">
        <is>
          <t>Colorado</t>
        </is>
      </c>
      <c r="M7877" s="13" t="n">
        <v>11830.19</v>
      </c>
      <c r="N7877" s="13" t="n">
        <v>9194.42</v>
      </c>
      <c r="O7877" s="8" t="n"/>
    </row>
    <row r="7878">
      <c r="A7878" s="8" t="inlineStr">
        <is>
          <t>CANON-202605-007791</t>
        </is>
      </c>
      <c r="B7878" s="9" t="inlineStr">
        <is>
          <t>2026-05</t>
        </is>
      </c>
      <c r="C7878" s="10" t="n">
        <v>46145</v>
      </c>
      <c r="D7878" s="9" t="inlineStr">
        <is>
          <t>Bound</t>
        </is>
      </c>
      <c r="E7878" s="8" t="inlineStr">
        <is>
          <t>Cassius Rourke</t>
        </is>
      </c>
      <c r="F7878" s="11" t="n">
        <v>1982</v>
      </c>
      <c r="G7878" s="8" t="inlineStr">
        <is>
          <t>Maserati</t>
        </is>
      </c>
      <c r="H7878" s="8" t="inlineStr">
        <is>
          <t>GranTurismo</t>
        </is>
      </c>
      <c r="I7878" s="8" t="inlineStr">
        <is>
          <t>YMM8F91T5BGK39MLM</t>
        </is>
      </c>
      <c r="J7878" s="8" t="inlineStr">
        <is>
          <t>02 - Sports / GT</t>
        </is>
      </c>
      <c r="K7878" s="12" t="n">
        <v>190000</v>
      </c>
      <c r="L7878" s="8" t="inlineStr">
        <is>
          <t>New Jersey</t>
        </is>
      </c>
      <c r="M7878" s="13" t="n">
        <v>3001.28</v>
      </c>
      <c r="N7878" s="13" t="n">
        <v>2332.59</v>
      </c>
      <c r="O7878" s="8" t="n"/>
    </row>
    <row r="7879">
      <c r="A7879" s="8" t="inlineStr">
        <is>
          <t>CANON-202605-007792</t>
        </is>
      </c>
      <c r="B7879" s="9" t="inlineStr">
        <is>
          <t>2026-05</t>
        </is>
      </c>
      <c r="C7879" s="10" t="n">
        <v>46143</v>
      </c>
      <c r="D7879" s="9" t="inlineStr">
        <is>
          <t>Bound</t>
        </is>
      </c>
      <c r="E7879" s="8" t="inlineStr">
        <is>
          <t>Wilhelmina Bellandi</t>
        </is>
      </c>
      <c r="F7879" s="11" t="n">
        <v>2011</v>
      </c>
      <c r="G7879" s="8" t="inlineStr">
        <is>
          <t>Aston Martin</t>
        </is>
      </c>
      <c r="H7879" s="8" t="inlineStr">
        <is>
          <t>DB12</t>
        </is>
      </c>
      <c r="I7879" s="8" t="inlineStr">
        <is>
          <t>D3JWDDV34Y97Y3WM8</t>
        </is>
      </c>
      <c r="J7879" s="8" t="inlineStr">
        <is>
          <t>02 - Sports / GT</t>
        </is>
      </c>
      <c r="K7879" s="12" t="n">
        <v>710000</v>
      </c>
      <c r="L7879" s="8" t="inlineStr">
        <is>
          <t>Ohio</t>
        </is>
      </c>
      <c r="M7879" s="13" t="n">
        <v>12103.49</v>
      </c>
      <c r="N7879" s="13" t="n">
        <v>9406.83</v>
      </c>
      <c r="O7879" s="8" t="n"/>
    </row>
    <row r="7880">
      <c r="A7880" s="8" t="inlineStr">
        <is>
          <t>CANON-202605-007793</t>
        </is>
      </c>
      <c r="B7880" s="9" t="inlineStr">
        <is>
          <t>2026-05</t>
        </is>
      </c>
      <c r="C7880" s="10" t="n">
        <v>46166</v>
      </c>
      <c r="D7880" s="9" t="inlineStr">
        <is>
          <t>Bound</t>
        </is>
      </c>
      <c r="E7880" s="8" t="inlineStr">
        <is>
          <t>Callum Delacroix</t>
        </is>
      </c>
      <c r="F7880" s="11" t="n">
        <v>1975</v>
      </c>
      <c r="G7880" s="8" t="inlineStr">
        <is>
          <t>Bentley</t>
        </is>
      </c>
      <c r="H7880" s="8" t="inlineStr">
        <is>
          <t>Continental GT</t>
        </is>
      </c>
      <c r="I7880" s="8" t="inlineStr">
        <is>
          <t>Y6PGDT87XX9UR25KY</t>
        </is>
      </c>
      <c r="J7880" s="8" t="inlineStr">
        <is>
          <t>02 - Sports / GT</t>
        </is>
      </c>
      <c r="K7880" s="12" t="n">
        <v>335000</v>
      </c>
      <c r="L7880" s="8" t="inlineStr">
        <is>
          <t>New Jersey</t>
        </is>
      </c>
      <c r="M7880" s="13" t="n">
        <v>4313.92</v>
      </c>
      <c r="N7880" s="13" t="n">
        <v>3352.78</v>
      </c>
      <c r="O7880" s="8" t="n"/>
    </row>
    <row r="7881">
      <c r="A7881" s="8" t="inlineStr">
        <is>
          <t>CANON-202605-007795</t>
        </is>
      </c>
      <c r="B7881" s="9" t="inlineStr">
        <is>
          <t>2026-05</t>
        </is>
      </c>
      <c r="C7881" s="10" t="n">
        <v>46159</v>
      </c>
      <c r="D7881" s="9" t="inlineStr">
        <is>
          <t>Bound</t>
        </is>
      </c>
      <c r="E7881" s="8" t="inlineStr">
        <is>
          <t>Horace Nakashima</t>
        </is>
      </c>
      <c r="F7881" s="11" t="n">
        <v>2002</v>
      </c>
      <c r="G7881" s="8" t="inlineStr">
        <is>
          <t>Aston Martin</t>
        </is>
      </c>
      <c r="H7881" s="8" t="inlineStr">
        <is>
          <t>DB12</t>
        </is>
      </c>
      <c r="I7881" s="8" t="inlineStr">
        <is>
          <t>R50PX414CX9TRJ6T7</t>
        </is>
      </c>
      <c r="J7881" s="8" t="inlineStr">
        <is>
          <t>02 - Sports / GT</t>
        </is>
      </c>
      <c r="K7881" s="12" t="n">
        <v>640000</v>
      </c>
      <c r="L7881" s="8" t="inlineStr">
        <is>
          <t>Wyoming</t>
        </is>
      </c>
      <c r="M7881" s="13" t="n">
        <v>8398.49</v>
      </c>
      <c r="N7881" s="13" t="n">
        <v>6527.31</v>
      </c>
      <c r="O7881" s="8" t="n"/>
    </row>
    <row r="7882">
      <c r="A7882" s="8" t="inlineStr">
        <is>
          <t>CANON-202605-007796</t>
        </is>
      </c>
      <c r="B7882" s="9" t="inlineStr">
        <is>
          <t>2026-05</t>
        </is>
      </c>
      <c r="C7882" s="10" t="n">
        <v>46159</v>
      </c>
      <c r="D7882" s="9" t="inlineStr">
        <is>
          <t>Bound</t>
        </is>
      </c>
      <c r="E7882" s="8" t="inlineStr">
        <is>
          <t>Saoirse Okonkwo</t>
        </is>
      </c>
      <c r="F7882" s="11" t="n">
        <v>2021</v>
      </c>
      <c r="G7882" s="8" t="inlineStr">
        <is>
          <t>Porsche</t>
        </is>
      </c>
      <c r="H7882" s="8" t="inlineStr">
        <is>
          <t>911 Turbo S</t>
        </is>
      </c>
      <c r="I7882" s="8" t="inlineStr">
        <is>
          <t>HC1LJU1XVP4A2XZWA</t>
        </is>
      </c>
      <c r="J7882" s="8" t="inlineStr">
        <is>
          <t>02 - Sports / GT</t>
        </is>
      </c>
      <c r="K7882" s="12" t="n">
        <v>110000</v>
      </c>
      <c r="L7882" s="8" t="inlineStr">
        <is>
          <t>California</t>
        </is>
      </c>
      <c r="M7882" s="13" t="n">
        <v>2577.74</v>
      </c>
      <c r="N7882" s="13" t="n">
        <v>2003.42</v>
      </c>
      <c r="O7882" s="8" t="n"/>
    </row>
    <row r="7883">
      <c r="A7883" s="8" t="inlineStr">
        <is>
          <t>CANON-202605-007797</t>
        </is>
      </c>
      <c r="B7883" s="9" t="inlineStr">
        <is>
          <t>2026-05</t>
        </is>
      </c>
      <c r="C7883" s="10" t="n">
        <v>46155</v>
      </c>
      <c r="D7883" s="9" t="inlineStr">
        <is>
          <t>Bound</t>
        </is>
      </c>
      <c r="E7883" s="8" t="inlineStr">
        <is>
          <t>Cassius Whitlock</t>
        </is>
      </c>
      <c r="F7883" s="11" t="n">
        <v>1990</v>
      </c>
      <c r="G7883" s="8" t="inlineStr">
        <is>
          <t>Maserati</t>
        </is>
      </c>
      <c r="H7883" s="8" t="inlineStr">
        <is>
          <t>GranTurismo</t>
        </is>
      </c>
      <c r="I7883" s="8" t="inlineStr">
        <is>
          <t>S8CAY29U03PG56LE9</t>
        </is>
      </c>
      <c r="J7883" s="8" t="inlineStr">
        <is>
          <t>02 - Sports / GT</t>
        </is>
      </c>
      <c r="K7883" s="12" t="n">
        <v>495000</v>
      </c>
      <c r="L7883" s="8" t="inlineStr">
        <is>
          <t>Idaho</t>
        </is>
      </c>
      <c r="M7883" s="13" t="n">
        <v>6934.67</v>
      </c>
      <c r="N7883" s="13" t="n">
        <v>5389.63</v>
      </c>
      <c r="O7883" s="8" t="n"/>
    </row>
    <row r="7884">
      <c r="A7884" s="8" t="inlineStr">
        <is>
          <t>CANON-202605-007798</t>
        </is>
      </c>
      <c r="B7884" s="9" t="inlineStr">
        <is>
          <t>2026-05</t>
        </is>
      </c>
      <c r="C7884" s="10" t="n">
        <v>46143</v>
      </c>
      <c r="D7884" s="9" t="inlineStr">
        <is>
          <t>Bound</t>
        </is>
      </c>
      <c r="E7884" s="8" t="inlineStr">
        <is>
          <t>Sunniva Harrington</t>
        </is>
      </c>
      <c r="F7884" s="11" t="n">
        <v>2020</v>
      </c>
      <c r="G7884" s="8" t="inlineStr">
        <is>
          <t>Mercedes-Benz</t>
        </is>
      </c>
      <c r="H7884" s="8" t="inlineStr">
        <is>
          <t>280SL Pagoda</t>
        </is>
      </c>
      <c r="I7884" s="8" t="inlineStr">
        <is>
          <t>GFY77ADSFLXB4RVD4</t>
        </is>
      </c>
      <c r="J7884" s="8" t="inlineStr">
        <is>
          <t>07 - Post-War Classic (1946-1972)</t>
        </is>
      </c>
      <c r="K7884" s="12" t="n">
        <v>745000</v>
      </c>
      <c r="L7884" s="8" t="inlineStr">
        <is>
          <t>Indiana</t>
        </is>
      </c>
      <c r="M7884" s="13" t="n">
        <v>7434.54</v>
      </c>
      <c r="N7884" s="13" t="n">
        <v>5778.12</v>
      </c>
      <c r="O7884" s="8" t="n"/>
    </row>
    <row r="7885">
      <c r="A7885" s="8" t="inlineStr">
        <is>
          <t>CANON-202605-007799</t>
        </is>
      </c>
      <c r="B7885" s="9" t="inlineStr">
        <is>
          <t>2026-05</t>
        </is>
      </c>
      <c r="C7885" s="10" t="n">
        <v>46171</v>
      </c>
      <c r="D7885" s="9" t="inlineStr">
        <is>
          <t>Bound</t>
        </is>
      </c>
      <c r="E7885" s="8" t="inlineStr">
        <is>
          <t>Emiliano Montoya</t>
        </is>
      </c>
      <c r="F7885" s="11" t="n">
        <v>1972</v>
      </c>
      <c r="G7885" s="8" t="inlineStr">
        <is>
          <t>Ferrari</t>
        </is>
      </c>
      <c r="H7885" s="8" t="inlineStr">
        <is>
          <t>275 GTB/4</t>
        </is>
      </c>
      <c r="I7885" s="8" t="inlineStr">
        <is>
          <t>PHZLHME45Z9LTRZ9S</t>
        </is>
      </c>
      <c r="J7885" s="8" t="inlineStr">
        <is>
          <t>07 - Post-War Classic (1946-1972)</t>
        </is>
      </c>
      <c r="K7885" s="12" t="n">
        <v>410000</v>
      </c>
      <c r="L7885" s="8" t="inlineStr">
        <is>
          <t>Virginia</t>
        </is>
      </c>
      <c r="M7885" s="13" t="n">
        <v>4047.4</v>
      </c>
      <c r="N7885" s="13" t="n">
        <v>3145.64</v>
      </c>
      <c r="O7885" s="8" t="n"/>
    </row>
    <row r="7886">
      <c r="A7886" s="8" t="inlineStr">
        <is>
          <t>CANON-202605-007800</t>
        </is>
      </c>
      <c r="B7886" s="9" t="inlineStr">
        <is>
          <t>2026-05</t>
        </is>
      </c>
      <c r="C7886" s="10" t="n">
        <v>46149</v>
      </c>
      <c r="D7886" s="9" t="inlineStr">
        <is>
          <t>Bound</t>
        </is>
      </c>
      <c r="E7886" s="8" t="inlineStr">
        <is>
          <t>Marisol Okonkwo</t>
        </is>
      </c>
      <c r="F7886" s="11" t="n">
        <v>2006</v>
      </c>
      <c r="G7886" s="8" t="inlineStr">
        <is>
          <t>Porsche</t>
        </is>
      </c>
      <c r="H7886" s="8" t="inlineStr">
        <is>
          <t>911 Turbo S</t>
        </is>
      </c>
      <c r="I7886" s="8" t="inlineStr">
        <is>
          <t>L96F1JZWKY6W6Y3UX</t>
        </is>
      </c>
      <c r="J7886" s="8" t="inlineStr">
        <is>
          <t>02 - Sports / GT</t>
        </is>
      </c>
      <c r="K7886" s="12" t="n">
        <v>480000</v>
      </c>
      <c r="L7886" s="8" t="inlineStr">
        <is>
          <t>Nevada</t>
        </is>
      </c>
      <c r="M7886" s="13" t="n">
        <v>7947.17</v>
      </c>
      <c r="N7886" s="13" t="n">
        <v>6176.54</v>
      </c>
      <c r="O7886" s="8" t="n"/>
    </row>
    <row r="7887">
      <c r="A7887" s="8" t="inlineStr">
        <is>
          <t>CANON-202605-007801</t>
        </is>
      </c>
      <c r="B7887" s="9" t="inlineStr">
        <is>
          <t>2026-05</t>
        </is>
      </c>
      <c r="C7887" s="10" t="n">
        <v>46156</v>
      </c>
      <c r="D7887" s="9" t="inlineStr">
        <is>
          <t>Bound</t>
        </is>
      </c>
      <c r="E7887" s="8" t="inlineStr">
        <is>
          <t>Thaddeus Delacroix</t>
        </is>
      </c>
      <c r="F7887" s="11" t="n">
        <v>1965</v>
      </c>
      <c r="G7887" s="8" t="inlineStr">
        <is>
          <t>Lamborghini</t>
        </is>
      </c>
      <c r="H7887" s="8" t="inlineStr">
        <is>
          <t>Huracan EVO</t>
        </is>
      </c>
      <c r="I7887" s="8" t="inlineStr">
        <is>
          <t>LR4NY0UF11DYGK94S</t>
        </is>
      </c>
      <c r="J7887" s="8" t="inlineStr">
        <is>
          <t>03 - Supercar</t>
        </is>
      </c>
      <c r="K7887" s="12" t="n">
        <v>600000</v>
      </c>
      <c r="L7887" s="8" t="inlineStr">
        <is>
          <t>North Carolina</t>
        </is>
      </c>
      <c r="M7887" s="13" t="n">
        <v>12367.92</v>
      </c>
      <c r="N7887" s="13" t="n">
        <v>9612.35</v>
      </c>
      <c r="O7887" s="8" t="n"/>
    </row>
    <row r="7888">
      <c r="A7888" s="8" t="inlineStr">
        <is>
          <t>CANON-202605-007802</t>
        </is>
      </c>
      <c r="B7888" s="9" t="inlineStr">
        <is>
          <t>2026-05</t>
        </is>
      </c>
      <c r="C7888" s="10" t="n">
        <v>46161</v>
      </c>
      <c r="D7888" s="9" t="inlineStr">
        <is>
          <t>Bound</t>
        </is>
      </c>
      <c r="E7888" s="8" t="inlineStr">
        <is>
          <t>Fenwick Farkas</t>
        </is>
      </c>
      <c r="F7888" s="11" t="n">
        <v>2006</v>
      </c>
      <c r="G7888" s="8" t="inlineStr">
        <is>
          <t>Bentley</t>
        </is>
      </c>
      <c r="H7888" s="8" t="inlineStr">
        <is>
          <t>Continental GT</t>
        </is>
      </c>
      <c r="I7888" s="8" t="inlineStr">
        <is>
          <t>2S6M38163HPDWZ3LF</t>
        </is>
      </c>
      <c r="J7888" s="8" t="inlineStr">
        <is>
          <t>02 - Sports / GT</t>
        </is>
      </c>
      <c r="K7888" s="12" t="n">
        <v>705000</v>
      </c>
      <c r="L7888" s="8" t="inlineStr">
        <is>
          <t>Montana</t>
        </is>
      </c>
      <c r="M7888" s="13" t="n">
        <v>8040.99</v>
      </c>
      <c r="N7888" s="13" t="n">
        <v>6249.46</v>
      </c>
      <c r="O7888" s="8" t="n"/>
    </row>
    <row r="7889">
      <c r="A7889" s="8" t="inlineStr">
        <is>
          <t>CANON-202605-007803</t>
        </is>
      </c>
      <c r="B7889" s="9" t="inlineStr">
        <is>
          <t>2026-05</t>
        </is>
      </c>
      <c r="C7889" s="10" t="n">
        <v>46144</v>
      </c>
      <c r="D7889" s="9" t="inlineStr">
        <is>
          <t>Bound</t>
        </is>
      </c>
      <c r="E7889" s="8" t="inlineStr">
        <is>
          <t>Ingrid Larsson</t>
        </is>
      </c>
      <c r="F7889" s="11" t="n">
        <v>1983</v>
      </c>
      <c r="G7889" s="8" t="inlineStr">
        <is>
          <t>Aston Martin</t>
        </is>
      </c>
      <c r="H7889" s="8" t="inlineStr">
        <is>
          <t>DB12</t>
        </is>
      </c>
      <c r="I7889" s="8" t="inlineStr">
        <is>
          <t>HAADK8PXLHHW6WYHJ</t>
        </is>
      </c>
      <c r="J7889" s="8" t="inlineStr">
        <is>
          <t>02 - Sports / GT</t>
        </is>
      </c>
      <c r="K7889" s="12" t="n">
        <v>710000</v>
      </c>
      <c r="L7889" s="8" t="inlineStr">
        <is>
          <t>New Jersey</t>
        </is>
      </c>
      <c r="M7889" s="13" t="n">
        <v>7923.87</v>
      </c>
      <c r="N7889" s="13" t="n">
        <v>6158.43</v>
      </c>
      <c r="O7889" s="8" t="n"/>
    </row>
    <row r="7890">
      <c r="A7890" s="8" t="inlineStr">
        <is>
          <t>CANON-202605-007804</t>
        </is>
      </c>
      <c r="B7890" s="9" t="inlineStr">
        <is>
          <t>2026-05</t>
        </is>
      </c>
      <c r="C7890" s="10" t="n">
        <v>46161</v>
      </c>
      <c r="D7890" s="9" t="inlineStr">
        <is>
          <t>Bound</t>
        </is>
      </c>
      <c r="E7890" s="8" t="inlineStr">
        <is>
          <t>Ingrid Vasquez</t>
        </is>
      </c>
      <c r="F7890" s="11" t="n">
        <v>1983</v>
      </c>
      <c r="G7890" s="8" t="inlineStr">
        <is>
          <t>BMW</t>
        </is>
      </c>
      <c r="H7890" s="8" t="inlineStr">
        <is>
          <t>M8 Competition</t>
        </is>
      </c>
      <c r="I7890" s="8" t="inlineStr">
        <is>
          <t>2UZH6TPZ6SGW21DG6</t>
        </is>
      </c>
      <c r="J7890" s="8" t="inlineStr">
        <is>
          <t>02 - Sports / GT</t>
        </is>
      </c>
      <c r="K7890" s="12" t="n">
        <v>1090000</v>
      </c>
      <c r="L7890" s="8" t="inlineStr">
        <is>
          <t>Idaho</t>
        </is>
      </c>
      <c r="M7890" s="13" t="n">
        <v>11198.21</v>
      </c>
      <c r="N7890" s="13" t="n">
        <v>8703.25</v>
      </c>
      <c r="O7890" s="8" t="n"/>
    </row>
    <row r="7891">
      <c r="A7891" s="8" t="inlineStr">
        <is>
          <t>CANON-202605-007805</t>
        </is>
      </c>
      <c r="B7891" s="9" t="inlineStr">
        <is>
          <t>2026-05</t>
        </is>
      </c>
      <c r="C7891" s="10" t="n">
        <v>46169</v>
      </c>
      <c r="D7891" s="9" t="inlineStr">
        <is>
          <t>Bound</t>
        </is>
      </c>
      <c r="E7891" s="8" t="inlineStr">
        <is>
          <t>Ottilie Chattopadhyay</t>
        </is>
      </c>
      <c r="F7891" s="11" t="n">
        <v>1976</v>
      </c>
      <c r="G7891" s="8" t="inlineStr">
        <is>
          <t>Porsche</t>
        </is>
      </c>
      <c r="H7891" s="8" t="inlineStr">
        <is>
          <t>911 Turbo S</t>
        </is>
      </c>
      <c r="I7891" s="8" t="inlineStr">
        <is>
          <t>58FSKTU7RB9ZGYTKY</t>
        </is>
      </c>
      <c r="J7891" s="8" t="inlineStr">
        <is>
          <t>02 - Sports / GT</t>
        </is>
      </c>
      <c r="K7891" s="12" t="n">
        <v>200000</v>
      </c>
      <c r="L7891" s="8" t="inlineStr">
        <is>
          <t>Utah</t>
        </is>
      </c>
      <c r="M7891" s="13" t="n">
        <v>4686.79</v>
      </c>
      <c r="N7891" s="13" t="n">
        <v>3642.57</v>
      </c>
      <c r="O7891" s="8" t="n"/>
    </row>
    <row r="7892">
      <c r="A7892" s="8" t="inlineStr">
        <is>
          <t>CANON-202605-007808</t>
        </is>
      </c>
      <c r="B7892" s="9" t="inlineStr">
        <is>
          <t>2026-05</t>
        </is>
      </c>
      <c r="C7892" s="10" t="n">
        <v>46165</v>
      </c>
      <c r="D7892" s="9" t="inlineStr">
        <is>
          <t>Bound</t>
        </is>
      </c>
      <c r="E7892" s="8" t="inlineStr">
        <is>
          <t>Beatrix Kingsford</t>
        </is>
      </c>
      <c r="F7892" s="11" t="n">
        <v>2024</v>
      </c>
      <c r="G7892" s="8" t="inlineStr">
        <is>
          <t>Porsche</t>
        </is>
      </c>
      <c r="H7892" s="8" t="inlineStr">
        <is>
          <t>911 Turbo S</t>
        </is>
      </c>
      <c r="I7892" s="8" t="inlineStr">
        <is>
          <t>DBZ4J6EZE4P2Y5NVW</t>
        </is>
      </c>
      <c r="J7892" s="8" t="inlineStr">
        <is>
          <t>02 - Sports / GT</t>
        </is>
      </c>
      <c r="K7892" s="12" t="n">
        <v>1610000</v>
      </c>
      <c r="L7892" s="8" t="inlineStr">
        <is>
          <t>Kentucky</t>
        </is>
      </c>
      <c r="M7892" s="13" t="n">
        <v>22388.11</v>
      </c>
      <c r="N7892" s="13" t="n">
        <v>17400.04</v>
      </c>
      <c r="O7892" s="8" t="n"/>
    </row>
    <row r="7893">
      <c r="A7893" s="8" t="inlineStr">
        <is>
          <t>CANON-202605-007809</t>
        </is>
      </c>
      <c r="B7893" s="9" t="inlineStr">
        <is>
          <t>2026-05</t>
        </is>
      </c>
      <c r="C7893" s="10" t="n">
        <v>46162</v>
      </c>
      <c r="D7893" s="9" t="inlineStr">
        <is>
          <t>Bound</t>
        </is>
      </c>
      <c r="E7893" s="8" t="inlineStr">
        <is>
          <t>Delphine Pennington</t>
        </is>
      </c>
      <c r="F7893" s="11" t="n">
        <v>1971</v>
      </c>
      <c r="G7893" s="8" t="inlineStr">
        <is>
          <t>Icon</t>
        </is>
      </c>
      <c r="H7893" s="8" t="inlineStr">
        <is>
          <t>Derelict</t>
        </is>
      </c>
      <c r="I7893" s="8" t="inlineStr">
        <is>
          <t>226US6Y0HCG92VC25</t>
        </is>
      </c>
      <c r="J7893" s="8" t="inlineStr">
        <is>
          <t>11 - Restomod / Coachbuilt / Bespoke</t>
        </is>
      </c>
      <c r="K7893" s="12" t="n">
        <v>505000</v>
      </c>
      <c r="L7893" s="8" t="inlineStr">
        <is>
          <t>New Jersey</t>
        </is>
      </c>
      <c r="M7893" s="13" t="n">
        <v>6763.19</v>
      </c>
      <c r="N7893" s="13" t="n">
        <v>5256.35</v>
      </c>
      <c r="O7893" s="8" t="n"/>
    </row>
    <row r="7894">
      <c r="A7894" s="8" t="inlineStr">
        <is>
          <t>CANON-202605-007811</t>
        </is>
      </c>
      <c r="B7894" s="9" t="inlineStr">
        <is>
          <t>2026-05</t>
        </is>
      </c>
      <c r="C7894" s="10" t="n">
        <v>46169</v>
      </c>
      <c r="D7894" s="9" t="inlineStr">
        <is>
          <t>Bound</t>
        </is>
      </c>
      <c r="E7894" s="8" t="inlineStr">
        <is>
          <t>Noor Bellandi</t>
        </is>
      </c>
      <c r="F7894" s="11" t="n">
        <v>1962</v>
      </c>
      <c r="G7894" s="8" t="inlineStr">
        <is>
          <t>Mercedes-Benz</t>
        </is>
      </c>
      <c r="H7894" s="8" t="inlineStr">
        <is>
          <t>AMG GT</t>
        </is>
      </c>
      <c r="I7894" s="8" t="inlineStr">
        <is>
          <t>1ARHTJ3JS9AKL344L</t>
        </is>
      </c>
      <c r="J7894" s="8" t="inlineStr">
        <is>
          <t>02 - Sports / GT</t>
        </is>
      </c>
      <c r="K7894" s="12" t="n">
        <v>290000</v>
      </c>
      <c r="L7894" s="8" t="inlineStr">
        <is>
          <t>Alabama</t>
        </is>
      </c>
      <c r="M7894" s="13" t="n">
        <v>5211.79</v>
      </c>
      <c r="N7894" s="13" t="n">
        <v>4050.6</v>
      </c>
      <c r="O7894" s="8" t="n"/>
    </row>
    <row r="7895">
      <c r="A7895" s="8" t="inlineStr">
        <is>
          <t>CANON-202605-007812</t>
        </is>
      </c>
      <c r="B7895" s="9" t="inlineStr">
        <is>
          <t>2026-05</t>
        </is>
      </c>
      <c r="C7895" s="10" t="n">
        <v>46166</v>
      </c>
      <c r="D7895" s="9" t="inlineStr">
        <is>
          <t>Bound</t>
        </is>
      </c>
      <c r="E7895" s="8" t="inlineStr">
        <is>
          <t>Horace Ashcombe</t>
        </is>
      </c>
      <c r="F7895" s="11" t="n">
        <v>1975</v>
      </c>
      <c r="G7895" s="8" t="inlineStr">
        <is>
          <t>BMW</t>
        </is>
      </c>
      <c r="H7895" s="8" t="inlineStr">
        <is>
          <t>M8 Competition</t>
        </is>
      </c>
      <c r="I7895" s="8" t="inlineStr">
        <is>
          <t>H329FA1FUJBRVF3ZE</t>
        </is>
      </c>
      <c r="J7895" s="8" t="inlineStr">
        <is>
          <t>02 - Sports / GT</t>
        </is>
      </c>
      <c r="K7895" s="12" t="n">
        <v>560000</v>
      </c>
      <c r="L7895" s="8" t="inlineStr">
        <is>
          <t>California</t>
        </is>
      </c>
      <c r="M7895" s="13" t="n">
        <v>9271.700000000001</v>
      </c>
      <c r="N7895" s="13" t="n">
        <v>7205.97</v>
      </c>
      <c r="O7895" s="8" t="n"/>
    </row>
    <row r="7896">
      <c r="A7896" s="8" t="inlineStr">
        <is>
          <t>CANON-202605-007813</t>
        </is>
      </c>
      <c r="B7896" s="9" t="inlineStr">
        <is>
          <t>2026-05</t>
        </is>
      </c>
      <c r="C7896" s="10" t="n">
        <v>46144</v>
      </c>
      <c r="D7896" s="9" t="inlineStr">
        <is>
          <t>Bound</t>
        </is>
      </c>
      <c r="E7896" s="8" t="inlineStr">
        <is>
          <t>Fenwick Whitlock</t>
        </is>
      </c>
      <c r="F7896" s="11" t="n">
        <v>1958</v>
      </c>
      <c r="G7896" s="8" t="inlineStr">
        <is>
          <t>Mercedes-Benz</t>
        </is>
      </c>
      <c r="H7896" s="8" t="inlineStr">
        <is>
          <t>AMG GT</t>
        </is>
      </c>
      <c r="I7896" s="8" t="inlineStr">
        <is>
          <t>UTTT6TFYF2YS6TBMY</t>
        </is>
      </c>
      <c r="J7896" s="8" t="inlineStr">
        <is>
          <t>02 - Sports / GT</t>
        </is>
      </c>
      <c r="K7896" s="12" t="n">
        <v>1555000</v>
      </c>
      <c r="L7896" s="8" t="inlineStr">
        <is>
          <t>Minnesota</t>
        </is>
      </c>
      <c r="M7896" s="13" t="n">
        <v>21300.57</v>
      </c>
      <c r="N7896" s="13" t="n">
        <v>16554.8</v>
      </c>
      <c r="O7896" s="8" t="n"/>
    </row>
    <row r="7897">
      <c r="A7897" s="8" t="inlineStr">
        <is>
          <t>CANON-202605-007814</t>
        </is>
      </c>
      <c r="B7897" s="9" t="inlineStr">
        <is>
          <t>2026-05</t>
        </is>
      </c>
      <c r="C7897" s="10" t="n">
        <v>46148</v>
      </c>
      <c r="D7897" s="9" t="inlineStr">
        <is>
          <t>Bound</t>
        </is>
      </c>
      <c r="E7897" s="8" t="inlineStr">
        <is>
          <t>Saoirse Whitlock</t>
        </is>
      </c>
      <c r="F7897" s="11" t="n">
        <v>1975</v>
      </c>
      <c r="G7897" s="8" t="inlineStr">
        <is>
          <t>Mercedes-Benz</t>
        </is>
      </c>
      <c r="H7897" s="8" t="inlineStr">
        <is>
          <t>280SL Pagoda</t>
        </is>
      </c>
      <c r="I7897" s="8" t="inlineStr">
        <is>
          <t>8MX9169UBY0U7T92R</t>
        </is>
      </c>
      <c r="J7897" s="8" t="inlineStr">
        <is>
          <t>07 - Post-War Classic (1946-1972)</t>
        </is>
      </c>
      <c r="K7897" s="12" t="n">
        <v>680000</v>
      </c>
      <c r="L7897" s="8" t="inlineStr">
        <is>
          <t>Kentucky</t>
        </is>
      </c>
      <c r="M7897" s="13" t="n">
        <v>7392.75</v>
      </c>
      <c r="N7897" s="13" t="n">
        <v>5745.65</v>
      </c>
      <c r="O7897" s="8" t="n"/>
    </row>
    <row r="7898">
      <c r="A7898" s="8" t="inlineStr">
        <is>
          <t>CANON-202605-007815</t>
        </is>
      </c>
      <c r="B7898" s="9" t="inlineStr">
        <is>
          <t>2026-05</t>
        </is>
      </c>
      <c r="C7898" s="10" t="n">
        <v>46154</v>
      </c>
      <c r="D7898" s="9" t="inlineStr">
        <is>
          <t>Bound</t>
        </is>
      </c>
      <c r="E7898" s="8" t="inlineStr">
        <is>
          <t>Fenwick Larsson</t>
        </is>
      </c>
      <c r="F7898" s="11" t="n">
        <v>2015</v>
      </c>
      <c r="G7898" s="8" t="inlineStr">
        <is>
          <t>Ferrari</t>
        </is>
      </c>
      <c r="H7898" s="8" t="inlineStr">
        <is>
          <t>296 GTB</t>
        </is>
      </c>
      <c r="I7898" s="8" t="inlineStr">
        <is>
          <t>TZ4SZFALG3VADRYV6</t>
        </is>
      </c>
      <c r="J7898" s="8" t="inlineStr">
        <is>
          <t>03 - Supercar</t>
        </is>
      </c>
      <c r="K7898" s="12" t="n">
        <v>480000</v>
      </c>
      <c r="L7898" s="8" t="inlineStr">
        <is>
          <t>Nebraska</t>
        </is>
      </c>
      <c r="M7898" s="13" t="n">
        <v>13539.62</v>
      </c>
      <c r="N7898" s="13" t="n">
        <v>10522.99</v>
      </c>
      <c r="O7898" s="8" t="n"/>
    </row>
    <row r="7899">
      <c r="A7899" s="8" t="inlineStr">
        <is>
          <t>CANON-202605-007816</t>
        </is>
      </c>
      <c r="B7899" s="9" t="inlineStr">
        <is>
          <t>2026-05</t>
        </is>
      </c>
      <c r="C7899" s="10" t="n">
        <v>46170</v>
      </c>
      <c r="D7899" s="9" t="inlineStr">
        <is>
          <t>Bound</t>
        </is>
      </c>
      <c r="E7899" s="8" t="inlineStr">
        <is>
          <t>Marisol Fairweather</t>
        </is>
      </c>
      <c r="F7899" s="11" t="n">
        <v>2000</v>
      </c>
      <c r="G7899" s="8" t="inlineStr">
        <is>
          <t>BMW</t>
        </is>
      </c>
      <c r="H7899" s="8" t="inlineStr">
        <is>
          <t>M8 Competition</t>
        </is>
      </c>
      <c r="I7899" s="8" t="inlineStr">
        <is>
          <t>VK263PGTTKAJMNJ3N</t>
        </is>
      </c>
      <c r="J7899" s="8" t="inlineStr">
        <is>
          <t>02 - Sports / GT</t>
        </is>
      </c>
      <c r="K7899" s="12" t="n">
        <v>630000</v>
      </c>
      <c r="L7899" s="8" t="inlineStr">
        <is>
          <t>South Carolina</t>
        </is>
      </c>
      <c r="M7899" s="13" t="n">
        <v>9580.75</v>
      </c>
      <c r="N7899" s="13" t="n">
        <v>7446.16</v>
      </c>
      <c r="O7899" s="8" t="n"/>
    </row>
    <row r="7900">
      <c r="A7900" s="8" t="inlineStr">
        <is>
          <t>CANON-202605-007817</t>
        </is>
      </c>
      <c r="B7900" s="9" t="inlineStr">
        <is>
          <t>2026-05</t>
        </is>
      </c>
      <c r="C7900" s="10" t="n">
        <v>46166</v>
      </c>
      <c r="D7900" s="9" t="inlineStr">
        <is>
          <t>Bound</t>
        </is>
      </c>
      <c r="E7900" s="8" t="inlineStr">
        <is>
          <t>Mireille Fairweather</t>
        </is>
      </c>
      <c r="F7900" s="11" t="n">
        <v>1970</v>
      </c>
      <c r="G7900" s="8" t="inlineStr">
        <is>
          <t>Ferrari</t>
        </is>
      </c>
      <c r="H7900" s="8" t="inlineStr">
        <is>
          <t>SF90 Stradale</t>
        </is>
      </c>
      <c r="I7900" s="8" t="inlineStr">
        <is>
          <t>XTHAPAD783UDKV359</t>
        </is>
      </c>
      <c r="J7900" s="8" t="inlineStr">
        <is>
          <t>03 - Supercar</t>
        </is>
      </c>
      <c r="K7900" s="12" t="n">
        <v>1950000</v>
      </c>
      <c r="L7900" s="8" t="inlineStr">
        <is>
          <t>Iowa</t>
        </is>
      </c>
      <c r="M7900" s="13" t="n">
        <v>32377.36</v>
      </c>
      <c r="N7900" s="13" t="n">
        <v>25163.68</v>
      </c>
      <c r="O7900" s="8" t="n"/>
    </row>
    <row r="7901">
      <c r="A7901" s="8" t="inlineStr">
        <is>
          <t>CANON-202605-007818</t>
        </is>
      </c>
      <c r="B7901" s="9" t="inlineStr">
        <is>
          <t>2026-05</t>
        </is>
      </c>
      <c r="C7901" s="10" t="n">
        <v>46163</v>
      </c>
      <c r="D7901" s="9" t="inlineStr">
        <is>
          <t>Bound</t>
        </is>
      </c>
      <c r="E7901" s="8" t="inlineStr">
        <is>
          <t>Fitzgerald Ashcombe</t>
        </is>
      </c>
      <c r="F7901" s="11" t="n">
        <v>1995</v>
      </c>
      <c r="G7901" s="8" t="inlineStr">
        <is>
          <t>Maserati</t>
        </is>
      </c>
      <c r="H7901" s="8" t="inlineStr">
        <is>
          <t>GranTurismo</t>
        </is>
      </c>
      <c r="I7901" s="8" t="inlineStr">
        <is>
          <t>FSU6KT09UGVZLC32F</t>
        </is>
      </c>
      <c r="J7901" s="8" t="inlineStr">
        <is>
          <t>02 - Sports / GT</t>
        </is>
      </c>
      <c r="K7901" s="12" t="n">
        <v>985000</v>
      </c>
      <c r="L7901" s="8" t="inlineStr">
        <is>
          <t>Pennsylvania</t>
        </is>
      </c>
      <c r="M7901" s="13" t="n">
        <v>12080.19</v>
      </c>
      <c r="N7901" s="13" t="n">
        <v>9388.719999999999</v>
      </c>
      <c r="O7901" s="8" t="n"/>
    </row>
    <row r="7902">
      <c r="A7902" s="8" t="inlineStr">
        <is>
          <t>CANON-202605-007819</t>
        </is>
      </c>
      <c r="B7902" s="9" t="inlineStr">
        <is>
          <t>2026-05</t>
        </is>
      </c>
      <c r="C7902" s="10" t="n">
        <v>46145</v>
      </c>
      <c r="D7902" s="9" t="inlineStr">
        <is>
          <t>Bound</t>
        </is>
      </c>
      <c r="E7902" s="8" t="inlineStr">
        <is>
          <t>Thaddeus Bellandi</t>
        </is>
      </c>
      <c r="F7902" s="11" t="n">
        <v>2012</v>
      </c>
      <c r="G7902" s="8" t="inlineStr">
        <is>
          <t>Mercedes-Benz</t>
        </is>
      </c>
      <c r="H7902" s="8" t="inlineStr">
        <is>
          <t>AMG GT</t>
        </is>
      </c>
      <c r="I7902" s="8" t="inlineStr">
        <is>
          <t>REYEX5GT926USA9MN</t>
        </is>
      </c>
      <c r="J7902" s="8" t="inlineStr">
        <is>
          <t>02 - Sports / GT</t>
        </is>
      </c>
      <c r="K7902" s="12" t="n">
        <v>835000</v>
      </c>
      <c r="L7902" s="8" t="inlineStr">
        <is>
          <t>Washington</t>
        </is>
      </c>
      <c r="M7902" s="13" t="n">
        <v>9830.940000000001</v>
      </c>
      <c r="N7902" s="13" t="n">
        <v>7640.61</v>
      </c>
      <c r="O7902" s="8" t="n"/>
    </row>
    <row r="7903">
      <c r="A7903" s="8" t="inlineStr">
        <is>
          <t>CANON-202605-007821</t>
        </is>
      </c>
      <c r="B7903" s="9" t="inlineStr">
        <is>
          <t>2026-05</t>
        </is>
      </c>
      <c r="C7903" s="10" t="n">
        <v>46144</v>
      </c>
      <c r="D7903" s="9" t="inlineStr">
        <is>
          <t>Bound</t>
        </is>
      </c>
      <c r="E7903" s="8" t="inlineStr">
        <is>
          <t>Leopold Blackwood</t>
        </is>
      </c>
      <c r="F7903" s="11" t="n">
        <v>1958</v>
      </c>
      <c r="G7903" s="8" t="inlineStr">
        <is>
          <t>Bentley</t>
        </is>
      </c>
      <c r="H7903" s="8" t="inlineStr">
        <is>
          <t>4.5 Litre</t>
        </is>
      </c>
      <c r="I7903" s="8" t="inlineStr">
        <is>
          <t>GFFVZCJA5DF915U8U</t>
        </is>
      </c>
      <c r="J7903" s="8" t="inlineStr">
        <is>
          <t>06 - Vintage Pre-War (pre-1946)</t>
        </is>
      </c>
      <c r="K7903" s="12" t="n">
        <v>535000</v>
      </c>
      <c r="L7903" s="8" t="inlineStr">
        <is>
          <t>Oregon</t>
        </is>
      </c>
      <c r="M7903" s="13" t="n">
        <v>4334.51</v>
      </c>
      <c r="N7903" s="13" t="n">
        <v>3368.78</v>
      </c>
      <c r="O7903" s="8" t="n"/>
    </row>
    <row r="7904">
      <c r="A7904" s="8" t="inlineStr">
        <is>
          <t>CANON-202605-007822</t>
        </is>
      </c>
      <c r="B7904" s="9" t="inlineStr">
        <is>
          <t>2026-05</t>
        </is>
      </c>
      <c r="C7904" s="10" t="n">
        <v>46148</v>
      </c>
      <c r="D7904" s="9" t="inlineStr">
        <is>
          <t>Bound</t>
        </is>
      </c>
      <c r="E7904" s="8" t="inlineStr">
        <is>
          <t>Delphine Chattopadhyay</t>
        </is>
      </c>
      <c r="F7904" s="11" t="n">
        <v>1995</v>
      </c>
      <c r="G7904" s="8" t="inlineStr">
        <is>
          <t>Maserati</t>
        </is>
      </c>
      <c r="H7904" s="8" t="inlineStr">
        <is>
          <t>GranTurismo</t>
        </is>
      </c>
      <c r="I7904" s="8" t="inlineStr">
        <is>
          <t>7BBJJN8MUG12LPCDE</t>
        </is>
      </c>
      <c r="J7904" s="8" t="inlineStr">
        <is>
          <t>02 - Sports / GT</t>
        </is>
      </c>
      <c r="K7904" s="12" t="n">
        <v>1695000</v>
      </c>
      <c r="L7904" s="8" t="inlineStr">
        <is>
          <t>Florida</t>
        </is>
      </c>
      <c r="M7904" s="13" t="n">
        <v>24977.26</v>
      </c>
      <c r="N7904" s="13" t="n">
        <v>19412.33</v>
      </c>
      <c r="O7904" s="8" t="n"/>
    </row>
    <row r="7905">
      <c r="A7905" s="8" t="inlineStr">
        <is>
          <t>CANON-202605-007823</t>
        </is>
      </c>
      <c r="B7905" s="9" t="inlineStr">
        <is>
          <t>2026-05</t>
        </is>
      </c>
      <c r="C7905" s="10" t="n">
        <v>46161</v>
      </c>
      <c r="D7905" s="9" t="inlineStr">
        <is>
          <t>Bound</t>
        </is>
      </c>
      <c r="E7905" s="8" t="inlineStr">
        <is>
          <t>Beatrix Castellanos</t>
        </is>
      </c>
      <c r="F7905" s="11" t="n">
        <v>1975</v>
      </c>
      <c r="G7905" s="8" t="inlineStr">
        <is>
          <t>BMW</t>
        </is>
      </c>
      <c r="H7905" s="8" t="inlineStr">
        <is>
          <t>M8 Competition</t>
        </is>
      </c>
      <c r="I7905" s="8" t="inlineStr">
        <is>
          <t>E4D9DR1WVCKMAZX4R</t>
        </is>
      </c>
      <c r="J7905" s="8" t="inlineStr">
        <is>
          <t>02 - Sports / GT</t>
        </is>
      </c>
      <c r="K7905" s="12" t="n">
        <v>945000</v>
      </c>
      <c r="L7905" s="8" t="inlineStr">
        <is>
          <t>Connecticut</t>
        </is>
      </c>
      <c r="M7905" s="13" t="n">
        <v>12980.38</v>
      </c>
      <c r="N7905" s="13" t="n">
        <v>10088.35</v>
      </c>
      <c r="O7905" s="8" t="n"/>
    </row>
    <row r="7906">
      <c r="A7906" s="8" t="inlineStr">
        <is>
          <t>CANON-202605-007825</t>
        </is>
      </c>
      <c r="B7906" s="9" t="inlineStr">
        <is>
          <t>2026-05</t>
        </is>
      </c>
      <c r="C7906" s="10" t="n">
        <v>46145</v>
      </c>
      <c r="D7906" s="9" t="inlineStr">
        <is>
          <t>Bound</t>
        </is>
      </c>
      <c r="E7906" s="8" t="inlineStr">
        <is>
          <t>Horace Bellandi</t>
        </is>
      </c>
      <c r="F7906" s="11" t="n">
        <v>2024</v>
      </c>
      <c r="G7906" s="8" t="inlineStr">
        <is>
          <t>Jaguar</t>
        </is>
      </c>
      <c r="H7906" s="8" t="inlineStr">
        <is>
          <t>E-Type Series 1</t>
        </is>
      </c>
      <c r="I7906" s="8" t="inlineStr">
        <is>
          <t>B2DM27P9U1RTD253M</t>
        </is>
      </c>
      <c r="J7906" s="8" t="inlineStr">
        <is>
          <t>07 - Post-War Classic (1946-1972)</t>
        </is>
      </c>
      <c r="K7906" s="12" t="n">
        <v>1490000</v>
      </c>
      <c r="L7906" s="8" t="inlineStr">
        <is>
          <t>Delaware</t>
        </is>
      </c>
      <c r="M7906" s="13" t="n">
        <v>13353.77</v>
      </c>
      <c r="N7906" s="13" t="n">
        <v>10378.55</v>
      </c>
      <c r="O7906" s="8" t="n"/>
    </row>
    <row r="7907">
      <c r="A7907" s="8" t="inlineStr">
        <is>
          <t>CANON-202605-007826</t>
        </is>
      </c>
      <c r="B7907" s="9" t="inlineStr">
        <is>
          <t>2026-05</t>
        </is>
      </c>
      <c r="C7907" s="10" t="n">
        <v>46161</v>
      </c>
      <c r="D7907" s="9" t="inlineStr">
        <is>
          <t>Bound</t>
        </is>
      </c>
      <c r="E7907" s="8" t="inlineStr">
        <is>
          <t>Fenwick Farkas</t>
        </is>
      </c>
      <c r="F7907" s="11" t="n">
        <v>2012</v>
      </c>
      <c r="G7907" s="8" t="inlineStr">
        <is>
          <t>Aston Martin</t>
        </is>
      </c>
      <c r="H7907" s="8" t="inlineStr">
        <is>
          <t>DB12</t>
        </is>
      </c>
      <c r="I7907" s="8" t="inlineStr">
        <is>
          <t>6TZSRXY3E5R6TK35G</t>
        </is>
      </c>
      <c r="J7907" s="8" t="inlineStr">
        <is>
          <t>02 - Sports / GT</t>
        </is>
      </c>
      <c r="K7907" s="12" t="n">
        <v>540000</v>
      </c>
      <c r="L7907" s="8" t="inlineStr">
        <is>
          <t>Louisiana</t>
        </is>
      </c>
      <c r="M7907" s="13" t="n">
        <v>8013.4</v>
      </c>
      <c r="N7907" s="13" t="n">
        <v>6228.01</v>
      </c>
      <c r="O7907" s="8" t="n"/>
    </row>
    <row r="7908">
      <c r="A7908" s="8" t="inlineStr">
        <is>
          <t>CANON-202605-007827</t>
        </is>
      </c>
      <c r="B7908" s="9" t="inlineStr">
        <is>
          <t>2026-05</t>
        </is>
      </c>
      <c r="C7908" s="10" t="n">
        <v>46163</v>
      </c>
      <c r="D7908" s="9" t="inlineStr">
        <is>
          <t>Bound</t>
        </is>
      </c>
      <c r="E7908" s="8" t="inlineStr">
        <is>
          <t>Beatrix Montoya</t>
        </is>
      </c>
      <c r="F7908" s="11" t="n">
        <v>1984</v>
      </c>
      <c r="G7908" s="8" t="inlineStr">
        <is>
          <t>BMW</t>
        </is>
      </c>
      <c r="H7908" s="8" t="inlineStr">
        <is>
          <t>M8 Competition</t>
        </is>
      </c>
      <c r="I7908" s="8" t="inlineStr">
        <is>
          <t>AVWP4WFG5N81R423B</t>
        </is>
      </c>
      <c r="J7908" s="8" t="inlineStr">
        <is>
          <t>02 - Sports / GT</t>
        </is>
      </c>
      <c r="K7908" s="12" t="n">
        <v>425000</v>
      </c>
      <c r="L7908" s="8" t="inlineStr">
        <is>
          <t>Virginia</t>
        </is>
      </c>
      <c r="M7908" s="13" t="n">
        <v>6555.42</v>
      </c>
      <c r="N7908" s="13" t="n">
        <v>5094.87</v>
      </c>
      <c r="O7908" s="8" t="n"/>
    </row>
    <row r="7909">
      <c r="A7909" s="8" t="inlineStr">
        <is>
          <t>CANON-202605-007828</t>
        </is>
      </c>
      <c r="B7909" s="9" t="inlineStr">
        <is>
          <t>2026-05</t>
        </is>
      </c>
      <c r="C7909" s="10" t="n">
        <v>46152</v>
      </c>
      <c r="D7909" s="9" t="inlineStr">
        <is>
          <t>Bound</t>
        </is>
      </c>
      <c r="E7909" s="8" t="inlineStr">
        <is>
          <t>Horace Pennington</t>
        </is>
      </c>
      <c r="F7909" s="11" t="n">
        <v>1960</v>
      </c>
      <c r="G7909" s="8" t="inlineStr">
        <is>
          <t>Ferrari</t>
        </is>
      </c>
      <c r="H7909" s="8" t="inlineStr">
        <is>
          <t>275 GTB/4</t>
        </is>
      </c>
      <c r="I7909" s="8" t="inlineStr">
        <is>
          <t>T4ZLKH9EPR2FYB8U0</t>
        </is>
      </c>
      <c r="J7909" s="8" t="inlineStr">
        <is>
          <t>07 - Post-War Classic (1946-1972)</t>
        </is>
      </c>
      <c r="K7909" s="12" t="n">
        <v>270000</v>
      </c>
      <c r="L7909" s="8" t="inlineStr">
        <is>
          <t>North Dakota</t>
        </is>
      </c>
      <c r="M7909" s="13" t="n">
        <v>2494.19</v>
      </c>
      <c r="N7909" s="13" t="n">
        <v>1938.48</v>
      </c>
      <c r="O7909" s="8" t="n"/>
    </row>
    <row r="7910">
      <c r="A7910" s="8" t="inlineStr">
        <is>
          <t>CANON-202605-007832</t>
        </is>
      </c>
      <c r="B7910" s="9" t="inlineStr">
        <is>
          <t>2026-05</t>
        </is>
      </c>
      <c r="C7910" s="10" t="n">
        <v>46147</v>
      </c>
      <c r="D7910" s="9" t="inlineStr">
        <is>
          <t>Bound</t>
        </is>
      </c>
      <c r="E7910" s="8" t="inlineStr">
        <is>
          <t>Lorenzo Vandermeer</t>
        </is>
      </c>
      <c r="F7910" s="11" t="n">
        <v>1965</v>
      </c>
      <c r="G7910" s="8" t="inlineStr">
        <is>
          <t>Bentley</t>
        </is>
      </c>
      <c r="H7910" s="8" t="inlineStr">
        <is>
          <t>4.5 Litre</t>
        </is>
      </c>
      <c r="I7910" s="8" t="inlineStr">
        <is>
          <t>1NG8VUV2AKAGPFHWN</t>
        </is>
      </c>
      <c r="J7910" s="8" t="inlineStr">
        <is>
          <t>06 - Vintage Pre-War (pre-1946)</t>
        </is>
      </c>
      <c r="K7910" s="12" t="n">
        <v>700000</v>
      </c>
      <c r="L7910" s="8" t="inlineStr">
        <is>
          <t>Georgia</t>
        </is>
      </c>
      <c r="M7910" s="13" t="n">
        <v>5621.13</v>
      </c>
      <c r="N7910" s="13" t="n">
        <v>4368.74</v>
      </c>
      <c r="O7910" s="8" t="n"/>
    </row>
    <row r="7911">
      <c r="A7911" s="8" t="inlineStr">
        <is>
          <t>CANON-202605-007833</t>
        </is>
      </c>
      <c r="B7911" s="9" t="inlineStr">
        <is>
          <t>2026-05</t>
        </is>
      </c>
      <c r="C7911" s="10" t="n">
        <v>46156</v>
      </c>
      <c r="D7911" s="9" t="inlineStr">
        <is>
          <t>Bound</t>
        </is>
      </c>
      <c r="E7911" s="8" t="inlineStr">
        <is>
          <t>Wilhelmina Harrington</t>
        </is>
      </c>
      <c r="F7911" s="11" t="n">
        <v>1991</v>
      </c>
      <c r="G7911" s="8" t="inlineStr">
        <is>
          <t>Ringbrothers</t>
        </is>
      </c>
      <c r="H7911" s="8" t="inlineStr">
        <is>
          <t>Mustang</t>
        </is>
      </c>
      <c r="I7911" s="8" t="inlineStr">
        <is>
          <t>96TDK05HN9KUU5K2A</t>
        </is>
      </c>
      <c r="J7911" s="8" t="inlineStr">
        <is>
          <t>11 - Restomod / Coachbuilt / Bespoke</t>
        </is>
      </c>
      <c r="K7911" s="12" t="n">
        <v>380000</v>
      </c>
      <c r="L7911" s="8" t="inlineStr">
        <is>
          <t>Georgia</t>
        </is>
      </c>
      <c r="M7911" s="13" t="n">
        <v>7066.57</v>
      </c>
      <c r="N7911" s="13" t="n">
        <v>5492.14</v>
      </c>
      <c r="O7911" s="8" t="n"/>
    </row>
    <row r="7912">
      <c r="A7912" s="8" t="inlineStr">
        <is>
          <t>CANON-202605-007834</t>
        </is>
      </c>
      <c r="B7912" s="9" t="inlineStr">
        <is>
          <t>2026-05</t>
        </is>
      </c>
      <c r="C7912" s="10" t="n">
        <v>46148</v>
      </c>
      <c r="D7912" s="9" t="inlineStr">
        <is>
          <t>Bound</t>
        </is>
      </c>
      <c r="E7912" s="8" t="inlineStr">
        <is>
          <t>Fitzgerald Pennington</t>
        </is>
      </c>
      <c r="F7912" s="11" t="n">
        <v>1985</v>
      </c>
      <c r="G7912" s="8" t="inlineStr">
        <is>
          <t>Maserati</t>
        </is>
      </c>
      <c r="H7912" s="8" t="inlineStr">
        <is>
          <t>GranTurismo</t>
        </is>
      </c>
      <c r="I7912" s="8" t="inlineStr">
        <is>
          <t>AJXL4T3KXH2N7LU6Z</t>
        </is>
      </c>
      <c r="J7912" s="8" t="inlineStr">
        <is>
          <t>02 - Sports / GT</t>
        </is>
      </c>
      <c r="K7912" s="12" t="n">
        <v>490000</v>
      </c>
      <c r="L7912" s="8" t="inlineStr">
        <is>
          <t>New Mexico</t>
        </is>
      </c>
      <c r="M7912" s="13" t="n">
        <v>8875.469999999999</v>
      </c>
      <c r="N7912" s="13" t="n">
        <v>6898.02</v>
      </c>
      <c r="O7912" s="8" t="n"/>
    </row>
    <row r="7913">
      <c r="A7913" s="8" t="inlineStr">
        <is>
          <t>CANON-202605-007835</t>
        </is>
      </c>
      <c r="B7913" s="9" t="inlineStr">
        <is>
          <t>2026-05</t>
        </is>
      </c>
      <c r="C7913" s="10" t="n">
        <v>46163</v>
      </c>
      <c r="D7913" s="9" t="inlineStr">
        <is>
          <t>Bound</t>
        </is>
      </c>
      <c r="E7913" s="8" t="inlineStr">
        <is>
          <t>Noor Larsson</t>
        </is>
      </c>
      <c r="F7913" s="11" t="n">
        <v>1973</v>
      </c>
      <c r="G7913" s="8" t="inlineStr">
        <is>
          <t>Jaguar</t>
        </is>
      </c>
      <c r="H7913" s="8" t="inlineStr">
        <is>
          <t>E-Type Series 1</t>
        </is>
      </c>
      <c r="I7913" s="8" t="inlineStr">
        <is>
          <t>6V2YYV7LWEX7VP46H</t>
        </is>
      </c>
      <c r="J7913" s="8" t="inlineStr">
        <is>
          <t>07 - Post-War Classic (1946-1972)</t>
        </is>
      </c>
      <c r="K7913" s="12" t="n">
        <v>155000</v>
      </c>
      <c r="L7913" s="8" t="inlineStr">
        <is>
          <t>Delaware</t>
        </is>
      </c>
      <c r="M7913" s="13" t="n">
        <v>2083.73</v>
      </c>
      <c r="N7913" s="13" t="n">
        <v>1619.47</v>
      </c>
      <c r="O7913" s="8" t="n"/>
    </row>
    <row r="7914">
      <c r="A7914" s="8" t="inlineStr">
        <is>
          <t>CANON-202605-007836</t>
        </is>
      </c>
      <c r="B7914" s="9" t="inlineStr">
        <is>
          <t>2026-05</t>
        </is>
      </c>
      <c r="C7914" s="10" t="n">
        <v>46145</v>
      </c>
      <c r="D7914" s="9" t="inlineStr">
        <is>
          <t>Bound</t>
        </is>
      </c>
      <c r="E7914" s="8" t="inlineStr">
        <is>
          <t>Mireille Larsson</t>
        </is>
      </c>
      <c r="F7914" s="11" t="n">
        <v>1982</v>
      </c>
      <c r="G7914" s="8" t="inlineStr">
        <is>
          <t>Mercedes-Benz</t>
        </is>
      </c>
      <c r="H7914" s="8" t="inlineStr">
        <is>
          <t>AMG GT</t>
        </is>
      </c>
      <c r="I7914" s="8" t="inlineStr">
        <is>
          <t>55MV627HDTW2157D8</t>
        </is>
      </c>
      <c r="J7914" s="8" t="inlineStr">
        <is>
          <t>02 - Sports / GT</t>
        </is>
      </c>
      <c r="K7914" s="12" t="n">
        <v>310000</v>
      </c>
      <c r="L7914" s="8" t="inlineStr">
        <is>
          <t>Iowa</t>
        </is>
      </c>
      <c r="M7914" s="13" t="n">
        <v>4825.47</v>
      </c>
      <c r="N7914" s="13" t="n">
        <v>3750.36</v>
      </c>
      <c r="O7914" s="8" t="n"/>
    </row>
    <row r="7915">
      <c r="A7915" s="8" t="inlineStr">
        <is>
          <t>CANON-202605-007837</t>
        </is>
      </c>
      <c r="B7915" s="9" t="inlineStr">
        <is>
          <t>2026-05</t>
        </is>
      </c>
      <c r="C7915" s="10" t="n">
        <v>46163</v>
      </c>
      <c r="D7915" s="9" t="inlineStr">
        <is>
          <t>Bound</t>
        </is>
      </c>
      <c r="E7915" s="8" t="inlineStr">
        <is>
          <t>Aurelio Larsson</t>
        </is>
      </c>
      <c r="F7915" s="11" t="n">
        <v>1989</v>
      </c>
      <c r="G7915" s="8" t="inlineStr">
        <is>
          <t>Porsche</t>
        </is>
      </c>
      <c r="H7915" s="8" t="inlineStr">
        <is>
          <t>911 Turbo S</t>
        </is>
      </c>
      <c r="I7915" s="8" t="inlineStr">
        <is>
          <t>T674HZFGBGTP8A9VN</t>
        </is>
      </c>
      <c r="J7915" s="8" t="inlineStr">
        <is>
          <t>02 - Sports / GT</t>
        </is>
      </c>
      <c r="K7915" s="12" t="n">
        <v>510000</v>
      </c>
      <c r="L7915" s="8" t="inlineStr">
        <is>
          <t>Texas</t>
        </is>
      </c>
      <c r="M7915" s="13" t="n">
        <v>7192.92</v>
      </c>
      <c r="N7915" s="13" t="n">
        <v>5590.34</v>
      </c>
      <c r="O7915" s="8" t="n"/>
    </row>
    <row r="7916">
      <c r="A7916" s="8" t="inlineStr">
        <is>
          <t>CANON-202605-007838</t>
        </is>
      </c>
      <c r="B7916" s="9" t="inlineStr">
        <is>
          <t>2026-05</t>
        </is>
      </c>
      <c r="C7916" s="10" t="n">
        <v>46156</v>
      </c>
      <c r="D7916" s="9" t="inlineStr">
        <is>
          <t>Bound</t>
        </is>
      </c>
      <c r="E7916" s="8" t="inlineStr">
        <is>
          <t>Lorenzo Harrington</t>
        </is>
      </c>
      <c r="F7916" s="11" t="n">
        <v>2015</v>
      </c>
      <c r="G7916" s="8" t="inlineStr">
        <is>
          <t>Maserati</t>
        </is>
      </c>
      <c r="H7916" s="8" t="inlineStr">
        <is>
          <t>GranTurismo</t>
        </is>
      </c>
      <c r="I7916" s="8" t="inlineStr">
        <is>
          <t>0FPU19TBKFRN7XBSM</t>
        </is>
      </c>
      <c r="J7916" s="8" t="inlineStr">
        <is>
          <t>02 - Sports / GT</t>
        </is>
      </c>
      <c r="K7916" s="12" t="n">
        <v>875000</v>
      </c>
      <c r="L7916" s="8" t="inlineStr">
        <is>
          <t>Oregon</t>
        </is>
      </c>
      <c r="M7916" s="13" t="n">
        <v>12126.18</v>
      </c>
      <c r="N7916" s="13" t="n">
        <v>9424.469999999999</v>
      </c>
      <c r="O7916" s="8" t="n"/>
    </row>
    <row r="7917">
      <c r="A7917" s="8" t="inlineStr">
        <is>
          <t>CANON-202605-007839</t>
        </is>
      </c>
      <c r="B7917" s="9" t="inlineStr">
        <is>
          <t>2026-05</t>
        </is>
      </c>
      <c r="C7917" s="10" t="n">
        <v>46164</v>
      </c>
      <c r="D7917" s="9" t="inlineStr">
        <is>
          <t>Bound</t>
        </is>
      </c>
      <c r="E7917" s="8" t="inlineStr">
        <is>
          <t>Priya Montoya</t>
        </is>
      </c>
      <c r="F7917" s="11" t="n">
        <v>2013</v>
      </c>
      <c r="G7917" s="8" t="inlineStr">
        <is>
          <t>BMW</t>
        </is>
      </c>
      <c r="H7917" s="8" t="inlineStr">
        <is>
          <t>M8 Competition</t>
        </is>
      </c>
      <c r="I7917" s="8" t="inlineStr">
        <is>
          <t>ZFH28YAMACVNZ2UKX</t>
        </is>
      </c>
      <c r="J7917" s="8" t="inlineStr">
        <is>
          <t>02 - Sports / GT</t>
        </is>
      </c>
      <c r="K7917" s="12" t="n">
        <v>1735000</v>
      </c>
      <c r="L7917" s="8" t="inlineStr">
        <is>
          <t>Florida</t>
        </is>
      </c>
      <c r="M7917" s="13" t="n">
        <v>25566.7</v>
      </c>
      <c r="N7917" s="13" t="n">
        <v>19870.44</v>
      </c>
      <c r="O7917" s="8" t="n"/>
    </row>
    <row r="7918">
      <c r="A7918" s="8" t="inlineStr">
        <is>
          <t>CANON-202605-007840</t>
        </is>
      </c>
      <c r="B7918" s="9" t="inlineStr">
        <is>
          <t>2026-05</t>
        </is>
      </c>
      <c r="C7918" s="10" t="n">
        <v>46143</v>
      </c>
      <c r="D7918" s="9" t="inlineStr">
        <is>
          <t>Bound</t>
        </is>
      </c>
      <c r="E7918" s="8" t="inlineStr">
        <is>
          <t>Everett Okonkwo</t>
        </is>
      </c>
      <c r="F7918" s="11" t="n">
        <v>2001</v>
      </c>
      <c r="G7918" s="8" t="inlineStr">
        <is>
          <t>Mercedes-Benz</t>
        </is>
      </c>
      <c r="H7918" s="8" t="inlineStr">
        <is>
          <t>AMG GT</t>
        </is>
      </c>
      <c r="I7918" s="8" t="inlineStr">
        <is>
          <t>PKFWZTFVFXBNN7YRU</t>
        </is>
      </c>
      <c r="J7918" s="8" t="inlineStr">
        <is>
          <t>02 - Sports / GT</t>
        </is>
      </c>
      <c r="K7918" s="12" t="n">
        <v>860000</v>
      </c>
      <c r="L7918" s="8" t="inlineStr">
        <is>
          <t>New York</t>
        </is>
      </c>
      <c r="M7918" s="13" t="n">
        <v>13500.38</v>
      </c>
      <c r="N7918" s="13" t="n">
        <v>10492.5</v>
      </c>
      <c r="O7918" s="8" t="n"/>
    </row>
    <row r="7919">
      <c r="A7919" s="8" t="inlineStr">
        <is>
          <t>CANON-202605-007841</t>
        </is>
      </c>
      <c r="B7919" s="9" t="inlineStr">
        <is>
          <t>2026-05</t>
        </is>
      </c>
      <c r="C7919" s="10" t="n">
        <v>46157</v>
      </c>
      <c r="D7919" s="9" t="inlineStr">
        <is>
          <t>Bound</t>
        </is>
      </c>
      <c r="E7919" s="8" t="inlineStr">
        <is>
          <t>Leopold Castellanos</t>
        </is>
      </c>
      <c r="F7919" s="11" t="n">
        <v>1966</v>
      </c>
      <c r="G7919" s="8" t="inlineStr">
        <is>
          <t>Bentley</t>
        </is>
      </c>
      <c r="H7919" s="8" t="inlineStr">
        <is>
          <t>Continental GT</t>
        </is>
      </c>
      <c r="I7919" s="8" t="inlineStr">
        <is>
          <t>YXE141FWUB5GATKEW</t>
        </is>
      </c>
      <c r="J7919" s="8" t="inlineStr">
        <is>
          <t>02 - Sports / GT</t>
        </is>
      </c>
      <c r="K7919" s="12" t="n">
        <v>915000</v>
      </c>
      <c r="L7919" s="8" t="inlineStr">
        <is>
          <t>Kentucky</t>
        </is>
      </c>
      <c r="M7919" s="13" t="n">
        <v>15037.08</v>
      </c>
      <c r="N7919" s="13" t="n">
        <v>11686.82</v>
      </c>
      <c r="O7919" s="8" t="n"/>
    </row>
    <row r="7920">
      <c r="A7920" s="8" t="inlineStr">
        <is>
          <t>CANON-202605-007843</t>
        </is>
      </c>
      <c r="B7920" s="9" t="inlineStr">
        <is>
          <t>2026-05</t>
        </is>
      </c>
      <c r="C7920" s="10" t="n">
        <v>46156</v>
      </c>
      <c r="D7920" s="9" t="inlineStr">
        <is>
          <t>Bound</t>
        </is>
      </c>
      <c r="E7920" s="8" t="inlineStr">
        <is>
          <t>Everett Montoya</t>
        </is>
      </c>
      <c r="F7920" s="11" t="n">
        <v>1996</v>
      </c>
      <c r="G7920" s="8" t="inlineStr">
        <is>
          <t>Ferrari</t>
        </is>
      </c>
      <c r="H7920" s="8" t="inlineStr">
        <is>
          <t>275 GTB/4</t>
        </is>
      </c>
      <c r="I7920" s="8" t="inlineStr">
        <is>
          <t>Y2HNERPYAFZK00H04</t>
        </is>
      </c>
      <c r="J7920" s="8" t="inlineStr">
        <is>
          <t>07 - Post-War Classic (1946-1972)</t>
        </is>
      </c>
      <c r="K7920" s="12" t="n">
        <v>550000</v>
      </c>
      <c r="L7920" s="8" t="inlineStr">
        <is>
          <t>Indiana</t>
        </is>
      </c>
      <c r="M7920" s="13" t="n">
        <v>5488.58</v>
      </c>
      <c r="N7920" s="13" t="n">
        <v>4265.72</v>
      </c>
      <c r="O7920" s="8" t="n"/>
    </row>
    <row r="7921">
      <c r="A7921" s="8" t="inlineStr">
        <is>
          <t>CANON-202605-007844</t>
        </is>
      </c>
      <c r="B7921" s="9" t="inlineStr">
        <is>
          <t>2026-05</t>
        </is>
      </c>
      <c r="C7921" s="10" t="n">
        <v>46157</v>
      </c>
      <c r="D7921" s="9" t="inlineStr">
        <is>
          <t>Bound</t>
        </is>
      </c>
      <c r="E7921" s="8" t="inlineStr">
        <is>
          <t>Priya Pennington</t>
        </is>
      </c>
      <c r="F7921" s="11" t="n">
        <v>1959</v>
      </c>
      <c r="G7921" s="8" t="inlineStr">
        <is>
          <t>Lamborghini</t>
        </is>
      </c>
      <c r="H7921" s="8" t="inlineStr">
        <is>
          <t>Huracan EVO</t>
        </is>
      </c>
      <c r="I7921" s="8" t="inlineStr">
        <is>
          <t>WFHETAZL4R7B6UND5</t>
        </is>
      </c>
      <c r="J7921" s="8" t="inlineStr">
        <is>
          <t>03 - Supercar</t>
        </is>
      </c>
      <c r="K7921" s="12" t="n">
        <v>1950000</v>
      </c>
      <c r="L7921" s="8" t="inlineStr">
        <is>
          <t>Alaska</t>
        </is>
      </c>
      <c r="M7921" s="13" t="n">
        <v>33554.72</v>
      </c>
      <c r="N7921" s="13" t="n">
        <v>26078.73</v>
      </c>
      <c r="O7921" s="8" t="n"/>
    </row>
    <row r="7922">
      <c r="A7922" s="8" t="inlineStr">
        <is>
          <t>CANON-202605-007845</t>
        </is>
      </c>
      <c r="B7922" s="9" t="inlineStr">
        <is>
          <t>2026-05</t>
        </is>
      </c>
      <c r="C7922" s="10" t="n">
        <v>46152</v>
      </c>
      <c r="D7922" s="9" t="inlineStr">
        <is>
          <t>Bound</t>
        </is>
      </c>
      <c r="E7922" s="8" t="inlineStr">
        <is>
          <t>Aurelio Chattopadhyay</t>
        </is>
      </c>
      <c r="F7922" s="11" t="n">
        <v>1978</v>
      </c>
      <c r="G7922" s="8" t="inlineStr">
        <is>
          <t>Aston Martin</t>
        </is>
      </c>
      <c r="H7922" s="8" t="inlineStr">
        <is>
          <t>DB5</t>
        </is>
      </c>
      <c r="I7922" s="8" t="inlineStr">
        <is>
          <t>VZV0EVG6VAP9CLK0D</t>
        </is>
      </c>
      <c r="J7922" s="8" t="inlineStr">
        <is>
          <t>07 - Post-War Classic (1946-1972)</t>
        </is>
      </c>
      <c r="K7922" s="12" t="n">
        <v>1950000</v>
      </c>
      <c r="L7922" s="8" t="inlineStr">
        <is>
          <t>Tennessee</t>
        </is>
      </c>
      <c r="M7922" s="13" t="n">
        <v>13701.51</v>
      </c>
      <c r="N7922" s="13" t="n">
        <v>10648.81</v>
      </c>
      <c r="O7922" s="8" t="n"/>
    </row>
    <row r="7923">
      <c r="A7923" s="8" t="inlineStr">
        <is>
          <t>CANON-202605-007846</t>
        </is>
      </c>
      <c r="B7923" s="9" t="inlineStr">
        <is>
          <t>2026-05</t>
        </is>
      </c>
      <c r="C7923" s="10" t="n">
        <v>46164</v>
      </c>
      <c r="D7923" s="9" t="inlineStr">
        <is>
          <t>Bound</t>
        </is>
      </c>
      <c r="E7923" s="8" t="inlineStr">
        <is>
          <t>Fenwick Castellanos</t>
        </is>
      </c>
      <c r="F7923" s="11" t="n">
        <v>1976</v>
      </c>
      <c r="G7923" s="8" t="inlineStr">
        <is>
          <t>Porsche</t>
        </is>
      </c>
      <c r="H7923" s="8" t="inlineStr">
        <is>
          <t>911 Turbo S</t>
        </is>
      </c>
      <c r="I7923" s="8" t="inlineStr">
        <is>
          <t>884V123CXVW9DXVPX</t>
        </is>
      </c>
      <c r="J7923" s="8" t="inlineStr">
        <is>
          <t>02 - Sports / GT</t>
        </is>
      </c>
      <c r="K7923" s="12" t="n">
        <v>875000</v>
      </c>
      <c r="L7923" s="8" t="inlineStr">
        <is>
          <t>Florida</t>
        </is>
      </c>
      <c r="M7923" s="13" t="n">
        <v>15238.21</v>
      </c>
      <c r="N7923" s="13" t="n">
        <v>11843.14</v>
      </c>
      <c r="O7923" s="8" t="n"/>
    </row>
    <row r="7924">
      <c r="A7924" s="8" t="inlineStr">
        <is>
          <t>CANON-202605-007847</t>
        </is>
      </c>
      <c r="B7924" s="9" t="inlineStr">
        <is>
          <t>2026-05</t>
        </is>
      </c>
      <c r="C7924" s="10" t="n">
        <v>46147</v>
      </c>
      <c r="D7924" s="9" t="inlineStr">
        <is>
          <t>Bound</t>
        </is>
      </c>
      <c r="E7924" s="8" t="inlineStr">
        <is>
          <t>Wilhelmina Whitlock</t>
        </is>
      </c>
      <c r="F7924" s="11" t="n">
        <v>1963</v>
      </c>
      <c r="G7924" s="8" t="inlineStr">
        <is>
          <t>Porsche</t>
        </is>
      </c>
      <c r="H7924" s="8" t="inlineStr">
        <is>
          <t>911 Turbo S</t>
        </is>
      </c>
      <c r="I7924" s="8" t="inlineStr">
        <is>
          <t>N3BBFBN16YC847AYV</t>
        </is>
      </c>
      <c r="J7924" s="8" t="inlineStr">
        <is>
          <t>02 - Sports / GT</t>
        </is>
      </c>
      <c r="K7924" s="12" t="n">
        <v>945000</v>
      </c>
      <c r="L7924" s="8" t="inlineStr">
        <is>
          <t>Missouri</t>
        </is>
      </c>
      <c r="M7924" s="13" t="n">
        <v>12285</v>
      </c>
      <c r="N7924" s="13" t="n">
        <v>9547.9</v>
      </c>
      <c r="O7924" s="8" t="n"/>
    </row>
    <row r="7925">
      <c r="A7925" s="8" t="inlineStr">
        <is>
          <t>CANON-202605-007848</t>
        </is>
      </c>
      <c r="B7925" s="9" t="inlineStr">
        <is>
          <t>2026-05</t>
        </is>
      </c>
      <c r="C7925" s="10" t="n">
        <v>46167</v>
      </c>
      <c r="D7925" s="9" t="inlineStr">
        <is>
          <t>Bound</t>
        </is>
      </c>
      <c r="E7925" s="8" t="inlineStr">
        <is>
          <t>Fenwick Thistlewood</t>
        </is>
      </c>
      <c r="F7925" s="11" t="n">
        <v>2020</v>
      </c>
      <c r="G7925" s="8" t="inlineStr">
        <is>
          <t>Lamborghini</t>
        </is>
      </c>
      <c r="H7925" s="8" t="inlineStr">
        <is>
          <t>Huracan EVO</t>
        </is>
      </c>
      <c r="I7925" s="8" t="inlineStr">
        <is>
          <t>Y3UTAM2817NPB79X7</t>
        </is>
      </c>
      <c r="J7925" s="8" t="inlineStr">
        <is>
          <t>03 - Supercar</t>
        </is>
      </c>
      <c r="K7925" s="12" t="n">
        <v>690000</v>
      </c>
      <c r="L7925" s="8" t="inlineStr">
        <is>
          <t>Alabama</t>
        </is>
      </c>
      <c r="M7925" s="13" t="n">
        <v>15707.26</v>
      </c>
      <c r="N7925" s="13" t="n">
        <v>12207.68</v>
      </c>
      <c r="O7925" s="8" t="n"/>
    </row>
    <row r="7926">
      <c r="A7926" s="8" t="inlineStr">
        <is>
          <t>CANON-202605-007849</t>
        </is>
      </c>
      <c r="B7926" s="9" t="inlineStr">
        <is>
          <t>2026-05</t>
        </is>
      </c>
      <c r="C7926" s="10" t="n">
        <v>46166</v>
      </c>
      <c r="D7926" s="9" t="inlineStr">
        <is>
          <t>Bound</t>
        </is>
      </c>
      <c r="E7926" s="8" t="inlineStr">
        <is>
          <t>Beatrix Whitlock</t>
        </is>
      </c>
      <c r="F7926" s="11" t="n">
        <v>1981</v>
      </c>
      <c r="G7926" s="8" t="inlineStr">
        <is>
          <t>Porsche</t>
        </is>
      </c>
      <c r="H7926" s="8" t="inlineStr">
        <is>
          <t>911 Turbo S</t>
        </is>
      </c>
      <c r="I7926" s="8" t="inlineStr">
        <is>
          <t>WKK11SGX9SWUAEDSE</t>
        </is>
      </c>
      <c r="J7926" s="8" t="inlineStr">
        <is>
          <t>02 - Sports / GT</t>
        </is>
      </c>
      <c r="K7926" s="12" t="n">
        <v>320000</v>
      </c>
      <c r="L7926" s="8" t="inlineStr">
        <is>
          <t>Michigan</t>
        </is>
      </c>
      <c r="M7926" s="13" t="n">
        <v>7018.87</v>
      </c>
      <c r="N7926" s="13" t="n">
        <v>5455.07</v>
      </c>
      <c r="O7926" s="8" t="n"/>
    </row>
    <row r="7927">
      <c r="A7927" s="8" t="inlineStr">
        <is>
          <t>CANON-202605-007851</t>
        </is>
      </c>
      <c r="B7927" s="9" t="inlineStr">
        <is>
          <t>2026-05</t>
        </is>
      </c>
      <c r="C7927" s="10" t="n">
        <v>46149</v>
      </c>
      <c r="D7927" s="9" t="inlineStr">
        <is>
          <t>Bound</t>
        </is>
      </c>
      <c r="E7927" s="8" t="inlineStr">
        <is>
          <t>Desmond Montoya</t>
        </is>
      </c>
      <c r="F7927" s="11" t="n">
        <v>1985</v>
      </c>
      <c r="G7927" s="8" t="inlineStr">
        <is>
          <t>Ringbrothers</t>
        </is>
      </c>
      <c r="H7927" s="8" t="inlineStr">
        <is>
          <t>Mustang</t>
        </is>
      </c>
      <c r="I7927" s="8" t="inlineStr">
        <is>
          <t>BCSGF9GJEJ9KA7CFJ</t>
        </is>
      </c>
      <c r="J7927" s="8" t="inlineStr">
        <is>
          <t>11 - Restomod / Coachbuilt / Bespoke</t>
        </is>
      </c>
      <c r="K7927" s="12" t="n">
        <v>670000</v>
      </c>
      <c r="L7927" s="8" t="inlineStr">
        <is>
          <t>Massachusetts</t>
        </is>
      </c>
      <c r="M7927" s="13" t="n">
        <v>12325.47</v>
      </c>
      <c r="N7927" s="13" t="n">
        <v>9579.360000000001</v>
      </c>
      <c r="O7927" s="8" t="n"/>
    </row>
    <row r="7928">
      <c r="A7928" s="8" t="inlineStr">
        <is>
          <t>CANON-202605-007852</t>
        </is>
      </c>
      <c r="B7928" s="9" t="inlineStr">
        <is>
          <t>2026-05</t>
        </is>
      </c>
      <c r="C7928" s="10" t="n">
        <v>46165</v>
      </c>
      <c r="D7928" s="9" t="inlineStr">
        <is>
          <t>Bound</t>
        </is>
      </c>
      <c r="E7928" s="8" t="inlineStr">
        <is>
          <t>Ottilie Ashcombe</t>
        </is>
      </c>
      <c r="F7928" s="11" t="n">
        <v>2014</v>
      </c>
      <c r="G7928" s="8" t="inlineStr">
        <is>
          <t>Aston Martin</t>
        </is>
      </c>
      <c r="H7928" s="8" t="inlineStr">
        <is>
          <t>DB5</t>
        </is>
      </c>
      <c r="I7928" s="8" t="inlineStr">
        <is>
          <t>UFF22KMLC7A9SPJHH</t>
        </is>
      </c>
      <c r="J7928" s="8" t="inlineStr">
        <is>
          <t>07 - Post-War Classic (1946-1972)</t>
        </is>
      </c>
      <c r="K7928" s="12" t="n">
        <v>950000</v>
      </c>
      <c r="L7928" s="8" t="inlineStr">
        <is>
          <t>Utah</t>
        </is>
      </c>
      <c r="M7928" s="13" t="n">
        <v>10405.19</v>
      </c>
      <c r="N7928" s="13" t="n">
        <v>8086.91</v>
      </c>
      <c r="O7928" s="8" t="n"/>
    </row>
    <row r="7929">
      <c r="A7929" s="8" t="inlineStr">
        <is>
          <t>CANON-202605-007855</t>
        </is>
      </c>
      <c r="B7929" s="9" t="inlineStr">
        <is>
          <t>2026-05</t>
        </is>
      </c>
      <c r="C7929" s="10" t="n">
        <v>46166</v>
      </c>
      <c r="D7929" s="9" t="inlineStr">
        <is>
          <t>Bound</t>
        </is>
      </c>
      <c r="E7929" s="8" t="inlineStr">
        <is>
          <t>Sunniva Vandermeer</t>
        </is>
      </c>
      <c r="F7929" s="11" t="n">
        <v>2022</v>
      </c>
      <c r="G7929" s="8" t="inlineStr">
        <is>
          <t>Lamborghini</t>
        </is>
      </c>
      <c r="H7929" s="8" t="inlineStr">
        <is>
          <t>Huracan EVO</t>
        </is>
      </c>
      <c r="I7929" s="8" t="inlineStr">
        <is>
          <t>ZBPRM50JFHX2NSRLE</t>
        </is>
      </c>
      <c r="J7929" s="8" t="inlineStr">
        <is>
          <t>03 - Supercar</t>
        </is>
      </c>
      <c r="K7929" s="12" t="n">
        <v>915000</v>
      </c>
      <c r="L7929" s="8" t="inlineStr">
        <is>
          <t>Texas</t>
        </is>
      </c>
      <c r="M7929" s="13" t="n">
        <v>18861.08</v>
      </c>
      <c r="N7929" s="13" t="n">
        <v>14658.83</v>
      </c>
      <c r="O7929" s="8" t="n"/>
    </row>
    <row r="7930">
      <c r="A7930" s="8" t="inlineStr">
        <is>
          <t>CANON-202605-007856</t>
        </is>
      </c>
      <c r="B7930" s="9" t="inlineStr">
        <is>
          <t>2026-05</t>
        </is>
      </c>
      <c r="C7930" s="10" t="n">
        <v>46171</v>
      </c>
      <c r="D7930" s="9" t="inlineStr">
        <is>
          <t>Bound</t>
        </is>
      </c>
      <c r="E7930" s="8" t="inlineStr">
        <is>
          <t>Lorenzo Fairweather</t>
        </is>
      </c>
      <c r="F7930" s="11" t="n">
        <v>1963</v>
      </c>
      <c r="G7930" s="8" t="inlineStr">
        <is>
          <t>BMW</t>
        </is>
      </c>
      <c r="H7930" s="8" t="inlineStr">
        <is>
          <t>M8 Competition</t>
        </is>
      </c>
      <c r="I7930" s="8" t="inlineStr">
        <is>
          <t>DFWS2USZ0A9XLUTPZ</t>
        </is>
      </c>
      <c r="J7930" s="8" t="inlineStr">
        <is>
          <t>02 - Sports / GT</t>
        </is>
      </c>
      <c r="K7930" s="12" t="n">
        <v>235000</v>
      </c>
      <c r="L7930" s="8" t="inlineStr">
        <is>
          <t>Texas</t>
        </is>
      </c>
      <c r="M7930" s="13" t="n">
        <v>4691.13</v>
      </c>
      <c r="N7930" s="13" t="n">
        <v>3645.95</v>
      </c>
      <c r="O7930" s="8" t="n"/>
    </row>
    <row r="7931">
      <c r="A7931" s="8" t="inlineStr">
        <is>
          <t>CANON-202605-007857</t>
        </is>
      </c>
      <c r="B7931" s="9" t="inlineStr">
        <is>
          <t>2026-05</t>
        </is>
      </c>
      <c r="C7931" s="10" t="n">
        <v>46154</v>
      </c>
      <c r="D7931" s="9" t="inlineStr">
        <is>
          <t>Bound</t>
        </is>
      </c>
      <c r="E7931" s="8" t="inlineStr">
        <is>
          <t>Lorenzo Ashcombe</t>
        </is>
      </c>
      <c r="F7931" s="11" t="n">
        <v>2013</v>
      </c>
      <c r="G7931" s="8" t="inlineStr">
        <is>
          <t>Mercedes-Benz</t>
        </is>
      </c>
      <c r="H7931" s="8" t="inlineStr">
        <is>
          <t>AMG GT</t>
        </is>
      </c>
      <c r="I7931" s="8" t="inlineStr">
        <is>
          <t>U4L5C6GCHV8EBZGWS</t>
        </is>
      </c>
      <c r="J7931" s="8" t="inlineStr">
        <is>
          <t>02 - Sports / GT</t>
        </is>
      </c>
      <c r="K7931" s="12" t="n">
        <v>660000</v>
      </c>
      <c r="L7931" s="8" t="inlineStr">
        <is>
          <t>Texas</t>
        </is>
      </c>
      <c r="M7931" s="13" t="n">
        <v>9308.49</v>
      </c>
      <c r="N7931" s="13" t="n">
        <v>7234.56</v>
      </c>
      <c r="O7931" s="8" t="n"/>
    </row>
    <row r="7932">
      <c r="A7932" s="8" t="inlineStr">
        <is>
          <t>CANON-202605-007859</t>
        </is>
      </c>
      <c r="B7932" s="9" t="inlineStr">
        <is>
          <t>2026-05</t>
        </is>
      </c>
      <c r="C7932" s="10" t="n">
        <v>46149</v>
      </c>
      <c r="D7932" s="9" t="inlineStr">
        <is>
          <t>Bound</t>
        </is>
      </c>
      <c r="E7932" s="8" t="inlineStr">
        <is>
          <t>Desmond Merriweather</t>
        </is>
      </c>
      <c r="F7932" s="11" t="n">
        <v>1963</v>
      </c>
      <c r="G7932" s="8" t="inlineStr">
        <is>
          <t>Ferrari</t>
        </is>
      </c>
      <c r="H7932" s="8" t="inlineStr">
        <is>
          <t>SF90 Stradale</t>
        </is>
      </c>
      <c r="I7932" s="8" t="inlineStr">
        <is>
          <t>D078GBK07LFFTDLMV</t>
        </is>
      </c>
      <c r="J7932" s="8" t="inlineStr">
        <is>
          <t>03 - Supercar</t>
        </is>
      </c>
      <c r="K7932" s="12" t="n">
        <v>1425000</v>
      </c>
      <c r="L7932" s="8" t="inlineStr">
        <is>
          <t>Arkansas</t>
        </is>
      </c>
      <c r="M7932" s="13" t="n">
        <v>29683.02</v>
      </c>
      <c r="N7932" s="13" t="n">
        <v>23069.64</v>
      </c>
      <c r="O7932" s="8" t="n"/>
    </row>
    <row r="7933">
      <c r="A7933" s="8" t="inlineStr">
        <is>
          <t>CANON-202605-007860</t>
        </is>
      </c>
      <c r="B7933" s="9" t="inlineStr">
        <is>
          <t>2026-05</t>
        </is>
      </c>
      <c r="C7933" s="10" t="n">
        <v>46153</v>
      </c>
      <c r="D7933" s="9" t="inlineStr">
        <is>
          <t>Bound</t>
        </is>
      </c>
      <c r="E7933" s="8" t="inlineStr">
        <is>
          <t>Leopold Harrington</t>
        </is>
      </c>
      <c r="F7933" s="11" t="n">
        <v>1984</v>
      </c>
      <c r="G7933" s="8" t="inlineStr">
        <is>
          <t>McLaren</t>
        </is>
      </c>
      <c r="H7933" s="8" t="inlineStr">
        <is>
          <t>750S</t>
        </is>
      </c>
      <c r="I7933" s="8" t="inlineStr">
        <is>
          <t>GN6ZMJD828M2319YS</t>
        </is>
      </c>
      <c r="J7933" s="8" t="inlineStr">
        <is>
          <t>03 - Supercar</t>
        </is>
      </c>
      <c r="K7933" s="12" t="n">
        <v>500000</v>
      </c>
      <c r="L7933" s="8" t="inlineStr">
        <is>
          <t>Kansas</t>
        </is>
      </c>
      <c r="M7933" s="13" t="n">
        <v>8693.4</v>
      </c>
      <c r="N7933" s="13" t="n">
        <v>6756.51</v>
      </c>
      <c r="O7933" s="8" t="n"/>
    </row>
    <row r="7934">
      <c r="A7934" s="8" t="inlineStr">
        <is>
          <t>CANON-202605-007861</t>
        </is>
      </c>
      <c r="B7934" s="9" t="inlineStr">
        <is>
          <t>2026-05</t>
        </is>
      </c>
      <c r="C7934" s="10" t="n">
        <v>46160</v>
      </c>
      <c r="D7934" s="9" t="inlineStr">
        <is>
          <t>Bound</t>
        </is>
      </c>
      <c r="E7934" s="8" t="inlineStr">
        <is>
          <t>Ramona Kingsford</t>
        </is>
      </c>
      <c r="F7934" s="11" t="n">
        <v>2009</v>
      </c>
      <c r="G7934" s="8" t="inlineStr">
        <is>
          <t>Ferrari</t>
        </is>
      </c>
      <c r="H7934" s="8" t="inlineStr">
        <is>
          <t>296 GTB</t>
        </is>
      </c>
      <c r="I7934" s="8" t="inlineStr">
        <is>
          <t>TPRL1B5MFE52XBVNL</t>
        </is>
      </c>
      <c r="J7934" s="8" t="inlineStr">
        <is>
          <t>03 - Supercar</t>
        </is>
      </c>
      <c r="K7934" s="12" t="n">
        <v>1950000</v>
      </c>
      <c r="L7934" s="8" t="inlineStr">
        <is>
          <t>Wisconsin</t>
        </is>
      </c>
      <c r="M7934" s="13" t="n">
        <v>35320.75</v>
      </c>
      <c r="N7934" s="13" t="n">
        <v>27451.29</v>
      </c>
      <c r="O7934" s="8" t="n"/>
    </row>
    <row r="7935">
      <c r="A7935" s="8" t="inlineStr">
        <is>
          <t>CANON-202605-007862</t>
        </is>
      </c>
      <c r="B7935" s="9" t="inlineStr">
        <is>
          <t>2026-05</t>
        </is>
      </c>
      <c r="C7935" s="10" t="n">
        <v>46153</v>
      </c>
      <c r="D7935" s="9" t="inlineStr">
        <is>
          <t>Bound</t>
        </is>
      </c>
      <c r="E7935" s="8" t="inlineStr">
        <is>
          <t>Marisol Delacroix</t>
        </is>
      </c>
      <c r="F7935" s="11" t="n">
        <v>2015</v>
      </c>
      <c r="G7935" s="8" t="inlineStr">
        <is>
          <t>Maserati</t>
        </is>
      </c>
      <c r="H7935" s="8" t="inlineStr">
        <is>
          <t>GranTurismo</t>
        </is>
      </c>
      <c r="I7935" s="8" t="inlineStr">
        <is>
          <t>NWMAL6H57RFDJ11M3</t>
        </is>
      </c>
      <c r="J7935" s="8" t="inlineStr">
        <is>
          <t>02 - Sports / GT</t>
        </is>
      </c>
      <c r="K7935" s="12" t="n">
        <v>805000</v>
      </c>
      <c r="L7935" s="8" t="inlineStr">
        <is>
          <t>Ohio</t>
        </is>
      </c>
      <c r="M7935" s="13" t="n">
        <v>13722.97</v>
      </c>
      <c r="N7935" s="13" t="n">
        <v>10665.49</v>
      </c>
      <c r="O7935" s="8" t="n"/>
    </row>
    <row r="7936">
      <c r="A7936" s="8" t="inlineStr">
        <is>
          <t>CANON-202605-007864</t>
        </is>
      </c>
      <c r="B7936" s="9" t="inlineStr">
        <is>
          <t>2026-05</t>
        </is>
      </c>
      <c r="C7936" s="10" t="n">
        <v>46173</v>
      </c>
      <c r="D7936" s="9" t="inlineStr">
        <is>
          <t>Bound</t>
        </is>
      </c>
      <c r="E7936" s="8" t="inlineStr">
        <is>
          <t>Emiliano Delacroix</t>
        </is>
      </c>
      <c r="F7936" s="11" t="n">
        <v>2017</v>
      </c>
      <c r="G7936" s="8" t="inlineStr">
        <is>
          <t>Bentley</t>
        </is>
      </c>
      <c r="H7936" s="8" t="inlineStr">
        <is>
          <t>Continental GT</t>
        </is>
      </c>
      <c r="I7936" s="8" t="inlineStr">
        <is>
          <t>YZZ7LJ2MU2F56CGC0</t>
        </is>
      </c>
      <c r="J7936" s="8" t="inlineStr">
        <is>
          <t>02 - Sports / GT</t>
        </is>
      </c>
      <c r="K7936" s="12" t="n">
        <v>515000</v>
      </c>
      <c r="L7936" s="8" t="inlineStr">
        <is>
          <t>South Dakota</t>
        </is>
      </c>
      <c r="M7936" s="13" t="n">
        <v>7010.8</v>
      </c>
      <c r="N7936" s="13" t="n">
        <v>5448.79</v>
      </c>
      <c r="O7936" s="8" t="n"/>
    </row>
    <row r="7937">
      <c r="A7937" s="8" t="inlineStr">
        <is>
          <t>CANON-202605-007865</t>
        </is>
      </c>
      <c r="B7937" s="9" t="inlineStr">
        <is>
          <t>2026-05</t>
        </is>
      </c>
      <c r="C7937" s="10" t="n">
        <v>46151</v>
      </c>
      <c r="D7937" s="9" t="inlineStr">
        <is>
          <t>Bound</t>
        </is>
      </c>
      <c r="E7937" s="8" t="inlineStr">
        <is>
          <t>Mireille Chattopadhyay</t>
        </is>
      </c>
      <c r="F7937" s="11" t="n">
        <v>2023</v>
      </c>
      <c r="G7937" s="8" t="inlineStr">
        <is>
          <t>Singer</t>
        </is>
      </c>
      <c r="H7937" s="8" t="inlineStr">
        <is>
          <t>911 Reimagined</t>
        </is>
      </c>
      <c r="I7937" s="8" t="inlineStr">
        <is>
          <t>CTZFFVNEHNCA8GK9S</t>
        </is>
      </c>
      <c r="J7937" s="8" t="inlineStr">
        <is>
          <t>11 - Restomod / Coachbuilt / Bespoke</t>
        </is>
      </c>
      <c r="K7937" s="12" t="n">
        <v>575000</v>
      </c>
      <c r="L7937" s="8" t="inlineStr">
        <is>
          <t>Indiana</t>
        </is>
      </c>
      <c r="M7937" s="13" t="n">
        <v>10408.58</v>
      </c>
      <c r="N7937" s="13" t="n">
        <v>8089.55</v>
      </c>
      <c r="O7937" s="8" t="n"/>
    </row>
    <row r="7938">
      <c r="A7938" s="8" t="inlineStr">
        <is>
          <t>CANON-202605-007866</t>
        </is>
      </c>
      <c r="B7938" s="9" t="inlineStr">
        <is>
          <t>2026-05</t>
        </is>
      </c>
      <c r="C7938" s="10" t="n">
        <v>46159</v>
      </c>
      <c r="D7938" s="9" t="inlineStr">
        <is>
          <t>Bound</t>
        </is>
      </c>
      <c r="E7938" s="8" t="inlineStr">
        <is>
          <t>Cassius Vandermeer</t>
        </is>
      </c>
      <c r="F7938" s="11" t="n">
        <v>2021</v>
      </c>
      <c r="G7938" s="8" t="inlineStr">
        <is>
          <t>Mercedes-Benz</t>
        </is>
      </c>
      <c r="H7938" s="8" t="inlineStr">
        <is>
          <t>AMG GT</t>
        </is>
      </c>
      <c r="I7938" s="8" t="inlineStr">
        <is>
          <t>LN1SW01W66KR1M4ZM</t>
        </is>
      </c>
      <c r="J7938" s="8" t="inlineStr">
        <is>
          <t>02 - Sports / GT</t>
        </is>
      </c>
      <c r="K7938" s="12" t="n">
        <v>460000</v>
      </c>
      <c r="L7938" s="8" t="inlineStr">
        <is>
          <t>Illinois</t>
        </is>
      </c>
      <c r="M7938" s="13" t="n">
        <v>8852.83</v>
      </c>
      <c r="N7938" s="13" t="n">
        <v>6880.42</v>
      </c>
      <c r="O7938" s="8" t="n"/>
    </row>
    <row r="7939">
      <c r="A7939" s="8" t="inlineStr">
        <is>
          <t>CANON-202605-007869</t>
        </is>
      </c>
      <c r="B7939" s="9" t="inlineStr">
        <is>
          <t>2026-05</t>
        </is>
      </c>
      <c r="C7939" s="10" t="n">
        <v>46157</v>
      </c>
      <c r="D7939" s="9" t="inlineStr">
        <is>
          <t>Bound</t>
        </is>
      </c>
      <c r="E7939" s="8" t="inlineStr">
        <is>
          <t>Mireille Underwood</t>
        </is>
      </c>
      <c r="F7939" s="11" t="n">
        <v>2001</v>
      </c>
      <c r="G7939" s="8" t="inlineStr">
        <is>
          <t>Mercedes-Benz</t>
        </is>
      </c>
      <c r="H7939" s="8" t="inlineStr">
        <is>
          <t>280SL Pagoda</t>
        </is>
      </c>
      <c r="I7939" s="8" t="inlineStr">
        <is>
          <t>RX391HD6JE7G8YHCX</t>
        </is>
      </c>
      <c r="J7939" s="8" t="inlineStr">
        <is>
          <t>07 - Post-War Classic (1946-1972)</t>
        </is>
      </c>
      <c r="K7939" s="12" t="n">
        <v>210000</v>
      </c>
      <c r="L7939" s="8" t="inlineStr">
        <is>
          <t>New York</t>
        </is>
      </c>
      <c r="M7939" s="13" t="n">
        <v>2890.87</v>
      </c>
      <c r="N7939" s="13" t="n">
        <v>2246.78</v>
      </c>
      <c r="O7939" s="8" t="n"/>
    </row>
    <row r="7940">
      <c r="A7940" s="8" t="inlineStr">
        <is>
          <t>CANON-202605-007870</t>
        </is>
      </c>
      <c r="B7940" s="9" t="inlineStr">
        <is>
          <t>2026-05</t>
        </is>
      </c>
      <c r="C7940" s="10" t="n">
        <v>46171</v>
      </c>
      <c r="D7940" s="9" t="inlineStr">
        <is>
          <t>Bound</t>
        </is>
      </c>
      <c r="E7940" s="8" t="inlineStr">
        <is>
          <t>Sunniva Delacroix</t>
        </is>
      </c>
      <c r="F7940" s="11" t="n">
        <v>1968</v>
      </c>
      <c r="G7940" s="8" t="inlineStr">
        <is>
          <t>Ferrari</t>
        </is>
      </c>
      <c r="H7940" s="8" t="inlineStr">
        <is>
          <t>296 GTB</t>
        </is>
      </c>
      <c r="I7940" s="8" t="inlineStr">
        <is>
          <t>TSYMWEG176K1RCU44</t>
        </is>
      </c>
      <c r="J7940" s="8" t="inlineStr">
        <is>
          <t>03 - Supercar</t>
        </is>
      </c>
      <c r="K7940" s="12" t="n">
        <v>1035000</v>
      </c>
      <c r="L7940" s="8" t="inlineStr">
        <is>
          <t>Massachusetts</t>
        </is>
      </c>
      <c r="M7940" s="13" t="n">
        <v>19528.3</v>
      </c>
      <c r="N7940" s="13" t="n">
        <v>15177.39</v>
      </c>
      <c r="O7940" s="8" t="n"/>
    </row>
    <row r="7941">
      <c r="A7941" s="8" t="inlineStr">
        <is>
          <t>CANON-202605-007872</t>
        </is>
      </c>
      <c r="B7941" s="9" t="inlineStr">
        <is>
          <t>2026-05</t>
        </is>
      </c>
      <c r="C7941" s="10" t="n">
        <v>46149</v>
      </c>
      <c r="D7941" s="9" t="inlineStr">
        <is>
          <t>Bound</t>
        </is>
      </c>
      <c r="E7941" s="8" t="inlineStr">
        <is>
          <t>Beatrix Merriweather</t>
        </is>
      </c>
      <c r="F7941" s="11" t="n">
        <v>1969</v>
      </c>
      <c r="G7941" s="8" t="inlineStr">
        <is>
          <t>Ferrari</t>
        </is>
      </c>
      <c r="H7941" s="8" t="inlineStr">
        <is>
          <t>296 GTB</t>
        </is>
      </c>
      <c r="I7941" s="8" t="inlineStr">
        <is>
          <t>HERFCFJF6V7GD7XVW</t>
        </is>
      </c>
      <c r="J7941" s="8" t="inlineStr">
        <is>
          <t>03 - Supercar</t>
        </is>
      </c>
      <c r="K7941" s="12" t="n">
        <v>405000</v>
      </c>
      <c r="L7941" s="8" t="inlineStr">
        <is>
          <t>Maryland</t>
        </is>
      </c>
      <c r="M7941" s="13" t="n">
        <v>8348.35</v>
      </c>
      <c r="N7941" s="13" t="n">
        <v>6488.34</v>
      </c>
      <c r="O7941" s="8" t="n"/>
    </row>
    <row r="7942">
      <c r="A7942" s="8" t="inlineStr">
        <is>
          <t>CANON-202605-007873</t>
        </is>
      </c>
      <c r="B7942" s="9" t="inlineStr">
        <is>
          <t>2026-05</t>
        </is>
      </c>
      <c r="C7942" s="10" t="n">
        <v>46145</v>
      </c>
      <c r="D7942" s="9" t="inlineStr">
        <is>
          <t>Bound</t>
        </is>
      </c>
      <c r="E7942" s="8" t="inlineStr">
        <is>
          <t>Cassius Okonkwo</t>
        </is>
      </c>
      <c r="F7942" s="11" t="n">
        <v>2014</v>
      </c>
      <c r="G7942" s="8" t="inlineStr">
        <is>
          <t>Porsche</t>
        </is>
      </c>
      <c r="H7942" s="8" t="inlineStr">
        <is>
          <t>911 Turbo S</t>
        </is>
      </c>
      <c r="I7942" s="8" t="inlineStr">
        <is>
          <t>BEHMU1HX63MTV9UG2</t>
        </is>
      </c>
      <c r="J7942" s="8" t="inlineStr">
        <is>
          <t>02 - Sports / GT</t>
        </is>
      </c>
      <c r="K7942" s="12" t="n">
        <v>550000</v>
      </c>
      <c r="L7942" s="8" t="inlineStr">
        <is>
          <t>Minnesota</t>
        </is>
      </c>
      <c r="M7942" s="13" t="n">
        <v>8903.77</v>
      </c>
      <c r="N7942" s="13" t="n">
        <v>6920.01</v>
      </c>
      <c r="O7942" s="8" t="n"/>
    </row>
    <row r="7943">
      <c r="A7943" s="8" t="inlineStr">
        <is>
          <t>CANON-202605-007874</t>
        </is>
      </c>
      <c r="B7943" s="9" t="inlineStr">
        <is>
          <t>2026-05</t>
        </is>
      </c>
      <c r="C7943" s="10" t="n">
        <v>46151</v>
      </c>
      <c r="D7943" s="9" t="inlineStr">
        <is>
          <t>Bound</t>
        </is>
      </c>
      <c r="E7943" s="8" t="inlineStr">
        <is>
          <t>Horace Kingsford</t>
        </is>
      </c>
      <c r="F7943" s="11" t="n">
        <v>1995</v>
      </c>
      <c r="G7943" s="8" t="inlineStr">
        <is>
          <t>Ferrari</t>
        </is>
      </c>
      <c r="H7943" s="8" t="inlineStr">
        <is>
          <t>SF90 Stradale</t>
        </is>
      </c>
      <c r="I7943" s="8" t="inlineStr">
        <is>
          <t>PEW19VG2CCKL14JV4</t>
        </is>
      </c>
      <c r="J7943" s="8" t="inlineStr">
        <is>
          <t>03 - Supercar</t>
        </is>
      </c>
      <c r="K7943" s="12" t="n">
        <v>1950000</v>
      </c>
      <c r="L7943" s="8" t="inlineStr">
        <is>
          <t>Texas</t>
        </is>
      </c>
      <c r="M7943" s="13" t="n">
        <v>33849.06</v>
      </c>
      <c r="N7943" s="13" t="n">
        <v>26307.49</v>
      </c>
      <c r="O7943" s="8" t="n"/>
    </row>
    <row r="7944">
      <c r="A7944" s="8" t="inlineStr">
        <is>
          <t>CANON-202605-007875</t>
        </is>
      </c>
      <c r="B7944" s="9" t="inlineStr">
        <is>
          <t>2026-05</t>
        </is>
      </c>
      <c r="C7944" s="10" t="n">
        <v>46158</v>
      </c>
      <c r="D7944" s="9" t="inlineStr">
        <is>
          <t>Bound</t>
        </is>
      </c>
      <c r="E7944" s="8" t="inlineStr">
        <is>
          <t>Callum Castellanos</t>
        </is>
      </c>
      <c r="F7944" s="11" t="n">
        <v>1975</v>
      </c>
      <c r="G7944" s="8" t="inlineStr">
        <is>
          <t>Ferrari</t>
        </is>
      </c>
      <c r="H7944" s="8" t="inlineStr">
        <is>
          <t>275 GTB/4</t>
        </is>
      </c>
      <c r="I7944" s="8" t="inlineStr">
        <is>
          <t>LPVHSZBLEGLDJ7483</t>
        </is>
      </c>
      <c r="J7944" s="8" t="inlineStr">
        <is>
          <t>07 - Post-War Classic (1946-1972)</t>
        </is>
      </c>
      <c r="K7944" s="12" t="n">
        <v>550000</v>
      </c>
      <c r="L7944" s="8" t="inlineStr">
        <is>
          <t>West Virginia</t>
        </is>
      </c>
      <c r="M7944" s="13" t="n">
        <v>5934.81</v>
      </c>
      <c r="N7944" s="13" t="n">
        <v>4612.53</v>
      </c>
      <c r="O7944" s="8" t="n"/>
    </row>
    <row r="7945">
      <c r="A7945" s="8" t="inlineStr">
        <is>
          <t>CANON-202605-007876</t>
        </is>
      </c>
      <c r="B7945" s="9" t="inlineStr">
        <is>
          <t>2026-05</t>
        </is>
      </c>
      <c r="C7945" s="10" t="n">
        <v>46164</v>
      </c>
      <c r="D7945" s="9" t="inlineStr">
        <is>
          <t>Bound</t>
        </is>
      </c>
      <c r="E7945" s="8" t="inlineStr">
        <is>
          <t>Thaddeus Chattopadhyay</t>
        </is>
      </c>
      <c r="F7945" s="11" t="n">
        <v>2015</v>
      </c>
      <c r="G7945" s="8" t="inlineStr">
        <is>
          <t>BMW</t>
        </is>
      </c>
      <c r="H7945" s="8" t="inlineStr">
        <is>
          <t>M8 Competition</t>
        </is>
      </c>
      <c r="I7945" s="8" t="inlineStr">
        <is>
          <t>87N3GEKZ6KAGNAZ5S</t>
        </is>
      </c>
      <c r="J7945" s="8" t="inlineStr">
        <is>
          <t>02 - Sports / GT</t>
        </is>
      </c>
      <c r="K7945" s="12" t="n">
        <v>530000</v>
      </c>
      <c r="L7945" s="8" t="inlineStr">
        <is>
          <t>Oregon</t>
        </is>
      </c>
      <c r="M7945" s="13" t="n">
        <v>7345</v>
      </c>
      <c r="N7945" s="13" t="n">
        <v>5708.53</v>
      </c>
      <c r="O7945" s="8" t="n"/>
    </row>
    <row r="7946">
      <c r="A7946" s="8" t="inlineStr">
        <is>
          <t>CANON-202605-007878</t>
        </is>
      </c>
      <c r="B7946" s="9" t="inlineStr">
        <is>
          <t>2026-05</t>
        </is>
      </c>
      <c r="C7946" s="10" t="n">
        <v>46167</v>
      </c>
      <c r="D7946" s="9" t="inlineStr">
        <is>
          <t>Bound</t>
        </is>
      </c>
      <c r="E7946" s="8" t="inlineStr">
        <is>
          <t>Ingrid Bellandi</t>
        </is>
      </c>
      <c r="F7946" s="11" t="n">
        <v>1994</v>
      </c>
      <c r="G7946" s="8" t="inlineStr">
        <is>
          <t>Porsche</t>
        </is>
      </c>
      <c r="H7946" s="8" t="inlineStr">
        <is>
          <t>911 Turbo S</t>
        </is>
      </c>
      <c r="I7946" s="8" t="inlineStr">
        <is>
          <t>2AWSJJXA71VZ8MJ99</t>
        </is>
      </c>
      <c r="J7946" s="8" t="inlineStr">
        <is>
          <t>02 - Sports / GT</t>
        </is>
      </c>
      <c r="K7946" s="12" t="n">
        <v>440000</v>
      </c>
      <c r="L7946" s="8" t="inlineStr">
        <is>
          <t>Tennessee</t>
        </is>
      </c>
      <c r="M7946" s="13" t="n">
        <v>6101.89</v>
      </c>
      <c r="N7946" s="13" t="n">
        <v>4742.39</v>
      </c>
      <c r="O7946" s="8" t="n"/>
    </row>
    <row r="7947">
      <c r="A7947" s="8" t="inlineStr">
        <is>
          <t>CANON-202605-007879</t>
        </is>
      </c>
      <c r="B7947" s="9" t="inlineStr">
        <is>
          <t>2026-05</t>
        </is>
      </c>
      <c r="C7947" s="10" t="n">
        <v>46149</v>
      </c>
      <c r="D7947" s="9" t="inlineStr">
        <is>
          <t>Bound</t>
        </is>
      </c>
      <c r="E7947" s="8" t="inlineStr">
        <is>
          <t>Mireille Castellanos</t>
        </is>
      </c>
      <c r="F7947" s="11" t="n">
        <v>2018</v>
      </c>
      <c r="G7947" s="8" t="inlineStr">
        <is>
          <t>McLaren</t>
        </is>
      </c>
      <c r="H7947" s="8" t="inlineStr">
        <is>
          <t>750S</t>
        </is>
      </c>
      <c r="I7947" s="8" t="inlineStr">
        <is>
          <t>0H4EE3JEC5R2LA8Z1</t>
        </is>
      </c>
      <c r="J7947" s="8" t="inlineStr">
        <is>
          <t>03 - Supercar</t>
        </is>
      </c>
      <c r="K7947" s="12" t="n">
        <v>1190000</v>
      </c>
      <c r="L7947" s="8" t="inlineStr">
        <is>
          <t>Connecticut</t>
        </is>
      </c>
      <c r="M7947" s="13" t="n">
        <v>20117.74</v>
      </c>
      <c r="N7947" s="13" t="n">
        <v>15635.51</v>
      </c>
      <c r="O7947" s="8" t="n"/>
    </row>
    <row r="7948">
      <c r="A7948" s="8" t="inlineStr">
        <is>
          <t>CANON-202605-007880</t>
        </is>
      </c>
      <c r="B7948" s="9" t="inlineStr">
        <is>
          <t>2026-05</t>
        </is>
      </c>
      <c r="C7948" s="10" t="n">
        <v>46156</v>
      </c>
      <c r="D7948" s="9" t="inlineStr">
        <is>
          <t>Bound</t>
        </is>
      </c>
      <c r="E7948" s="8" t="inlineStr">
        <is>
          <t>Ingrid Kingsford</t>
        </is>
      </c>
      <c r="F7948" s="11" t="n">
        <v>1959</v>
      </c>
      <c r="G7948" s="8" t="inlineStr">
        <is>
          <t>Aston Martin</t>
        </is>
      </c>
      <c r="H7948" s="8" t="inlineStr">
        <is>
          <t>DB12</t>
        </is>
      </c>
      <c r="I7948" s="8" t="inlineStr">
        <is>
          <t>CCL2936PKADLYTTAF</t>
        </is>
      </c>
      <c r="J7948" s="8" t="inlineStr">
        <is>
          <t>02 - Sports / GT</t>
        </is>
      </c>
      <c r="K7948" s="12" t="n">
        <v>240000</v>
      </c>
      <c r="L7948" s="8" t="inlineStr">
        <is>
          <t>New Jersey</t>
        </is>
      </c>
      <c r="M7948" s="13" t="n">
        <v>3791.09</v>
      </c>
      <c r="N7948" s="13" t="n">
        <v>2946.44</v>
      </c>
      <c r="O7948" s="8" t="n"/>
    </row>
    <row r="7949">
      <c r="A7949" s="8" t="inlineStr">
        <is>
          <t>CANON-202605-007881</t>
        </is>
      </c>
      <c r="B7949" s="9" t="inlineStr">
        <is>
          <t>2026-05</t>
        </is>
      </c>
      <c r="C7949" s="10" t="n">
        <v>46163</v>
      </c>
      <c r="D7949" s="9" t="inlineStr">
        <is>
          <t>Bound</t>
        </is>
      </c>
      <c r="E7949" s="8" t="inlineStr">
        <is>
          <t>Emiliano Kingsford</t>
        </is>
      </c>
      <c r="F7949" s="11" t="n">
        <v>1988</v>
      </c>
      <c r="G7949" s="8" t="inlineStr">
        <is>
          <t>Aston Martin</t>
        </is>
      </c>
      <c r="H7949" s="8" t="inlineStr">
        <is>
          <t>DB12</t>
        </is>
      </c>
      <c r="I7949" s="8" t="inlineStr">
        <is>
          <t>U7HH5D2HTDFK5GKAF</t>
        </is>
      </c>
      <c r="J7949" s="8" t="inlineStr">
        <is>
          <t>02 - Sports / GT</t>
        </is>
      </c>
      <c r="K7949" s="12" t="n">
        <v>340000</v>
      </c>
      <c r="L7949" s="8" t="inlineStr">
        <is>
          <t>Texas</t>
        </is>
      </c>
      <c r="M7949" s="13" t="n">
        <v>5533.02</v>
      </c>
      <c r="N7949" s="13" t="n">
        <v>4300.26</v>
      </c>
      <c r="O7949" s="8" t="n"/>
    </row>
    <row r="7950">
      <c r="A7950" s="8" t="inlineStr">
        <is>
          <t>CANON-202605-007883</t>
        </is>
      </c>
      <c r="B7950" s="9" t="inlineStr">
        <is>
          <t>2026-05</t>
        </is>
      </c>
      <c r="C7950" s="10" t="n">
        <v>46144</v>
      </c>
      <c r="D7950" s="9" t="inlineStr">
        <is>
          <t>Bound</t>
        </is>
      </c>
      <c r="E7950" s="8" t="inlineStr">
        <is>
          <t>Ottilie Merriweather</t>
        </is>
      </c>
      <c r="F7950" s="11" t="n">
        <v>1989</v>
      </c>
      <c r="G7950" s="8" t="inlineStr">
        <is>
          <t>BMW</t>
        </is>
      </c>
      <c r="H7950" s="8" t="inlineStr">
        <is>
          <t>M8 Competition</t>
        </is>
      </c>
      <c r="I7950" s="8" t="inlineStr">
        <is>
          <t>PH5YJCSKA0KT3Y47B</t>
        </is>
      </c>
      <c r="J7950" s="8" t="inlineStr">
        <is>
          <t>02 - Sports / GT</t>
        </is>
      </c>
      <c r="K7950" s="12" t="n">
        <v>370000</v>
      </c>
      <c r="L7950" s="8" t="inlineStr">
        <is>
          <t>New Jersey</t>
        </is>
      </c>
      <c r="M7950" s="13" t="n">
        <v>4764.62</v>
      </c>
      <c r="N7950" s="13" t="n">
        <v>3703.06</v>
      </c>
      <c r="O7950" s="8" t="n"/>
    </row>
    <row r="7951">
      <c r="A7951" s="8" t="inlineStr">
        <is>
          <t>CANON-202605-007884</t>
        </is>
      </c>
      <c r="B7951" s="9" t="inlineStr">
        <is>
          <t>2026-05</t>
        </is>
      </c>
      <c r="C7951" s="10" t="n">
        <v>46164</v>
      </c>
      <c r="D7951" s="9" t="inlineStr">
        <is>
          <t>Bound</t>
        </is>
      </c>
      <c r="E7951" s="8" t="inlineStr">
        <is>
          <t>Everett Vasquez</t>
        </is>
      </c>
      <c r="F7951" s="11" t="n">
        <v>1961</v>
      </c>
      <c r="G7951" s="8" t="inlineStr">
        <is>
          <t>Ferrari</t>
        </is>
      </c>
      <c r="H7951" s="8" t="inlineStr">
        <is>
          <t>SF90 Stradale</t>
        </is>
      </c>
      <c r="I7951" s="8" t="inlineStr">
        <is>
          <t>U4UFVC6GPKGE0DX5R</t>
        </is>
      </c>
      <c r="J7951" s="8" t="inlineStr">
        <is>
          <t>03 - Supercar</t>
        </is>
      </c>
      <c r="K7951" s="12" t="n">
        <v>560000</v>
      </c>
      <c r="L7951" s="8" t="inlineStr">
        <is>
          <t>California</t>
        </is>
      </c>
      <c r="M7951" s="13" t="n">
        <v>13550.94</v>
      </c>
      <c r="N7951" s="13" t="n">
        <v>10531.79</v>
      </c>
      <c r="O7951" s="8" t="n"/>
    </row>
    <row r="7952">
      <c r="A7952" s="8" t="inlineStr">
        <is>
          <t>CANON-202605-007886</t>
        </is>
      </c>
      <c r="B7952" s="9" t="inlineStr">
        <is>
          <t>2026-05</t>
        </is>
      </c>
      <c r="C7952" s="10" t="n">
        <v>46162</v>
      </c>
      <c r="D7952" s="9" t="inlineStr">
        <is>
          <t>Bound</t>
        </is>
      </c>
      <c r="E7952" s="8" t="inlineStr">
        <is>
          <t>Cassius Bellandi</t>
        </is>
      </c>
      <c r="F7952" s="11" t="n">
        <v>2002</v>
      </c>
      <c r="G7952" s="8" t="inlineStr">
        <is>
          <t>Bentley</t>
        </is>
      </c>
      <c r="H7952" s="8" t="inlineStr">
        <is>
          <t>Continental GT</t>
        </is>
      </c>
      <c r="I7952" s="8" t="inlineStr">
        <is>
          <t>A6UC1DK29SZMREF4H</t>
        </is>
      </c>
      <c r="J7952" s="8" t="inlineStr">
        <is>
          <t>02 - Sports / GT</t>
        </is>
      </c>
      <c r="K7952" s="12" t="n">
        <v>1545000</v>
      </c>
      <c r="L7952" s="8" t="inlineStr">
        <is>
          <t>Delaware</t>
        </is>
      </c>
      <c r="M7952" s="13" t="n">
        <v>20041.27</v>
      </c>
      <c r="N7952" s="13" t="n">
        <v>15576.08</v>
      </c>
      <c r="O7952" s="8" t="n"/>
    </row>
    <row r="7953">
      <c r="A7953" s="8" t="inlineStr">
        <is>
          <t>CANON-202605-007887</t>
        </is>
      </c>
      <c r="B7953" s="9" t="inlineStr">
        <is>
          <t>2026-05</t>
        </is>
      </c>
      <c r="C7953" s="10" t="n">
        <v>46149</v>
      </c>
      <c r="D7953" s="9" t="inlineStr">
        <is>
          <t>Bound</t>
        </is>
      </c>
      <c r="E7953" s="8" t="inlineStr">
        <is>
          <t>Ottilie Castellanos</t>
        </is>
      </c>
      <c r="F7953" s="11" t="n">
        <v>2010</v>
      </c>
      <c r="G7953" s="8" t="inlineStr">
        <is>
          <t>Mercedes-Benz</t>
        </is>
      </c>
      <c r="H7953" s="8" t="inlineStr">
        <is>
          <t>280SL Pagoda</t>
        </is>
      </c>
      <c r="I7953" s="8" t="inlineStr">
        <is>
          <t>03VKHYYZGG00YSXL1</t>
        </is>
      </c>
      <c r="J7953" s="8" t="inlineStr">
        <is>
          <t>07 - Post-War Classic (1946-1972)</t>
        </is>
      </c>
      <c r="K7953" s="12" t="n">
        <v>825000</v>
      </c>
      <c r="L7953" s="8" t="inlineStr">
        <is>
          <t>Texas</t>
        </is>
      </c>
      <c r="M7953" s="13" t="n">
        <v>7697.41</v>
      </c>
      <c r="N7953" s="13" t="n">
        <v>5982.43</v>
      </c>
      <c r="O7953" s="8" t="n"/>
    </row>
    <row r="7954">
      <c r="A7954" s="8" t="inlineStr">
        <is>
          <t>CANON-202605-007889</t>
        </is>
      </c>
      <c r="B7954" s="9" t="inlineStr">
        <is>
          <t>2026-05</t>
        </is>
      </c>
      <c r="C7954" s="10" t="n">
        <v>46160</v>
      </c>
      <c r="D7954" s="9" t="inlineStr">
        <is>
          <t>Bound</t>
        </is>
      </c>
      <c r="E7954" s="8" t="inlineStr">
        <is>
          <t>Fitzgerald Vandermeer</t>
        </is>
      </c>
      <c r="F7954" s="11" t="n">
        <v>2006</v>
      </c>
      <c r="G7954" s="8" t="inlineStr">
        <is>
          <t>Bentley</t>
        </is>
      </c>
      <c r="H7954" s="8" t="inlineStr">
        <is>
          <t>Continental GT</t>
        </is>
      </c>
      <c r="I7954" s="8" t="inlineStr">
        <is>
          <t>KT46158YLYMG7KS8V</t>
        </is>
      </c>
      <c r="J7954" s="8" t="inlineStr">
        <is>
          <t>02 - Sports / GT</t>
        </is>
      </c>
      <c r="K7954" s="12" t="n">
        <v>525000</v>
      </c>
      <c r="L7954" s="8" t="inlineStr">
        <is>
          <t>Colorado</t>
        </is>
      </c>
      <c r="M7954" s="13" t="n">
        <v>7082.55</v>
      </c>
      <c r="N7954" s="13" t="n">
        <v>5504.56</v>
      </c>
      <c r="O7954" s="8" t="n"/>
    </row>
    <row r="7955">
      <c r="A7955" s="8" t="inlineStr">
        <is>
          <t>CANON-202605-007891</t>
        </is>
      </c>
      <c r="B7955" s="9" t="inlineStr">
        <is>
          <t>2026-05</t>
        </is>
      </c>
      <c r="C7955" s="10" t="n">
        <v>46156</v>
      </c>
      <c r="D7955" s="9" t="inlineStr">
        <is>
          <t>Bound</t>
        </is>
      </c>
      <c r="E7955" s="8" t="inlineStr">
        <is>
          <t>Leopold Kingsford</t>
        </is>
      </c>
      <c r="F7955" s="11" t="n">
        <v>2021</v>
      </c>
      <c r="G7955" s="8" t="inlineStr">
        <is>
          <t>Mercedes-Benz</t>
        </is>
      </c>
      <c r="H7955" s="8" t="inlineStr">
        <is>
          <t>280SL Pagoda</t>
        </is>
      </c>
      <c r="I7955" s="8" t="inlineStr">
        <is>
          <t>TETHRR8BGBW2686DC</t>
        </is>
      </c>
      <c r="J7955" s="8" t="inlineStr">
        <is>
          <t>07 - Post-War Classic (1946-1972)</t>
        </is>
      </c>
      <c r="K7955" s="12" t="n">
        <v>1950000</v>
      </c>
      <c r="L7955" s="8" t="inlineStr">
        <is>
          <t>Illinois</t>
        </is>
      </c>
      <c r="M7955" s="13" t="n">
        <v>19014.34</v>
      </c>
      <c r="N7955" s="13" t="n">
        <v>14777.95</v>
      </c>
      <c r="O7955" s="8" t="n"/>
    </row>
    <row r="7956">
      <c r="A7956" s="8" t="inlineStr">
        <is>
          <t>CANON-202605-007892</t>
        </is>
      </c>
      <c r="B7956" s="9" t="inlineStr">
        <is>
          <t>2026-05</t>
        </is>
      </c>
      <c r="C7956" s="10" t="n">
        <v>46151</v>
      </c>
      <c r="D7956" s="9" t="inlineStr">
        <is>
          <t>Bound</t>
        </is>
      </c>
      <c r="E7956" s="8" t="inlineStr">
        <is>
          <t>Leopold Larsson</t>
        </is>
      </c>
      <c r="F7956" s="11" t="n">
        <v>2010</v>
      </c>
      <c r="G7956" s="8" t="inlineStr">
        <is>
          <t>Ferrari</t>
        </is>
      </c>
      <c r="H7956" s="8" t="inlineStr">
        <is>
          <t>296 GTB</t>
        </is>
      </c>
      <c r="I7956" s="8" t="inlineStr">
        <is>
          <t>98CBGXW2DLS93CF3K</t>
        </is>
      </c>
      <c r="J7956" s="8" t="inlineStr">
        <is>
          <t>03 - Supercar</t>
        </is>
      </c>
      <c r="K7956" s="12" t="n">
        <v>505000</v>
      </c>
      <c r="L7956" s="8" t="inlineStr">
        <is>
          <t>South Carolina</t>
        </is>
      </c>
      <c r="M7956" s="13" t="n">
        <v>11224.34</v>
      </c>
      <c r="N7956" s="13" t="n">
        <v>8723.559999999999</v>
      </c>
      <c r="O7956" s="8" t="n"/>
    </row>
    <row r="7957">
      <c r="A7957" s="8" t="inlineStr">
        <is>
          <t>CANON-202605-007894</t>
        </is>
      </c>
      <c r="B7957" s="9" t="inlineStr">
        <is>
          <t>2026-05</t>
        </is>
      </c>
      <c r="C7957" s="10" t="n">
        <v>46146</v>
      </c>
      <c r="D7957" s="9" t="inlineStr">
        <is>
          <t>Bound</t>
        </is>
      </c>
      <c r="E7957" s="8" t="inlineStr">
        <is>
          <t>Noor Merriweather</t>
        </is>
      </c>
      <c r="F7957" s="11" t="n">
        <v>1966</v>
      </c>
      <c r="G7957" s="8" t="inlineStr">
        <is>
          <t>BMW</t>
        </is>
      </c>
      <c r="H7957" s="8" t="inlineStr">
        <is>
          <t>M8 Competition</t>
        </is>
      </c>
      <c r="I7957" s="8" t="inlineStr">
        <is>
          <t>H4MZWEN4WM32DJEWA</t>
        </is>
      </c>
      <c r="J7957" s="8" t="inlineStr">
        <is>
          <t>02 - Sports / GT</t>
        </is>
      </c>
      <c r="K7957" s="12" t="n">
        <v>330000</v>
      </c>
      <c r="L7957" s="8" t="inlineStr">
        <is>
          <t>Georgia</t>
        </is>
      </c>
      <c r="M7957" s="13" t="n">
        <v>5230.19</v>
      </c>
      <c r="N7957" s="13" t="n">
        <v>4064.9</v>
      </c>
      <c r="O7957" s="8" t="n"/>
    </row>
    <row r="7958">
      <c r="A7958" s="8" t="inlineStr">
        <is>
          <t>CANON-202605-007895</t>
        </is>
      </c>
      <c r="B7958" s="9" t="inlineStr">
        <is>
          <t>2026-05</t>
        </is>
      </c>
      <c r="C7958" s="10" t="n">
        <v>46170</v>
      </c>
      <c r="D7958" s="9" t="inlineStr">
        <is>
          <t>Bound</t>
        </is>
      </c>
      <c r="E7958" s="8" t="inlineStr">
        <is>
          <t>Anouk Montoya</t>
        </is>
      </c>
      <c r="F7958" s="11" t="n">
        <v>1962</v>
      </c>
      <c r="G7958" s="8" t="inlineStr">
        <is>
          <t>McLaren</t>
        </is>
      </c>
      <c r="H7958" s="8" t="inlineStr">
        <is>
          <t>750S</t>
        </is>
      </c>
      <c r="I7958" s="8" t="inlineStr">
        <is>
          <t>RR7Z82CHHE50KC1DP</t>
        </is>
      </c>
      <c r="J7958" s="8" t="inlineStr">
        <is>
          <t>03 - Supercar</t>
        </is>
      </c>
      <c r="K7958" s="12" t="n">
        <v>830000</v>
      </c>
      <c r="L7958" s="8" t="inlineStr">
        <is>
          <t>Rhode Island</t>
        </is>
      </c>
      <c r="M7958" s="13" t="n">
        <v>20381.98</v>
      </c>
      <c r="N7958" s="13" t="n">
        <v>15840.87</v>
      </c>
      <c r="O7958" s="8" t="n"/>
    </row>
    <row r="7959">
      <c r="A7959" s="8" t="inlineStr">
        <is>
          <t>CANON-202605-007896</t>
        </is>
      </c>
      <c r="B7959" s="9" t="inlineStr">
        <is>
          <t>2026-05</t>
        </is>
      </c>
      <c r="C7959" s="10" t="n">
        <v>46164</v>
      </c>
      <c r="D7959" s="9" t="inlineStr">
        <is>
          <t>Bound</t>
        </is>
      </c>
      <c r="E7959" s="8" t="inlineStr">
        <is>
          <t>Emiliano Farkas</t>
        </is>
      </c>
      <c r="F7959" s="11" t="n">
        <v>1988</v>
      </c>
      <c r="G7959" s="8" t="inlineStr">
        <is>
          <t>Maserati</t>
        </is>
      </c>
      <c r="H7959" s="8" t="inlineStr">
        <is>
          <t>GranTurismo</t>
        </is>
      </c>
      <c r="I7959" s="8" t="inlineStr">
        <is>
          <t>R05WGZ2BKUM1CF8BK</t>
        </is>
      </c>
      <c r="J7959" s="8" t="inlineStr">
        <is>
          <t>02 - Sports / GT</t>
        </is>
      </c>
      <c r="K7959" s="12" t="n">
        <v>770000</v>
      </c>
      <c r="L7959" s="8" t="inlineStr">
        <is>
          <t>North Carolina</t>
        </is>
      </c>
      <c r="M7959" s="13" t="n">
        <v>10859.91</v>
      </c>
      <c r="N7959" s="13" t="n">
        <v>8440.32</v>
      </c>
      <c r="O7959" s="8" t="n"/>
    </row>
    <row r="7960">
      <c r="A7960" s="8" t="inlineStr">
        <is>
          <t>CANON-202605-007897</t>
        </is>
      </c>
      <c r="B7960" s="9" t="inlineStr">
        <is>
          <t>2026-05</t>
        </is>
      </c>
      <c r="C7960" s="10" t="n">
        <v>46151</v>
      </c>
      <c r="D7960" s="9" t="inlineStr">
        <is>
          <t>Bound</t>
        </is>
      </c>
      <c r="E7960" s="8" t="inlineStr">
        <is>
          <t>Noor Okonkwo</t>
        </is>
      </c>
      <c r="F7960" s="11" t="n">
        <v>2019</v>
      </c>
      <c r="G7960" s="8" t="inlineStr">
        <is>
          <t>Ferrari</t>
        </is>
      </c>
      <c r="H7960" s="8" t="inlineStr">
        <is>
          <t>296 GTB</t>
        </is>
      </c>
      <c r="I7960" s="8" t="inlineStr">
        <is>
          <t>KJEVRUACBGML99TCB</t>
        </is>
      </c>
      <c r="J7960" s="8" t="inlineStr">
        <is>
          <t>03 - Supercar</t>
        </is>
      </c>
      <c r="K7960" s="12" t="n">
        <v>990000</v>
      </c>
      <c r="L7960" s="8" t="inlineStr">
        <is>
          <t>California</t>
        </is>
      </c>
      <c r="M7960" s="13" t="n">
        <v>23956.13</v>
      </c>
      <c r="N7960" s="13" t="n">
        <v>18618.7</v>
      </c>
      <c r="O7960" s="8" t="n"/>
    </row>
    <row r="7961">
      <c r="A7961" s="8" t="inlineStr">
        <is>
          <t>CANON-202605-007899</t>
        </is>
      </c>
      <c r="B7961" s="9" t="inlineStr">
        <is>
          <t>2026-05</t>
        </is>
      </c>
      <c r="C7961" s="10" t="n">
        <v>46157</v>
      </c>
      <c r="D7961" s="9" t="inlineStr">
        <is>
          <t>Bound</t>
        </is>
      </c>
      <c r="E7961" s="8" t="inlineStr">
        <is>
          <t>Cassius Kingsford</t>
        </is>
      </c>
      <c r="F7961" s="11" t="n">
        <v>1955</v>
      </c>
      <c r="G7961" s="8" t="inlineStr">
        <is>
          <t>Aston Martin</t>
        </is>
      </c>
      <c r="H7961" s="8" t="inlineStr">
        <is>
          <t>DB12</t>
        </is>
      </c>
      <c r="I7961" s="8" t="inlineStr">
        <is>
          <t>9Y6KUJ85SGMX2D8A3</t>
        </is>
      </c>
      <c r="J7961" s="8" t="inlineStr">
        <is>
          <t>02 - Sports / GT</t>
        </is>
      </c>
      <c r="K7961" s="12" t="n">
        <v>990000</v>
      </c>
      <c r="L7961" s="8" t="inlineStr">
        <is>
          <t>North Carolina</t>
        </is>
      </c>
      <c r="M7961" s="13" t="n">
        <v>13962.74</v>
      </c>
      <c r="N7961" s="13" t="n">
        <v>10851.84</v>
      </c>
      <c r="O7961" s="8" t="n"/>
    </row>
    <row r="7962">
      <c r="A7962" s="8" t="inlineStr">
        <is>
          <t>CANON-202605-007900</t>
        </is>
      </c>
      <c r="B7962" s="9" t="inlineStr">
        <is>
          <t>2026-05</t>
        </is>
      </c>
      <c r="C7962" s="10" t="n">
        <v>46145</v>
      </c>
      <c r="D7962" s="9" t="inlineStr">
        <is>
          <t>Bound</t>
        </is>
      </c>
      <c r="E7962" s="8" t="inlineStr">
        <is>
          <t>Callum Pennington</t>
        </is>
      </c>
      <c r="F7962" s="11" t="n">
        <v>1977</v>
      </c>
      <c r="G7962" s="8" t="inlineStr">
        <is>
          <t>Aston Martin</t>
        </is>
      </c>
      <c r="H7962" s="8" t="inlineStr">
        <is>
          <t>DB12</t>
        </is>
      </c>
      <c r="I7962" s="8" t="inlineStr">
        <is>
          <t>GTGKRV9N9B4D88P09</t>
        </is>
      </c>
      <c r="J7962" s="8" t="inlineStr">
        <is>
          <t>02 - Sports / GT</t>
        </is>
      </c>
      <c r="K7962" s="12" t="n">
        <v>1575000</v>
      </c>
      <c r="L7962" s="8" t="inlineStr">
        <is>
          <t>Arkansas</t>
        </is>
      </c>
      <c r="M7962" s="13" t="n">
        <v>22555.19</v>
      </c>
      <c r="N7962" s="13" t="n">
        <v>17529.89</v>
      </c>
      <c r="O7962" s="8" t="n"/>
    </row>
    <row r="7963">
      <c r="A7963" s="8" t="inlineStr">
        <is>
          <t>CANON-202605-007901</t>
        </is>
      </c>
      <c r="B7963" s="9" t="inlineStr">
        <is>
          <t>2026-05</t>
        </is>
      </c>
      <c r="C7963" s="10" t="n">
        <v>46159</v>
      </c>
      <c r="D7963" s="9" t="inlineStr">
        <is>
          <t>Bound</t>
        </is>
      </c>
      <c r="E7963" s="8" t="inlineStr">
        <is>
          <t>Beatrix Chattopadhyay</t>
        </is>
      </c>
      <c r="F7963" s="11" t="n">
        <v>1983</v>
      </c>
      <c r="G7963" s="8" t="inlineStr">
        <is>
          <t>Jaguar</t>
        </is>
      </c>
      <c r="H7963" s="8" t="inlineStr">
        <is>
          <t>E-Type Series 1</t>
        </is>
      </c>
      <c r="I7963" s="8" t="inlineStr">
        <is>
          <t>PJ1534JGGW52Y68E2</t>
        </is>
      </c>
      <c r="J7963" s="8" t="inlineStr">
        <is>
          <t>07 - Post-War Classic (1946-1972)</t>
        </is>
      </c>
      <c r="K7963" s="12" t="n">
        <v>1950000</v>
      </c>
      <c r="L7963" s="8" t="inlineStr">
        <is>
          <t>Texas</t>
        </is>
      </c>
      <c r="M7963" s="13" t="n">
        <v>16078.3</v>
      </c>
      <c r="N7963" s="13" t="n">
        <v>12496.05</v>
      </c>
      <c r="O7963" s="8" t="n"/>
    </row>
    <row r="7964">
      <c r="A7964" s="8" t="inlineStr">
        <is>
          <t>CANON-202605-007903</t>
        </is>
      </c>
      <c r="B7964" s="9" t="inlineStr">
        <is>
          <t>2026-05</t>
        </is>
      </c>
      <c r="C7964" s="10" t="n">
        <v>46149</v>
      </c>
      <c r="D7964" s="9" t="inlineStr">
        <is>
          <t>Bound</t>
        </is>
      </c>
      <c r="E7964" s="8" t="inlineStr">
        <is>
          <t>Desmond Chattopadhyay</t>
        </is>
      </c>
      <c r="F7964" s="11" t="n">
        <v>1992</v>
      </c>
      <c r="G7964" s="8" t="inlineStr">
        <is>
          <t>BMW</t>
        </is>
      </c>
      <c r="H7964" s="8" t="inlineStr">
        <is>
          <t>M8 Competition</t>
        </is>
      </c>
      <c r="I7964" s="8" t="inlineStr">
        <is>
          <t>B2332JCZFN37UR5V3</t>
        </is>
      </c>
      <c r="J7964" s="8" t="inlineStr">
        <is>
          <t>02 - Sports / GT</t>
        </is>
      </c>
      <c r="K7964" s="12" t="n">
        <v>210000</v>
      </c>
      <c r="L7964" s="8" t="inlineStr">
        <is>
          <t>Nevada</t>
        </is>
      </c>
      <c r="M7964" s="13" t="n">
        <v>4264.98</v>
      </c>
      <c r="N7964" s="13" t="n">
        <v>3314.74</v>
      </c>
      <c r="O7964" s="8" t="n"/>
    </row>
    <row r="7965">
      <c r="A7965" s="8" t="inlineStr">
        <is>
          <t>CANON-202605-007904</t>
        </is>
      </c>
      <c r="B7965" s="9" t="inlineStr">
        <is>
          <t>2026-05</t>
        </is>
      </c>
      <c r="C7965" s="10" t="n">
        <v>46145</v>
      </c>
      <c r="D7965" s="9" t="inlineStr">
        <is>
          <t>Bound</t>
        </is>
      </c>
      <c r="E7965" s="8" t="inlineStr">
        <is>
          <t>Aurelio Farkas</t>
        </is>
      </c>
      <c r="F7965" s="11" t="n">
        <v>1959</v>
      </c>
      <c r="G7965" s="8" t="inlineStr">
        <is>
          <t>Ferrari</t>
        </is>
      </c>
      <c r="H7965" s="8" t="inlineStr">
        <is>
          <t>296 GTB</t>
        </is>
      </c>
      <c r="I7965" s="8" t="inlineStr">
        <is>
          <t>294TGAANS35T12W1E</t>
        </is>
      </c>
      <c r="J7965" s="8" t="inlineStr">
        <is>
          <t>03 - Supercar</t>
        </is>
      </c>
      <c r="K7965" s="12" t="n">
        <v>405000</v>
      </c>
      <c r="L7965" s="8" t="inlineStr">
        <is>
          <t>Michigan</t>
        </is>
      </c>
      <c r="M7965" s="13" t="n">
        <v>13620.99</v>
      </c>
      <c r="N7965" s="13" t="n">
        <v>10586.23</v>
      </c>
      <c r="O7965" s="8" t="n"/>
    </row>
    <row r="7966">
      <c r="A7966" s="8" t="inlineStr">
        <is>
          <t>CANON-202605-007905</t>
        </is>
      </c>
      <c r="B7966" s="9" t="inlineStr">
        <is>
          <t>2026-05</t>
        </is>
      </c>
      <c r="C7966" s="10" t="n">
        <v>46162</v>
      </c>
      <c r="D7966" s="9" t="inlineStr">
        <is>
          <t>Bound</t>
        </is>
      </c>
      <c r="E7966" s="8" t="inlineStr">
        <is>
          <t>Saoirse Merriweather</t>
        </is>
      </c>
      <c r="F7966" s="11" t="n">
        <v>1988</v>
      </c>
      <c r="G7966" s="8" t="inlineStr">
        <is>
          <t>Mercedes-Benz</t>
        </is>
      </c>
      <c r="H7966" s="8" t="inlineStr">
        <is>
          <t>AMG GT</t>
        </is>
      </c>
      <c r="I7966" s="8" t="inlineStr">
        <is>
          <t>F8078WNB857200YSZ</t>
        </is>
      </c>
      <c r="J7966" s="8" t="inlineStr">
        <is>
          <t>02 - Sports / GT</t>
        </is>
      </c>
      <c r="K7966" s="12" t="n">
        <v>495000</v>
      </c>
      <c r="L7966" s="8" t="inlineStr">
        <is>
          <t>Alabama</t>
        </is>
      </c>
      <c r="M7966" s="13" t="n">
        <v>8895.99</v>
      </c>
      <c r="N7966" s="13" t="n">
        <v>6913.96</v>
      </c>
      <c r="O7966" s="8" t="n"/>
    </row>
    <row r="7967">
      <c r="A7967" s="8" t="inlineStr">
        <is>
          <t>CANON-202605-007907</t>
        </is>
      </c>
      <c r="B7967" s="9" t="inlineStr">
        <is>
          <t>2026-05</t>
        </is>
      </c>
      <c r="C7967" s="10" t="n">
        <v>46160</v>
      </c>
      <c r="D7967" s="9" t="inlineStr">
        <is>
          <t>Bound</t>
        </is>
      </c>
      <c r="E7967" s="8" t="inlineStr">
        <is>
          <t>Desmond Underwood</t>
        </is>
      </c>
      <c r="F7967" s="11" t="n">
        <v>1995</v>
      </c>
      <c r="G7967" s="8" t="inlineStr">
        <is>
          <t>BMW</t>
        </is>
      </c>
      <c r="H7967" s="8" t="inlineStr">
        <is>
          <t>M8 Competition</t>
        </is>
      </c>
      <c r="I7967" s="8" t="inlineStr">
        <is>
          <t>NRK0BPTRMUP4CCL0T</t>
        </is>
      </c>
      <c r="J7967" s="8" t="inlineStr">
        <is>
          <t>02 - Sports / GT</t>
        </is>
      </c>
      <c r="K7967" s="12" t="n">
        <v>635000</v>
      </c>
      <c r="L7967" s="8" t="inlineStr">
        <is>
          <t>California</t>
        </is>
      </c>
      <c r="M7967" s="13" t="n">
        <v>10513.44</v>
      </c>
      <c r="N7967" s="13" t="n">
        <v>8171.05</v>
      </c>
      <c r="O7967" s="8" t="n"/>
    </row>
    <row r="7968">
      <c r="A7968" s="8" t="inlineStr">
        <is>
          <t>CANON-202605-007910</t>
        </is>
      </c>
      <c r="B7968" s="9" t="inlineStr">
        <is>
          <t>2026-05</t>
        </is>
      </c>
      <c r="C7968" s="10" t="n">
        <v>46173</v>
      </c>
      <c r="D7968" s="9" t="inlineStr">
        <is>
          <t>Bound</t>
        </is>
      </c>
      <c r="E7968" s="8" t="inlineStr">
        <is>
          <t>Sunniva Pennington</t>
        </is>
      </c>
      <c r="F7968" s="11" t="n">
        <v>1975</v>
      </c>
      <c r="G7968" s="8" t="inlineStr">
        <is>
          <t>Mercedes-Benz</t>
        </is>
      </c>
      <c r="H7968" s="8" t="inlineStr">
        <is>
          <t>AMG GT</t>
        </is>
      </c>
      <c r="I7968" s="8" t="inlineStr">
        <is>
          <t>JK7GVZVWLAD3E0AL6</t>
        </is>
      </c>
      <c r="J7968" s="8" t="inlineStr">
        <is>
          <t>02 - Sports / GT</t>
        </is>
      </c>
      <c r="K7968" s="12" t="n">
        <v>570000</v>
      </c>
      <c r="L7968" s="8" t="inlineStr">
        <is>
          <t>New Hampshire</t>
        </is>
      </c>
      <c r="M7968" s="13" t="n">
        <v>7270.19</v>
      </c>
      <c r="N7968" s="13" t="n">
        <v>5650.39</v>
      </c>
      <c r="O7968" s="8" t="n"/>
    </row>
    <row r="7969">
      <c r="A7969" s="8" t="inlineStr">
        <is>
          <t>CANON-202605-007911</t>
        </is>
      </c>
      <c r="B7969" s="9" t="inlineStr">
        <is>
          <t>2026-05</t>
        </is>
      </c>
      <c r="C7969" s="10" t="n">
        <v>46172</v>
      </c>
      <c r="D7969" s="9" t="inlineStr">
        <is>
          <t>Bound</t>
        </is>
      </c>
      <c r="E7969" s="8" t="inlineStr">
        <is>
          <t>Cassius Farkas</t>
        </is>
      </c>
      <c r="F7969" s="11" t="n">
        <v>2001</v>
      </c>
      <c r="G7969" s="8" t="inlineStr">
        <is>
          <t>Ferrari</t>
        </is>
      </c>
      <c r="H7969" s="8" t="inlineStr">
        <is>
          <t>SF90 Stradale</t>
        </is>
      </c>
      <c r="I7969" s="8" t="inlineStr">
        <is>
          <t>S1AEAE7ED91N0Z63X</t>
        </is>
      </c>
      <c r="J7969" s="8" t="inlineStr">
        <is>
          <t>03 - Supercar</t>
        </is>
      </c>
      <c r="K7969" s="12" t="n">
        <v>435000</v>
      </c>
      <c r="L7969" s="8" t="inlineStr">
        <is>
          <t>Arizona</t>
        </is>
      </c>
      <c r="M7969" s="13" t="n">
        <v>9533.07</v>
      </c>
      <c r="N7969" s="13" t="n">
        <v>7409.1</v>
      </c>
      <c r="O7969" s="8" t="n"/>
    </row>
    <row r="7970">
      <c r="A7970" s="8" t="inlineStr">
        <is>
          <t>CANON-202605-007912</t>
        </is>
      </c>
      <c r="B7970" s="9" t="inlineStr">
        <is>
          <t>2026-05</t>
        </is>
      </c>
      <c r="C7970" s="10" t="n">
        <v>46155</v>
      </c>
      <c r="D7970" s="9" t="inlineStr">
        <is>
          <t>Bound</t>
        </is>
      </c>
      <c r="E7970" s="8" t="inlineStr">
        <is>
          <t>Cassius Pennington</t>
        </is>
      </c>
      <c r="F7970" s="11" t="n">
        <v>1970</v>
      </c>
      <c r="G7970" s="8" t="inlineStr">
        <is>
          <t>Aston Martin</t>
        </is>
      </c>
      <c r="H7970" s="8" t="inlineStr">
        <is>
          <t>DB12</t>
        </is>
      </c>
      <c r="I7970" s="8" t="inlineStr">
        <is>
          <t>TUW2AMNB9ZA8CHJ7E</t>
        </is>
      </c>
      <c r="J7970" s="8" t="inlineStr">
        <is>
          <t>02 - Sports / GT</t>
        </is>
      </c>
      <c r="K7970" s="12" t="n">
        <v>235000</v>
      </c>
      <c r="L7970" s="8" t="inlineStr">
        <is>
          <t>Maryland</t>
        </is>
      </c>
      <c r="M7970" s="13" t="n">
        <v>3875.28</v>
      </c>
      <c r="N7970" s="13" t="n">
        <v>3011.87</v>
      </c>
      <c r="O7970" s="8" t="n"/>
    </row>
    <row r="7971">
      <c r="A7971" s="8" t="inlineStr">
        <is>
          <t>CANON-202605-007914</t>
        </is>
      </c>
      <c r="B7971" s="9" t="inlineStr">
        <is>
          <t>2026-05</t>
        </is>
      </c>
      <c r="C7971" s="10" t="n">
        <v>46149</v>
      </c>
      <c r="D7971" s="9" t="inlineStr">
        <is>
          <t>Bound</t>
        </is>
      </c>
      <c r="E7971" s="8" t="inlineStr">
        <is>
          <t>Anouk Castellanos</t>
        </is>
      </c>
      <c r="F7971" s="11" t="n">
        <v>1974</v>
      </c>
      <c r="G7971" s="8" t="inlineStr">
        <is>
          <t>Porsche</t>
        </is>
      </c>
      <c r="H7971" s="8" t="inlineStr">
        <is>
          <t>911 Turbo S</t>
        </is>
      </c>
      <c r="I7971" s="8" t="inlineStr">
        <is>
          <t>9YUBWDXRVT8B3CB9L</t>
        </is>
      </c>
      <c r="J7971" s="8" t="inlineStr">
        <is>
          <t>02 - Sports / GT</t>
        </is>
      </c>
      <c r="K7971" s="12" t="n">
        <v>905000</v>
      </c>
      <c r="L7971" s="8" t="inlineStr">
        <is>
          <t>Ohio</t>
        </is>
      </c>
      <c r="M7971" s="13" t="n">
        <v>15427.69</v>
      </c>
      <c r="N7971" s="13" t="n">
        <v>11990.4</v>
      </c>
      <c r="O7971" s="8" t="n"/>
    </row>
    <row r="7972">
      <c r="A7972" s="8" t="inlineStr">
        <is>
          <t>CANON-202605-007919</t>
        </is>
      </c>
      <c r="B7972" s="9" t="inlineStr">
        <is>
          <t>2026-05</t>
        </is>
      </c>
      <c r="C7972" s="10" t="n">
        <v>46154</v>
      </c>
      <c r="D7972" s="9" t="inlineStr">
        <is>
          <t>Bound</t>
        </is>
      </c>
      <c r="E7972" s="8" t="inlineStr">
        <is>
          <t>Horace Vandermeer</t>
        </is>
      </c>
      <c r="F7972" s="11" t="n">
        <v>2010</v>
      </c>
      <c r="G7972" s="8" t="inlineStr">
        <is>
          <t>Porsche</t>
        </is>
      </c>
      <c r="H7972" s="8" t="inlineStr">
        <is>
          <t>911 Turbo S</t>
        </is>
      </c>
      <c r="I7972" s="8" t="inlineStr">
        <is>
          <t>K17LDT7L3NBDU2ULD</t>
        </is>
      </c>
      <c r="J7972" s="8" t="inlineStr">
        <is>
          <t>02 - Sports / GT</t>
        </is>
      </c>
      <c r="K7972" s="12" t="n">
        <v>600000</v>
      </c>
      <c r="L7972" s="8" t="inlineStr">
        <is>
          <t>Wisconsin</t>
        </is>
      </c>
      <c r="M7972" s="13" t="n">
        <v>8830.190000000001</v>
      </c>
      <c r="N7972" s="13" t="n">
        <v>6862.82</v>
      </c>
      <c r="O7972" s="8" t="n"/>
    </row>
    <row r="7973">
      <c r="A7973" s="8" t="inlineStr">
        <is>
          <t>CANON-202605-007921</t>
        </is>
      </c>
      <c r="B7973" s="9" t="inlineStr">
        <is>
          <t>2026-05</t>
        </is>
      </c>
      <c r="C7973" s="10" t="n">
        <v>46163</v>
      </c>
      <c r="D7973" s="9" t="inlineStr">
        <is>
          <t>Bound</t>
        </is>
      </c>
      <c r="E7973" s="8" t="inlineStr">
        <is>
          <t>Saoirse Fairweather</t>
        </is>
      </c>
      <c r="F7973" s="11" t="n">
        <v>2008</v>
      </c>
      <c r="G7973" s="8" t="inlineStr">
        <is>
          <t>Aston Martin</t>
        </is>
      </c>
      <c r="H7973" s="8" t="inlineStr">
        <is>
          <t>DB12</t>
        </is>
      </c>
      <c r="I7973" s="8" t="inlineStr">
        <is>
          <t>XSEP8N5WDXLZ8UYE2</t>
        </is>
      </c>
      <c r="J7973" s="8" t="inlineStr">
        <is>
          <t>02 - Sports / GT</t>
        </is>
      </c>
      <c r="K7973" s="12" t="n">
        <v>315000</v>
      </c>
      <c r="L7973" s="8" t="inlineStr">
        <is>
          <t>Oklahoma</t>
        </is>
      </c>
      <c r="M7973" s="13" t="n">
        <v>5616.51</v>
      </c>
      <c r="N7973" s="13" t="n">
        <v>4365.15</v>
      </c>
      <c r="O7973" s="8" t="n"/>
    </row>
    <row r="7974">
      <c r="A7974" s="8" t="inlineStr">
        <is>
          <t>CANON-202605-007922</t>
        </is>
      </c>
      <c r="B7974" s="9" t="inlineStr">
        <is>
          <t>2026-05</t>
        </is>
      </c>
      <c r="C7974" s="10" t="n">
        <v>46158</v>
      </c>
      <c r="D7974" s="9" t="inlineStr">
        <is>
          <t>Bound</t>
        </is>
      </c>
      <c r="E7974" s="8" t="inlineStr">
        <is>
          <t>Ingrid Farkas</t>
        </is>
      </c>
      <c r="F7974" s="11" t="n">
        <v>2015</v>
      </c>
      <c r="G7974" s="8" t="inlineStr">
        <is>
          <t>Bugatti</t>
        </is>
      </c>
      <c r="H7974" s="8" t="inlineStr">
        <is>
          <t>Type 57</t>
        </is>
      </c>
      <c r="I7974" s="8" t="inlineStr">
        <is>
          <t>TW7DZDAVWSDBJVSNB</t>
        </is>
      </c>
      <c r="J7974" s="8" t="inlineStr">
        <is>
          <t>06 - Vintage Pre-War (pre-1946)</t>
        </is>
      </c>
      <c r="K7974" s="12" t="n">
        <v>690000</v>
      </c>
      <c r="L7974" s="8" t="inlineStr">
        <is>
          <t>Tennessee</t>
        </is>
      </c>
      <c r="M7974" s="13" t="n">
        <v>4848.23</v>
      </c>
      <c r="N7974" s="13" t="n">
        <v>3768.04</v>
      </c>
      <c r="O7974" s="8" t="n"/>
    </row>
    <row r="7975">
      <c r="A7975" s="8" t="inlineStr">
        <is>
          <t>CANON-202605-007923</t>
        </is>
      </c>
      <c r="B7975" s="9" t="inlineStr">
        <is>
          <t>2026-05</t>
        </is>
      </c>
      <c r="C7975" s="10" t="n">
        <v>46172</v>
      </c>
      <c r="D7975" s="9" t="inlineStr">
        <is>
          <t>Bound</t>
        </is>
      </c>
      <c r="E7975" s="8" t="inlineStr">
        <is>
          <t>Delphine Merriweather</t>
        </is>
      </c>
      <c r="F7975" s="11" t="n">
        <v>1990</v>
      </c>
      <c r="G7975" s="8" t="inlineStr">
        <is>
          <t>Maserati</t>
        </is>
      </c>
      <c r="H7975" s="8" t="inlineStr">
        <is>
          <t>GranTurismo</t>
        </is>
      </c>
      <c r="I7975" s="8" t="inlineStr">
        <is>
          <t>GU4ZR6J4ELTKMEECL</t>
        </is>
      </c>
      <c r="J7975" s="8" t="inlineStr">
        <is>
          <t>02 - Sports / GT</t>
        </is>
      </c>
      <c r="K7975" s="12" t="n">
        <v>250000</v>
      </c>
      <c r="L7975" s="8" t="inlineStr">
        <is>
          <t>Wisconsin</t>
        </is>
      </c>
      <c r="M7975" s="13" t="n">
        <v>4245.28</v>
      </c>
      <c r="N7975" s="13" t="n">
        <v>3299.43</v>
      </c>
      <c r="O7975" s="8" t="n"/>
    </row>
    <row r="7976">
      <c r="A7976" s="8" t="inlineStr">
        <is>
          <t>CANON-202605-007928</t>
        </is>
      </c>
      <c r="B7976" s="9" t="inlineStr">
        <is>
          <t>2026-05</t>
        </is>
      </c>
      <c r="C7976" s="10" t="n">
        <v>46171</v>
      </c>
      <c r="D7976" s="9" t="inlineStr">
        <is>
          <t>Bound</t>
        </is>
      </c>
      <c r="E7976" s="8" t="inlineStr">
        <is>
          <t>Emiliano Underwood</t>
        </is>
      </c>
      <c r="F7976" s="11" t="n">
        <v>2005</v>
      </c>
      <c r="G7976" s="8" t="inlineStr">
        <is>
          <t>Singer</t>
        </is>
      </c>
      <c r="H7976" s="8" t="inlineStr">
        <is>
          <t>911 Reimagined</t>
        </is>
      </c>
      <c r="I7976" s="8" t="inlineStr">
        <is>
          <t>ZFFAC1PUE4W7261N7</t>
        </is>
      </c>
      <c r="J7976" s="8" t="inlineStr">
        <is>
          <t>11 - Restomod / Coachbuilt / Bespoke</t>
        </is>
      </c>
      <c r="K7976" s="12" t="n">
        <v>180000</v>
      </c>
      <c r="L7976" s="8" t="inlineStr">
        <is>
          <t>Nebraska</t>
        </is>
      </c>
      <c r="M7976" s="13" t="n">
        <v>4635.85</v>
      </c>
      <c r="N7976" s="13" t="n">
        <v>3602.98</v>
      </c>
      <c r="O7976" s="8" t="n"/>
    </row>
    <row r="7977">
      <c r="A7977" s="8" t="inlineStr">
        <is>
          <t>CANON-202605-007929</t>
        </is>
      </c>
      <c r="B7977" s="9" t="inlineStr">
        <is>
          <t>2026-05</t>
        </is>
      </c>
      <c r="C7977" s="10" t="n">
        <v>46146</v>
      </c>
      <c r="D7977" s="9" t="inlineStr">
        <is>
          <t>Bound</t>
        </is>
      </c>
      <c r="E7977" s="8" t="inlineStr">
        <is>
          <t>Marisol Whitlock</t>
        </is>
      </c>
      <c r="F7977" s="11" t="n">
        <v>1977</v>
      </c>
      <c r="G7977" s="8" t="inlineStr">
        <is>
          <t>Singer</t>
        </is>
      </c>
      <c r="H7977" s="8" t="inlineStr">
        <is>
          <t>911 Reimagined</t>
        </is>
      </c>
      <c r="I7977" s="8" t="inlineStr">
        <is>
          <t>DN1YM6CWNA4YS6WF8</t>
        </is>
      </c>
      <c r="J7977" s="8" t="inlineStr">
        <is>
          <t>11 - Restomod / Coachbuilt / Bespoke</t>
        </is>
      </c>
      <c r="K7977" s="12" t="n">
        <v>835000</v>
      </c>
      <c r="L7977" s="8" t="inlineStr">
        <is>
          <t>Virginia</t>
        </is>
      </c>
      <c r="M7977" s="13" t="n">
        <v>13394.66</v>
      </c>
      <c r="N7977" s="13" t="n">
        <v>10410.33</v>
      </c>
      <c r="O7977" s="8" t="n"/>
    </row>
    <row r="7978">
      <c r="A7978" s="8" t="inlineStr">
        <is>
          <t>CANON-202605-007931</t>
        </is>
      </c>
      <c r="B7978" s="9" t="inlineStr">
        <is>
          <t>2026-05</t>
        </is>
      </c>
      <c r="C7978" s="10" t="n">
        <v>46164</v>
      </c>
      <c r="D7978" s="9" t="inlineStr">
        <is>
          <t>Bound</t>
        </is>
      </c>
      <c r="E7978" s="8" t="inlineStr">
        <is>
          <t>Sunniva Delacroix</t>
        </is>
      </c>
      <c r="F7978" s="11" t="n">
        <v>1975</v>
      </c>
      <c r="G7978" s="8" t="inlineStr">
        <is>
          <t>Aston Martin</t>
        </is>
      </c>
      <c r="H7978" s="8" t="inlineStr">
        <is>
          <t>DB12</t>
        </is>
      </c>
      <c r="I7978" s="8" t="inlineStr">
        <is>
          <t>XNW1V7UL4U9KCA2YR</t>
        </is>
      </c>
      <c r="J7978" s="8" t="inlineStr">
        <is>
          <t>02 - Sports / GT</t>
        </is>
      </c>
      <c r="K7978" s="12" t="n">
        <v>1005000</v>
      </c>
      <c r="L7978" s="8" t="inlineStr">
        <is>
          <t>Idaho</t>
        </is>
      </c>
      <c r="M7978" s="13" t="n">
        <v>10324.95</v>
      </c>
      <c r="N7978" s="13" t="n">
        <v>8024.55</v>
      </c>
      <c r="O7978" s="8" t="n"/>
    </row>
    <row r="7979">
      <c r="A7979" s="8" t="inlineStr">
        <is>
          <t>CANON-202605-007932</t>
        </is>
      </c>
      <c r="B7979" s="9" t="inlineStr">
        <is>
          <t>2026-05</t>
        </is>
      </c>
      <c r="C7979" s="10" t="n">
        <v>46152</v>
      </c>
      <c r="D7979" s="9" t="inlineStr">
        <is>
          <t>Bound</t>
        </is>
      </c>
      <c r="E7979" s="8" t="inlineStr">
        <is>
          <t>Saoirse Kingsford</t>
        </is>
      </c>
      <c r="F7979" s="11" t="n">
        <v>1993</v>
      </c>
      <c r="G7979" s="8" t="inlineStr">
        <is>
          <t>Bentley</t>
        </is>
      </c>
      <c r="H7979" s="8" t="inlineStr">
        <is>
          <t>Continental GT</t>
        </is>
      </c>
      <c r="I7979" s="8" t="inlineStr">
        <is>
          <t>LYY84BSZP83T0P30K</t>
        </is>
      </c>
      <c r="J7979" s="8" t="inlineStr">
        <is>
          <t>02 - Sports / GT</t>
        </is>
      </c>
      <c r="K7979" s="12" t="n">
        <v>440000</v>
      </c>
      <c r="L7979" s="8" t="inlineStr">
        <is>
          <t>Iowa</t>
        </is>
      </c>
      <c r="M7979" s="13" t="n">
        <v>6849.06</v>
      </c>
      <c r="N7979" s="13" t="n">
        <v>5323.09</v>
      </c>
      <c r="O7979" s="8" t="n"/>
    </row>
    <row r="7980">
      <c r="A7980" s="8" t="inlineStr">
        <is>
          <t>CANON-202605-007933</t>
        </is>
      </c>
      <c r="B7980" s="9" t="inlineStr">
        <is>
          <t>2026-05</t>
        </is>
      </c>
      <c r="C7980" s="10" t="n">
        <v>46155</v>
      </c>
      <c r="D7980" s="9" t="inlineStr">
        <is>
          <t>Bound</t>
        </is>
      </c>
      <c r="E7980" s="8" t="inlineStr">
        <is>
          <t>Cassius Blackwood</t>
        </is>
      </c>
      <c r="F7980" s="11" t="n">
        <v>1963</v>
      </c>
      <c r="G7980" s="8" t="inlineStr">
        <is>
          <t>Aston Martin</t>
        </is>
      </c>
      <c r="H7980" s="8" t="inlineStr">
        <is>
          <t>DB5</t>
        </is>
      </c>
      <c r="I7980" s="8" t="inlineStr">
        <is>
          <t>TJ4ZEAADV0NG7EYS2</t>
        </is>
      </c>
      <c r="J7980" s="8" t="inlineStr">
        <is>
          <t>07 - Post-War Classic (1946-1972)</t>
        </is>
      </c>
      <c r="K7980" s="12" t="n">
        <v>745000</v>
      </c>
      <c r="L7980" s="8" t="inlineStr">
        <is>
          <t>Massachusetts</t>
        </is>
      </c>
      <c r="M7980" s="13" t="n">
        <v>7555.42</v>
      </c>
      <c r="N7980" s="13" t="n">
        <v>5872.07</v>
      </c>
      <c r="O7980" s="8" t="n"/>
    </row>
    <row r="7981">
      <c r="A7981" s="8" t="inlineStr">
        <is>
          <t>CANON-202605-007934</t>
        </is>
      </c>
      <c r="B7981" s="9" t="inlineStr">
        <is>
          <t>2026-05</t>
        </is>
      </c>
      <c r="C7981" s="10" t="n">
        <v>46148</v>
      </c>
      <c r="D7981" s="9" t="inlineStr">
        <is>
          <t>Bound</t>
        </is>
      </c>
      <c r="E7981" s="8" t="inlineStr">
        <is>
          <t>Ottilie Kingsford</t>
        </is>
      </c>
      <c r="F7981" s="11" t="n">
        <v>2006</v>
      </c>
      <c r="G7981" s="8" t="inlineStr">
        <is>
          <t>Mercedes-Benz</t>
        </is>
      </c>
      <c r="H7981" s="8" t="inlineStr">
        <is>
          <t>AMG GT</t>
        </is>
      </c>
      <c r="I7981" s="8" t="inlineStr">
        <is>
          <t>K8K2B1SK816WT3JM2</t>
        </is>
      </c>
      <c r="J7981" s="8" t="inlineStr">
        <is>
          <t>02 - Sports / GT</t>
        </is>
      </c>
      <c r="K7981" s="12" t="n">
        <v>445000</v>
      </c>
      <c r="L7981" s="8" t="inlineStr">
        <is>
          <t>Virginia</t>
        </is>
      </c>
      <c r="M7981" s="13" t="n">
        <v>6863.92</v>
      </c>
      <c r="N7981" s="13" t="n">
        <v>5334.64</v>
      </c>
      <c r="O7981" s="8" t="n"/>
    </row>
    <row r="7982">
      <c r="A7982" s="8" t="inlineStr">
        <is>
          <t>CANON-202605-007935</t>
        </is>
      </c>
      <c r="B7982" s="9" t="inlineStr">
        <is>
          <t>2026-05</t>
        </is>
      </c>
      <c r="C7982" s="10" t="n">
        <v>46152</v>
      </c>
      <c r="D7982" s="9" t="inlineStr">
        <is>
          <t>Bound</t>
        </is>
      </c>
      <c r="E7982" s="8" t="inlineStr">
        <is>
          <t>Cassius Fairweather</t>
        </is>
      </c>
      <c r="F7982" s="11" t="n">
        <v>1984</v>
      </c>
      <c r="G7982" s="8" t="inlineStr">
        <is>
          <t>Jaguar</t>
        </is>
      </c>
      <c r="H7982" s="8" t="inlineStr">
        <is>
          <t>E-Type Series 1</t>
        </is>
      </c>
      <c r="I7982" s="8" t="inlineStr">
        <is>
          <t>CG5A0845RB43DH86A</t>
        </is>
      </c>
      <c r="J7982" s="8" t="inlineStr">
        <is>
          <t>07 - Post-War Classic (1946-1972)</t>
        </is>
      </c>
      <c r="K7982" s="12" t="n">
        <v>520000</v>
      </c>
      <c r="L7982" s="8" t="inlineStr">
        <is>
          <t>Vermont</t>
        </is>
      </c>
      <c r="M7982" s="13" t="n">
        <v>5147.02</v>
      </c>
      <c r="N7982" s="13" t="n">
        <v>4000.26</v>
      </c>
      <c r="O7982" s="8" t="n"/>
    </row>
    <row r="7983">
      <c r="A7983" s="8" t="inlineStr">
        <is>
          <t>CANON-202605-007936</t>
        </is>
      </c>
      <c r="B7983" s="9" t="inlineStr">
        <is>
          <t>2026-05</t>
        </is>
      </c>
      <c r="C7983" s="10" t="n">
        <v>46166</v>
      </c>
      <c r="D7983" s="9" t="inlineStr">
        <is>
          <t>Bound</t>
        </is>
      </c>
      <c r="E7983" s="8" t="inlineStr">
        <is>
          <t>Fenwick Okonkwo</t>
        </is>
      </c>
      <c r="F7983" s="11" t="n">
        <v>1958</v>
      </c>
      <c r="G7983" s="8" t="inlineStr">
        <is>
          <t>Maserati</t>
        </is>
      </c>
      <c r="H7983" s="8" t="inlineStr">
        <is>
          <t>GranTurismo</t>
        </is>
      </c>
      <c r="I7983" s="8" t="inlineStr">
        <is>
          <t>V0S7MW6DGFM6LX4YE</t>
        </is>
      </c>
      <c r="J7983" s="8" t="inlineStr">
        <is>
          <t>02 - Sports / GT</t>
        </is>
      </c>
      <c r="K7983" s="12" t="n">
        <v>700000</v>
      </c>
      <c r="L7983" s="8" t="inlineStr">
        <is>
          <t>New Jersey</t>
        </is>
      </c>
      <c r="M7983" s="13" t="n">
        <v>7812.26</v>
      </c>
      <c r="N7983" s="13" t="n">
        <v>6071.69</v>
      </c>
      <c r="O7983" s="8" t="n"/>
    </row>
    <row r="7984">
      <c r="A7984" s="8" t="inlineStr">
        <is>
          <t>CANON-202605-007937</t>
        </is>
      </c>
      <c r="B7984" s="9" t="inlineStr">
        <is>
          <t>2026-05</t>
        </is>
      </c>
      <c r="C7984" s="10" t="n">
        <v>46147</v>
      </c>
      <c r="D7984" s="9" t="inlineStr">
        <is>
          <t>Bound</t>
        </is>
      </c>
      <c r="E7984" s="8" t="inlineStr">
        <is>
          <t>Ottilie Rourke</t>
        </is>
      </c>
      <c r="F7984" s="11" t="n">
        <v>1988</v>
      </c>
      <c r="G7984" s="8" t="inlineStr">
        <is>
          <t>Mercedes-Benz</t>
        </is>
      </c>
      <c r="H7984" s="8" t="inlineStr">
        <is>
          <t>AMG GT</t>
        </is>
      </c>
      <c r="I7984" s="8" t="inlineStr">
        <is>
          <t>CA4J32AA6J9KDNJJ7</t>
        </is>
      </c>
      <c r="J7984" s="8" t="inlineStr">
        <is>
          <t>02 - Sports / GT</t>
        </is>
      </c>
      <c r="K7984" s="12" t="n">
        <v>945000</v>
      </c>
      <c r="L7984" s="8" t="inlineStr">
        <is>
          <t>New Mexico</t>
        </is>
      </c>
      <c r="M7984" s="13" t="n">
        <v>14834.72</v>
      </c>
      <c r="N7984" s="13" t="n">
        <v>11529.54</v>
      </c>
      <c r="O7984" s="8" t="n"/>
    </row>
    <row r="7985">
      <c r="A7985" s="8" t="inlineStr">
        <is>
          <t>CANON-202605-007938</t>
        </is>
      </c>
      <c r="B7985" s="9" t="inlineStr">
        <is>
          <t>2026-05</t>
        </is>
      </c>
      <c r="C7985" s="10" t="n">
        <v>46155</v>
      </c>
      <c r="D7985" s="9" t="inlineStr">
        <is>
          <t>Bound</t>
        </is>
      </c>
      <c r="E7985" s="8" t="inlineStr">
        <is>
          <t>Leopold Underwood</t>
        </is>
      </c>
      <c r="F7985" s="11" t="n">
        <v>1995</v>
      </c>
      <c r="G7985" s="8" t="inlineStr">
        <is>
          <t>Ferrari</t>
        </is>
      </c>
      <c r="H7985" s="8" t="inlineStr">
        <is>
          <t>275 GTB/4</t>
        </is>
      </c>
      <c r="I7985" s="8" t="inlineStr">
        <is>
          <t>SLE897JSKDHUZNXK0</t>
        </is>
      </c>
      <c r="J7985" s="8" t="inlineStr">
        <is>
          <t>07 - Post-War Classic (1946-1972)</t>
        </is>
      </c>
      <c r="K7985" s="12" t="n">
        <v>1950000</v>
      </c>
      <c r="L7985" s="8" t="inlineStr">
        <is>
          <t>Maryland</t>
        </is>
      </c>
      <c r="M7985" s="13" t="n">
        <v>13282.08</v>
      </c>
      <c r="N7985" s="13" t="n">
        <v>10322.83</v>
      </c>
      <c r="O7985" s="8" t="n"/>
    </row>
    <row r="7986">
      <c r="A7986" s="8" t="inlineStr">
        <is>
          <t>CANON-202605-007940</t>
        </is>
      </c>
      <c r="B7986" s="9" t="inlineStr">
        <is>
          <t>2026-05</t>
        </is>
      </c>
      <c r="C7986" s="10" t="n">
        <v>46148</v>
      </c>
      <c r="D7986" s="9" t="inlineStr">
        <is>
          <t>Bound</t>
        </is>
      </c>
      <c r="E7986" s="8" t="inlineStr">
        <is>
          <t>Leopold Whitlock</t>
        </is>
      </c>
      <c r="F7986" s="11" t="n">
        <v>1968</v>
      </c>
      <c r="G7986" s="8" t="inlineStr">
        <is>
          <t>McLaren</t>
        </is>
      </c>
      <c r="H7986" s="8" t="inlineStr">
        <is>
          <t>750S</t>
        </is>
      </c>
      <c r="I7986" s="8" t="inlineStr">
        <is>
          <t>GAXAYZS3013AEXW7J</t>
        </is>
      </c>
      <c r="J7986" s="8" t="inlineStr">
        <is>
          <t>03 - Supercar</t>
        </is>
      </c>
      <c r="K7986" s="12" t="n">
        <v>545000</v>
      </c>
      <c r="L7986" s="8" t="inlineStr">
        <is>
          <t>Florida</t>
        </is>
      </c>
      <c r="M7986" s="13" t="n">
        <v>13871.79</v>
      </c>
      <c r="N7986" s="13" t="n">
        <v>10781.16</v>
      </c>
      <c r="O7986" s="8" t="n"/>
    </row>
    <row r="7987">
      <c r="A7987" s="8" t="inlineStr">
        <is>
          <t>CANON-202605-007942</t>
        </is>
      </c>
      <c r="B7987" s="9" t="inlineStr">
        <is>
          <t>2026-05</t>
        </is>
      </c>
      <c r="C7987" s="10" t="n">
        <v>46171</v>
      </c>
      <c r="D7987" s="9" t="inlineStr">
        <is>
          <t>Bound</t>
        </is>
      </c>
      <c r="E7987" s="8" t="inlineStr">
        <is>
          <t>Lorenzo Fairweather</t>
        </is>
      </c>
      <c r="F7987" s="11" t="n">
        <v>2003</v>
      </c>
      <c r="G7987" s="8" t="inlineStr">
        <is>
          <t>BMW</t>
        </is>
      </c>
      <c r="H7987" s="8" t="inlineStr">
        <is>
          <t>M8 Competition</t>
        </is>
      </c>
      <c r="I7987" s="8" t="inlineStr">
        <is>
          <t>7NFL95VBHR4D00ENL</t>
        </is>
      </c>
      <c r="J7987" s="8" t="inlineStr">
        <is>
          <t>02 - Sports / GT</t>
        </is>
      </c>
      <c r="K7987" s="12" t="n">
        <v>220000</v>
      </c>
      <c r="L7987" s="8" t="inlineStr">
        <is>
          <t>Ohio</t>
        </is>
      </c>
      <c r="M7987" s="13" t="n">
        <v>5308.23</v>
      </c>
      <c r="N7987" s="13" t="n">
        <v>4125.56</v>
      </c>
      <c r="O7987" s="8" t="n"/>
    </row>
    <row r="7988">
      <c r="A7988" s="8" t="inlineStr">
        <is>
          <t>CANON-202605-007943</t>
        </is>
      </c>
      <c r="B7988" s="9" t="inlineStr">
        <is>
          <t>2026-05</t>
        </is>
      </c>
      <c r="C7988" s="10" t="n">
        <v>46146</v>
      </c>
      <c r="D7988" s="9" t="inlineStr">
        <is>
          <t>Bound</t>
        </is>
      </c>
      <c r="E7988" s="8" t="inlineStr">
        <is>
          <t>Desmond Vasquez</t>
        </is>
      </c>
      <c r="F7988" s="11" t="n">
        <v>1985</v>
      </c>
      <c r="G7988" s="8" t="inlineStr">
        <is>
          <t>Mercedes-Benz</t>
        </is>
      </c>
      <c r="H7988" s="8" t="inlineStr">
        <is>
          <t>AMG GT</t>
        </is>
      </c>
      <c r="I7988" s="8" t="inlineStr">
        <is>
          <t>1BVRKPEEX5XXT2M4T</t>
        </is>
      </c>
      <c r="J7988" s="8" t="inlineStr">
        <is>
          <t>02 - Sports / GT</t>
        </is>
      </c>
      <c r="K7988" s="12" t="n">
        <v>755000</v>
      </c>
      <c r="L7988" s="8" t="inlineStr">
        <is>
          <t>Pennsylvania</t>
        </is>
      </c>
      <c r="M7988" s="13" t="n">
        <v>9259.43</v>
      </c>
      <c r="N7988" s="13" t="n">
        <v>7196.43</v>
      </c>
      <c r="O7988" s="8" t="n"/>
    </row>
    <row r="7989">
      <c r="A7989" s="8" t="inlineStr">
        <is>
          <t>CANON-202605-007944</t>
        </is>
      </c>
      <c r="B7989" s="9" t="inlineStr">
        <is>
          <t>2026-05</t>
        </is>
      </c>
      <c r="C7989" s="10" t="n">
        <v>46148</v>
      </c>
      <c r="D7989" s="9" t="inlineStr">
        <is>
          <t>Bound</t>
        </is>
      </c>
      <c r="E7989" s="8" t="inlineStr">
        <is>
          <t>Emiliano Underwood</t>
        </is>
      </c>
      <c r="F7989" s="11" t="n">
        <v>1979</v>
      </c>
      <c r="G7989" s="8" t="inlineStr">
        <is>
          <t>Aston Martin</t>
        </is>
      </c>
      <c r="H7989" s="8" t="inlineStr">
        <is>
          <t>DB5</t>
        </is>
      </c>
      <c r="I7989" s="8" t="inlineStr">
        <is>
          <t>33HUKN7KUGDG565ZL</t>
        </is>
      </c>
      <c r="J7989" s="8" t="inlineStr">
        <is>
          <t>07 - Post-War Classic (1946-1972)</t>
        </is>
      </c>
      <c r="K7989" s="12" t="n">
        <v>1335000</v>
      </c>
      <c r="L7989" s="8" t="inlineStr">
        <is>
          <t>New Hampshire</t>
        </is>
      </c>
      <c r="M7989" s="13" t="n">
        <v>9954.57</v>
      </c>
      <c r="N7989" s="13" t="n">
        <v>7736.69</v>
      </c>
      <c r="O7989" s="8" t="n"/>
    </row>
    <row r="7990">
      <c r="A7990" s="8" t="inlineStr">
        <is>
          <t>CANON-202605-007945</t>
        </is>
      </c>
      <c r="B7990" s="9" t="inlineStr">
        <is>
          <t>2026-05</t>
        </is>
      </c>
      <c r="C7990" s="10" t="n">
        <v>46151</v>
      </c>
      <c r="D7990" s="9" t="inlineStr">
        <is>
          <t>Bound</t>
        </is>
      </c>
      <c r="E7990" s="8" t="inlineStr">
        <is>
          <t>Fenwick Delacroix</t>
        </is>
      </c>
      <c r="F7990" s="11" t="n">
        <v>1978</v>
      </c>
      <c r="G7990" s="8" t="inlineStr">
        <is>
          <t>Mercedes-Benz</t>
        </is>
      </c>
      <c r="H7990" s="8" t="inlineStr">
        <is>
          <t>AMG GT</t>
        </is>
      </c>
      <c r="I7990" s="8" t="inlineStr">
        <is>
          <t>X2F7JWRXY85VJZAS4</t>
        </is>
      </c>
      <c r="J7990" s="8" t="inlineStr">
        <is>
          <t>02 - Sports / GT</t>
        </is>
      </c>
      <c r="K7990" s="12" t="n">
        <v>340000</v>
      </c>
      <c r="L7990" s="8" t="inlineStr">
        <is>
          <t>Virginia</t>
        </is>
      </c>
      <c r="M7990" s="13" t="n">
        <v>5244.34</v>
      </c>
      <c r="N7990" s="13" t="n">
        <v>4075.9</v>
      </c>
      <c r="O7990" s="8" t="n"/>
    </row>
    <row r="7991">
      <c r="A7991" s="8" t="inlineStr">
        <is>
          <t>CANON-202605-007946</t>
        </is>
      </c>
      <c r="B7991" s="9" t="inlineStr">
        <is>
          <t>2026-05</t>
        </is>
      </c>
      <c r="C7991" s="10" t="n">
        <v>46165</v>
      </c>
      <c r="D7991" s="9" t="inlineStr">
        <is>
          <t>Bound</t>
        </is>
      </c>
      <c r="E7991" s="8" t="inlineStr">
        <is>
          <t>Ottilie Fairweather</t>
        </is>
      </c>
      <c r="F7991" s="11" t="n">
        <v>1961</v>
      </c>
      <c r="G7991" s="8" t="inlineStr">
        <is>
          <t>Porsche</t>
        </is>
      </c>
      <c r="H7991" s="8" t="inlineStr">
        <is>
          <t>911 Turbo S</t>
        </is>
      </c>
      <c r="I7991" s="8" t="inlineStr">
        <is>
          <t>7XJ2K8CBGD29VL5HR</t>
        </is>
      </c>
      <c r="J7991" s="8" t="inlineStr">
        <is>
          <t>02 - Sports / GT</t>
        </is>
      </c>
      <c r="K7991" s="12" t="n">
        <v>420000</v>
      </c>
      <c r="L7991" s="8" t="inlineStr">
        <is>
          <t>Michigan</t>
        </is>
      </c>
      <c r="M7991" s="13" t="n">
        <v>9212.26</v>
      </c>
      <c r="N7991" s="13" t="n">
        <v>7159.77</v>
      </c>
      <c r="O7991" s="8" t="n"/>
    </row>
    <row r="7992">
      <c r="A7992" s="8" t="inlineStr">
        <is>
          <t>CANON-202605-007948</t>
        </is>
      </c>
      <c r="B7992" s="9" t="inlineStr">
        <is>
          <t>2026-05</t>
        </is>
      </c>
      <c r="C7992" s="10" t="n">
        <v>46154</v>
      </c>
      <c r="D7992" s="9" t="inlineStr">
        <is>
          <t>Bound</t>
        </is>
      </c>
      <c r="E7992" s="8" t="inlineStr">
        <is>
          <t>Horace Merriweather</t>
        </is>
      </c>
      <c r="F7992" s="11" t="n">
        <v>1957</v>
      </c>
      <c r="G7992" s="8" t="inlineStr">
        <is>
          <t>Mercedes-Benz</t>
        </is>
      </c>
      <c r="H7992" s="8" t="inlineStr">
        <is>
          <t>AMG GT</t>
        </is>
      </c>
      <c r="I7992" s="8" t="inlineStr">
        <is>
          <t>JFJMW8N7FZBRU9FK1</t>
        </is>
      </c>
      <c r="J7992" s="8" t="inlineStr">
        <is>
          <t>02 - Sports / GT</t>
        </is>
      </c>
      <c r="K7992" s="12" t="n">
        <v>515000</v>
      </c>
      <c r="L7992" s="8" t="inlineStr">
        <is>
          <t>Kansas</t>
        </is>
      </c>
      <c r="M7992" s="13" t="n">
        <v>6126.56</v>
      </c>
      <c r="N7992" s="13" t="n">
        <v>4761.56</v>
      </c>
      <c r="O7992" s="8" t="n"/>
    </row>
    <row r="7993">
      <c r="A7993" s="8" t="inlineStr">
        <is>
          <t>CANON-202605-007949</t>
        </is>
      </c>
      <c r="B7993" s="9" t="inlineStr">
        <is>
          <t>2026-05</t>
        </is>
      </c>
      <c r="C7993" s="10" t="n">
        <v>46158</v>
      </c>
      <c r="D7993" s="9" t="inlineStr">
        <is>
          <t>Bound</t>
        </is>
      </c>
      <c r="E7993" s="8" t="inlineStr">
        <is>
          <t>Marisol Chattopadhyay</t>
        </is>
      </c>
      <c r="F7993" s="11" t="n">
        <v>2010</v>
      </c>
      <c r="G7993" s="8" t="inlineStr">
        <is>
          <t>Jaguar</t>
        </is>
      </c>
      <c r="H7993" s="8" t="inlineStr">
        <is>
          <t>E-Type Series 1</t>
        </is>
      </c>
      <c r="I7993" s="8" t="inlineStr">
        <is>
          <t>VJXEBYRUKGATMBU0G</t>
        </is>
      </c>
      <c r="J7993" s="8" t="inlineStr">
        <is>
          <t>07 - Post-War Classic (1946-1972)</t>
        </is>
      </c>
      <c r="K7993" s="12" t="n">
        <v>460000</v>
      </c>
      <c r="L7993" s="8" t="inlineStr">
        <is>
          <t>New York</t>
        </is>
      </c>
      <c r="M7993" s="13" t="n">
        <v>5332.53</v>
      </c>
      <c r="N7993" s="13" t="n">
        <v>4144.44</v>
      </c>
      <c r="O7993" s="8" t="n"/>
    </row>
    <row r="7994">
      <c r="A7994" s="8" t="inlineStr">
        <is>
          <t>CANON-202605-007950</t>
        </is>
      </c>
      <c r="B7994" s="9" t="inlineStr">
        <is>
          <t>2026-05</t>
        </is>
      </c>
      <c r="C7994" s="10" t="n">
        <v>46146</v>
      </c>
      <c r="D7994" s="9" t="inlineStr">
        <is>
          <t>Bound</t>
        </is>
      </c>
      <c r="E7994" s="8" t="inlineStr">
        <is>
          <t>Priya Blackwood</t>
        </is>
      </c>
      <c r="F7994" s="11" t="n">
        <v>2018</v>
      </c>
      <c r="G7994" s="8" t="inlineStr">
        <is>
          <t>Mercedes-Benz</t>
        </is>
      </c>
      <c r="H7994" s="8" t="inlineStr">
        <is>
          <t>280SL Pagoda</t>
        </is>
      </c>
      <c r="I7994" s="8" t="inlineStr">
        <is>
          <t>BY7D2ND28FNZA1LDT</t>
        </is>
      </c>
      <c r="J7994" s="8" t="inlineStr">
        <is>
          <t>07 - Post-War Classic (1946-1972)</t>
        </is>
      </c>
      <c r="K7994" s="12" t="n">
        <v>330000</v>
      </c>
      <c r="L7994" s="8" t="inlineStr">
        <is>
          <t>New Hampshire</t>
        </is>
      </c>
      <c r="M7994" s="13" t="n">
        <v>3108.23</v>
      </c>
      <c r="N7994" s="13" t="n">
        <v>2415.72</v>
      </c>
      <c r="O7994" s="8" t="n"/>
    </row>
    <row r="7995">
      <c r="A7995" s="8" t="inlineStr">
        <is>
          <t>CANON-202605-007951</t>
        </is>
      </c>
      <c r="B7995" s="9" t="inlineStr">
        <is>
          <t>2026-05</t>
        </is>
      </c>
      <c r="C7995" s="10" t="n">
        <v>46163</v>
      </c>
      <c r="D7995" s="9" t="inlineStr">
        <is>
          <t>Bound</t>
        </is>
      </c>
      <c r="E7995" s="8" t="inlineStr">
        <is>
          <t>Delphine Delacroix</t>
        </is>
      </c>
      <c r="F7995" s="11" t="n">
        <v>1981</v>
      </c>
      <c r="G7995" s="8" t="inlineStr">
        <is>
          <t>Lamborghini</t>
        </is>
      </c>
      <c r="H7995" s="8" t="inlineStr">
        <is>
          <t>Huracan EVO</t>
        </is>
      </c>
      <c r="I7995" s="8" t="inlineStr">
        <is>
          <t>HPVC40DY8B4K7JCH6</t>
        </is>
      </c>
      <c r="J7995" s="8" t="inlineStr">
        <is>
          <t>03 - Supercar</t>
        </is>
      </c>
      <c r="K7995" s="12" t="n">
        <v>725000</v>
      </c>
      <c r="L7995" s="8" t="inlineStr">
        <is>
          <t>Utah</t>
        </is>
      </c>
      <c r="M7995" s="13" t="n">
        <v>17543.63</v>
      </c>
      <c r="N7995" s="13" t="n">
        <v>13634.91</v>
      </c>
      <c r="O7995" s="8" t="n"/>
    </row>
    <row r="7996">
      <c r="A7996" s="8" t="inlineStr">
        <is>
          <t>CANON-202605-007953</t>
        </is>
      </c>
      <c r="B7996" s="9" t="inlineStr">
        <is>
          <t>2026-05</t>
        </is>
      </c>
      <c r="C7996" s="10" t="n">
        <v>46163</v>
      </c>
      <c r="D7996" s="9" t="inlineStr">
        <is>
          <t>Bound</t>
        </is>
      </c>
      <c r="E7996" s="8" t="inlineStr">
        <is>
          <t>Mireille Merriweather</t>
        </is>
      </c>
      <c r="F7996" s="11" t="n">
        <v>1962</v>
      </c>
      <c r="G7996" s="8" t="inlineStr">
        <is>
          <t>Bentley</t>
        </is>
      </c>
      <c r="H7996" s="8" t="inlineStr">
        <is>
          <t>4.5 Litre</t>
        </is>
      </c>
      <c r="I7996" s="8" t="inlineStr">
        <is>
          <t>8ZWBSMC8UY3719EYN</t>
        </is>
      </c>
      <c r="J7996" s="8" t="inlineStr">
        <is>
          <t>06 - Vintage Pre-War (pre-1946)</t>
        </is>
      </c>
      <c r="K7996" s="12" t="n">
        <v>445000</v>
      </c>
      <c r="L7996" s="8" t="inlineStr">
        <is>
          <t>Michigan</t>
        </is>
      </c>
      <c r="M7996" s="13" t="n">
        <v>5465.94</v>
      </c>
      <c r="N7996" s="13" t="n">
        <v>4248.13</v>
      </c>
      <c r="O7996" s="8" t="n"/>
    </row>
    <row r="7997">
      <c r="A7997" s="8" t="inlineStr">
        <is>
          <t>CANON-202605-007955</t>
        </is>
      </c>
      <c r="B7997" s="9" t="inlineStr">
        <is>
          <t>2026-05</t>
        </is>
      </c>
      <c r="C7997" s="10" t="n">
        <v>46169</v>
      </c>
      <c r="D7997" s="9" t="inlineStr">
        <is>
          <t>Bound</t>
        </is>
      </c>
      <c r="E7997" s="8" t="inlineStr">
        <is>
          <t>Anouk Nakashima</t>
        </is>
      </c>
      <c r="F7997" s="11" t="n">
        <v>1981</v>
      </c>
      <c r="G7997" s="8" t="inlineStr">
        <is>
          <t>Lamborghini</t>
        </is>
      </c>
      <c r="H7997" s="8" t="inlineStr">
        <is>
          <t>Huracan EVO</t>
        </is>
      </c>
      <c r="I7997" s="8" t="inlineStr">
        <is>
          <t>JKSMHXS182FSYBZW0</t>
        </is>
      </c>
      <c r="J7997" s="8" t="inlineStr">
        <is>
          <t>03 - Supercar</t>
        </is>
      </c>
      <c r="K7997" s="12" t="n">
        <v>225000</v>
      </c>
      <c r="L7997" s="8" t="inlineStr">
        <is>
          <t>North Dakota</t>
        </is>
      </c>
      <c r="M7997" s="13" t="n">
        <v>6148.87</v>
      </c>
      <c r="N7997" s="13" t="n">
        <v>4778.9</v>
      </c>
      <c r="O7997" s="8" t="n"/>
    </row>
    <row r="7998">
      <c r="A7998" s="8" t="inlineStr">
        <is>
          <t>CANON-202605-007957</t>
        </is>
      </c>
      <c r="B7998" s="9" t="inlineStr">
        <is>
          <t>2026-05</t>
        </is>
      </c>
      <c r="C7998" s="10" t="n">
        <v>46157</v>
      </c>
      <c r="D7998" s="9" t="inlineStr">
        <is>
          <t>Bound</t>
        </is>
      </c>
      <c r="E7998" s="8" t="inlineStr">
        <is>
          <t>Horace Bellandi</t>
        </is>
      </c>
      <c r="F7998" s="11" t="n">
        <v>1986</v>
      </c>
      <c r="G7998" s="8" t="inlineStr">
        <is>
          <t>Aston Martin</t>
        </is>
      </c>
      <c r="H7998" s="8" t="inlineStr">
        <is>
          <t>DB5</t>
        </is>
      </c>
      <c r="I7998" s="8" t="inlineStr">
        <is>
          <t>VHMSAE8Y54ZVY46J1</t>
        </is>
      </c>
      <c r="J7998" s="8" t="inlineStr">
        <is>
          <t>07 - Post-War Classic (1946-1972)</t>
        </is>
      </c>
      <c r="K7998" s="12" t="n">
        <v>235000</v>
      </c>
      <c r="L7998" s="8" t="inlineStr">
        <is>
          <t>New Mexico</t>
        </is>
      </c>
      <c r="M7998" s="13" t="n">
        <v>3235.02</v>
      </c>
      <c r="N7998" s="13" t="n">
        <v>2514.26</v>
      </c>
      <c r="O7998" s="8" t="n"/>
    </row>
    <row r="7999">
      <c r="A7999" s="8" t="inlineStr">
        <is>
          <t>CANON-202605-007962</t>
        </is>
      </c>
      <c r="B7999" s="9" t="inlineStr">
        <is>
          <t>2026-05</t>
        </is>
      </c>
      <c r="C7999" s="10" t="n">
        <v>46169</v>
      </c>
      <c r="D7999" s="9" t="inlineStr">
        <is>
          <t>Bound</t>
        </is>
      </c>
      <c r="E7999" s="8" t="inlineStr">
        <is>
          <t>Lorenzo Bellandi</t>
        </is>
      </c>
      <c r="F7999" s="11" t="n">
        <v>2020</v>
      </c>
      <c r="G7999" s="8" t="inlineStr">
        <is>
          <t>Mercedes-Benz</t>
        </is>
      </c>
      <c r="H7999" s="8" t="inlineStr">
        <is>
          <t>280SL Pagoda</t>
        </is>
      </c>
      <c r="I7999" s="8" t="inlineStr">
        <is>
          <t>1RB0GX24K0H3RCY8P</t>
        </is>
      </c>
      <c r="J7999" s="8" t="inlineStr">
        <is>
          <t>07 - Post-War Classic (1946-1972)</t>
        </is>
      </c>
      <c r="K7999" s="12" t="n">
        <v>730000</v>
      </c>
      <c r="L7999" s="8" t="inlineStr">
        <is>
          <t>Texas</t>
        </is>
      </c>
      <c r="M7999" s="13" t="n">
        <v>6811.04</v>
      </c>
      <c r="N7999" s="13" t="n">
        <v>5293.54</v>
      </c>
      <c r="O7999" s="8" t="n"/>
    </row>
    <row r="8000">
      <c r="A8000" s="8" t="inlineStr">
        <is>
          <t>CANON-202605-007964</t>
        </is>
      </c>
      <c r="B8000" s="9" t="inlineStr">
        <is>
          <t>2026-05</t>
        </is>
      </c>
      <c r="C8000" s="10" t="n">
        <v>46173</v>
      </c>
      <c r="D8000" s="9" t="inlineStr">
        <is>
          <t>Bound</t>
        </is>
      </c>
      <c r="E8000" s="8" t="inlineStr">
        <is>
          <t>Noor Fairweather</t>
        </is>
      </c>
      <c r="F8000" s="11" t="n">
        <v>2001</v>
      </c>
      <c r="G8000" s="8" t="inlineStr">
        <is>
          <t>BMW</t>
        </is>
      </c>
      <c r="H8000" s="8" t="inlineStr">
        <is>
          <t>M8 Competition</t>
        </is>
      </c>
      <c r="I8000" s="8" t="inlineStr">
        <is>
          <t>VP71VXJJ6JJYZ9K8T</t>
        </is>
      </c>
      <c r="J8000" s="8" t="inlineStr">
        <is>
          <t>02 - Sports / GT</t>
        </is>
      </c>
      <c r="K8000" s="12" t="n">
        <v>280000</v>
      </c>
      <c r="L8000" s="8" t="inlineStr">
        <is>
          <t>Tennessee</t>
        </is>
      </c>
      <c r="M8000" s="13" t="n">
        <v>3883.02</v>
      </c>
      <c r="N8000" s="13" t="n">
        <v>3017.88</v>
      </c>
      <c r="O8000" s="8" t="n"/>
    </row>
    <row r="8001">
      <c r="A8001" s="8" t="inlineStr">
        <is>
          <t>CANON-202605-007965</t>
        </is>
      </c>
      <c r="B8001" s="9" t="inlineStr">
        <is>
          <t>2026-05</t>
        </is>
      </c>
      <c r="C8001" s="10" t="n">
        <v>46151</v>
      </c>
      <c r="D8001" s="9" t="inlineStr">
        <is>
          <t>Bound</t>
        </is>
      </c>
      <c r="E8001" s="8" t="inlineStr">
        <is>
          <t>Priya Okonkwo</t>
        </is>
      </c>
      <c r="F8001" s="11" t="n">
        <v>1998</v>
      </c>
      <c r="G8001" s="8" t="inlineStr">
        <is>
          <t>Aston Martin</t>
        </is>
      </c>
      <c r="H8001" s="8" t="inlineStr">
        <is>
          <t>DB12</t>
        </is>
      </c>
      <c r="I8001" s="8" t="inlineStr">
        <is>
          <t>J5UW1BVT9KMJ6J30H</t>
        </is>
      </c>
      <c r="J8001" s="8" t="inlineStr">
        <is>
          <t>02 - Sports / GT</t>
        </is>
      </c>
      <c r="K8001" s="12" t="n">
        <v>450000</v>
      </c>
      <c r="L8001" s="8" t="inlineStr">
        <is>
          <t>Connecticut</t>
        </is>
      </c>
      <c r="M8001" s="13" t="n">
        <v>7132.08</v>
      </c>
      <c r="N8001" s="13" t="n">
        <v>5543.05</v>
      </c>
      <c r="O8001" s="8" t="n"/>
    </row>
    <row r="8002">
      <c r="A8002" s="8" t="inlineStr">
        <is>
          <t>CANON-202605-007967</t>
        </is>
      </c>
      <c r="B8002" s="9" t="inlineStr">
        <is>
          <t>2026-05</t>
        </is>
      </c>
      <c r="C8002" s="10" t="n">
        <v>46162</v>
      </c>
      <c r="D8002" s="9" t="inlineStr">
        <is>
          <t>Bound</t>
        </is>
      </c>
      <c r="E8002" s="8" t="inlineStr">
        <is>
          <t>Anouk Kingsford</t>
        </is>
      </c>
      <c r="F8002" s="11" t="n">
        <v>2008</v>
      </c>
      <c r="G8002" s="8" t="inlineStr">
        <is>
          <t>Porsche</t>
        </is>
      </c>
      <c r="H8002" s="8" t="inlineStr">
        <is>
          <t>911 Turbo S</t>
        </is>
      </c>
      <c r="I8002" s="8" t="inlineStr">
        <is>
          <t>9C7U5A2H20E8JK40H</t>
        </is>
      </c>
      <c r="J8002" s="8" t="inlineStr">
        <is>
          <t>02 - Sports / GT</t>
        </is>
      </c>
      <c r="K8002" s="12" t="n">
        <v>340000</v>
      </c>
      <c r="L8002" s="8" t="inlineStr">
        <is>
          <t>Pennsylvania</t>
        </is>
      </c>
      <c r="M8002" s="13" t="n">
        <v>4811.32</v>
      </c>
      <c r="N8002" s="13" t="n">
        <v>3739.36</v>
      </c>
      <c r="O8002" s="8" t="n"/>
    </row>
    <row r="8003">
      <c r="A8003" s="8" t="inlineStr">
        <is>
          <t>CANON-202605-007968</t>
        </is>
      </c>
      <c r="B8003" s="9" t="inlineStr">
        <is>
          <t>2026-05</t>
        </is>
      </c>
      <c r="C8003" s="10" t="n">
        <v>46147</v>
      </c>
      <c r="D8003" s="9" t="inlineStr">
        <is>
          <t>Bound</t>
        </is>
      </c>
      <c r="E8003" s="8" t="inlineStr">
        <is>
          <t>Cassius Rourke</t>
        </is>
      </c>
      <c r="F8003" s="11" t="n">
        <v>1957</v>
      </c>
      <c r="G8003" s="8" t="inlineStr">
        <is>
          <t>McLaren</t>
        </is>
      </c>
      <c r="H8003" s="8" t="inlineStr">
        <is>
          <t>750S</t>
        </is>
      </c>
      <c r="I8003" s="8" t="inlineStr">
        <is>
          <t>R2UGKUG35X5REZ8RK</t>
        </is>
      </c>
      <c r="J8003" s="8" t="inlineStr">
        <is>
          <t>03 - Supercar</t>
        </is>
      </c>
      <c r="K8003" s="12" t="n">
        <v>340000</v>
      </c>
      <c r="L8003" s="8" t="inlineStr">
        <is>
          <t>Massachusetts</t>
        </is>
      </c>
      <c r="M8003" s="13" t="n">
        <v>9221.700000000001</v>
      </c>
      <c r="N8003" s="13" t="n">
        <v>7167.11</v>
      </c>
      <c r="O8003" s="8" t="n"/>
    </row>
    <row r="8004">
      <c r="A8004" s="8" t="inlineStr">
        <is>
          <t>CANON-202605-007969</t>
        </is>
      </c>
      <c r="B8004" s="9" t="inlineStr">
        <is>
          <t>2026-05</t>
        </is>
      </c>
      <c r="C8004" s="10" t="n">
        <v>46145</v>
      </c>
      <c r="D8004" s="9" t="inlineStr">
        <is>
          <t>Bound</t>
        </is>
      </c>
      <c r="E8004" s="8" t="inlineStr">
        <is>
          <t>Anouk Ashcombe</t>
        </is>
      </c>
      <c r="F8004" s="11" t="n">
        <v>1998</v>
      </c>
      <c r="G8004" s="8" t="inlineStr">
        <is>
          <t>BMW</t>
        </is>
      </c>
      <c r="H8004" s="8" t="inlineStr">
        <is>
          <t>M8 Competition</t>
        </is>
      </c>
      <c r="I8004" s="8" t="inlineStr">
        <is>
          <t>T5YURUBTG5KXUW1H2</t>
        </is>
      </c>
      <c r="J8004" s="8" t="inlineStr">
        <is>
          <t>02 - Sports / GT</t>
        </is>
      </c>
      <c r="K8004" s="12" t="n">
        <v>715000</v>
      </c>
      <c r="L8004" s="8" t="inlineStr">
        <is>
          <t>Connecticut</t>
        </is>
      </c>
      <c r="M8004" s="13" t="n">
        <v>9821.129999999999</v>
      </c>
      <c r="N8004" s="13" t="n">
        <v>7632.98</v>
      </c>
      <c r="O8004" s="8" t="n"/>
    </row>
    <row r="8005">
      <c r="A8005" s="8" t="inlineStr">
        <is>
          <t>CANON-202605-007970</t>
        </is>
      </c>
      <c r="B8005" s="9" t="inlineStr">
        <is>
          <t>2026-05</t>
        </is>
      </c>
      <c r="C8005" s="10" t="n">
        <v>46161</v>
      </c>
      <c r="D8005" s="9" t="inlineStr">
        <is>
          <t>Bound</t>
        </is>
      </c>
      <c r="E8005" s="8" t="inlineStr">
        <is>
          <t>Anouk Larsson</t>
        </is>
      </c>
      <c r="F8005" s="11" t="n">
        <v>1981</v>
      </c>
      <c r="G8005" s="8" t="inlineStr">
        <is>
          <t>Porsche</t>
        </is>
      </c>
      <c r="H8005" s="8" t="inlineStr">
        <is>
          <t>911 Turbo S</t>
        </is>
      </c>
      <c r="I8005" s="8" t="inlineStr">
        <is>
          <t>M7TLT8ZZ8HX1AJD8M</t>
        </is>
      </c>
      <c r="J8005" s="8" t="inlineStr">
        <is>
          <t>02 - Sports / GT</t>
        </is>
      </c>
      <c r="K8005" s="12" t="n">
        <v>280000</v>
      </c>
      <c r="L8005" s="8" t="inlineStr">
        <is>
          <t>Illinois</t>
        </is>
      </c>
      <c r="M8005" s="13" t="n">
        <v>5388.68</v>
      </c>
      <c r="N8005" s="13" t="n">
        <v>4188.08</v>
      </c>
      <c r="O8005" s="8" t="n"/>
    </row>
    <row r="8006">
      <c r="A8006" s="8" t="inlineStr">
        <is>
          <t>CANON-202605-007971</t>
        </is>
      </c>
      <c r="B8006" s="9" t="inlineStr">
        <is>
          <t>2026-05</t>
        </is>
      </c>
      <c r="C8006" s="10" t="n">
        <v>46154</v>
      </c>
      <c r="D8006" s="9" t="inlineStr">
        <is>
          <t>Bound</t>
        </is>
      </c>
      <c r="E8006" s="8" t="inlineStr">
        <is>
          <t>Aurelio Nakashima</t>
        </is>
      </c>
      <c r="F8006" s="11" t="n">
        <v>2006</v>
      </c>
      <c r="G8006" s="8" t="inlineStr">
        <is>
          <t>Porsche</t>
        </is>
      </c>
      <c r="H8006" s="8" t="inlineStr">
        <is>
          <t>911 Turbo S</t>
        </is>
      </c>
      <c r="I8006" s="8" t="inlineStr">
        <is>
          <t>TBEPVEWK9RARLVF5G</t>
        </is>
      </c>
      <c r="J8006" s="8" t="inlineStr">
        <is>
          <t>02 - Sports / GT</t>
        </is>
      </c>
      <c r="K8006" s="12" t="n">
        <v>1465000</v>
      </c>
      <c r="L8006" s="8" t="inlineStr">
        <is>
          <t>South Dakota</t>
        </is>
      </c>
      <c r="M8006" s="13" t="n">
        <v>16875.14</v>
      </c>
      <c r="N8006" s="13" t="n">
        <v>13115.36</v>
      </c>
      <c r="O8006" s="8" t="n"/>
    </row>
    <row r="8007">
      <c r="A8007" s="8" t="inlineStr">
        <is>
          <t>CANON-202605-007972</t>
        </is>
      </c>
      <c r="B8007" s="9" t="inlineStr">
        <is>
          <t>2026-05</t>
        </is>
      </c>
      <c r="C8007" s="10" t="n">
        <v>46156</v>
      </c>
      <c r="D8007" s="9" t="inlineStr">
        <is>
          <t>Bound</t>
        </is>
      </c>
      <c r="E8007" s="8" t="inlineStr">
        <is>
          <t>Lorenzo Merriweather</t>
        </is>
      </c>
      <c r="F8007" s="11" t="n">
        <v>1992</v>
      </c>
      <c r="G8007" s="8" t="inlineStr">
        <is>
          <t>Ferrari</t>
        </is>
      </c>
      <c r="H8007" s="8" t="inlineStr">
        <is>
          <t>SF90 Stradale</t>
        </is>
      </c>
      <c r="I8007" s="8" t="inlineStr">
        <is>
          <t>NX4HBBTGTYY6RT4D3</t>
        </is>
      </c>
      <c r="J8007" s="8" t="inlineStr">
        <is>
          <t>03 - Supercar</t>
        </is>
      </c>
      <c r="K8007" s="12" t="n">
        <v>1120000</v>
      </c>
      <c r="L8007" s="8" t="inlineStr">
        <is>
          <t>Kansas</t>
        </is>
      </c>
      <c r="M8007" s="13" t="n">
        <v>16398.49</v>
      </c>
      <c r="N8007" s="13" t="n">
        <v>12744.91</v>
      </c>
      <c r="O8007" s="8" t="n"/>
    </row>
    <row r="8008">
      <c r="A8008" s="8" t="inlineStr">
        <is>
          <t>CANON-202605-007973</t>
        </is>
      </c>
      <c r="B8008" s="9" t="inlineStr">
        <is>
          <t>2026-05</t>
        </is>
      </c>
      <c r="C8008" s="10" t="n">
        <v>46154</v>
      </c>
      <c r="D8008" s="9" t="inlineStr">
        <is>
          <t>Bound</t>
        </is>
      </c>
      <c r="E8008" s="8" t="inlineStr">
        <is>
          <t>Cassius Bellandi</t>
        </is>
      </c>
      <c r="F8008" s="11" t="n">
        <v>2018</v>
      </c>
      <c r="G8008" s="8" t="inlineStr">
        <is>
          <t>Lamborghini</t>
        </is>
      </c>
      <c r="H8008" s="8" t="inlineStr">
        <is>
          <t>Huracan EVO</t>
        </is>
      </c>
      <c r="I8008" s="8" t="inlineStr">
        <is>
          <t>47WJHP5BLGCFDAED6</t>
        </is>
      </c>
      <c r="J8008" s="8" t="inlineStr">
        <is>
          <t>03 - Supercar</t>
        </is>
      </c>
      <c r="K8008" s="12" t="n">
        <v>640000</v>
      </c>
      <c r="L8008" s="8" t="inlineStr">
        <is>
          <t>Utah</t>
        </is>
      </c>
      <c r="M8008" s="13" t="n">
        <v>15486.79</v>
      </c>
      <c r="N8008" s="13" t="n">
        <v>12036.33</v>
      </c>
      <c r="O8008" s="8" t="n"/>
    </row>
    <row r="8009">
      <c r="A8009" s="8" t="inlineStr">
        <is>
          <t>CANON-202605-007975</t>
        </is>
      </c>
      <c r="B8009" s="9" t="inlineStr">
        <is>
          <t>2026-05</t>
        </is>
      </c>
      <c r="C8009" s="10" t="n">
        <v>46157</v>
      </c>
      <c r="D8009" s="9" t="inlineStr">
        <is>
          <t>Bound</t>
        </is>
      </c>
      <c r="E8009" s="8" t="inlineStr">
        <is>
          <t>Thaddeus Pennington</t>
        </is>
      </c>
      <c r="F8009" s="11" t="n">
        <v>1956</v>
      </c>
      <c r="G8009" s="8" t="inlineStr">
        <is>
          <t>Aston Martin</t>
        </is>
      </c>
      <c r="H8009" s="8" t="inlineStr">
        <is>
          <t>DB12</t>
        </is>
      </c>
      <c r="I8009" s="8" t="inlineStr">
        <is>
          <t>T4GGY3WCY7U3EPKZP</t>
        </is>
      </c>
      <c r="J8009" s="8" t="inlineStr">
        <is>
          <t>02 - Sports / GT</t>
        </is>
      </c>
      <c r="K8009" s="12" t="n">
        <v>270000</v>
      </c>
      <c r="L8009" s="8" t="inlineStr">
        <is>
          <t>North Dakota</t>
        </is>
      </c>
      <c r="M8009" s="13" t="n">
        <v>3897.17</v>
      </c>
      <c r="N8009" s="13" t="n">
        <v>3028.88</v>
      </c>
      <c r="O8009" s="8" t="n"/>
    </row>
    <row r="8010">
      <c r="A8010" s="8" t="inlineStr">
        <is>
          <t>CANON-202605-007976</t>
        </is>
      </c>
      <c r="B8010" s="9" t="inlineStr">
        <is>
          <t>2026-05</t>
        </is>
      </c>
      <c r="C8010" s="10" t="n">
        <v>46158</v>
      </c>
      <c r="D8010" s="9" t="inlineStr">
        <is>
          <t>Bound</t>
        </is>
      </c>
      <c r="E8010" s="8" t="inlineStr">
        <is>
          <t>Thaddeus Farkas</t>
        </is>
      </c>
      <c r="F8010" s="11" t="n">
        <v>1992</v>
      </c>
      <c r="G8010" s="8" t="inlineStr">
        <is>
          <t>BMW</t>
        </is>
      </c>
      <c r="H8010" s="8" t="inlineStr">
        <is>
          <t>M8 Competition</t>
        </is>
      </c>
      <c r="I8010" s="8" t="inlineStr">
        <is>
          <t>H1C6WRCWJ6UFHTSBL</t>
        </is>
      </c>
      <c r="J8010" s="8" t="inlineStr">
        <is>
          <t>02 - Sports / GT</t>
        </is>
      </c>
      <c r="K8010" s="12" t="n">
        <v>445000</v>
      </c>
      <c r="L8010" s="8" t="inlineStr">
        <is>
          <t>Florida</t>
        </is>
      </c>
      <c r="M8010" s="13" t="n">
        <v>8941.98</v>
      </c>
      <c r="N8010" s="13" t="n">
        <v>6949.71</v>
      </c>
      <c r="O8010" s="8" t="n"/>
    </row>
    <row r="8011">
      <c r="A8011" s="8" t="inlineStr">
        <is>
          <t>CANON-202605-007979</t>
        </is>
      </c>
      <c r="B8011" s="9" t="inlineStr">
        <is>
          <t>2026-05</t>
        </is>
      </c>
      <c r="C8011" s="10" t="n">
        <v>46166</v>
      </c>
      <c r="D8011" s="9" t="inlineStr">
        <is>
          <t>Bound</t>
        </is>
      </c>
      <c r="E8011" s="8" t="inlineStr">
        <is>
          <t>Cassius Bellandi</t>
        </is>
      </c>
      <c r="F8011" s="11" t="n">
        <v>2022</v>
      </c>
      <c r="G8011" s="8" t="inlineStr">
        <is>
          <t>Bugatti</t>
        </is>
      </c>
      <c r="H8011" s="8" t="inlineStr">
        <is>
          <t>Type 57</t>
        </is>
      </c>
      <c r="I8011" s="8" t="inlineStr">
        <is>
          <t>F486PGF64W628DHEJ</t>
        </is>
      </c>
      <c r="J8011" s="8" t="inlineStr">
        <is>
          <t>06 - Vintage Pre-War (pre-1946)</t>
        </is>
      </c>
      <c r="K8011" s="12" t="n">
        <v>140000</v>
      </c>
      <c r="L8011" s="8" t="inlineStr">
        <is>
          <t>Pennsylvania</t>
        </is>
      </c>
      <c r="M8011" s="13" t="n">
        <v>1320.75</v>
      </c>
      <c r="N8011" s="13" t="n">
        <v>1026.49</v>
      </c>
      <c r="O8011" s="8" t="n"/>
    </row>
    <row r="8012">
      <c r="A8012" s="8" t="inlineStr">
        <is>
          <t>CANON-202605-007980</t>
        </is>
      </c>
      <c r="B8012" s="9" t="inlineStr">
        <is>
          <t>2026-05</t>
        </is>
      </c>
      <c r="C8012" s="10" t="n">
        <v>46161</v>
      </c>
      <c r="D8012" s="9" t="inlineStr">
        <is>
          <t>Bound</t>
        </is>
      </c>
      <c r="E8012" s="8" t="inlineStr">
        <is>
          <t>Ramona Chattopadhyay</t>
        </is>
      </c>
      <c r="F8012" s="11" t="n">
        <v>2004</v>
      </c>
      <c r="G8012" s="8" t="inlineStr">
        <is>
          <t>Alfa Romeo</t>
        </is>
      </c>
      <c r="H8012" s="8" t="inlineStr">
        <is>
          <t>8C 2900</t>
        </is>
      </c>
      <c r="I8012" s="8" t="inlineStr">
        <is>
          <t>VA725E7B6AGAKEWXP</t>
        </is>
      </c>
      <c r="J8012" s="8" t="inlineStr">
        <is>
          <t>06 - Vintage Pre-War (pre-1946)</t>
        </is>
      </c>
      <c r="K8012" s="12" t="n">
        <v>655000</v>
      </c>
      <c r="L8012" s="8" t="inlineStr">
        <is>
          <t>Washington</t>
        </is>
      </c>
      <c r="M8012" s="13" t="n">
        <v>4508.38</v>
      </c>
      <c r="N8012" s="13" t="n">
        <v>3503.91</v>
      </c>
      <c r="O8012" s="8" t="n"/>
    </row>
    <row r="8013">
      <c r="A8013" s="8" t="inlineStr">
        <is>
          <t>CANON-202605-007982</t>
        </is>
      </c>
      <c r="B8013" s="9" t="inlineStr">
        <is>
          <t>2026-05</t>
        </is>
      </c>
      <c r="C8013" s="10" t="n">
        <v>46166</v>
      </c>
      <c r="D8013" s="9" t="inlineStr">
        <is>
          <t>Bound</t>
        </is>
      </c>
      <c r="E8013" s="8" t="inlineStr">
        <is>
          <t>Wilhelmina Thistlewood</t>
        </is>
      </c>
      <c r="F8013" s="11" t="n">
        <v>1987</v>
      </c>
      <c r="G8013" s="8" t="inlineStr">
        <is>
          <t>Bentley</t>
        </is>
      </c>
      <c r="H8013" s="8" t="inlineStr">
        <is>
          <t>Continental GT</t>
        </is>
      </c>
      <c r="I8013" s="8" t="inlineStr">
        <is>
          <t>W326KMGWLMFHVBU2R</t>
        </is>
      </c>
      <c r="J8013" s="8" t="inlineStr">
        <is>
          <t>02 - Sports / GT</t>
        </is>
      </c>
      <c r="K8013" s="12" t="n">
        <v>175000</v>
      </c>
      <c r="L8013" s="8" t="inlineStr">
        <is>
          <t>New Mexico</t>
        </is>
      </c>
      <c r="M8013" s="13" t="n">
        <v>3888.3</v>
      </c>
      <c r="N8013" s="13" t="n">
        <v>3021.99</v>
      </c>
      <c r="O8013" s="8" t="n"/>
    </row>
    <row r="8014">
      <c r="A8014" s="8" t="inlineStr">
        <is>
          <t>CANON-202605-007983</t>
        </is>
      </c>
      <c r="B8014" s="9" t="inlineStr">
        <is>
          <t>2026-05</t>
        </is>
      </c>
      <c r="C8014" s="10" t="n">
        <v>46163</v>
      </c>
      <c r="D8014" s="9" t="inlineStr">
        <is>
          <t>Bound</t>
        </is>
      </c>
      <c r="E8014" s="8" t="inlineStr">
        <is>
          <t>Fenwick Kingsford</t>
        </is>
      </c>
      <c r="F8014" s="11" t="n">
        <v>1970</v>
      </c>
      <c r="G8014" s="8" t="inlineStr">
        <is>
          <t>Mercedes-Benz</t>
        </is>
      </c>
      <c r="H8014" s="8" t="inlineStr">
        <is>
          <t>AMG GT</t>
        </is>
      </c>
      <c r="I8014" s="8" t="inlineStr">
        <is>
          <t>4MKMUX6HP48WSXZYN</t>
        </is>
      </c>
      <c r="J8014" s="8" t="inlineStr">
        <is>
          <t>02 - Sports / GT</t>
        </is>
      </c>
      <c r="K8014" s="12" t="n">
        <v>655000</v>
      </c>
      <c r="L8014" s="8" t="inlineStr">
        <is>
          <t>Pennsylvania</t>
        </is>
      </c>
      <c r="M8014" s="13" t="n">
        <v>8033.02</v>
      </c>
      <c r="N8014" s="13" t="n">
        <v>6243.26</v>
      </c>
      <c r="O8014" s="8" t="n"/>
    </row>
    <row r="8015">
      <c r="A8015" s="8" t="inlineStr">
        <is>
          <t>CANON-202605-007984</t>
        </is>
      </c>
      <c r="B8015" s="9" t="inlineStr">
        <is>
          <t>2026-05</t>
        </is>
      </c>
      <c r="C8015" s="10" t="n">
        <v>46152</v>
      </c>
      <c r="D8015" s="9" t="inlineStr">
        <is>
          <t>Bound</t>
        </is>
      </c>
      <c r="E8015" s="8" t="inlineStr">
        <is>
          <t>Saoirse Larsson</t>
        </is>
      </c>
      <c r="F8015" s="11" t="n">
        <v>1985</v>
      </c>
      <c r="G8015" s="8" t="inlineStr">
        <is>
          <t>BMW</t>
        </is>
      </c>
      <c r="H8015" s="8" t="inlineStr">
        <is>
          <t>M8 Competition</t>
        </is>
      </c>
      <c r="I8015" s="8" t="inlineStr">
        <is>
          <t>VUU89W70V9J5FYSKU</t>
        </is>
      </c>
      <c r="J8015" s="8" t="inlineStr">
        <is>
          <t>02 - Sports / GT</t>
        </is>
      </c>
      <c r="K8015" s="12" t="n">
        <v>350000</v>
      </c>
      <c r="L8015" s="8" t="inlineStr">
        <is>
          <t>Florida</t>
        </is>
      </c>
      <c r="M8015" s="13" t="n">
        <v>7033.02</v>
      </c>
      <c r="N8015" s="13" t="n">
        <v>5466.06</v>
      </c>
      <c r="O8015" s="8" t="n"/>
    </row>
    <row r="8016">
      <c r="A8016" s="8" t="inlineStr">
        <is>
          <t>CANON-202605-007985</t>
        </is>
      </c>
      <c r="B8016" s="9" t="inlineStr">
        <is>
          <t>2026-05</t>
        </is>
      </c>
      <c r="C8016" s="10" t="n">
        <v>46143</v>
      </c>
      <c r="D8016" s="9" t="inlineStr">
        <is>
          <t>Bound</t>
        </is>
      </c>
      <c r="E8016" s="8" t="inlineStr">
        <is>
          <t>Horace Okonkwo</t>
        </is>
      </c>
      <c r="F8016" s="11" t="n">
        <v>2016</v>
      </c>
      <c r="G8016" s="8" t="inlineStr">
        <is>
          <t>Mercedes-Benz</t>
        </is>
      </c>
      <c r="H8016" s="8" t="inlineStr">
        <is>
          <t>AMG GT</t>
        </is>
      </c>
      <c r="I8016" s="8" t="inlineStr">
        <is>
          <t>KA141FTAH45PB01AX</t>
        </is>
      </c>
      <c r="J8016" s="8" t="inlineStr">
        <is>
          <t>02 - Sports / GT</t>
        </is>
      </c>
      <c r="K8016" s="12" t="n">
        <v>735000</v>
      </c>
      <c r="L8016" s="8" t="inlineStr">
        <is>
          <t>Washington</t>
        </is>
      </c>
      <c r="M8016" s="13" t="n">
        <v>8653.58</v>
      </c>
      <c r="N8016" s="13" t="n">
        <v>6725.56</v>
      </c>
      <c r="O8016" s="8" t="n"/>
    </row>
    <row r="8017">
      <c r="A8017" s="8" t="inlineStr">
        <is>
          <t>CANON-202605-007987</t>
        </is>
      </c>
      <c r="B8017" s="9" t="inlineStr">
        <is>
          <t>2026-05</t>
        </is>
      </c>
      <c r="C8017" s="10" t="n">
        <v>46158</v>
      </c>
      <c r="D8017" s="9" t="inlineStr">
        <is>
          <t>Bound</t>
        </is>
      </c>
      <c r="E8017" s="8" t="inlineStr">
        <is>
          <t>Cassius Underwood</t>
        </is>
      </c>
      <c r="F8017" s="11" t="n">
        <v>1972</v>
      </c>
      <c r="G8017" s="8" t="inlineStr">
        <is>
          <t>Jaguar</t>
        </is>
      </c>
      <c r="H8017" s="8" t="inlineStr">
        <is>
          <t>E-Type Series 1</t>
        </is>
      </c>
      <c r="I8017" s="8" t="inlineStr">
        <is>
          <t>Z1KHX771CUH17EYN6</t>
        </is>
      </c>
      <c r="J8017" s="8" t="inlineStr">
        <is>
          <t>07 - Post-War Classic (1946-1972)</t>
        </is>
      </c>
      <c r="K8017" s="12" t="n">
        <v>585000</v>
      </c>
      <c r="L8017" s="8" t="inlineStr">
        <is>
          <t>Vermont</t>
        </is>
      </c>
      <c r="M8017" s="13" t="n">
        <v>5790.4</v>
      </c>
      <c r="N8017" s="13" t="n">
        <v>4500.3</v>
      </c>
      <c r="O8017" s="8" t="n"/>
    </row>
    <row r="8018">
      <c r="A8018" s="8" t="inlineStr">
        <is>
          <t>CANON-202605-007988</t>
        </is>
      </c>
      <c r="B8018" s="9" t="inlineStr">
        <is>
          <t>2026-05</t>
        </is>
      </c>
      <c r="C8018" s="10" t="n">
        <v>46160</v>
      </c>
      <c r="D8018" s="9" t="inlineStr">
        <is>
          <t>Bound</t>
        </is>
      </c>
      <c r="E8018" s="8" t="inlineStr">
        <is>
          <t>Desmond Ashcombe</t>
        </is>
      </c>
      <c r="F8018" s="11" t="n">
        <v>2006</v>
      </c>
      <c r="G8018" s="8" t="inlineStr">
        <is>
          <t>Porsche</t>
        </is>
      </c>
      <c r="H8018" s="8" t="inlineStr">
        <is>
          <t>911 Turbo S</t>
        </is>
      </c>
      <c r="I8018" s="8" t="inlineStr">
        <is>
          <t>2XTELTM3J0JM77R4D</t>
        </is>
      </c>
      <c r="J8018" s="8" t="inlineStr">
        <is>
          <t>02 - Sports / GT</t>
        </is>
      </c>
      <c r="K8018" s="12" t="n">
        <v>330000</v>
      </c>
      <c r="L8018" s="8" t="inlineStr">
        <is>
          <t>Rhode Island</t>
        </is>
      </c>
      <c r="M8018" s="13" t="n">
        <v>6397.64</v>
      </c>
      <c r="N8018" s="13" t="n">
        <v>4972.25</v>
      </c>
      <c r="O8018" s="8" t="n"/>
    </row>
    <row r="8019">
      <c r="A8019" s="8" t="inlineStr">
        <is>
          <t>CANON-202605-007989</t>
        </is>
      </c>
      <c r="B8019" s="9" t="inlineStr">
        <is>
          <t>2026-05</t>
        </is>
      </c>
      <c r="C8019" s="10" t="n">
        <v>46147</v>
      </c>
      <c r="D8019" s="9" t="inlineStr">
        <is>
          <t>Bound</t>
        </is>
      </c>
      <c r="E8019" s="8" t="inlineStr">
        <is>
          <t>Leopold Delacroix</t>
        </is>
      </c>
      <c r="F8019" s="11" t="n">
        <v>2020</v>
      </c>
      <c r="G8019" s="8" t="inlineStr">
        <is>
          <t>BMW</t>
        </is>
      </c>
      <c r="H8019" s="8" t="inlineStr">
        <is>
          <t>M8 Competition</t>
        </is>
      </c>
      <c r="I8019" s="8" t="inlineStr">
        <is>
          <t>VU1ZB5SGDZR76CNZX</t>
        </is>
      </c>
      <c r="J8019" s="8" t="inlineStr">
        <is>
          <t>02 - Sports / GT</t>
        </is>
      </c>
      <c r="K8019" s="12" t="n">
        <v>1770000</v>
      </c>
      <c r="L8019" s="8" t="inlineStr">
        <is>
          <t>Illinois</t>
        </is>
      </c>
      <c r="M8019" s="13" t="n">
        <v>24980.38</v>
      </c>
      <c r="N8019" s="13" t="n">
        <v>19414.75</v>
      </c>
      <c r="O8019" s="8" t="n"/>
    </row>
    <row r="8020">
      <c r="A8020" s="8" t="inlineStr">
        <is>
          <t>CANON-202605-007990</t>
        </is>
      </c>
      <c r="B8020" s="9" t="inlineStr">
        <is>
          <t>2026-05</t>
        </is>
      </c>
      <c r="C8020" s="10" t="n">
        <v>46170</v>
      </c>
      <c r="D8020" s="9" t="inlineStr">
        <is>
          <t>Bound</t>
        </is>
      </c>
      <c r="E8020" s="8" t="inlineStr">
        <is>
          <t>Anouk Blackwood</t>
        </is>
      </c>
      <c r="F8020" s="11" t="n">
        <v>1971</v>
      </c>
      <c r="G8020" s="8" t="inlineStr">
        <is>
          <t>Mercedes-Benz</t>
        </is>
      </c>
      <c r="H8020" s="8" t="inlineStr">
        <is>
          <t>280SL Pagoda</t>
        </is>
      </c>
      <c r="I8020" s="8" t="inlineStr">
        <is>
          <t>YPM24X1BTD06G2W47</t>
        </is>
      </c>
      <c r="J8020" s="8" t="inlineStr">
        <is>
          <t>07 - Post-War Classic (1946-1972)</t>
        </is>
      </c>
      <c r="K8020" s="12" t="n">
        <v>1950000</v>
      </c>
      <c r="L8020" s="8" t="inlineStr">
        <is>
          <t>Vermont</t>
        </is>
      </c>
      <c r="M8020" s="13" t="n">
        <v>17056.98</v>
      </c>
      <c r="N8020" s="13" t="n">
        <v>13256.68</v>
      </c>
      <c r="O8020" s="8" t="n"/>
    </row>
    <row r="8021">
      <c r="A8021" s="8" t="inlineStr">
        <is>
          <t>CANON-202605-007991</t>
        </is>
      </c>
      <c r="B8021" s="9" t="inlineStr">
        <is>
          <t>2026-05</t>
        </is>
      </c>
      <c r="C8021" s="10" t="n">
        <v>46173</v>
      </c>
      <c r="D8021" s="9" t="inlineStr">
        <is>
          <t>Bound</t>
        </is>
      </c>
      <c r="E8021" s="8" t="inlineStr">
        <is>
          <t>Callum Nakashima</t>
        </is>
      </c>
      <c r="F8021" s="11" t="n">
        <v>1980</v>
      </c>
      <c r="G8021" s="8" t="inlineStr">
        <is>
          <t>Mercedes-Benz</t>
        </is>
      </c>
      <c r="H8021" s="8" t="inlineStr">
        <is>
          <t>AMG GT</t>
        </is>
      </c>
      <c r="I8021" s="8" t="inlineStr">
        <is>
          <t>315LFE7E8L0MD022Z</t>
        </is>
      </c>
      <c r="J8021" s="8" t="inlineStr">
        <is>
          <t>02 - Sports / GT</t>
        </is>
      </c>
      <c r="K8021" s="12" t="n">
        <v>710000</v>
      </c>
      <c r="L8021" s="8" t="inlineStr">
        <is>
          <t>Wisconsin</t>
        </is>
      </c>
      <c r="M8021" s="13" t="n">
        <v>10449.06</v>
      </c>
      <c r="N8021" s="13" t="n">
        <v>8121.01</v>
      </c>
      <c r="O8021" s="8" t="n"/>
    </row>
    <row r="8022">
      <c r="A8022" s="8" t="inlineStr">
        <is>
          <t>CANON-202605-007992</t>
        </is>
      </c>
      <c r="B8022" s="9" t="inlineStr">
        <is>
          <t>2026-05</t>
        </is>
      </c>
      <c r="C8022" s="10" t="n">
        <v>46155</v>
      </c>
      <c r="D8022" s="9" t="inlineStr">
        <is>
          <t>Bound</t>
        </is>
      </c>
      <c r="E8022" s="8" t="inlineStr">
        <is>
          <t>Saoirse Castellanos</t>
        </is>
      </c>
      <c r="F8022" s="11" t="n">
        <v>1964</v>
      </c>
      <c r="G8022" s="8" t="inlineStr">
        <is>
          <t>McLaren</t>
        </is>
      </c>
      <c r="H8022" s="8" t="inlineStr">
        <is>
          <t>750S</t>
        </is>
      </c>
      <c r="I8022" s="8" t="inlineStr">
        <is>
          <t>ZHGD6CD4YTGNY2X5C</t>
        </is>
      </c>
      <c r="J8022" s="8" t="inlineStr">
        <is>
          <t>03 - Supercar</t>
        </is>
      </c>
      <c r="K8022" s="12" t="n">
        <v>1000000</v>
      </c>
      <c r="L8022" s="8" t="inlineStr">
        <is>
          <t>Massachusetts</t>
        </is>
      </c>
      <c r="M8022" s="13" t="n">
        <v>18867.92</v>
      </c>
      <c r="N8022" s="13" t="n">
        <v>14664.15</v>
      </c>
      <c r="O8022" s="8" t="n"/>
    </row>
    <row r="8023">
      <c r="A8023" s="8" t="inlineStr">
        <is>
          <t>CANON-202605-007993</t>
        </is>
      </c>
      <c r="B8023" s="9" t="inlineStr">
        <is>
          <t>2026-05</t>
        </is>
      </c>
      <c r="C8023" s="10" t="n">
        <v>46166</v>
      </c>
      <c r="D8023" s="9" t="inlineStr">
        <is>
          <t>Bound</t>
        </is>
      </c>
      <c r="E8023" s="8" t="inlineStr">
        <is>
          <t>Marisol Merriweather</t>
        </is>
      </c>
      <c r="F8023" s="11" t="n">
        <v>1979</v>
      </c>
      <c r="G8023" s="8" t="inlineStr">
        <is>
          <t>Porsche</t>
        </is>
      </c>
      <c r="H8023" s="8" t="inlineStr">
        <is>
          <t>911 Turbo S</t>
        </is>
      </c>
      <c r="I8023" s="8" t="inlineStr">
        <is>
          <t>KP11J445850WD4YZ6</t>
        </is>
      </c>
      <c r="J8023" s="8" t="inlineStr">
        <is>
          <t>02 - Sports / GT</t>
        </is>
      </c>
      <c r="K8023" s="12" t="n">
        <v>355000</v>
      </c>
      <c r="L8023" s="8" t="inlineStr">
        <is>
          <t>Idaho</t>
        </is>
      </c>
      <c r="M8023" s="13" t="n">
        <v>4973.35</v>
      </c>
      <c r="N8023" s="13" t="n">
        <v>3865.29</v>
      </c>
      <c r="O8023" s="8" t="n"/>
    </row>
    <row r="8024">
      <c r="A8024" s="8" t="inlineStr">
        <is>
          <t>CANON-202605-007994</t>
        </is>
      </c>
      <c r="B8024" s="9" t="inlineStr">
        <is>
          <t>2026-05</t>
        </is>
      </c>
      <c r="C8024" s="10" t="n">
        <v>46163</v>
      </c>
      <c r="D8024" s="9" t="inlineStr">
        <is>
          <t>Bound</t>
        </is>
      </c>
      <c r="E8024" s="8" t="inlineStr">
        <is>
          <t>Saoirse Blackwood</t>
        </is>
      </c>
      <c r="F8024" s="11" t="n">
        <v>2010</v>
      </c>
      <c r="G8024" s="8" t="inlineStr">
        <is>
          <t>Lamborghini</t>
        </is>
      </c>
      <c r="H8024" s="8" t="inlineStr">
        <is>
          <t>Huracan EVO</t>
        </is>
      </c>
      <c r="I8024" s="8" t="inlineStr">
        <is>
          <t>AF0G7WWYT2B0YS98T</t>
        </is>
      </c>
      <c r="J8024" s="8" t="inlineStr">
        <is>
          <t>03 - Supercar</t>
        </is>
      </c>
      <c r="K8024" s="12" t="n">
        <v>585000</v>
      </c>
      <c r="L8024" s="8" t="inlineStr">
        <is>
          <t>Indiana</t>
        </is>
      </c>
      <c r="M8024" s="13" t="n">
        <v>12897.59</v>
      </c>
      <c r="N8024" s="13" t="n">
        <v>10024.01</v>
      </c>
      <c r="O8024" s="8" t="n"/>
    </row>
    <row r="8025">
      <c r="A8025" s="8" t="inlineStr">
        <is>
          <t>CANON-202605-007995</t>
        </is>
      </c>
      <c r="B8025" s="9" t="inlineStr">
        <is>
          <t>2026-05</t>
        </is>
      </c>
      <c r="C8025" s="10" t="n">
        <v>46169</v>
      </c>
      <c r="D8025" s="9" t="inlineStr">
        <is>
          <t>Bound</t>
        </is>
      </c>
      <c r="E8025" s="8" t="inlineStr">
        <is>
          <t>Ingrid Delacroix</t>
        </is>
      </c>
      <c r="F8025" s="11" t="n">
        <v>1958</v>
      </c>
      <c r="G8025" s="8" t="inlineStr">
        <is>
          <t>Aston Martin</t>
        </is>
      </c>
      <c r="H8025" s="8" t="inlineStr">
        <is>
          <t>DB12</t>
        </is>
      </c>
      <c r="I8025" s="8" t="inlineStr">
        <is>
          <t>1NC0UDZ8J3CKVBE32</t>
        </is>
      </c>
      <c r="J8025" s="8" t="inlineStr">
        <is>
          <t>02 - Sports / GT</t>
        </is>
      </c>
      <c r="K8025" s="12" t="n">
        <v>375000</v>
      </c>
      <c r="L8025" s="8" t="inlineStr">
        <is>
          <t>Ohio</t>
        </is>
      </c>
      <c r="M8025" s="13" t="n">
        <v>7376.18</v>
      </c>
      <c r="N8025" s="13" t="n">
        <v>5732.77</v>
      </c>
      <c r="O8025" s="8" t="n"/>
    </row>
    <row r="8026">
      <c r="A8026" s="8" t="inlineStr">
        <is>
          <t>CANON-202605-007996</t>
        </is>
      </c>
      <c r="B8026" s="9" t="inlineStr">
        <is>
          <t>2026-05</t>
        </is>
      </c>
      <c r="C8026" s="10" t="n">
        <v>46162</v>
      </c>
      <c r="D8026" s="9" t="inlineStr">
        <is>
          <t>Bound</t>
        </is>
      </c>
      <c r="E8026" s="8" t="inlineStr">
        <is>
          <t>Horace Merriweather</t>
        </is>
      </c>
      <c r="F8026" s="11" t="n">
        <v>1994</v>
      </c>
      <c r="G8026" s="8" t="inlineStr">
        <is>
          <t>Bentley</t>
        </is>
      </c>
      <c r="H8026" s="8" t="inlineStr">
        <is>
          <t>Continental GT</t>
        </is>
      </c>
      <c r="I8026" s="8" t="inlineStr">
        <is>
          <t>JMEVNNFKXGY6RC137</t>
        </is>
      </c>
      <c r="J8026" s="8" t="inlineStr">
        <is>
          <t>02 - Sports / GT</t>
        </is>
      </c>
      <c r="K8026" s="12" t="n">
        <v>330000</v>
      </c>
      <c r="L8026" s="8" t="inlineStr">
        <is>
          <t>Washington</t>
        </is>
      </c>
      <c r="M8026" s="13" t="n">
        <v>4483.02</v>
      </c>
      <c r="N8026" s="13" t="n">
        <v>3484.2</v>
      </c>
      <c r="O8026" s="8" t="n"/>
    </row>
    <row r="8027">
      <c r="A8027" s="8" t="inlineStr">
        <is>
          <t>CANON-202605-007997</t>
        </is>
      </c>
      <c r="B8027" s="9" t="inlineStr">
        <is>
          <t>2026-05</t>
        </is>
      </c>
      <c r="C8027" s="10" t="n">
        <v>46166</v>
      </c>
      <c r="D8027" s="9" t="inlineStr">
        <is>
          <t>Bound</t>
        </is>
      </c>
      <c r="E8027" s="8" t="inlineStr">
        <is>
          <t>Fenwick Chattopadhyay</t>
        </is>
      </c>
      <c r="F8027" s="11" t="n">
        <v>2014</v>
      </c>
      <c r="G8027" s="8" t="inlineStr">
        <is>
          <t>Ferrari</t>
        </is>
      </c>
      <c r="H8027" s="8" t="inlineStr">
        <is>
          <t>296 GTB</t>
        </is>
      </c>
      <c r="I8027" s="8" t="inlineStr">
        <is>
          <t>WZU0VU1SLAHMD7LUZ</t>
        </is>
      </c>
      <c r="J8027" s="8" t="inlineStr">
        <is>
          <t>03 - Supercar</t>
        </is>
      </c>
      <c r="K8027" s="12" t="n">
        <v>950000</v>
      </c>
      <c r="L8027" s="8" t="inlineStr">
        <is>
          <t>Vermont</t>
        </is>
      </c>
      <c r="M8027" s="13" t="n">
        <v>20774.53</v>
      </c>
      <c r="N8027" s="13" t="n">
        <v>16145.96</v>
      </c>
      <c r="O8027" s="8" t="n"/>
    </row>
    <row r="8028">
      <c r="A8028" s="8" t="inlineStr">
        <is>
          <t>CANON-202605-007999</t>
        </is>
      </c>
      <c r="B8028" s="9" t="inlineStr">
        <is>
          <t>2026-05</t>
        </is>
      </c>
      <c r="C8028" s="10" t="n">
        <v>46158</v>
      </c>
      <c r="D8028" s="9" t="inlineStr">
        <is>
          <t>Bound</t>
        </is>
      </c>
      <c r="E8028" s="8" t="inlineStr">
        <is>
          <t>Fenwick Pennington</t>
        </is>
      </c>
      <c r="F8028" s="11" t="n">
        <v>2020</v>
      </c>
      <c r="G8028" s="8" t="inlineStr">
        <is>
          <t>Ferrari</t>
        </is>
      </c>
      <c r="H8028" s="8" t="inlineStr">
        <is>
          <t>SF90 Stradale</t>
        </is>
      </c>
      <c r="I8028" s="8" t="inlineStr">
        <is>
          <t>4WB1JH5TC985R5MG9</t>
        </is>
      </c>
      <c r="J8028" s="8" t="inlineStr">
        <is>
          <t>03 - Supercar</t>
        </is>
      </c>
      <c r="K8028" s="12" t="n">
        <v>1740000</v>
      </c>
      <c r="L8028" s="8" t="inlineStr">
        <is>
          <t>Connecticut</t>
        </is>
      </c>
      <c r="M8028" s="13" t="n">
        <v>29415.85</v>
      </c>
      <c r="N8028" s="13" t="n">
        <v>22862</v>
      </c>
      <c r="O8028" s="8" t="n"/>
    </row>
    <row r="8029">
      <c r="A8029" s="8" t="inlineStr">
        <is>
          <t>CANON-202605-008000</t>
        </is>
      </c>
      <c r="B8029" s="9" t="inlineStr">
        <is>
          <t>2026-05</t>
        </is>
      </c>
      <c r="C8029" s="10" t="n">
        <v>46160</v>
      </c>
      <c r="D8029" s="9" t="inlineStr">
        <is>
          <t>Bound</t>
        </is>
      </c>
      <c r="E8029" s="8" t="inlineStr">
        <is>
          <t>Ottilie Farkas</t>
        </is>
      </c>
      <c r="F8029" s="11" t="n">
        <v>2000</v>
      </c>
      <c r="G8029" s="8" t="inlineStr">
        <is>
          <t>Mercedes-Benz</t>
        </is>
      </c>
      <c r="H8029" s="8" t="inlineStr">
        <is>
          <t>AMG GT</t>
        </is>
      </c>
      <c r="I8029" s="8" t="inlineStr">
        <is>
          <t>60FMM6AHEG6MEBJT6</t>
        </is>
      </c>
      <c r="J8029" s="8" t="inlineStr">
        <is>
          <t>02 - Sports / GT</t>
        </is>
      </c>
      <c r="K8029" s="12" t="n">
        <v>400000</v>
      </c>
      <c r="L8029" s="8" t="inlineStr">
        <is>
          <t>Montana</t>
        </is>
      </c>
      <c r="M8029" s="13" t="n">
        <v>5264.15</v>
      </c>
      <c r="N8029" s="13" t="n">
        <v>4091.3</v>
      </c>
      <c r="O8029" s="8" t="n"/>
    </row>
    <row r="8030">
      <c r="A8030" s="8" t="inlineStr">
        <is>
          <t>CANON-202605-008001</t>
        </is>
      </c>
      <c r="B8030" s="9" t="inlineStr">
        <is>
          <t>2026-05</t>
        </is>
      </c>
      <c r="C8030" s="10" t="n">
        <v>46161</v>
      </c>
      <c r="D8030" s="9" t="inlineStr">
        <is>
          <t>Bound</t>
        </is>
      </c>
      <c r="E8030" s="8" t="inlineStr">
        <is>
          <t>Sunniva Nakashima</t>
        </is>
      </c>
      <c r="F8030" s="11" t="n">
        <v>1966</v>
      </c>
      <c r="G8030" s="8" t="inlineStr">
        <is>
          <t>Bentley</t>
        </is>
      </c>
      <c r="H8030" s="8" t="inlineStr">
        <is>
          <t>Continental GT</t>
        </is>
      </c>
      <c r="I8030" s="8" t="inlineStr">
        <is>
          <t>YU6EEZXLGWCCFW7UM</t>
        </is>
      </c>
      <c r="J8030" s="8" t="inlineStr">
        <is>
          <t>02 - Sports / GT</t>
        </is>
      </c>
      <c r="K8030" s="12" t="n">
        <v>870000</v>
      </c>
      <c r="L8030" s="8" t="inlineStr">
        <is>
          <t>Nevada</t>
        </is>
      </c>
      <c r="M8030" s="13" t="n">
        <v>12483.68</v>
      </c>
      <c r="N8030" s="13" t="n">
        <v>9702.32</v>
      </c>
      <c r="O8030" s="8" t="n"/>
    </row>
    <row r="8031">
      <c r="A8031" s="8" t="inlineStr">
        <is>
          <t>CANON-202605-008004</t>
        </is>
      </c>
      <c r="B8031" s="9" t="inlineStr">
        <is>
          <t>2026-05</t>
        </is>
      </c>
      <c r="C8031" s="10" t="n">
        <v>46164</v>
      </c>
      <c r="D8031" s="9" t="inlineStr">
        <is>
          <t>Bound</t>
        </is>
      </c>
      <c r="E8031" s="8" t="inlineStr">
        <is>
          <t>Thaddeus Blackwood</t>
        </is>
      </c>
      <c r="F8031" s="11" t="n">
        <v>1969</v>
      </c>
      <c r="G8031" s="8" t="inlineStr">
        <is>
          <t>Bentley</t>
        </is>
      </c>
      <c r="H8031" s="8" t="inlineStr">
        <is>
          <t>Continental GT</t>
        </is>
      </c>
      <c r="I8031" s="8" t="inlineStr">
        <is>
          <t>11CJNHA0242CZ002E</t>
        </is>
      </c>
      <c r="J8031" s="8" t="inlineStr">
        <is>
          <t>02 - Sports / GT</t>
        </is>
      </c>
      <c r="K8031" s="12" t="n">
        <v>795000</v>
      </c>
      <c r="L8031" s="8" t="inlineStr">
        <is>
          <t>Massachusetts</t>
        </is>
      </c>
      <c r="M8031" s="13" t="n">
        <v>12187.5</v>
      </c>
      <c r="N8031" s="13" t="n">
        <v>9472.120000000001</v>
      </c>
      <c r="O8031" s="8" t="n"/>
    </row>
    <row r="8032">
      <c r="A8032" s="8" t="inlineStr">
        <is>
          <t>CANON-202605-008005</t>
        </is>
      </c>
      <c r="B8032" s="9" t="inlineStr">
        <is>
          <t>2026-05</t>
        </is>
      </c>
      <c r="C8032" s="10" t="n">
        <v>46148</v>
      </c>
      <c r="D8032" s="9" t="inlineStr">
        <is>
          <t>Bound</t>
        </is>
      </c>
      <c r="E8032" s="8" t="inlineStr">
        <is>
          <t>Marisol Farkas</t>
        </is>
      </c>
      <c r="F8032" s="11" t="n">
        <v>1982</v>
      </c>
      <c r="G8032" s="8" t="inlineStr">
        <is>
          <t>Mercedes-Benz</t>
        </is>
      </c>
      <c r="H8032" s="8" t="inlineStr">
        <is>
          <t>AMG GT</t>
        </is>
      </c>
      <c r="I8032" s="8" t="inlineStr">
        <is>
          <t>D6SHE5JK5AHMHJ7J6</t>
        </is>
      </c>
      <c r="J8032" s="8" t="inlineStr">
        <is>
          <t>02 - Sports / GT</t>
        </is>
      </c>
      <c r="K8032" s="12" t="n">
        <v>505000</v>
      </c>
      <c r="L8032" s="8" t="inlineStr">
        <is>
          <t>California</t>
        </is>
      </c>
      <c r="M8032" s="13" t="n">
        <v>8361.08</v>
      </c>
      <c r="N8032" s="13" t="n">
        <v>6498.23</v>
      </c>
      <c r="O8032" s="8" t="n"/>
    </row>
    <row r="8033">
      <c r="A8033" s="8" t="inlineStr">
        <is>
          <t>CANON-202605-008006</t>
        </is>
      </c>
      <c r="B8033" s="9" t="inlineStr">
        <is>
          <t>2026-05</t>
        </is>
      </c>
      <c r="C8033" s="10" t="n">
        <v>46166</v>
      </c>
      <c r="D8033" s="9" t="inlineStr">
        <is>
          <t>Bound</t>
        </is>
      </c>
      <c r="E8033" s="8" t="inlineStr">
        <is>
          <t>Emiliano Fairweather</t>
        </is>
      </c>
      <c r="F8033" s="11" t="n">
        <v>1972</v>
      </c>
      <c r="G8033" s="8" t="inlineStr">
        <is>
          <t>Ferrari</t>
        </is>
      </c>
      <c r="H8033" s="8" t="inlineStr">
        <is>
          <t>SF90 Stradale</t>
        </is>
      </c>
      <c r="I8033" s="8" t="inlineStr">
        <is>
          <t>F96BK7NC2BDV9YJ6G</t>
        </is>
      </c>
      <c r="J8033" s="8" t="inlineStr">
        <is>
          <t>03 - Supercar</t>
        </is>
      </c>
      <c r="K8033" s="12" t="n">
        <v>1040000</v>
      </c>
      <c r="L8033" s="8" t="inlineStr">
        <is>
          <t>Pennsylvania</t>
        </is>
      </c>
      <c r="M8033" s="13" t="n">
        <v>15698.11</v>
      </c>
      <c r="N8033" s="13" t="n">
        <v>12200.57</v>
      </c>
      <c r="O8033" s="8" t="n"/>
    </row>
    <row r="8034">
      <c r="A8034" s="8" t="inlineStr">
        <is>
          <t>CANON-202605-008008</t>
        </is>
      </c>
      <c r="B8034" s="9" t="inlineStr">
        <is>
          <t>2026-05</t>
        </is>
      </c>
      <c r="C8034" s="10" t="n">
        <v>46149</v>
      </c>
      <c r="D8034" s="9" t="inlineStr">
        <is>
          <t>Bound</t>
        </is>
      </c>
      <c r="E8034" s="8" t="inlineStr">
        <is>
          <t>Emiliano Chattopadhyay</t>
        </is>
      </c>
      <c r="F8034" s="11" t="n">
        <v>2023</v>
      </c>
      <c r="G8034" s="8" t="inlineStr">
        <is>
          <t>Porsche</t>
        </is>
      </c>
      <c r="H8034" s="8" t="inlineStr">
        <is>
          <t>911 Turbo S</t>
        </is>
      </c>
      <c r="I8034" s="8" t="inlineStr">
        <is>
          <t>KNLMGT2JA2R70FHY6</t>
        </is>
      </c>
      <c r="J8034" s="8" t="inlineStr">
        <is>
          <t>02 - Sports / GT</t>
        </is>
      </c>
      <c r="K8034" s="12" t="n">
        <v>270000</v>
      </c>
      <c r="L8034" s="8" t="inlineStr">
        <is>
          <t>Delaware</t>
        </is>
      </c>
      <c r="M8034" s="13" t="n">
        <v>4775.94</v>
      </c>
      <c r="N8034" s="13" t="n">
        <v>3711.86</v>
      </c>
      <c r="O8034" s="8" t="n"/>
    </row>
    <row r="8035">
      <c r="A8035" s="8" t="inlineStr">
        <is>
          <t>CANON-202605-008010</t>
        </is>
      </c>
      <c r="B8035" s="9" t="inlineStr">
        <is>
          <t>2026-05</t>
        </is>
      </c>
      <c r="C8035" s="10" t="n">
        <v>46171</v>
      </c>
      <c r="D8035" s="9" t="inlineStr">
        <is>
          <t>Bound</t>
        </is>
      </c>
      <c r="E8035" s="8" t="inlineStr">
        <is>
          <t>Delphine Larsson</t>
        </is>
      </c>
      <c r="F8035" s="11" t="n">
        <v>2019</v>
      </c>
      <c r="G8035" s="8" t="inlineStr">
        <is>
          <t>Aston Martin</t>
        </is>
      </c>
      <c r="H8035" s="8" t="inlineStr">
        <is>
          <t>DB12</t>
        </is>
      </c>
      <c r="I8035" s="8" t="inlineStr">
        <is>
          <t>D8V8GPDLYULVXH6TZ</t>
        </is>
      </c>
      <c r="J8035" s="8" t="inlineStr">
        <is>
          <t>02 - Sports / GT</t>
        </is>
      </c>
      <c r="K8035" s="12" t="n">
        <v>1950000</v>
      </c>
      <c r="L8035" s="8" t="inlineStr">
        <is>
          <t>Massachusetts</t>
        </is>
      </c>
      <c r="M8035" s="13" t="n">
        <v>25294.81</v>
      </c>
      <c r="N8035" s="13" t="n">
        <v>19659.13</v>
      </c>
      <c r="O8035" s="8" t="n"/>
    </row>
    <row r="8036">
      <c r="A8036" s="8" t="inlineStr">
        <is>
          <t>CANON-202605-008011</t>
        </is>
      </c>
      <c r="B8036" s="9" t="inlineStr">
        <is>
          <t>2026-05</t>
        </is>
      </c>
      <c r="C8036" s="10" t="n">
        <v>46161</v>
      </c>
      <c r="D8036" s="9" t="inlineStr">
        <is>
          <t>Bound</t>
        </is>
      </c>
      <c r="E8036" s="8" t="inlineStr">
        <is>
          <t>Mireille Merriweather</t>
        </is>
      </c>
      <c r="F8036" s="11" t="n">
        <v>1961</v>
      </c>
      <c r="G8036" s="8" t="inlineStr">
        <is>
          <t>Porsche</t>
        </is>
      </c>
      <c r="H8036" s="8" t="inlineStr">
        <is>
          <t>911 Turbo S</t>
        </is>
      </c>
      <c r="I8036" s="8" t="inlineStr">
        <is>
          <t>ZGY5T8X1FXY112PLS</t>
        </is>
      </c>
      <c r="J8036" s="8" t="inlineStr">
        <is>
          <t>02 - Sports / GT</t>
        </is>
      </c>
      <c r="K8036" s="12" t="n">
        <v>1175000</v>
      </c>
      <c r="L8036" s="8" t="inlineStr">
        <is>
          <t>Hawaii</t>
        </is>
      </c>
      <c r="M8036" s="13" t="n">
        <v>15851.42</v>
      </c>
      <c r="N8036" s="13" t="n">
        <v>12319.72</v>
      </c>
      <c r="O8036" s="8" t="n"/>
    </row>
    <row r="8037">
      <c r="A8037" s="8" t="inlineStr">
        <is>
          <t>CANON-202605-008012</t>
        </is>
      </c>
      <c r="B8037" s="9" t="inlineStr">
        <is>
          <t>2026-05</t>
        </is>
      </c>
      <c r="C8037" s="10" t="n">
        <v>46166</v>
      </c>
      <c r="D8037" s="9" t="inlineStr">
        <is>
          <t>Bound</t>
        </is>
      </c>
      <c r="E8037" s="8" t="inlineStr">
        <is>
          <t>Delphine Farkas</t>
        </is>
      </c>
      <c r="F8037" s="11" t="n">
        <v>1992</v>
      </c>
      <c r="G8037" s="8" t="inlineStr">
        <is>
          <t>Mercedes-Benz</t>
        </is>
      </c>
      <c r="H8037" s="8" t="inlineStr">
        <is>
          <t>AMG GT</t>
        </is>
      </c>
      <c r="I8037" s="8" t="inlineStr">
        <is>
          <t>JBC7YDCRC3ZSBP7WX</t>
        </is>
      </c>
      <c r="J8037" s="8" t="inlineStr">
        <is>
          <t>02 - Sports / GT</t>
        </is>
      </c>
      <c r="K8037" s="12" t="n">
        <v>225000</v>
      </c>
      <c r="L8037" s="8" t="inlineStr">
        <is>
          <t>West Virginia</t>
        </is>
      </c>
      <c r="M8037" s="13" t="n">
        <v>5194.53</v>
      </c>
      <c r="N8037" s="13" t="n">
        <v>4037.19</v>
      </c>
      <c r="O8037" s="8" t="n"/>
    </row>
    <row r="8038">
      <c r="A8038" s="8" t="inlineStr">
        <is>
          <t>CANON-202605-008015</t>
        </is>
      </c>
      <c r="B8038" s="9" t="inlineStr">
        <is>
          <t>2026-05</t>
        </is>
      </c>
      <c r="C8038" s="10" t="n">
        <v>46162</v>
      </c>
      <c r="D8038" s="9" t="inlineStr">
        <is>
          <t>Bound</t>
        </is>
      </c>
      <c r="E8038" s="8" t="inlineStr">
        <is>
          <t>Wilhelmina Underwood</t>
        </is>
      </c>
      <c r="F8038" s="11" t="n">
        <v>2000</v>
      </c>
      <c r="G8038" s="8" t="inlineStr">
        <is>
          <t>Bentley</t>
        </is>
      </c>
      <c r="H8038" s="8" t="inlineStr">
        <is>
          <t>4.5 Litre</t>
        </is>
      </c>
      <c r="I8038" s="8" t="inlineStr">
        <is>
          <t>3LNCGG06EEFSDUBBJ</t>
        </is>
      </c>
      <c r="J8038" s="8" t="inlineStr">
        <is>
          <t>06 - Vintage Pre-War (pre-1946)</t>
        </is>
      </c>
      <c r="K8038" s="12" t="n">
        <v>535000</v>
      </c>
      <c r="L8038" s="8" t="inlineStr">
        <is>
          <t>Washington</t>
        </is>
      </c>
      <c r="M8038" s="13" t="n">
        <v>3682.42</v>
      </c>
      <c r="N8038" s="13" t="n">
        <v>2861.98</v>
      </c>
      <c r="O8038" s="8" t="n"/>
    </row>
    <row r="8039">
      <c r="A8039" s="8" t="inlineStr">
        <is>
          <t>CANON-202605-008018</t>
        </is>
      </c>
      <c r="B8039" s="9" t="inlineStr">
        <is>
          <t>2026-05</t>
        </is>
      </c>
      <c r="C8039" s="10" t="n">
        <v>46171</v>
      </c>
      <c r="D8039" s="9" t="inlineStr">
        <is>
          <t>Bound</t>
        </is>
      </c>
      <c r="E8039" s="8" t="inlineStr">
        <is>
          <t>Cassius Whitlock</t>
        </is>
      </c>
      <c r="F8039" s="11" t="n">
        <v>1970</v>
      </c>
      <c r="G8039" s="8" t="inlineStr">
        <is>
          <t>Bentley</t>
        </is>
      </c>
      <c r="H8039" s="8" t="inlineStr">
        <is>
          <t>Continental GT</t>
        </is>
      </c>
      <c r="I8039" s="8" t="inlineStr">
        <is>
          <t>4STZ611MJNSKLUDT3</t>
        </is>
      </c>
      <c r="J8039" s="8" t="inlineStr">
        <is>
          <t>02 - Sports / GT</t>
        </is>
      </c>
      <c r="K8039" s="12" t="n">
        <v>325000</v>
      </c>
      <c r="L8039" s="8" t="inlineStr">
        <is>
          <t>Mississippi</t>
        </is>
      </c>
      <c r="M8039" s="13" t="n">
        <v>5472.88</v>
      </c>
      <c r="N8039" s="13" t="n">
        <v>4253.52</v>
      </c>
      <c r="O8039" s="8" t="n"/>
    </row>
    <row r="8040">
      <c r="A8040" s="8" t="inlineStr">
        <is>
          <t>CANON-202605-008019</t>
        </is>
      </c>
      <c r="B8040" s="9" t="inlineStr">
        <is>
          <t>2026-05</t>
        </is>
      </c>
      <c r="C8040" s="10" t="n">
        <v>46147</v>
      </c>
      <c r="D8040" s="9" t="inlineStr">
        <is>
          <t>Bound</t>
        </is>
      </c>
      <c r="E8040" s="8" t="inlineStr">
        <is>
          <t>Delphine Whitlock</t>
        </is>
      </c>
      <c r="F8040" s="11" t="n">
        <v>1985</v>
      </c>
      <c r="G8040" s="8" t="inlineStr">
        <is>
          <t>BMW</t>
        </is>
      </c>
      <c r="H8040" s="8" t="inlineStr">
        <is>
          <t>M8 Competition</t>
        </is>
      </c>
      <c r="I8040" s="8" t="inlineStr">
        <is>
          <t>BWW29KPRAPSLESTPM</t>
        </is>
      </c>
      <c r="J8040" s="8" t="inlineStr">
        <is>
          <t>02 - Sports / GT</t>
        </is>
      </c>
      <c r="K8040" s="12" t="n">
        <v>425000</v>
      </c>
      <c r="L8040" s="8" t="inlineStr">
        <is>
          <t>South Carolina</t>
        </is>
      </c>
      <c r="M8040" s="13" t="n">
        <v>7457.55</v>
      </c>
      <c r="N8040" s="13" t="n">
        <v>5796.01</v>
      </c>
      <c r="O8040" s="8" t="n"/>
    </row>
    <row r="8041">
      <c r="A8041" s="8" t="inlineStr">
        <is>
          <t>CANON-202605-008022</t>
        </is>
      </c>
      <c r="B8041" s="9" t="inlineStr">
        <is>
          <t>2026-05</t>
        </is>
      </c>
      <c r="C8041" s="10" t="n">
        <v>46144</v>
      </c>
      <c r="D8041" s="9" t="inlineStr">
        <is>
          <t>Bound</t>
        </is>
      </c>
      <c r="E8041" s="8" t="inlineStr">
        <is>
          <t>Wilhelmina Montoya</t>
        </is>
      </c>
      <c r="F8041" s="11" t="n">
        <v>1970</v>
      </c>
      <c r="G8041" s="8" t="inlineStr">
        <is>
          <t>Ferrari</t>
        </is>
      </c>
      <c r="H8041" s="8" t="inlineStr">
        <is>
          <t>296 GTB</t>
        </is>
      </c>
      <c r="I8041" s="8" t="inlineStr">
        <is>
          <t>RLDDD4FPTSNJU7VVT</t>
        </is>
      </c>
      <c r="J8041" s="8" t="inlineStr">
        <is>
          <t>03 - Supercar</t>
        </is>
      </c>
      <c r="K8041" s="12" t="n">
        <v>505000</v>
      </c>
      <c r="L8041" s="8" t="inlineStr">
        <is>
          <t>Texas</t>
        </is>
      </c>
      <c r="M8041" s="13" t="n">
        <v>10409.67</v>
      </c>
      <c r="N8041" s="13" t="n">
        <v>8090.4</v>
      </c>
      <c r="O8041" s="8" t="n"/>
    </row>
    <row r="8042">
      <c r="A8042" s="8" t="inlineStr">
        <is>
          <t>CANON-202605-008025</t>
        </is>
      </c>
      <c r="B8042" s="9" t="inlineStr">
        <is>
          <t>2026-05</t>
        </is>
      </c>
      <c r="C8042" s="10" t="n">
        <v>46169</v>
      </c>
      <c r="D8042" s="9" t="inlineStr">
        <is>
          <t>Bound</t>
        </is>
      </c>
      <c r="E8042" s="8" t="inlineStr">
        <is>
          <t>Mireille Rourke</t>
        </is>
      </c>
      <c r="F8042" s="11" t="n">
        <v>2001</v>
      </c>
      <c r="G8042" s="8" t="inlineStr">
        <is>
          <t>McLaren</t>
        </is>
      </c>
      <c r="H8042" s="8" t="inlineStr">
        <is>
          <t>750S</t>
        </is>
      </c>
      <c r="I8042" s="8" t="inlineStr">
        <is>
          <t>LS896CS66X2BUVD6K</t>
        </is>
      </c>
      <c r="J8042" s="8" t="inlineStr">
        <is>
          <t>03 - Supercar</t>
        </is>
      </c>
      <c r="K8042" s="12" t="n">
        <v>870000</v>
      </c>
      <c r="L8042" s="8" t="inlineStr">
        <is>
          <t>South Carolina</t>
        </is>
      </c>
      <c r="M8042" s="13" t="n">
        <v>19336.98</v>
      </c>
      <c r="N8042" s="13" t="n">
        <v>15028.7</v>
      </c>
      <c r="O8042" s="8" t="n"/>
    </row>
    <row r="8043">
      <c r="A8043" s="8" t="inlineStr">
        <is>
          <t>CANON-202605-008026</t>
        </is>
      </c>
      <c r="B8043" s="9" t="inlineStr">
        <is>
          <t>2026-05</t>
        </is>
      </c>
      <c r="C8043" s="10" t="n">
        <v>46145</v>
      </c>
      <c r="D8043" s="9" t="inlineStr">
        <is>
          <t>Bound</t>
        </is>
      </c>
      <c r="E8043" s="8" t="inlineStr">
        <is>
          <t>Thaddeus Farkas</t>
        </is>
      </c>
      <c r="F8043" s="11" t="n">
        <v>1975</v>
      </c>
      <c r="G8043" s="8" t="inlineStr">
        <is>
          <t>Aston Martin</t>
        </is>
      </c>
      <c r="H8043" s="8" t="inlineStr">
        <is>
          <t>DB12</t>
        </is>
      </c>
      <c r="I8043" s="8" t="inlineStr">
        <is>
          <t>YS2TG18GSBMXXL57R</t>
        </is>
      </c>
      <c r="J8043" s="8" t="inlineStr">
        <is>
          <t>02 - Sports / GT</t>
        </is>
      </c>
      <c r="K8043" s="12" t="n">
        <v>450000</v>
      </c>
      <c r="L8043" s="8" t="inlineStr">
        <is>
          <t>Missouri</t>
        </is>
      </c>
      <c r="M8043" s="13" t="n">
        <v>6750</v>
      </c>
      <c r="N8043" s="13" t="n">
        <v>5246.1</v>
      </c>
      <c r="O8043" s="8" t="n"/>
    </row>
    <row r="8044">
      <c r="A8044" s="8" t="inlineStr">
        <is>
          <t>CANON-202605-008027</t>
        </is>
      </c>
      <c r="B8044" s="9" t="inlineStr">
        <is>
          <t>2026-05</t>
        </is>
      </c>
      <c r="C8044" s="10" t="n">
        <v>46167</v>
      </c>
      <c r="D8044" s="9" t="inlineStr">
        <is>
          <t>Bound</t>
        </is>
      </c>
      <c r="E8044" s="8" t="inlineStr">
        <is>
          <t>Horace Rourke</t>
        </is>
      </c>
      <c r="F8044" s="11" t="n">
        <v>2008</v>
      </c>
      <c r="G8044" s="8" t="inlineStr">
        <is>
          <t>Aston Martin</t>
        </is>
      </c>
      <c r="H8044" s="8" t="inlineStr">
        <is>
          <t>DB12</t>
        </is>
      </c>
      <c r="I8044" s="8" t="inlineStr">
        <is>
          <t>D4RTW9E76SETDXCLM</t>
        </is>
      </c>
      <c r="J8044" s="8" t="inlineStr">
        <is>
          <t>02 - Sports / GT</t>
        </is>
      </c>
      <c r="K8044" s="12" t="n">
        <v>1780000</v>
      </c>
      <c r="L8044" s="8" t="inlineStr">
        <is>
          <t>South Carolina</t>
        </is>
      </c>
      <c r="M8044" s="13" t="n">
        <v>22904.91</v>
      </c>
      <c r="N8044" s="13" t="n">
        <v>17801.7</v>
      </c>
      <c r="O8044" s="8" t="n"/>
    </row>
    <row r="8045">
      <c r="A8045" s="8" t="inlineStr">
        <is>
          <t>CANON-202605-008029</t>
        </is>
      </c>
      <c r="B8045" s="9" t="inlineStr">
        <is>
          <t>2026-05</t>
        </is>
      </c>
      <c r="C8045" s="10" t="n">
        <v>46154</v>
      </c>
      <c r="D8045" s="9" t="inlineStr">
        <is>
          <t>Bound</t>
        </is>
      </c>
      <c r="E8045" s="8" t="inlineStr">
        <is>
          <t>Fenwick Okonkwo</t>
        </is>
      </c>
      <c r="F8045" s="11" t="n">
        <v>1958</v>
      </c>
      <c r="G8045" s="8" t="inlineStr">
        <is>
          <t>Aston Martin</t>
        </is>
      </c>
      <c r="H8045" s="8" t="inlineStr">
        <is>
          <t>DB5</t>
        </is>
      </c>
      <c r="I8045" s="8" t="inlineStr">
        <is>
          <t>8C1D63E54L3AN9NNT</t>
        </is>
      </c>
      <c r="J8045" s="8" t="inlineStr">
        <is>
          <t>07 - Post-War Classic (1946-1972)</t>
        </is>
      </c>
      <c r="K8045" s="12" t="n">
        <v>650000</v>
      </c>
      <c r="L8045" s="8" t="inlineStr">
        <is>
          <t>Pennsylvania</t>
        </is>
      </c>
      <c r="M8045" s="13" t="n">
        <v>5273.58</v>
      </c>
      <c r="N8045" s="13" t="n">
        <v>4098.63</v>
      </c>
      <c r="O8045" s="8" t="n"/>
    </row>
    <row r="8046">
      <c r="A8046" s="8" t="inlineStr">
        <is>
          <t>CANON-202605-008032</t>
        </is>
      </c>
      <c r="B8046" s="9" t="inlineStr">
        <is>
          <t>2026-05</t>
        </is>
      </c>
      <c r="C8046" s="10" t="n">
        <v>46150</v>
      </c>
      <c r="D8046" s="9" t="inlineStr">
        <is>
          <t>Bound</t>
        </is>
      </c>
      <c r="E8046" s="8" t="inlineStr">
        <is>
          <t>Desmond Okonkwo</t>
        </is>
      </c>
      <c r="F8046" s="11" t="n">
        <v>1963</v>
      </c>
      <c r="G8046" s="8" t="inlineStr">
        <is>
          <t>Aston Martin</t>
        </is>
      </c>
      <c r="H8046" s="8" t="inlineStr">
        <is>
          <t>DB12</t>
        </is>
      </c>
      <c r="I8046" s="8" t="inlineStr">
        <is>
          <t>74EN3C6RK48Z7EB8P</t>
        </is>
      </c>
      <c r="J8046" s="8" t="inlineStr">
        <is>
          <t>02 - Sports / GT</t>
        </is>
      </c>
      <c r="K8046" s="12" t="n">
        <v>190000</v>
      </c>
      <c r="L8046" s="8" t="inlineStr">
        <is>
          <t>Massachusetts</t>
        </is>
      </c>
      <c r="M8046" s="13" t="n">
        <v>4122.64</v>
      </c>
      <c r="N8046" s="13" t="n">
        <v>3204.12</v>
      </c>
      <c r="O8046" s="8" t="n"/>
    </row>
    <row r="8047">
      <c r="A8047" s="8" t="inlineStr">
        <is>
          <t>CANON-202605-008033</t>
        </is>
      </c>
      <c r="B8047" s="9" t="inlineStr">
        <is>
          <t>2026-05</t>
        </is>
      </c>
      <c r="C8047" s="10" t="n">
        <v>46165</v>
      </c>
      <c r="D8047" s="9" t="inlineStr">
        <is>
          <t>Bound</t>
        </is>
      </c>
      <c r="E8047" s="8" t="inlineStr">
        <is>
          <t>Lorenzo Kingsford</t>
        </is>
      </c>
      <c r="F8047" s="11" t="n">
        <v>1973</v>
      </c>
      <c r="G8047" s="8" t="inlineStr">
        <is>
          <t>Mercedes-Benz</t>
        </is>
      </c>
      <c r="H8047" s="8" t="inlineStr">
        <is>
          <t>280SL Pagoda</t>
        </is>
      </c>
      <c r="I8047" s="8" t="inlineStr">
        <is>
          <t>PN0GYM74EE1UDKWU9</t>
        </is>
      </c>
      <c r="J8047" s="8" t="inlineStr">
        <is>
          <t>07 - Post-War Classic (1946-1972)</t>
        </is>
      </c>
      <c r="K8047" s="12" t="n">
        <v>645000</v>
      </c>
      <c r="L8047" s="8" t="inlineStr">
        <is>
          <t>Hawaii</t>
        </is>
      </c>
      <c r="M8047" s="13" t="n">
        <v>6802.92</v>
      </c>
      <c r="N8047" s="13" t="n">
        <v>5287.23</v>
      </c>
      <c r="O8047" s="8" t="n"/>
    </row>
    <row r="8048">
      <c r="A8048" s="8" t="inlineStr">
        <is>
          <t>CANON-202605-008035</t>
        </is>
      </c>
      <c r="B8048" s="9" t="inlineStr">
        <is>
          <t>2026-05</t>
        </is>
      </c>
      <c r="C8048" s="10" t="n">
        <v>46144</v>
      </c>
      <c r="D8048" s="9" t="inlineStr">
        <is>
          <t>Bound</t>
        </is>
      </c>
      <c r="E8048" s="8" t="inlineStr">
        <is>
          <t>Ottilie Merriweather</t>
        </is>
      </c>
      <c r="F8048" s="11" t="n">
        <v>1982</v>
      </c>
      <c r="G8048" s="8" t="inlineStr">
        <is>
          <t>Ferrari</t>
        </is>
      </c>
      <c r="H8048" s="8" t="inlineStr">
        <is>
          <t>275 GTB/4</t>
        </is>
      </c>
      <c r="I8048" s="8" t="inlineStr">
        <is>
          <t>JSFDVBH5N9J0AHWSW</t>
        </is>
      </c>
      <c r="J8048" s="8" t="inlineStr">
        <is>
          <t>07 - Post-War Classic (1946-1972)</t>
        </is>
      </c>
      <c r="K8048" s="12" t="n">
        <v>760000</v>
      </c>
      <c r="L8048" s="8" t="inlineStr">
        <is>
          <t>Massachusetts</t>
        </is>
      </c>
      <c r="M8048" s="13" t="n">
        <v>7707.55</v>
      </c>
      <c r="N8048" s="13" t="n">
        <v>5990.31</v>
      </c>
      <c r="O8048" s="8" t="n"/>
    </row>
    <row r="8049">
      <c r="A8049" s="8" t="inlineStr">
        <is>
          <t>CANON-202605-008037</t>
        </is>
      </c>
      <c r="B8049" s="9" t="inlineStr">
        <is>
          <t>2026-05</t>
        </is>
      </c>
      <c r="C8049" s="10" t="n">
        <v>46172</v>
      </c>
      <c r="D8049" s="9" t="inlineStr">
        <is>
          <t>Bound</t>
        </is>
      </c>
      <c r="E8049" s="8" t="inlineStr">
        <is>
          <t>Saoirse Harrington</t>
        </is>
      </c>
      <c r="F8049" s="11" t="n">
        <v>1958</v>
      </c>
      <c r="G8049" s="8" t="inlineStr">
        <is>
          <t>Ferrari</t>
        </is>
      </c>
      <c r="H8049" s="8" t="inlineStr">
        <is>
          <t>SF90 Stradale</t>
        </is>
      </c>
      <c r="I8049" s="8" t="inlineStr">
        <is>
          <t>NYCF1ARV8Y6JLABKE</t>
        </is>
      </c>
      <c r="J8049" s="8" t="inlineStr">
        <is>
          <t>03 - Supercar</t>
        </is>
      </c>
      <c r="K8049" s="12" t="n">
        <v>920000</v>
      </c>
      <c r="L8049" s="8" t="inlineStr">
        <is>
          <t>Vermont</t>
        </is>
      </c>
      <c r="M8049" s="13" t="n">
        <v>20118.49</v>
      </c>
      <c r="N8049" s="13" t="n">
        <v>15636.09</v>
      </c>
      <c r="O8049" s="8" t="n"/>
    </row>
    <row r="8050">
      <c r="A8050" s="8" t="inlineStr">
        <is>
          <t>CANON-202605-008038</t>
        </is>
      </c>
      <c r="B8050" s="9" t="inlineStr">
        <is>
          <t>2026-05</t>
        </is>
      </c>
      <c r="C8050" s="10" t="n">
        <v>46156</v>
      </c>
      <c r="D8050" s="9" t="inlineStr">
        <is>
          <t>Bound</t>
        </is>
      </c>
      <c r="E8050" s="8" t="inlineStr">
        <is>
          <t>Saoirse Harrington</t>
        </is>
      </c>
      <c r="F8050" s="11" t="n">
        <v>1984</v>
      </c>
      <c r="G8050" s="8" t="inlineStr">
        <is>
          <t>Maserati</t>
        </is>
      </c>
      <c r="H8050" s="8" t="inlineStr">
        <is>
          <t>GranTurismo</t>
        </is>
      </c>
      <c r="I8050" s="8" t="inlineStr">
        <is>
          <t>PH3RAYTGZ9L954TEX</t>
        </is>
      </c>
      <c r="J8050" s="8" t="inlineStr">
        <is>
          <t>02 - Sports / GT</t>
        </is>
      </c>
      <c r="K8050" s="12" t="n">
        <v>540000</v>
      </c>
      <c r="L8050" s="8" t="inlineStr">
        <is>
          <t>Ohio</t>
        </is>
      </c>
      <c r="M8050" s="13" t="n">
        <v>9205.469999999999</v>
      </c>
      <c r="N8050" s="13" t="n">
        <v>7154.49</v>
      </c>
      <c r="O8050" s="8" t="n"/>
    </row>
    <row r="8051">
      <c r="A8051" s="8" t="inlineStr">
        <is>
          <t>CANON-202605-008039</t>
        </is>
      </c>
      <c r="B8051" s="9" t="inlineStr">
        <is>
          <t>2026-05</t>
        </is>
      </c>
      <c r="C8051" s="10" t="n">
        <v>46153</v>
      </c>
      <c r="D8051" s="9" t="inlineStr">
        <is>
          <t>Bound</t>
        </is>
      </c>
      <c r="E8051" s="8" t="inlineStr">
        <is>
          <t>Mireille Merriweather</t>
        </is>
      </c>
      <c r="F8051" s="11" t="n">
        <v>2007</v>
      </c>
      <c r="G8051" s="8" t="inlineStr">
        <is>
          <t>Aston Martin</t>
        </is>
      </c>
      <c r="H8051" s="8" t="inlineStr">
        <is>
          <t>DB12</t>
        </is>
      </c>
      <c r="I8051" s="8" t="inlineStr">
        <is>
          <t>DASYE5760LEGCTJMZ</t>
        </is>
      </c>
      <c r="J8051" s="8" t="inlineStr">
        <is>
          <t>02 - Sports / GT</t>
        </is>
      </c>
      <c r="K8051" s="12" t="n">
        <v>530000</v>
      </c>
      <c r="L8051" s="8" t="inlineStr">
        <is>
          <t>Tennessee</t>
        </is>
      </c>
      <c r="M8051" s="13" t="n">
        <v>6370</v>
      </c>
      <c r="N8051" s="13" t="n">
        <v>4950.76</v>
      </c>
      <c r="O8051" s="8" t="n"/>
    </row>
    <row r="8052">
      <c r="A8052" s="8" t="inlineStr">
        <is>
          <t>CANON-202605-008040</t>
        </is>
      </c>
      <c r="B8052" s="9" t="inlineStr">
        <is>
          <t>2026-05</t>
        </is>
      </c>
      <c r="C8052" s="10" t="n">
        <v>46158</v>
      </c>
      <c r="D8052" s="9" t="inlineStr">
        <is>
          <t>Bound</t>
        </is>
      </c>
      <c r="E8052" s="8" t="inlineStr">
        <is>
          <t>Noor Pennington</t>
        </is>
      </c>
      <c r="F8052" s="11" t="n">
        <v>1994</v>
      </c>
      <c r="G8052" s="8" t="inlineStr">
        <is>
          <t>Aston Martin</t>
        </is>
      </c>
      <c r="H8052" s="8" t="inlineStr">
        <is>
          <t>DB12</t>
        </is>
      </c>
      <c r="I8052" s="8" t="inlineStr">
        <is>
          <t>GMDK41AH6XL5MACGN</t>
        </is>
      </c>
      <c r="J8052" s="8" t="inlineStr">
        <is>
          <t>02 - Sports / GT</t>
        </is>
      </c>
      <c r="K8052" s="12" t="n">
        <v>845000</v>
      </c>
      <c r="L8052" s="8" t="inlineStr">
        <is>
          <t>Florida</t>
        </is>
      </c>
      <c r="M8052" s="13" t="n">
        <v>14715.75</v>
      </c>
      <c r="N8052" s="13" t="n">
        <v>11437.08</v>
      </c>
      <c r="O8052" s="8" t="n"/>
    </row>
    <row r="8053">
      <c r="A8053" s="8" t="inlineStr">
        <is>
          <t>CANON-202605-008041</t>
        </is>
      </c>
      <c r="B8053" s="9" t="inlineStr">
        <is>
          <t>2026-05</t>
        </is>
      </c>
      <c r="C8053" s="10" t="n">
        <v>46148</v>
      </c>
      <c r="D8053" s="9" t="inlineStr">
        <is>
          <t>Bound</t>
        </is>
      </c>
      <c r="E8053" s="8" t="inlineStr">
        <is>
          <t>Everett Nakashima</t>
        </is>
      </c>
      <c r="F8053" s="11" t="n">
        <v>1960</v>
      </c>
      <c r="G8053" s="8" t="inlineStr">
        <is>
          <t>Mercedes-Benz</t>
        </is>
      </c>
      <c r="H8053" s="8" t="inlineStr">
        <is>
          <t>AMG GT</t>
        </is>
      </c>
      <c r="I8053" s="8" t="inlineStr">
        <is>
          <t>X50729VRJWL04LNAA</t>
        </is>
      </c>
      <c r="J8053" s="8" t="inlineStr">
        <is>
          <t>02 - Sports / GT</t>
        </is>
      </c>
      <c r="K8053" s="12" t="n">
        <v>350000</v>
      </c>
      <c r="L8053" s="8" t="inlineStr">
        <is>
          <t>New York</t>
        </is>
      </c>
      <c r="M8053" s="13" t="n">
        <v>6339.62</v>
      </c>
      <c r="N8053" s="13" t="n">
        <v>4927.15</v>
      </c>
      <c r="O8053" s="8" t="n"/>
    </row>
    <row r="8054">
      <c r="A8054" s="8" t="inlineStr">
        <is>
          <t>CANON-202605-008042</t>
        </is>
      </c>
      <c r="B8054" s="9" t="inlineStr">
        <is>
          <t>2026-05</t>
        </is>
      </c>
      <c r="C8054" s="10" t="n">
        <v>46166</v>
      </c>
      <c r="D8054" s="9" t="inlineStr">
        <is>
          <t>Bound</t>
        </is>
      </c>
      <c r="E8054" s="8" t="inlineStr">
        <is>
          <t>Priya Vandermeer</t>
        </is>
      </c>
      <c r="F8054" s="11" t="n">
        <v>1992</v>
      </c>
      <c r="G8054" s="8" t="inlineStr">
        <is>
          <t>Mercedes-Benz</t>
        </is>
      </c>
      <c r="H8054" s="8" t="inlineStr">
        <is>
          <t>AMG GT</t>
        </is>
      </c>
      <c r="I8054" s="8" t="inlineStr">
        <is>
          <t>GWYB22YP5LTY7TD48</t>
        </is>
      </c>
      <c r="J8054" s="8" t="inlineStr">
        <is>
          <t>02 - Sports / GT</t>
        </is>
      </c>
      <c r="K8054" s="12" t="n">
        <v>515000</v>
      </c>
      <c r="L8054" s="8" t="inlineStr">
        <is>
          <t>Nevada</t>
        </is>
      </c>
      <c r="M8054" s="13" t="n">
        <v>7389.76</v>
      </c>
      <c r="N8054" s="13" t="n">
        <v>5743.32</v>
      </c>
      <c r="O8054" s="8" t="n"/>
    </row>
    <row r="8055">
      <c r="A8055" s="8" t="inlineStr">
        <is>
          <t>CANON-202605-008044</t>
        </is>
      </c>
      <c r="B8055" s="9" t="inlineStr">
        <is>
          <t>2026-05</t>
        </is>
      </c>
      <c r="C8055" s="10" t="n">
        <v>46156</v>
      </c>
      <c r="D8055" s="9" t="inlineStr">
        <is>
          <t>Bound</t>
        </is>
      </c>
      <c r="E8055" s="8" t="inlineStr">
        <is>
          <t>Leopold Vasquez</t>
        </is>
      </c>
      <c r="F8055" s="11" t="n">
        <v>1966</v>
      </c>
      <c r="G8055" s="8" t="inlineStr">
        <is>
          <t>Maserati</t>
        </is>
      </c>
      <c r="H8055" s="8" t="inlineStr">
        <is>
          <t>GranTurismo</t>
        </is>
      </c>
      <c r="I8055" s="8" t="inlineStr">
        <is>
          <t>EMZE896XYAW6N1ADR</t>
        </is>
      </c>
      <c r="J8055" s="8" t="inlineStr">
        <is>
          <t>02 - Sports / GT</t>
        </is>
      </c>
      <c r="K8055" s="12" t="n">
        <v>720000</v>
      </c>
      <c r="L8055" s="8" t="inlineStr">
        <is>
          <t>California</t>
        </is>
      </c>
      <c r="M8055" s="13" t="n">
        <v>11920.75</v>
      </c>
      <c r="N8055" s="13" t="n">
        <v>9264.809999999999</v>
      </c>
      <c r="O8055" s="8" t="n"/>
    </row>
    <row r="8056">
      <c r="A8056" s="8" t="inlineStr">
        <is>
          <t>CANON-202605-008047</t>
        </is>
      </c>
      <c r="B8056" s="9" t="inlineStr">
        <is>
          <t>2026-05</t>
        </is>
      </c>
      <c r="C8056" s="10" t="n">
        <v>46169</v>
      </c>
      <c r="D8056" s="9" t="inlineStr">
        <is>
          <t>Bound</t>
        </is>
      </c>
      <c r="E8056" s="8" t="inlineStr">
        <is>
          <t>Emiliano Montoya</t>
        </is>
      </c>
      <c r="F8056" s="11" t="n">
        <v>1992</v>
      </c>
      <c r="G8056" s="8" t="inlineStr">
        <is>
          <t>Mercedes-Benz</t>
        </is>
      </c>
      <c r="H8056" s="8" t="inlineStr">
        <is>
          <t>AMG GT</t>
        </is>
      </c>
      <c r="I8056" s="8" t="inlineStr">
        <is>
          <t>4VH7J2MJKZN5MA6C7</t>
        </is>
      </c>
      <c r="J8056" s="8" t="inlineStr">
        <is>
          <t>02 - Sports / GT</t>
        </is>
      </c>
      <c r="K8056" s="12" t="n">
        <v>845000</v>
      </c>
      <c r="L8056" s="8" t="inlineStr">
        <is>
          <t>Louisiana</t>
        </is>
      </c>
      <c r="M8056" s="13" t="n">
        <v>12539.48</v>
      </c>
      <c r="N8056" s="13" t="n">
        <v>9745.68</v>
      </c>
      <c r="O8056" s="8" t="n"/>
    </row>
    <row r="8057">
      <c r="A8057" s="8" t="inlineStr">
        <is>
          <t>CANON-202605-008048</t>
        </is>
      </c>
      <c r="B8057" s="9" t="inlineStr">
        <is>
          <t>2026-05</t>
        </is>
      </c>
      <c r="C8057" s="10" t="n">
        <v>46143</v>
      </c>
      <c r="D8057" s="9" t="inlineStr">
        <is>
          <t>Bound</t>
        </is>
      </c>
      <c r="E8057" s="8" t="inlineStr">
        <is>
          <t>Marisol Vasquez</t>
        </is>
      </c>
      <c r="F8057" s="11" t="n">
        <v>2002</v>
      </c>
      <c r="G8057" s="8" t="inlineStr">
        <is>
          <t>Bugatti</t>
        </is>
      </c>
      <c r="H8057" s="8" t="inlineStr">
        <is>
          <t>Type 57</t>
        </is>
      </c>
      <c r="I8057" s="8" t="inlineStr">
        <is>
          <t>FHCM1N8524B4MJBZK</t>
        </is>
      </c>
      <c r="J8057" s="8" t="inlineStr">
        <is>
          <t>06 - Vintage Pre-War (pre-1946)</t>
        </is>
      </c>
      <c r="K8057" s="12" t="n">
        <v>1500000</v>
      </c>
      <c r="L8057" s="8" t="inlineStr">
        <is>
          <t>North Dakota</t>
        </is>
      </c>
      <c r="M8057" s="13" t="n">
        <v>9815.09</v>
      </c>
      <c r="N8057" s="13" t="n">
        <v>7628.29</v>
      </c>
      <c r="O8057" s="8" t="n"/>
    </row>
    <row r="8058">
      <c r="A8058" s="8" t="inlineStr">
        <is>
          <t>CANON-202605-008049</t>
        </is>
      </c>
      <c r="B8058" s="9" t="inlineStr">
        <is>
          <t>2026-05</t>
        </is>
      </c>
      <c r="C8058" s="10" t="n">
        <v>46151</v>
      </c>
      <c r="D8058" s="9" t="inlineStr">
        <is>
          <t>Bound</t>
        </is>
      </c>
      <c r="E8058" s="8" t="inlineStr">
        <is>
          <t>Desmond Merriweather</t>
        </is>
      </c>
      <c r="F8058" s="11" t="n">
        <v>2021</v>
      </c>
      <c r="G8058" s="8" t="inlineStr">
        <is>
          <t>Aston Martin</t>
        </is>
      </c>
      <c r="H8058" s="8" t="inlineStr">
        <is>
          <t>DB12</t>
        </is>
      </c>
      <c r="I8058" s="8" t="inlineStr">
        <is>
          <t>TMAULX2Y2498LZMLF</t>
        </is>
      </c>
      <c r="J8058" s="8" t="inlineStr">
        <is>
          <t>02 - Sports / GT</t>
        </is>
      </c>
      <c r="K8058" s="12" t="n">
        <v>550000</v>
      </c>
      <c r="L8058" s="8" t="inlineStr">
        <is>
          <t>Vermont</t>
        </is>
      </c>
      <c r="M8058" s="13" t="n">
        <v>8229.25</v>
      </c>
      <c r="N8058" s="13" t="n">
        <v>6395.77</v>
      </c>
      <c r="O8058" s="8" t="n"/>
    </row>
    <row r="8059">
      <c r="A8059" s="8" t="inlineStr">
        <is>
          <t>CANON-202605-008050</t>
        </is>
      </c>
      <c r="B8059" s="9" t="inlineStr">
        <is>
          <t>2026-05</t>
        </is>
      </c>
      <c r="C8059" s="10" t="n">
        <v>46152</v>
      </c>
      <c r="D8059" s="9" t="inlineStr">
        <is>
          <t>Bound</t>
        </is>
      </c>
      <c r="E8059" s="8" t="inlineStr">
        <is>
          <t>Beatrix Harrington</t>
        </is>
      </c>
      <c r="F8059" s="11" t="n">
        <v>2000</v>
      </c>
      <c r="G8059" s="8" t="inlineStr">
        <is>
          <t>Aston Martin</t>
        </is>
      </c>
      <c r="H8059" s="8" t="inlineStr">
        <is>
          <t>DB5</t>
        </is>
      </c>
      <c r="I8059" s="8" t="inlineStr">
        <is>
          <t>98BP87H1055YAHVWP</t>
        </is>
      </c>
      <c r="J8059" s="8" t="inlineStr">
        <is>
          <t>07 - Post-War Classic (1946-1972)</t>
        </is>
      </c>
      <c r="K8059" s="12" t="n">
        <v>1260000</v>
      </c>
      <c r="L8059" s="8" t="inlineStr">
        <is>
          <t>Texas</t>
        </is>
      </c>
      <c r="M8059" s="13" t="n">
        <v>10389.06</v>
      </c>
      <c r="N8059" s="13" t="n">
        <v>8074.38</v>
      </c>
      <c r="O8059" s="8" t="n"/>
    </row>
    <row r="8060">
      <c r="A8060" s="8" t="inlineStr">
        <is>
          <t>CANON-202605-008051</t>
        </is>
      </c>
      <c r="B8060" s="9" t="inlineStr">
        <is>
          <t>2026-05</t>
        </is>
      </c>
      <c r="C8060" s="10" t="n">
        <v>46148</v>
      </c>
      <c r="D8060" s="9" t="inlineStr">
        <is>
          <t>Bound</t>
        </is>
      </c>
      <c r="E8060" s="8" t="inlineStr">
        <is>
          <t>Callum Vandermeer</t>
        </is>
      </c>
      <c r="F8060" s="11" t="n">
        <v>1973</v>
      </c>
      <c r="G8060" s="8" t="inlineStr">
        <is>
          <t>Porsche</t>
        </is>
      </c>
      <c r="H8060" s="8" t="inlineStr">
        <is>
          <t>911 Turbo S</t>
        </is>
      </c>
      <c r="I8060" s="8" t="inlineStr">
        <is>
          <t>XDTXTSMR8EKVGE4L1</t>
        </is>
      </c>
      <c r="J8060" s="8" t="inlineStr">
        <is>
          <t>02 - Sports / GT</t>
        </is>
      </c>
      <c r="K8060" s="12" t="n">
        <v>695000</v>
      </c>
      <c r="L8060" s="8" t="inlineStr">
        <is>
          <t>Idaho</t>
        </is>
      </c>
      <c r="M8060" s="13" t="n">
        <v>8438.35</v>
      </c>
      <c r="N8060" s="13" t="n">
        <v>6558.29</v>
      </c>
      <c r="O8060" s="8" t="n"/>
    </row>
    <row r="8061">
      <c r="A8061" s="8" t="inlineStr">
        <is>
          <t>CANON-202605-008052</t>
        </is>
      </c>
      <c r="B8061" s="9" t="inlineStr">
        <is>
          <t>2026-05</t>
        </is>
      </c>
      <c r="C8061" s="10" t="n">
        <v>46170</v>
      </c>
      <c r="D8061" s="9" t="inlineStr">
        <is>
          <t>Bound</t>
        </is>
      </c>
      <c r="E8061" s="8" t="inlineStr">
        <is>
          <t>Marisol Farkas</t>
        </is>
      </c>
      <c r="F8061" s="11" t="n">
        <v>1997</v>
      </c>
      <c r="G8061" s="8" t="inlineStr">
        <is>
          <t>Porsche</t>
        </is>
      </c>
      <c r="H8061" s="8" t="inlineStr">
        <is>
          <t>911 Turbo S</t>
        </is>
      </c>
      <c r="I8061" s="8" t="inlineStr">
        <is>
          <t>UE2WW94TEW7K41KTM</t>
        </is>
      </c>
      <c r="J8061" s="8" t="inlineStr">
        <is>
          <t>02 - Sports / GT</t>
        </is>
      </c>
      <c r="K8061" s="12" t="n">
        <v>425000</v>
      </c>
      <c r="L8061" s="8" t="inlineStr">
        <is>
          <t>Oklahoma</t>
        </is>
      </c>
      <c r="M8061" s="13" t="n">
        <v>7577.83</v>
      </c>
      <c r="N8061" s="13" t="n">
        <v>5889.49</v>
      </c>
      <c r="O8061" s="8" t="n"/>
    </row>
    <row r="8062">
      <c r="A8062" s="8" t="inlineStr">
        <is>
          <t>CANON-202605-008053</t>
        </is>
      </c>
      <c r="B8062" s="9" t="inlineStr">
        <is>
          <t>2026-05</t>
        </is>
      </c>
      <c r="C8062" s="10" t="n">
        <v>46148</v>
      </c>
      <c r="D8062" s="9" t="inlineStr">
        <is>
          <t>Bound</t>
        </is>
      </c>
      <c r="E8062" s="8" t="inlineStr">
        <is>
          <t>Mireille Castellanos</t>
        </is>
      </c>
      <c r="F8062" s="11" t="n">
        <v>1974</v>
      </c>
      <c r="G8062" s="8" t="inlineStr">
        <is>
          <t>Aston Martin</t>
        </is>
      </c>
      <c r="H8062" s="8" t="inlineStr">
        <is>
          <t>DB5</t>
        </is>
      </c>
      <c r="I8062" s="8" t="inlineStr">
        <is>
          <t>FU41Z56URHJ17WJWP</t>
        </is>
      </c>
      <c r="J8062" s="8" t="inlineStr">
        <is>
          <t>07 - Post-War Classic (1946-1972)</t>
        </is>
      </c>
      <c r="K8062" s="12" t="n">
        <v>630000</v>
      </c>
      <c r="L8062" s="8" t="inlineStr">
        <is>
          <t>New Mexico</t>
        </is>
      </c>
      <c r="M8062" s="13" t="n">
        <v>6542.49</v>
      </c>
      <c r="N8062" s="13" t="n">
        <v>5084.82</v>
      </c>
      <c r="O8062" s="8" t="n"/>
    </row>
    <row r="8063">
      <c r="A8063" s="8" t="inlineStr">
        <is>
          <t>CANON-202605-008054</t>
        </is>
      </c>
      <c r="B8063" s="9" t="inlineStr">
        <is>
          <t>2026-05</t>
        </is>
      </c>
      <c r="C8063" s="10" t="n">
        <v>46153</v>
      </c>
      <c r="D8063" s="9" t="inlineStr">
        <is>
          <t>Bound</t>
        </is>
      </c>
      <c r="E8063" s="8" t="inlineStr">
        <is>
          <t>Callum Bellandi</t>
        </is>
      </c>
      <c r="F8063" s="11" t="n">
        <v>1996</v>
      </c>
      <c r="G8063" s="8" t="inlineStr">
        <is>
          <t>Porsche</t>
        </is>
      </c>
      <c r="H8063" s="8" t="inlineStr">
        <is>
          <t>911 Turbo S</t>
        </is>
      </c>
      <c r="I8063" s="8" t="inlineStr">
        <is>
          <t>FGAJESRLJ156ZER1J</t>
        </is>
      </c>
      <c r="J8063" s="8" t="inlineStr">
        <is>
          <t>02 - Sports / GT</t>
        </is>
      </c>
      <c r="K8063" s="12" t="n">
        <v>605000</v>
      </c>
      <c r="L8063" s="8" t="inlineStr">
        <is>
          <t>Texas</t>
        </is>
      </c>
      <c r="M8063" s="13" t="n">
        <v>8532.780000000001</v>
      </c>
      <c r="N8063" s="13" t="n">
        <v>6631.68</v>
      </c>
      <c r="O8063" s="8" t="n"/>
    </row>
    <row r="8064">
      <c r="A8064" s="8" t="inlineStr">
        <is>
          <t>CANON-202605-008055</t>
        </is>
      </c>
      <c r="B8064" s="9" t="inlineStr">
        <is>
          <t>2026-05</t>
        </is>
      </c>
      <c r="C8064" s="10" t="n">
        <v>46164</v>
      </c>
      <c r="D8064" s="9" t="inlineStr">
        <is>
          <t>Bound</t>
        </is>
      </c>
      <c r="E8064" s="8" t="inlineStr">
        <is>
          <t>Cassius Merriweather</t>
        </is>
      </c>
      <c r="F8064" s="11" t="n">
        <v>1973</v>
      </c>
      <c r="G8064" s="8" t="inlineStr">
        <is>
          <t>Maserati</t>
        </is>
      </c>
      <c r="H8064" s="8" t="inlineStr">
        <is>
          <t>GranTurismo</t>
        </is>
      </c>
      <c r="I8064" s="8" t="inlineStr">
        <is>
          <t>8PFPMPTKUVFZM9R3W</t>
        </is>
      </c>
      <c r="J8064" s="8" t="inlineStr">
        <is>
          <t>02 - Sports / GT</t>
        </is>
      </c>
      <c r="K8064" s="12" t="n">
        <v>350000</v>
      </c>
      <c r="L8064" s="8" t="inlineStr">
        <is>
          <t>Hawaii</t>
        </is>
      </c>
      <c r="M8064" s="13" t="n">
        <v>6438.68</v>
      </c>
      <c r="N8064" s="13" t="n">
        <v>5004.14</v>
      </c>
      <c r="O8064" s="8" t="n"/>
    </row>
    <row r="8065">
      <c r="A8065" s="8" t="inlineStr">
        <is>
          <t>CANON-202605-008056</t>
        </is>
      </c>
      <c r="B8065" s="9" t="inlineStr">
        <is>
          <t>2026-05</t>
        </is>
      </c>
      <c r="C8065" s="10" t="n">
        <v>46160</v>
      </c>
      <c r="D8065" s="9" t="inlineStr">
        <is>
          <t>Bound</t>
        </is>
      </c>
      <c r="E8065" s="8" t="inlineStr">
        <is>
          <t>Anouk Okonkwo</t>
        </is>
      </c>
      <c r="F8065" s="11" t="n">
        <v>1971</v>
      </c>
      <c r="G8065" s="8" t="inlineStr">
        <is>
          <t>Maserati</t>
        </is>
      </c>
      <c r="H8065" s="8" t="inlineStr">
        <is>
          <t>GranTurismo</t>
        </is>
      </c>
      <c r="I8065" s="8" t="inlineStr">
        <is>
          <t>4CY1UB80PSS6HL0AV</t>
        </is>
      </c>
      <c r="J8065" s="8" t="inlineStr">
        <is>
          <t>02 - Sports / GT</t>
        </is>
      </c>
      <c r="K8065" s="12" t="n">
        <v>465000</v>
      </c>
      <c r="L8065" s="8" t="inlineStr">
        <is>
          <t>South Dakota</t>
        </is>
      </c>
      <c r="M8065" s="13" t="n">
        <v>7304.01</v>
      </c>
      <c r="N8065" s="13" t="n">
        <v>5676.68</v>
      </c>
      <c r="O8065" s="8" t="n"/>
    </row>
    <row r="8066">
      <c r="A8066" s="8" t="inlineStr">
        <is>
          <t>CANON-202605-008057</t>
        </is>
      </c>
      <c r="B8066" s="9" t="inlineStr">
        <is>
          <t>2026-05</t>
        </is>
      </c>
      <c r="C8066" s="10" t="n">
        <v>46172</v>
      </c>
      <c r="D8066" s="9" t="inlineStr">
        <is>
          <t>Bound</t>
        </is>
      </c>
      <c r="E8066" s="8" t="inlineStr">
        <is>
          <t>Horace Larsson</t>
        </is>
      </c>
      <c r="F8066" s="11" t="n">
        <v>2010</v>
      </c>
      <c r="G8066" s="8" t="inlineStr">
        <is>
          <t>BMW</t>
        </is>
      </c>
      <c r="H8066" s="8" t="inlineStr">
        <is>
          <t>M8 Competition</t>
        </is>
      </c>
      <c r="I8066" s="8" t="inlineStr">
        <is>
          <t>K6P9X92ZH33ARKKY3</t>
        </is>
      </c>
      <c r="J8066" s="8" t="inlineStr">
        <is>
          <t>02 - Sports / GT</t>
        </is>
      </c>
      <c r="K8066" s="12" t="n">
        <v>510000</v>
      </c>
      <c r="L8066" s="8" t="inlineStr">
        <is>
          <t>South Carolina</t>
        </is>
      </c>
      <c r="M8066" s="13" t="n">
        <v>7755.85</v>
      </c>
      <c r="N8066" s="13" t="n">
        <v>6027.85</v>
      </c>
      <c r="O8066" s="8" t="n"/>
    </row>
    <row r="8067">
      <c r="A8067" s="8" t="inlineStr">
        <is>
          <t>CANON-202605-008060</t>
        </is>
      </c>
      <c r="B8067" s="9" t="inlineStr">
        <is>
          <t>2026-05</t>
        </is>
      </c>
      <c r="C8067" s="10" t="n">
        <v>46146</v>
      </c>
      <c r="D8067" s="9" t="inlineStr">
        <is>
          <t>Bound</t>
        </is>
      </c>
      <c r="E8067" s="8" t="inlineStr">
        <is>
          <t>Ramona Farkas</t>
        </is>
      </c>
      <c r="F8067" s="11" t="n">
        <v>1958</v>
      </c>
      <c r="G8067" s="8" t="inlineStr">
        <is>
          <t>Mercedes-Benz</t>
        </is>
      </c>
      <c r="H8067" s="8" t="inlineStr">
        <is>
          <t>AMG GT</t>
        </is>
      </c>
      <c r="I8067" s="8" t="inlineStr">
        <is>
          <t>GUFX7A5XP24VLGDDC</t>
        </is>
      </c>
      <c r="J8067" s="8" t="inlineStr">
        <is>
          <t>02 - Sports / GT</t>
        </is>
      </c>
      <c r="K8067" s="12" t="n">
        <v>895000</v>
      </c>
      <c r="L8067" s="8" t="inlineStr">
        <is>
          <t>Alabama</t>
        </is>
      </c>
      <c r="M8067" s="13" t="n">
        <v>13940.05</v>
      </c>
      <c r="N8067" s="13" t="n">
        <v>10834.21</v>
      </c>
      <c r="O8067" s="8" t="n"/>
    </row>
    <row r="8068">
      <c r="A8068" s="8" t="inlineStr">
        <is>
          <t>CANON-202605-008063</t>
        </is>
      </c>
      <c r="B8068" s="9" t="inlineStr">
        <is>
          <t>2026-05</t>
        </is>
      </c>
      <c r="C8068" s="10" t="n">
        <v>46151</v>
      </c>
      <c r="D8068" s="9" t="inlineStr">
        <is>
          <t>Bound</t>
        </is>
      </c>
      <c r="E8068" s="8" t="inlineStr">
        <is>
          <t>Everett Thistlewood</t>
        </is>
      </c>
      <c r="F8068" s="11" t="n">
        <v>1991</v>
      </c>
      <c r="G8068" s="8" t="inlineStr">
        <is>
          <t>Mercedes-Benz</t>
        </is>
      </c>
      <c r="H8068" s="8" t="inlineStr">
        <is>
          <t>AMG GT</t>
        </is>
      </c>
      <c r="I8068" s="8" t="inlineStr">
        <is>
          <t>47WRJNGCPUY7ACMKZ</t>
        </is>
      </c>
      <c r="J8068" s="8" t="inlineStr">
        <is>
          <t>02 - Sports / GT</t>
        </is>
      </c>
      <c r="K8068" s="12" t="n">
        <v>690000</v>
      </c>
      <c r="L8068" s="8" t="inlineStr">
        <is>
          <t>Pennsylvania</t>
        </is>
      </c>
      <c r="M8068" s="13" t="n">
        <v>8462.26</v>
      </c>
      <c r="N8068" s="13" t="n">
        <v>6576.87</v>
      </c>
      <c r="O8068" s="8" t="n"/>
    </row>
    <row r="8069">
      <c r="A8069" s="8" t="inlineStr">
        <is>
          <t>CANON-202605-008064</t>
        </is>
      </c>
      <c r="B8069" s="9" t="inlineStr">
        <is>
          <t>2026-05</t>
        </is>
      </c>
      <c r="C8069" s="10" t="n">
        <v>46163</v>
      </c>
      <c r="D8069" s="9" t="inlineStr">
        <is>
          <t>Bound</t>
        </is>
      </c>
      <c r="E8069" s="8" t="inlineStr">
        <is>
          <t>Aurelio Harrington</t>
        </is>
      </c>
      <c r="F8069" s="11" t="n">
        <v>1968</v>
      </c>
      <c r="G8069" s="8" t="inlineStr">
        <is>
          <t>BMW</t>
        </is>
      </c>
      <c r="H8069" s="8" t="inlineStr">
        <is>
          <t>M8 Competition</t>
        </is>
      </c>
      <c r="I8069" s="8" t="inlineStr">
        <is>
          <t>KGFNZ9VJ94UTC2PJ6</t>
        </is>
      </c>
      <c r="J8069" s="8" t="inlineStr">
        <is>
          <t>02 - Sports / GT</t>
        </is>
      </c>
      <c r="K8069" s="12" t="n">
        <v>1155000</v>
      </c>
      <c r="L8069" s="8" t="inlineStr">
        <is>
          <t>Indiana</t>
        </is>
      </c>
      <c r="M8069" s="13" t="n">
        <v>14742.59</v>
      </c>
      <c r="N8069" s="13" t="n">
        <v>11457.94</v>
      </c>
      <c r="O8069" s="8" t="n"/>
    </row>
    <row r="8070">
      <c r="A8070" s="8" t="inlineStr">
        <is>
          <t>CANON-202605-008066</t>
        </is>
      </c>
      <c r="B8070" s="9" t="inlineStr">
        <is>
          <t>2026-05</t>
        </is>
      </c>
      <c r="C8070" s="10" t="n">
        <v>46152</v>
      </c>
      <c r="D8070" s="9" t="inlineStr">
        <is>
          <t>Bound</t>
        </is>
      </c>
      <c r="E8070" s="8" t="inlineStr">
        <is>
          <t>Wilhelmina Chattopadhyay</t>
        </is>
      </c>
      <c r="F8070" s="11" t="n">
        <v>2006</v>
      </c>
      <c r="G8070" s="8" t="inlineStr">
        <is>
          <t>Bentley</t>
        </is>
      </c>
      <c r="H8070" s="8" t="inlineStr">
        <is>
          <t>Continental GT</t>
        </is>
      </c>
      <c r="I8070" s="8" t="inlineStr">
        <is>
          <t>CD4Y1NY5FH8LFSLBA</t>
        </is>
      </c>
      <c r="J8070" s="8" t="inlineStr">
        <is>
          <t>02 - Sports / GT</t>
        </is>
      </c>
      <c r="K8070" s="12" t="n">
        <v>420000</v>
      </c>
      <c r="L8070" s="8" t="inlineStr">
        <is>
          <t>North Dakota</t>
        </is>
      </c>
      <c r="M8070" s="13" t="n">
        <v>6062.26</v>
      </c>
      <c r="N8070" s="13" t="n">
        <v>4711.59</v>
      </c>
      <c r="O8070" s="8" t="n"/>
    </row>
    <row r="8071">
      <c r="A8071" s="8" t="inlineStr">
        <is>
          <t>CANON-202605-008067</t>
        </is>
      </c>
      <c r="B8071" s="9" t="inlineStr">
        <is>
          <t>2026-05</t>
        </is>
      </c>
      <c r="C8071" s="10" t="n">
        <v>46152</v>
      </c>
      <c r="D8071" s="9" t="inlineStr">
        <is>
          <t>Bound</t>
        </is>
      </c>
      <c r="E8071" s="8" t="inlineStr">
        <is>
          <t>Horace Montoya</t>
        </is>
      </c>
      <c r="F8071" s="11" t="n">
        <v>1958</v>
      </c>
      <c r="G8071" s="8" t="inlineStr">
        <is>
          <t>McLaren</t>
        </is>
      </c>
      <c r="H8071" s="8" t="inlineStr">
        <is>
          <t>750S</t>
        </is>
      </c>
      <c r="I8071" s="8" t="inlineStr">
        <is>
          <t>7GKZJDSKABAEJJ2W4</t>
        </is>
      </c>
      <c r="J8071" s="8" t="inlineStr">
        <is>
          <t>03 - Supercar</t>
        </is>
      </c>
      <c r="K8071" s="12" t="n">
        <v>315000</v>
      </c>
      <c r="L8071" s="8" t="inlineStr">
        <is>
          <t>Washington</t>
        </is>
      </c>
      <c r="M8071" s="13" t="n">
        <v>6561.51</v>
      </c>
      <c r="N8071" s="13" t="n">
        <v>5099.61</v>
      </c>
      <c r="O8071" s="8" t="n"/>
    </row>
    <row r="8072">
      <c r="A8072" s="8" t="inlineStr">
        <is>
          <t>CANON-202605-008069</t>
        </is>
      </c>
      <c r="B8072" s="9" t="inlineStr">
        <is>
          <t>2026-05</t>
        </is>
      </c>
      <c r="C8072" s="10" t="n">
        <v>46173</v>
      </c>
      <c r="D8072" s="9" t="inlineStr">
        <is>
          <t>Bound</t>
        </is>
      </c>
      <c r="E8072" s="8" t="inlineStr">
        <is>
          <t>Aurelio Thistlewood</t>
        </is>
      </c>
      <c r="F8072" s="11" t="n">
        <v>2023</v>
      </c>
      <c r="G8072" s="8" t="inlineStr">
        <is>
          <t>Ferrari</t>
        </is>
      </c>
      <c r="H8072" s="8" t="inlineStr">
        <is>
          <t>296 GTB</t>
        </is>
      </c>
      <c r="I8072" s="8" t="inlineStr">
        <is>
          <t>ZLTZLMYXZL0E9J0RZ</t>
        </is>
      </c>
      <c r="J8072" s="8" t="inlineStr">
        <is>
          <t>03 - Supercar</t>
        </is>
      </c>
      <c r="K8072" s="12" t="n">
        <v>695000</v>
      </c>
      <c r="L8072" s="8" t="inlineStr">
        <is>
          <t>Texas</t>
        </is>
      </c>
      <c r="M8072" s="13" t="n">
        <v>14326.18</v>
      </c>
      <c r="N8072" s="13" t="n">
        <v>11134.31</v>
      </c>
      <c r="O8072" s="8" t="n"/>
    </row>
    <row r="8073">
      <c r="A8073" s="8" t="inlineStr">
        <is>
          <t>CANON-202605-008070</t>
        </is>
      </c>
      <c r="B8073" s="9" t="inlineStr">
        <is>
          <t>2026-05</t>
        </is>
      </c>
      <c r="C8073" s="10" t="n">
        <v>46169</v>
      </c>
      <c r="D8073" s="9" t="inlineStr">
        <is>
          <t>Bound</t>
        </is>
      </c>
      <c r="E8073" s="8" t="inlineStr">
        <is>
          <t>Leopold Castellanos</t>
        </is>
      </c>
      <c r="F8073" s="11" t="n">
        <v>2007</v>
      </c>
      <c r="G8073" s="8" t="inlineStr">
        <is>
          <t>Ferrari</t>
        </is>
      </c>
      <c r="H8073" s="8" t="inlineStr">
        <is>
          <t>SF90 Stradale</t>
        </is>
      </c>
      <c r="I8073" s="8" t="inlineStr">
        <is>
          <t>8XVYFC3L1UHDLFVR1</t>
        </is>
      </c>
      <c r="J8073" s="8" t="inlineStr">
        <is>
          <t>03 - Supercar</t>
        </is>
      </c>
      <c r="K8073" s="12" t="n">
        <v>495000</v>
      </c>
      <c r="L8073" s="8" t="inlineStr">
        <is>
          <t>Tennessee</t>
        </is>
      </c>
      <c r="M8073" s="13" t="n">
        <v>10525.75</v>
      </c>
      <c r="N8073" s="13" t="n">
        <v>8180.61</v>
      </c>
      <c r="O8073" s="8" t="n"/>
    </row>
    <row r="8074">
      <c r="A8074" s="8" t="inlineStr">
        <is>
          <t>CANON-202605-008072</t>
        </is>
      </c>
      <c r="B8074" s="9" t="inlineStr">
        <is>
          <t>2026-05</t>
        </is>
      </c>
      <c r="C8074" s="10" t="n">
        <v>46156</v>
      </c>
      <c r="D8074" s="9" t="inlineStr">
        <is>
          <t>Bound</t>
        </is>
      </c>
      <c r="E8074" s="8" t="inlineStr">
        <is>
          <t>Ramona Fairweather</t>
        </is>
      </c>
      <c r="F8074" s="11" t="n">
        <v>1993</v>
      </c>
      <c r="G8074" s="8" t="inlineStr">
        <is>
          <t>Lamborghini</t>
        </is>
      </c>
      <c r="H8074" s="8" t="inlineStr">
        <is>
          <t>Huracan EVO</t>
        </is>
      </c>
      <c r="I8074" s="8" t="inlineStr">
        <is>
          <t>RC73HSJN9L79T00WN</t>
        </is>
      </c>
      <c r="J8074" s="8" t="inlineStr">
        <is>
          <t>03 - Supercar</t>
        </is>
      </c>
      <c r="K8074" s="12" t="n">
        <v>1150000</v>
      </c>
      <c r="L8074" s="8" t="inlineStr">
        <is>
          <t>Michigan</t>
        </is>
      </c>
      <c r="M8074" s="13" t="n">
        <v>26905.66</v>
      </c>
      <c r="N8074" s="13" t="n">
        <v>20911.08</v>
      </c>
      <c r="O8074" s="8" t="n"/>
    </row>
    <row r="8075">
      <c r="A8075" s="8" t="inlineStr">
        <is>
          <t>CANON-202605-008073</t>
        </is>
      </c>
      <c r="B8075" s="9" t="inlineStr">
        <is>
          <t>2026-05</t>
        </is>
      </c>
      <c r="C8075" s="10" t="n">
        <v>46164</v>
      </c>
      <c r="D8075" s="9" t="inlineStr">
        <is>
          <t>Bound</t>
        </is>
      </c>
      <c r="E8075" s="8" t="inlineStr">
        <is>
          <t>Horace Fairweather</t>
        </is>
      </c>
      <c r="F8075" s="11" t="n">
        <v>2024</v>
      </c>
      <c r="G8075" s="8" t="inlineStr">
        <is>
          <t>Ferrari</t>
        </is>
      </c>
      <c r="H8075" s="8" t="inlineStr">
        <is>
          <t>275 GTB/4</t>
        </is>
      </c>
      <c r="I8075" s="8" t="inlineStr">
        <is>
          <t>VLF6NGJVPD3HWCY3P</t>
        </is>
      </c>
      <c r="J8075" s="8" t="inlineStr">
        <is>
          <t>07 - Post-War Classic (1946-1972)</t>
        </is>
      </c>
      <c r="K8075" s="12" t="n">
        <v>735000</v>
      </c>
      <c r="L8075" s="8" t="inlineStr">
        <is>
          <t>Pennsylvania</t>
        </is>
      </c>
      <c r="M8075" s="13" t="n">
        <v>5963.21</v>
      </c>
      <c r="N8075" s="13" t="n">
        <v>4634.61</v>
      </c>
      <c r="O8075" s="8" t="n"/>
    </row>
    <row r="8076">
      <c r="A8076" s="8" t="inlineStr">
        <is>
          <t>CANON-202605-008074</t>
        </is>
      </c>
      <c r="B8076" s="9" t="inlineStr">
        <is>
          <t>2026-05</t>
        </is>
      </c>
      <c r="C8076" s="10" t="n">
        <v>46159</v>
      </c>
      <c r="D8076" s="9" t="inlineStr">
        <is>
          <t>Bound</t>
        </is>
      </c>
      <c r="E8076" s="8" t="inlineStr">
        <is>
          <t>Leopold Blackwood</t>
        </is>
      </c>
      <c r="F8076" s="11" t="n">
        <v>1985</v>
      </c>
      <c r="G8076" s="8" t="inlineStr">
        <is>
          <t>Bentley</t>
        </is>
      </c>
      <c r="H8076" s="8" t="inlineStr">
        <is>
          <t>Continental GT</t>
        </is>
      </c>
      <c r="I8076" s="8" t="inlineStr">
        <is>
          <t>D8UGJ8TGSPY0DZ2Z5</t>
        </is>
      </c>
      <c r="J8076" s="8" t="inlineStr">
        <is>
          <t>02 - Sports / GT</t>
        </is>
      </c>
      <c r="K8076" s="12" t="n">
        <v>425000</v>
      </c>
      <c r="L8076" s="8" t="inlineStr">
        <is>
          <t>West Virginia</t>
        </is>
      </c>
      <c r="M8076" s="13" t="n">
        <v>7998.82</v>
      </c>
      <c r="N8076" s="13" t="n">
        <v>6216.68</v>
      </c>
      <c r="O8076" s="8" t="n"/>
    </row>
    <row r="8077">
      <c r="A8077" s="8" t="inlineStr">
        <is>
          <t>CANON-202605-008075</t>
        </is>
      </c>
      <c r="B8077" s="9" t="inlineStr">
        <is>
          <t>2026-05</t>
        </is>
      </c>
      <c r="C8077" s="10" t="n">
        <v>46159</v>
      </c>
      <c r="D8077" s="9" t="inlineStr">
        <is>
          <t>Bound</t>
        </is>
      </c>
      <c r="E8077" s="8" t="inlineStr">
        <is>
          <t>Marisol Ashcombe</t>
        </is>
      </c>
      <c r="F8077" s="11" t="n">
        <v>1985</v>
      </c>
      <c r="G8077" s="8" t="inlineStr">
        <is>
          <t>BMW</t>
        </is>
      </c>
      <c r="H8077" s="8" t="inlineStr">
        <is>
          <t>M8 Competition</t>
        </is>
      </c>
      <c r="I8077" s="8" t="inlineStr">
        <is>
          <t>309GMPUFUPDABU1AF</t>
        </is>
      </c>
      <c r="J8077" s="8" t="inlineStr">
        <is>
          <t>02 - Sports / GT</t>
        </is>
      </c>
      <c r="K8077" s="12" t="n">
        <v>355000</v>
      </c>
      <c r="L8077" s="8" t="inlineStr">
        <is>
          <t>New Jersey</t>
        </is>
      </c>
      <c r="M8077" s="13" t="n">
        <v>4571.46</v>
      </c>
      <c r="N8077" s="13" t="n">
        <v>3552.94</v>
      </c>
      <c r="O8077" s="8" t="n"/>
    </row>
    <row r="8078">
      <c r="A8078" s="8" t="inlineStr">
        <is>
          <t>CANON-202605-008078</t>
        </is>
      </c>
      <c r="B8078" s="9" t="inlineStr">
        <is>
          <t>2026-05</t>
        </is>
      </c>
      <c r="C8078" s="10" t="n">
        <v>46171</v>
      </c>
      <c r="D8078" s="9" t="inlineStr">
        <is>
          <t>Bound</t>
        </is>
      </c>
      <c r="E8078" s="8" t="inlineStr">
        <is>
          <t>Desmond Ashcombe</t>
        </is>
      </c>
      <c r="F8078" s="11" t="n">
        <v>2018</v>
      </c>
      <c r="G8078" s="8" t="inlineStr">
        <is>
          <t>Mercedes-Benz</t>
        </is>
      </c>
      <c r="H8078" s="8" t="inlineStr">
        <is>
          <t>AMG GT</t>
        </is>
      </c>
      <c r="I8078" s="8" t="inlineStr">
        <is>
          <t>M3R1G52R02WJ0VF3B</t>
        </is>
      </c>
      <c r="J8078" s="8" t="inlineStr">
        <is>
          <t>02 - Sports / GT</t>
        </is>
      </c>
      <c r="K8078" s="12" t="n">
        <v>210000</v>
      </c>
      <c r="L8078" s="8" t="inlineStr">
        <is>
          <t>Illinois</t>
        </is>
      </c>
      <c r="M8078" s="13" t="n">
        <v>4957.58</v>
      </c>
      <c r="N8078" s="13" t="n">
        <v>3853.03</v>
      </c>
      <c r="O8078" s="8" t="n"/>
    </row>
    <row r="8079">
      <c r="A8079" s="8" t="inlineStr">
        <is>
          <t>CANON-202605-008079</t>
        </is>
      </c>
      <c r="B8079" s="9" t="inlineStr">
        <is>
          <t>2026-05</t>
        </is>
      </c>
      <c r="C8079" s="10" t="n">
        <v>46170</v>
      </c>
      <c r="D8079" s="9" t="inlineStr">
        <is>
          <t>Bound</t>
        </is>
      </c>
      <c r="E8079" s="8" t="inlineStr">
        <is>
          <t>Horace Vandermeer</t>
        </is>
      </c>
      <c r="F8079" s="11" t="n">
        <v>2004</v>
      </c>
      <c r="G8079" s="8" t="inlineStr">
        <is>
          <t>Aston Martin</t>
        </is>
      </c>
      <c r="H8079" s="8" t="inlineStr">
        <is>
          <t>DB12</t>
        </is>
      </c>
      <c r="I8079" s="8" t="inlineStr">
        <is>
          <t>VNKYMMD0B1XYD46Z4</t>
        </is>
      </c>
      <c r="J8079" s="8" t="inlineStr">
        <is>
          <t>02 - Sports / GT</t>
        </is>
      </c>
      <c r="K8079" s="12" t="n">
        <v>430000</v>
      </c>
      <c r="L8079" s="8" t="inlineStr">
        <is>
          <t>California</t>
        </is>
      </c>
      <c r="M8079" s="13" t="n">
        <v>8214.620000000001</v>
      </c>
      <c r="N8079" s="13" t="n">
        <v>6384.4</v>
      </c>
      <c r="O8079" s="8" t="n"/>
    </row>
    <row r="8080">
      <c r="A8080" s="8" t="inlineStr">
        <is>
          <t>CANON-202605-008080</t>
        </is>
      </c>
      <c r="B8080" s="9" t="inlineStr">
        <is>
          <t>2026-05</t>
        </is>
      </c>
      <c r="C8080" s="10" t="n">
        <v>46173</v>
      </c>
      <c r="D8080" s="9" t="inlineStr">
        <is>
          <t>Bound</t>
        </is>
      </c>
      <c r="E8080" s="8" t="inlineStr">
        <is>
          <t>Anouk Bellandi</t>
        </is>
      </c>
      <c r="F8080" s="11" t="n">
        <v>1995</v>
      </c>
      <c r="G8080" s="8" t="inlineStr">
        <is>
          <t>Mercedes-Benz</t>
        </is>
      </c>
      <c r="H8080" s="8" t="inlineStr">
        <is>
          <t>280SL Pagoda</t>
        </is>
      </c>
      <c r="I8080" s="8" t="inlineStr">
        <is>
          <t>F7GB92LTFR27HM07M</t>
        </is>
      </c>
      <c r="J8080" s="8" t="inlineStr">
        <is>
          <t>07 - Post-War Classic (1946-1972)</t>
        </is>
      </c>
      <c r="K8080" s="12" t="n">
        <v>280000</v>
      </c>
      <c r="L8080" s="8" t="inlineStr">
        <is>
          <t>Illinois</t>
        </is>
      </c>
      <c r="M8080" s="13" t="n">
        <v>3448.75</v>
      </c>
      <c r="N8080" s="13" t="n">
        <v>2680.37</v>
      </c>
      <c r="O8080" s="8" t="n"/>
    </row>
    <row r="8081">
      <c r="A8081" s="8" t="inlineStr">
        <is>
          <t>CANON-202605-008083</t>
        </is>
      </c>
      <c r="B8081" s="9" t="inlineStr">
        <is>
          <t>2026-05</t>
        </is>
      </c>
      <c r="C8081" s="10" t="n">
        <v>46155</v>
      </c>
      <c r="D8081" s="9" t="inlineStr">
        <is>
          <t>Bound</t>
        </is>
      </c>
      <c r="E8081" s="8" t="inlineStr">
        <is>
          <t>Cassius Thistlewood</t>
        </is>
      </c>
      <c r="F8081" s="11" t="n">
        <v>2022</v>
      </c>
      <c r="G8081" s="8" t="inlineStr">
        <is>
          <t>Aston Martin</t>
        </is>
      </c>
      <c r="H8081" s="8" t="inlineStr">
        <is>
          <t>DB5</t>
        </is>
      </c>
      <c r="I8081" s="8" t="inlineStr">
        <is>
          <t>Y0Y2XRHY0RSY76P1U</t>
        </is>
      </c>
      <c r="J8081" s="8" t="inlineStr">
        <is>
          <t>07 - Post-War Classic (1946-1972)</t>
        </is>
      </c>
      <c r="K8081" s="12" t="n">
        <v>405000</v>
      </c>
      <c r="L8081" s="8" t="inlineStr">
        <is>
          <t>Virginia</t>
        </is>
      </c>
      <c r="M8081" s="13" t="n">
        <v>3998.04</v>
      </c>
      <c r="N8081" s="13" t="n">
        <v>3107.28</v>
      </c>
      <c r="O8081" s="8" t="n"/>
    </row>
    <row r="8082">
      <c r="A8082" s="8" t="inlineStr">
        <is>
          <t>CANON-202605-008085</t>
        </is>
      </c>
      <c r="B8082" s="9" t="inlineStr">
        <is>
          <t>2026-05</t>
        </is>
      </c>
      <c r="C8082" s="10" t="n">
        <v>46151</v>
      </c>
      <c r="D8082" s="9" t="inlineStr">
        <is>
          <t>Bound</t>
        </is>
      </c>
      <c r="E8082" s="8" t="inlineStr">
        <is>
          <t>Wilhelmina Montoya</t>
        </is>
      </c>
      <c r="F8082" s="11" t="n">
        <v>2013</v>
      </c>
      <c r="G8082" s="8" t="inlineStr">
        <is>
          <t>McLaren</t>
        </is>
      </c>
      <c r="H8082" s="8" t="inlineStr">
        <is>
          <t>750S</t>
        </is>
      </c>
      <c r="I8082" s="8" t="inlineStr">
        <is>
          <t>28PC8XF0UCSNUE2VL</t>
        </is>
      </c>
      <c r="J8082" s="8" t="inlineStr">
        <is>
          <t>03 - Supercar</t>
        </is>
      </c>
      <c r="K8082" s="12" t="n">
        <v>1950000</v>
      </c>
      <c r="L8082" s="8" t="inlineStr">
        <is>
          <t>Connecticut</t>
        </is>
      </c>
      <c r="M8082" s="13" t="n">
        <v>32966.04</v>
      </c>
      <c r="N8082" s="13" t="n">
        <v>25621.21</v>
      </c>
      <c r="O8082" s="8" t="n"/>
    </row>
    <row r="8083">
      <c r="A8083" s="8" t="inlineStr">
        <is>
          <t>CANON-202605-008086</t>
        </is>
      </c>
      <c r="B8083" s="9" t="inlineStr">
        <is>
          <t>2026-05</t>
        </is>
      </c>
      <c r="C8083" s="10" t="n">
        <v>46158</v>
      </c>
      <c r="D8083" s="9" t="inlineStr">
        <is>
          <t>Bound</t>
        </is>
      </c>
      <c r="E8083" s="8" t="inlineStr">
        <is>
          <t>Sunniva Okonkwo</t>
        </is>
      </c>
      <c r="F8083" s="11" t="n">
        <v>1971</v>
      </c>
      <c r="G8083" s="8" t="inlineStr">
        <is>
          <t>Lamborghini</t>
        </is>
      </c>
      <c r="H8083" s="8" t="inlineStr">
        <is>
          <t>Huracan EVO</t>
        </is>
      </c>
      <c r="I8083" s="8" t="inlineStr">
        <is>
          <t>J7UBLPKZ537RBKAT0</t>
        </is>
      </c>
      <c r="J8083" s="8" t="inlineStr">
        <is>
          <t>03 - Supercar</t>
        </is>
      </c>
      <c r="K8083" s="12" t="n">
        <v>300000</v>
      </c>
      <c r="L8083" s="8" t="inlineStr">
        <is>
          <t>Colorado</t>
        </is>
      </c>
      <c r="M8083" s="13" t="n">
        <v>7160.38</v>
      </c>
      <c r="N8083" s="13" t="n">
        <v>5565.05</v>
      </c>
      <c r="O8083" s="8" t="n"/>
    </row>
    <row r="8084">
      <c r="A8084" s="8" t="inlineStr">
        <is>
          <t>CANON-202605-008087</t>
        </is>
      </c>
      <c r="B8084" s="9" t="inlineStr">
        <is>
          <t>2026-05</t>
        </is>
      </c>
      <c r="C8084" s="10" t="n">
        <v>46172</v>
      </c>
      <c r="D8084" s="9" t="inlineStr">
        <is>
          <t>Bound</t>
        </is>
      </c>
      <c r="E8084" s="8" t="inlineStr">
        <is>
          <t>Cassius Kingsford</t>
        </is>
      </c>
      <c r="F8084" s="11" t="n">
        <v>1972</v>
      </c>
      <c r="G8084" s="8" t="inlineStr">
        <is>
          <t>Mercedes-Benz</t>
        </is>
      </c>
      <c r="H8084" s="8" t="inlineStr">
        <is>
          <t>AMG GT</t>
        </is>
      </c>
      <c r="I8084" s="8" t="inlineStr">
        <is>
          <t>FM06XKPJDVWCLU9T8</t>
        </is>
      </c>
      <c r="J8084" s="8" t="inlineStr">
        <is>
          <t>02 - Sports / GT</t>
        </is>
      </c>
      <c r="K8084" s="12" t="n">
        <v>620000</v>
      </c>
      <c r="L8084" s="8" t="inlineStr">
        <is>
          <t>Wisconsin</t>
        </is>
      </c>
      <c r="M8084" s="13" t="n">
        <v>9124.530000000001</v>
      </c>
      <c r="N8084" s="13" t="n">
        <v>7091.58</v>
      </c>
      <c r="O8084" s="8" t="n"/>
    </row>
    <row r="8085">
      <c r="A8085" s="8" t="inlineStr">
        <is>
          <t>CANON-202605-008088</t>
        </is>
      </c>
      <c r="B8085" s="9" t="inlineStr">
        <is>
          <t>2026-05</t>
        </is>
      </c>
      <c r="C8085" s="10" t="n">
        <v>46166</v>
      </c>
      <c r="D8085" s="9" t="inlineStr">
        <is>
          <t>Bound</t>
        </is>
      </c>
      <c r="E8085" s="8" t="inlineStr">
        <is>
          <t>Ottilie Delacroix</t>
        </is>
      </c>
      <c r="F8085" s="11" t="n">
        <v>2011</v>
      </c>
      <c r="G8085" s="8" t="inlineStr">
        <is>
          <t>Aston Martin</t>
        </is>
      </c>
      <c r="H8085" s="8" t="inlineStr">
        <is>
          <t>DB12</t>
        </is>
      </c>
      <c r="I8085" s="8" t="inlineStr">
        <is>
          <t>LRXFCPG6200NEPSTS</t>
        </is>
      </c>
      <c r="J8085" s="8" t="inlineStr">
        <is>
          <t>02 - Sports / GT</t>
        </is>
      </c>
      <c r="K8085" s="12" t="n">
        <v>285000</v>
      </c>
      <c r="L8085" s="8" t="inlineStr">
        <is>
          <t>Colorado</t>
        </is>
      </c>
      <c r="M8085" s="13" t="n">
        <v>4436.32</v>
      </c>
      <c r="N8085" s="13" t="n">
        <v>3447.91</v>
      </c>
      <c r="O8085" s="8" t="n"/>
    </row>
    <row r="8086">
      <c r="A8086" s="8" t="inlineStr">
        <is>
          <t>CANON-202605-008090</t>
        </is>
      </c>
      <c r="B8086" s="9" t="inlineStr">
        <is>
          <t>2026-05</t>
        </is>
      </c>
      <c r="C8086" s="10" t="n">
        <v>46155</v>
      </c>
      <c r="D8086" s="9" t="inlineStr">
        <is>
          <t>Bound</t>
        </is>
      </c>
      <c r="E8086" s="8" t="inlineStr">
        <is>
          <t>Delphine Bellandi</t>
        </is>
      </c>
      <c r="F8086" s="11" t="n">
        <v>1992</v>
      </c>
      <c r="G8086" s="8" t="inlineStr">
        <is>
          <t>Icon</t>
        </is>
      </c>
      <c r="H8086" s="8" t="inlineStr">
        <is>
          <t>Derelict</t>
        </is>
      </c>
      <c r="I8086" s="8" t="inlineStr">
        <is>
          <t>2C6TCDM2EMDAU6CWA</t>
        </is>
      </c>
      <c r="J8086" s="8" t="inlineStr">
        <is>
          <t>11 - Restomod / Coachbuilt / Bespoke</t>
        </is>
      </c>
      <c r="K8086" s="12" t="n">
        <v>390000</v>
      </c>
      <c r="L8086" s="8" t="inlineStr">
        <is>
          <t>South Carolina</t>
        </is>
      </c>
      <c r="M8086" s="13" t="n">
        <v>8029.58</v>
      </c>
      <c r="N8086" s="13" t="n">
        <v>6240.59</v>
      </c>
      <c r="O8086" s="8" t="n"/>
    </row>
    <row r="8087">
      <c r="A8087" s="8" t="inlineStr">
        <is>
          <t>CANON-202605-008091</t>
        </is>
      </c>
      <c r="B8087" s="9" t="inlineStr">
        <is>
          <t>2026-05</t>
        </is>
      </c>
      <c r="C8087" s="10" t="n">
        <v>46147</v>
      </c>
      <c r="D8087" s="9" t="inlineStr">
        <is>
          <t>Bound</t>
        </is>
      </c>
      <c r="E8087" s="8" t="inlineStr">
        <is>
          <t>Mireille Nakashima</t>
        </is>
      </c>
      <c r="F8087" s="11" t="n">
        <v>1989</v>
      </c>
      <c r="G8087" s="8" t="inlineStr">
        <is>
          <t>Alfa Romeo</t>
        </is>
      </c>
      <c r="H8087" s="8" t="inlineStr">
        <is>
          <t>8C 2900</t>
        </is>
      </c>
      <c r="I8087" s="8" t="inlineStr">
        <is>
          <t>F2XC7EV0D008W5GRJ</t>
        </is>
      </c>
      <c r="J8087" s="8" t="inlineStr">
        <is>
          <t>06 - Vintage Pre-War (pre-1946)</t>
        </is>
      </c>
      <c r="K8087" s="12" t="n">
        <v>805000</v>
      </c>
      <c r="L8087" s="8" t="inlineStr">
        <is>
          <t>Washington</t>
        </is>
      </c>
      <c r="M8087" s="13" t="n">
        <v>5540.83</v>
      </c>
      <c r="N8087" s="13" t="n">
        <v>4306.33</v>
      </c>
      <c r="O8087" s="8" t="n"/>
    </row>
    <row r="8088">
      <c r="A8088" s="8" t="inlineStr">
        <is>
          <t>CANON-202605-008092</t>
        </is>
      </c>
      <c r="B8088" s="9" t="inlineStr">
        <is>
          <t>2026-05</t>
        </is>
      </c>
      <c r="C8088" s="10" t="n">
        <v>46164</v>
      </c>
      <c r="D8088" s="9" t="inlineStr">
        <is>
          <t>Bound</t>
        </is>
      </c>
      <c r="E8088" s="8" t="inlineStr">
        <is>
          <t>Cassius Fairweather</t>
        </is>
      </c>
      <c r="F8088" s="11" t="n">
        <v>2000</v>
      </c>
      <c r="G8088" s="8" t="inlineStr">
        <is>
          <t>BMW</t>
        </is>
      </c>
      <c r="H8088" s="8" t="inlineStr">
        <is>
          <t>M8 Competition</t>
        </is>
      </c>
      <c r="I8088" s="8" t="inlineStr">
        <is>
          <t>NWRTSY46KPPMV4BBH</t>
        </is>
      </c>
      <c r="J8088" s="8" t="inlineStr">
        <is>
          <t>02 - Sports / GT</t>
        </is>
      </c>
      <c r="K8088" s="12" t="n">
        <v>765000</v>
      </c>
      <c r="L8088" s="8" t="inlineStr">
        <is>
          <t>New Jersey</t>
        </is>
      </c>
      <c r="M8088" s="13" t="n">
        <v>8537.690000000001</v>
      </c>
      <c r="N8088" s="13" t="n">
        <v>6635.49</v>
      </c>
      <c r="O8088" s="8" t="n"/>
    </row>
    <row r="8089">
      <c r="A8089" s="8" t="inlineStr">
        <is>
          <t>CANON-202605-008095</t>
        </is>
      </c>
      <c r="B8089" s="9" t="inlineStr">
        <is>
          <t>2026-05</t>
        </is>
      </c>
      <c r="C8089" s="10" t="n">
        <v>46165</v>
      </c>
      <c r="D8089" s="9" t="inlineStr">
        <is>
          <t>Bound</t>
        </is>
      </c>
      <c r="E8089" s="8" t="inlineStr">
        <is>
          <t>Ottilie Merriweather</t>
        </is>
      </c>
      <c r="F8089" s="11" t="n">
        <v>1988</v>
      </c>
      <c r="G8089" s="8" t="inlineStr">
        <is>
          <t>Maserati</t>
        </is>
      </c>
      <c r="H8089" s="8" t="inlineStr">
        <is>
          <t>GranTurismo</t>
        </is>
      </c>
      <c r="I8089" s="8" t="inlineStr">
        <is>
          <t>5AUWYFW2FMWW2SJ9K</t>
        </is>
      </c>
      <c r="J8089" s="8" t="inlineStr">
        <is>
          <t>02 - Sports / GT</t>
        </is>
      </c>
      <c r="K8089" s="12" t="n">
        <v>350000</v>
      </c>
      <c r="L8089" s="8" t="inlineStr">
        <is>
          <t>Wisconsin</t>
        </is>
      </c>
      <c r="M8089" s="13" t="n">
        <v>5943.4</v>
      </c>
      <c r="N8089" s="13" t="n">
        <v>4619.21</v>
      </c>
      <c r="O8089" s="8" t="n"/>
    </row>
    <row r="8090">
      <c r="A8090" s="8" t="inlineStr">
        <is>
          <t>CANON-202605-008096</t>
        </is>
      </c>
      <c r="B8090" s="9" t="inlineStr">
        <is>
          <t>2026-05</t>
        </is>
      </c>
      <c r="C8090" s="10" t="n">
        <v>46168</v>
      </c>
      <c r="D8090" s="9" t="inlineStr">
        <is>
          <t>Bound</t>
        </is>
      </c>
      <c r="E8090" s="8" t="inlineStr">
        <is>
          <t>Thaddeus Vandermeer</t>
        </is>
      </c>
      <c r="F8090" s="11" t="n">
        <v>1998</v>
      </c>
      <c r="G8090" s="8" t="inlineStr">
        <is>
          <t>Ferrari</t>
        </is>
      </c>
      <c r="H8090" s="8" t="inlineStr">
        <is>
          <t>275 GTB/4</t>
        </is>
      </c>
      <c r="I8090" s="8" t="inlineStr">
        <is>
          <t>NFPSPUXA5Y5VFKY2R</t>
        </is>
      </c>
      <c r="J8090" s="8" t="inlineStr">
        <is>
          <t>07 - Post-War Classic (1946-1972)</t>
        </is>
      </c>
      <c r="K8090" s="12" t="n">
        <v>910000</v>
      </c>
      <c r="L8090" s="8" t="inlineStr">
        <is>
          <t>Oklahoma</t>
        </is>
      </c>
      <c r="M8090" s="13" t="n">
        <v>9302.6</v>
      </c>
      <c r="N8090" s="13" t="n">
        <v>7229.98</v>
      </c>
      <c r="O8090" s="8" t="n"/>
    </row>
    <row r="8091">
      <c r="A8091" s="8" t="inlineStr">
        <is>
          <t>CANON-202605-008097</t>
        </is>
      </c>
      <c r="B8091" s="9" t="inlineStr">
        <is>
          <t>2026-05</t>
        </is>
      </c>
      <c r="C8091" s="10" t="n">
        <v>46143</v>
      </c>
      <c r="D8091" s="9" t="inlineStr">
        <is>
          <t>Bound</t>
        </is>
      </c>
      <c r="E8091" s="8" t="inlineStr">
        <is>
          <t>Fenwick Harrington</t>
        </is>
      </c>
      <c r="F8091" s="11" t="n">
        <v>1971</v>
      </c>
      <c r="G8091" s="8" t="inlineStr">
        <is>
          <t>Maserati</t>
        </is>
      </c>
      <c r="H8091" s="8" t="inlineStr">
        <is>
          <t>GranTurismo</t>
        </is>
      </c>
      <c r="I8091" s="8" t="inlineStr">
        <is>
          <t>4V3WZ7PNESYX3VHAP</t>
        </is>
      </c>
      <c r="J8091" s="8" t="inlineStr">
        <is>
          <t>02 - Sports / GT</t>
        </is>
      </c>
      <c r="K8091" s="12" t="n">
        <v>165000</v>
      </c>
      <c r="L8091" s="8" t="inlineStr">
        <is>
          <t>South Carolina</t>
        </is>
      </c>
      <c r="M8091" s="13" t="n">
        <v>3551.55</v>
      </c>
      <c r="N8091" s="13" t="n">
        <v>2760.26</v>
      </c>
      <c r="O8091" s="8" t="n"/>
    </row>
    <row r="8092">
      <c r="A8092" s="8" t="inlineStr">
        <is>
          <t>CANON-202605-008098</t>
        </is>
      </c>
      <c r="B8092" s="9" t="inlineStr">
        <is>
          <t>2026-05</t>
        </is>
      </c>
      <c r="C8092" s="10" t="n">
        <v>46160</v>
      </c>
      <c r="D8092" s="9" t="inlineStr">
        <is>
          <t>Bound</t>
        </is>
      </c>
      <c r="E8092" s="8" t="inlineStr">
        <is>
          <t>Mireille Ashcombe</t>
        </is>
      </c>
      <c r="F8092" s="11" t="n">
        <v>1969</v>
      </c>
      <c r="G8092" s="8" t="inlineStr">
        <is>
          <t>BMW</t>
        </is>
      </c>
      <c r="H8092" s="8" t="inlineStr">
        <is>
          <t>M8 Competition</t>
        </is>
      </c>
      <c r="I8092" s="8" t="inlineStr">
        <is>
          <t>A6Y13079EG5DTR3LB</t>
        </is>
      </c>
      <c r="J8092" s="8" t="inlineStr">
        <is>
          <t>02 - Sports / GT</t>
        </is>
      </c>
      <c r="K8092" s="12" t="n">
        <v>545000</v>
      </c>
      <c r="L8092" s="8" t="inlineStr">
        <is>
          <t>Wisconsin</t>
        </is>
      </c>
      <c r="M8092" s="13" t="n">
        <v>8020.75</v>
      </c>
      <c r="N8092" s="13" t="n">
        <v>6233.73</v>
      </c>
      <c r="O8092" s="8" t="n"/>
    </row>
    <row r="8093">
      <c r="A8093" s="8" t="inlineStr">
        <is>
          <t>CANON-202605-008101</t>
        </is>
      </c>
      <c r="B8093" s="9" t="inlineStr">
        <is>
          <t>2026-05</t>
        </is>
      </c>
      <c r="C8093" s="10" t="n">
        <v>46152</v>
      </c>
      <c r="D8093" s="9" t="inlineStr">
        <is>
          <t>Bound</t>
        </is>
      </c>
      <c r="E8093" s="8" t="inlineStr">
        <is>
          <t>Callum Kingsford</t>
        </is>
      </c>
      <c r="F8093" s="11" t="n">
        <v>2001</v>
      </c>
      <c r="G8093" s="8" t="inlineStr">
        <is>
          <t>Porsche</t>
        </is>
      </c>
      <c r="H8093" s="8" t="inlineStr">
        <is>
          <t>911 Turbo S</t>
        </is>
      </c>
      <c r="I8093" s="8" t="inlineStr">
        <is>
          <t>J7CVXBW3U856BM4D7</t>
        </is>
      </c>
      <c r="J8093" s="8" t="inlineStr">
        <is>
          <t>02 - Sports / GT</t>
        </is>
      </c>
      <c r="K8093" s="12" t="n">
        <v>585000</v>
      </c>
      <c r="L8093" s="8" t="inlineStr">
        <is>
          <t>Nebraska</t>
        </is>
      </c>
      <c r="M8093" s="13" t="n">
        <v>9326.889999999999</v>
      </c>
      <c r="N8093" s="13" t="n">
        <v>7248.86</v>
      </c>
      <c r="O8093" s="8" t="n"/>
    </row>
    <row r="8094">
      <c r="A8094" s="8" t="inlineStr">
        <is>
          <t>CANON-202605-008102</t>
        </is>
      </c>
      <c r="B8094" s="9" t="inlineStr">
        <is>
          <t>2026-05</t>
        </is>
      </c>
      <c r="C8094" s="10" t="n">
        <v>46171</v>
      </c>
      <c r="D8094" s="9" t="inlineStr">
        <is>
          <t>Bound</t>
        </is>
      </c>
      <c r="E8094" s="8" t="inlineStr">
        <is>
          <t>Delphine Montoya</t>
        </is>
      </c>
      <c r="F8094" s="11" t="n">
        <v>1964</v>
      </c>
      <c r="G8094" s="8" t="inlineStr">
        <is>
          <t>Bugatti</t>
        </is>
      </c>
      <c r="H8094" s="8" t="inlineStr">
        <is>
          <t>Type 57</t>
        </is>
      </c>
      <c r="I8094" s="8" t="inlineStr">
        <is>
          <t>MLTU1A39ZNVNVRUN1</t>
        </is>
      </c>
      <c r="J8094" s="8" t="inlineStr">
        <is>
          <t>06 - Vintage Pre-War (pre-1946)</t>
        </is>
      </c>
      <c r="K8094" s="12" t="n">
        <v>885000</v>
      </c>
      <c r="L8094" s="8" t="inlineStr">
        <is>
          <t>Texas</t>
        </is>
      </c>
      <c r="M8094" s="13" t="n">
        <v>7297.08</v>
      </c>
      <c r="N8094" s="13" t="n">
        <v>5671.29</v>
      </c>
      <c r="O8094" s="8" t="n"/>
    </row>
    <row r="8095">
      <c r="A8095" s="8" t="inlineStr">
        <is>
          <t>CANON-202605-008103</t>
        </is>
      </c>
      <c r="B8095" s="9" t="inlineStr">
        <is>
          <t>2026-05</t>
        </is>
      </c>
      <c r="C8095" s="10" t="n">
        <v>46148</v>
      </c>
      <c r="D8095" s="9" t="inlineStr">
        <is>
          <t>Bound</t>
        </is>
      </c>
      <c r="E8095" s="8" t="inlineStr">
        <is>
          <t>Cassius Okonkwo</t>
        </is>
      </c>
      <c r="F8095" s="11" t="n">
        <v>2003</v>
      </c>
      <c r="G8095" s="8" t="inlineStr">
        <is>
          <t>Porsche</t>
        </is>
      </c>
      <c r="H8095" s="8" t="inlineStr">
        <is>
          <t>911 Turbo S</t>
        </is>
      </c>
      <c r="I8095" s="8" t="inlineStr">
        <is>
          <t>P9M79GA5T9K8CMG4V</t>
        </is>
      </c>
      <c r="J8095" s="8" t="inlineStr">
        <is>
          <t>02 - Sports / GT</t>
        </is>
      </c>
      <c r="K8095" s="12" t="n">
        <v>1300000</v>
      </c>
      <c r="L8095" s="8" t="inlineStr">
        <is>
          <t>New York</t>
        </is>
      </c>
      <c r="M8095" s="13" t="n">
        <v>17267.92</v>
      </c>
      <c r="N8095" s="13" t="n">
        <v>13420.63</v>
      </c>
      <c r="O8095" s="8" t="n"/>
    </row>
    <row r="8096">
      <c r="A8096" s="8" t="inlineStr">
        <is>
          <t>CANON-202605-008106</t>
        </is>
      </c>
      <c r="B8096" s="9" t="inlineStr">
        <is>
          <t>2026-05</t>
        </is>
      </c>
      <c r="C8096" s="10" t="n">
        <v>46157</v>
      </c>
      <c r="D8096" s="9" t="inlineStr">
        <is>
          <t>Bound</t>
        </is>
      </c>
      <c r="E8096" s="8" t="inlineStr">
        <is>
          <t>Marisol Whitlock</t>
        </is>
      </c>
      <c r="F8096" s="11" t="n">
        <v>1969</v>
      </c>
      <c r="G8096" s="8" t="inlineStr">
        <is>
          <t>Lamborghini</t>
        </is>
      </c>
      <c r="H8096" s="8" t="inlineStr">
        <is>
          <t>Huracan EVO</t>
        </is>
      </c>
      <c r="I8096" s="8" t="inlineStr">
        <is>
          <t>C18E7XXM7DXZZ95HH</t>
        </is>
      </c>
      <c r="J8096" s="8" t="inlineStr">
        <is>
          <t>03 - Supercar</t>
        </is>
      </c>
      <c r="K8096" s="12" t="n">
        <v>930000</v>
      </c>
      <c r="L8096" s="8" t="inlineStr">
        <is>
          <t>New Jersey</t>
        </is>
      </c>
      <c r="M8096" s="13" t="n">
        <v>15169.53</v>
      </c>
      <c r="N8096" s="13" t="n">
        <v>11789.76</v>
      </c>
      <c r="O8096" s="8" t="n"/>
    </row>
    <row r="8097">
      <c r="A8097" s="8" t="inlineStr">
        <is>
          <t>CANON-202605-008108</t>
        </is>
      </c>
      <c r="B8097" s="9" t="inlineStr">
        <is>
          <t>2026-05</t>
        </is>
      </c>
      <c r="C8097" s="10" t="n">
        <v>46162</v>
      </c>
      <c r="D8097" s="9" t="inlineStr">
        <is>
          <t>Bound</t>
        </is>
      </c>
      <c r="E8097" s="8" t="inlineStr">
        <is>
          <t>Everett Underwood</t>
        </is>
      </c>
      <c r="F8097" s="11" t="n">
        <v>1994</v>
      </c>
      <c r="G8097" s="8" t="inlineStr">
        <is>
          <t>Aston Martin</t>
        </is>
      </c>
      <c r="H8097" s="8" t="inlineStr">
        <is>
          <t>DB12</t>
        </is>
      </c>
      <c r="I8097" s="8" t="inlineStr">
        <is>
          <t>NSXY6TSKEDZU7XZM8</t>
        </is>
      </c>
      <c r="J8097" s="8" t="inlineStr">
        <is>
          <t>02 - Sports / GT</t>
        </is>
      </c>
      <c r="K8097" s="12" t="n">
        <v>315000</v>
      </c>
      <c r="L8097" s="8" t="inlineStr">
        <is>
          <t>South Carolina</t>
        </is>
      </c>
      <c r="M8097" s="13" t="n">
        <v>5527.36</v>
      </c>
      <c r="N8097" s="13" t="n">
        <v>4295.86</v>
      </c>
      <c r="O8097" s="8" t="n"/>
    </row>
    <row r="8098">
      <c r="A8098" s="8" t="inlineStr">
        <is>
          <t>CANON-202605-008110</t>
        </is>
      </c>
      <c r="B8098" s="9" t="inlineStr">
        <is>
          <t>2026-05</t>
        </is>
      </c>
      <c r="C8098" s="10" t="n">
        <v>46153</v>
      </c>
      <c r="D8098" s="9" t="inlineStr">
        <is>
          <t>Bound</t>
        </is>
      </c>
      <c r="E8098" s="8" t="inlineStr">
        <is>
          <t>Lorenzo Delacroix</t>
        </is>
      </c>
      <c r="F8098" s="11" t="n">
        <v>1956</v>
      </c>
      <c r="G8098" s="8" t="inlineStr">
        <is>
          <t>Porsche</t>
        </is>
      </c>
      <c r="H8098" s="8" t="inlineStr">
        <is>
          <t>911 Turbo S</t>
        </is>
      </c>
      <c r="I8098" s="8" t="inlineStr">
        <is>
          <t>SDNG4WU9LMB8SU2W9</t>
        </is>
      </c>
      <c r="J8098" s="8" t="inlineStr">
        <is>
          <t>02 - Sports / GT</t>
        </is>
      </c>
      <c r="K8098" s="12" t="n">
        <v>510000</v>
      </c>
      <c r="L8098" s="8" t="inlineStr">
        <is>
          <t>Georgia</t>
        </is>
      </c>
      <c r="M8098" s="13" t="n">
        <v>7005.28</v>
      </c>
      <c r="N8098" s="13" t="n">
        <v>5444.5</v>
      </c>
      <c r="O8098" s="8" t="n"/>
    </row>
    <row r="8099">
      <c r="A8099" s="8" t="inlineStr">
        <is>
          <t>CANON-202605-008111</t>
        </is>
      </c>
      <c r="B8099" s="9" t="inlineStr">
        <is>
          <t>2026-05</t>
        </is>
      </c>
      <c r="C8099" s="10" t="n">
        <v>46144</v>
      </c>
      <c r="D8099" s="9" t="inlineStr">
        <is>
          <t>Bound</t>
        </is>
      </c>
      <c r="E8099" s="8" t="inlineStr">
        <is>
          <t>Thaddeus Rourke</t>
        </is>
      </c>
      <c r="F8099" s="11" t="n">
        <v>1958</v>
      </c>
      <c r="G8099" s="8" t="inlineStr">
        <is>
          <t>Maserati</t>
        </is>
      </c>
      <c r="H8099" s="8" t="inlineStr">
        <is>
          <t>GranTurismo</t>
        </is>
      </c>
      <c r="I8099" s="8" t="inlineStr">
        <is>
          <t>D61CM9BJW2A26XCRR</t>
        </is>
      </c>
      <c r="J8099" s="8" t="inlineStr">
        <is>
          <t>02 - Sports / GT</t>
        </is>
      </c>
      <c r="K8099" s="12" t="n">
        <v>450000</v>
      </c>
      <c r="L8099" s="8" t="inlineStr">
        <is>
          <t>New York</t>
        </is>
      </c>
      <c r="M8099" s="13" t="n">
        <v>8150.94</v>
      </c>
      <c r="N8099" s="13" t="n">
        <v>6334.91</v>
      </c>
      <c r="O8099" s="8" t="n"/>
    </row>
    <row r="8100">
      <c r="A8100" s="8" t="inlineStr">
        <is>
          <t>CANON-202605-008113</t>
        </is>
      </c>
      <c r="B8100" s="9" t="inlineStr">
        <is>
          <t>2026-05</t>
        </is>
      </c>
      <c r="C8100" s="10" t="n">
        <v>46148</v>
      </c>
      <c r="D8100" s="9" t="inlineStr">
        <is>
          <t>Bound</t>
        </is>
      </c>
      <c r="E8100" s="8" t="inlineStr">
        <is>
          <t>Emiliano Bellandi</t>
        </is>
      </c>
      <c r="F8100" s="11" t="n">
        <v>2024</v>
      </c>
      <c r="G8100" s="8" t="inlineStr">
        <is>
          <t>Bentley</t>
        </is>
      </c>
      <c r="H8100" s="8" t="inlineStr">
        <is>
          <t>Continental GT</t>
        </is>
      </c>
      <c r="I8100" s="8" t="inlineStr">
        <is>
          <t>F81REMZAVP6RZ0VBS</t>
        </is>
      </c>
      <c r="J8100" s="8" t="inlineStr">
        <is>
          <t>02 - Sports / GT</t>
        </is>
      </c>
      <c r="K8100" s="12" t="n">
        <v>1070000</v>
      </c>
      <c r="L8100" s="8" t="inlineStr">
        <is>
          <t>California</t>
        </is>
      </c>
      <c r="M8100" s="13" t="n">
        <v>14990.09</v>
      </c>
      <c r="N8100" s="13" t="n">
        <v>11650.3</v>
      </c>
      <c r="O8100" s="8" t="n"/>
    </row>
    <row r="8101">
      <c r="A8101" s="8" t="inlineStr">
        <is>
          <t>CANON-202605-008114</t>
        </is>
      </c>
      <c r="B8101" s="9" t="inlineStr">
        <is>
          <t>2026-05</t>
        </is>
      </c>
      <c r="C8101" s="10" t="n">
        <v>46146</v>
      </c>
      <c r="D8101" s="9" t="inlineStr">
        <is>
          <t>Bound</t>
        </is>
      </c>
      <c r="E8101" s="8" t="inlineStr">
        <is>
          <t>Fenwick Larsson</t>
        </is>
      </c>
      <c r="F8101" s="11" t="n">
        <v>1976</v>
      </c>
      <c r="G8101" s="8" t="inlineStr">
        <is>
          <t>Bentley</t>
        </is>
      </c>
      <c r="H8101" s="8" t="inlineStr">
        <is>
          <t>Continental GT</t>
        </is>
      </c>
      <c r="I8101" s="8" t="inlineStr">
        <is>
          <t>17BS6ZB3AWVFR7J5S</t>
        </is>
      </c>
      <c r="J8101" s="8" t="inlineStr">
        <is>
          <t>02 - Sports / GT</t>
        </is>
      </c>
      <c r="K8101" s="12" t="n">
        <v>335000</v>
      </c>
      <c r="L8101" s="8" t="inlineStr">
        <is>
          <t>California</t>
        </is>
      </c>
      <c r="M8101" s="13" t="n">
        <v>6399.76</v>
      </c>
      <c r="N8101" s="13" t="n">
        <v>4973.89</v>
      </c>
      <c r="O8101" s="8" t="n"/>
    </row>
    <row r="8102">
      <c r="A8102" s="8" t="inlineStr">
        <is>
          <t>CANON-202605-008115</t>
        </is>
      </c>
      <c r="B8102" s="9" t="inlineStr">
        <is>
          <t>2026-05</t>
        </is>
      </c>
      <c r="C8102" s="10" t="n">
        <v>46163</v>
      </c>
      <c r="D8102" s="9" t="inlineStr">
        <is>
          <t>Bound</t>
        </is>
      </c>
      <c r="E8102" s="8" t="inlineStr">
        <is>
          <t>Fenwick Delacroix</t>
        </is>
      </c>
      <c r="F8102" s="11" t="n">
        <v>1972</v>
      </c>
      <c r="G8102" s="8" t="inlineStr">
        <is>
          <t>Porsche</t>
        </is>
      </c>
      <c r="H8102" s="8" t="inlineStr">
        <is>
          <t>911 Turbo S</t>
        </is>
      </c>
      <c r="I8102" s="8" t="inlineStr">
        <is>
          <t>PZT39EXBN18EESHT4</t>
        </is>
      </c>
      <c r="J8102" s="8" t="inlineStr">
        <is>
          <t>02 - Sports / GT</t>
        </is>
      </c>
      <c r="K8102" s="12" t="n">
        <v>860000</v>
      </c>
      <c r="L8102" s="8" t="inlineStr">
        <is>
          <t>New Jersey</t>
        </is>
      </c>
      <c r="M8102" s="13" t="n">
        <v>9597.92</v>
      </c>
      <c r="N8102" s="13" t="n">
        <v>7459.5</v>
      </c>
      <c r="O8102" s="8" t="n"/>
    </row>
    <row r="8103">
      <c r="A8103" s="8" t="inlineStr">
        <is>
          <t>CANON-202605-008116</t>
        </is>
      </c>
      <c r="B8103" s="9" t="inlineStr">
        <is>
          <t>2026-05</t>
        </is>
      </c>
      <c r="C8103" s="10" t="n">
        <v>46171</v>
      </c>
      <c r="D8103" s="9" t="inlineStr">
        <is>
          <t>Bound</t>
        </is>
      </c>
      <c r="E8103" s="8" t="inlineStr">
        <is>
          <t>Ottilie Fairweather</t>
        </is>
      </c>
      <c r="F8103" s="11" t="n">
        <v>1993</v>
      </c>
      <c r="G8103" s="8" t="inlineStr">
        <is>
          <t>Porsche</t>
        </is>
      </c>
      <c r="H8103" s="8" t="inlineStr">
        <is>
          <t>911 Turbo S</t>
        </is>
      </c>
      <c r="I8103" s="8" t="inlineStr">
        <is>
          <t>KKE9MHVS2SF8JZ9BR</t>
        </is>
      </c>
      <c r="J8103" s="8" t="inlineStr">
        <is>
          <t>02 - Sports / GT</t>
        </is>
      </c>
      <c r="K8103" s="12" t="n">
        <v>915000</v>
      </c>
      <c r="L8103" s="8" t="inlineStr">
        <is>
          <t>Idaho</t>
        </is>
      </c>
      <c r="M8103" s="13" t="n">
        <v>11109.48</v>
      </c>
      <c r="N8103" s="13" t="n">
        <v>8634.290000000001</v>
      </c>
      <c r="O8103" s="8" t="n"/>
    </row>
    <row r="8104">
      <c r="A8104" s="8" t="inlineStr">
        <is>
          <t>CANON-202605-008118</t>
        </is>
      </c>
      <c r="B8104" s="9" t="inlineStr">
        <is>
          <t>2026-05</t>
        </is>
      </c>
      <c r="C8104" s="10" t="n">
        <v>46161</v>
      </c>
      <c r="D8104" s="9" t="inlineStr">
        <is>
          <t>Bound</t>
        </is>
      </c>
      <c r="E8104" s="8" t="inlineStr">
        <is>
          <t>Sunniva Whitlock</t>
        </is>
      </c>
      <c r="F8104" s="11" t="n">
        <v>1983</v>
      </c>
      <c r="G8104" s="8" t="inlineStr">
        <is>
          <t>Icon</t>
        </is>
      </c>
      <c r="H8104" s="8" t="inlineStr">
        <is>
          <t>Derelict</t>
        </is>
      </c>
      <c r="I8104" s="8" t="inlineStr">
        <is>
          <t>B621YDK44YSKJZ0R7</t>
        </is>
      </c>
      <c r="J8104" s="8" t="inlineStr">
        <is>
          <t>11 - Restomod / Coachbuilt / Bespoke</t>
        </is>
      </c>
      <c r="K8104" s="12" t="n">
        <v>745000</v>
      </c>
      <c r="L8104" s="8" t="inlineStr">
        <is>
          <t>Florida</t>
        </is>
      </c>
      <c r="M8104" s="13" t="n">
        <v>15569.09</v>
      </c>
      <c r="N8104" s="13" t="n">
        <v>12100.3</v>
      </c>
      <c r="O8104" s="8" t="n"/>
    </row>
    <row r="8105">
      <c r="A8105" s="8" t="inlineStr">
        <is>
          <t>CANON-202605-008120</t>
        </is>
      </c>
      <c r="B8105" s="9" t="inlineStr">
        <is>
          <t>2026-05</t>
        </is>
      </c>
      <c r="C8105" s="10" t="n">
        <v>46143</v>
      </c>
      <c r="D8105" s="9" t="inlineStr">
        <is>
          <t>Bound</t>
        </is>
      </c>
      <c r="E8105" s="8" t="inlineStr">
        <is>
          <t>Desmond Montoya</t>
        </is>
      </c>
      <c r="F8105" s="11" t="n">
        <v>1980</v>
      </c>
      <c r="G8105" s="8" t="inlineStr">
        <is>
          <t>Mercedes-Benz</t>
        </is>
      </c>
      <c r="H8105" s="8" t="inlineStr">
        <is>
          <t>AMG GT</t>
        </is>
      </c>
      <c r="I8105" s="8" t="inlineStr">
        <is>
          <t>VN6CVHJN55P8Z5DD5</t>
        </is>
      </c>
      <c r="J8105" s="8" t="inlineStr">
        <is>
          <t>02 - Sports / GT</t>
        </is>
      </c>
      <c r="K8105" s="12" t="n">
        <v>410000</v>
      </c>
      <c r="L8105" s="8" t="inlineStr">
        <is>
          <t>Ohio</t>
        </is>
      </c>
      <c r="M8105" s="13" t="n">
        <v>8064.62</v>
      </c>
      <c r="N8105" s="13" t="n">
        <v>6267.82</v>
      </c>
      <c r="O8105" s="8" t="n"/>
    </row>
    <row r="8106">
      <c r="A8106" s="8" t="inlineStr">
        <is>
          <t>CANON-202605-008121</t>
        </is>
      </c>
      <c r="B8106" s="9" t="inlineStr">
        <is>
          <t>2026-05</t>
        </is>
      </c>
      <c r="C8106" s="10" t="n">
        <v>46172</v>
      </c>
      <c r="D8106" s="9" t="inlineStr">
        <is>
          <t>Bound</t>
        </is>
      </c>
      <c r="E8106" s="8" t="inlineStr">
        <is>
          <t>Marisol Chattopadhyay</t>
        </is>
      </c>
      <c r="F8106" s="11" t="n">
        <v>1992</v>
      </c>
      <c r="G8106" s="8" t="inlineStr">
        <is>
          <t>Ferrari</t>
        </is>
      </c>
      <c r="H8106" s="8" t="inlineStr">
        <is>
          <t>296 GTB</t>
        </is>
      </c>
      <c r="I8106" s="8" t="inlineStr">
        <is>
          <t>39MA36NPJBK5319EZ</t>
        </is>
      </c>
      <c r="J8106" s="8" t="inlineStr">
        <is>
          <t>03 - Supercar</t>
        </is>
      </c>
      <c r="K8106" s="12" t="n">
        <v>1500000</v>
      </c>
      <c r="L8106" s="8" t="inlineStr">
        <is>
          <t>Maine</t>
        </is>
      </c>
      <c r="M8106" s="13" t="n">
        <v>24452.83</v>
      </c>
      <c r="N8106" s="13" t="n">
        <v>19004.74</v>
      </c>
      <c r="O8106" s="8" t="n"/>
    </row>
    <row r="8107">
      <c r="A8107" s="8" t="inlineStr">
        <is>
          <t>CANON-202605-008122</t>
        </is>
      </c>
      <c r="B8107" s="9" t="inlineStr">
        <is>
          <t>2026-05</t>
        </is>
      </c>
      <c r="C8107" s="10" t="n">
        <v>46157</v>
      </c>
      <c r="D8107" s="9" t="inlineStr">
        <is>
          <t>Bound</t>
        </is>
      </c>
      <c r="E8107" s="8" t="inlineStr">
        <is>
          <t>Priya Fairweather</t>
        </is>
      </c>
      <c r="F8107" s="11" t="n">
        <v>1980</v>
      </c>
      <c r="G8107" s="8" t="inlineStr">
        <is>
          <t>Porsche</t>
        </is>
      </c>
      <c r="H8107" s="8" t="inlineStr">
        <is>
          <t>911 Turbo S</t>
        </is>
      </c>
      <c r="I8107" s="8" t="inlineStr">
        <is>
          <t>C30G7MJE3KL92BE0C</t>
        </is>
      </c>
      <c r="J8107" s="8" t="inlineStr">
        <is>
          <t>02 - Sports / GT</t>
        </is>
      </c>
      <c r="K8107" s="12" t="n">
        <v>220000</v>
      </c>
      <c r="L8107" s="8" t="inlineStr">
        <is>
          <t>Montana</t>
        </is>
      </c>
      <c r="M8107" s="13" t="n">
        <v>3551.55</v>
      </c>
      <c r="N8107" s="13" t="n">
        <v>2760.26</v>
      </c>
      <c r="O8107" s="8" t="n"/>
    </row>
    <row r="8108">
      <c r="A8108" s="8" t="inlineStr">
        <is>
          <t>CANON-202605-008123</t>
        </is>
      </c>
      <c r="B8108" s="9" t="inlineStr">
        <is>
          <t>2026-05</t>
        </is>
      </c>
      <c r="C8108" s="10" t="n">
        <v>46143</v>
      </c>
      <c r="D8108" s="9" t="inlineStr">
        <is>
          <t>Bound</t>
        </is>
      </c>
      <c r="E8108" s="8" t="inlineStr">
        <is>
          <t>Everett Ashcombe</t>
        </is>
      </c>
      <c r="F8108" s="11" t="n">
        <v>1973</v>
      </c>
      <c r="G8108" s="8" t="inlineStr">
        <is>
          <t>Ferrari</t>
        </is>
      </c>
      <c r="H8108" s="8" t="inlineStr">
        <is>
          <t>SF90 Stradale</t>
        </is>
      </c>
      <c r="I8108" s="8" t="inlineStr">
        <is>
          <t>Y03PZCGE3F4G5WGKW</t>
        </is>
      </c>
      <c r="J8108" s="8" t="inlineStr">
        <is>
          <t>03 - Supercar</t>
        </is>
      </c>
      <c r="K8108" s="12" t="n">
        <v>835000</v>
      </c>
      <c r="L8108" s="8" t="inlineStr">
        <is>
          <t>Arizona</t>
        </is>
      </c>
      <c r="M8108" s="13" t="n">
        <v>15116.65</v>
      </c>
      <c r="N8108" s="13" t="n">
        <v>11748.66</v>
      </c>
      <c r="O8108" s="8" t="n"/>
    </row>
    <row r="8109">
      <c r="A8109" s="8" t="inlineStr">
        <is>
          <t>CANON-202605-008124</t>
        </is>
      </c>
      <c r="B8109" s="9" t="inlineStr">
        <is>
          <t>2026-05</t>
        </is>
      </c>
      <c r="C8109" s="10" t="n">
        <v>46165</v>
      </c>
      <c r="D8109" s="9" t="inlineStr">
        <is>
          <t>Bound</t>
        </is>
      </c>
      <c r="E8109" s="8" t="inlineStr">
        <is>
          <t>Everett Vandermeer</t>
        </is>
      </c>
      <c r="F8109" s="11" t="n">
        <v>1994</v>
      </c>
      <c r="G8109" s="8" t="inlineStr">
        <is>
          <t>Mercedes-Benz</t>
        </is>
      </c>
      <c r="H8109" s="8" t="inlineStr">
        <is>
          <t>AMG GT</t>
        </is>
      </c>
      <c r="I8109" s="8" t="inlineStr">
        <is>
          <t>9ZW9MJ7V5B1GU6UHJ</t>
        </is>
      </c>
      <c r="J8109" s="8" t="inlineStr">
        <is>
          <t>02 - Sports / GT</t>
        </is>
      </c>
      <c r="K8109" s="12" t="n">
        <v>1105000</v>
      </c>
      <c r="L8109" s="8" t="inlineStr">
        <is>
          <t>Virginia</t>
        </is>
      </c>
      <c r="M8109" s="13" t="n">
        <v>12499.01</v>
      </c>
      <c r="N8109" s="13" t="n">
        <v>9714.23</v>
      </c>
      <c r="O8109" s="8" t="n"/>
    </row>
    <row r="8110">
      <c r="A8110" s="8" t="inlineStr">
        <is>
          <t>CANON-202605-008126</t>
        </is>
      </c>
      <c r="B8110" s="9" t="inlineStr">
        <is>
          <t>2026-05</t>
        </is>
      </c>
      <c r="C8110" s="10" t="n">
        <v>46164</v>
      </c>
      <c r="D8110" s="9" t="inlineStr">
        <is>
          <t>Bound</t>
        </is>
      </c>
      <c r="E8110" s="8" t="inlineStr">
        <is>
          <t>Cassius Chattopadhyay</t>
        </is>
      </c>
      <c r="F8110" s="11" t="n">
        <v>1982</v>
      </c>
      <c r="G8110" s="8" t="inlineStr">
        <is>
          <t>Maserati</t>
        </is>
      </c>
      <c r="H8110" s="8" t="inlineStr">
        <is>
          <t>GranTurismo</t>
        </is>
      </c>
      <c r="I8110" s="8" t="inlineStr">
        <is>
          <t>7VXEADYBUAWRENUC3</t>
        </is>
      </c>
      <c r="J8110" s="8" t="inlineStr">
        <is>
          <t>02 - Sports / GT</t>
        </is>
      </c>
      <c r="K8110" s="12" t="n">
        <v>160000</v>
      </c>
      <c r="L8110" s="8" t="inlineStr">
        <is>
          <t>Arkansas</t>
        </is>
      </c>
      <c r="M8110" s="13" t="n">
        <v>3832.75</v>
      </c>
      <c r="N8110" s="13" t="n">
        <v>2978.81</v>
      </c>
      <c r="O8110" s="8" t="n"/>
    </row>
    <row r="8111">
      <c r="A8111" s="8" t="inlineStr">
        <is>
          <t>CANON-202605-008128</t>
        </is>
      </c>
      <c r="B8111" s="9" t="inlineStr">
        <is>
          <t>2026-05</t>
        </is>
      </c>
      <c r="C8111" s="10" t="n">
        <v>46165</v>
      </c>
      <c r="D8111" s="9" t="inlineStr">
        <is>
          <t>Bound</t>
        </is>
      </c>
      <c r="E8111" s="8" t="inlineStr">
        <is>
          <t>Cassius Delacroix</t>
        </is>
      </c>
      <c r="F8111" s="11" t="n">
        <v>1987</v>
      </c>
      <c r="G8111" s="8" t="inlineStr">
        <is>
          <t>Maserati</t>
        </is>
      </c>
      <c r="H8111" s="8" t="inlineStr">
        <is>
          <t>GranTurismo</t>
        </is>
      </c>
      <c r="I8111" s="8" t="inlineStr">
        <is>
          <t>UWETJPKACF9Y32Z74</t>
        </is>
      </c>
      <c r="J8111" s="8" t="inlineStr">
        <is>
          <t>02 - Sports / GT</t>
        </is>
      </c>
      <c r="K8111" s="12" t="n">
        <v>860000</v>
      </c>
      <c r="L8111" s="8" t="inlineStr">
        <is>
          <t>Pennsylvania</t>
        </is>
      </c>
      <c r="M8111" s="13" t="n">
        <v>10547.17</v>
      </c>
      <c r="N8111" s="13" t="n">
        <v>8197.26</v>
      </c>
      <c r="O8111" s="8" t="n"/>
    </row>
    <row r="8112">
      <c r="A8112" s="8" t="inlineStr">
        <is>
          <t>CANON-202605-008129</t>
        </is>
      </c>
      <c r="B8112" s="9" t="inlineStr">
        <is>
          <t>2026-05</t>
        </is>
      </c>
      <c r="C8112" s="10" t="n">
        <v>46161</v>
      </c>
      <c r="D8112" s="9" t="inlineStr">
        <is>
          <t>Bound</t>
        </is>
      </c>
      <c r="E8112" s="8" t="inlineStr">
        <is>
          <t>Saoirse Castellanos</t>
        </is>
      </c>
      <c r="F8112" s="11" t="n">
        <v>1970</v>
      </c>
      <c r="G8112" s="8" t="inlineStr">
        <is>
          <t>Mercedes-Benz</t>
        </is>
      </c>
      <c r="H8112" s="8" t="inlineStr">
        <is>
          <t>AMG GT</t>
        </is>
      </c>
      <c r="I8112" s="8" t="inlineStr">
        <is>
          <t>Z8ADA27CVK7HY5P2S</t>
        </is>
      </c>
      <c r="J8112" s="8" t="inlineStr">
        <is>
          <t>02 - Sports / GT</t>
        </is>
      </c>
      <c r="K8112" s="12" t="n">
        <v>435000</v>
      </c>
      <c r="L8112" s="8" t="inlineStr">
        <is>
          <t>Florida</t>
        </is>
      </c>
      <c r="M8112" s="13" t="n">
        <v>8741.040000000001</v>
      </c>
      <c r="N8112" s="13" t="n">
        <v>6793.54</v>
      </c>
      <c r="O8112" s="8" t="n"/>
    </row>
    <row r="8113">
      <c r="A8113" s="8" t="inlineStr">
        <is>
          <t>CANON-202605-008130</t>
        </is>
      </c>
      <c r="B8113" s="9" t="inlineStr">
        <is>
          <t>2026-05</t>
        </is>
      </c>
      <c r="C8113" s="10" t="n">
        <v>46165</v>
      </c>
      <c r="D8113" s="9" t="inlineStr">
        <is>
          <t>Bound</t>
        </is>
      </c>
      <c r="E8113" s="8" t="inlineStr">
        <is>
          <t>Everett Farkas</t>
        </is>
      </c>
      <c r="F8113" s="11" t="n">
        <v>2024</v>
      </c>
      <c r="G8113" s="8" t="inlineStr">
        <is>
          <t>Bentley</t>
        </is>
      </c>
      <c r="H8113" s="8" t="inlineStr">
        <is>
          <t>Continental GT</t>
        </is>
      </c>
      <c r="I8113" s="8" t="inlineStr">
        <is>
          <t>AE4P7C38JMVM7G293</t>
        </is>
      </c>
      <c r="J8113" s="8" t="inlineStr">
        <is>
          <t>02 - Sports / GT</t>
        </is>
      </c>
      <c r="K8113" s="12" t="n">
        <v>530000</v>
      </c>
      <c r="L8113" s="8" t="inlineStr">
        <is>
          <t>New York</t>
        </is>
      </c>
      <c r="M8113" s="13" t="n">
        <v>8320</v>
      </c>
      <c r="N8113" s="13" t="n">
        <v>6466.3</v>
      </c>
      <c r="O8113" s="8" t="n"/>
    </row>
    <row r="8114">
      <c r="A8114" s="8" t="inlineStr">
        <is>
          <t>CANON-202605-008131</t>
        </is>
      </c>
      <c r="B8114" s="9" t="inlineStr">
        <is>
          <t>2026-05</t>
        </is>
      </c>
      <c r="C8114" s="10" t="n">
        <v>46152</v>
      </c>
      <c r="D8114" s="9" t="inlineStr">
        <is>
          <t>Bound</t>
        </is>
      </c>
      <c r="E8114" s="8" t="inlineStr">
        <is>
          <t>Callum Castellanos</t>
        </is>
      </c>
      <c r="F8114" s="11" t="n">
        <v>2006</v>
      </c>
      <c r="G8114" s="8" t="inlineStr">
        <is>
          <t>Maserati</t>
        </is>
      </c>
      <c r="H8114" s="8" t="inlineStr">
        <is>
          <t>GranTurismo</t>
        </is>
      </c>
      <c r="I8114" s="8" t="inlineStr">
        <is>
          <t>EEDM92JX8FB5ADMDK</t>
        </is>
      </c>
      <c r="J8114" s="8" t="inlineStr">
        <is>
          <t>02 - Sports / GT</t>
        </is>
      </c>
      <c r="K8114" s="12" t="n">
        <v>1735000</v>
      </c>
      <c r="L8114" s="8" t="inlineStr">
        <is>
          <t>California</t>
        </is>
      </c>
      <c r="M8114" s="13" t="n">
        <v>24306.37</v>
      </c>
      <c r="N8114" s="13" t="n">
        <v>18890.91</v>
      </c>
      <c r="O8114" s="8" t="n"/>
    </row>
    <row r="8115">
      <c r="A8115" s="8" t="inlineStr">
        <is>
          <t>CANON-202605-008132</t>
        </is>
      </c>
      <c r="B8115" s="9" t="inlineStr">
        <is>
          <t>2026-05</t>
        </is>
      </c>
      <c r="C8115" s="10" t="n">
        <v>46169</v>
      </c>
      <c r="D8115" s="9" t="inlineStr">
        <is>
          <t>Bound</t>
        </is>
      </c>
      <c r="E8115" s="8" t="inlineStr">
        <is>
          <t>Noor Chattopadhyay</t>
        </is>
      </c>
      <c r="F8115" s="11" t="n">
        <v>2010</v>
      </c>
      <c r="G8115" s="8" t="inlineStr">
        <is>
          <t>Maserati</t>
        </is>
      </c>
      <c r="H8115" s="8" t="inlineStr">
        <is>
          <t>GranTurismo</t>
        </is>
      </c>
      <c r="I8115" s="8" t="inlineStr">
        <is>
          <t>8WX3YNBB6HVPPMVCF</t>
        </is>
      </c>
      <c r="J8115" s="8" t="inlineStr">
        <is>
          <t>02 - Sports / GT</t>
        </is>
      </c>
      <c r="K8115" s="12" t="n">
        <v>245000</v>
      </c>
      <c r="L8115" s="8" t="inlineStr">
        <is>
          <t>Washington</t>
        </is>
      </c>
      <c r="M8115" s="13" t="n">
        <v>4082.72</v>
      </c>
      <c r="N8115" s="13" t="n">
        <v>3173.09</v>
      </c>
      <c r="O8115" s="8" t="n"/>
    </row>
    <row r="8116">
      <c r="A8116" s="8" t="inlineStr">
        <is>
          <t>CANON-202605-008134</t>
        </is>
      </c>
      <c r="B8116" s="9" t="inlineStr">
        <is>
          <t>2026-05</t>
        </is>
      </c>
      <c r="C8116" s="10" t="n">
        <v>46171</v>
      </c>
      <c r="D8116" s="9" t="inlineStr">
        <is>
          <t>Bound</t>
        </is>
      </c>
      <c r="E8116" s="8" t="inlineStr">
        <is>
          <t>Lorenzo Whitlock</t>
        </is>
      </c>
      <c r="F8116" s="11" t="n">
        <v>1967</v>
      </c>
      <c r="G8116" s="8" t="inlineStr">
        <is>
          <t>BMW</t>
        </is>
      </c>
      <c r="H8116" s="8" t="inlineStr">
        <is>
          <t>M8 Competition</t>
        </is>
      </c>
      <c r="I8116" s="8" t="inlineStr">
        <is>
          <t>PTRUCB7DLMPPF85B6</t>
        </is>
      </c>
      <c r="J8116" s="8" t="inlineStr">
        <is>
          <t>02 - Sports / GT</t>
        </is>
      </c>
      <c r="K8116" s="12" t="n">
        <v>425000</v>
      </c>
      <c r="L8116" s="8" t="inlineStr">
        <is>
          <t>California</t>
        </is>
      </c>
      <c r="M8116" s="13" t="n">
        <v>8119.1</v>
      </c>
      <c r="N8116" s="13" t="n">
        <v>6310.16</v>
      </c>
      <c r="O8116" s="8" t="n"/>
    </row>
    <row r="8117">
      <c r="A8117" s="8" t="inlineStr">
        <is>
          <t>CANON-202605-008135</t>
        </is>
      </c>
      <c r="B8117" s="9" t="inlineStr">
        <is>
          <t>2026-05</t>
        </is>
      </c>
      <c r="C8117" s="10" t="n">
        <v>46160</v>
      </c>
      <c r="D8117" s="9" t="inlineStr">
        <is>
          <t>Bound</t>
        </is>
      </c>
      <c r="E8117" s="8" t="inlineStr">
        <is>
          <t>Everett Farkas</t>
        </is>
      </c>
      <c r="F8117" s="11" t="n">
        <v>1983</v>
      </c>
      <c r="G8117" s="8" t="inlineStr">
        <is>
          <t>Bentley</t>
        </is>
      </c>
      <c r="H8117" s="8" t="inlineStr">
        <is>
          <t>4.5 Litre</t>
        </is>
      </c>
      <c r="I8117" s="8" t="inlineStr">
        <is>
          <t>JS5LVCML3MD02E0WA</t>
        </is>
      </c>
      <c r="J8117" s="8" t="inlineStr">
        <is>
          <t>06 - Vintage Pre-War (pre-1946)</t>
        </is>
      </c>
      <c r="K8117" s="12" t="n">
        <v>1385000</v>
      </c>
      <c r="L8117" s="8" t="inlineStr">
        <is>
          <t>Rhode Island</t>
        </is>
      </c>
      <c r="M8117" s="13" t="n">
        <v>12172.32</v>
      </c>
      <c r="N8117" s="13" t="n">
        <v>9460.33</v>
      </c>
      <c r="O8117" s="8" t="n"/>
    </row>
    <row r="8118">
      <c r="A8118" s="8" t="inlineStr">
        <is>
          <t>CANON-202605-008136</t>
        </is>
      </c>
      <c r="B8118" s="9" t="inlineStr">
        <is>
          <t>2026-05</t>
        </is>
      </c>
      <c r="C8118" s="10" t="n">
        <v>46165</v>
      </c>
      <c r="D8118" s="9" t="inlineStr">
        <is>
          <t>Bound</t>
        </is>
      </c>
      <c r="E8118" s="8" t="inlineStr">
        <is>
          <t>Wilhelmina Harrington</t>
        </is>
      </c>
      <c r="F8118" s="11" t="n">
        <v>1957</v>
      </c>
      <c r="G8118" s="8" t="inlineStr">
        <is>
          <t>Ringbrothers</t>
        </is>
      </c>
      <c r="H8118" s="8" t="inlineStr">
        <is>
          <t>Mustang</t>
        </is>
      </c>
      <c r="I8118" s="8" t="inlineStr">
        <is>
          <t>PTEE5S4ZV8ARLW50N</t>
        </is>
      </c>
      <c r="J8118" s="8" t="inlineStr">
        <is>
          <t>11 - Restomod / Coachbuilt / Bespoke</t>
        </is>
      </c>
      <c r="K8118" s="12" t="n">
        <v>350000</v>
      </c>
      <c r="L8118" s="8" t="inlineStr">
        <is>
          <t>Ohio</t>
        </is>
      </c>
      <c r="M8118" s="13" t="n">
        <v>8077.74</v>
      </c>
      <c r="N8118" s="13" t="n">
        <v>6278.02</v>
      </c>
      <c r="O8118" s="8" t="n"/>
    </row>
    <row r="8119">
      <c r="A8119" s="8" t="inlineStr">
        <is>
          <t>CANON-202605-008137</t>
        </is>
      </c>
      <c r="B8119" s="9" t="inlineStr">
        <is>
          <t>2026-05</t>
        </is>
      </c>
      <c r="C8119" s="10" t="n">
        <v>46155</v>
      </c>
      <c r="D8119" s="9" t="inlineStr">
        <is>
          <t>Bound</t>
        </is>
      </c>
      <c r="E8119" s="8" t="inlineStr">
        <is>
          <t>Ingrid Merriweather</t>
        </is>
      </c>
      <c r="F8119" s="11" t="n">
        <v>2000</v>
      </c>
      <c r="G8119" s="8" t="inlineStr">
        <is>
          <t>Aston Martin</t>
        </is>
      </c>
      <c r="H8119" s="8" t="inlineStr">
        <is>
          <t>DB5</t>
        </is>
      </c>
      <c r="I8119" s="8" t="inlineStr">
        <is>
          <t>K2KY55G7AP3109LD4</t>
        </is>
      </c>
      <c r="J8119" s="8" t="inlineStr">
        <is>
          <t>07 - Post-War Classic (1946-1972)</t>
        </is>
      </c>
      <c r="K8119" s="12" t="n">
        <v>150000</v>
      </c>
      <c r="L8119" s="8" t="inlineStr">
        <is>
          <t>Ohio</t>
        </is>
      </c>
      <c r="M8119" s="13" t="n">
        <v>2242.36</v>
      </c>
      <c r="N8119" s="13" t="n">
        <v>1742.76</v>
      </c>
      <c r="O8119" s="8" t="n"/>
    </row>
    <row r="8120">
      <c r="A8120" s="8" t="inlineStr">
        <is>
          <t>CANON-202605-008138</t>
        </is>
      </c>
      <c r="B8120" s="9" t="inlineStr">
        <is>
          <t>2026-05</t>
        </is>
      </c>
      <c r="C8120" s="10" t="n">
        <v>46158</v>
      </c>
      <c r="D8120" s="9" t="inlineStr">
        <is>
          <t>Bound</t>
        </is>
      </c>
      <c r="E8120" s="8" t="inlineStr">
        <is>
          <t>Lorenzo Larsson</t>
        </is>
      </c>
      <c r="F8120" s="11" t="n">
        <v>1974</v>
      </c>
      <c r="G8120" s="8" t="inlineStr">
        <is>
          <t>Porsche</t>
        </is>
      </c>
      <c r="H8120" s="8" t="inlineStr">
        <is>
          <t>911 Turbo S</t>
        </is>
      </c>
      <c r="I8120" s="8" t="inlineStr">
        <is>
          <t>BCRM83ULSLAUZHB4R</t>
        </is>
      </c>
      <c r="J8120" s="8" t="inlineStr">
        <is>
          <t>02 - Sports / GT</t>
        </is>
      </c>
      <c r="K8120" s="12" t="n">
        <v>320000</v>
      </c>
      <c r="L8120" s="8" t="inlineStr">
        <is>
          <t>Texas</t>
        </is>
      </c>
      <c r="M8120" s="13" t="n">
        <v>5207.55</v>
      </c>
      <c r="N8120" s="13" t="n">
        <v>4047.31</v>
      </c>
      <c r="O8120" s="8" t="n"/>
    </row>
    <row r="8121">
      <c r="A8121" s="8" t="inlineStr">
        <is>
          <t>CANON-202605-008139</t>
        </is>
      </c>
      <c r="B8121" s="9" t="inlineStr">
        <is>
          <t>2026-05</t>
        </is>
      </c>
      <c r="C8121" s="10" t="n">
        <v>46160</v>
      </c>
      <c r="D8121" s="9" t="inlineStr">
        <is>
          <t>Bound</t>
        </is>
      </c>
      <c r="E8121" s="8" t="inlineStr">
        <is>
          <t>Anouk Larsson</t>
        </is>
      </c>
      <c r="F8121" s="11" t="n">
        <v>1968</v>
      </c>
      <c r="G8121" s="8" t="inlineStr">
        <is>
          <t>Ferrari</t>
        </is>
      </c>
      <c r="H8121" s="8" t="inlineStr">
        <is>
          <t>296 GTB</t>
        </is>
      </c>
      <c r="I8121" s="8" t="inlineStr">
        <is>
          <t>BE0MXBJM6BSUM639U</t>
        </is>
      </c>
      <c r="J8121" s="8" t="inlineStr">
        <is>
          <t>03 - Supercar</t>
        </is>
      </c>
      <c r="K8121" s="12" t="n">
        <v>420000</v>
      </c>
      <c r="L8121" s="8" t="inlineStr">
        <is>
          <t>Pennsylvania</t>
        </is>
      </c>
      <c r="M8121" s="13" t="n">
        <v>9113.209999999999</v>
      </c>
      <c r="N8121" s="13" t="n">
        <v>7082.79</v>
      </c>
      <c r="O8121" s="8" t="n"/>
    </row>
    <row r="8122">
      <c r="A8122" s="8" t="inlineStr">
        <is>
          <t>CANON-202605-008141</t>
        </is>
      </c>
      <c r="B8122" s="9" t="inlineStr">
        <is>
          <t>2026-05</t>
        </is>
      </c>
      <c r="C8122" s="10" t="n">
        <v>46143</v>
      </c>
      <c r="D8122" s="9" t="inlineStr">
        <is>
          <t>Bound</t>
        </is>
      </c>
      <c r="E8122" s="8" t="inlineStr">
        <is>
          <t>Mireille Larsson</t>
        </is>
      </c>
      <c r="F8122" s="11" t="n">
        <v>2008</v>
      </c>
      <c r="G8122" s="8" t="inlineStr">
        <is>
          <t>Lamborghini</t>
        </is>
      </c>
      <c r="H8122" s="8" t="inlineStr">
        <is>
          <t>Huracan EVO</t>
        </is>
      </c>
      <c r="I8122" s="8" t="inlineStr">
        <is>
          <t>PL6CDCTAVBM8PNYWW</t>
        </is>
      </c>
      <c r="J8122" s="8" t="inlineStr">
        <is>
          <t>03 - Supercar</t>
        </is>
      </c>
      <c r="K8122" s="12" t="n">
        <v>1950000</v>
      </c>
      <c r="L8122" s="8" t="inlineStr">
        <is>
          <t>Wisconsin</t>
        </is>
      </c>
      <c r="M8122" s="13" t="n">
        <v>35320.75</v>
      </c>
      <c r="N8122" s="13" t="n">
        <v>27451.29</v>
      </c>
      <c r="O8122" s="8" t="n"/>
    </row>
    <row r="8123">
      <c r="A8123" s="8" t="inlineStr">
        <is>
          <t>CANON-202605-008142</t>
        </is>
      </c>
      <c r="B8123" s="9" t="inlineStr">
        <is>
          <t>2026-05</t>
        </is>
      </c>
      <c r="C8123" s="10" t="n">
        <v>46150</v>
      </c>
      <c r="D8123" s="9" t="inlineStr">
        <is>
          <t>Bound</t>
        </is>
      </c>
      <c r="E8123" s="8" t="inlineStr">
        <is>
          <t>Fenwick Pennington</t>
        </is>
      </c>
      <c r="F8123" s="11" t="n">
        <v>1973</v>
      </c>
      <c r="G8123" s="8" t="inlineStr">
        <is>
          <t>Maserati</t>
        </is>
      </c>
      <c r="H8123" s="8" t="inlineStr">
        <is>
          <t>GranTurismo</t>
        </is>
      </c>
      <c r="I8123" s="8" t="inlineStr">
        <is>
          <t>ZUZ98GHPAWWGVHEDU</t>
        </is>
      </c>
      <c r="J8123" s="8" t="inlineStr">
        <is>
          <t>02 - Sports / GT</t>
        </is>
      </c>
      <c r="K8123" s="12" t="n">
        <v>250000</v>
      </c>
      <c r="L8123" s="8" t="inlineStr">
        <is>
          <t>Texas</t>
        </is>
      </c>
      <c r="M8123" s="13" t="n">
        <v>4068.4</v>
      </c>
      <c r="N8123" s="13" t="n">
        <v>3161.96</v>
      </c>
      <c r="O8123" s="8" t="n"/>
    </row>
    <row r="8124">
      <c r="A8124" s="8" t="inlineStr">
        <is>
          <t>CANON-202605-008143</t>
        </is>
      </c>
      <c r="B8124" s="9" t="inlineStr">
        <is>
          <t>2026-05</t>
        </is>
      </c>
      <c r="C8124" s="10" t="n">
        <v>46146</v>
      </c>
      <c r="D8124" s="9" t="inlineStr">
        <is>
          <t>Bound</t>
        </is>
      </c>
      <c r="E8124" s="8" t="inlineStr">
        <is>
          <t>Thaddeus Vandermeer</t>
        </is>
      </c>
      <c r="F8124" s="11" t="n">
        <v>1998</v>
      </c>
      <c r="G8124" s="8" t="inlineStr">
        <is>
          <t>Maserati</t>
        </is>
      </c>
      <c r="H8124" s="8" t="inlineStr">
        <is>
          <t>GranTurismo</t>
        </is>
      </c>
      <c r="I8124" s="8" t="inlineStr">
        <is>
          <t>V3NPDBBEUGE2SYCDG</t>
        </is>
      </c>
      <c r="J8124" s="8" t="inlineStr">
        <is>
          <t>02 - Sports / GT</t>
        </is>
      </c>
      <c r="K8124" s="12" t="n">
        <v>480000</v>
      </c>
      <c r="L8124" s="8" t="inlineStr">
        <is>
          <t>New Jersey</t>
        </is>
      </c>
      <c r="M8124" s="13" t="n">
        <v>6181.13</v>
      </c>
      <c r="N8124" s="13" t="n">
        <v>4803.97</v>
      </c>
      <c r="O8124" s="8" t="n"/>
    </row>
    <row r="8125">
      <c r="A8125" s="8" t="inlineStr">
        <is>
          <t>CANON-202605-008144</t>
        </is>
      </c>
      <c r="B8125" s="9" t="inlineStr">
        <is>
          <t>2026-05</t>
        </is>
      </c>
      <c r="C8125" s="10" t="n">
        <v>46144</v>
      </c>
      <c r="D8125" s="9" t="inlineStr">
        <is>
          <t>Bound</t>
        </is>
      </c>
      <c r="E8125" s="8" t="inlineStr">
        <is>
          <t>Priya Pennington</t>
        </is>
      </c>
      <c r="F8125" s="11" t="n">
        <v>2020</v>
      </c>
      <c r="G8125" s="8" t="inlineStr">
        <is>
          <t>Ferrari</t>
        </is>
      </c>
      <c r="H8125" s="8" t="inlineStr">
        <is>
          <t>296 GTB</t>
        </is>
      </c>
      <c r="I8125" s="8" t="inlineStr">
        <is>
          <t>8EAT915M32C4UPDDG</t>
        </is>
      </c>
      <c r="J8125" s="8" t="inlineStr">
        <is>
          <t>03 - Supercar</t>
        </is>
      </c>
      <c r="K8125" s="12" t="n">
        <v>1005000</v>
      </c>
      <c r="L8125" s="8" t="inlineStr">
        <is>
          <t>New York</t>
        </is>
      </c>
      <c r="M8125" s="13" t="n">
        <v>19417.36</v>
      </c>
      <c r="N8125" s="13" t="n">
        <v>15091.17</v>
      </c>
      <c r="O8125" s="8" t="n"/>
    </row>
    <row r="8126">
      <c r="A8126" s="8" t="inlineStr">
        <is>
          <t>CANON-202605-008145</t>
        </is>
      </c>
      <c r="B8126" s="9" t="inlineStr">
        <is>
          <t>2026-05</t>
        </is>
      </c>
      <c r="C8126" s="10" t="n">
        <v>46166</v>
      </c>
      <c r="D8126" s="9" t="inlineStr">
        <is>
          <t>Bound</t>
        </is>
      </c>
      <c r="E8126" s="8" t="inlineStr">
        <is>
          <t>Wilhelmina Castellanos</t>
        </is>
      </c>
      <c r="F8126" s="11" t="n">
        <v>2000</v>
      </c>
      <c r="G8126" s="8" t="inlineStr">
        <is>
          <t>BMW</t>
        </is>
      </c>
      <c r="H8126" s="8" t="inlineStr">
        <is>
          <t>M8 Competition</t>
        </is>
      </c>
      <c r="I8126" s="8" t="inlineStr">
        <is>
          <t>7HB0AD4SXVUGS3UAK</t>
        </is>
      </c>
      <c r="J8126" s="8" t="inlineStr">
        <is>
          <t>02 - Sports / GT</t>
        </is>
      </c>
      <c r="K8126" s="12" t="n">
        <v>855000</v>
      </c>
      <c r="L8126" s="8" t="inlineStr">
        <is>
          <t>New Jersey</t>
        </is>
      </c>
      <c r="M8126" s="13" t="n">
        <v>9542.120000000001</v>
      </c>
      <c r="N8126" s="13" t="n">
        <v>7416.14</v>
      </c>
      <c r="O8126" s="8" t="n"/>
    </row>
    <row r="8127">
      <c r="A8127" s="8" t="inlineStr">
        <is>
          <t>CANON-202605-008146</t>
        </is>
      </c>
      <c r="B8127" s="9" t="inlineStr">
        <is>
          <t>2026-05</t>
        </is>
      </c>
      <c r="C8127" s="10" t="n">
        <v>46145</v>
      </c>
      <c r="D8127" s="9" t="inlineStr">
        <is>
          <t>Bound</t>
        </is>
      </c>
      <c r="E8127" s="8" t="inlineStr">
        <is>
          <t>Cassius Harrington</t>
        </is>
      </c>
      <c r="F8127" s="11" t="n">
        <v>1983</v>
      </c>
      <c r="G8127" s="8" t="inlineStr">
        <is>
          <t>BMW</t>
        </is>
      </c>
      <c r="H8127" s="8" t="inlineStr">
        <is>
          <t>M8 Competition</t>
        </is>
      </c>
      <c r="I8127" s="8" t="inlineStr">
        <is>
          <t>U1GMPT456YNNF0CC6</t>
        </is>
      </c>
      <c r="J8127" s="8" t="inlineStr">
        <is>
          <t>02 - Sports / GT</t>
        </is>
      </c>
      <c r="K8127" s="12" t="n">
        <v>355000</v>
      </c>
      <c r="L8127" s="8" t="inlineStr">
        <is>
          <t>Wyoming</t>
        </is>
      </c>
      <c r="M8127" s="13" t="n">
        <v>5375.24</v>
      </c>
      <c r="N8127" s="13" t="n">
        <v>4177.64</v>
      </c>
      <c r="O8127" s="8" t="n"/>
    </row>
    <row r="8128">
      <c r="A8128" s="8" t="inlineStr">
        <is>
          <t>CANON-202605-008149</t>
        </is>
      </c>
      <c r="B8128" s="9" t="inlineStr">
        <is>
          <t>2026-05</t>
        </is>
      </c>
      <c r="C8128" s="10" t="n">
        <v>46153</v>
      </c>
      <c r="D8128" s="9" t="inlineStr">
        <is>
          <t>Bound</t>
        </is>
      </c>
      <c r="E8128" s="8" t="inlineStr">
        <is>
          <t>Saoirse Delacroix</t>
        </is>
      </c>
      <c r="F8128" s="11" t="n">
        <v>1972</v>
      </c>
      <c r="G8128" s="8" t="inlineStr">
        <is>
          <t>Jaguar</t>
        </is>
      </c>
      <c r="H8128" s="8" t="inlineStr">
        <is>
          <t>E-Type Series 1</t>
        </is>
      </c>
      <c r="I8128" s="8" t="inlineStr">
        <is>
          <t>RPT1HA36BK02K6GUW</t>
        </is>
      </c>
      <c r="J8128" s="8" t="inlineStr">
        <is>
          <t>07 - Post-War Classic (1946-1972)</t>
        </is>
      </c>
      <c r="K8128" s="12" t="n">
        <v>420000</v>
      </c>
      <c r="L8128" s="8" t="inlineStr">
        <is>
          <t>Virginia</t>
        </is>
      </c>
      <c r="M8128" s="13" t="n">
        <v>4146.11</v>
      </c>
      <c r="N8128" s="13" t="n">
        <v>3222.36</v>
      </c>
      <c r="O8128" s="8" t="n"/>
    </row>
    <row r="8129">
      <c r="A8129" s="8" t="inlineStr">
        <is>
          <t>CANON-202605-008150</t>
        </is>
      </c>
      <c r="B8129" s="9" t="inlineStr">
        <is>
          <t>2026-05</t>
        </is>
      </c>
      <c r="C8129" s="10" t="n">
        <v>46167</v>
      </c>
      <c r="D8129" s="9" t="inlineStr">
        <is>
          <t>Bound</t>
        </is>
      </c>
      <c r="E8129" s="8" t="inlineStr">
        <is>
          <t>Noor Underwood</t>
        </is>
      </c>
      <c r="F8129" s="11" t="n">
        <v>1995</v>
      </c>
      <c r="G8129" s="8" t="inlineStr">
        <is>
          <t>Mercedes-Benz</t>
        </is>
      </c>
      <c r="H8129" s="8" t="inlineStr">
        <is>
          <t>AMG GT</t>
        </is>
      </c>
      <c r="I8129" s="8" t="inlineStr">
        <is>
          <t>40GCCCKTUS1LFRZMC</t>
        </is>
      </c>
      <c r="J8129" s="8" t="inlineStr">
        <is>
          <t>02 - Sports / GT</t>
        </is>
      </c>
      <c r="K8129" s="12" t="n">
        <v>955000</v>
      </c>
      <c r="L8129" s="8" t="inlineStr">
        <is>
          <t>Washington</t>
        </is>
      </c>
      <c r="M8129" s="13" t="n">
        <v>11243.77</v>
      </c>
      <c r="N8129" s="13" t="n">
        <v>8738.66</v>
      </c>
      <c r="O8129" s="8" t="n"/>
    </row>
    <row r="8130">
      <c r="A8130" s="8" t="inlineStr">
        <is>
          <t>CANON-202605-008151</t>
        </is>
      </c>
      <c r="B8130" s="9" t="inlineStr">
        <is>
          <t>2026-05</t>
        </is>
      </c>
      <c r="C8130" s="10" t="n">
        <v>46153</v>
      </c>
      <c r="D8130" s="9" t="inlineStr">
        <is>
          <t>Bound</t>
        </is>
      </c>
      <c r="E8130" s="8" t="inlineStr">
        <is>
          <t>Emiliano Vandermeer</t>
        </is>
      </c>
      <c r="F8130" s="11" t="n">
        <v>1977</v>
      </c>
      <c r="G8130" s="8" t="inlineStr">
        <is>
          <t>Mercedes-Benz</t>
        </is>
      </c>
      <c r="H8130" s="8" t="inlineStr">
        <is>
          <t>AMG GT</t>
        </is>
      </c>
      <c r="I8130" s="8" t="inlineStr">
        <is>
          <t>U4X39069XJP3G29WJ</t>
        </is>
      </c>
      <c r="J8130" s="8" t="inlineStr">
        <is>
          <t>02 - Sports / GT</t>
        </is>
      </c>
      <c r="K8130" s="12" t="n">
        <v>1055000</v>
      </c>
      <c r="L8130" s="8" t="inlineStr">
        <is>
          <t>Alaska</t>
        </is>
      </c>
      <c r="M8130" s="13" t="n">
        <v>12480.85</v>
      </c>
      <c r="N8130" s="13" t="n">
        <v>9700.120000000001</v>
      </c>
      <c r="O8130" s="8" t="n"/>
    </row>
    <row r="8131">
      <c r="A8131" s="8" t="inlineStr">
        <is>
          <t>CANON-202605-008153</t>
        </is>
      </c>
      <c r="B8131" s="9" t="inlineStr">
        <is>
          <t>2026-05</t>
        </is>
      </c>
      <c r="C8131" s="10" t="n">
        <v>46158</v>
      </c>
      <c r="D8131" s="9" t="inlineStr">
        <is>
          <t>Bound</t>
        </is>
      </c>
      <c r="E8131" s="8" t="inlineStr">
        <is>
          <t>Leopold Kingsford</t>
        </is>
      </c>
      <c r="F8131" s="11" t="n">
        <v>1988</v>
      </c>
      <c r="G8131" s="8" t="inlineStr">
        <is>
          <t>Maserati</t>
        </is>
      </c>
      <c r="H8131" s="8" t="inlineStr">
        <is>
          <t>GranTurismo</t>
        </is>
      </c>
      <c r="I8131" s="8" t="inlineStr">
        <is>
          <t>9DUBHX2GFPT6MJTM8</t>
        </is>
      </c>
      <c r="J8131" s="8" t="inlineStr">
        <is>
          <t>02 - Sports / GT</t>
        </is>
      </c>
      <c r="K8131" s="12" t="n">
        <v>530000</v>
      </c>
      <c r="L8131" s="8" t="inlineStr">
        <is>
          <t>Idaho</t>
        </is>
      </c>
      <c r="M8131" s="13" t="n">
        <v>6435</v>
      </c>
      <c r="N8131" s="13" t="n">
        <v>5001.28</v>
      </c>
      <c r="O8131" s="8" t="n"/>
    </row>
    <row r="8132">
      <c r="A8132" s="8" t="inlineStr">
        <is>
          <t>CANON-202605-008154</t>
        </is>
      </c>
      <c r="B8132" s="9" t="inlineStr">
        <is>
          <t>2026-05</t>
        </is>
      </c>
      <c r="C8132" s="10" t="n">
        <v>46156</v>
      </c>
      <c r="D8132" s="9" t="inlineStr">
        <is>
          <t>Bound</t>
        </is>
      </c>
      <c r="E8132" s="8" t="inlineStr">
        <is>
          <t>Noor Rourke</t>
        </is>
      </c>
      <c r="F8132" s="11" t="n">
        <v>2019</v>
      </c>
      <c r="G8132" s="8" t="inlineStr">
        <is>
          <t>Aston Martin</t>
        </is>
      </c>
      <c r="H8132" s="8" t="inlineStr">
        <is>
          <t>DB5</t>
        </is>
      </c>
      <c r="I8132" s="8" t="inlineStr">
        <is>
          <t>PVSEZ5UWZEHUYLY5K</t>
        </is>
      </c>
      <c r="J8132" s="8" t="inlineStr">
        <is>
          <t>07 - Post-War Classic (1946-1972)</t>
        </is>
      </c>
      <c r="K8132" s="12" t="n">
        <v>1120000</v>
      </c>
      <c r="L8132" s="8" t="inlineStr">
        <is>
          <t>Maryland</t>
        </is>
      </c>
      <c r="M8132" s="13" t="n">
        <v>7628.68</v>
      </c>
      <c r="N8132" s="13" t="n">
        <v>5929.01</v>
      </c>
      <c r="O8132" s="8" t="n"/>
    </row>
    <row r="8133">
      <c r="A8133" s="8" t="inlineStr">
        <is>
          <t>CANON-202605-008155</t>
        </is>
      </c>
      <c r="B8133" s="9" t="inlineStr">
        <is>
          <t>2026-05</t>
        </is>
      </c>
      <c r="C8133" s="10" t="n">
        <v>46155</v>
      </c>
      <c r="D8133" s="9" t="inlineStr">
        <is>
          <t>Bound</t>
        </is>
      </c>
      <c r="E8133" s="8" t="inlineStr">
        <is>
          <t>Priya Fairweather</t>
        </is>
      </c>
      <c r="F8133" s="11" t="n">
        <v>1987</v>
      </c>
      <c r="G8133" s="8" t="inlineStr">
        <is>
          <t>BMW</t>
        </is>
      </c>
      <c r="H8133" s="8" t="inlineStr">
        <is>
          <t>M8 Competition</t>
        </is>
      </c>
      <c r="I8133" s="8" t="inlineStr">
        <is>
          <t>JK6PZ021CM6AZ4CMV</t>
        </is>
      </c>
      <c r="J8133" s="8" t="inlineStr">
        <is>
          <t>02 - Sports / GT</t>
        </is>
      </c>
      <c r="K8133" s="12" t="n">
        <v>1150000</v>
      </c>
      <c r="L8133" s="8" t="inlineStr">
        <is>
          <t>North Carolina</t>
        </is>
      </c>
      <c r="M8133" s="13" t="n">
        <v>13724.06</v>
      </c>
      <c r="N8133" s="13" t="n">
        <v>10666.34</v>
      </c>
      <c r="O8133" s="8" t="n"/>
    </row>
    <row r="8134">
      <c r="A8134" s="8" t="inlineStr">
        <is>
          <t>CANON-202605-008156</t>
        </is>
      </c>
      <c r="B8134" s="9" t="inlineStr">
        <is>
          <t>2026-05</t>
        </is>
      </c>
      <c r="C8134" s="10" t="n">
        <v>46162</v>
      </c>
      <c r="D8134" s="9" t="inlineStr">
        <is>
          <t>Bound</t>
        </is>
      </c>
      <c r="E8134" s="8" t="inlineStr">
        <is>
          <t>Noor Underwood</t>
        </is>
      </c>
      <c r="F8134" s="11" t="n">
        <v>2013</v>
      </c>
      <c r="G8134" s="8" t="inlineStr">
        <is>
          <t>BMW</t>
        </is>
      </c>
      <c r="H8134" s="8" t="inlineStr">
        <is>
          <t>M8 Competition</t>
        </is>
      </c>
      <c r="I8134" s="8" t="inlineStr">
        <is>
          <t>5PA3J78VPGXYHTJVS</t>
        </is>
      </c>
      <c r="J8134" s="8" t="inlineStr">
        <is>
          <t>02 - Sports / GT</t>
        </is>
      </c>
      <c r="K8134" s="12" t="n">
        <v>620000</v>
      </c>
      <c r="L8134" s="8" t="inlineStr">
        <is>
          <t>Indiana</t>
        </is>
      </c>
      <c r="M8134" s="13" t="n">
        <v>9352.639999999999</v>
      </c>
      <c r="N8134" s="13" t="n">
        <v>7268.87</v>
      </c>
      <c r="O8134" s="8" t="n"/>
    </row>
    <row r="8135">
      <c r="A8135" s="8" t="inlineStr">
        <is>
          <t>CANON-202605-008159</t>
        </is>
      </c>
      <c r="B8135" s="9" t="inlineStr">
        <is>
          <t>2026-05</t>
        </is>
      </c>
      <c r="C8135" s="10" t="n">
        <v>46169</v>
      </c>
      <c r="D8135" s="9" t="inlineStr">
        <is>
          <t>Bound</t>
        </is>
      </c>
      <c r="E8135" s="8" t="inlineStr">
        <is>
          <t>Fenwick Bellandi</t>
        </is>
      </c>
      <c r="F8135" s="11" t="n">
        <v>1958</v>
      </c>
      <c r="G8135" s="8" t="inlineStr">
        <is>
          <t>Ferrari</t>
        </is>
      </c>
      <c r="H8135" s="8" t="inlineStr">
        <is>
          <t>296 GTB</t>
        </is>
      </c>
      <c r="I8135" s="8" t="inlineStr">
        <is>
          <t>FFUPDSRZYXJNS5EXN</t>
        </is>
      </c>
      <c r="J8135" s="8" t="inlineStr">
        <is>
          <t>03 - Supercar</t>
        </is>
      </c>
      <c r="K8135" s="12" t="n">
        <v>1105000</v>
      </c>
      <c r="L8135" s="8" t="inlineStr">
        <is>
          <t>Massachusetts</t>
        </is>
      </c>
      <c r="M8135" s="13" t="n">
        <v>20849.06</v>
      </c>
      <c r="N8135" s="13" t="n">
        <v>16203.89</v>
      </c>
      <c r="O8135" s="8" t="n"/>
    </row>
    <row r="8136">
      <c r="A8136" s="8" t="inlineStr">
        <is>
          <t>CANON-202605-008162</t>
        </is>
      </c>
      <c r="B8136" s="9" t="inlineStr">
        <is>
          <t>2026-05</t>
        </is>
      </c>
      <c r="C8136" s="10" t="n">
        <v>46170</v>
      </c>
      <c r="D8136" s="9" t="inlineStr">
        <is>
          <t>Bound</t>
        </is>
      </c>
      <c r="E8136" s="8" t="inlineStr">
        <is>
          <t>Thaddeus Thistlewood</t>
        </is>
      </c>
      <c r="F8136" s="11" t="n">
        <v>1963</v>
      </c>
      <c r="G8136" s="8" t="inlineStr">
        <is>
          <t>Mercedes-Benz</t>
        </is>
      </c>
      <c r="H8136" s="8" t="inlineStr">
        <is>
          <t>AMG GT</t>
        </is>
      </c>
      <c r="I8136" s="8" t="inlineStr">
        <is>
          <t>JUAGCFJKVZBE0CLCV</t>
        </is>
      </c>
      <c r="J8136" s="8" t="inlineStr">
        <is>
          <t>02 - Sports / GT</t>
        </is>
      </c>
      <c r="K8136" s="12" t="n">
        <v>430000</v>
      </c>
      <c r="L8136" s="8" t="inlineStr">
        <is>
          <t>New Mexico</t>
        </is>
      </c>
      <c r="M8136" s="13" t="n">
        <v>7788.68</v>
      </c>
      <c r="N8136" s="13" t="n">
        <v>6053.36</v>
      </c>
      <c r="O8136" s="8" t="n"/>
    </row>
    <row r="8137">
      <c r="A8137" s="8" t="inlineStr">
        <is>
          <t>CANON-202605-008163</t>
        </is>
      </c>
      <c r="B8137" s="9" t="inlineStr">
        <is>
          <t>2026-05</t>
        </is>
      </c>
      <c r="C8137" s="10" t="n">
        <v>46169</v>
      </c>
      <c r="D8137" s="9" t="inlineStr">
        <is>
          <t>Bound</t>
        </is>
      </c>
      <c r="E8137" s="8" t="inlineStr">
        <is>
          <t>Everett Delacroix</t>
        </is>
      </c>
      <c r="F8137" s="11" t="n">
        <v>1996</v>
      </c>
      <c r="G8137" s="8" t="inlineStr">
        <is>
          <t>Aston Martin</t>
        </is>
      </c>
      <c r="H8137" s="8" t="inlineStr">
        <is>
          <t>DB12</t>
        </is>
      </c>
      <c r="I8137" s="8" t="inlineStr">
        <is>
          <t>N7V2R7B0W8U31E0Z1</t>
        </is>
      </c>
      <c r="J8137" s="8" t="inlineStr">
        <is>
          <t>02 - Sports / GT</t>
        </is>
      </c>
      <c r="K8137" s="12" t="n">
        <v>465000</v>
      </c>
      <c r="L8137" s="8" t="inlineStr">
        <is>
          <t>California</t>
        </is>
      </c>
      <c r="M8137" s="13" t="n">
        <v>8883.25</v>
      </c>
      <c r="N8137" s="13" t="n">
        <v>6904.06</v>
      </c>
      <c r="O8137" s="8" t="n"/>
    </row>
    <row r="8138">
      <c r="A8138" s="8" t="inlineStr">
        <is>
          <t>CANON-202605-008165</t>
        </is>
      </c>
      <c r="B8138" s="9" t="inlineStr">
        <is>
          <t>2026-05</t>
        </is>
      </c>
      <c r="C8138" s="10" t="n">
        <v>46150</v>
      </c>
      <c r="D8138" s="9" t="inlineStr">
        <is>
          <t>Bound</t>
        </is>
      </c>
      <c r="E8138" s="8" t="inlineStr">
        <is>
          <t>Desmond Blackwood</t>
        </is>
      </c>
      <c r="F8138" s="11" t="n">
        <v>2015</v>
      </c>
      <c r="G8138" s="8" t="inlineStr">
        <is>
          <t>Aston Martin</t>
        </is>
      </c>
      <c r="H8138" s="8" t="inlineStr">
        <is>
          <t>DB12</t>
        </is>
      </c>
      <c r="I8138" s="8" t="inlineStr">
        <is>
          <t>GMEJACAEAFMPRRZ4N</t>
        </is>
      </c>
      <c r="J8138" s="8" t="inlineStr">
        <is>
          <t>02 - Sports / GT</t>
        </is>
      </c>
      <c r="K8138" s="12" t="n">
        <v>400000</v>
      </c>
      <c r="L8138" s="8" t="inlineStr">
        <is>
          <t>New Mexico</t>
        </is>
      </c>
      <c r="M8138" s="13" t="n">
        <v>7245.28</v>
      </c>
      <c r="N8138" s="13" t="n">
        <v>5631.03</v>
      </c>
      <c r="O8138" s="8" t="n"/>
    </row>
    <row r="8139">
      <c r="A8139" s="8" t="inlineStr">
        <is>
          <t>CANON-202605-008166</t>
        </is>
      </c>
      <c r="B8139" s="9" t="inlineStr">
        <is>
          <t>2026-05</t>
        </is>
      </c>
      <c r="C8139" s="10" t="n">
        <v>46164</v>
      </c>
      <c r="D8139" s="9" t="inlineStr">
        <is>
          <t>Bound</t>
        </is>
      </c>
      <c r="E8139" s="8" t="inlineStr">
        <is>
          <t>Emiliano Bellandi</t>
        </is>
      </c>
      <c r="F8139" s="11" t="n">
        <v>2021</v>
      </c>
      <c r="G8139" s="8" t="inlineStr">
        <is>
          <t>Jaguar</t>
        </is>
      </c>
      <c r="H8139" s="8" t="inlineStr">
        <is>
          <t>E-Type Series 1</t>
        </is>
      </c>
      <c r="I8139" s="8" t="inlineStr">
        <is>
          <t>N9MRR8TG9GNAU7Y1B</t>
        </is>
      </c>
      <c r="J8139" s="8" t="inlineStr">
        <is>
          <t>07 - Post-War Classic (1946-1972)</t>
        </is>
      </c>
      <c r="K8139" s="12" t="n">
        <v>430000</v>
      </c>
      <c r="L8139" s="8" t="inlineStr">
        <is>
          <t>Vermont</t>
        </is>
      </c>
      <c r="M8139" s="13" t="n">
        <v>4751.09</v>
      </c>
      <c r="N8139" s="13" t="n">
        <v>3692.55</v>
      </c>
      <c r="O8139" s="8" t="n"/>
    </row>
    <row r="8140">
      <c r="A8140" s="8" t="inlineStr">
        <is>
          <t>CANON-202605-008167</t>
        </is>
      </c>
      <c r="B8140" s="9" t="inlineStr">
        <is>
          <t>2026-05</t>
        </is>
      </c>
      <c r="C8140" s="10" t="n">
        <v>46153</v>
      </c>
      <c r="D8140" s="9" t="inlineStr">
        <is>
          <t>Bound</t>
        </is>
      </c>
      <c r="E8140" s="8" t="inlineStr">
        <is>
          <t>Lorenzo Delacroix</t>
        </is>
      </c>
      <c r="F8140" s="11" t="n">
        <v>1958</v>
      </c>
      <c r="G8140" s="8" t="inlineStr">
        <is>
          <t>Bentley</t>
        </is>
      </c>
      <c r="H8140" s="8" t="inlineStr">
        <is>
          <t>4.5 Litre</t>
        </is>
      </c>
      <c r="I8140" s="8" t="inlineStr">
        <is>
          <t>1NGRMWEAP6G5E3FJE</t>
        </is>
      </c>
      <c r="J8140" s="8" t="inlineStr">
        <is>
          <t>06 - Vintage Pre-War (pre-1946)</t>
        </is>
      </c>
      <c r="K8140" s="12" t="n">
        <v>665000</v>
      </c>
      <c r="L8140" s="8" t="inlineStr">
        <is>
          <t>Massachusetts</t>
        </is>
      </c>
      <c r="M8140" s="13" t="n">
        <v>5959.91</v>
      </c>
      <c r="N8140" s="13" t="n">
        <v>4632.04</v>
      </c>
      <c r="O8140" s="8" t="n"/>
    </row>
    <row r="8141">
      <c r="A8141" s="8" t="inlineStr">
        <is>
          <t>CANON-202605-008168</t>
        </is>
      </c>
      <c r="B8141" s="9" t="inlineStr">
        <is>
          <t>2026-05</t>
        </is>
      </c>
      <c r="C8141" s="10" t="n">
        <v>46166</v>
      </c>
      <c r="D8141" s="9" t="inlineStr">
        <is>
          <t>Bound</t>
        </is>
      </c>
      <c r="E8141" s="8" t="inlineStr">
        <is>
          <t>Ottilie Farkas</t>
        </is>
      </c>
      <c r="F8141" s="11" t="n">
        <v>2022</v>
      </c>
      <c r="G8141" s="8" t="inlineStr">
        <is>
          <t>Lamborghini</t>
        </is>
      </c>
      <c r="H8141" s="8" t="inlineStr">
        <is>
          <t>Huracan EVO</t>
        </is>
      </c>
      <c r="I8141" s="8" t="inlineStr">
        <is>
          <t>DMEH01Z0M2WHNT7KN</t>
        </is>
      </c>
      <c r="J8141" s="8" t="inlineStr">
        <is>
          <t>03 - Supercar</t>
        </is>
      </c>
      <c r="K8141" s="12" t="n">
        <v>1950000</v>
      </c>
      <c r="L8141" s="8" t="inlineStr">
        <is>
          <t>North Dakota</t>
        </is>
      </c>
      <c r="M8141" s="13" t="n">
        <v>30022.64</v>
      </c>
      <c r="N8141" s="13" t="n">
        <v>23333.6</v>
      </c>
      <c r="O8141" s="8" t="n"/>
    </row>
    <row r="8142">
      <c r="A8142" s="8" t="inlineStr">
        <is>
          <t>CANON-202605-008169</t>
        </is>
      </c>
      <c r="B8142" s="9" t="inlineStr">
        <is>
          <t>2026-05</t>
        </is>
      </c>
      <c r="C8142" s="10" t="n">
        <v>46169</v>
      </c>
      <c r="D8142" s="9" t="inlineStr">
        <is>
          <t>Bound</t>
        </is>
      </c>
      <c r="E8142" s="8" t="inlineStr">
        <is>
          <t>Anouk Larsson</t>
        </is>
      </c>
      <c r="F8142" s="11" t="n">
        <v>2010</v>
      </c>
      <c r="G8142" s="8" t="inlineStr">
        <is>
          <t>Aston Martin</t>
        </is>
      </c>
      <c r="H8142" s="8" t="inlineStr">
        <is>
          <t>DB12</t>
        </is>
      </c>
      <c r="I8142" s="8" t="inlineStr">
        <is>
          <t>KAZ2CBLCKTXERPXN0</t>
        </is>
      </c>
      <c r="J8142" s="8" t="inlineStr">
        <is>
          <t>02 - Sports / GT</t>
        </is>
      </c>
      <c r="K8142" s="12" t="n">
        <v>300000</v>
      </c>
      <c r="L8142" s="8" t="inlineStr">
        <is>
          <t>Illinois</t>
        </is>
      </c>
      <c r="M8142" s="13" t="n">
        <v>5773.58</v>
      </c>
      <c r="N8142" s="13" t="n">
        <v>4487.23</v>
      </c>
      <c r="O8142" s="8" t="n"/>
    </row>
    <row r="8143">
      <c r="A8143" s="8" t="inlineStr">
        <is>
          <t>CANON-202605-008170</t>
        </is>
      </c>
      <c r="B8143" s="9" t="inlineStr">
        <is>
          <t>2026-05</t>
        </is>
      </c>
      <c r="C8143" s="10" t="n">
        <v>46170</v>
      </c>
      <c r="D8143" s="9" t="inlineStr">
        <is>
          <t>Bound</t>
        </is>
      </c>
      <c r="E8143" s="8" t="inlineStr">
        <is>
          <t>Leopold Blackwood</t>
        </is>
      </c>
      <c r="F8143" s="11" t="n">
        <v>2014</v>
      </c>
      <c r="G8143" s="8" t="inlineStr">
        <is>
          <t>Jaguar</t>
        </is>
      </c>
      <c r="H8143" s="8" t="inlineStr">
        <is>
          <t>E-Type Series 1</t>
        </is>
      </c>
      <c r="I8143" s="8" t="inlineStr">
        <is>
          <t>WL4H6BWNHU91R9X21</t>
        </is>
      </c>
      <c r="J8143" s="8" t="inlineStr">
        <is>
          <t>07 - Post-War Classic (1946-1972)</t>
        </is>
      </c>
      <c r="K8143" s="12" t="n">
        <v>290000</v>
      </c>
      <c r="L8143" s="8" t="inlineStr">
        <is>
          <t>Oklahoma</t>
        </is>
      </c>
      <c r="M8143" s="13" t="n">
        <v>3309.28</v>
      </c>
      <c r="N8143" s="13" t="n">
        <v>2571.97</v>
      </c>
      <c r="O8143" s="8" t="n"/>
    </row>
    <row r="8144">
      <c r="A8144" s="8" t="inlineStr">
        <is>
          <t>CANON-202605-008171</t>
        </is>
      </c>
      <c r="B8144" s="9" t="inlineStr">
        <is>
          <t>2026-05</t>
        </is>
      </c>
      <c r="C8144" s="10" t="n">
        <v>46155</v>
      </c>
      <c r="D8144" s="9" t="inlineStr">
        <is>
          <t>Bound</t>
        </is>
      </c>
      <c r="E8144" s="8" t="inlineStr">
        <is>
          <t>Priya Vandermeer</t>
        </is>
      </c>
      <c r="F8144" s="11" t="n">
        <v>1968</v>
      </c>
      <c r="G8144" s="8" t="inlineStr">
        <is>
          <t>BMW</t>
        </is>
      </c>
      <c r="H8144" s="8" t="inlineStr">
        <is>
          <t>M8 Competition</t>
        </is>
      </c>
      <c r="I8144" s="8" t="inlineStr">
        <is>
          <t>U51A3NMRBZW298DC3</t>
        </is>
      </c>
      <c r="J8144" s="8" t="inlineStr">
        <is>
          <t>02 - Sports / GT</t>
        </is>
      </c>
      <c r="K8144" s="12" t="n">
        <v>350000</v>
      </c>
      <c r="L8144" s="8" t="inlineStr">
        <is>
          <t>Texas</t>
        </is>
      </c>
      <c r="M8144" s="13" t="n">
        <v>5695.75</v>
      </c>
      <c r="N8144" s="13" t="n">
        <v>4426.74</v>
      </c>
      <c r="O8144" s="8" t="n"/>
    </row>
    <row r="8145">
      <c r="A8145" s="8" t="inlineStr">
        <is>
          <t>CANON-202605-008173</t>
        </is>
      </c>
      <c r="B8145" s="9" t="inlineStr">
        <is>
          <t>2026-05</t>
        </is>
      </c>
      <c r="C8145" s="10" t="n">
        <v>46158</v>
      </c>
      <c r="D8145" s="9" t="inlineStr">
        <is>
          <t>Bound</t>
        </is>
      </c>
      <c r="E8145" s="8" t="inlineStr">
        <is>
          <t>Marisol Rourke</t>
        </is>
      </c>
      <c r="F8145" s="11" t="n">
        <v>1956</v>
      </c>
      <c r="G8145" s="8" t="inlineStr">
        <is>
          <t>Maserati</t>
        </is>
      </c>
      <c r="H8145" s="8" t="inlineStr">
        <is>
          <t>GranTurismo</t>
        </is>
      </c>
      <c r="I8145" s="8" t="inlineStr">
        <is>
          <t>4177NNW3FWWR30B1V</t>
        </is>
      </c>
      <c r="J8145" s="8" t="inlineStr">
        <is>
          <t>02 - Sports / GT</t>
        </is>
      </c>
      <c r="K8145" s="12" t="n">
        <v>235000</v>
      </c>
      <c r="L8145" s="8" t="inlineStr">
        <is>
          <t>Alabama</t>
        </is>
      </c>
      <c r="M8145" s="13" t="n">
        <v>5180.64</v>
      </c>
      <c r="N8145" s="13" t="n">
        <v>4026.39</v>
      </c>
      <c r="O8145" s="8" t="n"/>
    </row>
    <row r="8146">
      <c r="A8146" s="8" t="inlineStr">
        <is>
          <t>CANON-202605-008174</t>
        </is>
      </c>
      <c r="B8146" s="9" t="inlineStr">
        <is>
          <t>2026-05</t>
        </is>
      </c>
      <c r="C8146" s="10" t="n">
        <v>46150</v>
      </c>
      <c r="D8146" s="9" t="inlineStr">
        <is>
          <t>Bound</t>
        </is>
      </c>
      <c r="E8146" s="8" t="inlineStr">
        <is>
          <t>Ingrid Chattopadhyay</t>
        </is>
      </c>
      <c r="F8146" s="11" t="n">
        <v>1983</v>
      </c>
      <c r="G8146" s="8" t="inlineStr">
        <is>
          <t>Maserati</t>
        </is>
      </c>
      <c r="H8146" s="8" t="inlineStr">
        <is>
          <t>GranTurismo</t>
        </is>
      </c>
      <c r="I8146" s="8" t="inlineStr">
        <is>
          <t>3U4E55GSTKGKUTBN7</t>
        </is>
      </c>
      <c r="J8146" s="8" t="inlineStr">
        <is>
          <t>02 - Sports / GT</t>
        </is>
      </c>
      <c r="K8146" s="12" t="n">
        <v>935000</v>
      </c>
      <c r="L8146" s="8" t="inlineStr">
        <is>
          <t>Ohio</t>
        </is>
      </c>
      <c r="M8146" s="13" t="n">
        <v>15939.1</v>
      </c>
      <c r="N8146" s="13" t="n">
        <v>12387.87</v>
      </c>
      <c r="O8146" s="8" t="n"/>
    </row>
    <row r="8147">
      <c r="A8147" s="8" t="inlineStr">
        <is>
          <t>CANON-202605-008175</t>
        </is>
      </c>
      <c r="B8147" s="9" t="inlineStr">
        <is>
          <t>2026-05</t>
        </is>
      </c>
      <c r="C8147" s="10" t="n">
        <v>46160</v>
      </c>
      <c r="D8147" s="9" t="inlineStr">
        <is>
          <t>Bound</t>
        </is>
      </c>
      <c r="E8147" s="8" t="inlineStr">
        <is>
          <t>Saoirse Delacroix</t>
        </is>
      </c>
      <c r="F8147" s="11" t="n">
        <v>1960</v>
      </c>
      <c r="G8147" s="8" t="inlineStr">
        <is>
          <t>BMW</t>
        </is>
      </c>
      <c r="H8147" s="8" t="inlineStr">
        <is>
          <t>M8 Competition</t>
        </is>
      </c>
      <c r="I8147" s="8" t="inlineStr">
        <is>
          <t>SS5GBWVNTMKR5NFCZ</t>
        </is>
      </c>
      <c r="J8147" s="8" t="inlineStr">
        <is>
          <t>02 - Sports / GT</t>
        </is>
      </c>
      <c r="K8147" s="12" t="n">
        <v>330000</v>
      </c>
      <c r="L8147" s="8" t="inlineStr">
        <is>
          <t>New York</t>
        </is>
      </c>
      <c r="M8147" s="13" t="n">
        <v>5977.36</v>
      </c>
      <c r="N8147" s="13" t="n">
        <v>4645.6</v>
      </c>
      <c r="O8147" s="8" t="n"/>
    </row>
    <row r="8148">
      <c r="A8148" s="8" t="inlineStr">
        <is>
          <t>CANON-202605-008176</t>
        </is>
      </c>
      <c r="B8148" s="9" t="inlineStr">
        <is>
          <t>2026-05</t>
        </is>
      </c>
      <c r="C8148" s="10" t="n">
        <v>46154</v>
      </c>
      <c r="D8148" s="9" t="inlineStr">
        <is>
          <t>Bound</t>
        </is>
      </c>
      <c r="E8148" s="8" t="inlineStr">
        <is>
          <t>Noor Blackwood</t>
        </is>
      </c>
      <c r="F8148" s="11" t="n">
        <v>1962</v>
      </c>
      <c r="G8148" s="8" t="inlineStr">
        <is>
          <t>Porsche</t>
        </is>
      </c>
      <c r="H8148" s="8" t="inlineStr">
        <is>
          <t>911 Turbo S</t>
        </is>
      </c>
      <c r="I8148" s="8" t="inlineStr">
        <is>
          <t>YCWS3HM1P3HM6NGDK</t>
        </is>
      </c>
      <c r="J8148" s="8" t="inlineStr">
        <is>
          <t>02 - Sports / GT</t>
        </is>
      </c>
      <c r="K8148" s="12" t="n">
        <v>295000</v>
      </c>
      <c r="L8148" s="8" t="inlineStr">
        <is>
          <t>Washington</t>
        </is>
      </c>
      <c r="M8148" s="13" t="n">
        <v>4007.55</v>
      </c>
      <c r="N8148" s="13" t="n">
        <v>3114.67</v>
      </c>
      <c r="O8148" s="8" t="n"/>
    </row>
    <row r="8149">
      <c r="A8149" s="8" t="inlineStr">
        <is>
          <t>CANON-202605-008177</t>
        </is>
      </c>
      <c r="B8149" s="9" t="inlineStr">
        <is>
          <t>2026-05</t>
        </is>
      </c>
      <c r="C8149" s="10" t="n">
        <v>46143</v>
      </c>
      <c r="D8149" s="9" t="inlineStr">
        <is>
          <t>Bound</t>
        </is>
      </c>
      <c r="E8149" s="8" t="inlineStr">
        <is>
          <t>Saoirse Whitlock</t>
        </is>
      </c>
      <c r="F8149" s="11" t="n">
        <v>2001</v>
      </c>
      <c r="G8149" s="8" t="inlineStr">
        <is>
          <t>Ferrari</t>
        </is>
      </c>
      <c r="H8149" s="8" t="inlineStr">
        <is>
          <t>296 GTB</t>
        </is>
      </c>
      <c r="I8149" s="8" t="inlineStr">
        <is>
          <t>CDF7M3DPMHRRP2HZJ</t>
        </is>
      </c>
      <c r="J8149" s="8" t="inlineStr">
        <is>
          <t>03 - Supercar</t>
        </is>
      </c>
      <c r="K8149" s="12" t="n">
        <v>1350000</v>
      </c>
      <c r="L8149" s="8" t="inlineStr">
        <is>
          <t>Colorado</t>
        </is>
      </c>
      <c r="M8149" s="13" t="n">
        <v>22415.09</v>
      </c>
      <c r="N8149" s="13" t="n">
        <v>17421.01</v>
      </c>
      <c r="O8149" s="8" t="n"/>
    </row>
    <row r="8150">
      <c r="A8150" s="8" t="inlineStr">
        <is>
          <t>CANON-202605-008178</t>
        </is>
      </c>
      <c r="B8150" s="9" t="inlineStr">
        <is>
          <t>2026-05</t>
        </is>
      </c>
      <c r="C8150" s="10" t="n">
        <v>46152</v>
      </c>
      <c r="D8150" s="9" t="inlineStr">
        <is>
          <t>Bound</t>
        </is>
      </c>
      <c r="E8150" s="8" t="inlineStr">
        <is>
          <t>Ingrid Bellandi</t>
        </is>
      </c>
      <c r="F8150" s="11" t="n">
        <v>2002</v>
      </c>
      <c r="G8150" s="8" t="inlineStr">
        <is>
          <t>Maserati</t>
        </is>
      </c>
      <c r="H8150" s="8" t="inlineStr">
        <is>
          <t>GranTurismo</t>
        </is>
      </c>
      <c r="I8150" s="8" t="inlineStr">
        <is>
          <t>JBDKP6XZ8CF6S7SVF</t>
        </is>
      </c>
      <c r="J8150" s="8" t="inlineStr">
        <is>
          <t>02 - Sports / GT</t>
        </is>
      </c>
      <c r="K8150" s="12" t="n">
        <v>425000</v>
      </c>
      <c r="L8150" s="8" t="inlineStr">
        <is>
          <t>Mississippi</t>
        </is>
      </c>
      <c r="M8150" s="13" t="n">
        <v>7156.84</v>
      </c>
      <c r="N8150" s="13" t="n">
        <v>5562.3</v>
      </c>
      <c r="O8150" s="8" t="n"/>
    </row>
    <row r="8151">
      <c r="A8151" s="8" t="inlineStr">
        <is>
          <t>CANON-202605-008179</t>
        </is>
      </c>
      <c r="B8151" s="9" t="inlineStr">
        <is>
          <t>2026-05</t>
        </is>
      </c>
      <c r="C8151" s="10" t="n">
        <v>46170</v>
      </c>
      <c r="D8151" s="9" t="inlineStr">
        <is>
          <t>Bound</t>
        </is>
      </c>
      <c r="E8151" s="8" t="inlineStr">
        <is>
          <t>Noor Merriweather</t>
        </is>
      </c>
      <c r="F8151" s="11" t="n">
        <v>1960</v>
      </c>
      <c r="G8151" s="8" t="inlineStr">
        <is>
          <t>McLaren</t>
        </is>
      </c>
      <c r="H8151" s="8" t="inlineStr">
        <is>
          <t>750S</t>
        </is>
      </c>
      <c r="I8151" s="8" t="inlineStr">
        <is>
          <t>C3G9VKDN7VVF06GGN</t>
        </is>
      </c>
      <c r="J8151" s="8" t="inlineStr">
        <is>
          <t>03 - Supercar</t>
        </is>
      </c>
      <c r="K8151" s="12" t="n">
        <v>1570000</v>
      </c>
      <c r="L8151" s="8" t="inlineStr">
        <is>
          <t>Pennsylvania</t>
        </is>
      </c>
      <c r="M8151" s="13" t="n">
        <v>23698.11</v>
      </c>
      <c r="N8151" s="13" t="n">
        <v>18418.17</v>
      </c>
      <c r="O8151" s="8" t="n"/>
    </row>
    <row r="8152">
      <c r="A8152" s="8" t="inlineStr">
        <is>
          <t>CANON-202605-008180</t>
        </is>
      </c>
      <c r="B8152" s="9" t="inlineStr">
        <is>
          <t>2026-05</t>
        </is>
      </c>
      <c r="C8152" s="10" t="n">
        <v>46159</v>
      </c>
      <c r="D8152" s="9" t="inlineStr">
        <is>
          <t>Bound</t>
        </is>
      </c>
      <c r="E8152" s="8" t="inlineStr">
        <is>
          <t>Callum Underwood</t>
        </is>
      </c>
      <c r="F8152" s="11" t="n">
        <v>1978</v>
      </c>
      <c r="G8152" s="8" t="inlineStr">
        <is>
          <t>Aston Martin</t>
        </is>
      </c>
      <c r="H8152" s="8" t="inlineStr">
        <is>
          <t>DB12</t>
        </is>
      </c>
      <c r="I8152" s="8" t="inlineStr">
        <is>
          <t>GP976SXHMRTB5LJVX</t>
        </is>
      </c>
      <c r="J8152" s="8" t="inlineStr">
        <is>
          <t>02 - Sports / GT</t>
        </is>
      </c>
      <c r="K8152" s="12" t="n">
        <v>150000</v>
      </c>
      <c r="L8152" s="8" t="inlineStr">
        <is>
          <t>Nebraska</t>
        </is>
      </c>
      <c r="M8152" s="13" t="n">
        <v>3384.91</v>
      </c>
      <c r="N8152" s="13" t="n">
        <v>2630.75</v>
      </c>
      <c r="O8152" s="8" t="n"/>
    </row>
    <row r="8153">
      <c r="A8153" s="8" t="inlineStr">
        <is>
          <t>CANON-202605-008181</t>
        </is>
      </c>
      <c r="B8153" s="9" t="inlineStr">
        <is>
          <t>2026-05</t>
        </is>
      </c>
      <c r="C8153" s="10" t="n">
        <v>46157</v>
      </c>
      <c r="D8153" s="9" t="inlineStr">
        <is>
          <t>Bound</t>
        </is>
      </c>
      <c r="E8153" s="8" t="inlineStr">
        <is>
          <t>Beatrix Ashcombe</t>
        </is>
      </c>
      <c r="F8153" s="11" t="n">
        <v>1969</v>
      </c>
      <c r="G8153" s="8" t="inlineStr">
        <is>
          <t>Bentley</t>
        </is>
      </c>
      <c r="H8153" s="8" t="inlineStr">
        <is>
          <t>Continental GT</t>
        </is>
      </c>
      <c r="I8153" s="8" t="inlineStr">
        <is>
          <t>2PAS35CM63WWT6PRK</t>
        </is>
      </c>
      <c r="J8153" s="8" t="inlineStr">
        <is>
          <t>02 - Sports / GT</t>
        </is>
      </c>
      <c r="K8153" s="12" t="n">
        <v>590000</v>
      </c>
      <c r="L8153" s="8" t="inlineStr">
        <is>
          <t>Virginia</t>
        </is>
      </c>
      <c r="M8153" s="13" t="n">
        <v>7887.08</v>
      </c>
      <c r="N8153" s="13" t="n">
        <v>6129.84</v>
      </c>
      <c r="O8153" s="8" t="n"/>
    </row>
    <row r="8154">
      <c r="A8154" s="8" t="inlineStr">
        <is>
          <t>CANON-202605-008182</t>
        </is>
      </c>
      <c r="B8154" s="9" t="inlineStr">
        <is>
          <t>2026-05</t>
        </is>
      </c>
      <c r="C8154" s="10" t="n">
        <v>46167</v>
      </c>
      <c r="D8154" s="9" t="inlineStr">
        <is>
          <t>Bound</t>
        </is>
      </c>
      <c r="E8154" s="8" t="inlineStr">
        <is>
          <t>Horace Vandermeer</t>
        </is>
      </c>
      <c r="F8154" s="11" t="n">
        <v>1995</v>
      </c>
      <c r="G8154" s="8" t="inlineStr">
        <is>
          <t>BMW</t>
        </is>
      </c>
      <c r="H8154" s="8" t="inlineStr">
        <is>
          <t>M8 Competition</t>
        </is>
      </c>
      <c r="I8154" s="8" t="inlineStr">
        <is>
          <t>T72YDE4WCNR9181U5</t>
        </is>
      </c>
      <c r="J8154" s="8" t="inlineStr">
        <is>
          <t>02 - Sports / GT</t>
        </is>
      </c>
      <c r="K8154" s="12" t="n">
        <v>950000</v>
      </c>
      <c r="L8154" s="8" t="inlineStr">
        <is>
          <t>Washington</t>
        </is>
      </c>
      <c r="M8154" s="13" t="n">
        <v>11184.91</v>
      </c>
      <c r="N8154" s="13" t="n">
        <v>8692.91</v>
      </c>
      <c r="O8154" s="8" t="n"/>
    </row>
    <row r="8155">
      <c r="A8155" s="8" t="inlineStr">
        <is>
          <t>CANON-202605-008183</t>
        </is>
      </c>
      <c r="B8155" s="9" t="inlineStr">
        <is>
          <t>2026-05</t>
        </is>
      </c>
      <c r="C8155" s="10" t="n">
        <v>46154</v>
      </c>
      <c r="D8155" s="9" t="inlineStr">
        <is>
          <t>Bound</t>
        </is>
      </c>
      <c r="E8155" s="8" t="inlineStr">
        <is>
          <t>Everett Castellanos</t>
        </is>
      </c>
      <c r="F8155" s="11" t="n">
        <v>1996</v>
      </c>
      <c r="G8155" s="8" t="inlineStr">
        <is>
          <t>Porsche</t>
        </is>
      </c>
      <c r="H8155" s="8" t="inlineStr">
        <is>
          <t>911 Turbo S</t>
        </is>
      </c>
      <c r="I8155" s="8" t="inlineStr">
        <is>
          <t>9U8WE7UWN37D52KWJ</t>
        </is>
      </c>
      <c r="J8155" s="8" t="inlineStr">
        <is>
          <t>02 - Sports / GT</t>
        </is>
      </c>
      <c r="K8155" s="12" t="n">
        <v>505000</v>
      </c>
      <c r="L8155" s="8" t="inlineStr">
        <is>
          <t>Florida</t>
        </is>
      </c>
      <c r="M8155" s="13" t="n">
        <v>8794.620000000001</v>
      </c>
      <c r="N8155" s="13" t="n">
        <v>6835.18</v>
      </c>
      <c r="O8155" s="8" t="n"/>
    </row>
    <row r="8156">
      <c r="A8156" s="8" t="inlineStr">
        <is>
          <t>CANON-202605-008184</t>
        </is>
      </c>
      <c r="B8156" s="9" t="inlineStr">
        <is>
          <t>2026-05</t>
        </is>
      </c>
      <c r="C8156" s="10" t="n">
        <v>46161</v>
      </c>
      <c r="D8156" s="9" t="inlineStr">
        <is>
          <t>Bound</t>
        </is>
      </c>
      <c r="E8156" s="8" t="inlineStr">
        <is>
          <t>Horace Fairweather</t>
        </is>
      </c>
      <c r="F8156" s="11" t="n">
        <v>1960</v>
      </c>
      <c r="G8156" s="8" t="inlineStr">
        <is>
          <t>Porsche</t>
        </is>
      </c>
      <c r="H8156" s="8" t="inlineStr">
        <is>
          <t>911 Turbo S</t>
        </is>
      </c>
      <c r="I8156" s="8" t="inlineStr">
        <is>
          <t>ST72CZN7KEWERBJHE</t>
        </is>
      </c>
      <c r="J8156" s="8" t="inlineStr">
        <is>
          <t>02 - Sports / GT</t>
        </is>
      </c>
      <c r="K8156" s="12" t="n">
        <v>565000</v>
      </c>
      <c r="L8156" s="8" t="inlineStr">
        <is>
          <t>New York</t>
        </is>
      </c>
      <c r="M8156" s="13" t="n">
        <v>8869.43</v>
      </c>
      <c r="N8156" s="13" t="n">
        <v>6893.32</v>
      </c>
      <c r="O8156" s="8" t="n"/>
    </row>
    <row r="8157">
      <c r="A8157" s="8" t="inlineStr">
        <is>
          <t>CANON-202605-008188</t>
        </is>
      </c>
      <c r="B8157" s="9" t="inlineStr">
        <is>
          <t>2026-05</t>
        </is>
      </c>
      <c r="C8157" s="10" t="n">
        <v>46167</v>
      </c>
      <c r="D8157" s="9" t="inlineStr">
        <is>
          <t>Bound</t>
        </is>
      </c>
      <c r="E8157" s="8" t="inlineStr">
        <is>
          <t>Marisol Larsson</t>
        </is>
      </c>
      <c r="F8157" s="11" t="n">
        <v>1972</v>
      </c>
      <c r="G8157" s="8" t="inlineStr">
        <is>
          <t>Bentley</t>
        </is>
      </c>
      <c r="H8157" s="8" t="inlineStr">
        <is>
          <t>Continental GT</t>
        </is>
      </c>
      <c r="I8157" s="8" t="inlineStr">
        <is>
          <t>N56LZ3934Y6DRVF0P</t>
        </is>
      </c>
      <c r="J8157" s="8" t="inlineStr">
        <is>
          <t>02 - Sports / GT</t>
        </is>
      </c>
      <c r="K8157" s="12" t="n">
        <v>495000</v>
      </c>
      <c r="L8157" s="8" t="inlineStr">
        <is>
          <t>Michigan</t>
        </is>
      </c>
      <c r="M8157" s="13" t="n">
        <v>10857.31</v>
      </c>
      <c r="N8157" s="13" t="n">
        <v>8438.299999999999</v>
      </c>
      <c r="O8157" s="8" t="n"/>
    </row>
    <row r="8158">
      <c r="A8158" s="8" t="inlineStr">
        <is>
          <t>CANON-202605-008190</t>
        </is>
      </c>
      <c r="B8158" s="9" t="inlineStr">
        <is>
          <t>2026-05</t>
        </is>
      </c>
      <c r="C8158" s="10" t="n">
        <v>46172</v>
      </c>
      <c r="D8158" s="9" t="inlineStr">
        <is>
          <t>Bound</t>
        </is>
      </c>
      <c r="E8158" s="8" t="inlineStr">
        <is>
          <t>Desmond Larsson</t>
        </is>
      </c>
      <c r="F8158" s="11" t="n">
        <v>2016</v>
      </c>
      <c r="G8158" s="8" t="inlineStr">
        <is>
          <t>Maserati</t>
        </is>
      </c>
      <c r="H8158" s="8" t="inlineStr">
        <is>
          <t>GranTurismo</t>
        </is>
      </c>
      <c r="I8158" s="8" t="inlineStr">
        <is>
          <t>DZ9A308P4ZWAXJF67</t>
        </is>
      </c>
      <c r="J8158" s="8" t="inlineStr">
        <is>
          <t>02 - Sports / GT</t>
        </is>
      </c>
      <c r="K8158" s="12" t="n">
        <v>395000</v>
      </c>
      <c r="L8158" s="8" t="inlineStr">
        <is>
          <t>California</t>
        </is>
      </c>
      <c r="M8158" s="13" t="n">
        <v>7545.99</v>
      </c>
      <c r="N8158" s="13" t="n">
        <v>5864.74</v>
      </c>
      <c r="O8158" s="8" t="n"/>
    </row>
    <row r="8159">
      <c r="A8159" s="8" t="inlineStr">
        <is>
          <t>CANON-202605-008191</t>
        </is>
      </c>
      <c r="B8159" s="9" t="inlineStr">
        <is>
          <t>2026-05</t>
        </is>
      </c>
      <c r="C8159" s="10" t="n">
        <v>46162</v>
      </c>
      <c r="D8159" s="9" t="inlineStr">
        <is>
          <t>Bound</t>
        </is>
      </c>
      <c r="E8159" s="8" t="inlineStr">
        <is>
          <t>Marisol Nakashima</t>
        </is>
      </c>
      <c r="F8159" s="11" t="n">
        <v>1968</v>
      </c>
      <c r="G8159" s="8" t="inlineStr">
        <is>
          <t>BMW</t>
        </is>
      </c>
      <c r="H8159" s="8" t="inlineStr">
        <is>
          <t>M8 Competition</t>
        </is>
      </c>
      <c r="I8159" s="8" t="inlineStr">
        <is>
          <t>YHVU9UFMEJGHSSA2K</t>
        </is>
      </c>
      <c r="J8159" s="8" t="inlineStr">
        <is>
          <t>02 - Sports / GT</t>
        </is>
      </c>
      <c r="K8159" s="12" t="n">
        <v>325000</v>
      </c>
      <c r="L8159" s="8" t="inlineStr">
        <is>
          <t>Arizona</t>
        </is>
      </c>
      <c r="M8159" s="13" t="n">
        <v>4645.05</v>
      </c>
      <c r="N8159" s="13" t="n">
        <v>3610.13</v>
      </c>
      <c r="O8159" s="8" t="n"/>
    </row>
    <row r="8160">
      <c r="A8160" s="8" t="inlineStr">
        <is>
          <t>CANON-202605-008192</t>
        </is>
      </c>
      <c r="B8160" s="9" t="inlineStr">
        <is>
          <t>2026-05</t>
        </is>
      </c>
      <c r="C8160" s="10" t="n">
        <v>46173</v>
      </c>
      <c r="D8160" s="9" t="inlineStr">
        <is>
          <t>Bound</t>
        </is>
      </c>
      <c r="E8160" s="8" t="inlineStr">
        <is>
          <t>Ramona Delacroix</t>
        </is>
      </c>
      <c r="F8160" s="11" t="n">
        <v>1967</v>
      </c>
      <c r="G8160" s="8" t="inlineStr">
        <is>
          <t>Aston Martin</t>
        </is>
      </c>
      <c r="H8160" s="8" t="inlineStr">
        <is>
          <t>DB5</t>
        </is>
      </c>
      <c r="I8160" s="8" t="inlineStr">
        <is>
          <t>M5NEDV4KB8TJXR8JG</t>
        </is>
      </c>
      <c r="J8160" s="8" t="inlineStr">
        <is>
          <t>07 - Post-War Classic (1946-1972)</t>
        </is>
      </c>
      <c r="K8160" s="12" t="n">
        <v>1950000</v>
      </c>
      <c r="L8160" s="8" t="inlineStr">
        <is>
          <t>Michigan</t>
        </is>
      </c>
      <c r="M8160" s="13" t="n">
        <v>21670.75</v>
      </c>
      <c r="N8160" s="13" t="n">
        <v>16842.51</v>
      </c>
      <c r="O8160" s="8" t="n"/>
    </row>
    <row r="8161">
      <c r="A8161" s="8" t="inlineStr">
        <is>
          <t>CANON-202605-008193</t>
        </is>
      </c>
      <c r="B8161" s="9" t="inlineStr">
        <is>
          <t>2026-05</t>
        </is>
      </c>
      <c r="C8161" s="10" t="n">
        <v>46161</v>
      </c>
      <c r="D8161" s="9" t="inlineStr">
        <is>
          <t>Bound</t>
        </is>
      </c>
      <c r="E8161" s="8" t="inlineStr">
        <is>
          <t>Mireille Fairweather</t>
        </is>
      </c>
      <c r="F8161" s="11" t="n">
        <v>2002</v>
      </c>
      <c r="G8161" s="8" t="inlineStr">
        <is>
          <t>Ferrari</t>
        </is>
      </c>
      <c r="H8161" s="8" t="inlineStr">
        <is>
          <t>SF90 Stradale</t>
        </is>
      </c>
      <c r="I8161" s="8" t="inlineStr">
        <is>
          <t>0U9AY699D25PXS0W8</t>
        </is>
      </c>
      <c r="J8161" s="8" t="inlineStr">
        <is>
          <t>03 - Supercar</t>
        </is>
      </c>
      <c r="K8161" s="12" t="n">
        <v>1805000</v>
      </c>
      <c r="L8161" s="8" t="inlineStr">
        <is>
          <t>North Carolina</t>
        </is>
      </c>
      <c r="M8161" s="13" t="n">
        <v>31332.08</v>
      </c>
      <c r="N8161" s="13" t="n">
        <v>24351.29</v>
      </c>
      <c r="O8161" s="8" t="n"/>
    </row>
    <row r="8162">
      <c r="A8162" s="8" t="inlineStr">
        <is>
          <t>CANON-202605-008194</t>
        </is>
      </c>
      <c r="B8162" s="9" t="inlineStr">
        <is>
          <t>2026-05</t>
        </is>
      </c>
      <c r="C8162" s="10" t="n">
        <v>46153</v>
      </c>
      <c r="D8162" s="9" t="inlineStr">
        <is>
          <t>Bound</t>
        </is>
      </c>
      <c r="E8162" s="8" t="inlineStr">
        <is>
          <t>Desmond Nakashima</t>
        </is>
      </c>
      <c r="F8162" s="11" t="n">
        <v>2003</v>
      </c>
      <c r="G8162" s="8" t="inlineStr">
        <is>
          <t>Porsche</t>
        </is>
      </c>
      <c r="H8162" s="8" t="inlineStr">
        <is>
          <t>911 Turbo S</t>
        </is>
      </c>
      <c r="I8162" s="8" t="inlineStr">
        <is>
          <t>WN5JPPLMVR7VYDUF5</t>
        </is>
      </c>
      <c r="J8162" s="8" t="inlineStr">
        <is>
          <t>02 - Sports / GT</t>
        </is>
      </c>
      <c r="K8162" s="12" t="n">
        <v>215000</v>
      </c>
      <c r="L8162" s="8" t="inlineStr">
        <is>
          <t>Georgia</t>
        </is>
      </c>
      <c r="M8162" s="13" t="n">
        <v>4179.92</v>
      </c>
      <c r="N8162" s="13" t="n">
        <v>3248.63</v>
      </c>
      <c r="O8162" s="8" t="n"/>
    </row>
    <row r="8163">
      <c r="A8163" s="8" t="inlineStr">
        <is>
          <t>CANON-202605-008195</t>
        </is>
      </c>
      <c r="B8163" s="9" t="inlineStr">
        <is>
          <t>2026-05</t>
        </is>
      </c>
      <c r="C8163" s="10" t="n">
        <v>46157</v>
      </c>
      <c r="D8163" s="9" t="inlineStr">
        <is>
          <t>Bound</t>
        </is>
      </c>
      <c r="E8163" s="8" t="inlineStr">
        <is>
          <t>Desmond Nakashima</t>
        </is>
      </c>
      <c r="F8163" s="11" t="n">
        <v>1982</v>
      </c>
      <c r="G8163" s="8" t="inlineStr">
        <is>
          <t>Porsche</t>
        </is>
      </c>
      <c r="H8163" s="8" t="inlineStr">
        <is>
          <t>911 Turbo S</t>
        </is>
      </c>
      <c r="I8163" s="8" t="inlineStr">
        <is>
          <t>ZU4FUPYX5C1CJYE8B</t>
        </is>
      </c>
      <c r="J8163" s="8" t="inlineStr">
        <is>
          <t>02 - Sports / GT</t>
        </is>
      </c>
      <c r="K8163" s="12" t="n">
        <v>625000</v>
      </c>
      <c r="L8163" s="8" t="inlineStr">
        <is>
          <t>Nevada</t>
        </is>
      </c>
      <c r="M8163" s="13" t="n">
        <v>8968.16</v>
      </c>
      <c r="N8163" s="13" t="n">
        <v>6970.05</v>
      </c>
      <c r="O8163" s="8" t="n"/>
    </row>
    <row r="8164">
      <c r="A8164" s="8" t="inlineStr">
        <is>
          <t>CANON-202605-008196</t>
        </is>
      </c>
      <c r="B8164" s="9" t="inlineStr">
        <is>
          <t>2026-05</t>
        </is>
      </c>
      <c r="C8164" s="10" t="n">
        <v>46147</v>
      </c>
      <c r="D8164" s="9" t="inlineStr">
        <is>
          <t>Bound</t>
        </is>
      </c>
      <c r="E8164" s="8" t="inlineStr">
        <is>
          <t>Everett Delacroix</t>
        </is>
      </c>
      <c r="F8164" s="11" t="n">
        <v>1961</v>
      </c>
      <c r="G8164" s="8" t="inlineStr">
        <is>
          <t>Lamborghini</t>
        </is>
      </c>
      <c r="H8164" s="8" t="inlineStr">
        <is>
          <t>Huracan EVO</t>
        </is>
      </c>
      <c r="I8164" s="8" t="inlineStr">
        <is>
          <t>HHTPJPAH861T7XZP7</t>
        </is>
      </c>
      <c r="J8164" s="8" t="inlineStr">
        <is>
          <t>03 - Supercar</t>
        </is>
      </c>
      <c r="K8164" s="12" t="n">
        <v>840000</v>
      </c>
      <c r="L8164" s="8" t="inlineStr">
        <is>
          <t>North Carolina</t>
        </is>
      </c>
      <c r="M8164" s="13" t="n">
        <v>17315.09</v>
      </c>
      <c r="N8164" s="13" t="n">
        <v>13457.29</v>
      </c>
      <c r="O8164" s="8" t="n"/>
    </row>
    <row r="8165">
      <c r="A8165" s="8" t="inlineStr">
        <is>
          <t>CANON-202605-008197</t>
        </is>
      </c>
      <c r="B8165" s="9" t="inlineStr">
        <is>
          <t>2026-05</t>
        </is>
      </c>
      <c r="C8165" s="10" t="n">
        <v>46146</v>
      </c>
      <c r="D8165" s="9" t="inlineStr">
        <is>
          <t>Bound</t>
        </is>
      </c>
      <c r="E8165" s="8" t="inlineStr">
        <is>
          <t>Sunniva Montoya</t>
        </is>
      </c>
      <c r="F8165" s="11" t="n">
        <v>1994</v>
      </c>
      <c r="G8165" s="8" t="inlineStr">
        <is>
          <t>BMW</t>
        </is>
      </c>
      <c r="H8165" s="8" t="inlineStr">
        <is>
          <t>M8 Competition</t>
        </is>
      </c>
      <c r="I8165" s="8" t="inlineStr">
        <is>
          <t>ZB29NHSKJ1KFBUPFV</t>
        </is>
      </c>
      <c r="J8165" s="8" t="inlineStr">
        <is>
          <t>02 - Sports / GT</t>
        </is>
      </c>
      <c r="K8165" s="12" t="n">
        <v>415000</v>
      </c>
      <c r="L8165" s="8" t="inlineStr">
        <is>
          <t>New Jersey</t>
        </is>
      </c>
      <c r="M8165" s="13" t="n">
        <v>5344.1</v>
      </c>
      <c r="N8165" s="13" t="n">
        <v>4153.43</v>
      </c>
      <c r="O8165" s="8" t="n"/>
    </row>
    <row r="8166">
      <c r="A8166" s="8" t="inlineStr">
        <is>
          <t>CANON-202605-008198</t>
        </is>
      </c>
      <c r="B8166" s="9" t="inlineStr">
        <is>
          <t>2026-05</t>
        </is>
      </c>
      <c r="C8166" s="10" t="n">
        <v>46144</v>
      </c>
      <c r="D8166" s="9" t="inlineStr">
        <is>
          <t>Bound</t>
        </is>
      </c>
      <c r="E8166" s="8" t="inlineStr">
        <is>
          <t>Lorenzo Blackwood</t>
        </is>
      </c>
      <c r="F8166" s="11" t="n">
        <v>2013</v>
      </c>
      <c r="G8166" s="8" t="inlineStr">
        <is>
          <t>Porsche</t>
        </is>
      </c>
      <c r="H8166" s="8" t="inlineStr">
        <is>
          <t>911 Turbo S</t>
        </is>
      </c>
      <c r="I8166" s="8" t="inlineStr">
        <is>
          <t>ZHDPL3V6JGN1VLG3X</t>
        </is>
      </c>
      <c r="J8166" s="8" t="inlineStr">
        <is>
          <t>02 - Sports / GT</t>
        </is>
      </c>
      <c r="K8166" s="12" t="n">
        <v>790000</v>
      </c>
      <c r="L8166" s="8" t="inlineStr">
        <is>
          <t>Oregon</t>
        </is>
      </c>
      <c r="M8166" s="13" t="n">
        <v>10948.21</v>
      </c>
      <c r="N8166" s="13" t="n">
        <v>8508.950000000001</v>
      </c>
      <c r="O8166" s="8" t="n"/>
    </row>
    <row r="8167">
      <c r="A8167" s="8" t="inlineStr">
        <is>
          <t>CANON-202605-008200</t>
        </is>
      </c>
      <c r="B8167" s="9" t="inlineStr">
        <is>
          <t>2026-05</t>
        </is>
      </c>
      <c r="C8167" s="10" t="n">
        <v>46169</v>
      </c>
      <c r="D8167" s="9" t="inlineStr">
        <is>
          <t>Bound</t>
        </is>
      </c>
      <c r="E8167" s="8" t="inlineStr">
        <is>
          <t>Fitzgerald Chattopadhyay</t>
        </is>
      </c>
      <c r="F8167" s="11" t="n">
        <v>1971</v>
      </c>
      <c r="G8167" s="8" t="inlineStr">
        <is>
          <t>Mercedes-Benz</t>
        </is>
      </c>
      <c r="H8167" s="8" t="inlineStr">
        <is>
          <t>AMG GT</t>
        </is>
      </c>
      <c r="I8167" s="8" t="inlineStr">
        <is>
          <t>M8JS5E15955XY1WN0</t>
        </is>
      </c>
      <c r="J8167" s="8" t="inlineStr">
        <is>
          <t>02 - Sports / GT</t>
        </is>
      </c>
      <c r="K8167" s="12" t="n">
        <v>195000</v>
      </c>
      <c r="L8167" s="8" t="inlineStr">
        <is>
          <t>Texas</t>
        </is>
      </c>
      <c r="M8167" s="13" t="n">
        <v>3892.64</v>
      </c>
      <c r="N8167" s="13" t="n">
        <v>3025.36</v>
      </c>
      <c r="O8167" s="8" t="n"/>
    </row>
    <row r="8168">
      <c r="A8168" s="8" t="inlineStr">
        <is>
          <t>CANON-202605-008201</t>
        </is>
      </c>
      <c r="B8168" s="9" t="inlineStr">
        <is>
          <t>2026-05</t>
        </is>
      </c>
      <c r="C8168" s="10" t="n">
        <v>46172</v>
      </c>
      <c r="D8168" s="9" t="inlineStr">
        <is>
          <t>Bound</t>
        </is>
      </c>
      <c r="E8168" s="8" t="inlineStr">
        <is>
          <t>Ramona Delacroix</t>
        </is>
      </c>
      <c r="F8168" s="11" t="n">
        <v>1986</v>
      </c>
      <c r="G8168" s="8" t="inlineStr">
        <is>
          <t>McLaren</t>
        </is>
      </c>
      <c r="H8168" s="8" t="inlineStr">
        <is>
          <t>750S</t>
        </is>
      </c>
      <c r="I8168" s="8" t="inlineStr">
        <is>
          <t>M32P4VKJYHS5AR4XM</t>
        </is>
      </c>
      <c r="J8168" s="8" t="inlineStr">
        <is>
          <t>03 - Supercar</t>
        </is>
      </c>
      <c r="K8168" s="12" t="n">
        <v>1950000</v>
      </c>
      <c r="L8168" s="8" t="inlineStr">
        <is>
          <t>Minnesota</t>
        </is>
      </c>
      <c r="M8168" s="13" t="n">
        <v>38852.83</v>
      </c>
      <c r="N8168" s="13" t="n">
        <v>30196.42</v>
      </c>
      <c r="O8168" s="8" t="n"/>
    </row>
    <row r="8169">
      <c r="A8169" s="8" t="inlineStr">
        <is>
          <t>CANON-202605-008202</t>
        </is>
      </c>
      <c r="B8169" s="9" t="inlineStr">
        <is>
          <t>2026-05</t>
        </is>
      </c>
      <c r="C8169" s="10" t="n">
        <v>46144</v>
      </c>
      <c r="D8169" s="9" t="inlineStr">
        <is>
          <t>Bound</t>
        </is>
      </c>
      <c r="E8169" s="8" t="inlineStr">
        <is>
          <t>Thaddeus Larsson</t>
        </is>
      </c>
      <c r="F8169" s="11" t="n">
        <v>2021</v>
      </c>
      <c r="G8169" s="8" t="inlineStr">
        <is>
          <t>Ferrari</t>
        </is>
      </c>
      <c r="H8169" s="8" t="inlineStr">
        <is>
          <t>296 GTB</t>
        </is>
      </c>
      <c r="I8169" s="8" t="inlineStr">
        <is>
          <t>AHRV3VP92YD4953L8</t>
        </is>
      </c>
      <c r="J8169" s="8" t="inlineStr">
        <is>
          <t>03 - Supercar</t>
        </is>
      </c>
      <c r="K8169" s="12" t="n">
        <v>660000</v>
      </c>
      <c r="L8169" s="8" t="inlineStr">
        <is>
          <t>Mississippi</t>
        </is>
      </c>
      <c r="M8169" s="13" t="n">
        <v>14077.92</v>
      </c>
      <c r="N8169" s="13" t="n">
        <v>10941.36</v>
      </c>
      <c r="O8169" s="8" t="n"/>
    </row>
    <row r="8170">
      <c r="A8170" s="8" t="inlineStr">
        <is>
          <t>CANON-202605-008203</t>
        </is>
      </c>
      <c r="B8170" s="9" t="inlineStr">
        <is>
          <t>2026-05</t>
        </is>
      </c>
      <c r="C8170" s="10" t="n">
        <v>46149</v>
      </c>
      <c r="D8170" s="9" t="inlineStr">
        <is>
          <t>Bound</t>
        </is>
      </c>
      <c r="E8170" s="8" t="inlineStr">
        <is>
          <t>Delphine Kingsford</t>
        </is>
      </c>
      <c r="F8170" s="11" t="n">
        <v>1997</v>
      </c>
      <c r="G8170" s="8" t="inlineStr">
        <is>
          <t>Mercedes-Benz</t>
        </is>
      </c>
      <c r="H8170" s="8" t="inlineStr">
        <is>
          <t>AMG GT</t>
        </is>
      </c>
      <c r="I8170" s="8" t="inlineStr">
        <is>
          <t>C1LNPFEN3W9UUN6EV</t>
        </is>
      </c>
      <c r="J8170" s="8" t="inlineStr">
        <is>
          <t>02 - Sports / GT</t>
        </is>
      </c>
      <c r="K8170" s="12" t="n">
        <v>1250000</v>
      </c>
      <c r="L8170" s="8" t="inlineStr">
        <is>
          <t>Alaska</t>
        </is>
      </c>
      <c r="M8170" s="13" t="n">
        <v>14787.74</v>
      </c>
      <c r="N8170" s="13" t="n">
        <v>11493.03</v>
      </c>
      <c r="O8170" s="8" t="n"/>
    </row>
    <row r="8171">
      <c r="A8171" s="8" t="inlineStr">
        <is>
          <t>CANON-202605-008205</t>
        </is>
      </c>
      <c r="B8171" s="9" t="inlineStr">
        <is>
          <t>2026-05</t>
        </is>
      </c>
      <c r="C8171" s="10" t="n">
        <v>46168</v>
      </c>
      <c r="D8171" s="9" t="inlineStr">
        <is>
          <t>Bound</t>
        </is>
      </c>
      <c r="E8171" s="8" t="inlineStr">
        <is>
          <t>Thaddeus Whitlock</t>
        </is>
      </c>
      <c r="F8171" s="11" t="n">
        <v>1972</v>
      </c>
      <c r="G8171" s="8" t="inlineStr">
        <is>
          <t>Maserati</t>
        </is>
      </c>
      <c r="H8171" s="8" t="inlineStr">
        <is>
          <t>GranTurismo</t>
        </is>
      </c>
      <c r="I8171" s="8" t="inlineStr">
        <is>
          <t>K57S635S75TK0J93R</t>
        </is>
      </c>
      <c r="J8171" s="8" t="inlineStr">
        <is>
          <t>02 - Sports / GT</t>
        </is>
      </c>
      <c r="K8171" s="12" t="n">
        <v>1105000</v>
      </c>
      <c r="L8171" s="8" t="inlineStr">
        <is>
          <t>Michigan</t>
        </is>
      </c>
      <c r="M8171" s="13" t="n">
        <v>17773.82</v>
      </c>
      <c r="N8171" s="13" t="n">
        <v>13813.81</v>
      </c>
      <c r="O8171" s="8" t="n"/>
    </row>
    <row r="8172">
      <c r="A8172" s="8" t="inlineStr">
        <is>
          <t>CANON-202605-008207</t>
        </is>
      </c>
      <c r="B8172" s="9" t="inlineStr">
        <is>
          <t>2026-05</t>
        </is>
      </c>
      <c r="C8172" s="10" t="n">
        <v>46144</v>
      </c>
      <c r="D8172" s="9" t="inlineStr">
        <is>
          <t>Bound</t>
        </is>
      </c>
      <c r="E8172" s="8" t="inlineStr">
        <is>
          <t>Marisol Harrington</t>
        </is>
      </c>
      <c r="F8172" s="11" t="n">
        <v>1972</v>
      </c>
      <c r="G8172" s="8" t="inlineStr">
        <is>
          <t>Mercedes-Benz</t>
        </is>
      </c>
      <c r="H8172" s="8" t="inlineStr">
        <is>
          <t>AMG GT</t>
        </is>
      </c>
      <c r="I8172" s="8" t="inlineStr">
        <is>
          <t>HJD09ELF52LP2173S</t>
        </is>
      </c>
      <c r="J8172" s="8" t="inlineStr">
        <is>
          <t>02 - Sports / GT</t>
        </is>
      </c>
      <c r="K8172" s="12" t="n">
        <v>445000</v>
      </c>
      <c r="L8172" s="8" t="inlineStr">
        <is>
          <t>California</t>
        </is>
      </c>
      <c r="M8172" s="13" t="n">
        <v>8501.18</v>
      </c>
      <c r="N8172" s="13" t="n">
        <v>6607.12</v>
      </c>
      <c r="O8172" s="8" t="n"/>
    </row>
    <row r="8173">
      <c r="A8173" s="8" t="inlineStr">
        <is>
          <t>CANON-202605-008209</t>
        </is>
      </c>
      <c r="B8173" s="9" t="inlineStr">
        <is>
          <t>2026-05</t>
        </is>
      </c>
      <c r="C8173" s="10" t="n">
        <v>46152</v>
      </c>
      <c r="D8173" s="9" t="inlineStr">
        <is>
          <t>Bound</t>
        </is>
      </c>
      <c r="E8173" s="8" t="inlineStr">
        <is>
          <t>Lorenzo Nakashima</t>
        </is>
      </c>
      <c r="F8173" s="11" t="n">
        <v>1958</v>
      </c>
      <c r="G8173" s="8" t="inlineStr">
        <is>
          <t>Ferrari</t>
        </is>
      </c>
      <c r="H8173" s="8" t="inlineStr">
        <is>
          <t>275 GTB/4</t>
        </is>
      </c>
      <c r="I8173" s="8" t="inlineStr">
        <is>
          <t>5HG1LZFLY0JFDERFS</t>
        </is>
      </c>
      <c r="J8173" s="8" t="inlineStr">
        <is>
          <t>07 - Post-War Classic (1946-1972)</t>
        </is>
      </c>
      <c r="K8173" s="12" t="n">
        <v>770000</v>
      </c>
      <c r="L8173" s="8" t="inlineStr">
        <is>
          <t>Tennessee</t>
        </is>
      </c>
      <c r="M8173" s="13" t="n">
        <v>6122.23</v>
      </c>
      <c r="N8173" s="13" t="n">
        <v>4758.2</v>
      </c>
      <c r="O8173" s="8" t="n"/>
    </row>
    <row r="8174">
      <c r="A8174" s="8" t="inlineStr">
        <is>
          <t>CANON-202605-008210</t>
        </is>
      </c>
      <c r="B8174" s="9" t="inlineStr">
        <is>
          <t>2026-05</t>
        </is>
      </c>
      <c r="C8174" s="10" t="n">
        <v>46161</v>
      </c>
      <c r="D8174" s="9" t="inlineStr">
        <is>
          <t>Bound</t>
        </is>
      </c>
      <c r="E8174" s="8" t="inlineStr">
        <is>
          <t>Priya Larsson</t>
        </is>
      </c>
      <c r="F8174" s="11" t="n">
        <v>1962</v>
      </c>
      <c r="G8174" s="8" t="inlineStr">
        <is>
          <t>Ferrari</t>
        </is>
      </c>
      <c r="H8174" s="8" t="inlineStr">
        <is>
          <t>296 GTB</t>
        </is>
      </c>
      <c r="I8174" s="8" t="inlineStr">
        <is>
          <t>XSPRXPARJU911SDWR</t>
        </is>
      </c>
      <c r="J8174" s="8" t="inlineStr">
        <is>
          <t>03 - Supercar</t>
        </is>
      </c>
      <c r="K8174" s="12" t="n">
        <v>420000</v>
      </c>
      <c r="L8174" s="8" t="inlineStr">
        <is>
          <t>North Dakota</t>
        </is>
      </c>
      <c r="M8174" s="13" t="n">
        <v>9295.469999999999</v>
      </c>
      <c r="N8174" s="13" t="n">
        <v>7224.44</v>
      </c>
      <c r="O8174" s="8" t="n"/>
    </row>
    <row r="8175">
      <c r="A8175" s="8" t="inlineStr">
        <is>
          <t>CANON-202605-008212</t>
        </is>
      </c>
      <c r="B8175" s="9" t="inlineStr">
        <is>
          <t>2026-05</t>
        </is>
      </c>
      <c r="C8175" s="10" t="n">
        <v>46170</v>
      </c>
      <c r="D8175" s="9" t="inlineStr">
        <is>
          <t>Bound</t>
        </is>
      </c>
      <c r="E8175" s="8" t="inlineStr">
        <is>
          <t>Anouk Merriweather</t>
        </is>
      </c>
      <c r="F8175" s="11" t="n">
        <v>1980</v>
      </c>
      <c r="G8175" s="8" t="inlineStr">
        <is>
          <t>Aston Martin</t>
        </is>
      </c>
      <c r="H8175" s="8" t="inlineStr">
        <is>
          <t>DB12</t>
        </is>
      </c>
      <c r="I8175" s="8" t="inlineStr">
        <is>
          <t>3GDHHRP7HRYCGTN33</t>
        </is>
      </c>
      <c r="J8175" s="8" t="inlineStr">
        <is>
          <t>02 - Sports / GT</t>
        </is>
      </c>
      <c r="K8175" s="12" t="n">
        <v>335000</v>
      </c>
      <c r="L8175" s="8" t="inlineStr">
        <is>
          <t>Texas</t>
        </is>
      </c>
      <c r="M8175" s="13" t="n">
        <v>5451.65</v>
      </c>
      <c r="N8175" s="13" t="n">
        <v>4237.02</v>
      </c>
      <c r="O8175" s="8" t="n"/>
    </row>
    <row r="8176">
      <c r="A8176" s="8" t="inlineStr">
        <is>
          <t>CANON-202605-008213</t>
        </is>
      </c>
      <c r="B8176" s="9" t="inlineStr">
        <is>
          <t>2026-05</t>
        </is>
      </c>
      <c r="C8176" s="10" t="n">
        <v>46155</v>
      </c>
      <c r="D8176" s="9" t="inlineStr">
        <is>
          <t>Bound</t>
        </is>
      </c>
      <c r="E8176" s="8" t="inlineStr">
        <is>
          <t>Fenwick Vasquez</t>
        </is>
      </c>
      <c r="F8176" s="11" t="n">
        <v>1972</v>
      </c>
      <c r="G8176" s="8" t="inlineStr">
        <is>
          <t>BMW</t>
        </is>
      </c>
      <c r="H8176" s="8" t="inlineStr">
        <is>
          <t>M8 Competition</t>
        </is>
      </c>
      <c r="I8176" s="8" t="inlineStr">
        <is>
          <t>BB4EUM4BD2UJN93AK</t>
        </is>
      </c>
      <c r="J8176" s="8" t="inlineStr">
        <is>
          <t>02 - Sports / GT</t>
        </is>
      </c>
      <c r="K8176" s="12" t="n">
        <v>480000</v>
      </c>
      <c r="L8176" s="8" t="inlineStr">
        <is>
          <t>West Virginia</t>
        </is>
      </c>
      <c r="M8176" s="13" t="n">
        <v>9033.959999999999</v>
      </c>
      <c r="N8176" s="13" t="n">
        <v>7021.19</v>
      </c>
      <c r="O8176" s="8" t="n"/>
    </row>
    <row r="8177">
      <c r="A8177" s="8" t="inlineStr">
        <is>
          <t>CANON-202605-008214</t>
        </is>
      </c>
      <c r="B8177" s="9" t="inlineStr">
        <is>
          <t>2026-05</t>
        </is>
      </c>
      <c r="C8177" s="10" t="n">
        <v>46171</v>
      </c>
      <c r="D8177" s="9" t="inlineStr">
        <is>
          <t>Bound</t>
        </is>
      </c>
      <c r="E8177" s="8" t="inlineStr">
        <is>
          <t>Lorenzo Rourke</t>
        </is>
      </c>
      <c r="F8177" s="11" t="n">
        <v>1970</v>
      </c>
      <c r="G8177" s="8" t="inlineStr">
        <is>
          <t>Bentley</t>
        </is>
      </c>
      <c r="H8177" s="8" t="inlineStr">
        <is>
          <t>Continental GT</t>
        </is>
      </c>
      <c r="I8177" s="8" t="inlineStr">
        <is>
          <t>NPH1T3XMKE7XN19R7</t>
        </is>
      </c>
      <c r="J8177" s="8" t="inlineStr">
        <is>
          <t>02 - Sports / GT</t>
        </is>
      </c>
      <c r="K8177" s="12" t="n">
        <v>640000</v>
      </c>
      <c r="L8177" s="8" t="inlineStr">
        <is>
          <t>Mississippi</t>
        </is>
      </c>
      <c r="M8177" s="13" t="n">
        <v>9340.379999999999</v>
      </c>
      <c r="N8177" s="13" t="n">
        <v>7259.34</v>
      </c>
      <c r="O8177" s="8" t="n"/>
    </row>
    <row r="8178">
      <c r="A8178" s="8" t="inlineStr">
        <is>
          <t>CANON-202605-008216</t>
        </is>
      </c>
      <c r="B8178" s="9" t="inlineStr">
        <is>
          <t>2026-05</t>
        </is>
      </c>
      <c r="C8178" s="10" t="n">
        <v>46157</v>
      </c>
      <c r="D8178" s="9" t="inlineStr">
        <is>
          <t>Bound</t>
        </is>
      </c>
      <c r="E8178" s="8" t="inlineStr">
        <is>
          <t>Ramona Underwood</t>
        </is>
      </c>
      <c r="F8178" s="11" t="n">
        <v>2024</v>
      </c>
      <c r="G8178" s="8" t="inlineStr">
        <is>
          <t>Aston Martin</t>
        </is>
      </c>
      <c r="H8178" s="8" t="inlineStr">
        <is>
          <t>DB12</t>
        </is>
      </c>
      <c r="I8178" s="8" t="inlineStr">
        <is>
          <t>P537FSP7FR82Z6CKS</t>
        </is>
      </c>
      <c r="J8178" s="8" t="inlineStr">
        <is>
          <t>02 - Sports / GT</t>
        </is>
      </c>
      <c r="K8178" s="12" t="n">
        <v>385000</v>
      </c>
      <c r="L8178" s="8" t="inlineStr">
        <is>
          <t>Wyoming</t>
        </is>
      </c>
      <c r="M8178" s="13" t="n">
        <v>5829.48</v>
      </c>
      <c r="N8178" s="13" t="n">
        <v>4530.67</v>
      </c>
      <c r="O8178" s="8" t="n"/>
    </row>
    <row r="8179">
      <c r="A8179" s="8" t="inlineStr">
        <is>
          <t>CANON-202605-008217</t>
        </is>
      </c>
      <c r="B8179" s="9" t="inlineStr">
        <is>
          <t>2026-05</t>
        </is>
      </c>
      <c r="C8179" s="10" t="n">
        <v>46166</v>
      </c>
      <c r="D8179" s="9" t="inlineStr">
        <is>
          <t>Bound</t>
        </is>
      </c>
      <c r="E8179" s="8" t="inlineStr">
        <is>
          <t>Aurelio Ashcombe</t>
        </is>
      </c>
      <c r="F8179" s="11" t="n">
        <v>1978</v>
      </c>
      <c r="G8179" s="8" t="inlineStr">
        <is>
          <t>Bentley</t>
        </is>
      </c>
      <c r="H8179" s="8" t="inlineStr">
        <is>
          <t>Continental GT</t>
        </is>
      </c>
      <c r="I8179" s="8" t="inlineStr">
        <is>
          <t>6DLR88LFZFZ234WCG</t>
        </is>
      </c>
      <c r="J8179" s="8" t="inlineStr">
        <is>
          <t>02 - Sports / GT</t>
        </is>
      </c>
      <c r="K8179" s="12" t="n">
        <v>210000</v>
      </c>
      <c r="L8179" s="8" t="inlineStr">
        <is>
          <t>Massachusetts</t>
        </is>
      </c>
      <c r="M8179" s="13" t="n">
        <v>4556.6</v>
      </c>
      <c r="N8179" s="13" t="n">
        <v>3541.39</v>
      </c>
      <c r="O8179" s="8" t="n"/>
    </row>
    <row r="8180">
      <c r="A8180" s="8" t="inlineStr">
        <is>
          <t>CANON-202605-008218</t>
        </is>
      </c>
      <c r="B8180" s="9" t="inlineStr">
        <is>
          <t>2026-05</t>
        </is>
      </c>
      <c r="C8180" s="10" t="n">
        <v>46145</v>
      </c>
      <c r="D8180" s="9" t="inlineStr">
        <is>
          <t>Bound</t>
        </is>
      </c>
      <c r="E8180" s="8" t="inlineStr">
        <is>
          <t>Ingrid Vandermeer</t>
        </is>
      </c>
      <c r="F8180" s="11" t="n">
        <v>2007</v>
      </c>
      <c r="G8180" s="8" t="inlineStr">
        <is>
          <t>BMW</t>
        </is>
      </c>
      <c r="H8180" s="8" t="inlineStr">
        <is>
          <t>M8 Competition</t>
        </is>
      </c>
      <c r="I8180" s="8" t="inlineStr">
        <is>
          <t>8D56EYMA5M9VDWRAZ</t>
        </is>
      </c>
      <c r="J8180" s="8" t="inlineStr">
        <is>
          <t>02 - Sports / GT</t>
        </is>
      </c>
      <c r="K8180" s="12" t="n">
        <v>1420000</v>
      </c>
      <c r="L8180" s="8" t="inlineStr">
        <is>
          <t>Massachusetts</t>
        </is>
      </c>
      <c r="M8180" s="13" t="n">
        <v>18419.81</v>
      </c>
      <c r="N8180" s="13" t="n">
        <v>14315.88</v>
      </c>
      <c r="O8180" s="8" t="n"/>
    </row>
    <row r="8181">
      <c r="A8181" s="8" t="inlineStr">
        <is>
          <t>CANON-202605-008221</t>
        </is>
      </c>
      <c r="B8181" s="9" t="inlineStr">
        <is>
          <t>2026-05</t>
        </is>
      </c>
      <c r="C8181" s="10" t="n">
        <v>46160</v>
      </c>
      <c r="D8181" s="9" t="inlineStr">
        <is>
          <t>Bound</t>
        </is>
      </c>
      <c r="E8181" s="8" t="inlineStr">
        <is>
          <t>Lorenzo Kingsford</t>
        </is>
      </c>
      <c r="F8181" s="11" t="n">
        <v>2002</v>
      </c>
      <c r="G8181" s="8" t="inlineStr">
        <is>
          <t>Bentley</t>
        </is>
      </c>
      <c r="H8181" s="8" t="inlineStr">
        <is>
          <t>Continental GT</t>
        </is>
      </c>
      <c r="I8181" s="8" t="inlineStr">
        <is>
          <t>2C77B6T3EKAZBYU6U</t>
        </is>
      </c>
      <c r="J8181" s="8" t="inlineStr">
        <is>
          <t>02 - Sports / GT</t>
        </is>
      </c>
      <c r="K8181" s="12" t="n">
        <v>535000</v>
      </c>
      <c r="L8181" s="8" t="inlineStr">
        <is>
          <t>Arizona</t>
        </is>
      </c>
      <c r="M8181" s="13" t="n">
        <v>6626.93</v>
      </c>
      <c r="N8181" s="13" t="n">
        <v>5150.45</v>
      </c>
      <c r="O8181" s="8" t="n"/>
    </row>
    <row r="8182">
      <c r="A8182" s="8" t="inlineStr">
        <is>
          <t>CANON-202605-008222</t>
        </is>
      </c>
      <c r="B8182" s="9" t="inlineStr">
        <is>
          <t>2026-05</t>
        </is>
      </c>
      <c r="C8182" s="10" t="n">
        <v>46169</v>
      </c>
      <c r="D8182" s="9" t="inlineStr">
        <is>
          <t>Bound</t>
        </is>
      </c>
      <c r="E8182" s="8" t="inlineStr">
        <is>
          <t>Marisol Harrington</t>
        </is>
      </c>
      <c r="F8182" s="11" t="n">
        <v>2007</v>
      </c>
      <c r="G8182" s="8" t="inlineStr">
        <is>
          <t>Mercedes-Benz</t>
        </is>
      </c>
      <c r="H8182" s="8" t="inlineStr">
        <is>
          <t>AMG GT</t>
        </is>
      </c>
      <c r="I8182" s="8" t="inlineStr">
        <is>
          <t>BTX1MY6YAPD4MKZBF</t>
        </is>
      </c>
      <c r="J8182" s="8" t="inlineStr">
        <is>
          <t>02 - Sports / GT</t>
        </is>
      </c>
      <c r="K8182" s="12" t="n">
        <v>720000</v>
      </c>
      <c r="L8182" s="8" t="inlineStr">
        <is>
          <t>Indiana</t>
        </is>
      </c>
      <c r="M8182" s="13" t="n">
        <v>10861.13</v>
      </c>
      <c r="N8182" s="13" t="n">
        <v>8441.27</v>
      </c>
      <c r="O8182" s="8" t="n"/>
    </row>
    <row r="8183">
      <c r="A8183" s="8" t="inlineStr">
        <is>
          <t>CANON-202605-008223</t>
        </is>
      </c>
      <c r="B8183" s="9" t="inlineStr">
        <is>
          <t>2026-05</t>
        </is>
      </c>
      <c r="C8183" s="10" t="n">
        <v>46167</v>
      </c>
      <c r="D8183" s="9" t="inlineStr">
        <is>
          <t>Bound</t>
        </is>
      </c>
      <c r="E8183" s="8" t="inlineStr">
        <is>
          <t>Emiliano Larsson</t>
        </is>
      </c>
      <c r="F8183" s="11" t="n">
        <v>2005</v>
      </c>
      <c r="G8183" s="8" t="inlineStr">
        <is>
          <t>Ferrari</t>
        </is>
      </c>
      <c r="H8183" s="8" t="inlineStr">
        <is>
          <t>SF90 Stradale</t>
        </is>
      </c>
      <c r="I8183" s="8" t="inlineStr">
        <is>
          <t>ZMR6TDFZ1JR5868CF</t>
        </is>
      </c>
      <c r="J8183" s="8" t="inlineStr">
        <is>
          <t>03 - Supercar</t>
        </is>
      </c>
      <c r="K8183" s="12" t="n">
        <v>1045000</v>
      </c>
      <c r="L8183" s="8" t="inlineStr">
        <is>
          <t>New Jersey</t>
        </is>
      </c>
      <c r="M8183" s="13" t="n">
        <v>14353.96</v>
      </c>
      <c r="N8183" s="13" t="n">
        <v>11155.9</v>
      </c>
      <c r="O8183" s="8" t="n"/>
    </row>
    <row r="8184">
      <c r="A8184" s="8" t="inlineStr">
        <is>
          <t>CANON-202605-008224</t>
        </is>
      </c>
      <c r="B8184" s="9" t="inlineStr">
        <is>
          <t>2026-05</t>
        </is>
      </c>
      <c r="C8184" s="10" t="n">
        <v>46150</v>
      </c>
      <c r="D8184" s="9" t="inlineStr">
        <is>
          <t>Bound</t>
        </is>
      </c>
      <c r="E8184" s="8" t="inlineStr">
        <is>
          <t>Noor Thistlewood</t>
        </is>
      </c>
      <c r="F8184" s="11" t="n">
        <v>2023</v>
      </c>
      <c r="G8184" s="8" t="inlineStr">
        <is>
          <t>Singer</t>
        </is>
      </c>
      <c r="H8184" s="8" t="inlineStr">
        <is>
          <t>911 Reimagined</t>
        </is>
      </c>
      <c r="I8184" s="8" t="inlineStr">
        <is>
          <t>T134VMX1CZN5B9GFT</t>
        </is>
      </c>
      <c r="J8184" s="8" t="inlineStr">
        <is>
          <t>11 - Restomod / Coachbuilt / Bespoke</t>
        </is>
      </c>
      <c r="K8184" s="12" t="n">
        <v>235000</v>
      </c>
      <c r="L8184" s="8" t="inlineStr">
        <is>
          <t>New York</t>
        </is>
      </c>
      <c r="M8184" s="13" t="n">
        <v>5959.25</v>
      </c>
      <c r="N8184" s="13" t="n">
        <v>4631.53</v>
      </c>
      <c r="O8184" s="8" t="n"/>
    </row>
    <row r="8185">
      <c r="A8185" s="8" t="inlineStr">
        <is>
          <t>CANON-202605-008225</t>
        </is>
      </c>
      <c r="B8185" s="9" t="inlineStr">
        <is>
          <t>2026-05</t>
        </is>
      </c>
      <c r="C8185" s="10" t="n">
        <v>46159</v>
      </c>
      <c r="D8185" s="9" t="inlineStr">
        <is>
          <t>Bound</t>
        </is>
      </c>
      <c r="E8185" s="8" t="inlineStr">
        <is>
          <t>Beatrix Montoya</t>
        </is>
      </c>
      <c r="F8185" s="11" t="n">
        <v>1998</v>
      </c>
      <c r="G8185" s="8" t="inlineStr">
        <is>
          <t>Lamborghini</t>
        </is>
      </c>
      <c r="H8185" s="8" t="inlineStr">
        <is>
          <t>Huracan EVO</t>
        </is>
      </c>
      <c r="I8185" s="8" t="inlineStr">
        <is>
          <t>BSF5Y7FJFET6WDZTK</t>
        </is>
      </c>
      <c r="J8185" s="8" t="inlineStr">
        <is>
          <t>03 - Supercar</t>
        </is>
      </c>
      <c r="K8185" s="12" t="n">
        <v>455000</v>
      </c>
      <c r="L8185" s="8" t="inlineStr">
        <is>
          <t>New Jersey</t>
        </is>
      </c>
      <c r="M8185" s="13" t="n">
        <v>8984.1</v>
      </c>
      <c r="N8185" s="13" t="n">
        <v>6982.44</v>
      </c>
      <c r="O8185" s="8" t="n"/>
    </row>
    <row r="8186">
      <c r="A8186" s="8" t="inlineStr">
        <is>
          <t>CANON-202605-008226</t>
        </is>
      </c>
      <c r="B8186" s="9" t="inlineStr">
        <is>
          <t>2026-05</t>
        </is>
      </c>
      <c r="C8186" s="10" t="n">
        <v>46148</v>
      </c>
      <c r="D8186" s="9" t="inlineStr">
        <is>
          <t>Bound</t>
        </is>
      </c>
      <c r="E8186" s="8" t="inlineStr">
        <is>
          <t>Callum Vasquez</t>
        </is>
      </c>
      <c r="F8186" s="11" t="n">
        <v>1975</v>
      </c>
      <c r="G8186" s="8" t="inlineStr">
        <is>
          <t>BMW</t>
        </is>
      </c>
      <c r="H8186" s="8" t="inlineStr">
        <is>
          <t>M8 Competition</t>
        </is>
      </c>
      <c r="I8186" s="8" t="inlineStr">
        <is>
          <t>69UY69L4ED75YPC7C</t>
        </is>
      </c>
      <c r="J8186" s="8" t="inlineStr">
        <is>
          <t>02 - Sports / GT</t>
        </is>
      </c>
      <c r="K8186" s="12" t="n">
        <v>235000</v>
      </c>
      <c r="L8186" s="8" t="inlineStr">
        <is>
          <t>Colorado</t>
        </is>
      </c>
      <c r="M8186" s="13" t="n">
        <v>4487.17</v>
      </c>
      <c r="N8186" s="13" t="n">
        <v>3487.43</v>
      </c>
      <c r="O8186" s="8" t="n"/>
    </row>
    <row r="8187">
      <c r="A8187" s="8" t="inlineStr">
        <is>
          <t>CANON-202605-008227</t>
        </is>
      </c>
      <c r="B8187" s="9" t="inlineStr">
        <is>
          <t>2026-05</t>
        </is>
      </c>
      <c r="C8187" s="10" t="n">
        <v>46152</v>
      </c>
      <c r="D8187" s="9" t="inlineStr">
        <is>
          <t>Bound</t>
        </is>
      </c>
      <c r="E8187" s="8" t="inlineStr">
        <is>
          <t>Emiliano Vandermeer</t>
        </is>
      </c>
      <c r="F8187" s="11" t="n">
        <v>1969</v>
      </c>
      <c r="G8187" s="8" t="inlineStr">
        <is>
          <t>Bugatti</t>
        </is>
      </c>
      <c r="H8187" s="8" t="inlineStr">
        <is>
          <t>Type 57</t>
        </is>
      </c>
      <c r="I8187" s="8" t="inlineStr">
        <is>
          <t>2WBE5HJSRFRDDRRAC</t>
        </is>
      </c>
      <c r="J8187" s="8" t="inlineStr">
        <is>
          <t>06 - Vintage Pre-War (pre-1946)</t>
        </is>
      </c>
      <c r="K8187" s="12" t="n">
        <v>815000</v>
      </c>
      <c r="L8187" s="8" t="inlineStr">
        <is>
          <t>Rhode Island</t>
        </is>
      </c>
      <c r="M8187" s="13" t="n">
        <v>8005.45</v>
      </c>
      <c r="N8187" s="13" t="n">
        <v>6221.84</v>
      </c>
      <c r="O8187" s="8" t="n"/>
    </row>
    <row r="8188">
      <c r="A8188" s="8" t="inlineStr">
        <is>
          <t>CANON-202605-008228</t>
        </is>
      </c>
      <c r="B8188" s="9" t="inlineStr">
        <is>
          <t>2026-05</t>
        </is>
      </c>
      <c r="C8188" s="10" t="n">
        <v>46145</v>
      </c>
      <c r="D8188" s="9" t="inlineStr">
        <is>
          <t>Bound</t>
        </is>
      </c>
      <c r="E8188" s="8" t="inlineStr">
        <is>
          <t>Desmond Underwood</t>
        </is>
      </c>
      <c r="F8188" s="11" t="n">
        <v>1987</v>
      </c>
      <c r="G8188" s="8" t="inlineStr">
        <is>
          <t>Lamborghini</t>
        </is>
      </c>
      <c r="H8188" s="8" t="inlineStr">
        <is>
          <t>Huracan EVO</t>
        </is>
      </c>
      <c r="I8188" s="8" t="inlineStr">
        <is>
          <t>0XWDP3M3YP41DRNKZ</t>
        </is>
      </c>
      <c r="J8188" s="8" t="inlineStr">
        <is>
          <t>03 - Supercar</t>
        </is>
      </c>
      <c r="K8188" s="12" t="n">
        <v>345000</v>
      </c>
      <c r="L8188" s="8" t="inlineStr">
        <is>
          <t>Florida</t>
        </is>
      </c>
      <c r="M8188" s="13" t="n">
        <v>10629.91</v>
      </c>
      <c r="N8188" s="13" t="n">
        <v>8261.57</v>
      </c>
      <c r="O8188" s="8" t="n"/>
    </row>
    <row r="8189">
      <c r="A8189" s="8" t="inlineStr">
        <is>
          <t>CANON-202605-008229</t>
        </is>
      </c>
      <c r="B8189" s="9" t="inlineStr">
        <is>
          <t>2026-05</t>
        </is>
      </c>
      <c r="C8189" s="10" t="n">
        <v>46163</v>
      </c>
      <c r="D8189" s="9" t="inlineStr">
        <is>
          <t>Bound</t>
        </is>
      </c>
      <c r="E8189" s="8" t="inlineStr">
        <is>
          <t>Delphine Pennington</t>
        </is>
      </c>
      <c r="F8189" s="11" t="n">
        <v>1999</v>
      </c>
      <c r="G8189" s="8" t="inlineStr">
        <is>
          <t>Ferrari</t>
        </is>
      </c>
      <c r="H8189" s="8" t="inlineStr">
        <is>
          <t>296 GTB</t>
        </is>
      </c>
      <c r="I8189" s="8" t="inlineStr">
        <is>
          <t>0U60MGTVFZ33B4KCZ</t>
        </is>
      </c>
      <c r="J8189" s="8" t="inlineStr">
        <is>
          <t>03 - Supercar</t>
        </is>
      </c>
      <c r="K8189" s="12" t="n">
        <v>875000</v>
      </c>
      <c r="L8189" s="8" t="inlineStr">
        <is>
          <t>Wyoming</t>
        </is>
      </c>
      <c r="M8189" s="13" t="n">
        <v>16781.84</v>
      </c>
      <c r="N8189" s="13" t="n">
        <v>13042.85</v>
      </c>
      <c r="O8189" s="8" t="n"/>
    </row>
    <row r="8190">
      <c r="A8190" s="8" t="inlineStr">
        <is>
          <t>CANON-202605-008230</t>
        </is>
      </c>
      <c r="B8190" s="9" t="inlineStr">
        <is>
          <t>2026-05</t>
        </is>
      </c>
      <c r="C8190" s="10" t="n">
        <v>46159</v>
      </c>
      <c r="D8190" s="9" t="inlineStr">
        <is>
          <t>Bound</t>
        </is>
      </c>
      <c r="E8190" s="8" t="inlineStr">
        <is>
          <t>Ottilie Underwood</t>
        </is>
      </c>
      <c r="F8190" s="11" t="n">
        <v>2019</v>
      </c>
      <c r="G8190" s="8" t="inlineStr">
        <is>
          <t>BMW</t>
        </is>
      </c>
      <c r="H8190" s="8" t="inlineStr">
        <is>
          <t>M8 Competition</t>
        </is>
      </c>
      <c r="I8190" s="8" t="inlineStr">
        <is>
          <t>PDM4M58LNXPWEH65H</t>
        </is>
      </c>
      <c r="J8190" s="8" t="inlineStr">
        <is>
          <t>02 - Sports / GT</t>
        </is>
      </c>
      <c r="K8190" s="12" t="n">
        <v>765000</v>
      </c>
      <c r="L8190" s="8" t="inlineStr">
        <is>
          <t>Texas</t>
        </is>
      </c>
      <c r="M8190" s="13" t="n">
        <v>10789.39</v>
      </c>
      <c r="N8190" s="13" t="n">
        <v>8385.51</v>
      </c>
      <c r="O8190" s="8" t="n"/>
    </row>
    <row r="8191">
      <c r="A8191" s="8" t="inlineStr">
        <is>
          <t>CANON-202605-008232</t>
        </is>
      </c>
      <c r="B8191" s="9" t="inlineStr">
        <is>
          <t>2026-05</t>
        </is>
      </c>
      <c r="C8191" s="10" t="n">
        <v>46149</v>
      </c>
      <c r="D8191" s="9" t="inlineStr">
        <is>
          <t>Bound</t>
        </is>
      </c>
      <c r="E8191" s="8" t="inlineStr">
        <is>
          <t>Wilhelmina Pennington</t>
        </is>
      </c>
      <c r="F8191" s="11" t="n">
        <v>1996</v>
      </c>
      <c r="G8191" s="8" t="inlineStr">
        <is>
          <t>Mercedes-Benz</t>
        </is>
      </c>
      <c r="H8191" s="8" t="inlineStr">
        <is>
          <t>AMG GT</t>
        </is>
      </c>
      <c r="I8191" s="8" t="inlineStr">
        <is>
          <t>7FDH2GW1C4ULC0NAJ</t>
        </is>
      </c>
      <c r="J8191" s="8" t="inlineStr">
        <is>
          <t>02 - Sports / GT</t>
        </is>
      </c>
      <c r="K8191" s="12" t="n">
        <v>645000</v>
      </c>
      <c r="L8191" s="8" t="inlineStr">
        <is>
          <t>Nebraska</t>
        </is>
      </c>
      <c r="M8191" s="13" t="n">
        <v>10283.49</v>
      </c>
      <c r="N8191" s="13" t="n">
        <v>7992.33</v>
      </c>
      <c r="O8191" s="8" t="n"/>
    </row>
    <row r="8192">
      <c r="A8192" s="8" t="inlineStr">
        <is>
          <t>CANON-202605-008233</t>
        </is>
      </c>
      <c r="B8192" s="9" t="inlineStr">
        <is>
          <t>2026-05</t>
        </is>
      </c>
      <c r="C8192" s="10" t="n">
        <v>46171</v>
      </c>
      <c r="D8192" s="9" t="inlineStr">
        <is>
          <t>Bound</t>
        </is>
      </c>
      <c r="E8192" s="8" t="inlineStr">
        <is>
          <t>Anouk Vandermeer</t>
        </is>
      </c>
      <c r="F8192" s="11" t="n">
        <v>1984</v>
      </c>
      <c r="G8192" s="8" t="inlineStr">
        <is>
          <t>Ferrari</t>
        </is>
      </c>
      <c r="H8192" s="8" t="inlineStr">
        <is>
          <t>296 GTB</t>
        </is>
      </c>
      <c r="I8192" s="8" t="inlineStr">
        <is>
          <t>6714HNRUBX6C8MX51</t>
        </is>
      </c>
      <c r="J8192" s="8" t="inlineStr">
        <is>
          <t>03 - Supercar</t>
        </is>
      </c>
      <c r="K8192" s="12" t="n">
        <v>990000</v>
      </c>
      <c r="L8192" s="8" t="inlineStr">
        <is>
          <t>Connecticut</t>
        </is>
      </c>
      <c r="M8192" s="13" t="n">
        <v>19874.72</v>
      </c>
      <c r="N8192" s="13" t="n">
        <v>15446.63</v>
      </c>
      <c r="O8192" s="8" t="n"/>
    </row>
    <row r="8193">
      <c r="A8193" s="8" t="inlineStr">
        <is>
          <t>CANON-202605-008234</t>
        </is>
      </c>
      <c r="B8193" s="9" t="inlineStr">
        <is>
          <t>2026-05</t>
        </is>
      </c>
      <c r="C8193" s="10" t="n">
        <v>46158</v>
      </c>
      <c r="D8193" s="9" t="inlineStr">
        <is>
          <t>Bound</t>
        </is>
      </c>
      <c r="E8193" s="8" t="inlineStr">
        <is>
          <t>Saoirse Fairweather</t>
        </is>
      </c>
      <c r="F8193" s="11" t="n">
        <v>1994</v>
      </c>
      <c r="G8193" s="8" t="inlineStr">
        <is>
          <t>Porsche</t>
        </is>
      </c>
      <c r="H8193" s="8" t="inlineStr">
        <is>
          <t>911 Turbo S</t>
        </is>
      </c>
      <c r="I8193" s="8" t="inlineStr">
        <is>
          <t>2CX39DH20LG1SWGYC</t>
        </is>
      </c>
      <c r="J8193" s="8" t="inlineStr">
        <is>
          <t>02 - Sports / GT</t>
        </is>
      </c>
      <c r="K8193" s="12" t="n">
        <v>230000</v>
      </c>
      <c r="L8193" s="8" t="inlineStr">
        <is>
          <t>Massachusetts</t>
        </is>
      </c>
      <c r="M8193" s="13" t="n">
        <v>4990.57</v>
      </c>
      <c r="N8193" s="13" t="n">
        <v>3878.67</v>
      </c>
      <c r="O8193" s="8" t="n"/>
    </row>
    <row r="8194">
      <c r="A8194" s="8" t="inlineStr">
        <is>
          <t>CANON-202605-008235</t>
        </is>
      </c>
      <c r="B8194" s="9" t="inlineStr">
        <is>
          <t>2026-05</t>
        </is>
      </c>
      <c r="C8194" s="10" t="n">
        <v>46163</v>
      </c>
      <c r="D8194" s="9" t="inlineStr">
        <is>
          <t>Bound</t>
        </is>
      </c>
      <c r="E8194" s="8" t="inlineStr">
        <is>
          <t>Ottilie Fairweather</t>
        </is>
      </c>
      <c r="F8194" s="11" t="n">
        <v>1974</v>
      </c>
      <c r="G8194" s="8" t="inlineStr">
        <is>
          <t>Maserati</t>
        </is>
      </c>
      <c r="H8194" s="8" t="inlineStr">
        <is>
          <t>GranTurismo</t>
        </is>
      </c>
      <c r="I8194" s="8" t="inlineStr">
        <is>
          <t>D8AAET1XLA8RLEAUL</t>
        </is>
      </c>
      <c r="J8194" s="8" t="inlineStr">
        <is>
          <t>02 - Sports / GT</t>
        </is>
      </c>
      <c r="K8194" s="12" t="n">
        <v>760000</v>
      </c>
      <c r="L8194" s="8" t="inlineStr">
        <is>
          <t>Texas</t>
        </is>
      </c>
      <c r="M8194" s="13" t="n">
        <v>10718.87</v>
      </c>
      <c r="N8194" s="13" t="n">
        <v>8330.709999999999</v>
      </c>
      <c r="O8194" s="8" t="n"/>
    </row>
    <row r="8195">
      <c r="A8195" s="8" t="inlineStr">
        <is>
          <t>CANON-202605-008236</t>
        </is>
      </c>
      <c r="B8195" s="9" t="inlineStr">
        <is>
          <t>2026-05</t>
        </is>
      </c>
      <c r="C8195" s="10" t="n">
        <v>46154</v>
      </c>
      <c r="D8195" s="9" t="inlineStr">
        <is>
          <t>Bound</t>
        </is>
      </c>
      <c r="E8195" s="8" t="inlineStr">
        <is>
          <t>Callum Nakashima</t>
        </is>
      </c>
      <c r="F8195" s="11" t="n">
        <v>1975</v>
      </c>
      <c r="G8195" s="8" t="inlineStr">
        <is>
          <t>Aston Martin</t>
        </is>
      </c>
      <c r="H8195" s="8" t="inlineStr">
        <is>
          <t>DB12</t>
        </is>
      </c>
      <c r="I8195" s="8" t="inlineStr">
        <is>
          <t>3RTC4F6GAJHTCSTM5</t>
        </is>
      </c>
      <c r="J8195" s="8" t="inlineStr">
        <is>
          <t>02 - Sports / GT</t>
        </is>
      </c>
      <c r="K8195" s="12" t="n">
        <v>1090000</v>
      </c>
      <c r="L8195" s="8" t="inlineStr">
        <is>
          <t>Texas</t>
        </is>
      </c>
      <c r="M8195" s="13" t="n">
        <v>13008.02</v>
      </c>
      <c r="N8195" s="13" t="n">
        <v>10109.83</v>
      </c>
      <c r="O8195" s="8" t="n"/>
    </row>
    <row r="8196">
      <c r="A8196" s="8" t="inlineStr">
        <is>
          <t>CANON-202605-008238</t>
        </is>
      </c>
      <c r="B8196" s="9" t="inlineStr">
        <is>
          <t>2026-05</t>
        </is>
      </c>
      <c r="C8196" s="10" t="n">
        <v>46146</v>
      </c>
      <c r="D8196" s="9" t="inlineStr">
        <is>
          <t>Bound</t>
        </is>
      </c>
      <c r="E8196" s="8" t="inlineStr">
        <is>
          <t>Callum Harrington</t>
        </is>
      </c>
      <c r="F8196" s="11" t="n">
        <v>1969</v>
      </c>
      <c r="G8196" s="8" t="inlineStr">
        <is>
          <t>McLaren</t>
        </is>
      </c>
      <c r="H8196" s="8" t="inlineStr">
        <is>
          <t>750S</t>
        </is>
      </c>
      <c r="I8196" s="8" t="inlineStr">
        <is>
          <t>DKS782R8SXHVVDB5Z</t>
        </is>
      </c>
      <c r="J8196" s="8" t="inlineStr">
        <is>
          <t>03 - Supercar</t>
        </is>
      </c>
      <c r="K8196" s="12" t="n">
        <v>400000</v>
      </c>
      <c r="L8196" s="8" t="inlineStr">
        <is>
          <t>Colorado</t>
        </is>
      </c>
      <c r="M8196" s="13" t="n">
        <v>9547.17</v>
      </c>
      <c r="N8196" s="13" t="n">
        <v>7420.06</v>
      </c>
      <c r="O8196" s="8" t="n"/>
    </row>
    <row r="8197">
      <c r="A8197" s="8" t="inlineStr">
        <is>
          <t>CANON-202605-008239</t>
        </is>
      </c>
      <c r="B8197" s="9" t="inlineStr">
        <is>
          <t>2026-05</t>
        </is>
      </c>
      <c r="C8197" s="10" t="n">
        <v>46143</v>
      </c>
      <c r="D8197" s="9" t="inlineStr">
        <is>
          <t>Bound</t>
        </is>
      </c>
      <c r="E8197" s="8" t="inlineStr">
        <is>
          <t>Ingrid Rourke</t>
        </is>
      </c>
      <c r="F8197" s="11" t="n">
        <v>2010</v>
      </c>
      <c r="G8197" s="8" t="inlineStr">
        <is>
          <t>Mercedes-Benz</t>
        </is>
      </c>
      <c r="H8197" s="8" t="inlineStr">
        <is>
          <t>AMG GT</t>
        </is>
      </c>
      <c r="I8197" s="8" t="inlineStr">
        <is>
          <t>P5YR0SAS266T6JJ6T</t>
        </is>
      </c>
      <c r="J8197" s="8" t="inlineStr">
        <is>
          <t>02 - Sports / GT</t>
        </is>
      </c>
      <c r="K8197" s="12" t="n">
        <v>275000</v>
      </c>
      <c r="L8197" s="8" t="inlineStr">
        <is>
          <t>Texas</t>
        </is>
      </c>
      <c r="M8197" s="13" t="n">
        <v>4475.24</v>
      </c>
      <c r="N8197" s="13" t="n">
        <v>3478.16</v>
      </c>
      <c r="O8197" s="8" t="n"/>
    </row>
    <row r="8198">
      <c r="A8198" s="8" t="inlineStr">
        <is>
          <t>CANON-202605-008240</t>
        </is>
      </c>
      <c r="B8198" s="9" t="inlineStr">
        <is>
          <t>2026-05</t>
        </is>
      </c>
      <c r="C8198" s="10" t="n">
        <v>46168</v>
      </c>
      <c r="D8198" s="9" t="inlineStr">
        <is>
          <t>Bound</t>
        </is>
      </c>
      <c r="E8198" s="8" t="inlineStr">
        <is>
          <t>Desmond Larsson</t>
        </is>
      </c>
      <c r="F8198" s="11" t="n">
        <v>2003</v>
      </c>
      <c r="G8198" s="8" t="inlineStr">
        <is>
          <t>Bentley</t>
        </is>
      </c>
      <c r="H8198" s="8" t="inlineStr">
        <is>
          <t>Continental GT</t>
        </is>
      </c>
      <c r="I8198" s="8" t="inlineStr">
        <is>
          <t>CY1TYP4U1BXJ2G8TS</t>
        </is>
      </c>
      <c r="J8198" s="8" t="inlineStr">
        <is>
          <t>02 - Sports / GT</t>
        </is>
      </c>
      <c r="K8198" s="12" t="n">
        <v>640000</v>
      </c>
      <c r="L8198" s="8" t="inlineStr">
        <is>
          <t>Hawaii</t>
        </is>
      </c>
      <c r="M8198" s="13" t="n">
        <v>10203.77</v>
      </c>
      <c r="N8198" s="13" t="n">
        <v>7930.37</v>
      </c>
      <c r="O8198" s="8" t="n"/>
    </row>
    <row r="8199">
      <c r="A8199" s="8" t="inlineStr">
        <is>
          <t>CANON-202605-008241</t>
        </is>
      </c>
      <c r="B8199" s="9" t="inlineStr">
        <is>
          <t>2026-05</t>
        </is>
      </c>
      <c r="C8199" s="10" t="n">
        <v>46158</v>
      </c>
      <c r="D8199" s="9" t="inlineStr">
        <is>
          <t>Bound</t>
        </is>
      </c>
      <c r="E8199" s="8" t="inlineStr">
        <is>
          <t>Fitzgerald Rourke</t>
        </is>
      </c>
      <c r="F8199" s="11" t="n">
        <v>2015</v>
      </c>
      <c r="G8199" s="8" t="inlineStr">
        <is>
          <t>Ferrari</t>
        </is>
      </c>
      <c r="H8199" s="8" t="inlineStr">
        <is>
          <t>275 GTB/4</t>
        </is>
      </c>
      <c r="I8199" s="8" t="inlineStr">
        <is>
          <t>WK41E6VK2WCUSZ1PA</t>
        </is>
      </c>
      <c r="J8199" s="8" t="inlineStr">
        <is>
          <t>07 - Post-War Classic (1946-1972)</t>
        </is>
      </c>
      <c r="K8199" s="12" t="n">
        <v>880000</v>
      </c>
      <c r="L8199" s="8" t="inlineStr">
        <is>
          <t>South Carolina</t>
        </is>
      </c>
      <c r="M8199" s="13" t="n">
        <v>8853.129999999999</v>
      </c>
      <c r="N8199" s="13" t="n">
        <v>6880.65</v>
      </c>
      <c r="O8199" s="8" t="n"/>
    </row>
    <row r="8200">
      <c r="A8200" s="8" t="inlineStr">
        <is>
          <t>CANON-202605-008243</t>
        </is>
      </c>
      <c r="B8200" s="9" t="inlineStr">
        <is>
          <t>2026-05</t>
        </is>
      </c>
      <c r="C8200" s="10" t="n">
        <v>46145</v>
      </c>
      <c r="D8200" s="9" t="inlineStr">
        <is>
          <t>Bound</t>
        </is>
      </c>
      <c r="E8200" s="8" t="inlineStr">
        <is>
          <t>Marisol Vandermeer</t>
        </is>
      </c>
      <c r="F8200" s="11" t="n">
        <v>1981</v>
      </c>
      <c r="G8200" s="8" t="inlineStr">
        <is>
          <t>Porsche</t>
        </is>
      </c>
      <c r="H8200" s="8" t="inlineStr">
        <is>
          <t>911 Turbo S</t>
        </is>
      </c>
      <c r="I8200" s="8" t="inlineStr">
        <is>
          <t>BT8XPH98S1GUHUNTB</t>
        </is>
      </c>
      <c r="J8200" s="8" t="inlineStr">
        <is>
          <t>02 - Sports / GT</t>
        </is>
      </c>
      <c r="K8200" s="12" t="n">
        <v>275000</v>
      </c>
      <c r="L8200" s="8" t="inlineStr">
        <is>
          <t>Colorado</t>
        </is>
      </c>
      <c r="M8200" s="13" t="n">
        <v>4280.66</v>
      </c>
      <c r="N8200" s="13" t="n">
        <v>3326.93</v>
      </c>
      <c r="O8200" s="8" t="n"/>
    </row>
    <row r="8201">
      <c r="A8201" s="8" t="inlineStr">
        <is>
          <t>CANON-202605-008244</t>
        </is>
      </c>
      <c r="B8201" s="9" t="inlineStr">
        <is>
          <t>2026-05</t>
        </is>
      </c>
      <c r="C8201" s="10" t="n">
        <v>46154</v>
      </c>
      <c r="D8201" s="9" t="inlineStr">
        <is>
          <t>Bound</t>
        </is>
      </c>
      <c r="E8201" s="8" t="inlineStr">
        <is>
          <t>Desmond Nakashima</t>
        </is>
      </c>
      <c r="F8201" s="11" t="n">
        <v>1975</v>
      </c>
      <c r="G8201" s="8" t="inlineStr">
        <is>
          <t>Mercedes-Benz</t>
        </is>
      </c>
      <c r="H8201" s="8" t="inlineStr">
        <is>
          <t>AMG GT</t>
        </is>
      </c>
      <c r="I8201" s="8" t="inlineStr">
        <is>
          <t>X04J2NHK62W0489GA</t>
        </is>
      </c>
      <c r="J8201" s="8" t="inlineStr">
        <is>
          <t>02 - Sports / GT</t>
        </is>
      </c>
      <c r="K8201" s="12" t="n">
        <v>275000</v>
      </c>
      <c r="L8201" s="8" t="inlineStr">
        <is>
          <t>Montana</t>
        </is>
      </c>
      <c r="M8201" s="13" t="n">
        <v>3619.1</v>
      </c>
      <c r="N8201" s="13" t="n">
        <v>2812.76</v>
      </c>
      <c r="O8201" s="8" t="n"/>
    </row>
    <row r="8202">
      <c r="A8202" s="8" t="inlineStr">
        <is>
          <t>CANON-202605-008245</t>
        </is>
      </c>
      <c r="B8202" s="9" t="inlineStr">
        <is>
          <t>2026-05</t>
        </is>
      </c>
      <c r="C8202" s="10" t="n">
        <v>46149</v>
      </c>
      <c r="D8202" s="9" t="inlineStr">
        <is>
          <t>Bound</t>
        </is>
      </c>
      <c r="E8202" s="8" t="inlineStr">
        <is>
          <t>Horace Castellanos</t>
        </is>
      </c>
      <c r="F8202" s="11" t="n">
        <v>1998</v>
      </c>
      <c r="G8202" s="8" t="inlineStr">
        <is>
          <t>Bentley</t>
        </is>
      </c>
      <c r="H8202" s="8" t="inlineStr">
        <is>
          <t>Continental GT</t>
        </is>
      </c>
      <c r="I8202" s="8" t="inlineStr">
        <is>
          <t>1YNKZ7TS5SV8XDS2M</t>
        </is>
      </c>
      <c r="J8202" s="8" t="inlineStr">
        <is>
          <t>02 - Sports / GT</t>
        </is>
      </c>
      <c r="K8202" s="12" t="n">
        <v>845000</v>
      </c>
      <c r="L8202" s="8" t="inlineStr">
        <is>
          <t>New York</t>
        </is>
      </c>
      <c r="M8202" s="13" t="n">
        <v>13264.91</v>
      </c>
      <c r="N8202" s="13" t="n">
        <v>10309.49</v>
      </c>
      <c r="O8202" s="8" t="n"/>
    </row>
    <row r="8203">
      <c r="A8203" s="8" t="inlineStr">
        <is>
          <t>CANON-202605-008247</t>
        </is>
      </c>
      <c r="B8203" s="9" t="inlineStr">
        <is>
          <t>2026-05</t>
        </is>
      </c>
      <c r="C8203" s="10" t="n">
        <v>46155</v>
      </c>
      <c r="D8203" s="9" t="inlineStr">
        <is>
          <t>Bound</t>
        </is>
      </c>
      <c r="E8203" s="8" t="inlineStr">
        <is>
          <t>Saoirse Montoya</t>
        </is>
      </c>
      <c r="F8203" s="11" t="n">
        <v>1968</v>
      </c>
      <c r="G8203" s="8" t="inlineStr">
        <is>
          <t>Mercedes-Benz</t>
        </is>
      </c>
      <c r="H8203" s="8" t="inlineStr">
        <is>
          <t>AMG GT</t>
        </is>
      </c>
      <c r="I8203" s="8" t="inlineStr">
        <is>
          <t>85NMN23NNA5K0VMP0</t>
        </is>
      </c>
      <c r="J8203" s="8" t="inlineStr">
        <is>
          <t>02 - Sports / GT</t>
        </is>
      </c>
      <c r="K8203" s="12" t="n">
        <v>275000</v>
      </c>
      <c r="L8203" s="8" t="inlineStr">
        <is>
          <t>Oregon</t>
        </is>
      </c>
      <c r="M8203" s="13" t="n">
        <v>4397.41</v>
      </c>
      <c r="N8203" s="13" t="n">
        <v>3417.67</v>
      </c>
      <c r="O8203" s="8" t="n"/>
    </row>
    <row r="8204">
      <c r="A8204" s="8" t="inlineStr">
        <is>
          <t>CANON-202605-008248</t>
        </is>
      </c>
      <c r="B8204" s="9" t="inlineStr">
        <is>
          <t>2026-05</t>
        </is>
      </c>
      <c r="C8204" s="10" t="n">
        <v>46170</v>
      </c>
      <c r="D8204" s="9" t="inlineStr">
        <is>
          <t>Bound</t>
        </is>
      </c>
      <c r="E8204" s="8" t="inlineStr">
        <is>
          <t>Fenwick Vandermeer</t>
        </is>
      </c>
      <c r="F8204" s="11" t="n">
        <v>1975</v>
      </c>
      <c r="G8204" s="8" t="inlineStr">
        <is>
          <t>Maserati</t>
        </is>
      </c>
      <c r="H8204" s="8" t="inlineStr">
        <is>
          <t>GranTurismo</t>
        </is>
      </c>
      <c r="I8204" s="8" t="inlineStr">
        <is>
          <t>VRPHLC7JWY1CATDSW</t>
        </is>
      </c>
      <c r="J8204" s="8" t="inlineStr">
        <is>
          <t>02 - Sports / GT</t>
        </is>
      </c>
      <c r="K8204" s="12" t="n">
        <v>320000</v>
      </c>
      <c r="L8204" s="8" t="inlineStr">
        <is>
          <t>California</t>
        </is>
      </c>
      <c r="M8204" s="13" t="n">
        <v>6113.21</v>
      </c>
      <c r="N8204" s="13" t="n">
        <v>4751.19</v>
      </c>
      <c r="O8204" s="8" t="n"/>
    </row>
    <row r="8205">
      <c r="A8205" s="8" t="inlineStr">
        <is>
          <t>CANON-202605-008249</t>
        </is>
      </c>
      <c r="B8205" s="9" t="inlineStr">
        <is>
          <t>2026-05</t>
        </is>
      </c>
      <c r="C8205" s="10" t="n">
        <v>46148</v>
      </c>
      <c r="D8205" s="9" t="inlineStr">
        <is>
          <t>Bound</t>
        </is>
      </c>
      <c r="E8205" s="8" t="inlineStr">
        <is>
          <t>Ingrid Montoya</t>
        </is>
      </c>
      <c r="F8205" s="11" t="n">
        <v>1996</v>
      </c>
      <c r="G8205" s="8" t="inlineStr">
        <is>
          <t>BMW</t>
        </is>
      </c>
      <c r="H8205" s="8" t="inlineStr">
        <is>
          <t>M8 Competition</t>
        </is>
      </c>
      <c r="I8205" s="8" t="inlineStr">
        <is>
          <t>5YV7GW0X68R5674EK</t>
        </is>
      </c>
      <c r="J8205" s="8" t="inlineStr">
        <is>
          <t>02 - Sports / GT</t>
        </is>
      </c>
      <c r="K8205" s="12" t="n">
        <v>660000</v>
      </c>
      <c r="L8205" s="8" t="inlineStr">
        <is>
          <t>Louisiana</t>
        </is>
      </c>
      <c r="M8205" s="13" t="n">
        <v>9794.15</v>
      </c>
      <c r="N8205" s="13" t="n">
        <v>7612.01</v>
      </c>
      <c r="O8205" s="8" t="n"/>
    </row>
    <row r="8206">
      <c r="A8206" s="8" t="inlineStr">
        <is>
          <t>CANON-202605-008250</t>
        </is>
      </c>
      <c r="B8206" s="9" t="inlineStr">
        <is>
          <t>2026-05</t>
        </is>
      </c>
      <c r="C8206" s="10" t="n">
        <v>46167</v>
      </c>
      <c r="D8206" s="9" t="inlineStr">
        <is>
          <t>Bound</t>
        </is>
      </c>
      <c r="E8206" s="8" t="inlineStr">
        <is>
          <t>Marisol Pennington</t>
        </is>
      </c>
      <c r="F8206" s="11" t="n">
        <v>1972</v>
      </c>
      <c r="G8206" s="8" t="inlineStr">
        <is>
          <t>Maserati</t>
        </is>
      </c>
      <c r="H8206" s="8" t="inlineStr">
        <is>
          <t>GranTurismo</t>
        </is>
      </c>
      <c r="I8206" s="8" t="inlineStr">
        <is>
          <t>0CAGYPCNPG9FRJJZ1</t>
        </is>
      </c>
      <c r="J8206" s="8" t="inlineStr">
        <is>
          <t>02 - Sports / GT</t>
        </is>
      </c>
      <c r="K8206" s="12" t="n">
        <v>290000</v>
      </c>
      <c r="L8206" s="8" t="inlineStr">
        <is>
          <t>South Carolina</t>
        </is>
      </c>
      <c r="M8206" s="13" t="n">
        <v>5088.68</v>
      </c>
      <c r="N8206" s="13" t="n">
        <v>3954.92</v>
      </c>
      <c r="O8206" s="8" t="n"/>
    </row>
    <row r="8207">
      <c r="A8207" s="8" t="inlineStr">
        <is>
          <t>CANON-202605-008251</t>
        </is>
      </c>
      <c r="B8207" s="9" t="inlineStr">
        <is>
          <t>2026-05</t>
        </is>
      </c>
      <c r="C8207" s="10" t="n">
        <v>46154</v>
      </c>
      <c r="D8207" s="9" t="inlineStr">
        <is>
          <t>Bound</t>
        </is>
      </c>
      <c r="E8207" s="8" t="inlineStr">
        <is>
          <t>Cassius Harrington</t>
        </is>
      </c>
      <c r="F8207" s="11" t="n">
        <v>1962</v>
      </c>
      <c r="G8207" s="8" t="inlineStr">
        <is>
          <t>Porsche</t>
        </is>
      </c>
      <c r="H8207" s="8" t="inlineStr">
        <is>
          <t>911 Turbo S</t>
        </is>
      </c>
      <c r="I8207" s="8" t="inlineStr">
        <is>
          <t>4ELNV7HVZ9RWPBMHL</t>
        </is>
      </c>
      <c r="J8207" s="8" t="inlineStr">
        <is>
          <t>02 - Sports / GT</t>
        </is>
      </c>
      <c r="K8207" s="12" t="n">
        <v>295000</v>
      </c>
      <c r="L8207" s="8" t="inlineStr">
        <is>
          <t>California</t>
        </is>
      </c>
      <c r="M8207" s="13" t="n">
        <v>5635.61</v>
      </c>
      <c r="N8207" s="13" t="n">
        <v>4380</v>
      </c>
      <c r="O8207" s="8" t="n"/>
    </row>
    <row r="8208">
      <c r="A8208" s="8" t="inlineStr">
        <is>
          <t>CANON-202605-008252</t>
        </is>
      </c>
      <c r="B8208" s="9" t="inlineStr">
        <is>
          <t>2026-05</t>
        </is>
      </c>
      <c r="C8208" s="10" t="n">
        <v>46155</v>
      </c>
      <c r="D8208" s="9" t="inlineStr">
        <is>
          <t>Bound</t>
        </is>
      </c>
      <c r="E8208" s="8" t="inlineStr">
        <is>
          <t>Horace Farkas</t>
        </is>
      </c>
      <c r="F8208" s="11" t="n">
        <v>1957</v>
      </c>
      <c r="G8208" s="8" t="inlineStr">
        <is>
          <t>Mercedes-Benz</t>
        </is>
      </c>
      <c r="H8208" s="8" t="inlineStr">
        <is>
          <t>280SL Pagoda</t>
        </is>
      </c>
      <c r="I8208" s="8" t="inlineStr">
        <is>
          <t>5AJ555FE1019SV0UY</t>
        </is>
      </c>
      <c r="J8208" s="8" t="inlineStr">
        <is>
          <t>07 - Post-War Classic (1946-1972)</t>
        </is>
      </c>
      <c r="K8208" s="12" t="n">
        <v>200000</v>
      </c>
      <c r="L8208" s="8" t="inlineStr">
        <is>
          <t>Illinois</t>
        </is>
      </c>
      <c r="M8208" s="13" t="n">
        <v>2925.28</v>
      </c>
      <c r="N8208" s="13" t="n">
        <v>2273.53</v>
      </c>
      <c r="O8208" s="8" t="n"/>
    </row>
    <row r="8209">
      <c r="A8209" s="8" t="inlineStr">
        <is>
          <t>CANON-202605-008254</t>
        </is>
      </c>
      <c r="B8209" s="9" t="inlineStr">
        <is>
          <t>2026-05</t>
        </is>
      </c>
      <c r="C8209" s="10" t="n">
        <v>46146</v>
      </c>
      <c r="D8209" s="9" t="inlineStr">
        <is>
          <t>Bound</t>
        </is>
      </c>
      <c r="E8209" s="8" t="inlineStr">
        <is>
          <t>Everett Thistlewood</t>
        </is>
      </c>
      <c r="F8209" s="11" t="n">
        <v>1957</v>
      </c>
      <c r="G8209" s="8" t="inlineStr">
        <is>
          <t>Lamborghini</t>
        </is>
      </c>
      <c r="H8209" s="8" t="inlineStr">
        <is>
          <t>Huracan EVO</t>
        </is>
      </c>
      <c r="I8209" s="8" t="inlineStr">
        <is>
          <t>JDTWEBBMKMNEYAFAU</t>
        </is>
      </c>
      <c r="J8209" s="8" t="inlineStr">
        <is>
          <t>03 - Supercar</t>
        </is>
      </c>
      <c r="K8209" s="12" t="n">
        <v>570000</v>
      </c>
      <c r="L8209" s="8" t="inlineStr">
        <is>
          <t>New Mexico</t>
        </is>
      </c>
      <c r="M8209" s="13" t="n">
        <v>13077.74</v>
      </c>
      <c r="N8209" s="13" t="n">
        <v>10164.02</v>
      </c>
      <c r="O8209" s="8" t="n"/>
    </row>
    <row r="8210">
      <c r="A8210" s="8" t="inlineStr">
        <is>
          <t>CANON-202605-008256</t>
        </is>
      </c>
      <c r="B8210" s="9" t="inlineStr">
        <is>
          <t>2026-05</t>
        </is>
      </c>
      <c r="C8210" s="10" t="n">
        <v>46171</v>
      </c>
      <c r="D8210" s="9" t="inlineStr">
        <is>
          <t>Bound</t>
        </is>
      </c>
      <c r="E8210" s="8" t="inlineStr">
        <is>
          <t>Ingrid Merriweather</t>
        </is>
      </c>
      <c r="F8210" s="11" t="n">
        <v>2024</v>
      </c>
      <c r="G8210" s="8" t="inlineStr">
        <is>
          <t>Ferrari</t>
        </is>
      </c>
      <c r="H8210" s="8" t="inlineStr">
        <is>
          <t>SF90 Stradale</t>
        </is>
      </c>
      <c r="I8210" s="8" t="inlineStr">
        <is>
          <t>R65CWGL0V8E3KHUS3</t>
        </is>
      </c>
      <c r="J8210" s="8" t="inlineStr">
        <is>
          <t>03 - Supercar</t>
        </is>
      </c>
      <c r="K8210" s="12" t="n">
        <v>695000</v>
      </c>
      <c r="L8210" s="8" t="inlineStr">
        <is>
          <t>South Carolina</t>
        </is>
      </c>
      <c r="M8210" s="13" t="n">
        <v>15447.36</v>
      </c>
      <c r="N8210" s="13" t="n">
        <v>12005.69</v>
      </c>
      <c r="O8210" s="8" t="n"/>
    </row>
    <row r="8211">
      <c r="A8211" s="8" t="inlineStr">
        <is>
          <t>CANON-202605-008258</t>
        </is>
      </c>
      <c r="B8211" s="9" t="inlineStr">
        <is>
          <t>2026-05</t>
        </is>
      </c>
      <c r="C8211" s="10" t="n">
        <v>46172</v>
      </c>
      <c r="D8211" s="9" t="inlineStr">
        <is>
          <t>Bound</t>
        </is>
      </c>
      <c r="E8211" s="8" t="inlineStr">
        <is>
          <t>Sunniva Farkas</t>
        </is>
      </c>
      <c r="F8211" s="11" t="n">
        <v>1982</v>
      </c>
      <c r="G8211" s="8" t="inlineStr">
        <is>
          <t>Mercedes-Benz</t>
        </is>
      </c>
      <c r="H8211" s="8" t="inlineStr">
        <is>
          <t>AMG GT</t>
        </is>
      </c>
      <c r="I8211" s="8" t="inlineStr">
        <is>
          <t>BFU2L6LU61L0WRLSG</t>
        </is>
      </c>
      <c r="J8211" s="8" t="inlineStr">
        <is>
          <t>02 - Sports / GT</t>
        </is>
      </c>
      <c r="K8211" s="12" t="n">
        <v>320000</v>
      </c>
      <c r="L8211" s="8" t="inlineStr">
        <is>
          <t>Pennsylvania</t>
        </is>
      </c>
      <c r="M8211" s="13" t="n">
        <v>4528.3</v>
      </c>
      <c r="N8211" s="13" t="n">
        <v>3519.39</v>
      </c>
      <c r="O8211" s="8" t="n"/>
    </row>
    <row r="8212">
      <c r="A8212" s="8" t="inlineStr">
        <is>
          <t>CANON-202605-008259</t>
        </is>
      </c>
      <c r="B8212" s="9" t="inlineStr">
        <is>
          <t>2026-05</t>
        </is>
      </c>
      <c r="C8212" s="10" t="n">
        <v>46169</v>
      </c>
      <c r="D8212" s="9" t="inlineStr">
        <is>
          <t>Bound</t>
        </is>
      </c>
      <c r="E8212" s="8" t="inlineStr">
        <is>
          <t>Cassius Vasquez</t>
        </is>
      </c>
      <c r="F8212" s="11" t="n">
        <v>2005</v>
      </c>
      <c r="G8212" s="8" t="inlineStr">
        <is>
          <t>Ferrari</t>
        </is>
      </c>
      <c r="H8212" s="8" t="inlineStr">
        <is>
          <t>275 GTB/4</t>
        </is>
      </c>
      <c r="I8212" s="8" t="inlineStr">
        <is>
          <t>KTF2RUGUVS6501ML8</t>
        </is>
      </c>
      <c r="J8212" s="8" t="inlineStr">
        <is>
          <t>07 - Post-War Classic (1946-1972)</t>
        </is>
      </c>
      <c r="K8212" s="12" t="n">
        <v>650000</v>
      </c>
      <c r="L8212" s="8" t="inlineStr">
        <is>
          <t>New York</t>
        </is>
      </c>
      <c r="M8212" s="13" t="n">
        <v>6750.19</v>
      </c>
      <c r="N8212" s="13" t="n">
        <v>5246.25</v>
      </c>
      <c r="O8212" s="8" t="n"/>
    </row>
    <row r="8213">
      <c r="A8213" s="8" t="inlineStr">
        <is>
          <t>CANON-202605-008260</t>
        </is>
      </c>
      <c r="B8213" s="9" t="inlineStr">
        <is>
          <t>2026-05</t>
        </is>
      </c>
      <c r="C8213" s="10" t="n">
        <v>46173</v>
      </c>
      <c r="D8213" s="9" t="inlineStr">
        <is>
          <t>Bound</t>
        </is>
      </c>
      <c r="E8213" s="8" t="inlineStr">
        <is>
          <t>Beatrix Ashcombe</t>
        </is>
      </c>
      <c r="F8213" s="11" t="n">
        <v>2014</v>
      </c>
      <c r="G8213" s="8" t="inlineStr">
        <is>
          <t>Mercedes-Benz</t>
        </is>
      </c>
      <c r="H8213" s="8" t="inlineStr">
        <is>
          <t>AMG GT</t>
        </is>
      </c>
      <c r="I8213" s="8" t="inlineStr">
        <is>
          <t>BNGZU96E6E5KP5M3L</t>
        </is>
      </c>
      <c r="J8213" s="8" t="inlineStr">
        <is>
          <t>02 - Sports / GT</t>
        </is>
      </c>
      <c r="K8213" s="12" t="n">
        <v>620000</v>
      </c>
      <c r="L8213" s="8" t="inlineStr">
        <is>
          <t>Illinois</t>
        </is>
      </c>
      <c r="M8213" s="13" t="n">
        <v>10341.13</v>
      </c>
      <c r="N8213" s="13" t="n">
        <v>8037.13</v>
      </c>
      <c r="O8213" s="8" t="n"/>
    </row>
    <row r="8214">
      <c r="A8214" s="8" t="inlineStr">
        <is>
          <t>CANON-202605-008262</t>
        </is>
      </c>
      <c r="B8214" s="9" t="inlineStr">
        <is>
          <t>2026-05</t>
        </is>
      </c>
      <c r="C8214" s="10" t="n">
        <v>46152</v>
      </c>
      <c r="D8214" s="9" t="inlineStr">
        <is>
          <t>Bound</t>
        </is>
      </c>
      <c r="E8214" s="8" t="inlineStr">
        <is>
          <t>Cassius Blackwood</t>
        </is>
      </c>
      <c r="F8214" s="11" t="n">
        <v>1955</v>
      </c>
      <c r="G8214" s="8" t="inlineStr">
        <is>
          <t>Ferrari</t>
        </is>
      </c>
      <c r="H8214" s="8" t="inlineStr">
        <is>
          <t>296 GTB</t>
        </is>
      </c>
      <c r="I8214" s="8" t="inlineStr">
        <is>
          <t>PZLBMAF5X0WSCKYNG</t>
        </is>
      </c>
      <c r="J8214" s="8" t="inlineStr">
        <is>
          <t>03 - Supercar</t>
        </is>
      </c>
      <c r="K8214" s="12" t="n">
        <v>625000</v>
      </c>
      <c r="L8214" s="8" t="inlineStr">
        <is>
          <t>Oregon</t>
        </is>
      </c>
      <c r="M8214" s="13" t="n">
        <v>12659.2</v>
      </c>
      <c r="N8214" s="13" t="n">
        <v>9838.73</v>
      </c>
      <c r="O8214" s="8" t="n"/>
    </row>
    <row r="8215">
      <c r="A8215" s="8" t="inlineStr">
        <is>
          <t>CANON-202605-008263</t>
        </is>
      </c>
      <c r="B8215" s="9" t="inlineStr">
        <is>
          <t>2026-05</t>
        </is>
      </c>
      <c r="C8215" s="10" t="n">
        <v>46147</v>
      </c>
      <c r="D8215" s="9" t="inlineStr">
        <is>
          <t>Bound</t>
        </is>
      </c>
      <c r="E8215" s="8" t="inlineStr">
        <is>
          <t>Thaddeus Harrington</t>
        </is>
      </c>
      <c r="F8215" s="11" t="n">
        <v>1976</v>
      </c>
      <c r="G8215" s="8" t="inlineStr">
        <is>
          <t>Maserati</t>
        </is>
      </c>
      <c r="H8215" s="8" t="inlineStr">
        <is>
          <t>GranTurismo</t>
        </is>
      </c>
      <c r="I8215" s="8" t="inlineStr">
        <is>
          <t>56STWU5BFUSBZMB18</t>
        </is>
      </c>
      <c r="J8215" s="8" t="inlineStr">
        <is>
          <t>02 - Sports / GT</t>
        </is>
      </c>
      <c r="K8215" s="12" t="n">
        <v>800000</v>
      </c>
      <c r="L8215" s="8" t="inlineStr">
        <is>
          <t>New York</t>
        </is>
      </c>
      <c r="M8215" s="13" t="n">
        <v>12558.49</v>
      </c>
      <c r="N8215" s="13" t="n">
        <v>9760.459999999999</v>
      </c>
      <c r="O8215" s="8" t="n"/>
    </row>
    <row r="8216">
      <c r="A8216" s="8" t="inlineStr">
        <is>
          <t>CANON-202605-008264</t>
        </is>
      </c>
      <c r="B8216" s="9" t="inlineStr">
        <is>
          <t>2026-05</t>
        </is>
      </c>
      <c r="C8216" s="10" t="n">
        <v>46155</v>
      </c>
      <c r="D8216" s="9" t="inlineStr">
        <is>
          <t>Bound</t>
        </is>
      </c>
      <c r="E8216" s="8" t="inlineStr">
        <is>
          <t>Ingrid Bellandi</t>
        </is>
      </c>
      <c r="F8216" s="11" t="n">
        <v>1984</v>
      </c>
      <c r="G8216" s="8" t="inlineStr">
        <is>
          <t>Bentley</t>
        </is>
      </c>
      <c r="H8216" s="8" t="inlineStr">
        <is>
          <t>Continental GT</t>
        </is>
      </c>
      <c r="I8216" s="8" t="inlineStr">
        <is>
          <t>ZGT7G6GGE0UB0SHT3</t>
        </is>
      </c>
      <c r="J8216" s="8" t="inlineStr">
        <is>
          <t>02 - Sports / GT</t>
        </is>
      </c>
      <c r="K8216" s="12" t="n">
        <v>1125000</v>
      </c>
      <c r="L8216" s="8" t="inlineStr">
        <is>
          <t>North Dakota</t>
        </is>
      </c>
      <c r="M8216" s="13" t="n">
        <v>11908.02</v>
      </c>
      <c r="N8216" s="13" t="n">
        <v>9254.91</v>
      </c>
      <c r="O8216" s="8" t="n"/>
    </row>
    <row r="8217">
      <c r="A8217" s="8" t="inlineStr">
        <is>
          <t>CANON-202605-008265</t>
        </is>
      </c>
      <c r="B8217" s="9" t="inlineStr">
        <is>
          <t>2026-05</t>
        </is>
      </c>
      <c r="C8217" s="10" t="n">
        <v>46150</v>
      </c>
      <c r="D8217" s="9" t="inlineStr">
        <is>
          <t>Bound</t>
        </is>
      </c>
      <c r="E8217" s="8" t="inlineStr">
        <is>
          <t>Callum Nakashima</t>
        </is>
      </c>
      <c r="F8217" s="11" t="n">
        <v>1963</v>
      </c>
      <c r="G8217" s="8" t="inlineStr">
        <is>
          <t>Ferrari</t>
        </is>
      </c>
      <c r="H8217" s="8" t="inlineStr">
        <is>
          <t>275 GTB/4</t>
        </is>
      </c>
      <c r="I8217" s="8" t="inlineStr">
        <is>
          <t>DV96GC3E90J9NMXYJ</t>
        </is>
      </c>
      <c r="J8217" s="8" t="inlineStr">
        <is>
          <t>07 - Post-War Classic (1946-1972)</t>
        </is>
      </c>
      <c r="K8217" s="12" t="n">
        <v>410000</v>
      </c>
      <c r="L8217" s="8" t="inlineStr">
        <is>
          <t>Pennsylvania</t>
        </is>
      </c>
      <c r="M8217" s="13" t="n">
        <v>3713.21</v>
      </c>
      <c r="N8217" s="13" t="n">
        <v>2885.91</v>
      </c>
      <c r="O8217" s="8" t="n"/>
    </row>
    <row r="8218">
      <c r="A8218" s="8" t="inlineStr">
        <is>
          <t>CANON-202605-008266</t>
        </is>
      </c>
      <c r="B8218" s="9" t="inlineStr">
        <is>
          <t>2026-05</t>
        </is>
      </c>
      <c r="C8218" s="10" t="n">
        <v>46164</v>
      </c>
      <c r="D8218" s="9" t="inlineStr">
        <is>
          <t>Bound</t>
        </is>
      </c>
      <c r="E8218" s="8" t="inlineStr">
        <is>
          <t>Aurelio Fairweather</t>
        </is>
      </c>
      <c r="F8218" s="11" t="n">
        <v>2003</v>
      </c>
      <c r="G8218" s="8" t="inlineStr">
        <is>
          <t>Ferrari</t>
        </is>
      </c>
      <c r="H8218" s="8" t="inlineStr">
        <is>
          <t>275 GTB/4</t>
        </is>
      </c>
      <c r="I8218" s="8" t="inlineStr">
        <is>
          <t>FLPXPNYEB56J8BSBH</t>
        </is>
      </c>
      <c r="J8218" s="8" t="inlineStr">
        <is>
          <t>07 - Post-War Classic (1946-1972)</t>
        </is>
      </c>
      <c r="K8218" s="12" t="n">
        <v>1595000</v>
      </c>
      <c r="L8218" s="8" t="inlineStr">
        <is>
          <t>California</t>
        </is>
      </c>
      <c r="M8218" s="13" t="n">
        <v>15438.4</v>
      </c>
      <c r="N8218" s="13" t="n">
        <v>11998.72</v>
      </c>
      <c r="O8218" s="8" t="n"/>
    </row>
    <row r="8219">
      <c r="A8219" s="8" t="inlineStr">
        <is>
          <t>CANON-202605-008267</t>
        </is>
      </c>
      <c r="B8219" s="9" t="inlineStr">
        <is>
          <t>2026-05</t>
        </is>
      </c>
      <c r="C8219" s="10" t="n">
        <v>46150</v>
      </c>
      <c r="D8219" s="9" t="inlineStr">
        <is>
          <t>Bound</t>
        </is>
      </c>
      <c r="E8219" s="8" t="inlineStr">
        <is>
          <t>Emiliano Rourke</t>
        </is>
      </c>
      <c r="F8219" s="11" t="n">
        <v>1964</v>
      </c>
      <c r="G8219" s="8" t="inlineStr">
        <is>
          <t>Maserati</t>
        </is>
      </c>
      <c r="H8219" s="8" t="inlineStr">
        <is>
          <t>GranTurismo</t>
        </is>
      </c>
      <c r="I8219" s="8" t="inlineStr">
        <is>
          <t>9DY1BNW5C8KWMD757</t>
        </is>
      </c>
      <c r="J8219" s="8" t="inlineStr">
        <is>
          <t>02 - Sports / GT</t>
        </is>
      </c>
      <c r="K8219" s="12" t="n">
        <v>1740000</v>
      </c>
      <c r="L8219" s="8" t="inlineStr">
        <is>
          <t>Virginia</t>
        </is>
      </c>
      <c r="M8219" s="13" t="n">
        <v>19681.7</v>
      </c>
      <c r="N8219" s="13" t="n">
        <v>15296.62</v>
      </c>
      <c r="O8219" s="8" t="n"/>
    </row>
    <row r="8220">
      <c r="A8220" s="8" t="inlineStr">
        <is>
          <t>CANON-202605-008268</t>
        </is>
      </c>
      <c r="B8220" s="9" t="inlineStr">
        <is>
          <t>2026-05</t>
        </is>
      </c>
      <c r="C8220" s="10" t="n">
        <v>46167</v>
      </c>
      <c r="D8220" s="9" t="inlineStr">
        <is>
          <t>Bound</t>
        </is>
      </c>
      <c r="E8220" s="8" t="inlineStr">
        <is>
          <t>Thaddeus Delacroix</t>
        </is>
      </c>
      <c r="F8220" s="11" t="n">
        <v>1989</v>
      </c>
      <c r="G8220" s="8" t="inlineStr">
        <is>
          <t>Ferrari</t>
        </is>
      </c>
      <c r="H8220" s="8" t="inlineStr">
        <is>
          <t>275 GTB/4</t>
        </is>
      </c>
      <c r="I8220" s="8" t="inlineStr">
        <is>
          <t>7CVJ6T9E7X9XH7KF6</t>
        </is>
      </c>
      <c r="J8220" s="8" t="inlineStr">
        <is>
          <t>07 - Post-War Classic (1946-1972)</t>
        </is>
      </c>
      <c r="K8220" s="12" t="n">
        <v>345000</v>
      </c>
      <c r="L8220" s="8" t="inlineStr">
        <is>
          <t>California</t>
        </is>
      </c>
      <c r="M8220" s="13" t="n">
        <v>4218.11</v>
      </c>
      <c r="N8220" s="13" t="n">
        <v>3278.32</v>
      </c>
      <c r="O8220" s="8" t="n"/>
    </row>
    <row r="8221">
      <c r="A8221" s="8" t="inlineStr">
        <is>
          <t>CANON-202605-008269</t>
        </is>
      </c>
      <c r="B8221" s="9" t="inlineStr">
        <is>
          <t>2026-05</t>
        </is>
      </c>
      <c r="C8221" s="10" t="n">
        <v>46160</v>
      </c>
      <c r="D8221" s="9" t="inlineStr">
        <is>
          <t>Bound</t>
        </is>
      </c>
      <c r="E8221" s="8" t="inlineStr">
        <is>
          <t>Fenwick Whitlock</t>
        </is>
      </c>
      <c r="F8221" s="11" t="n">
        <v>2011</v>
      </c>
      <c r="G8221" s="8" t="inlineStr">
        <is>
          <t>Aston Martin</t>
        </is>
      </c>
      <c r="H8221" s="8" t="inlineStr">
        <is>
          <t>DB12</t>
        </is>
      </c>
      <c r="I8221" s="8" t="inlineStr">
        <is>
          <t>D860MNPHS9F1KLJAB</t>
        </is>
      </c>
      <c r="J8221" s="8" t="inlineStr">
        <is>
          <t>02 - Sports / GT</t>
        </is>
      </c>
      <c r="K8221" s="12" t="n">
        <v>765000</v>
      </c>
      <c r="L8221" s="8" t="inlineStr">
        <is>
          <t>New York</t>
        </is>
      </c>
      <c r="M8221" s="13" t="n">
        <v>12009.06</v>
      </c>
      <c r="N8221" s="13" t="n">
        <v>9333.440000000001</v>
      </c>
      <c r="O8221" s="8" t="n"/>
    </row>
    <row r="8222">
      <c r="A8222" s="8" t="inlineStr">
        <is>
          <t>CANON-202605-008270</t>
        </is>
      </c>
      <c r="B8222" s="9" t="inlineStr">
        <is>
          <t>2026-05</t>
        </is>
      </c>
      <c r="C8222" s="10" t="n">
        <v>46147</v>
      </c>
      <c r="D8222" s="9" t="inlineStr">
        <is>
          <t>Bound</t>
        </is>
      </c>
      <c r="E8222" s="8" t="inlineStr">
        <is>
          <t>Beatrix Kingsford</t>
        </is>
      </c>
      <c r="F8222" s="11" t="n">
        <v>1997</v>
      </c>
      <c r="G8222" s="8" t="inlineStr">
        <is>
          <t>Porsche</t>
        </is>
      </c>
      <c r="H8222" s="8" t="inlineStr">
        <is>
          <t>911 Turbo S</t>
        </is>
      </c>
      <c r="I8222" s="8" t="inlineStr">
        <is>
          <t>3DYXTK0VVJ68JFKRF</t>
        </is>
      </c>
      <c r="J8222" s="8" t="inlineStr">
        <is>
          <t>02 - Sports / GT</t>
        </is>
      </c>
      <c r="K8222" s="12" t="n">
        <v>585000</v>
      </c>
      <c r="L8222" s="8" t="inlineStr">
        <is>
          <t>Vermont</t>
        </is>
      </c>
      <c r="M8222" s="13" t="n">
        <v>8752.92</v>
      </c>
      <c r="N8222" s="13" t="n">
        <v>6802.77</v>
      </c>
      <c r="O8222" s="8" t="n"/>
    </row>
    <row r="8223">
      <c r="A8223" s="8" t="inlineStr">
        <is>
          <t>CANON-202605-008272</t>
        </is>
      </c>
      <c r="B8223" s="9" t="inlineStr">
        <is>
          <t>2026-05</t>
        </is>
      </c>
      <c r="C8223" s="10" t="n">
        <v>46170</v>
      </c>
      <c r="D8223" s="9" t="inlineStr">
        <is>
          <t>Bound</t>
        </is>
      </c>
      <c r="E8223" s="8" t="inlineStr">
        <is>
          <t>Fenwick Ashcombe</t>
        </is>
      </c>
      <c r="F8223" s="11" t="n">
        <v>1960</v>
      </c>
      <c r="G8223" s="8" t="inlineStr">
        <is>
          <t>Maserati</t>
        </is>
      </c>
      <c r="H8223" s="8" t="inlineStr">
        <is>
          <t>GranTurismo</t>
        </is>
      </c>
      <c r="I8223" s="8" t="inlineStr">
        <is>
          <t>6HEC6DJEZVHUEW5W1</t>
        </is>
      </c>
      <c r="J8223" s="8" t="inlineStr">
        <is>
          <t>02 - Sports / GT</t>
        </is>
      </c>
      <c r="K8223" s="12" t="n">
        <v>290000</v>
      </c>
      <c r="L8223" s="8" t="inlineStr">
        <is>
          <t>New York</t>
        </is>
      </c>
      <c r="M8223" s="13" t="n">
        <v>5252.83</v>
      </c>
      <c r="N8223" s="13" t="n">
        <v>4082.5</v>
      </c>
      <c r="O8223" s="8" t="n"/>
    </row>
    <row r="8224">
      <c r="A8224" s="8" t="inlineStr">
        <is>
          <t>CANON-202605-008273</t>
        </is>
      </c>
      <c r="B8224" s="9" t="inlineStr">
        <is>
          <t>2026-05</t>
        </is>
      </c>
      <c r="C8224" s="10" t="n">
        <v>46166</v>
      </c>
      <c r="D8224" s="9" t="inlineStr">
        <is>
          <t>Bound</t>
        </is>
      </c>
      <c r="E8224" s="8" t="inlineStr">
        <is>
          <t>Emiliano Vasquez</t>
        </is>
      </c>
      <c r="F8224" s="11" t="n">
        <v>1972</v>
      </c>
      <c r="G8224" s="8" t="inlineStr">
        <is>
          <t>Lamborghini</t>
        </is>
      </c>
      <c r="H8224" s="8" t="inlineStr">
        <is>
          <t>Huracan EVO</t>
        </is>
      </c>
      <c r="I8224" s="8" t="inlineStr">
        <is>
          <t>9ZZHSN7SN6F848SL6</t>
        </is>
      </c>
      <c r="J8224" s="8" t="inlineStr">
        <is>
          <t>03 - Supercar</t>
        </is>
      </c>
      <c r="K8224" s="12" t="n">
        <v>1360000</v>
      </c>
      <c r="L8224" s="8" t="inlineStr">
        <is>
          <t>Georgia</t>
        </is>
      </c>
      <c r="M8224" s="13" t="n">
        <v>22991.7</v>
      </c>
      <c r="N8224" s="13" t="n">
        <v>17869.15</v>
      </c>
      <c r="O8224" s="8" t="n"/>
    </row>
    <row r="8225">
      <c r="A8225" s="8" t="inlineStr">
        <is>
          <t>CANON-202605-008274</t>
        </is>
      </c>
      <c r="B8225" s="9" t="inlineStr">
        <is>
          <t>2026-05</t>
        </is>
      </c>
      <c r="C8225" s="10" t="n">
        <v>46148</v>
      </c>
      <c r="D8225" s="9" t="inlineStr">
        <is>
          <t>Bound</t>
        </is>
      </c>
      <c r="E8225" s="8" t="inlineStr">
        <is>
          <t>Anouk Montoya</t>
        </is>
      </c>
      <c r="F8225" s="11" t="n">
        <v>1974</v>
      </c>
      <c r="G8225" s="8" t="inlineStr">
        <is>
          <t>Ferrari</t>
        </is>
      </c>
      <c r="H8225" s="8" t="inlineStr">
        <is>
          <t>296 GTB</t>
        </is>
      </c>
      <c r="I8225" s="8" t="inlineStr">
        <is>
          <t>BK98LLSERSWW0B24S</t>
        </is>
      </c>
      <c r="J8225" s="8" t="inlineStr">
        <is>
          <t>03 - Supercar</t>
        </is>
      </c>
      <c r="K8225" s="12" t="n">
        <v>1495000</v>
      </c>
      <c r="L8225" s="8" t="inlineStr">
        <is>
          <t>Colorado</t>
        </is>
      </c>
      <c r="M8225" s="13" t="n">
        <v>24822.64</v>
      </c>
      <c r="N8225" s="13" t="n">
        <v>19292.16</v>
      </c>
      <c r="O8225" s="8" t="n"/>
    </row>
    <row r="8226">
      <c r="A8226" s="8" t="inlineStr">
        <is>
          <t>CANON-202605-008275</t>
        </is>
      </c>
      <c r="B8226" s="9" t="inlineStr">
        <is>
          <t>2026-05</t>
        </is>
      </c>
      <c r="C8226" s="10" t="n">
        <v>46165</v>
      </c>
      <c r="D8226" s="9" t="inlineStr">
        <is>
          <t>Bound</t>
        </is>
      </c>
      <c r="E8226" s="8" t="inlineStr">
        <is>
          <t>Delphine Thistlewood</t>
        </is>
      </c>
      <c r="F8226" s="11" t="n">
        <v>1994</v>
      </c>
      <c r="G8226" s="8" t="inlineStr">
        <is>
          <t>Mercedes-Benz</t>
        </is>
      </c>
      <c r="H8226" s="8" t="inlineStr">
        <is>
          <t>280SL Pagoda</t>
        </is>
      </c>
      <c r="I8226" s="8" t="inlineStr">
        <is>
          <t>TL82Z076KL4YWZN4N</t>
        </is>
      </c>
      <c r="J8226" s="8" t="inlineStr">
        <is>
          <t>07 - Post-War Classic (1946-1972)</t>
        </is>
      </c>
      <c r="K8226" s="12" t="n">
        <v>470000</v>
      </c>
      <c r="L8226" s="8" t="inlineStr">
        <is>
          <t>Mississippi</t>
        </is>
      </c>
      <c r="M8226" s="13" t="n">
        <v>5065.36</v>
      </c>
      <c r="N8226" s="13" t="n">
        <v>3936.8</v>
      </c>
      <c r="O8226" s="8" t="n"/>
    </row>
    <row r="8227">
      <c r="A8227" s="8" t="inlineStr">
        <is>
          <t>CANON-202605-008276</t>
        </is>
      </c>
      <c r="B8227" s="9" t="inlineStr">
        <is>
          <t>2026-05</t>
        </is>
      </c>
      <c r="C8227" s="10" t="n">
        <v>46144</v>
      </c>
      <c r="D8227" s="9" t="inlineStr">
        <is>
          <t>Bound</t>
        </is>
      </c>
      <c r="E8227" s="8" t="inlineStr">
        <is>
          <t>Saoirse Rourke</t>
        </is>
      </c>
      <c r="F8227" s="11" t="n">
        <v>1967</v>
      </c>
      <c r="G8227" s="8" t="inlineStr">
        <is>
          <t>BMW</t>
        </is>
      </c>
      <c r="H8227" s="8" t="inlineStr">
        <is>
          <t>M8 Competition</t>
        </is>
      </c>
      <c r="I8227" s="8" t="inlineStr">
        <is>
          <t>L5M7C9PW381ZYXXBX</t>
        </is>
      </c>
      <c r="J8227" s="8" t="inlineStr">
        <is>
          <t>02 - Sports / GT</t>
        </is>
      </c>
      <c r="K8227" s="12" t="n">
        <v>725000</v>
      </c>
      <c r="L8227" s="8" t="inlineStr">
        <is>
          <t>Oregon</t>
        </is>
      </c>
      <c r="M8227" s="13" t="n">
        <v>10047.41</v>
      </c>
      <c r="N8227" s="13" t="n">
        <v>7808.85</v>
      </c>
      <c r="O8227" s="8" t="n"/>
    </row>
    <row r="8228">
      <c r="A8228" s="8" t="inlineStr">
        <is>
          <t>CANON-202605-008277</t>
        </is>
      </c>
      <c r="B8228" s="9" t="inlineStr">
        <is>
          <t>2026-05</t>
        </is>
      </c>
      <c r="C8228" s="10" t="n">
        <v>46154</v>
      </c>
      <c r="D8228" s="9" t="inlineStr">
        <is>
          <t>Bound</t>
        </is>
      </c>
      <c r="E8228" s="8" t="inlineStr">
        <is>
          <t>Noor Blackwood</t>
        </is>
      </c>
      <c r="F8228" s="11" t="n">
        <v>2011</v>
      </c>
      <c r="G8228" s="8" t="inlineStr">
        <is>
          <t>Mercedes-Benz</t>
        </is>
      </c>
      <c r="H8228" s="8" t="inlineStr">
        <is>
          <t>AMG GT</t>
        </is>
      </c>
      <c r="I8228" s="8" t="inlineStr">
        <is>
          <t>0UJ3G0YZ629WZGX10</t>
        </is>
      </c>
      <c r="J8228" s="8" t="inlineStr">
        <is>
          <t>02 - Sports / GT</t>
        </is>
      </c>
      <c r="K8228" s="12" t="n">
        <v>445000</v>
      </c>
      <c r="L8228" s="8" t="inlineStr">
        <is>
          <t>Georgia</t>
        </is>
      </c>
      <c r="M8228" s="13" t="n">
        <v>7052.83</v>
      </c>
      <c r="N8228" s="13" t="n">
        <v>5481.46</v>
      </c>
      <c r="O8228" s="8" t="n"/>
    </row>
    <row r="8229">
      <c r="A8229" s="8" t="inlineStr">
        <is>
          <t>CANON-202605-008278</t>
        </is>
      </c>
      <c r="B8229" s="9" t="inlineStr">
        <is>
          <t>2026-05</t>
        </is>
      </c>
      <c r="C8229" s="10" t="n">
        <v>46164</v>
      </c>
      <c r="D8229" s="9" t="inlineStr">
        <is>
          <t>Bound</t>
        </is>
      </c>
      <c r="E8229" s="8" t="inlineStr">
        <is>
          <t>Priya Delacroix</t>
        </is>
      </c>
      <c r="F8229" s="11" t="n">
        <v>2022</v>
      </c>
      <c r="G8229" s="8" t="inlineStr">
        <is>
          <t>Porsche</t>
        </is>
      </c>
      <c r="H8229" s="8" t="inlineStr">
        <is>
          <t>911 Turbo S</t>
        </is>
      </c>
      <c r="I8229" s="8" t="inlineStr">
        <is>
          <t>TU260NTAX3T12CW8G</t>
        </is>
      </c>
      <c r="J8229" s="8" t="inlineStr">
        <is>
          <t>02 - Sports / GT</t>
        </is>
      </c>
      <c r="K8229" s="12" t="n">
        <v>385000</v>
      </c>
      <c r="L8229" s="8" t="inlineStr">
        <is>
          <t>Washington</t>
        </is>
      </c>
      <c r="M8229" s="13" t="n">
        <v>5230.19</v>
      </c>
      <c r="N8229" s="13" t="n">
        <v>4064.9</v>
      </c>
      <c r="O8229" s="8" t="n"/>
    </row>
    <row r="8230">
      <c r="A8230" s="8" t="inlineStr">
        <is>
          <t>CANON-202605-008279</t>
        </is>
      </c>
      <c r="B8230" s="9" t="inlineStr">
        <is>
          <t>2026-05</t>
        </is>
      </c>
      <c r="C8230" s="10" t="n">
        <v>46162</v>
      </c>
      <c r="D8230" s="9" t="inlineStr">
        <is>
          <t>Bound</t>
        </is>
      </c>
      <c r="E8230" s="8" t="inlineStr">
        <is>
          <t>Mireille Delacroix</t>
        </is>
      </c>
      <c r="F8230" s="11" t="n">
        <v>2023</v>
      </c>
      <c r="G8230" s="8" t="inlineStr">
        <is>
          <t>BMW</t>
        </is>
      </c>
      <c r="H8230" s="8" t="inlineStr">
        <is>
          <t>M8 Competition</t>
        </is>
      </c>
      <c r="I8230" s="8" t="inlineStr">
        <is>
          <t>P0L8TWSZXXM8LLAY9</t>
        </is>
      </c>
      <c r="J8230" s="8" t="inlineStr">
        <is>
          <t>02 - Sports / GT</t>
        </is>
      </c>
      <c r="K8230" s="12" t="n">
        <v>580000</v>
      </c>
      <c r="L8230" s="8" t="inlineStr">
        <is>
          <t>New York</t>
        </is>
      </c>
      <c r="M8230" s="13" t="n">
        <v>9104.91</v>
      </c>
      <c r="N8230" s="13" t="n">
        <v>7076.34</v>
      </c>
      <c r="O8230" s="8" t="n"/>
    </row>
    <row r="8231">
      <c r="A8231" s="8" t="inlineStr">
        <is>
          <t>CANON-202605-008280</t>
        </is>
      </c>
      <c r="B8231" s="9" t="inlineStr">
        <is>
          <t>2026-05</t>
        </is>
      </c>
      <c r="C8231" s="10" t="n">
        <v>46154</v>
      </c>
      <c r="D8231" s="9" t="inlineStr">
        <is>
          <t>Bound</t>
        </is>
      </c>
      <c r="E8231" s="8" t="inlineStr">
        <is>
          <t>Marisol Pennington</t>
        </is>
      </c>
      <c r="F8231" s="11" t="n">
        <v>2015</v>
      </c>
      <c r="G8231" s="8" t="inlineStr">
        <is>
          <t>Aston Martin</t>
        </is>
      </c>
      <c r="H8231" s="8" t="inlineStr">
        <is>
          <t>DB12</t>
        </is>
      </c>
      <c r="I8231" s="8" t="inlineStr">
        <is>
          <t>UMUDG93XMMJGZT7G0</t>
        </is>
      </c>
      <c r="J8231" s="8" t="inlineStr">
        <is>
          <t>02 - Sports / GT</t>
        </is>
      </c>
      <c r="K8231" s="12" t="n">
        <v>615000</v>
      </c>
      <c r="L8231" s="8" t="inlineStr">
        <is>
          <t>Alaska</t>
        </is>
      </c>
      <c r="M8231" s="13" t="n">
        <v>8598.4</v>
      </c>
      <c r="N8231" s="13" t="n">
        <v>6682.68</v>
      </c>
      <c r="O8231" s="8" t="n"/>
    </row>
    <row r="8232">
      <c r="A8232" s="8" t="inlineStr">
        <is>
          <t>CANON-202605-008281</t>
        </is>
      </c>
      <c r="B8232" s="9" t="inlineStr">
        <is>
          <t>2026-05</t>
        </is>
      </c>
      <c r="C8232" s="10" t="n">
        <v>46168</v>
      </c>
      <c r="D8232" s="9" t="inlineStr">
        <is>
          <t>Bound</t>
        </is>
      </c>
      <c r="E8232" s="8" t="inlineStr">
        <is>
          <t>Marisol Vandermeer</t>
        </is>
      </c>
      <c r="F8232" s="11" t="n">
        <v>2008</v>
      </c>
      <c r="G8232" s="8" t="inlineStr">
        <is>
          <t>Porsche</t>
        </is>
      </c>
      <c r="H8232" s="8" t="inlineStr">
        <is>
          <t>911 Turbo S</t>
        </is>
      </c>
      <c r="I8232" s="8" t="inlineStr">
        <is>
          <t>AU9FPXHGXPPX3M9DC</t>
        </is>
      </c>
      <c r="J8232" s="8" t="inlineStr">
        <is>
          <t>02 - Sports / GT</t>
        </is>
      </c>
      <c r="K8232" s="12" t="n">
        <v>485000</v>
      </c>
      <c r="L8232" s="8" t="inlineStr">
        <is>
          <t>Georgia</t>
        </is>
      </c>
      <c r="M8232" s="13" t="n">
        <v>7686.79</v>
      </c>
      <c r="N8232" s="13" t="n">
        <v>5974.17</v>
      </c>
      <c r="O8232" s="8" t="n"/>
    </row>
    <row r="8233">
      <c r="A8233" s="8" t="inlineStr">
        <is>
          <t>CANON-202605-008282</t>
        </is>
      </c>
      <c r="B8233" s="9" t="inlineStr">
        <is>
          <t>2026-05</t>
        </is>
      </c>
      <c r="C8233" s="10" t="n">
        <v>46153</v>
      </c>
      <c r="D8233" s="9" t="inlineStr">
        <is>
          <t>Bound</t>
        </is>
      </c>
      <c r="E8233" s="8" t="inlineStr">
        <is>
          <t>Leopold Vasquez</t>
        </is>
      </c>
      <c r="F8233" s="11" t="n">
        <v>1999</v>
      </c>
      <c r="G8233" s="8" t="inlineStr">
        <is>
          <t>Maserati</t>
        </is>
      </c>
      <c r="H8233" s="8" t="inlineStr">
        <is>
          <t>GranTurismo</t>
        </is>
      </c>
      <c r="I8233" s="8" t="inlineStr">
        <is>
          <t>Z3BUB8D62LZS6VFC8</t>
        </is>
      </c>
      <c r="J8233" s="8" t="inlineStr">
        <is>
          <t>02 - Sports / GT</t>
        </is>
      </c>
      <c r="K8233" s="12" t="n">
        <v>390000</v>
      </c>
      <c r="L8233" s="8" t="inlineStr">
        <is>
          <t>Maine</t>
        </is>
      </c>
      <c r="M8233" s="13" t="n">
        <v>5960.38</v>
      </c>
      <c r="N8233" s="13" t="n">
        <v>4632.41</v>
      </c>
      <c r="O8233" s="8" t="n"/>
    </row>
    <row r="8234">
      <c r="A8234" s="8" t="inlineStr">
        <is>
          <t>CANON-202605-008283</t>
        </is>
      </c>
      <c r="B8234" s="9" t="inlineStr">
        <is>
          <t>2026-05</t>
        </is>
      </c>
      <c r="C8234" s="10" t="n">
        <v>46154</v>
      </c>
      <c r="D8234" s="9" t="inlineStr">
        <is>
          <t>Bound</t>
        </is>
      </c>
      <c r="E8234" s="8" t="inlineStr">
        <is>
          <t>Mireille Nakashima</t>
        </is>
      </c>
      <c r="F8234" s="11" t="n">
        <v>1971</v>
      </c>
      <c r="G8234" s="8" t="inlineStr">
        <is>
          <t>Maserati</t>
        </is>
      </c>
      <c r="H8234" s="8" t="inlineStr">
        <is>
          <t>GranTurismo</t>
        </is>
      </c>
      <c r="I8234" s="8" t="inlineStr">
        <is>
          <t>9WCKWVBWYXD1CTWK8</t>
        </is>
      </c>
      <c r="J8234" s="8" t="inlineStr">
        <is>
          <t>02 - Sports / GT</t>
        </is>
      </c>
      <c r="K8234" s="12" t="n">
        <v>520000</v>
      </c>
      <c r="L8234" s="8" t="inlineStr">
        <is>
          <t>Ohio</t>
        </is>
      </c>
      <c r="M8234" s="13" t="n">
        <v>8864.530000000001</v>
      </c>
      <c r="N8234" s="13" t="n">
        <v>6889.51</v>
      </c>
      <c r="O8234" s="8" t="n"/>
    </row>
    <row r="8235">
      <c r="A8235" s="8" t="inlineStr">
        <is>
          <t>CANON-202605-008284</t>
        </is>
      </c>
      <c r="B8235" s="9" t="inlineStr">
        <is>
          <t>2026-05</t>
        </is>
      </c>
      <c r="C8235" s="10" t="n">
        <v>46156</v>
      </c>
      <c r="D8235" s="9" t="inlineStr">
        <is>
          <t>Bound</t>
        </is>
      </c>
      <c r="E8235" s="8" t="inlineStr">
        <is>
          <t>Horace Fairweather</t>
        </is>
      </c>
      <c r="F8235" s="11" t="n">
        <v>2005</v>
      </c>
      <c r="G8235" s="8" t="inlineStr">
        <is>
          <t>Mercedes-Benz</t>
        </is>
      </c>
      <c r="H8235" s="8" t="inlineStr">
        <is>
          <t>AMG GT</t>
        </is>
      </c>
      <c r="I8235" s="8" t="inlineStr">
        <is>
          <t>YXC25DS6DK8UR3P2P</t>
        </is>
      </c>
      <c r="J8235" s="8" t="inlineStr">
        <is>
          <t>02 - Sports / GT</t>
        </is>
      </c>
      <c r="K8235" s="12" t="n">
        <v>255000</v>
      </c>
      <c r="L8235" s="8" t="inlineStr">
        <is>
          <t>New York</t>
        </is>
      </c>
      <c r="M8235" s="13" t="n">
        <v>4618.87</v>
      </c>
      <c r="N8235" s="13" t="n">
        <v>3589.79</v>
      </c>
      <c r="O8235" s="8" t="n"/>
    </row>
    <row r="8236">
      <c r="A8236" s="8" t="inlineStr">
        <is>
          <t>CANON-202605-008286</t>
        </is>
      </c>
      <c r="B8236" s="9" t="inlineStr">
        <is>
          <t>2026-05</t>
        </is>
      </c>
      <c r="C8236" s="10" t="n">
        <v>46150</v>
      </c>
      <c r="D8236" s="9" t="inlineStr">
        <is>
          <t>Bound</t>
        </is>
      </c>
      <c r="E8236" s="8" t="inlineStr">
        <is>
          <t>Aurelio Rourke</t>
        </is>
      </c>
      <c r="F8236" s="11" t="n">
        <v>1988</v>
      </c>
      <c r="G8236" s="8" t="inlineStr">
        <is>
          <t>Maserati</t>
        </is>
      </c>
      <c r="H8236" s="8" t="inlineStr">
        <is>
          <t>GranTurismo</t>
        </is>
      </c>
      <c r="I8236" s="8" t="inlineStr">
        <is>
          <t>0V0S4Y2DFMSZEGD07</t>
        </is>
      </c>
      <c r="J8236" s="8" t="inlineStr">
        <is>
          <t>02 - Sports / GT</t>
        </is>
      </c>
      <c r="K8236" s="12" t="n">
        <v>435000</v>
      </c>
      <c r="L8236" s="8" t="inlineStr">
        <is>
          <t>New York</t>
        </is>
      </c>
      <c r="M8236" s="13" t="n">
        <v>7879.25</v>
      </c>
      <c r="N8236" s="13" t="n">
        <v>6123.75</v>
      </c>
      <c r="O8236" s="8" t="n"/>
    </row>
    <row r="8237">
      <c r="A8237" s="8" t="inlineStr">
        <is>
          <t>CANON-202605-008287</t>
        </is>
      </c>
      <c r="B8237" s="9" t="inlineStr">
        <is>
          <t>2026-05</t>
        </is>
      </c>
      <c r="C8237" s="10" t="n">
        <v>46149</v>
      </c>
      <c r="D8237" s="9" t="inlineStr">
        <is>
          <t>Bound</t>
        </is>
      </c>
      <c r="E8237" s="8" t="inlineStr">
        <is>
          <t>Beatrix Larsson</t>
        </is>
      </c>
      <c r="F8237" s="11" t="n">
        <v>2004</v>
      </c>
      <c r="G8237" s="8" t="inlineStr">
        <is>
          <t>Jaguar</t>
        </is>
      </c>
      <c r="H8237" s="8" t="inlineStr">
        <is>
          <t>E-Type Series 1</t>
        </is>
      </c>
      <c r="I8237" s="8" t="inlineStr">
        <is>
          <t>P4JW6DGCHKSA3TAUV</t>
        </is>
      </c>
      <c r="J8237" s="8" t="inlineStr">
        <is>
          <t>07 - Post-War Classic (1946-1972)</t>
        </is>
      </c>
      <c r="K8237" s="12" t="n">
        <v>1080000</v>
      </c>
      <c r="L8237" s="8" t="inlineStr">
        <is>
          <t>Rhode Island</t>
        </is>
      </c>
      <c r="M8237" s="13" t="n">
        <v>10608.45</v>
      </c>
      <c r="N8237" s="13" t="n">
        <v>8244.889999999999</v>
      </c>
      <c r="O8237" s="8" t="n"/>
    </row>
    <row r="8238">
      <c r="A8238" s="8" t="inlineStr">
        <is>
          <t>CANON-202605-008288</t>
        </is>
      </c>
      <c r="B8238" s="9" t="inlineStr">
        <is>
          <t>2026-05</t>
        </is>
      </c>
      <c r="C8238" s="10" t="n">
        <v>46156</v>
      </c>
      <c r="D8238" s="9" t="inlineStr">
        <is>
          <t>Bound</t>
        </is>
      </c>
      <c r="E8238" s="8" t="inlineStr">
        <is>
          <t>Wilhelmina Kingsford</t>
        </is>
      </c>
      <c r="F8238" s="11" t="n">
        <v>1986</v>
      </c>
      <c r="G8238" s="8" t="inlineStr">
        <is>
          <t>Bentley</t>
        </is>
      </c>
      <c r="H8238" s="8" t="inlineStr">
        <is>
          <t>Continental GT</t>
        </is>
      </c>
      <c r="I8238" s="8" t="inlineStr">
        <is>
          <t>NYJK9WZ2BX5L04JB3</t>
        </is>
      </c>
      <c r="J8238" s="8" t="inlineStr">
        <is>
          <t>02 - Sports / GT</t>
        </is>
      </c>
      <c r="K8238" s="12" t="n">
        <v>210000</v>
      </c>
      <c r="L8238" s="8" t="inlineStr">
        <is>
          <t>California</t>
        </is>
      </c>
      <c r="M8238" s="13" t="n">
        <v>4921.13</v>
      </c>
      <c r="N8238" s="13" t="n">
        <v>3824.7</v>
      </c>
      <c r="O8238" s="8" t="n"/>
    </row>
    <row r="8239">
      <c r="A8239" s="8" t="inlineStr">
        <is>
          <t>CANON-202605-008291</t>
        </is>
      </c>
      <c r="B8239" s="9" t="inlineStr">
        <is>
          <t>2026-05</t>
        </is>
      </c>
      <c r="C8239" s="10" t="n">
        <v>46163</v>
      </c>
      <c r="D8239" s="9" t="inlineStr">
        <is>
          <t>Bound</t>
        </is>
      </c>
      <c r="E8239" s="8" t="inlineStr">
        <is>
          <t>Cassius Bellandi</t>
        </is>
      </c>
      <c r="F8239" s="11" t="n">
        <v>1965</v>
      </c>
      <c r="G8239" s="8" t="inlineStr">
        <is>
          <t>Bentley</t>
        </is>
      </c>
      <c r="H8239" s="8" t="inlineStr">
        <is>
          <t>Continental GT</t>
        </is>
      </c>
      <c r="I8239" s="8" t="inlineStr">
        <is>
          <t>NPNW6ZJ26N0ELGHJ7</t>
        </is>
      </c>
      <c r="J8239" s="8" t="inlineStr">
        <is>
          <t>02 - Sports / GT</t>
        </is>
      </c>
      <c r="K8239" s="12" t="n">
        <v>475000</v>
      </c>
      <c r="L8239" s="8" t="inlineStr">
        <is>
          <t>Missouri</t>
        </is>
      </c>
      <c r="M8239" s="13" t="n">
        <v>7125</v>
      </c>
      <c r="N8239" s="13" t="n">
        <v>5537.55</v>
      </c>
      <c r="O8239" s="8" t="n"/>
    </row>
    <row r="8240">
      <c r="A8240" s="8" t="inlineStr">
        <is>
          <t>CANON-202605-008292</t>
        </is>
      </c>
      <c r="B8240" s="9" t="inlineStr">
        <is>
          <t>2026-05</t>
        </is>
      </c>
      <c r="C8240" s="10" t="n">
        <v>46169</v>
      </c>
      <c r="D8240" s="9" t="inlineStr">
        <is>
          <t>Bound</t>
        </is>
      </c>
      <c r="E8240" s="8" t="inlineStr">
        <is>
          <t>Anouk Harrington</t>
        </is>
      </c>
      <c r="F8240" s="11" t="n">
        <v>1965</v>
      </c>
      <c r="G8240" s="8" t="inlineStr">
        <is>
          <t>Bugatti</t>
        </is>
      </c>
      <c r="H8240" s="8" t="inlineStr">
        <is>
          <t>Type 57</t>
        </is>
      </c>
      <c r="I8240" s="8" t="inlineStr">
        <is>
          <t>VK8BA8VUUY7UHUE57</t>
        </is>
      </c>
      <c r="J8240" s="8" t="inlineStr">
        <is>
          <t>06 - Vintage Pre-War (pre-1946)</t>
        </is>
      </c>
      <c r="K8240" s="12" t="n">
        <v>235000</v>
      </c>
      <c r="L8240" s="8" t="inlineStr">
        <is>
          <t>Virginia</t>
        </is>
      </c>
      <c r="M8240" s="13" t="n">
        <v>2416.51</v>
      </c>
      <c r="N8240" s="13" t="n">
        <v>1878.11</v>
      </c>
      <c r="O8240" s="8" t="n"/>
    </row>
    <row r="8241">
      <c r="A8241" s="8" t="inlineStr">
        <is>
          <t>CANON-202605-008295</t>
        </is>
      </c>
      <c r="B8241" s="9" t="inlineStr">
        <is>
          <t>2026-05</t>
        </is>
      </c>
      <c r="C8241" s="10" t="n">
        <v>46160</v>
      </c>
      <c r="D8241" s="9" t="inlineStr">
        <is>
          <t>Bound</t>
        </is>
      </c>
      <c r="E8241" s="8" t="inlineStr">
        <is>
          <t>Ottilie Fairweather</t>
        </is>
      </c>
      <c r="F8241" s="11" t="n">
        <v>2011</v>
      </c>
      <c r="G8241" s="8" t="inlineStr">
        <is>
          <t>Porsche</t>
        </is>
      </c>
      <c r="H8241" s="8" t="inlineStr">
        <is>
          <t>911 Turbo S</t>
        </is>
      </c>
      <c r="I8241" s="8" t="inlineStr">
        <is>
          <t>UCXELENC60HZCP1YB</t>
        </is>
      </c>
      <c r="J8241" s="8" t="inlineStr">
        <is>
          <t>02 - Sports / GT</t>
        </is>
      </c>
      <c r="K8241" s="12" t="n">
        <v>1120000</v>
      </c>
      <c r="L8241" s="8" t="inlineStr">
        <is>
          <t>Texas</t>
        </is>
      </c>
      <c r="M8241" s="13" t="n">
        <v>13366.04</v>
      </c>
      <c r="N8241" s="13" t="n">
        <v>10388.09</v>
      </c>
      <c r="O8241" s="8" t="n"/>
    </row>
    <row r="8242">
      <c r="A8242" s="8" t="inlineStr">
        <is>
          <t>CANON-202605-008296</t>
        </is>
      </c>
      <c r="B8242" s="9" t="inlineStr">
        <is>
          <t>2026-05</t>
        </is>
      </c>
      <c r="C8242" s="10" t="n">
        <v>46171</v>
      </c>
      <c r="D8242" s="9" t="inlineStr">
        <is>
          <t>Bound</t>
        </is>
      </c>
      <c r="E8242" s="8" t="inlineStr">
        <is>
          <t>Mireille Vasquez</t>
        </is>
      </c>
      <c r="F8242" s="11" t="n">
        <v>1987</v>
      </c>
      <c r="G8242" s="8" t="inlineStr">
        <is>
          <t>BMW</t>
        </is>
      </c>
      <c r="H8242" s="8" t="inlineStr">
        <is>
          <t>M8 Competition</t>
        </is>
      </c>
      <c r="I8242" s="8" t="inlineStr">
        <is>
          <t>3KLF31BSHC1G6LHAZ</t>
        </is>
      </c>
      <c r="J8242" s="8" t="inlineStr">
        <is>
          <t>02 - Sports / GT</t>
        </is>
      </c>
      <c r="K8242" s="12" t="n">
        <v>495000</v>
      </c>
      <c r="L8242" s="8" t="inlineStr">
        <is>
          <t>Utah</t>
        </is>
      </c>
      <c r="M8242" s="13" t="n">
        <v>9456.370000000001</v>
      </c>
      <c r="N8242" s="13" t="n">
        <v>7349.49</v>
      </c>
      <c r="O8242" s="8" t="n"/>
    </row>
    <row r="8243">
      <c r="A8243" s="8" t="inlineStr">
        <is>
          <t>CANON-202605-008297</t>
        </is>
      </c>
      <c r="B8243" s="9" t="inlineStr">
        <is>
          <t>2026-05</t>
        </is>
      </c>
      <c r="C8243" s="10" t="n">
        <v>46149</v>
      </c>
      <c r="D8243" s="9" t="inlineStr">
        <is>
          <t>Bound</t>
        </is>
      </c>
      <c r="E8243" s="8" t="inlineStr">
        <is>
          <t>Emiliano Underwood</t>
        </is>
      </c>
      <c r="F8243" s="11" t="n">
        <v>1987</v>
      </c>
      <c r="G8243" s="8" t="inlineStr">
        <is>
          <t>BMW</t>
        </is>
      </c>
      <c r="H8243" s="8" t="inlineStr">
        <is>
          <t>M8 Competition</t>
        </is>
      </c>
      <c r="I8243" s="8" t="inlineStr">
        <is>
          <t>ZY0WZ7V86ZTU8KRP2</t>
        </is>
      </c>
      <c r="J8243" s="8" t="inlineStr">
        <is>
          <t>02 - Sports / GT</t>
        </is>
      </c>
      <c r="K8243" s="12" t="n">
        <v>445000</v>
      </c>
      <c r="L8243" s="8" t="inlineStr">
        <is>
          <t>New York</t>
        </is>
      </c>
      <c r="M8243" s="13" t="n">
        <v>8060.38</v>
      </c>
      <c r="N8243" s="13" t="n">
        <v>6264.53</v>
      </c>
      <c r="O8243" s="8" t="n"/>
    </row>
    <row r="8244">
      <c r="A8244" s="8" t="inlineStr">
        <is>
          <t>CANON-202605-008298</t>
        </is>
      </c>
      <c r="B8244" s="9" t="inlineStr">
        <is>
          <t>2026-05</t>
        </is>
      </c>
      <c r="C8244" s="10" t="n">
        <v>46162</v>
      </c>
      <c r="D8244" s="9" t="inlineStr">
        <is>
          <t>Bound</t>
        </is>
      </c>
      <c r="E8244" s="8" t="inlineStr">
        <is>
          <t>Aurelio Larsson</t>
        </is>
      </c>
      <c r="F8244" s="11" t="n">
        <v>1969</v>
      </c>
      <c r="G8244" s="8" t="inlineStr">
        <is>
          <t>Lamborghini</t>
        </is>
      </c>
      <c r="H8244" s="8" t="inlineStr">
        <is>
          <t>Huracan EVO</t>
        </is>
      </c>
      <c r="I8244" s="8" t="inlineStr">
        <is>
          <t>LBA4AVAWLDL1APTCW</t>
        </is>
      </c>
      <c r="J8244" s="8" t="inlineStr">
        <is>
          <t>03 - Supercar</t>
        </is>
      </c>
      <c r="K8244" s="12" t="n">
        <v>535000</v>
      </c>
      <c r="L8244" s="8" t="inlineStr">
        <is>
          <t>Colorado</t>
        </is>
      </c>
      <c r="M8244" s="13" t="n">
        <v>10548.58</v>
      </c>
      <c r="N8244" s="13" t="n">
        <v>8198.360000000001</v>
      </c>
      <c r="O8244" s="8" t="n"/>
    </row>
    <row r="8245">
      <c r="A8245" s="8" t="inlineStr">
        <is>
          <t>CANON-202605-008299</t>
        </is>
      </c>
      <c r="B8245" s="9" t="inlineStr">
        <is>
          <t>2026-05</t>
        </is>
      </c>
      <c r="C8245" s="10" t="n">
        <v>46170</v>
      </c>
      <c r="D8245" s="9" t="inlineStr">
        <is>
          <t>Bound</t>
        </is>
      </c>
      <c r="E8245" s="8" t="inlineStr">
        <is>
          <t>Delphine Harrington</t>
        </is>
      </c>
      <c r="F8245" s="11" t="n">
        <v>1995</v>
      </c>
      <c r="G8245" s="8" t="inlineStr">
        <is>
          <t>BMW</t>
        </is>
      </c>
      <c r="H8245" s="8" t="inlineStr">
        <is>
          <t>M8 Competition</t>
        </is>
      </c>
      <c r="I8245" s="8" t="inlineStr">
        <is>
          <t>MS076TZTJAX9WKJUC</t>
        </is>
      </c>
      <c r="J8245" s="8" t="inlineStr">
        <is>
          <t>02 - Sports / GT</t>
        </is>
      </c>
      <c r="K8245" s="12" t="n">
        <v>305000</v>
      </c>
      <c r="L8245" s="8" t="inlineStr">
        <is>
          <t>Missouri</t>
        </is>
      </c>
      <c r="M8245" s="13" t="n">
        <v>4575</v>
      </c>
      <c r="N8245" s="13" t="n">
        <v>3555.69</v>
      </c>
      <c r="O8245" s="8" t="n"/>
    </row>
    <row r="8246">
      <c r="A8246" s="8" t="inlineStr">
        <is>
          <t>CANON-202605-008300</t>
        </is>
      </c>
      <c r="B8246" s="9" t="inlineStr">
        <is>
          <t>2026-05</t>
        </is>
      </c>
      <c r="C8246" s="10" t="n">
        <v>46156</v>
      </c>
      <c r="D8246" s="9" t="inlineStr">
        <is>
          <t>Bound</t>
        </is>
      </c>
      <c r="E8246" s="8" t="inlineStr">
        <is>
          <t>Ottilie Rourke</t>
        </is>
      </c>
      <c r="F8246" s="11" t="n">
        <v>2005</v>
      </c>
      <c r="G8246" s="8" t="inlineStr">
        <is>
          <t>Mercedes-Benz</t>
        </is>
      </c>
      <c r="H8246" s="8" t="inlineStr">
        <is>
          <t>280SL Pagoda</t>
        </is>
      </c>
      <c r="I8246" s="8" t="inlineStr">
        <is>
          <t>LTGJY0XERNG33Z7D2</t>
        </is>
      </c>
      <c r="J8246" s="8" t="inlineStr">
        <is>
          <t>07 - Post-War Classic (1946-1972)</t>
        </is>
      </c>
      <c r="K8246" s="12" t="n">
        <v>940000</v>
      </c>
      <c r="L8246" s="8" t="inlineStr">
        <is>
          <t>Nevada</t>
        </is>
      </c>
      <c r="M8246" s="13" t="n">
        <v>8922.91</v>
      </c>
      <c r="N8246" s="13" t="n">
        <v>6934.89</v>
      </c>
      <c r="O8246" s="8" t="n"/>
    </row>
    <row r="8247">
      <c r="A8247" s="8" t="inlineStr">
        <is>
          <t>CANON-202605-008301</t>
        </is>
      </c>
      <c r="B8247" s="9" t="inlineStr">
        <is>
          <t>2026-05</t>
        </is>
      </c>
      <c r="C8247" s="10" t="n">
        <v>46167</v>
      </c>
      <c r="D8247" s="9" t="inlineStr">
        <is>
          <t>Bound</t>
        </is>
      </c>
      <c r="E8247" s="8" t="inlineStr">
        <is>
          <t>Thaddeus Delacroix</t>
        </is>
      </c>
      <c r="F8247" s="11" t="n">
        <v>1974</v>
      </c>
      <c r="G8247" s="8" t="inlineStr">
        <is>
          <t>Maserati</t>
        </is>
      </c>
      <c r="H8247" s="8" t="inlineStr">
        <is>
          <t>GranTurismo</t>
        </is>
      </c>
      <c r="I8247" s="8" t="inlineStr">
        <is>
          <t>X6RCZEFK0MBMPACJA</t>
        </is>
      </c>
      <c r="J8247" s="8" t="inlineStr">
        <is>
          <t>02 - Sports / GT</t>
        </is>
      </c>
      <c r="K8247" s="12" t="n">
        <v>505000</v>
      </c>
      <c r="L8247" s="8" t="inlineStr">
        <is>
          <t>Texas</t>
        </is>
      </c>
      <c r="M8247" s="13" t="n">
        <v>7122.41</v>
      </c>
      <c r="N8247" s="13" t="n">
        <v>5535.54</v>
      </c>
      <c r="O8247" s="8" t="n"/>
    </row>
    <row r="8248">
      <c r="A8248" s="8" t="inlineStr">
        <is>
          <t>CANON-202605-008305</t>
        </is>
      </c>
      <c r="B8248" s="9" t="inlineStr">
        <is>
          <t>2026-05</t>
        </is>
      </c>
      <c r="C8248" s="10" t="n">
        <v>46149</v>
      </c>
      <c r="D8248" s="9" t="inlineStr">
        <is>
          <t>Bound</t>
        </is>
      </c>
      <c r="E8248" s="8" t="inlineStr">
        <is>
          <t>Callum Kingsford</t>
        </is>
      </c>
      <c r="F8248" s="11" t="n">
        <v>2000</v>
      </c>
      <c r="G8248" s="8" t="inlineStr">
        <is>
          <t>Ferrari</t>
        </is>
      </c>
      <c r="H8248" s="8" t="inlineStr">
        <is>
          <t>SF90 Stradale</t>
        </is>
      </c>
      <c r="I8248" s="8" t="inlineStr">
        <is>
          <t>C6SWKVXR1DDSR7AA9</t>
        </is>
      </c>
      <c r="J8248" s="8" t="inlineStr">
        <is>
          <t>03 - Supercar</t>
        </is>
      </c>
      <c r="K8248" s="12" t="n">
        <v>240000</v>
      </c>
      <c r="L8248" s="8" t="inlineStr">
        <is>
          <t>Idaho</t>
        </is>
      </c>
      <c r="M8248" s="13" t="n">
        <v>6365.89</v>
      </c>
      <c r="N8248" s="13" t="n">
        <v>4947.57</v>
      </c>
      <c r="O8248" s="8" t="n"/>
    </row>
    <row r="8249">
      <c r="A8249" s="8" t="inlineStr">
        <is>
          <t>CANON-202605-008306</t>
        </is>
      </c>
      <c r="B8249" s="9" t="inlineStr">
        <is>
          <t>2026-05</t>
        </is>
      </c>
      <c r="C8249" s="10" t="n">
        <v>46149</v>
      </c>
      <c r="D8249" s="9" t="inlineStr">
        <is>
          <t>Bound</t>
        </is>
      </c>
      <c r="E8249" s="8" t="inlineStr">
        <is>
          <t>Fitzgerald Whitlock</t>
        </is>
      </c>
      <c r="F8249" s="11" t="n">
        <v>2000</v>
      </c>
      <c r="G8249" s="8" t="inlineStr">
        <is>
          <t>Aston Martin</t>
        </is>
      </c>
      <c r="H8249" s="8" t="inlineStr">
        <is>
          <t>DB5</t>
        </is>
      </c>
      <c r="I8249" s="8" t="inlineStr">
        <is>
          <t>J6BAZ5F0CYATJ7GBN</t>
        </is>
      </c>
      <c r="J8249" s="8" t="inlineStr">
        <is>
          <t>07 - Post-War Classic (1946-1972)</t>
        </is>
      </c>
      <c r="K8249" s="12" t="n">
        <v>1435000</v>
      </c>
      <c r="L8249" s="8" t="inlineStr">
        <is>
          <t>California</t>
        </is>
      </c>
      <c r="M8249" s="13" t="n">
        <v>13889.72</v>
      </c>
      <c r="N8249" s="13" t="n">
        <v>10795.09</v>
      </c>
      <c r="O8249" s="8" t="n"/>
    </row>
    <row r="8250">
      <c r="A8250" s="8" t="inlineStr">
        <is>
          <t>CANON-202605-008309</t>
        </is>
      </c>
      <c r="B8250" s="9" t="inlineStr">
        <is>
          <t>2026-05</t>
        </is>
      </c>
      <c r="C8250" s="10" t="n">
        <v>46147</v>
      </c>
      <c r="D8250" s="9" t="inlineStr">
        <is>
          <t>Bound</t>
        </is>
      </c>
      <c r="E8250" s="8" t="inlineStr">
        <is>
          <t>Ottilie Harrington</t>
        </is>
      </c>
      <c r="F8250" s="11" t="n">
        <v>1990</v>
      </c>
      <c r="G8250" s="8" t="inlineStr">
        <is>
          <t>Aston Martin</t>
        </is>
      </c>
      <c r="H8250" s="8" t="inlineStr">
        <is>
          <t>DB12</t>
        </is>
      </c>
      <c r="I8250" s="8" t="inlineStr">
        <is>
          <t>0EB8DHVV33R2LG8X7</t>
        </is>
      </c>
      <c r="J8250" s="8" t="inlineStr">
        <is>
          <t>02 - Sports / GT</t>
        </is>
      </c>
      <c r="K8250" s="12" t="n">
        <v>1005000</v>
      </c>
      <c r="L8250" s="8" t="inlineStr">
        <is>
          <t>Delaware</t>
        </is>
      </c>
      <c r="M8250" s="13" t="n">
        <v>13036.56</v>
      </c>
      <c r="N8250" s="13" t="n">
        <v>10132.01</v>
      </c>
      <c r="O8250" s="8" t="n"/>
    </row>
    <row r="8251">
      <c r="A8251" s="8" t="inlineStr">
        <is>
          <t>CANON-202605-008310</t>
        </is>
      </c>
      <c r="B8251" s="9" t="inlineStr">
        <is>
          <t>2026-05</t>
        </is>
      </c>
      <c r="C8251" s="10" t="n">
        <v>46151</v>
      </c>
      <c r="D8251" s="9" t="inlineStr">
        <is>
          <t>Bound</t>
        </is>
      </c>
      <c r="E8251" s="8" t="inlineStr">
        <is>
          <t>Aurelio Fairweather</t>
        </is>
      </c>
      <c r="F8251" s="11" t="n">
        <v>2003</v>
      </c>
      <c r="G8251" s="8" t="inlineStr">
        <is>
          <t>Maserati</t>
        </is>
      </c>
      <c r="H8251" s="8" t="inlineStr">
        <is>
          <t>GranTurismo</t>
        </is>
      </c>
      <c r="I8251" s="8" t="inlineStr">
        <is>
          <t>NGXJF48CYLZPFK31G</t>
        </is>
      </c>
      <c r="J8251" s="8" t="inlineStr">
        <is>
          <t>02 - Sports / GT</t>
        </is>
      </c>
      <c r="K8251" s="12" t="n">
        <v>525000</v>
      </c>
      <c r="L8251" s="8" t="inlineStr">
        <is>
          <t>Washington</t>
        </is>
      </c>
      <c r="M8251" s="13" t="n">
        <v>6181.13</v>
      </c>
      <c r="N8251" s="13" t="n">
        <v>4803.97</v>
      </c>
      <c r="O8251" s="8" t="n"/>
    </row>
    <row r="8252">
      <c r="A8252" s="8" t="inlineStr">
        <is>
          <t>CANON-202605-008311</t>
        </is>
      </c>
      <c r="B8252" s="9" t="inlineStr">
        <is>
          <t>2026-05</t>
        </is>
      </c>
      <c r="C8252" s="10" t="n">
        <v>46173</v>
      </c>
      <c r="D8252" s="9" t="inlineStr">
        <is>
          <t>Bound</t>
        </is>
      </c>
      <c r="E8252" s="8" t="inlineStr">
        <is>
          <t>Ottilie Ashcombe</t>
        </is>
      </c>
      <c r="F8252" s="11" t="n">
        <v>2010</v>
      </c>
      <c r="G8252" s="8" t="inlineStr">
        <is>
          <t>Lamborghini</t>
        </is>
      </c>
      <c r="H8252" s="8" t="inlineStr">
        <is>
          <t>Huracan EVO</t>
        </is>
      </c>
      <c r="I8252" s="8" t="inlineStr">
        <is>
          <t>ZJPL2LZ9BN9JNY3M8</t>
        </is>
      </c>
      <c r="J8252" s="8" t="inlineStr">
        <is>
          <t>03 - Supercar</t>
        </is>
      </c>
      <c r="K8252" s="12" t="n">
        <v>420000</v>
      </c>
      <c r="L8252" s="8" t="inlineStr">
        <is>
          <t>Tennessee</t>
        </is>
      </c>
      <c r="M8252" s="13" t="n">
        <v>8930.940000000001</v>
      </c>
      <c r="N8252" s="13" t="n">
        <v>6941.13</v>
      </c>
      <c r="O8252" s="8" t="n"/>
    </row>
    <row r="8253">
      <c r="A8253" s="8" t="inlineStr">
        <is>
          <t>CANON-202605-008312</t>
        </is>
      </c>
      <c r="B8253" s="9" t="inlineStr">
        <is>
          <t>2026-05</t>
        </is>
      </c>
      <c r="C8253" s="10" t="n">
        <v>46168</v>
      </c>
      <c r="D8253" s="9" t="inlineStr">
        <is>
          <t>Bound</t>
        </is>
      </c>
      <c r="E8253" s="8" t="inlineStr">
        <is>
          <t>Horace Pennington</t>
        </is>
      </c>
      <c r="F8253" s="11" t="n">
        <v>1988</v>
      </c>
      <c r="G8253" s="8" t="inlineStr">
        <is>
          <t>Porsche</t>
        </is>
      </c>
      <c r="H8253" s="8" t="inlineStr">
        <is>
          <t>911 Turbo S</t>
        </is>
      </c>
      <c r="I8253" s="8" t="inlineStr">
        <is>
          <t>Z6C46FL4R97NUVF4U</t>
        </is>
      </c>
      <c r="J8253" s="8" t="inlineStr">
        <is>
          <t>02 - Sports / GT</t>
        </is>
      </c>
      <c r="K8253" s="12" t="n">
        <v>570000</v>
      </c>
      <c r="L8253" s="8" t="inlineStr">
        <is>
          <t>Michigan</t>
        </is>
      </c>
      <c r="M8253" s="13" t="n">
        <v>10835.38</v>
      </c>
      <c r="N8253" s="13" t="n">
        <v>8421.26</v>
      </c>
      <c r="O8253" s="8" t="n"/>
    </row>
    <row r="8254">
      <c r="A8254" s="8" t="inlineStr">
        <is>
          <t>CANON-202605-008313</t>
        </is>
      </c>
      <c r="B8254" s="9" t="inlineStr">
        <is>
          <t>2026-05</t>
        </is>
      </c>
      <c r="C8254" s="10" t="n">
        <v>46163</v>
      </c>
      <c r="D8254" s="9" t="inlineStr">
        <is>
          <t>Bound</t>
        </is>
      </c>
      <c r="E8254" s="8" t="inlineStr">
        <is>
          <t>Anouk Okonkwo</t>
        </is>
      </c>
      <c r="F8254" s="11" t="n">
        <v>1961</v>
      </c>
      <c r="G8254" s="8" t="inlineStr">
        <is>
          <t>Bentley</t>
        </is>
      </c>
      <c r="H8254" s="8" t="inlineStr">
        <is>
          <t>Continental GT</t>
        </is>
      </c>
      <c r="I8254" s="8" t="inlineStr">
        <is>
          <t>RMTP1E10CAYP00AEW</t>
        </is>
      </c>
      <c r="J8254" s="8" t="inlineStr">
        <is>
          <t>02 - Sports / GT</t>
        </is>
      </c>
      <c r="K8254" s="12" t="n">
        <v>105000</v>
      </c>
      <c r="L8254" s="8" t="inlineStr">
        <is>
          <t>Michigan</t>
        </is>
      </c>
      <c r="M8254" s="13" t="n">
        <v>2825.09</v>
      </c>
      <c r="N8254" s="13" t="n">
        <v>2195.66</v>
      </c>
      <c r="O8254" s="8" t="n"/>
    </row>
    <row r="8255">
      <c r="A8255" s="8" t="inlineStr">
        <is>
          <t>CANON-202605-008314</t>
        </is>
      </c>
      <c r="B8255" s="9" t="inlineStr">
        <is>
          <t>2026-05</t>
        </is>
      </c>
      <c r="C8255" s="10" t="n">
        <v>46166</v>
      </c>
      <c r="D8255" s="9" t="inlineStr">
        <is>
          <t>Bound</t>
        </is>
      </c>
      <c r="E8255" s="8" t="inlineStr">
        <is>
          <t>Ramona Kingsford</t>
        </is>
      </c>
      <c r="F8255" s="11" t="n">
        <v>2017</v>
      </c>
      <c r="G8255" s="8" t="inlineStr">
        <is>
          <t>Maserati</t>
        </is>
      </c>
      <c r="H8255" s="8" t="inlineStr">
        <is>
          <t>GranTurismo</t>
        </is>
      </c>
      <c r="I8255" s="8" t="inlineStr">
        <is>
          <t>THFD90CT5SDKWZ35A</t>
        </is>
      </c>
      <c r="J8255" s="8" t="inlineStr">
        <is>
          <t>02 - Sports / GT</t>
        </is>
      </c>
      <c r="K8255" s="12" t="n">
        <v>435000</v>
      </c>
      <c r="L8255" s="8" t="inlineStr">
        <is>
          <t>Texas</t>
        </is>
      </c>
      <c r="M8255" s="13" t="n">
        <v>7079.01</v>
      </c>
      <c r="N8255" s="13" t="n">
        <v>5501.81</v>
      </c>
      <c r="O8255" s="8" t="n"/>
    </row>
    <row r="8256">
      <c r="A8256" s="8" t="inlineStr">
        <is>
          <t>CANON-202605-008315</t>
        </is>
      </c>
      <c r="B8256" s="9" t="inlineStr">
        <is>
          <t>2026-05</t>
        </is>
      </c>
      <c r="C8256" s="10" t="n">
        <v>46153</v>
      </c>
      <c r="D8256" s="9" t="inlineStr">
        <is>
          <t>Bound</t>
        </is>
      </c>
      <c r="E8256" s="8" t="inlineStr">
        <is>
          <t>Fitzgerald Underwood</t>
        </is>
      </c>
      <c r="F8256" s="11" t="n">
        <v>1969</v>
      </c>
      <c r="G8256" s="8" t="inlineStr">
        <is>
          <t>Porsche</t>
        </is>
      </c>
      <c r="H8256" s="8" t="inlineStr">
        <is>
          <t>911 Turbo S</t>
        </is>
      </c>
      <c r="I8256" s="8" t="inlineStr">
        <is>
          <t>JZTGVXSUG7TE7GBMV</t>
        </is>
      </c>
      <c r="J8256" s="8" t="inlineStr">
        <is>
          <t>02 - Sports / GT</t>
        </is>
      </c>
      <c r="K8256" s="12" t="n">
        <v>235000</v>
      </c>
      <c r="L8256" s="8" t="inlineStr">
        <is>
          <t>Montana</t>
        </is>
      </c>
      <c r="M8256" s="13" t="n">
        <v>3793.7</v>
      </c>
      <c r="N8256" s="13" t="n">
        <v>2948.46</v>
      </c>
      <c r="O8256" s="8" t="n"/>
    </row>
    <row r="8257">
      <c r="A8257" s="8" t="inlineStr">
        <is>
          <t>CANON-202605-008316</t>
        </is>
      </c>
      <c r="B8257" s="9" t="inlineStr">
        <is>
          <t>2026-05</t>
        </is>
      </c>
      <c r="C8257" s="10" t="n">
        <v>46165</v>
      </c>
      <c r="D8257" s="9" t="inlineStr">
        <is>
          <t>Bound</t>
        </is>
      </c>
      <c r="E8257" s="8" t="inlineStr">
        <is>
          <t>Emiliano Castellanos</t>
        </is>
      </c>
      <c r="F8257" s="11" t="n">
        <v>1972</v>
      </c>
      <c r="G8257" s="8" t="inlineStr">
        <is>
          <t>Porsche</t>
        </is>
      </c>
      <c r="H8257" s="8" t="inlineStr">
        <is>
          <t>911 Turbo S</t>
        </is>
      </c>
      <c r="I8257" s="8" t="inlineStr">
        <is>
          <t>0HHDLJ6ATU1G850AZ</t>
        </is>
      </c>
      <c r="J8257" s="8" t="inlineStr">
        <is>
          <t>02 - Sports / GT</t>
        </is>
      </c>
      <c r="K8257" s="12" t="n">
        <v>560000</v>
      </c>
      <c r="L8257" s="8" t="inlineStr">
        <is>
          <t>Georgia</t>
        </is>
      </c>
      <c r="M8257" s="13" t="n">
        <v>7692.08</v>
      </c>
      <c r="N8257" s="13" t="n">
        <v>5978.28</v>
      </c>
      <c r="O8257" s="8" t="n"/>
    </row>
    <row r="8258">
      <c r="A8258" s="8" t="inlineStr">
        <is>
          <t>CANON-202605-008317</t>
        </is>
      </c>
      <c r="B8258" s="9" t="inlineStr">
        <is>
          <t>2026-05</t>
        </is>
      </c>
      <c r="C8258" s="10" t="n">
        <v>46171</v>
      </c>
      <c r="D8258" s="9" t="inlineStr">
        <is>
          <t>Bound</t>
        </is>
      </c>
      <c r="E8258" s="8" t="inlineStr">
        <is>
          <t>Marisol Kingsford</t>
        </is>
      </c>
      <c r="F8258" s="11" t="n">
        <v>1989</v>
      </c>
      <c r="G8258" s="8" t="inlineStr">
        <is>
          <t>Ferrari</t>
        </is>
      </c>
      <c r="H8258" s="8" t="inlineStr">
        <is>
          <t>296 GTB</t>
        </is>
      </c>
      <c r="I8258" s="8" t="inlineStr">
        <is>
          <t>6PBAH2P83S9XVSB5G</t>
        </is>
      </c>
      <c r="J8258" s="8" t="inlineStr">
        <is>
          <t>03 - Supercar</t>
        </is>
      </c>
      <c r="K8258" s="12" t="n">
        <v>780000</v>
      </c>
      <c r="L8258" s="8" t="inlineStr">
        <is>
          <t>Missouri</t>
        </is>
      </c>
      <c r="M8258" s="13" t="n">
        <v>14820</v>
      </c>
      <c r="N8258" s="13" t="n">
        <v>11518.1</v>
      </c>
      <c r="O8258" s="8" t="n"/>
    </row>
    <row r="8259">
      <c r="A8259" s="8" t="inlineStr">
        <is>
          <t>CANON-202605-008318</t>
        </is>
      </c>
      <c r="B8259" s="9" t="inlineStr">
        <is>
          <t>2026-05</t>
        </is>
      </c>
      <c r="C8259" s="10" t="n">
        <v>46161</v>
      </c>
      <c r="D8259" s="9" t="inlineStr">
        <is>
          <t>Bound</t>
        </is>
      </c>
      <c r="E8259" s="8" t="inlineStr">
        <is>
          <t>Emiliano Thistlewood</t>
        </is>
      </c>
      <c r="F8259" s="11" t="n">
        <v>1961</v>
      </c>
      <c r="G8259" s="8" t="inlineStr">
        <is>
          <t>BMW</t>
        </is>
      </c>
      <c r="H8259" s="8" t="inlineStr">
        <is>
          <t>M8 Competition</t>
        </is>
      </c>
      <c r="I8259" s="8" t="inlineStr">
        <is>
          <t>X9D3XT0WDK18D310S</t>
        </is>
      </c>
      <c r="J8259" s="8" t="inlineStr">
        <is>
          <t>02 - Sports / GT</t>
        </is>
      </c>
      <c r="K8259" s="12" t="n">
        <v>345000</v>
      </c>
      <c r="L8259" s="8" t="inlineStr">
        <is>
          <t>California</t>
        </is>
      </c>
      <c r="M8259" s="13" t="n">
        <v>6590.8</v>
      </c>
      <c r="N8259" s="13" t="n">
        <v>5122.37</v>
      </c>
      <c r="O8259" s="8" t="n"/>
    </row>
    <row r="8260">
      <c r="A8260" s="8" t="inlineStr">
        <is>
          <t>CANON-202605-008321</t>
        </is>
      </c>
      <c r="B8260" s="9" t="inlineStr">
        <is>
          <t>2026-05</t>
        </is>
      </c>
      <c r="C8260" s="10" t="n">
        <v>46161</v>
      </c>
      <c r="D8260" s="9" t="inlineStr">
        <is>
          <t>Bound</t>
        </is>
      </c>
      <c r="E8260" s="8" t="inlineStr">
        <is>
          <t>Delphine Bellandi</t>
        </is>
      </c>
      <c r="F8260" s="11" t="n">
        <v>2001</v>
      </c>
      <c r="G8260" s="8" t="inlineStr">
        <is>
          <t>Jaguar</t>
        </is>
      </c>
      <c r="H8260" s="8" t="inlineStr">
        <is>
          <t>E-Type Series 1</t>
        </is>
      </c>
      <c r="I8260" s="8" t="inlineStr">
        <is>
          <t>2433TZVG5M1G9X3S4</t>
        </is>
      </c>
      <c r="J8260" s="8" t="inlineStr">
        <is>
          <t>07 - Post-War Classic (1946-1972)</t>
        </is>
      </c>
      <c r="K8260" s="12" t="n">
        <v>1035000</v>
      </c>
      <c r="L8260" s="8" t="inlineStr">
        <is>
          <t>North Dakota</t>
        </is>
      </c>
      <c r="M8260" s="13" t="n">
        <v>7569.17</v>
      </c>
      <c r="N8260" s="13" t="n">
        <v>5882.76</v>
      </c>
      <c r="O8260" s="8" t="n"/>
    </row>
    <row r="8261">
      <c r="A8261" s="8" t="inlineStr">
        <is>
          <t>CANON-202605-008322</t>
        </is>
      </c>
      <c r="B8261" s="9" t="inlineStr">
        <is>
          <t>2026-05</t>
        </is>
      </c>
      <c r="C8261" s="10" t="n">
        <v>46167</v>
      </c>
      <c r="D8261" s="9" t="inlineStr">
        <is>
          <t>Bound</t>
        </is>
      </c>
      <c r="E8261" s="8" t="inlineStr">
        <is>
          <t>Thaddeus Underwood</t>
        </is>
      </c>
      <c r="F8261" s="11" t="n">
        <v>2004</v>
      </c>
      <c r="G8261" s="8" t="inlineStr">
        <is>
          <t>BMW</t>
        </is>
      </c>
      <c r="H8261" s="8" t="inlineStr">
        <is>
          <t>M8 Competition</t>
        </is>
      </c>
      <c r="I8261" s="8" t="inlineStr">
        <is>
          <t>U73BWEYL2ST30U8MP</t>
        </is>
      </c>
      <c r="J8261" s="8" t="inlineStr">
        <is>
          <t>02 - Sports / GT</t>
        </is>
      </c>
      <c r="K8261" s="12" t="n">
        <v>460000</v>
      </c>
      <c r="L8261" s="8" t="inlineStr">
        <is>
          <t>West Virginia</t>
        </is>
      </c>
      <c r="M8261" s="13" t="n">
        <v>8657.549999999999</v>
      </c>
      <c r="N8261" s="13" t="n">
        <v>6728.65</v>
      </c>
      <c r="O8261" s="8" t="n"/>
    </row>
    <row r="8262">
      <c r="A8262" s="8" t="inlineStr">
        <is>
          <t>CANON-202605-008323</t>
        </is>
      </c>
      <c r="B8262" s="9" t="inlineStr">
        <is>
          <t>2026-05</t>
        </is>
      </c>
      <c r="C8262" s="10" t="n">
        <v>46148</v>
      </c>
      <c r="D8262" s="9" t="inlineStr">
        <is>
          <t>Bound</t>
        </is>
      </c>
      <c r="E8262" s="8" t="inlineStr">
        <is>
          <t>Fenwick Harrington</t>
        </is>
      </c>
      <c r="F8262" s="11" t="n">
        <v>1985</v>
      </c>
      <c r="G8262" s="8" t="inlineStr">
        <is>
          <t>Porsche</t>
        </is>
      </c>
      <c r="H8262" s="8" t="inlineStr">
        <is>
          <t>911 Turbo S</t>
        </is>
      </c>
      <c r="I8262" s="8" t="inlineStr">
        <is>
          <t>WXKKZK3LWG4VFSNZD</t>
        </is>
      </c>
      <c r="J8262" s="8" t="inlineStr">
        <is>
          <t>02 - Sports / GT</t>
        </is>
      </c>
      <c r="K8262" s="12" t="n">
        <v>595000</v>
      </c>
      <c r="L8262" s="8" t="inlineStr">
        <is>
          <t>Alaska</t>
        </is>
      </c>
      <c r="M8262" s="13" t="n">
        <v>8318.77</v>
      </c>
      <c r="N8262" s="13" t="n">
        <v>6465.35</v>
      </c>
      <c r="O8262" s="8" t="n"/>
    </row>
    <row r="8263">
      <c r="A8263" s="8" t="inlineStr">
        <is>
          <t>CANON-202605-008325</t>
        </is>
      </c>
      <c r="B8263" s="9" t="inlineStr">
        <is>
          <t>2026-05</t>
        </is>
      </c>
      <c r="C8263" s="10" t="n">
        <v>46154</v>
      </c>
      <c r="D8263" s="9" t="inlineStr">
        <is>
          <t>Bound</t>
        </is>
      </c>
      <c r="E8263" s="8" t="inlineStr">
        <is>
          <t>Leopold Rourke</t>
        </is>
      </c>
      <c r="F8263" s="11" t="n">
        <v>1961</v>
      </c>
      <c r="G8263" s="8" t="inlineStr">
        <is>
          <t>Maserati</t>
        </is>
      </c>
      <c r="H8263" s="8" t="inlineStr">
        <is>
          <t>GranTurismo</t>
        </is>
      </c>
      <c r="I8263" s="8" t="inlineStr">
        <is>
          <t>GJ2CYDKPNMEJ2UXLX</t>
        </is>
      </c>
      <c r="J8263" s="8" t="inlineStr">
        <is>
          <t>02 - Sports / GT</t>
        </is>
      </c>
      <c r="K8263" s="12" t="n">
        <v>995000</v>
      </c>
      <c r="L8263" s="8" t="inlineStr">
        <is>
          <t>Tennessee</t>
        </is>
      </c>
      <c r="M8263" s="13" t="n">
        <v>11958.77</v>
      </c>
      <c r="N8263" s="13" t="n">
        <v>9294.360000000001</v>
      </c>
      <c r="O8263" s="8" t="n"/>
    </row>
    <row r="8264">
      <c r="A8264" s="8" t="inlineStr">
        <is>
          <t>CANON-202605-008330</t>
        </is>
      </c>
      <c r="B8264" s="9" t="inlineStr">
        <is>
          <t>2026-05</t>
        </is>
      </c>
      <c r="C8264" s="10" t="n">
        <v>46168</v>
      </c>
      <c r="D8264" s="9" t="inlineStr">
        <is>
          <t>Bound</t>
        </is>
      </c>
      <c r="E8264" s="8" t="inlineStr">
        <is>
          <t>Cassius Castellanos</t>
        </is>
      </c>
      <c r="F8264" s="11" t="n">
        <v>1971</v>
      </c>
      <c r="G8264" s="8" t="inlineStr">
        <is>
          <t>BMW</t>
        </is>
      </c>
      <c r="H8264" s="8" t="inlineStr">
        <is>
          <t>M8 Competition</t>
        </is>
      </c>
      <c r="I8264" s="8" t="inlineStr">
        <is>
          <t>72P74JL09LU16C4B4</t>
        </is>
      </c>
      <c r="J8264" s="8" t="inlineStr">
        <is>
          <t>02 - Sports / GT</t>
        </is>
      </c>
      <c r="K8264" s="12" t="n">
        <v>875000</v>
      </c>
      <c r="L8264" s="8" t="inlineStr">
        <is>
          <t>New Jersey</t>
        </is>
      </c>
      <c r="M8264" s="13" t="n">
        <v>9765.33</v>
      </c>
      <c r="N8264" s="13" t="n">
        <v>7589.61</v>
      </c>
      <c r="O8264" s="8" t="n"/>
    </row>
    <row r="8265">
      <c r="A8265" s="8" t="inlineStr">
        <is>
          <t>CANON-202605-008332</t>
        </is>
      </c>
      <c r="B8265" s="9" t="inlineStr">
        <is>
          <t>2026-05</t>
        </is>
      </c>
      <c r="C8265" s="10" t="n">
        <v>46164</v>
      </c>
      <c r="D8265" s="9" t="inlineStr">
        <is>
          <t>Bound</t>
        </is>
      </c>
      <c r="E8265" s="8" t="inlineStr">
        <is>
          <t>Fitzgerald Whitlock</t>
        </is>
      </c>
      <c r="F8265" s="11" t="n">
        <v>1981</v>
      </c>
      <c r="G8265" s="8" t="inlineStr">
        <is>
          <t>Maserati</t>
        </is>
      </c>
      <c r="H8265" s="8" t="inlineStr">
        <is>
          <t>GranTurismo</t>
        </is>
      </c>
      <c r="I8265" s="8" t="inlineStr">
        <is>
          <t>ZA6ANXDV9ND56SRS9</t>
        </is>
      </c>
      <c r="J8265" s="8" t="inlineStr">
        <is>
          <t>02 - Sports / GT</t>
        </is>
      </c>
      <c r="K8265" s="12" t="n">
        <v>790000</v>
      </c>
      <c r="L8265" s="8" t="inlineStr">
        <is>
          <t>Utah</t>
        </is>
      </c>
      <c r="M8265" s="13" t="n">
        <v>13079.72</v>
      </c>
      <c r="N8265" s="13" t="n">
        <v>10165.56</v>
      </c>
      <c r="O8265" s="8" t="n"/>
    </row>
    <row r="8266">
      <c r="A8266" s="8" t="inlineStr">
        <is>
          <t>CANON-202605-008333</t>
        </is>
      </c>
      <c r="B8266" s="9" t="inlineStr">
        <is>
          <t>2026-05</t>
        </is>
      </c>
      <c r="C8266" s="10" t="n">
        <v>46162</v>
      </c>
      <c r="D8266" s="9" t="inlineStr">
        <is>
          <t>Bound</t>
        </is>
      </c>
      <c r="E8266" s="8" t="inlineStr">
        <is>
          <t>Lorenzo Underwood</t>
        </is>
      </c>
      <c r="F8266" s="11" t="n">
        <v>2016</v>
      </c>
      <c r="G8266" s="8" t="inlineStr">
        <is>
          <t>Porsche</t>
        </is>
      </c>
      <c r="H8266" s="8" t="inlineStr">
        <is>
          <t>911 Turbo S</t>
        </is>
      </c>
      <c r="I8266" s="8" t="inlineStr">
        <is>
          <t>EFH7CUWZA7NVVXU90</t>
        </is>
      </c>
      <c r="J8266" s="8" t="inlineStr">
        <is>
          <t>02 - Sports / GT</t>
        </is>
      </c>
      <c r="K8266" s="12" t="n">
        <v>450000</v>
      </c>
      <c r="L8266" s="8" t="inlineStr">
        <is>
          <t>New York</t>
        </is>
      </c>
      <c r="M8266" s="13" t="n">
        <v>8150.94</v>
      </c>
      <c r="N8266" s="13" t="n">
        <v>6334.91</v>
      </c>
      <c r="O8266" s="8" t="n"/>
    </row>
    <row r="8267">
      <c r="A8267" s="8" t="inlineStr">
        <is>
          <t>CANON-202605-008334</t>
        </is>
      </c>
      <c r="B8267" s="9" t="inlineStr">
        <is>
          <t>2026-05</t>
        </is>
      </c>
      <c r="C8267" s="10" t="n">
        <v>46153</v>
      </c>
      <c r="D8267" s="9" t="inlineStr">
        <is>
          <t>Bound</t>
        </is>
      </c>
      <c r="E8267" s="8" t="inlineStr">
        <is>
          <t>Ramona Montoya</t>
        </is>
      </c>
      <c r="F8267" s="11" t="n">
        <v>2019</v>
      </c>
      <c r="G8267" s="8" t="inlineStr">
        <is>
          <t>Aston Martin</t>
        </is>
      </c>
      <c r="H8267" s="8" t="inlineStr">
        <is>
          <t>DB12</t>
        </is>
      </c>
      <c r="I8267" s="8" t="inlineStr">
        <is>
          <t>66SHYVYT81VP9JXTS</t>
        </is>
      </c>
      <c r="J8267" s="8" t="inlineStr">
        <is>
          <t>02 - Sports / GT</t>
        </is>
      </c>
      <c r="K8267" s="12" t="n">
        <v>385000</v>
      </c>
      <c r="L8267" s="8" t="inlineStr">
        <is>
          <t>Alaska</t>
        </is>
      </c>
      <c r="M8267" s="13" t="n">
        <v>6210.85</v>
      </c>
      <c r="N8267" s="13" t="n">
        <v>4827.07</v>
      </c>
      <c r="O8267" s="8" t="n"/>
    </row>
    <row r="8268">
      <c r="A8268" s="8" t="inlineStr">
        <is>
          <t>CANON-202605-008335</t>
        </is>
      </c>
      <c r="B8268" s="9" t="inlineStr">
        <is>
          <t>2026-05</t>
        </is>
      </c>
      <c r="C8268" s="10" t="n">
        <v>46173</v>
      </c>
      <c r="D8268" s="9" t="inlineStr">
        <is>
          <t>Bound</t>
        </is>
      </c>
      <c r="E8268" s="8" t="inlineStr">
        <is>
          <t>Cassius Thistlewood</t>
        </is>
      </c>
      <c r="F8268" s="11" t="n">
        <v>1962</v>
      </c>
      <c r="G8268" s="8" t="inlineStr">
        <is>
          <t>Ferrari</t>
        </is>
      </c>
      <c r="H8268" s="8" t="inlineStr">
        <is>
          <t>275 GTB/4</t>
        </is>
      </c>
      <c r="I8268" s="8" t="inlineStr">
        <is>
          <t>1UAJS3FXZJ48ACTX0</t>
        </is>
      </c>
      <c r="J8268" s="8" t="inlineStr">
        <is>
          <t>07 - Post-War Classic (1946-1972)</t>
        </is>
      </c>
      <c r="K8268" s="12" t="n">
        <v>1550000</v>
      </c>
      <c r="L8268" s="8" t="inlineStr">
        <is>
          <t>Oregon</t>
        </is>
      </c>
      <c r="M8268" s="13" t="n">
        <v>12557.92</v>
      </c>
      <c r="N8268" s="13" t="n">
        <v>9760.02</v>
      </c>
      <c r="O8268" s="8" t="n"/>
    </row>
    <row r="8269">
      <c r="A8269" s="8" t="inlineStr">
        <is>
          <t>CANON-202605-008336</t>
        </is>
      </c>
      <c r="B8269" s="9" t="inlineStr">
        <is>
          <t>2026-05</t>
        </is>
      </c>
      <c r="C8269" s="10" t="n">
        <v>46147</v>
      </c>
      <c r="D8269" s="9" t="inlineStr">
        <is>
          <t>Bound</t>
        </is>
      </c>
      <c r="E8269" s="8" t="inlineStr">
        <is>
          <t>Desmond Whitlock</t>
        </is>
      </c>
      <c r="F8269" s="11" t="n">
        <v>1990</v>
      </c>
      <c r="G8269" s="8" t="inlineStr">
        <is>
          <t>Mercedes-Benz</t>
        </is>
      </c>
      <c r="H8269" s="8" t="inlineStr">
        <is>
          <t>AMG GT</t>
        </is>
      </c>
      <c r="I8269" s="8" t="inlineStr">
        <is>
          <t>N5DHMLDDX0J6BBBXC</t>
        </is>
      </c>
      <c r="J8269" s="8" t="inlineStr">
        <is>
          <t>02 - Sports / GT</t>
        </is>
      </c>
      <c r="K8269" s="12" t="n">
        <v>185000</v>
      </c>
      <c r="L8269" s="8" t="inlineStr">
        <is>
          <t>Colorado</t>
        </is>
      </c>
      <c r="M8269" s="13" t="n">
        <v>3532.45</v>
      </c>
      <c r="N8269" s="13" t="n">
        <v>2745.42</v>
      </c>
      <c r="O8269" s="8" t="n"/>
    </row>
    <row r="8270">
      <c r="A8270" s="8" t="inlineStr">
        <is>
          <t>CANON-202605-008337</t>
        </is>
      </c>
      <c r="B8270" s="9" t="inlineStr">
        <is>
          <t>2026-05</t>
        </is>
      </c>
      <c r="C8270" s="10" t="n">
        <v>46145</v>
      </c>
      <c r="D8270" s="9" t="inlineStr">
        <is>
          <t>Bound</t>
        </is>
      </c>
      <c r="E8270" s="8" t="inlineStr">
        <is>
          <t>Everett Fairweather</t>
        </is>
      </c>
      <c r="F8270" s="11" t="n">
        <v>1966</v>
      </c>
      <c r="G8270" s="8" t="inlineStr">
        <is>
          <t>Porsche</t>
        </is>
      </c>
      <c r="H8270" s="8" t="inlineStr">
        <is>
          <t>911 Turbo S</t>
        </is>
      </c>
      <c r="I8270" s="8" t="inlineStr">
        <is>
          <t>WK3MFZ15UGTY46K4E</t>
        </is>
      </c>
      <c r="J8270" s="8" t="inlineStr">
        <is>
          <t>02 - Sports / GT</t>
        </is>
      </c>
      <c r="K8270" s="12" t="n">
        <v>465000</v>
      </c>
      <c r="L8270" s="8" t="inlineStr">
        <is>
          <t>Connecticut</t>
        </is>
      </c>
      <c r="M8270" s="13" t="n">
        <v>7369.81</v>
      </c>
      <c r="N8270" s="13" t="n">
        <v>5727.82</v>
      </c>
      <c r="O8270" s="8" t="n"/>
    </row>
    <row r="8271">
      <c r="A8271" s="8" t="inlineStr">
        <is>
          <t>CANON-202605-008338</t>
        </is>
      </c>
      <c r="B8271" s="9" t="inlineStr">
        <is>
          <t>2026-05</t>
        </is>
      </c>
      <c r="C8271" s="10" t="n">
        <v>46172</v>
      </c>
      <c r="D8271" s="9" t="inlineStr">
        <is>
          <t>Bound</t>
        </is>
      </c>
      <c r="E8271" s="8" t="inlineStr">
        <is>
          <t>Lorenzo Ashcombe</t>
        </is>
      </c>
      <c r="F8271" s="11" t="n">
        <v>2002</v>
      </c>
      <c r="G8271" s="8" t="inlineStr">
        <is>
          <t>BMW</t>
        </is>
      </c>
      <c r="H8271" s="8" t="inlineStr">
        <is>
          <t>M8 Competition</t>
        </is>
      </c>
      <c r="I8271" s="8" t="inlineStr">
        <is>
          <t>3WW5TUC11D2H3WA22</t>
        </is>
      </c>
      <c r="J8271" s="8" t="inlineStr">
        <is>
          <t>02 - Sports / GT</t>
        </is>
      </c>
      <c r="K8271" s="12" t="n">
        <v>795000</v>
      </c>
      <c r="L8271" s="8" t="inlineStr">
        <is>
          <t>Washington</t>
        </is>
      </c>
      <c r="M8271" s="13" t="n">
        <v>9360</v>
      </c>
      <c r="N8271" s="13" t="n">
        <v>7274.59</v>
      </c>
      <c r="O8271" s="8" t="n"/>
    </row>
    <row r="8272">
      <c r="A8272" s="8" t="inlineStr">
        <is>
          <t>CANON-202605-008339</t>
        </is>
      </c>
      <c r="B8272" s="9" t="inlineStr">
        <is>
          <t>2026-05</t>
        </is>
      </c>
      <c r="C8272" s="10" t="n">
        <v>46162</v>
      </c>
      <c r="D8272" s="9" t="inlineStr">
        <is>
          <t>Bound</t>
        </is>
      </c>
      <c r="E8272" s="8" t="inlineStr">
        <is>
          <t>Sunniva Blackwood</t>
        </is>
      </c>
      <c r="F8272" s="11" t="n">
        <v>1970</v>
      </c>
      <c r="G8272" s="8" t="inlineStr">
        <is>
          <t>Mercedes-Benz</t>
        </is>
      </c>
      <c r="H8272" s="8" t="inlineStr">
        <is>
          <t>AMG GT</t>
        </is>
      </c>
      <c r="I8272" s="8" t="inlineStr">
        <is>
          <t>L3KDDPMEZ4NEWS96S</t>
        </is>
      </c>
      <c r="J8272" s="8" t="inlineStr">
        <is>
          <t>02 - Sports / GT</t>
        </is>
      </c>
      <c r="K8272" s="12" t="n">
        <v>1025000</v>
      </c>
      <c r="L8272" s="8" t="inlineStr">
        <is>
          <t>Pennsylvania</t>
        </is>
      </c>
      <c r="M8272" s="13" t="n">
        <v>10636.79</v>
      </c>
      <c r="N8272" s="13" t="n">
        <v>8266.91</v>
      </c>
      <c r="O8272" s="8" t="n"/>
    </row>
    <row r="8273">
      <c r="A8273" s="8" t="inlineStr">
        <is>
          <t>CANON-202605-008340</t>
        </is>
      </c>
      <c r="B8273" s="9" t="inlineStr">
        <is>
          <t>2026-05</t>
        </is>
      </c>
      <c r="C8273" s="10" t="n">
        <v>46164</v>
      </c>
      <c r="D8273" s="9" t="inlineStr">
        <is>
          <t>Bound</t>
        </is>
      </c>
      <c r="E8273" s="8" t="inlineStr">
        <is>
          <t>Delphine Bellandi</t>
        </is>
      </c>
      <c r="F8273" s="11" t="n">
        <v>1986</v>
      </c>
      <c r="G8273" s="8" t="inlineStr">
        <is>
          <t>Ringbrothers</t>
        </is>
      </c>
      <c r="H8273" s="8" t="inlineStr">
        <is>
          <t>Mustang</t>
        </is>
      </c>
      <c r="I8273" s="8" t="inlineStr">
        <is>
          <t>5608FAZGBL1UD8FPU</t>
        </is>
      </c>
      <c r="J8273" s="8" t="inlineStr">
        <is>
          <t>11 - Restomod / Coachbuilt / Bespoke</t>
        </is>
      </c>
      <c r="K8273" s="12" t="n">
        <v>675000</v>
      </c>
      <c r="L8273" s="8" t="inlineStr">
        <is>
          <t>California</t>
        </is>
      </c>
      <c r="M8273" s="13" t="n">
        <v>13410.85</v>
      </c>
      <c r="N8273" s="13" t="n">
        <v>10422.91</v>
      </c>
      <c r="O8273" s="8" t="n"/>
    </row>
    <row r="8274">
      <c r="A8274" s="8" t="inlineStr">
        <is>
          <t>CANON-202605-008341</t>
        </is>
      </c>
      <c r="B8274" s="9" t="inlineStr">
        <is>
          <t>2026-05</t>
        </is>
      </c>
      <c r="C8274" s="10" t="n">
        <v>46158</v>
      </c>
      <c r="D8274" s="9" t="inlineStr">
        <is>
          <t>Bound</t>
        </is>
      </c>
      <c r="E8274" s="8" t="inlineStr">
        <is>
          <t>Fitzgerald Vandermeer</t>
        </is>
      </c>
      <c r="F8274" s="11" t="n">
        <v>1987</v>
      </c>
      <c r="G8274" s="8" t="inlineStr">
        <is>
          <t>BMW</t>
        </is>
      </c>
      <c r="H8274" s="8" t="inlineStr">
        <is>
          <t>M8 Competition</t>
        </is>
      </c>
      <c r="I8274" s="8" t="inlineStr">
        <is>
          <t>LDMCDJ83U815152PA</t>
        </is>
      </c>
      <c r="J8274" s="8" t="inlineStr">
        <is>
          <t>02 - Sports / GT</t>
        </is>
      </c>
      <c r="K8274" s="12" t="n">
        <v>465000</v>
      </c>
      <c r="L8274" s="8" t="inlineStr">
        <is>
          <t>Kansas</t>
        </is>
      </c>
      <c r="M8274" s="13" t="n">
        <v>6382.78</v>
      </c>
      <c r="N8274" s="13" t="n">
        <v>4960.7</v>
      </c>
      <c r="O8274" s="8" t="n"/>
    </row>
    <row r="8275">
      <c r="A8275" s="8" t="inlineStr">
        <is>
          <t>CANON-202605-008342</t>
        </is>
      </c>
      <c r="B8275" s="9" t="inlineStr">
        <is>
          <t>2026-05</t>
        </is>
      </c>
      <c r="C8275" s="10" t="n">
        <v>46166</v>
      </c>
      <c r="D8275" s="9" t="inlineStr">
        <is>
          <t>Bound</t>
        </is>
      </c>
      <c r="E8275" s="8" t="inlineStr">
        <is>
          <t>Sunniva Fairweather</t>
        </is>
      </c>
      <c r="F8275" s="11" t="n">
        <v>1965</v>
      </c>
      <c r="G8275" s="8" t="inlineStr">
        <is>
          <t>Aston Martin</t>
        </is>
      </c>
      <c r="H8275" s="8" t="inlineStr">
        <is>
          <t>DB12</t>
        </is>
      </c>
      <c r="I8275" s="8" t="inlineStr">
        <is>
          <t>7M5TCRK4TWYFL5D9Z</t>
        </is>
      </c>
      <c r="J8275" s="8" t="inlineStr">
        <is>
          <t>02 - Sports / GT</t>
        </is>
      </c>
      <c r="K8275" s="12" t="n">
        <v>845000</v>
      </c>
      <c r="L8275" s="8" t="inlineStr">
        <is>
          <t>Texas</t>
        </is>
      </c>
      <c r="M8275" s="13" t="n">
        <v>11917.69</v>
      </c>
      <c r="N8275" s="13" t="n">
        <v>9262.43</v>
      </c>
      <c r="O8275" s="8" t="n"/>
    </row>
    <row r="8276">
      <c r="A8276" s="8" t="inlineStr">
        <is>
          <t>CANON-202605-008343</t>
        </is>
      </c>
      <c r="B8276" s="9" t="inlineStr">
        <is>
          <t>2026-05</t>
        </is>
      </c>
      <c r="C8276" s="10" t="n">
        <v>46158</v>
      </c>
      <c r="D8276" s="9" t="inlineStr">
        <is>
          <t>Bound</t>
        </is>
      </c>
      <c r="E8276" s="8" t="inlineStr">
        <is>
          <t>Thaddeus Merriweather</t>
        </is>
      </c>
      <c r="F8276" s="11" t="n">
        <v>2000</v>
      </c>
      <c r="G8276" s="8" t="inlineStr">
        <is>
          <t>Aston Martin</t>
        </is>
      </c>
      <c r="H8276" s="8" t="inlineStr">
        <is>
          <t>DB12</t>
        </is>
      </c>
      <c r="I8276" s="8" t="inlineStr">
        <is>
          <t>MD3PZ9XE8XF0MK099</t>
        </is>
      </c>
      <c r="J8276" s="8" t="inlineStr">
        <is>
          <t>02 - Sports / GT</t>
        </is>
      </c>
      <c r="K8276" s="12" t="n">
        <v>275000</v>
      </c>
      <c r="L8276" s="8" t="inlineStr">
        <is>
          <t>Colorado</t>
        </is>
      </c>
      <c r="M8276" s="13" t="n">
        <v>4280.66</v>
      </c>
      <c r="N8276" s="13" t="n">
        <v>3326.93</v>
      </c>
      <c r="O8276" s="8" t="n"/>
    </row>
    <row r="8277">
      <c r="A8277" s="8" t="inlineStr">
        <is>
          <t>CANON-202605-008344</t>
        </is>
      </c>
      <c r="B8277" s="9" t="inlineStr">
        <is>
          <t>2026-05</t>
        </is>
      </c>
      <c r="C8277" s="10" t="n">
        <v>46153</v>
      </c>
      <c r="D8277" s="9" t="inlineStr">
        <is>
          <t>Bound</t>
        </is>
      </c>
      <c r="E8277" s="8" t="inlineStr">
        <is>
          <t>Mireille Vandermeer</t>
        </is>
      </c>
      <c r="F8277" s="11" t="n">
        <v>2000</v>
      </c>
      <c r="G8277" s="8" t="inlineStr">
        <is>
          <t>Ferrari</t>
        </is>
      </c>
      <c r="H8277" s="8" t="inlineStr">
        <is>
          <t>275 GTB/4</t>
        </is>
      </c>
      <c r="I8277" s="8" t="inlineStr">
        <is>
          <t>T0J1KPASL4JT7UV6B</t>
        </is>
      </c>
      <c r="J8277" s="8" t="inlineStr">
        <is>
          <t>07 - Post-War Classic (1946-1972)</t>
        </is>
      </c>
      <c r="K8277" s="12" t="n">
        <v>415000</v>
      </c>
      <c r="L8277" s="8" t="inlineStr">
        <is>
          <t>Alabama</t>
        </is>
      </c>
      <c r="M8277" s="13" t="n">
        <v>4773.28</v>
      </c>
      <c r="N8277" s="13" t="n">
        <v>3709.79</v>
      </c>
      <c r="O8277" s="8" t="n"/>
    </row>
    <row r="8278">
      <c r="A8278" s="8" t="inlineStr">
        <is>
          <t>CANON-202605-008346</t>
        </is>
      </c>
      <c r="B8278" s="9" t="inlineStr">
        <is>
          <t>2026-05</t>
        </is>
      </c>
      <c r="C8278" s="10" t="n">
        <v>46146</v>
      </c>
      <c r="D8278" s="9" t="inlineStr">
        <is>
          <t>Bound</t>
        </is>
      </c>
      <c r="E8278" s="8" t="inlineStr">
        <is>
          <t>Leopold Merriweather</t>
        </is>
      </c>
      <c r="F8278" s="11" t="n">
        <v>2012</v>
      </c>
      <c r="G8278" s="8" t="inlineStr">
        <is>
          <t>Porsche</t>
        </is>
      </c>
      <c r="H8278" s="8" t="inlineStr">
        <is>
          <t>911 Turbo S</t>
        </is>
      </c>
      <c r="I8278" s="8" t="inlineStr">
        <is>
          <t>DBWPHK6W4FT8X8V97</t>
        </is>
      </c>
      <c r="J8278" s="8" t="inlineStr">
        <is>
          <t>02 - Sports / GT</t>
        </is>
      </c>
      <c r="K8278" s="12" t="n">
        <v>955000</v>
      </c>
      <c r="L8278" s="8" t="inlineStr">
        <is>
          <t>Idaho</t>
        </is>
      </c>
      <c r="M8278" s="13" t="n">
        <v>11595.14</v>
      </c>
      <c r="N8278" s="13" t="n">
        <v>9011.74</v>
      </c>
      <c r="O8278" s="8" t="n"/>
    </row>
    <row r="8279">
      <c r="A8279" s="8" t="inlineStr">
        <is>
          <t>CANON-202605-008347</t>
        </is>
      </c>
      <c r="B8279" s="9" t="inlineStr">
        <is>
          <t>2026-05</t>
        </is>
      </c>
      <c r="C8279" s="10" t="n">
        <v>46143</v>
      </c>
      <c r="D8279" s="9" t="inlineStr">
        <is>
          <t>Bound</t>
        </is>
      </c>
      <c r="E8279" s="8" t="inlineStr">
        <is>
          <t>Emiliano Thistlewood</t>
        </is>
      </c>
      <c r="F8279" s="11" t="n">
        <v>1993</v>
      </c>
      <c r="G8279" s="8" t="inlineStr">
        <is>
          <t>Porsche</t>
        </is>
      </c>
      <c r="H8279" s="8" t="inlineStr">
        <is>
          <t>911 Turbo S</t>
        </is>
      </c>
      <c r="I8279" s="8" t="inlineStr">
        <is>
          <t>W2SC8YHPVSJ0MSRZM</t>
        </is>
      </c>
      <c r="J8279" s="8" t="inlineStr">
        <is>
          <t>02 - Sports / GT</t>
        </is>
      </c>
      <c r="K8279" s="12" t="n">
        <v>835000</v>
      </c>
      <c r="L8279" s="8" t="inlineStr">
        <is>
          <t>Michigan</t>
        </is>
      </c>
      <c r="M8279" s="13" t="n">
        <v>15872.88</v>
      </c>
      <c r="N8279" s="13" t="n">
        <v>12336.4</v>
      </c>
      <c r="O8279" s="8" t="n"/>
    </row>
    <row r="8280">
      <c r="A8280" s="8" t="inlineStr">
        <is>
          <t>CANON-202605-008348</t>
        </is>
      </c>
      <c r="B8280" s="9" t="inlineStr">
        <is>
          <t>2026-05</t>
        </is>
      </c>
      <c r="C8280" s="10" t="n">
        <v>46161</v>
      </c>
      <c r="D8280" s="9" t="inlineStr">
        <is>
          <t>Bound</t>
        </is>
      </c>
      <c r="E8280" s="8" t="inlineStr">
        <is>
          <t>Everett Rourke</t>
        </is>
      </c>
      <c r="F8280" s="11" t="n">
        <v>1994</v>
      </c>
      <c r="G8280" s="8" t="inlineStr">
        <is>
          <t>Aston Martin</t>
        </is>
      </c>
      <c r="H8280" s="8" t="inlineStr">
        <is>
          <t>DB12</t>
        </is>
      </c>
      <c r="I8280" s="8" t="inlineStr">
        <is>
          <t>3S2NHDC0C8UUW6DBW</t>
        </is>
      </c>
      <c r="J8280" s="8" t="inlineStr">
        <is>
          <t>02 - Sports / GT</t>
        </is>
      </c>
      <c r="K8280" s="12" t="n">
        <v>1860000</v>
      </c>
      <c r="L8280" s="8" t="inlineStr">
        <is>
          <t>Utah</t>
        </is>
      </c>
      <c r="M8280" s="13" t="n">
        <v>26057.55</v>
      </c>
      <c r="N8280" s="13" t="n">
        <v>20251.93</v>
      </c>
      <c r="O8280" s="8" t="n"/>
    </row>
    <row r="8281">
      <c r="A8281" s="8" t="inlineStr">
        <is>
          <t>CANON-202605-008349</t>
        </is>
      </c>
      <c r="B8281" s="9" t="inlineStr">
        <is>
          <t>2026-05</t>
        </is>
      </c>
      <c r="C8281" s="10" t="n">
        <v>46161</v>
      </c>
      <c r="D8281" s="9" t="inlineStr">
        <is>
          <t>Bound</t>
        </is>
      </c>
      <c r="E8281" s="8" t="inlineStr">
        <is>
          <t>Sunniva Montoya</t>
        </is>
      </c>
      <c r="F8281" s="11" t="n">
        <v>1969</v>
      </c>
      <c r="G8281" s="8" t="inlineStr">
        <is>
          <t>Aston Martin</t>
        </is>
      </c>
      <c r="H8281" s="8" t="inlineStr">
        <is>
          <t>DB12</t>
        </is>
      </c>
      <c r="I8281" s="8" t="inlineStr">
        <is>
          <t>87UKH02HWS884FYRL</t>
        </is>
      </c>
      <c r="J8281" s="8" t="inlineStr">
        <is>
          <t>02 - Sports / GT</t>
        </is>
      </c>
      <c r="K8281" s="12" t="n">
        <v>550000</v>
      </c>
      <c r="L8281" s="8" t="inlineStr">
        <is>
          <t>New Hampshire</t>
        </is>
      </c>
      <c r="M8281" s="13" t="n">
        <v>7015.09</v>
      </c>
      <c r="N8281" s="13" t="n">
        <v>5452.13</v>
      </c>
      <c r="O8281" s="8" t="n"/>
    </row>
    <row r="8282">
      <c r="A8282" s="8" t="inlineStr">
        <is>
          <t>CANON-202605-008351</t>
        </is>
      </c>
      <c r="B8282" s="9" t="inlineStr">
        <is>
          <t>2026-05</t>
        </is>
      </c>
      <c r="C8282" s="10" t="n">
        <v>46155</v>
      </c>
      <c r="D8282" s="9" t="inlineStr">
        <is>
          <t>Bound</t>
        </is>
      </c>
      <c r="E8282" s="8" t="inlineStr">
        <is>
          <t>Mireille Blackwood</t>
        </is>
      </c>
      <c r="F8282" s="11" t="n">
        <v>2013</v>
      </c>
      <c r="G8282" s="8" t="inlineStr">
        <is>
          <t>Porsche</t>
        </is>
      </c>
      <c r="H8282" s="8" t="inlineStr">
        <is>
          <t>911 Turbo S</t>
        </is>
      </c>
      <c r="I8282" s="8" t="inlineStr">
        <is>
          <t>DANY583BSLTLEWTBA</t>
        </is>
      </c>
      <c r="J8282" s="8" t="inlineStr">
        <is>
          <t>02 - Sports / GT</t>
        </is>
      </c>
      <c r="K8282" s="12" t="n">
        <v>385000</v>
      </c>
      <c r="L8282" s="8" t="inlineStr">
        <is>
          <t>Minnesota</t>
        </is>
      </c>
      <c r="M8282" s="13" t="n">
        <v>7191.51</v>
      </c>
      <c r="N8282" s="13" t="n">
        <v>5589.24</v>
      </c>
      <c r="O8282" s="8" t="n"/>
    </row>
    <row r="8283">
      <c r="A8283" s="8" t="inlineStr">
        <is>
          <t>CANON-202605-008354</t>
        </is>
      </c>
      <c r="B8283" s="9" t="inlineStr">
        <is>
          <t>2026-05</t>
        </is>
      </c>
      <c r="C8283" s="10" t="n">
        <v>46161</v>
      </c>
      <c r="D8283" s="9" t="inlineStr">
        <is>
          <t>Bound</t>
        </is>
      </c>
      <c r="E8283" s="8" t="inlineStr">
        <is>
          <t>Delphine Delacroix</t>
        </is>
      </c>
      <c r="F8283" s="11" t="n">
        <v>1987</v>
      </c>
      <c r="G8283" s="8" t="inlineStr">
        <is>
          <t>Mercedes-Benz</t>
        </is>
      </c>
      <c r="H8283" s="8" t="inlineStr">
        <is>
          <t>AMG GT</t>
        </is>
      </c>
      <c r="I8283" s="8" t="inlineStr">
        <is>
          <t>6YP1CNCZYCM64YAX7</t>
        </is>
      </c>
      <c r="J8283" s="8" t="inlineStr">
        <is>
          <t>02 - Sports / GT</t>
        </is>
      </c>
      <c r="K8283" s="12" t="n">
        <v>525000</v>
      </c>
      <c r="L8283" s="8" t="inlineStr">
        <is>
          <t>Florida</t>
        </is>
      </c>
      <c r="M8283" s="13" t="n">
        <v>9142.92</v>
      </c>
      <c r="N8283" s="13" t="n">
        <v>7105.88</v>
      </c>
      <c r="O8283" s="8" t="n"/>
    </row>
    <row r="8284">
      <c r="A8284" s="8" t="inlineStr">
        <is>
          <t>CANON-202605-008356</t>
        </is>
      </c>
      <c r="B8284" s="9" t="inlineStr">
        <is>
          <t>2026-05</t>
        </is>
      </c>
      <c r="C8284" s="10" t="n">
        <v>46143</v>
      </c>
      <c r="D8284" s="9" t="inlineStr">
        <is>
          <t>Bound</t>
        </is>
      </c>
      <c r="E8284" s="8" t="inlineStr">
        <is>
          <t>Anouk Nakashima</t>
        </is>
      </c>
      <c r="F8284" s="11" t="n">
        <v>2017</v>
      </c>
      <c r="G8284" s="8" t="inlineStr">
        <is>
          <t>Bentley</t>
        </is>
      </c>
      <c r="H8284" s="8" t="inlineStr">
        <is>
          <t>Continental GT</t>
        </is>
      </c>
      <c r="I8284" s="8" t="inlineStr">
        <is>
          <t>CG8B8GZ6LNJNJ6YDD</t>
        </is>
      </c>
      <c r="J8284" s="8" t="inlineStr">
        <is>
          <t>02 - Sports / GT</t>
        </is>
      </c>
      <c r="K8284" s="12" t="n">
        <v>300000</v>
      </c>
      <c r="L8284" s="8" t="inlineStr">
        <is>
          <t>New Jersey</t>
        </is>
      </c>
      <c r="M8284" s="13" t="n">
        <v>3863.21</v>
      </c>
      <c r="N8284" s="13" t="n">
        <v>3002.49</v>
      </c>
      <c r="O8284" s="8" t="n"/>
    </row>
    <row r="8285">
      <c r="A8285" s="8" t="inlineStr">
        <is>
          <t>CANON-202605-008357</t>
        </is>
      </c>
      <c r="B8285" s="9" t="inlineStr">
        <is>
          <t>2026-05</t>
        </is>
      </c>
      <c r="C8285" s="10" t="n">
        <v>46149</v>
      </c>
      <c r="D8285" s="9" t="inlineStr">
        <is>
          <t>Bound</t>
        </is>
      </c>
      <c r="E8285" s="8" t="inlineStr">
        <is>
          <t>Beatrix Chattopadhyay</t>
        </is>
      </c>
      <c r="F8285" s="11" t="n">
        <v>1991</v>
      </c>
      <c r="G8285" s="8" t="inlineStr">
        <is>
          <t>Ferrari</t>
        </is>
      </c>
      <c r="H8285" s="8" t="inlineStr">
        <is>
          <t>SF90 Stradale</t>
        </is>
      </c>
      <c r="I8285" s="8" t="inlineStr">
        <is>
          <t>GLD5SKRB6M4G58DME</t>
        </is>
      </c>
      <c r="J8285" s="8" t="inlineStr">
        <is>
          <t>03 - Supercar</t>
        </is>
      </c>
      <c r="K8285" s="12" t="n">
        <v>445000</v>
      </c>
      <c r="L8285" s="8" t="inlineStr">
        <is>
          <t>Montana</t>
        </is>
      </c>
      <c r="M8285" s="13" t="n">
        <v>8979.76</v>
      </c>
      <c r="N8285" s="13" t="n">
        <v>6979.07</v>
      </c>
      <c r="O8285" s="8" t="n"/>
    </row>
    <row r="8286">
      <c r="A8286" s="8" t="inlineStr">
        <is>
          <t>CANON-202605-008358</t>
        </is>
      </c>
      <c r="B8286" s="9" t="inlineStr">
        <is>
          <t>2026-05</t>
        </is>
      </c>
      <c r="C8286" s="10" t="n">
        <v>46147</v>
      </c>
      <c r="D8286" s="9" t="inlineStr">
        <is>
          <t>Bound</t>
        </is>
      </c>
      <c r="E8286" s="8" t="inlineStr">
        <is>
          <t>Desmond Whitlock</t>
        </is>
      </c>
      <c r="F8286" s="11" t="n">
        <v>1977</v>
      </c>
      <c r="G8286" s="8" t="inlineStr">
        <is>
          <t>Bentley</t>
        </is>
      </c>
      <c r="H8286" s="8" t="inlineStr">
        <is>
          <t>Continental GT</t>
        </is>
      </c>
      <c r="I8286" s="8" t="inlineStr">
        <is>
          <t>DNBZB44CBSB4V7ZJC</t>
        </is>
      </c>
      <c r="J8286" s="8" t="inlineStr">
        <is>
          <t>02 - Sports / GT</t>
        </is>
      </c>
      <c r="K8286" s="12" t="n">
        <v>1950000</v>
      </c>
      <c r="L8286" s="8" t="inlineStr">
        <is>
          <t>Connecticut</t>
        </is>
      </c>
      <c r="M8286" s="13" t="n">
        <v>22664.15</v>
      </c>
      <c r="N8286" s="13" t="n">
        <v>17614.58</v>
      </c>
      <c r="O8286" s="8" t="n"/>
    </row>
    <row r="8287">
      <c r="A8287" s="8" t="inlineStr">
        <is>
          <t>CANON-202605-008359</t>
        </is>
      </c>
      <c r="B8287" s="9" t="inlineStr">
        <is>
          <t>2026-05</t>
        </is>
      </c>
      <c r="C8287" s="10" t="n">
        <v>46163</v>
      </c>
      <c r="D8287" s="9" t="inlineStr">
        <is>
          <t>Bound</t>
        </is>
      </c>
      <c r="E8287" s="8" t="inlineStr">
        <is>
          <t>Sunniva Bellandi</t>
        </is>
      </c>
      <c r="F8287" s="11" t="n">
        <v>1960</v>
      </c>
      <c r="G8287" s="8" t="inlineStr">
        <is>
          <t>Porsche</t>
        </is>
      </c>
      <c r="H8287" s="8" t="inlineStr">
        <is>
          <t>911 Turbo S</t>
        </is>
      </c>
      <c r="I8287" s="8" t="inlineStr">
        <is>
          <t>MDZ6G64GP66U1V4TG</t>
        </is>
      </c>
      <c r="J8287" s="8" t="inlineStr">
        <is>
          <t>02 - Sports / GT</t>
        </is>
      </c>
      <c r="K8287" s="12" t="n">
        <v>260000</v>
      </c>
      <c r="L8287" s="8" t="inlineStr">
        <is>
          <t>Utah</t>
        </is>
      </c>
      <c r="M8287" s="13" t="n">
        <v>4966.98</v>
      </c>
      <c r="N8287" s="13" t="n">
        <v>3860.34</v>
      </c>
      <c r="O8287" s="8" t="n"/>
    </row>
    <row r="8288">
      <c r="A8288" s="8" t="inlineStr">
        <is>
          <t>CANON-202605-008360</t>
        </is>
      </c>
      <c r="B8288" s="9" t="inlineStr">
        <is>
          <t>2026-05</t>
        </is>
      </c>
      <c r="C8288" s="10" t="n">
        <v>46169</v>
      </c>
      <c r="D8288" s="9" t="inlineStr">
        <is>
          <t>Bound</t>
        </is>
      </c>
      <c r="E8288" s="8" t="inlineStr">
        <is>
          <t>Priya Kingsford</t>
        </is>
      </c>
      <c r="F8288" s="11" t="n">
        <v>2002</v>
      </c>
      <c r="G8288" s="8" t="inlineStr">
        <is>
          <t>Mercedes-Benz</t>
        </is>
      </c>
      <c r="H8288" s="8" t="inlineStr">
        <is>
          <t>AMG GT</t>
        </is>
      </c>
      <c r="I8288" s="8" t="inlineStr">
        <is>
          <t>Z65B3TMSEUAYCA9DN</t>
        </is>
      </c>
      <c r="J8288" s="8" t="inlineStr">
        <is>
          <t>02 - Sports / GT</t>
        </is>
      </c>
      <c r="K8288" s="12" t="n">
        <v>540000</v>
      </c>
      <c r="L8288" s="8" t="inlineStr">
        <is>
          <t>Colorado</t>
        </is>
      </c>
      <c r="M8288" s="13" t="n">
        <v>7284.91</v>
      </c>
      <c r="N8288" s="13" t="n">
        <v>5661.83</v>
      </c>
      <c r="O8288" s="8" t="n"/>
    </row>
    <row r="8289">
      <c r="A8289" s="8" t="inlineStr">
        <is>
          <t>CANON-202605-008362</t>
        </is>
      </c>
      <c r="B8289" s="9" t="inlineStr">
        <is>
          <t>2026-05</t>
        </is>
      </c>
      <c r="C8289" s="10" t="n">
        <v>46156</v>
      </c>
      <c r="D8289" s="9" t="inlineStr">
        <is>
          <t>Bound</t>
        </is>
      </c>
      <c r="E8289" s="8" t="inlineStr">
        <is>
          <t>Fitzgerald Pennington</t>
        </is>
      </c>
      <c r="F8289" s="11" t="n">
        <v>2008</v>
      </c>
      <c r="G8289" s="8" t="inlineStr">
        <is>
          <t>BMW</t>
        </is>
      </c>
      <c r="H8289" s="8" t="inlineStr">
        <is>
          <t>M8 Competition</t>
        </is>
      </c>
      <c r="I8289" s="8" t="inlineStr">
        <is>
          <t>LR4H2MZJ5K3WMPRVH</t>
        </is>
      </c>
      <c r="J8289" s="8" t="inlineStr">
        <is>
          <t>02 - Sports / GT</t>
        </is>
      </c>
      <c r="K8289" s="12" t="n">
        <v>565000</v>
      </c>
      <c r="L8289" s="8" t="inlineStr">
        <is>
          <t>Wisconsin</t>
        </is>
      </c>
      <c r="M8289" s="13" t="n">
        <v>8315.09</v>
      </c>
      <c r="N8289" s="13" t="n">
        <v>6462.49</v>
      </c>
      <c r="O8289" s="8" t="n"/>
    </row>
    <row r="8290">
      <c r="A8290" s="8" t="inlineStr">
        <is>
          <t>CANON-202605-008364</t>
        </is>
      </c>
      <c r="B8290" s="9" t="inlineStr">
        <is>
          <t>2026-05</t>
        </is>
      </c>
      <c r="C8290" s="10" t="n">
        <v>46145</v>
      </c>
      <c r="D8290" s="9" t="inlineStr">
        <is>
          <t>Bound</t>
        </is>
      </c>
      <c r="E8290" s="8" t="inlineStr">
        <is>
          <t>Mireille Fairweather</t>
        </is>
      </c>
      <c r="F8290" s="11" t="n">
        <v>1981</v>
      </c>
      <c r="G8290" s="8" t="inlineStr">
        <is>
          <t>Ferrari</t>
        </is>
      </c>
      <c r="H8290" s="8" t="inlineStr">
        <is>
          <t>296 GTB</t>
        </is>
      </c>
      <c r="I8290" s="8" t="inlineStr">
        <is>
          <t>8GV5AF45FR255CCNV</t>
        </is>
      </c>
      <c r="J8290" s="8" t="inlineStr">
        <is>
          <t>03 - Supercar</t>
        </is>
      </c>
      <c r="K8290" s="12" t="n">
        <v>1950000</v>
      </c>
      <c r="L8290" s="8" t="inlineStr">
        <is>
          <t>New York</t>
        </is>
      </c>
      <c r="M8290" s="13" t="n">
        <v>37675.47</v>
      </c>
      <c r="N8290" s="13" t="n">
        <v>29281.38</v>
      </c>
      <c r="O8290" s="8" t="n"/>
    </row>
    <row r="8291">
      <c r="A8291" s="8" t="inlineStr">
        <is>
          <t>CANON-202605-008365</t>
        </is>
      </c>
      <c r="B8291" s="9" t="inlineStr">
        <is>
          <t>2026-05</t>
        </is>
      </c>
      <c r="C8291" s="10" t="n">
        <v>46145</v>
      </c>
      <c r="D8291" s="9" t="inlineStr">
        <is>
          <t>Bound</t>
        </is>
      </c>
      <c r="E8291" s="8" t="inlineStr">
        <is>
          <t>Aurelio Okonkwo</t>
        </is>
      </c>
      <c r="F8291" s="11" t="n">
        <v>1998</v>
      </c>
      <c r="G8291" s="8" t="inlineStr">
        <is>
          <t>Mercedes-Benz</t>
        </is>
      </c>
      <c r="H8291" s="8" t="inlineStr">
        <is>
          <t>AMG GT</t>
        </is>
      </c>
      <c r="I8291" s="8" t="inlineStr">
        <is>
          <t>YSGUZ6V2RE8P2CXAJ</t>
        </is>
      </c>
      <c r="J8291" s="8" t="inlineStr">
        <is>
          <t>02 - Sports / GT</t>
        </is>
      </c>
      <c r="K8291" s="12" t="n">
        <v>320000</v>
      </c>
      <c r="L8291" s="8" t="inlineStr">
        <is>
          <t>Pennsylvania</t>
        </is>
      </c>
      <c r="M8291" s="13" t="n">
        <v>4528.3</v>
      </c>
      <c r="N8291" s="13" t="n">
        <v>3519.39</v>
      </c>
      <c r="O8291" s="8" t="n"/>
    </row>
    <row r="8292">
      <c r="A8292" s="8" t="inlineStr">
        <is>
          <t>CANON-202605-008367</t>
        </is>
      </c>
      <c r="B8292" s="9" t="inlineStr">
        <is>
          <t>2026-05</t>
        </is>
      </c>
      <c r="C8292" s="10" t="n">
        <v>46165</v>
      </c>
      <c r="D8292" s="9" t="inlineStr">
        <is>
          <t>Bound</t>
        </is>
      </c>
      <c r="E8292" s="8" t="inlineStr">
        <is>
          <t>Fenwick Harrington</t>
        </is>
      </c>
      <c r="F8292" s="11" t="n">
        <v>2007</v>
      </c>
      <c r="G8292" s="8" t="inlineStr">
        <is>
          <t>Bugatti</t>
        </is>
      </c>
      <c r="H8292" s="8" t="inlineStr">
        <is>
          <t>Type 57</t>
        </is>
      </c>
      <c r="I8292" s="8" t="inlineStr">
        <is>
          <t>17DMG4KFC7GXL7378</t>
        </is>
      </c>
      <c r="J8292" s="8" t="inlineStr">
        <is>
          <t>06 - Vintage Pre-War (pre-1946)</t>
        </is>
      </c>
      <c r="K8292" s="12" t="n">
        <v>1950000</v>
      </c>
      <c r="L8292" s="8" t="inlineStr">
        <is>
          <t>California</t>
        </is>
      </c>
      <c r="M8292" s="13" t="n">
        <v>16887.74</v>
      </c>
      <c r="N8292" s="13" t="n">
        <v>13125.15</v>
      </c>
      <c r="O8292" s="8" t="n"/>
    </row>
    <row r="8293">
      <c r="A8293" s="8" t="inlineStr">
        <is>
          <t>CANON-202605-008369</t>
        </is>
      </c>
      <c r="B8293" s="9" t="inlineStr">
        <is>
          <t>2026-05</t>
        </is>
      </c>
      <c r="C8293" s="10" t="n">
        <v>46171</v>
      </c>
      <c r="D8293" s="9" t="inlineStr">
        <is>
          <t>Bound</t>
        </is>
      </c>
      <c r="E8293" s="8" t="inlineStr">
        <is>
          <t>Anouk Okonkwo</t>
        </is>
      </c>
      <c r="F8293" s="11" t="n">
        <v>1973</v>
      </c>
      <c r="G8293" s="8" t="inlineStr">
        <is>
          <t>Ferrari</t>
        </is>
      </c>
      <c r="H8293" s="8" t="inlineStr">
        <is>
          <t>SF90 Stradale</t>
        </is>
      </c>
      <c r="I8293" s="8" t="inlineStr">
        <is>
          <t>H01VMAHN7GLCT1XHY</t>
        </is>
      </c>
      <c r="J8293" s="8" t="inlineStr">
        <is>
          <t>03 - Supercar</t>
        </is>
      </c>
      <c r="K8293" s="12" t="n">
        <v>1085000</v>
      </c>
      <c r="L8293" s="8" t="inlineStr">
        <is>
          <t>New Jersey</t>
        </is>
      </c>
      <c r="M8293" s="13" t="n">
        <v>14903.4</v>
      </c>
      <c r="N8293" s="13" t="n">
        <v>11582.92</v>
      </c>
      <c r="O8293" s="8" t="n"/>
    </row>
    <row r="8294">
      <c r="A8294" s="8" t="inlineStr">
        <is>
          <t>CANON-202605-008370</t>
        </is>
      </c>
      <c r="B8294" s="9" t="inlineStr">
        <is>
          <t>2026-05</t>
        </is>
      </c>
      <c r="C8294" s="10" t="n">
        <v>46143</v>
      </c>
      <c r="D8294" s="9" t="inlineStr">
        <is>
          <t>Bound</t>
        </is>
      </c>
      <c r="E8294" s="8" t="inlineStr">
        <is>
          <t>Saoirse Underwood</t>
        </is>
      </c>
      <c r="F8294" s="11" t="n">
        <v>2008</v>
      </c>
      <c r="G8294" s="8" t="inlineStr">
        <is>
          <t>Bentley</t>
        </is>
      </c>
      <c r="H8294" s="8" t="inlineStr">
        <is>
          <t>Continental GT</t>
        </is>
      </c>
      <c r="I8294" s="8" t="inlineStr">
        <is>
          <t>8LN322JEB2J23RGGR</t>
        </is>
      </c>
      <c r="J8294" s="8" t="inlineStr">
        <is>
          <t>02 - Sports / GT</t>
        </is>
      </c>
      <c r="K8294" s="12" t="n">
        <v>670000</v>
      </c>
      <c r="L8294" s="8" t="inlineStr">
        <is>
          <t>New Jersey</t>
        </is>
      </c>
      <c r="M8294" s="13" t="n">
        <v>7477.45</v>
      </c>
      <c r="N8294" s="13" t="n">
        <v>5811.47</v>
      </c>
      <c r="O8294" s="8" t="n"/>
    </row>
    <row r="8295">
      <c r="A8295" s="8" t="inlineStr">
        <is>
          <t>CANON-202605-008372</t>
        </is>
      </c>
      <c r="B8295" s="9" t="inlineStr">
        <is>
          <t>2026-05</t>
        </is>
      </c>
      <c r="C8295" s="10" t="n">
        <v>46168</v>
      </c>
      <c r="D8295" s="9" t="inlineStr">
        <is>
          <t>Bound</t>
        </is>
      </c>
      <c r="E8295" s="8" t="inlineStr">
        <is>
          <t>Emiliano Montoya</t>
        </is>
      </c>
      <c r="F8295" s="11" t="n">
        <v>1969</v>
      </c>
      <c r="G8295" s="8" t="inlineStr">
        <is>
          <t>Singer</t>
        </is>
      </c>
      <c r="H8295" s="8" t="inlineStr">
        <is>
          <t>911 Reimagined</t>
        </is>
      </c>
      <c r="I8295" s="8" t="inlineStr">
        <is>
          <t>55FP77LLYMMTJ6XZZ</t>
        </is>
      </c>
      <c r="J8295" s="8" t="inlineStr">
        <is>
          <t>11 - Restomod / Coachbuilt / Bespoke</t>
        </is>
      </c>
      <c r="K8295" s="12" t="n">
        <v>680000</v>
      </c>
      <c r="L8295" s="8" t="inlineStr">
        <is>
          <t>Indiana</t>
        </is>
      </c>
      <c r="M8295" s="13" t="n">
        <v>12309.28</v>
      </c>
      <c r="N8295" s="13" t="n">
        <v>9566.77</v>
      </c>
      <c r="O8295" s="8" t="n"/>
    </row>
    <row r="8296">
      <c r="A8296" s="8" t="inlineStr">
        <is>
          <t>CANON-202605-008373</t>
        </is>
      </c>
      <c r="B8296" s="9" t="inlineStr">
        <is>
          <t>2026-05</t>
        </is>
      </c>
      <c r="C8296" s="10" t="n">
        <v>46149</v>
      </c>
      <c r="D8296" s="9" t="inlineStr">
        <is>
          <t>Bound</t>
        </is>
      </c>
      <c r="E8296" s="8" t="inlineStr">
        <is>
          <t>Ramona Ashcombe</t>
        </is>
      </c>
      <c r="F8296" s="11" t="n">
        <v>1985</v>
      </c>
      <c r="G8296" s="8" t="inlineStr">
        <is>
          <t>McLaren</t>
        </is>
      </c>
      <c r="H8296" s="8" t="inlineStr">
        <is>
          <t>750S</t>
        </is>
      </c>
      <c r="I8296" s="8" t="inlineStr">
        <is>
          <t>0WHP22GN0AY74YDX7</t>
        </is>
      </c>
      <c r="J8296" s="8" t="inlineStr">
        <is>
          <t>03 - Supercar</t>
        </is>
      </c>
      <c r="K8296" s="12" t="n">
        <v>655000</v>
      </c>
      <c r="L8296" s="8" t="inlineStr">
        <is>
          <t>Washington</t>
        </is>
      </c>
      <c r="M8296" s="13" t="n">
        <v>11270.94</v>
      </c>
      <c r="N8296" s="13" t="n">
        <v>8759.77</v>
      </c>
      <c r="O8296" s="8" t="n"/>
    </row>
    <row r="8297">
      <c r="A8297" s="8" t="inlineStr">
        <is>
          <t>CANON-202605-008375</t>
        </is>
      </c>
      <c r="B8297" s="9" t="inlineStr">
        <is>
          <t>2026-05</t>
        </is>
      </c>
      <c r="C8297" s="10" t="n">
        <v>46169</v>
      </c>
      <c r="D8297" s="9" t="inlineStr">
        <is>
          <t>Bound</t>
        </is>
      </c>
      <c r="E8297" s="8" t="inlineStr">
        <is>
          <t>Fitzgerald Harrington</t>
        </is>
      </c>
      <c r="F8297" s="11" t="n">
        <v>1966</v>
      </c>
      <c r="G8297" s="8" t="inlineStr">
        <is>
          <t>BMW</t>
        </is>
      </c>
      <c r="H8297" s="8" t="inlineStr">
        <is>
          <t>M8 Competition</t>
        </is>
      </c>
      <c r="I8297" s="8" t="inlineStr">
        <is>
          <t>3A9F2PDME8YGC7U47</t>
        </is>
      </c>
      <c r="J8297" s="8" t="inlineStr">
        <is>
          <t>02 - Sports / GT</t>
        </is>
      </c>
      <c r="K8297" s="12" t="n">
        <v>1030000</v>
      </c>
      <c r="L8297" s="8" t="inlineStr">
        <is>
          <t>South Dakota</t>
        </is>
      </c>
      <c r="M8297" s="13" t="n">
        <v>11864.43</v>
      </c>
      <c r="N8297" s="13" t="n">
        <v>9221.030000000001</v>
      </c>
      <c r="O8297" s="8" t="n"/>
    </row>
    <row r="8298">
      <c r="A8298" s="8" t="inlineStr">
        <is>
          <t>CANON-202605-008376</t>
        </is>
      </c>
      <c r="B8298" s="9" t="inlineStr">
        <is>
          <t>2026-05</t>
        </is>
      </c>
      <c r="C8298" s="10" t="n">
        <v>46145</v>
      </c>
      <c r="D8298" s="9" t="inlineStr">
        <is>
          <t>Bound</t>
        </is>
      </c>
      <c r="E8298" s="8" t="inlineStr">
        <is>
          <t>Ingrid Pennington</t>
        </is>
      </c>
      <c r="F8298" s="11" t="n">
        <v>1968</v>
      </c>
      <c r="G8298" s="8" t="inlineStr">
        <is>
          <t>BMW</t>
        </is>
      </c>
      <c r="H8298" s="8" t="inlineStr">
        <is>
          <t>M8 Competition</t>
        </is>
      </c>
      <c r="I8298" s="8" t="inlineStr">
        <is>
          <t>3SEJ3RHAJTR011FMX</t>
        </is>
      </c>
      <c r="J8298" s="8" t="inlineStr">
        <is>
          <t>02 - Sports / GT</t>
        </is>
      </c>
      <c r="K8298" s="12" t="n">
        <v>595000</v>
      </c>
      <c r="L8298" s="8" t="inlineStr">
        <is>
          <t>Kentucky</t>
        </is>
      </c>
      <c r="M8298" s="13" t="n">
        <v>9778.209999999999</v>
      </c>
      <c r="N8298" s="13" t="n">
        <v>7599.62</v>
      </c>
      <c r="O8298" s="8" t="n"/>
    </row>
    <row r="8299">
      <c r="A8299" s="8" t="inlineStr">
        <is>
          <t>CANON-202605-008377</t>
        </is>
      </c>
      <c r="B8299" s="9" t="inlineStr">
        <is>
          <t>2026-05</t>
        </is>
      </c>
      <c r="C8299" s="10" t="n">
        <v>46161</v>
      </c>
      <c r="D8299" s="9" t="inlineStr">
        <is>
          <t>Bound</t>
        </is>
      </c>
      <c r="E8299" s="8" t="inlineStr">
        <is>
          <t>Mireille Castellanos</t>
        </is>
      </c>
      <c r="F8299" s="11" t="n">
        <v>1962</v>
      </c>
      <c r="G8299" s="8" t="inlineStr">
        <is>
          <t>Mercedes-Benz</t>
        </is>
      </c>
      <c r="H8299" s="8" t="inlineStr">
        <is>
          <t>AMG GT</t>
        </is>
      </c>
      <c r="I8299" s="8" t="inlineStr">
        <is>
          <t>FFF2A1E3CK1ANJ39K</t>
        </is>
      </c>
      <c r="J8299" s="8" t="inlineStr">
        <is>
          <t>02 - Sports / GT</t>
        </is>
      </c>
      <c r="K8299" s="12" t="n">
        <v>1740000</v>
      </c>
      <c r="L8299" s="8" t="inlineStr">
        <is>
          <t>California</t>
        </is>
      </c>
      <c r="M8299" s="13" t="n">
        <v>24376.42</v>
      </c>
      <c r="N8299" s="13" t="n">
        <v>18945.35</v>
      </c>
      <c r="O8299" s="8" t="n"/>
    </row>
    <row r="8300">
      <c r="A8300" s="8" t="inlineStr">
        <is>
          <t>CANON-202605-008379</t>
        </is>
      </c>
      <c r="B8300" s="9" t="inlineStr">
        <is>
          <t>2026-05</t>
        </is>
      </c>
      <c r="C8300" s="10" t="n">
        <v>46159</v>
      </c>
      <c r="D8300" s="9" t="inlineStr">
        <is>
          <t>Bound</t>
        </is>
      </c>
      <c r="E8300" s="8" t="inlineStr">
        <is>
          <t>Beatrix Thistlewood</t>
        </is>
      </c>
      <c r="F8300" s="11" t="n">
        <v>1998</v>
      </c>
      <c r="G8300" s="8" t="inlineStr">
        <is>
          <t>Mercedes-Benz</t>
        </is>
      </c>
      <c r="H8300" s="8" t="inlineStr">
        <is>
          <t>AMG GT</t>
        </is>
      </c>
      <c r="I8300" s="8" t="inlineStr">
        <is>
          <t>9FEJ3WEJGXD4NHVTJ</t>
        </is>
      </c>
      <c r="J8300" s="8" t="inlineStr">
        <is>
          <t>02 - Sports / GT</t>
        </is>
      </c>
      <c r="K8300" s="12" t="n">
        <v>555000</v>
      </c>
      <c r="L8300" s="8" t="inlineStr">
        <is>
          <t>Tennessee</t>
        </is>
      </c>
      <c r="M8300" s="13" t="n">
        <v>6670.47</v>
      </c>
      <c r="N8300" s="13" t="n">
        <v>5184.29</v>
      </c>
      <c r="O8300" s="8" t="n"/>
    </row>
    <row r="8301">
      <c r="A8301" s="8" t="inlineStr">
        <is>
          <t>CANON-202605-008380</t>
        </is>
      </c>
      <c r="B8301" s="9" t="inlineStr">
        <is>
          <t>2026-05</t>
        </is>
      </c>
      <c r="C8301" s="10" t="n">
        <v>46148</v>
      </c>
      <c r="D8301" s="9" t="inlineStr">
        <is>
          <t>Bound</t>
        </is>
      </c>
      <c r="E8301" s="8" t="inlineStr">
        <is>
          <t>Fitzgerald Whitlock</t>
        </is>
      </c>
      <c r="F8301" s="11" t="n">
        <v>1958</v>
      </c>
      <c r="G8301" s="8" t="inlineStr">
        <is>
          <t>Porsche</t>
        </is>
      </c>
      <c r="H8301" s="8" t="inlineStr">
        <is>
          <t>911 Turbo S</t>
        </is>
      </c>
      <c r="I8301" s="8" t="inlineStr">
        <is>
          <t>P4LMV96K3GNY92HWJ</t>
        </is>
      </c>
      <c r="J8301" s="8" t="inlineStr">
        <is>
          <t>02 - Sports / GT</t>
        </is>
      </c>
      <c r="K8301" s="12" t="n">
        <v>465000</v>
      </c>
      <c r="L8301" s="8" t="inlineStr">
        <is>
          <t>Alabama</t>
        </is>
      </c>
      <c r="M8301" s="13" t="n">
        <v>8356.84</v>
      </c>
      <c r="N8301" s="13" t="n">
        <v>6494.94</v>
      </c>
      <c r="O8301" s="8" t="n"/>
    </row>
    <row r="8302">
      <c r="A8302" s="8" t="inlineStr">
        <is>
          <t>CANON-202605-008381</t>
        </is>
      </c>
      <c r="B8302" s="9" t="inlineStr">
        <is>
          <t>2026-05</t>
        </is>
      </c>
      <c r="C8302" s="10" t="n">
        <v>46153</v>
      </c>
      <c r="D8302" s="9" t="inlineStr">
        <is>
          <t>Bound</t>
        </is>
      </c>
      <c r="E8302" s="8" t="inlineStr">
        <is>
          <t>Lorenzo Nakashima</t>
        </is>
      </c>
      <c r="F8302" s="11" t="n">
        <v>1977</v>
      </c>
      <c r="G8302" s="8" t="inlineStr">
        <is>
          <t>Aston Martin</t>
        </is>
      </c>
      <c r="H8302" s="8" t="inlineStr">
        <is>
          <t>DB12</t>
        </is>
      </c>
      <c r="I8302" s="8" t="inlineStr">
        <is>
          <t>65XAUCJT9SABGJT5H</t>
        </is>
      </c>
      <c r="J8302" s="8" t="inlineStr">
        <is>
          <t>02 - Sports / GT</t>
        </is>
      </c>
      <c r="K8302" s="12" t="n">
        <v>845000</v>
      </c>
      <c r="L8302" s="8" t="inlineStr">
        <is>
          <t>Maryland</t>
        </is>
      </c>
      <c r="M8302" s="13" t="n">
        <v>9845.049999999999</v>
      </c>
      <c r="N8302" s="13" t="n">
        <v>7651.57</v>
      </c>
      <c r="O8302" s="8" t="n"/>
    </row>
    <row r="8303">
      <c r="A8303" s="8" t="inlineStr">
        <is>
          <t>CANON-202605-008382</t>
        </is>
      </c>
      <c r="B8303" s="9" t="inlineStr">
        <is>
          <t>2026-05</t>
        </is>
      </c>
      <c r="C8303" s="10" t="n">
        <v>46143</v>
      </c>
      <c r="D8303" s="9" t="inlineStr">
        <is>
          <t>Bound</t>
        </is>
      </c>
      <c r="E8303" s="8" t="inlineStr">
        <is>
          <t>Aurelio Vasquez</t>
        </is>
      </c>
      <c r="F8303" s="11" t="n">
        <v>1981</v>
      </c>
      <c r="G8303" s="8" t="inlineStr">
        <is>
          <t>Mercedes-Benz</t>
        </is>
      </c>
      <c r="H8303" s="8" t="inlineStr">
        <is>
          <t>AMG GT</t>
        </is>
      </c>
      <c r="I8303" s="8" t="inlineStr">
        <is>
          <t>89BADK3F7DAU2E3AK</t>
        </is>
      </c>
      <c r="J8303" s="8" t="inlineStr">
        <is>
          <t>02 - Sports / GT</t>
        </is>
      </c>
      <c r="K8303" s="12" t="n">
        <v>1235000</v>
      </c>
      <c r="L8303" s="8" t="inlineStr">
        <is>
          <t>Nebraska</t>
        </is>
      </c>
      <c r="M8303" s="13" t="n">
        <v>16660.85</v>
      </c>
      <c r="N8303" s="13" t="n">
        <v>12948.81</v>
      </c>
      <c r="O8303" s="8" t="n"/>
    </row>
    <row r="8304">
      <c r="A8304" s="8" t="inlineStr">
        <is>
          <t>CANON-202605-008383</t>
        </is>
      </c>
      <c r="B8304" s="9" t="inlineStr">
        <is>
          <t>2026-05</t>
        </is>
      </c>
      <c r="C8304" s="10" t="n">
        <v>46167</v>
      </c>
      <c r="D8304" s="9" t="inlineStr">
        <is>
          <t>Bound</t>
        </is>
      </c>
      <c r="E8304" s="8" t="inlineStr">
        <is>
          <t>Wilhelmina Castellanos</t>
        </is>
      </c>
      <c r="F8304" s="11" t="n">
        <v>1982</v>
      </c>
      <c r="G8304" s="8" t="inlineStr">
        <is>
          <t>Maserati</t>
        </is>
      </c>
      <c r="H8304" s="8" t="inlineStr">
        <is>
          <t>GranTurismo</t>
        </is>
      </c>
      <c r="I8304" s="8" t="inlineStr">
        <is>
          <t>JFS9TMZRYH1W945FU</t>
        </is>
      </c>
      <c r="J8304" s="8" t="inlineStr">
        <is>
          <t>02 - Sports / GT</t>
        </is>
      </c>
      <c r="K8304" s="12" t="n">
        <v>805000</v>
      </c>
      <c r="L8304" s="8" t="inlineStr">
        <is>
          <t>Colorado</t>
        </is>
      </c>
      <c r="M8304" s="13" t="n">
        <v>10859.91</v>
      </c>
      <c r="N8304" s="13" t="n">
        <v>8440.32</v>
      </c>
      <c r="O8304" s="8" t="n"/>
    </row>
    <row r="8305">
      <c r="A8305" s="8" t="inlineStr">
        <is>
          <t>CANON-202605-008384</t>
        </is>
      </c>
      <c r="B8305" s="9" t="inlineStr">
        <is>
          <t>2026-05</t>
        </is>
      </c>
      <c r="C8305" s="10" t="n">
        <v>46145</v>
      </c>
      <c r="D8305" s="9" t="inlineStr">
        <is>
          <t>Bound</t>
        </is>
      </c>
      <c r="E8305" s="8" t="inlineStr">
        <is>
          <t>Fitzgerald Delacroix</t>
        </is>
      </c>
      <c r="F8305" s="11" t="n">
        <v>1987</v>
      </c>
      <c r="G8305" s="8" t="inlineStr">
        <is>
          <t>BMW</t>
        </is>
      </c>
      <c r="H8305" s="8" t="inlineStr">
        <is>
          <t>M8 Competition</t>
        </is>
      </c>
      <c r="I8305" s="8" t="inlineStr">
        <is>
          <t>C3T5BPXELC4J5YWLP</t>
        </is>
      </c>
      <c r="J8305" s="8" t="inlineStr">
        <is>
          <t>02 - Sports / GT</t>
        </is>
      </c>
      <c r="K8305" s="12" t="n">
        <v>315000</v>
      </c>
      <c r="L8305" s="8" t="inlineStr">
        <is>
          <t>North Carolina</t>
        </is>
      </c>
      <c r="M8305" s="13" t="n">
        <v>5126.18</v>
      </c>
      <c r="N8305" s="13" t="n">
        <v>3984.07</v>
      </c>
      <c r="O8305" s="8" t="n"/>
    </row>
    <row r="8306">
      <c r="A8306" s="8" t="inlineStr">
        <is>
          <t>CANON-202605-008385</t>
        </is>
      </c>
      <c r="B8306" s="9" t="inlineStr">
        <is>
          <t>2026-05</t>
        </is>
      </c>
      <c r="C8306" s="10" t="n">
        <v>46143</v>
      </c>
      <c r="D8306" s="9" t="inlineStr">
        <is>
          <t>Bound</t>
        </is>
      </c>
      <c r="E8306" s="8" t="inlineStr">
        <is>
          <t>Aurelio Rourke</t>
        </is>
      </c>
      <c r="F8306" s="11" t="n">
        <v>1974</v>
      </c>
      <c r="G8306" s="8" t="inlineStr">
        <is>
          <t>Ferrari</t>
        </is>
      </c>
      <c r="H8306" s="8" t="inlineStr">
        <is>
          <t>SF90 Stradale</t>
        </is>
      </c>
      <c r="I8306" s="8" t="inlineStr">
        <is>
          <t>6DMVAMSSSYDU2MSVT</t>
        </is>
      </c>
      <c r="J8306" s="8" t="inlineStr">
        <is>
          <t>03 - Supercar</t>
        </is>
      </c>
      <c r="K8306" s="12" t="n">
        <v>540000</v>
      </c>
      <c r="L8306" s="8" t="inlineStr">
        <is>
          <t>New Jersey</t>
        </is>
      </c>
      <c r="M8306" s="13" t="n">
        <v>8808.110000000001</v>
      </c>
      <c r="N8306" s="13" t="n">
        <v>6845.66</v>
      </c>
      <c r="O8306" s="8" t="n"/>
    </row>
    <row r="8307">
      <c r="A8307" s="8" t="inlineStr">
        <is>
          <t>CANON-202605-008386</t>
        </is>
      </c>
      <c r="B8307" s="9" t="inlineStr">
        <is>
          <t>2026-05</t>
        </is>
      </c>
      <c r="C8307" s="10" t="n">
        <v>46166</v>
      </c>
      <c r="D8307" s="9" t="inlineStr">
        <is>
          <t>Bound</t>
        </is>
      </c>
      <c r="E8307" s="8" t="inlineStr">
        <is>
          <t>Callum Vandermeer</t>
        </is>
      </c>
      <c r="F8307" s="11" t="n">
        <v>1955</v>
      </c>
      <c r="G8307" s="8" t="inlineStr">
        <is>
          <t>BMW</t>
        </is>
      </c>
      <c r="H8307" s="8" t="inlineStr">
        <is>
          <t>M8 Competition</t>
        </is>
      </c>
      <c r="I8307" s="8" t="inlineStr">
        <is>
          <t>F7M5RTW8W7TSFX9UA</t>
        </is>
      </c>
      <c r="J8307" s="8" t="inlineStr">
        <is>
          <t>02 - Sports / GT</t>
        </is>
      </c>
      <c r="K8307" s="12" t="n">
        <v>435000</v>
      </c>
      <c r="L8307" s="8" t="inlineStr">
        <is>
          <t>Nebraska</t>
        </is>
      </c>
      <c r="M8307" s="13" t="n">
        <v>8002.36</v>
      </c>
      <c r="N8307" s="13" t="n">
        <v>6219.43</v>
      </c>
      <c r="O8307" s="8" t="n"/>
    </row>
    <row r="8308">
      <c r="A8308" s="8" t="inlineStr">
        <is>
          <t>CANON-202605-008387</t>
        </is>
      </c>
      <c r="B8308" s="9" t="inlineStr">
        <is>
          <t>2026-05</t>
        </is>
      </c>
      <c r="C8308" s="10" t="n">
        <v>46152</v>
      </c>
      <c r="D8308" s="9" t="inlineStr">
        <is>
          <t>Bound</t>
        </is>
      </c>
      <c r="E8308" s="8" t="inlineStr">
        <is>
          <t>Wilhelmina Merriweather</t>
        </is>
      </c>
      <c r="F8308" s="11" t="n">
        <v>2013</v>
      </c>
      <c r="G8308" s="8" t="inlineStr">
        <is>
          <t>Aston Martin</t>
        </is>
      </c>
      <c r="H8308" s="8" t="inlineStr">
        <is>
          <t>DB12</t>
        </is>
      </c>
      <c r="I8308" s="8" t="inlineStr">
        <is>
          <t>FDKYZR3LMD9N4RYFJ</t>
        </is>
      </c>
      <c r="J8308" s="8" t="inlineStr">
        <is>
          <t>02 - Sports / GT</t>
        </is>
      </c>
      <c r="K8308" s="12" t="n">
        <v>295000</v>
      </c>
      <c r="L8308" s="8" t="inlineStr">
        <is>
          <t>Minnesota</t>
        </is>
      </c>
      <c r="M8308" s="13" t="n">
        <v>5510.38</v>
      </c>
      <c r="N8308" s="13" t="n">
        <v>4282.67</v>
      </c>
      <c r="O8308" s="8" t="n"/>
    </row>
    <row r="8309">
      <c r="A8309" s="8" t="inlineStr">
        <is>
          <t>CANON-202605-008388</t>
        </is>
      </c>
      <c r="B8309" s="9" t="inlineStr">
        <is>
          <t>2026-05</t>
        </is>
      </c>
      <c r="C8309" s="10" t="n">
        <v>46166</v>
      </c>
      <c r="D8309" s="9" t="inlineStr">
        <is>
          <t>Bound</t>
        </is>
      </c>
      <c r="E8309" s="8" t="inlineStr">
        <is>
          <t>Aurelio Nakashima</t>
        </is>
      </c>
      <c r="F8309" s="11" t="n">
        <v>2024</v>
      </c>
      <c r="G8309" s="8" t="inlineStr">
        <is>
          <t>McLaren</t>
        </is>
      </c>
      <c r="H8309" s="8" t="inlineStr">
        <is>
          <t>750S</t>
        </is>
      </c>
      <c r="I8309" s="8" t="inlineStr">
        <is>
          <t>7NGGP3DVRC529235V</t>
        </is>
      </c>
      <c r="J8309" s="8" t="inlineStr">
        <is>
          <t>03 - Supercar</t>
        </is>
      </c>
      <c r="K8309" s="12" t="n">
        <v>480000</v>
      </c>
      <c r="L8309" s="8" t="inlineStr">
        <is>
          <t>New Jersey</t>
        </is>
      </c>
      <c r="M8309" s="13" t="n">
        <v>9477.74</v>
      </c>
      <c r="N8309" s="13" t="n">
        <v>7366.1</v>
      </c>
      <c r="O8309" s="8" t="n"/>
    </row>
    <row r="8310">
      <c r="A8310" s="8" t="inlineStr">
        <is>
          <t>CANON-202605-008390</t>
        </is>
      </c>
      <c r="B8310" s="9" t="inlineStr">
        <is>
          <t>2026-05</t>
        </is>
      </c>
      <c r="C8310" s="10" t="n">
        <v>46152</v>
      </c>
      <c r="D8310" s="9" t="inlineStr">
        <is>
          <t>Bound</t>
        </is>
      </c>
      <c r="E8310" s="8" t="inlineStr">
        <is>
          <t>Saoirse Larsson</t>
        </is>
      </c>
      <c r="F8310" s="11" t="n">
        <v>2010</v>
      </c>
      <c r="G8310" s="8" t="inlineStr">
        <is>
          <t>Ferrari</t>
        </is>
      </c>
      <c r="H8310" s="8" t="inlineStr">
        <is>
          <t>296 GTB</t>
        </is>
      </c>
      <c r="I8310" s="8" t="inlineStr">
        <is>
          <t>JA19YUTLX2HF1YKDW</t>
        </is>
      </c>
      <c r="J8310" s="8" t="inlineStr">
        <is>
          <t>03 - Supercar</t>
        </is>
      </c>
      <c r="K8310" s="12" t="n">
        <v>530000</v>
      </c>
      <c r="L8310" s="8" t="inlineStr">
        <is>
          <t>Connecticut</t>
        </is>
      </c>
      <c r="M8310" s="13" t="n">
        <v>10640</v>
      </c>
      <c r="N8310" s="13" t="n">
        <v>8269.41</v>
      </c>
      <c r="O8310" s="8" t="n"/>
    </row>
    <row r="8311">
      <c r="A8311" s="8" t="inlineStr">
        <is>
          <t>CANON-202605-008391</t>
        </is>
      </c>
      <c r="B8311" s="9" t="inlineStr">
        <is>
          <t>2026-05</t>
        </is>
      </c>
      <c r="C8311" s="10" t="n">
        <v>46146</v>
      </c>
      <c r="D8311" s="9" t="inlineStr">
        <is>
          <t>Bound</t>
        </is>
      </c>
      <c r="E8311" s="8" t="inlineStr">
        <is>
          <t>Wilhelmina Vasquez</t>
        </is>
      </c>
      <c r="F8311" s="11" t="n">
        <v>1962</v>
      </c>
      <c r="G8311" s="8" t="inlineStr">
        <is>
          <t>Aston Martin</t>
        </is>
      </c>
      <c r="H8311" s="8" t="inlineStr">
        <is>
          <t>DB12</t>
        </is>
      </c>
      <c r="I8311" s="8" t="inlineStr">
        <is>
          <t>1PKJXVSYYPL5YCUVP</t>
        </is>
      </c>
      <c r="J8311" s="8" t="inlineStr">
        <is>
          <t>02 - Sports / GT</t>
        </is>
      </c>
      <c r="K8311" s="12" t="n">
        <v>340000</v>
      </c>
      <c r="L8311" s="8" t="inlineStr">
        <is>
          <t>New Hampshire</t>
        </is>
      </c>
      <c r="M8311" s="13" t="n">
        <v>5003.77</v>
      </c>
      <c r="N8311" s="13" t="n">
        <v>3888.93</v>
      </c>
      <c r="O8311" s="8" t="n"/>
    </row>
    <row r="8312">
      <c r="A8312" s="8" t="inlineStr">
        <is>
          <t>CANON-202605-008392</t>
        </is>
      </c>
      <c r="B8312" s="9" t="inlineStr">
        <is>
          <t>2026-05</t>
        </is>
      </c>
      <c r="C8312" s="10" t="n">
        <v>46171</v>
      </c>
      <c r="D8312" s="9" t="inlineStr">
        <is>
          <t>Bound</t>
        </is>
      </c>
      <c r="E8312" s="8" t="inlineStr">
        <is>
          <t>Wilhelmina Vandermeer</t>
        </is>
      </c>
      <c r="F8312" s="11" t="n">
        <v>1996</v>
      </c>
      <c r="G8312" s="8" t="inlineStr">
        <is>
          <t>Ferrari</t>
        </is>
      </c>
      <c r="H8312" s="8" t="inlineStr">
        <is>
          <t>SF90 Stradale</t>
        </is>
      </c>
      <c r="I8312" s="8" t="inlineStr">
        <is>
          <t>3GBBZ4W2Z45A93NCV</t>
        </is>
      </c>
      <c r="J8312" s="8" t="inlineStr">
        <is>
          <t>03 - Supercar</t>
        </is>
      </c>
      <c r="K8312" s="12" t="n">
        <v>410000</v>
      </c>
      <c r="L8312" s="8" t="inlineStr">
        <is>
          <t>Wisconsin</t>
        </is>
      </c>
      <c r="M8312" s="13" t="n">
        <v>10675.47</v>
      </c>
      <c r="N8312" s="13" t="n">
        <v>8296.98</v>
      </c>
      <c r="O8312" s="8" t="n"/>
    </row>
    <row r="8313">
      <c r="A8313" s="8" t="inlineStr">
        <is>
          <t>CANON-202605-008393</t>
        </is>
      </c>
      <c r="B8313" s="9" t="inlineStr">
        <is>
          <t>2026-05</t>
        </is>
      </c>
      <c r="C8313" s="10" t="n">
        <v>46158</v>
      </c>
      <c r="D8313" s="9" t="inlineStr">
        <is>
          <t>Bound</t>
        </is>
      </c>
      <c r="E8313" s="8" t="inlineStr">
        <is>
          <t>Saoirse Delacroix</t>
        </is>
      </c>
      <c r="F8313" s="11" t="n">
        <v>2007</v>
      </c>
      <c r="G8313" s="8" t="inlineStr">
        <is>
          <t>BMW</t>
        </is>
      </c>
      <c r="H8313" s="8" t="inlineStr">
        <is>
          <t>M8 Competition</t>
        </is>
      </c>
      <c r="I8313" s="8" t="inlineStr">
        <is>
          <t>XZTLTF370K7ZEKD3D</t>
        </is>
      </c>
      <c r="J8313" s="8" t="inlineStr">
        <is>
          <t>02 - Sports / GT</t>
        </is>
      </c>
      <c r="K8313" s="12" t="n">
        <v>1190000</v>
      </c>
      <c r="L8313" s="8" t="inlineStr">
        <is>
          <t>Ohio</t>
        </is>
      </c>
      <c r="M8313" s="13" t="n">
        <v>17165.19</v>
      </c>
      <c r="N8313" s="13" t="n">
        <v>13340.79</v>
      </c>
      <c r="O8313" s="8" t="n"/>
    </row>
    <row r="8314">
      <c r="A8314" s="8" t="inlineStr">
        <is>
          <t>CANON-202605-008394</t>
        </is>
      </c>
      <c r="B8314" s="9" t="inlineStr">
        <is>
          <t>2026-05</t>
        </is>
      </c>
      <c r="C8314" s="10" t="n">
        <v>46167</v>
      </c>
      <c r="D8314" s="9" t="inlineStr">
        <is>
          <t>Bound</t>
        </is>
      </c>
      <c r="E8314" s="8" t="inlineStr">
        <is>
          <t>Leopold Whitlock</t>
        </is>
      </c>
      <c r="F8314" s="11" t="n">
        <v>2000</v>
      </c>
      <c r="G8314" s="8" t="inlineStr">
        <is>
          <t>Porsche</t>
        </is>
      </c>
      <c r="H8314" s="8" t="inlineStr">
        <is>
          <t>911 Turbo S</t>
        </is>
      </c>
      <c r="I8314" s="8" t="inlineStr">
        <is>
          <t>2AAGCY2HYW9P1UJJ0</t>
        </is>
      </c>
      <c r="J8314" s="8" t="inlineStr">
        <is>
          <t>02 - Sports / GT</t>
        </is>
      </c>
      <c r="K8314" s="12" t="n">
        <v>620000</v>
      </c>
      <c r="L8314" s="8" t="inlineStr">
        <is>
          <t>Connecticut</t>
        </is>
      </c>
      <c r="M8314" s="13" t="n">
        <v>8516.23</v>
      </c>
      <c r="N8314" s="13" t="n">
        <v>6618.81</v>
      </c>
      <c r="O8314" s="8" t="n"/>
    </row>
    <row r="8315">
      <c r="A8315" s="8" t="inlineStr">
        <is>
          <t>CANON-202605-008396</t>
        </is>
      </c>
      <c r="B8315" s="9" t="inlineStr">
        <is>
          <t>2026-05</t>
        </is>
      </c>
      <c r="C8315" s="10" t="n">
        <v>46149</v>
      </c>
      <c r="D8315" s="9" t="inlineStr">
        <is>
          <t>Bound</t>
        </is>
      </c>
      <c r="E8315" s="8" t="inlineStr">
        <is>
          <t>Fitzgerald Farkas</t>
        </is>
      </c>
      <c r="F8315" s="11" t="n">
        <v>2019</v>
      </c>
      <c r="G8315" s="8" t="inlineStr">
        <is>
          <t>Jaguar</t>
        </is>
      </c>
      <c r="H8315" s="8" t="inlineStr">
        <is>
          <t>E-Type Series 1</t>
        </is>
      </c>
      <c r="I8315" s="8" t="inlineStr">
        <is>
          <t>BKBR1FCWMUK3Y341S</t>
        </is>
      </c>
      <c r="J8315" s="8" t="inlineStr">
        <is>
          <t>07 - Post-War Classic (1946-1972)</t>
        </is>
      </c>
      <c r="K8315" s="12" t="n">
        <v>800000</v>
      </c>
      <c r="L8315" s="8" t="inlineStr">
        <is>
          <t>Ohio</t>
        </is>
      </c>
      <c r="M8315" s="13" t="n">
        <v>9021.889999999999</v>
      </c>
      <c r="N8315" s="13" t="n">
        <v>7011.81</v>
      </c>
      <c r="O8315" s="8" t="n"/>
    </row>
    <row r="8316">
      <c r="A8316" s="8" t="inlineStr">
        <is>
          <t>CANON-202605-008398</t>
        </is>
      </c>
      <c r="B8316" s="9" t="inlineStr">
        <is>
          <t>2026-05</t>
        </is>
      </c>
      <c r="C8316" s="10" t="n">
        <v>46157</v>
      </c>
      <c r="D8316" s="9" t="inlineStr">
        <is>
          <t>Bound</t>
        </is>
      </c>
      <c r="E8316" s="8" t="inlineStr">
        <is>
          <t>Leopold Vandermeer</t>
        </is>
      </c>
      <c r="F8316" s="11" t="n">
        <v>1982</v>
      </c>
      <c r="G8316" s="8" t="inlineStr">
        <is>
          <t>Mercedes-Benz</t>
        </is>
      </c>
      <c r="H8316" s="8" t="inlineStr">
        <is>
          <t>280SL Pagoda</t>
        </is>
      </c>
      <c r="I8316" s="8" t="inlineStr">
        <is>
          <t>R3UJELZ2GB29UZHXM</t>
        </is>
      </c>
      <c r="J8316" s="8" t="inlineStr">
        <is>
          <t>07 - Post-War Classic (1946-1972)</t>
        </is>
      </c>
      <c r="K8316" s="12" t="n">
        <v>520000</v>
      </c>
      <c r="L8316" s="8" t="inlineStr">
        <is>
          <t>California</t>
        </is>
      </c>
      <c r="M8316" s="13" t="n">
        <v>5695.47</v>
      </c>
      <c r="N8316" s="13" t="n">
        <v>4426.52</v>
      </c>
      <c r="O8316" s="8" t="n"/>
    </row>
    <row r="8317">
      <c r="A8317" s="8" t="inlineStr">
        <is>
          <t>CANON-202605-008399</t>
        </is>
      </c>
      <c r="B8317" s="9" t="inlineStr">
        <is>
          <t>2026-05</t>
        </is>
      </c>
      <c r="C8317" s="10" t="n">
        <v>46170</v>
      </c>
      <c r="D8317" s="9" t="inlineStr">
        <is>
          <t>Bound</t>
        </is>
      </c>
      <c r="E8317" s="8" t="inlineStr">
        <is>
          <t>Fenwick Larsson</t>
        </is>
      </c>
      <c r="F8317" s="11" t="n">
        <v>1995</v>
      </c>
      <c r="G8317" s="8" t="inlineStr">
        <is>
          <t>Maserati</t>
        </is>
      </c>
      <c r="H8317" s="8" t="inlineStr">
        <is>
          <t>GranTurismo</t>
        </is>
      </c>
      <c r="I8317" s="8" t="inlineStr">
        <is>
          <t>8HDMDALH7HCWXZNAZ</t>
        </is>
      </c>
      <c r="J8317" s="8" t="inlineStr">
        <is>
          <t>02 - Sports / GT</t>
        </is>
      </c>
      <c r="K8317" s="12" t="n">
        <v>1155000</v>
      </c>
      <c r="L8317" s="8" t="inlineStr">
        <is>
          <t>Vermont</t>
        </is>
      </c>
      <c r="M8317" s="13" t="n">
        <v>14622.74</v>
      </c>
      <c r="N8317" s="13" t="n">
        <v>11364.79</v>
      </c>
      <c r="O8317" s="8" t="n"/>
    </row>
    <row r="8318">
      <c r="A8318" s="8" t="inlineStr">
        <is>
          <t>CANON-202605-008400</t>
        </is>
      </c>
      <c r="B8318" s="9" t="inlineStr">
        <is>
          <t>2026-05</t>
        </is>
      </c>
      <c r="C8318" s="10" t="n">
        <v>46147</v>
      </c>
      <c r="D8318" s="9" t="inlineStr">
        <is>
          <t>Bound</t>
        </is>
      </c>
      <c r="E8318" s="8" t="inlineStr">
        <is>
          <t>Lorenzo Merriweather</t>
        </is>
      </c>
      <c r="F8318" s="11" t="n">
        <v>1990</v>
      </c>
      <c r="G8318" s="8" t="inlineStr">
        <is>
          <t>McLaren</t>
        </is>
      </c>
      <c r="H8318" s="8" t="inlineStr">
        <is>
          <t>750S</t>
        </is>
      </c>
      <c r="I8318" s="8" t="inlineStr">
        <is>
          <t>F4CFSCGT38F657WDC</t>
        </is>
      </c>
      <c r="J8318" s="8" t="inlineStr">
        <is>
          <t>03 - Supercar</t>
        </is>
      </c>
      <c r="K8318" s="12" t="n">
        <v>1950000</v>
      </c>
      <c r="L8318" s="8" t="inlineStr">
        <is>
          <t>Utah</t>
        </is>
      </c>
      <c r="M8318" s="13" t="n">
        <v>39735.85</v>
      </c>
      <c r="N8318" s="13" t="n">
        <v>30882.7</v>
      </c>
      <c r="O8318" s="8" t="n"/>
    </row>
    <row r="8319">
      <c r="A8319" s="8" t="inlineStr">
        <is>
          <t>CANON-202605-008401</t>
        </is>
      </c>
      <c r="B8319" s="9" t="inlineStr">
        <is>
          <t>2026-05</t>
        </is>
      </c>
      <c r="C8319" s="10" t="n">
        <v>46173</v>
      </c>
      <c r="D8319" s="9" t="inlineStr">
        <is>
          <t>Bound</t>
        </is>
      </c>
      <c r="E8319" s="8" t="inlineStr">
        <is>
          <t>Everett Montoya</t>
        </is>
      </c>
      <c r="F8319" s="11" t="n">
        <v>1962</v>
      </c>
      <c r="G8319" s="8" t="inlineStr">
        <is>
          <t>Bentley</t>
        </is>
      </c>
      <c r="H8319" s="8" t="inlineStr">
        <is>
          <t>Continental GT</t>
        </is>
      </c>
      <c r="I8319" s="8" t="inlineStr">
        <is>
          <t>GLXCMHYHKHB2FWWCW</t>
        </is>
      </c>
      <c r="J8319" s="8" t="inlineStr">
        <is>
          <t>02 - Sports / GT</t>
        </is>
      </c>
      <c r="K8319" s="12" t="n">
        <v>355000</v>
      </c>
      <c r="L8319" s="8" t="inlineStr">
        <is>
          <t>Wyoming</t>
        </is>
      </c>
      <c r="M8319" s="13" t="n">
        <v>5375.24</v>
      </c>
      <c r="N8319" s="13" t="n">
        <v>4177.64</v>
      </c>
      <c r="O8319" s="8" t="n"/>
    </row>
    <row r="8320">
      <c r="A8320" s="8" t="inlineStr">
        <is>
          <t>CANON-202605-008402</t>
        </is>
      </c>
      <c r="B8320" s="9" t="inlineStr">
        <is>
          <t>2026-05</t>
        </is>
      </c>
      <c r="C8320" s="10" t="n">
        <v>46154</v>
      </c>
      <c r="D8320" s="9" t="inlineStr">
        <is>
          <t>Bound</t>
        </is>
      </c>
      <c r="E8320" s="8" t="inlineStr">
        <is>
          <t>Wilhelmina Fairweather</t>
        </is>
      </c>
      <c r="F8320" s="11" t="n">
        <v>1979</v>
      </c>
      <c r="G8320" s="8" t="inlineStr">
        <is>
          <t>Aston Martin</t>
        </is>
      </c>
      <c r="H8320" s="8" t="inlineStr">
        <is>
          <t>DB12</t>
        </is>
      </c>
      <c r="I8320" s="8" t="inlineStr">
        <is>
          <t>DD51HCZALFSN3BXWV</t>
        </is>
      </c>
      <c r="J8320" s="8" t="inlineStr">
        <is>
          <t>02 - Sports / GT</t>
        </is>
      </c>
      <c r="K8320" s="12" t="n">
        <v>360000</v>
      </c>
      <c r="L8320" s="8" t="inlineStr">
        <is>
          <t>California</t>
        </is>
      </c>
      <c r="M8320" s="13" t="n">
        <v>6877.36</v>
      </c>
      <c r="N8320" s="13" t="n">
        <v>5345.08</v>
      </c>
      <c r="O8320" s="8" t="n"/>
    </row>
    <row r="8321">
      <c r="A8321" s="8" t="inlineStr">
        <is>
          <t>a0efc317-a2ba-5979-a778-e3b3c6995345</t>
        </is>
      </c>
      <c r="B8321" s="9" t="inlineStr">
        <is>
          <t>2026-05</t>
        </is>
      </c>
      <c r="C8321" s="10" t="n"/>
      <c r="D8321" s="9" t="inlineStr">
        <is>
          <t>Referred</t>
        </is>
      </c>
      <c r="E8321" s="8" t="inlineStr">
        <is>
          <t>Marisol Vasquez</t>
        </is>
      </c>
      <c r="F8321" s="11" t="n">
        <v>2002</v>
      </c>
      <c r="G8321" s="8" t="inlineStr">
        <is>
          <t>Ferrari</t>
        </is>
      </c>
      <c r="H8321" s="8" t="inlineStr">
        <is>
          <t>SF90 Stradale</t>
        </is>
      </c>
      <c r="I8321" s="8" t="inlineStr">
        <is>
          <t>HXLCRPH8V362YPDG0</t>
        </is>
      </c>
      <c r="J8321" s="8" t="inlineStr">
        <is>
          <t>03 - Supercar</t>
        </is>
      </c>
      <c r="K8321" s="12" t="n">
        <v>990000</v>
      </c>
      <c r="L8321" s="8" t="inlineStr">
        <is>
          <t>North Carolina</t>
        </is>
      </c>
      <c r="M8321" s="13" t="n">
        <v>20407.08</v>
      </c>
      <c r="N8321" s="13" t="n"/>
      <c r="O8321" s="8" t="inlineStr">
        <is>
          <t>1 at-fault claim over $100k</t>
        </is>
      </c>
    </row>
    <row r="8322">
      <c r="A8322" s="8" t="inlineStr">
        <is>
          <t>a135915b-527d-52c5-9738-8d066cc27927</t>
        </is>
      </c>
      <c r="B8322" s="9" t="inlineStr">
        <is>
          <t>2026-05</t>
        </is>
      </c>
      <c r="C8322" s="10" t="n"/>
      <c r="D8322" s="9" t="inlineStr">
        <is>
          <t>Declined</t>
        </is>
      </c>
      <c r="E8322" s="8" t="inlineStr">
        <is>
          <t>Noor Farkas</t>
        </is>
      </c>
      <c r="F8322" s="11" t="n">
        <v>2008</v>
      </c>
      <c r="G8322" s="8" t="inlineStr">
        <is>
          <t>Aston Martin</t>
        </is>
      </c>
      <c r="H8322" s="8" t="inlineStr">
        <is>
          <t>DB12</t>
        </is>
      </c>
      <c r="I8322" s="8" t="inlineStr">
        <is>
          <t>S6FV3G9RYUR787DWJ</t>
        </is>
      </c>
      <c r="J8322" s="8" t="inlineStr">
        <is>
          <t>02 - Sports / GT</t>
        </is>
      </c>
      <c r="K8322" s="12" t="n">
        <v>680000</v>
      </c>
      <c r="L8322" s="8" t="inlineStr">
        <is>
          <t>Mississippi</t>
        </is>
      </c>
      <c r="M8322" s="13" t="n">
        <v>9924.15</v>
      </c>
      <c r="N8322" s="13" t="n"/>
      <c r="O8322" s="8" t="inlineStr">
        <is>
          <t>3 + at-fault claims - 5 yrs</t>
        </is>
      </c>
    </row>
    <row r="8323">
      <c r="A8323" s="8" t="inlineStr">
        <is>
          <t>a195008a-163b-507a-bbcb-15922bb02691</t>
        </is>
      </c>
      <c r="B8323" s="9" t="inlineStr">
        <is>
          <t>2026-05</t>
        </is>
      </c>
      <c r="C8323" s="10" t="n"/>
      <c r="D8323" s="9" t="inlineStr">
        <is>
          <t>Referred</t>
        </is>
      </c>
      <c r="E8323" s="8" t="inlineStr">
        <is>
          <t>Emiliano Harrington</t>
        </is>
      </c>
      <c r="F8323" s="11" t="n">
        <v>2003</v>
      </c>
      <c r="G8323" s="8" t="inlineStr">
        <is>
          <t>Maserati</t>
        </is>
      </c>
      <c r="H8323" s="8" t="inlineStr">
        <is>
          <t>GranTurismo</t>
        </is>
      </c>
      <c r="I8323" s="8" t="inlineStr">
        <is>
          <t>ASUGH2GY5MDHL3WK2</t>
        </is>
      </c>
      <c r="J8323" s="8" t="inlineStr">
        <is>
          <t>02 - Sports / GT</t>
        </is>
      </c>
      <c r="K8323" s="12" t="n">
        <v>440000</v>
      </c>
      <c r="L8323" s="8" t="inlineStr">
        <is>
          <t>Kansas</t>
        </is>
      </c>
      <c r="M8323" s="13" t="n">
        <v>6039.62</v>
      </c>
      <c r="N8323" s="13" t="n"/>
      <c r="O8323" s="8" t="inlineStr">
        <is>
          <t>1 theft / total loss claim</t>
        </is>
      </c>
    </row>
    <row r="8324">
      <c r="A8324" s="8" t="inlineStr">
        <is>
          <t>a3d47194-2184-5467-8a7a-3e423fb74d42</t>
        </is>
      </c>
      <c r="B8324" s="9" t="inlineStr">
        <is>
          <t>2026-05</t>
        </is>
      </c>
      <c r="C8324" s="10" t="n"/>
      <c r="D8324" s="9" t="inlineStr">
        <is>
          <t>Declined</t>
        </is>
      </c>
      <c r="E8324" s="8" t="inlineStr">
        <is>
          <t>Aurelio Ashcombe</t>
        </is>
      </c>
      <c r="F8324" s="11" t="n">
        <v>1956</v>
      </c>
      <c r="G8324" s="8" t="inlineStr">
        <is>
          <t>Maserati</t>
        </is>
      </c>
      <c r="H8324" s="8" t="inlineStr">
        <is>
          <t>GranTurismo</t>
        </is>
      </c>
      <c r="I8324" s="8" t="inlineStr">
        <is>
          <t>ALPUZUFMRG7BWK8YE</t>
        </is>
      </c>
      <c r="J8324" s="8" t="inlineStr">
        <is>
          <t>02 - Sports / GT</t>
        </is>
      </c>
      <c r="K8324" s="12" t="n">
        <v>1180000</v>
      </c>
      <c r="L8324" s="8" t="inlineStr">
        <is>
          <t>Kentucky</t>
        </is>
      </c>
      <c r="M8324" s="13" t="n">
        <v>16408.68</v>
      </c>
      <c r="N8324" s="13" t="n"/>
      <c r="O8324" s="8" t="inlineStr">
        <is>
          <t>3 + at-fault claims - 5 yrs</t>
        </is>
      </c>
    </row>
    <row r="8325">
      <c r="A8325" s="8" t="inlineStr">
        <is>
          <t>a48df697-fa36-5dc5-b97f-1b3e203f9bd4</t>
        </is>
      </c>
      <c r="B8325" s="9" t="inlineStr">
        <is>
          <t>2026-05</t>
        </is>
      </c>
      <c r="C8325" s="10" t="n"/>
      <c r="D8325" s="9" t="inlineStr">
        <is>
          <t>Declined</t>
        </is>
      </c>
      <c r="E8325" s="8" t="inlineStr">
        <is>
          <t>Ottilie Whitlock</t>
        </is>
      </c>
      <c r="F8325" s="11" t="n">
        <v>2018</v>
      </c>
      <c r="G8325" s="8" t="inlineStr">
        <is>
          <t>Ferrari</t>
        </is>
      </c>
      <c r="H8325" s="8" t="inlineStr">
        <is>
          <t>SF90 Stradale</t>
        </is>
      </c>
      <c r="I8325" s="8" t="inlineStr">
        <is>
          <t>2YKSACYJA0PYJJ66V</t>
        </is>
      </c>
      <c r="J8325" s="8" t="inlineStr">
        <is>
          <t>03 - Supercar</t>
        </is>
      </c>
      <c r="K8325" s="12" t="n">
        <v>980000</v>
      </c>
      <c r="L8325" s="8" t="inlineStr">
        <is>
          <t>Iowa</t>
        </is>
      </c>
      <c r="M8325" s="13" t="n">
        <v>19322.64</v>
      </c>
      <c r="N8325" s="13" t="n"/>
      <c r="O8325" s="8" t="inlineStr">
        <is>
          <t>3 + at-fault claims - 5 yrs</t>
        </is>
      </c>
    </row>
    <row r="8326">
      <c r="A8326" s="8" t="inlineStr">
        <is>
          <t>a513d906-7fd2-5032-b402-be5d86059a5e</t>
        </is>
      </c>
      <c r="B8326" s="9" t="inlineStr">
        <is>
          <t>2026-05</t>
        </is>
      </c>
      <c r="C8326" s="10" t="n"/>
      <c r="D8326" s="9" t="inlineStr">
        <is>
          <t>Declined</t>
        </is>
      </c>
      <c r="E8326" s="8" t="inlineStr">
        <is>
          <t>Priya Nakashima</t>
        </is>
      </c>
      <c r="F8326" s="11" t="n">
        <v>1959</v>
      </c>
      <c r="G8326" s="8" t="inlineStr">
        <is>
          <t>Ferrari</t>
        </is>
      </c>
      <c r="H8326" s="8" t="inlineStr">
        <is>
          <t>SF90 Stradale</t>
        </is>
      </c>
      <c r="I8326" s="8" t="inlineStr">
        <is>
          <t>X934A5BFY8GM0ZS2T</t>
        </is>
      </c>
      <c r="J8326" s="8" t="inlineStr">
        <is>
          <t>03 - Supercar</t>
        </is>
      </c>
      <c r="K8326" s="12" t="n">
        <v>545000</v>
      </c>
      <c r="L8326" s="8" t="inlineStr">
        <is>
          <t>Rhode Island</t>
        </is>
      </c>
      <c r="M8326" s="13" t="n">
        <v>13383.35</v>
      </c>
      <c r="N8326" s="13" t="n"/>
      <c r="O8326" s="8" t="inlineStr">
        <is>
          <t>3 + at-fault claims - 5 yrs</t>
        </is>
      </c>
    </row>
    <row r="8327">
      <c r="A8327" s="8" t="inlineStr">
        <is>
          <t>a649c9ba-f38f-50c9-85ef-e4733d88d7c3</t>
        </is>
      </c>
      <c r="B8327" s="9" t="inlineStr">
        <is>
          <t>2026-05</t>
        </is>
      </c>
      <c r="C8327" s="10" t="n"/>
      <c r="D8327" s="9" t="inlineStr">
        <is>
          <t>Referred</t>
        </is>
      </c>
      <c r="E8327" s="8" t="inlineStr">
        <is>
          <t>Leopold Chattopadhyay</t>
        </is>
      </c>
      <c r="F8327" s="11" t="n">
        <v>1964</v>
      </c>
      <c r="G8327" s="8" t="inlineStr">
        <is>
          <t>Aston Martin</t>
        </is>
      </c>
      <c r="H8327" s="8" t="inlineStr">
        <is>
          <t>DB5</t>
        </is>
      </c>
      <c r="I8327" s="8" t="inlineStr">
        <is>
          <t>EL1XE4UCE8BEBXL9F</t>
        </is>
      </c>
      <c r="J8327" s="8" t="inlineStr">
        <is>
          <t>07 - Post-War Classic (1946-1972)</t>
        </is>
      </c>
      <c r="K8327" s="12" t="n">
        <v>480000</v>
      </c>
      <c r="L8327" s="8" t="inlineStr">
        <is>
          <t>North Carolina</t>
        </is>
      </c>
      <c r="M8327" s="13" t="n">
        <v>4999.25</v>
      </c>
      <c r="N8327" s="13" t="n"/>
      <c r="O8327" s="8" t="inlineStr">
        <is>
          <t>1 at-fault claim over $100k</t>
        </is>
      </c>
    </row>
    <row r="8328">
      <c r="A8328" s="8" t="inlineStr">
        <is>
          <t>a672de24-4148-59e0-abf1-2b5150915ad4</t>
        </is>
      </c>
      <c r="B8328" s="9" t="inlineStr">
        <is>
          <t>2026-05</t>
        </is>
      </c>
      <c r="C8328" s="10" t="n"/>
      <c r="D8328" s="9" t="inlineStr">
        <is>
          <t>Declined</t>
        </is>
      </c>
      <c r="E8328" s="8" t="inlineStr">
        <is>
          <t>Lorenzo Larsson</t>
        </is>
      </c>
      <c r="F8328" s="11" t="n">
        <v>1972</v>
      </c>
      <c r="G8328" s="8" t="inlineStr">
        <is>
          <t>Bentley</t>
        </is>
      </c>
      <c r="H8328" s="8" t="inlineStr">
        <is>
          <t>Continental GT</t>
        </is>
      </c>
      <c r="I8328" s="8" t="inlineStr">
        <is>
          <t>DYTSY8WCBLDEZJN9A</t>
        </is>
      </c>
      <c r="J8328" s="8" t="inlineStr">
        <is>
          <t>02 - Sports / GT</t>
        </is>
      </c>
      <c r="K8328" s="12" t="n">
        <v>430000</v>
      </c>
      <c r="L8328" s="8" t="inlineStr">
        <is>
          <t>Michigan</t>
        </is>
      </c>
      <c r="M8328" s="13" t="n">
        <v>9431.6</v>
      </c>
      <c r="N8328" s="13" t="n"/>
      <c r="O8328" s="8" t="inlineStr">
        <is>
          <t>3 + at-fault claims - 5 yrs</t>
        </is>
      </c>
    </row>
    <row r="8329">
      <c r="A8329" s="8" t="inlineStr">
        <is>
          <t>a76111d1-c710-5798-8d4b-88756932dd67</t>
        </is>
      </c>
      <c r="B8329" s="9" t="inlineStr">
        <is>
          <t>2026-05</t>
        </is>
      </c>
      <c r="C8329" s="10" t="n"/>
      <c r="D8329" s="9" t="inlineStr">
        <is>
          <t>Declined</t>
        </is>
      </c>
      <c r="E8329" s="8" t="inlineStr">
        <is>
          <t>Desmond Underwood</t>
        </is>
      </c>
      <c r="F8329" s="11" t="n">
        <v>1972</v>
      </c>
      <c r="G8329" s="8" t="inlineStr">
        <is>
          <t>Mercedes-Benz</t>
        </is>
      </c>
      <c r="H8329" s="8" t="inlineStr">
        <is>
          <t>AMG GT</t>
        </is>
      </c>
      <c r="I8329" s="8" t="inlineStr">
        <is>
          <t>K0AC6M7DE3SXYXUHL</t>
        </is>
      </c>
      <c r="J8329" s="8" t="inlineStr">
        <is>
          <t>02 - Sports / GT</t>
        </is>
      </c>
      <c r="K8329" s="12" t="n">
        <v>445000</v>
      </c>
      <c r="L8329" s="8" t="inlineStr">
        <is>
          <t>Texas</t>
        </is>
      </c>
      <c r="M8329" s="13" t="n">
        <v>7241.75</v>
      </c>
      <c r="N8329" s="13" t="n"/>
      <c r="O8329" s="8" t="inlineStr">
        <is>
          <t>3 + at-fault claims - 5 yrs</t>
        </is>
      </c>
    </row>
    <row r="8330">
      <c r="A8330" s="8" t="inlineStr">
        <is>
          <t>a853f408-17b4-5f57-b271-93a832c8afd6</t>
        </is>
      </c>
      <c r="B8330" s="9" t="inlineStr">
        <is>
          <t>2026-05</t>
        </is>
      </c>
      <c r="C8330" s="10" t="n"/>
      <c r="D8330" s="9" t="inlineStr">
        <is>
          <t>Declined</t>
        </is>
      </c>
      <c r="E8330" s="8" t="inlineStr">
        <is>
          <t>Leopold Harrington</t>
        </is>
      </c>
      <c r="F8330" s="11" t="n">
        <v>2005</v>
      </c>
      <c r="G8330" s="8" t="inlineStr">
        <is>
          <t>Ferrari</t>
        </is>
      </c>
      <c r="H8330" s="8" t="inlineStr">
        <is>
          <t>275 GTB/4</t>
        </is>
      </c>
      <c r="I8330" s="8" t="inlineStr">
        <is>
          <t>FJ0725VTNTF4NAYUS</t>
        </is>
      </c>
      <c r="J8330" s="8" t="inlineStr">
        <is>
          <t>07 - Post-War Classic (1946-1972)</t>
        </is>
      </c>
      <c r="K8330" s="12" t="n">
        <v>765000</v>
      </c>
      <c r="L8330" s="8" t="inlineStr">
        <is>
          <t>Illinois</t>
        </is>
      </c>
      <c r="M8330" s="13" t="n">
        <v>8440.98</v>
      </c>
      <c r="N8330" s="13" t="n"/>
      <c r="O8330" s="8" t="inlineStr">
        <is>
          <t>3 + at-fault claims - 5 yrs</t>
        </is>
      </c>
    </row>
    <row r="8331">
      <c r="A8331" s="8" t="inlineStr">
        <is>
          <t>a917d5a9-63b2-5ae1-ac3a-4209e1d0b0cd</t>
        </is>
      </c>
      <c r="B8331" s="9" t="inlineStr">
        <is>
          <t>2026-05</t>
        </is>
      </c>
      <c r="C8331" s="10" t="n"/>
      <c r="D8331" s="9" t="inlineStr">
        <is>
          <t>Declined</t>
        </is>
      </c>
      <c r="E8331" s="8" t="inlineStr">
        <is>
          <t>Lorenzo Bellandi</t>
        </is>
      </c>
      <c r="F8331" s="11" t="n">
        <v>1969</v>
      </c>
      <c r="G8331" s="8" t="inlineStr">
        <is>
          <t>Ringbrothers</t>
        </is>
      </c>
      <c r="H8331" s="8" t="inlineStr">
        <is>
          <t>Mustang</t>
        </is>
      </c>
      <c r="I8331" s="8" t="inlineStr">
        <is>
          <t>FGZZE7Y8J5N6JDDML</t>
        </is>
      </c>
      <c r="J8331" s="8" t="inlineStr">
        <is>
          <t>11 - Restomod / Coachbuilt / Bespoke</t>
        </is>
      </c>
      <c r="K8331" s="12" t="n">
        <v>580000</v>
      </c>
      <c r="L8331" s="8" t="inlineStr">
        <is>
          <t>West Virginia</t>
        </is>
      </c>
      <c r="M8331" s="13" t="n">
        <v>11352.68</v>
      </c>
      <c r="N8331" s="13" t="n"/>
      <c r="O8331" s="8" t="inlineStr">
        <is>
          <t>3 + at-fault claims - 5 yrs</t>
        </is>
      </c>
    </row>
    <row r="8332">
      <c r="A8332" s="8" t="inlineStr">
        <is>
          <t>abaf2f7f-4851-50e7-be66-1d49bf5005de</t>
        </is>
      </c>
      <c r="B8332" s="9" t="inlineStr">
        <is>
          <t>2026-05</t>
        </is>
      </c>
      <c r="C8332" s="10" t="n"/>
      <c r="D8332" s="9" t="inlineStr">
        <is>
          <t>Referred</t>
        </is>
      </c>
      <c r="E8332" s="8" t="inlineStr">
        <is>
          <t>Noor Harrington</t>
        </is>
      </c>
      <c r="F8332" s="11" t="n">
        <v>1958</v>
      </c>
      <c r="G8332" s="8" t="inlineStr">
        <is>
          <t>Bentley</t>
        </is>
      </c>
      <c r="H8332" s="8" t="inlineStr">
        <is>
          <t>Continental GT</t>
        </is>
      </c>
      <c r="I8332" s="8" t="inlineStr">
        <is>
          <t>6H699UXKRGJUK269K</t>
        </is>
      </c>
      <c r="J8332" s="8" t="inlineStr">
        <is>
          <t>02 - Sports / GT</t>
        </is>
      </c>
      <c r="K8332" s="12" t="n">
        <v>360000</v>
      </c>
      <c r="L8332" s="8" t="inlineStr">
        <is>
          <t>Kansas</t>
        </is>
      </c>
      <c r="M8332" s="13" t="n">
        <v>4941.51</v>
      </c>
      <c r="N8332" s="13" t="n"/>
      <c r="O8332" s="8" t="inlineStr">
        <is>
          <t>1 at-fault claim over $100k</t>
        </is>
      </c>
    </row>
    <row r="8333">
      <c r="A8333" s="8" t="inlineStr">
        <is>
          <t>ac4b6125-3feb-58b2-bc83-c70690118db1</t>
        </is>
      </c>
      <c r="B8333" s="9" t="inlineStr">
        <is>
          <t>2026-05</t>
        </is>
      </c>
      <c r="C8333" s="10" t="n"/>
      <c r="D8333" s="9" t="inlineStr">
        <is>
          <t>Declined</t>
        </is>
      </c>
      <c r="E8333" s="8" t="inlineStr">
        <is>
          <t>Leopold Vasquez</t>
        </is>
      </c>
      <c r="F8333" s="11" t="n">
        <v>2012</v>
      </c>
      <c r="G8333" s="8" t="inlineStr">
        <is>
          <t>McLaren</t>
        </is>
      </c>
      <c r="H8333" s="8" t="inlineStr">
        <is>
          <t>750S</t>
        </is>
      </c>
      <c r="I8333" s="8" t="inlineStr">
        <is>
          <t>LP1DATG1FDMUPPMN2</t>
        </is>
      </c>
      <c r="J8333" s="8" t="inlineStr">
        <is>
          <t>03 - Supercar</t>
        </is>
      </c>
      <c r="K8333" s="12" t="n">
        <v>640000</v>
      </c>
      <c r="L8333" s="8" t="inlineStr">
        <is>
          <t>Florida</t>
        </is>
      </c>
      <c r="M8333" s="13" t="n">
        <v>16289.81</v>
      </c>
      <c r="N8333" s="13" t="n"/>
      <c r="O8333" s="8" t="inlineStr">
        <is>
          <t>3 + at-fault claims - 5 yrs</t>
        </is>
      </c>
    </row>
    <row r="8334">
      <c r="A8334" s="8" t="inlineStr">
        <is>
          <t>ac93cb6a-47a9-50b3-8285-7b87603e8a90</t>
        </is>
      </c>
      <c r="B8334" s="9" t="inlineStr">
        <is>
          <t>2026-05</t>
        </is>
      </c>
      <c r="C8334" s="10" t="n"/>
      <c r="D8334" s="9" t="inlineStr">
        <is>
          <t>Declined</t>
        </is>
      </c>
      <c r="E8334" s="8" t="inlineStr">
        <is>
          <t>Marisol Castellanos</t>
        </is>
      </c>
      <c r="F8334" s="11" t="n">
        <v>1963</v>
      </c>
      <c r="G8334" s="8" t="inlineStr">
        <is>
          <t>Maserati</t>
        </is>
      </c>
      <c r="H8334" s="8" t="inlineStr">
        <is>
          <t>GranTurismo</t>
        </is>
      </c>
      <c r="I8334" s="8" t="inlineStr">
        <is>
          <t>CG5HCURRUGA3JAAZL</t>
        </is>
      </c>
      <c r="J8334" s="8" t="inlineStr">
        <is>
          <t>02 - Sports / GT</t>
        </is>
      </c>
      <c r="K8334" s="12" t="n">
        <v>1115000</v>
      </c>
      <c r="L8334" s="8" t="inlineStr">
        <is>
          <t>Illinois</t>
        </is>
      </c>
      <c r="M8334" s="13" t="n">
        <v>15736.23</v>
      </c>
      <c r="N8334" s="13" t="n"/>
      <c r="O8334" s="8" t="inlineStr">
        <is>
          <t>3 + at-fault claims - 5 yrs</t>
        </is>
      </c>
    </row>
    <row r="8335">
      <c r="A8335" s="8" t="inlineStr">
        <is>
          <t>adbe0948-e6d8-51c2-8b06-265f4d84475f</t>
        </is>
      </c>
      <c r="B8335" s="9" t="inlineStr">
        <is>
          <t>2026-05</t>
        </is>
      </c>
      <c r="C8335" s="10" t="n"/>
      <c r="D8335" s="9" t="inlineStr">
        <is>
          <t>Declined</t>
        </is>
      </c>
      <c r="E8335" s="8" t="inlineStr">
        <is>
          <t>Horace Pennington</t>
        </is>
      </c>
      <c r="F8335" s="11" t="n">
        <v>1972</v>
      </c>
      <c r="G8335" s="8" t="inlineStr">
        <is>
          <t>Maserati</t>
        </is>
      </c>
      <c r="H8335" s="8" t="inlineStr">
        <is>
          <t>GranTurismo</t>
        </is>
      </c>
      <c r="I8335" s="8" t="inlineStr">
        <is>
          <t>GNHNVBSYDJ9HKFKLH</t>
        </is>
      </c>
      <c r="J8335" s="8" t="inlineStr">
        <is>
          <t>02 - Sports / GT</t>
        </is>
      </c>
      <c r="K8335" s="12" t="n">
        <v>530000</v>
      </c>
      <c r="L8335" s="8" t="inlineStr">
        <is>
          <t>South Carolina</t>
        </is>
      </c>
      <c r="M8335" s="13" t="n">
        <v>8060</v>
      </c>
      <c r="N8335" s="13" t="n"/>
      <c r="O8335" s="8" t="inlineStr">
        <is>
          <t>3 + at-fault claims - 5 yrs</t>
        </is>
      </c>
    </row>
    <row r="8336">
      <c r="A8336" s="8" t="inlineStr">
        <is>
          <t>adfd79c7-76ea-5b62-82c9-f259f48cde82</t>
        </is>
      </c>
      <c r="B8336" s="9" t="inlineStr">
        <is>
          <t>2026-05</t>
        </is>
      </c>
      <c r="C8336" s="10" t="n"/>
      <c r="D8336" s="9" t="inlineStr">
        <is>
          <t>Referred</t>
        </is>
      </c>
      <c r="E8336" s="8" t="inlineStr">
        <is>
          <t>Ramona Castellanos</t>
        </is>
      </c>
      <c r="F8336" s="11" t="n">
        <v>1965</v>
      </c>
      <c r="G8336" s="8" t="inlineStr">
        <is>
          <t>Bentley</t>
        </is>
      </c>
      <c r="H8336" s="8" t="inlineStr">
        <is>
          <t>Continental GT</t>
        </is>
      </c>
      <c r="I8336" s="8" t="inlineStr">
        <is>
          <t>JN5MZA4YRRRPZ37HF</t>
        </is>
      </c>
      <c r="J8336" s="8" t="inlineStr">
        <is>
          <t>02 - Sports / GT</t>
        </is>
      </c>
      <c r="K8336" s="12" t="n">
        <v>525000</v>
      </c>
      <c r="L8336" s="8" t="inlineStr">
        <is>
          <t>Oregon</t>
        </is>
      </c>
      <c r="M8336" s="13" t="n">
        <v>7275.71</v>
      </c>
      <c r="N8336" s="13" t="n"/>
      <c r="O8336" s="8" t="inlineStr">
        <is>
          <t>2 at-fault claims - 5 yrs</t>
        </is>
      </c>
    </row>
    <row r="8337">
      <c r="A8337" s="8" t="inlineStr">
        <is>
          <t>aff37a62-a74c-51c7-9e46-59355af876c4</t>
        </is>
      </c>
      <c r="B8337" s="9" t="inlineStr">
        <is>
          <t>2026-05</t>
        </is>
      </c>
      <c r="C8337" s="10" t="n"/>
      <c r="D8337" s="9" t="inlineStr">
        <is>
          <t>Declined</t>
        </is>
      </c>
      <c r="E8337" s="8" t="inlineStr">
        <is>
          <t>Anouk Pennington</t>
        </is>
      </c>
      <c r="F8337" s="11" t="n">
        <v>2011</v>
      </c>
      <c r="G8337" s="8" t="inlineStr">
        <is>
          <t>Mercedes-Benz</t>
        </is>
      </c>
      <c r="H8337" s="8" t="inlineStr">
        <is>
          <t>AMG GT</t>
        </is>
      </c>
      <c r="I8337" s="8" t="inlineStr">
        <is>
          <t>EYFBFWCELH86Y8BN2</t>
        </is>
      </c>
      <c r="J8337" s="8" t="inlineStr">
        <is>
          <t>02 - Sports / GT</t>
        </is>
      </c>
      <c r="K8337" s="12" t="n">
        <v>935000</v>
      </c>
      <c r="L8337" s="8" t="inlineStr">
        <is>
          <t>Vermont</t>
        </is>
      </c>
      <c r="M8337" s="13" t="n">
        <v>13989.72</v>
      </c>
      <c r="N8337" s="13" t="n"/>
      <c r="O8337" s="8" t="inlineStr">
        <is>
          <t>3 + at-fault claims - 5 yrs</t>
        </is>
      </c>
    </row>
    <row r="8338">
      <c r="A8338" s="8" t="inlineStr">
        <is>
          <t>b0d61685-80a7-5eb9-a66a-c623de562f4b</t>
        </is>
      </c>
      <c r="B8338" s="9" t="inlineStr">
        <is>
          <t>2026-05</t>
        </is>
      </c>
      <c r="C8338" s="10" t="n"/>
      <c r="D8338" s="9" t="inlineStr">
        <is>
          <t>Declined</t>
        </is>
      </c>
      <c r="E8338" s="8" t="inlineStr">
        <is>
          <t>Delphine Vandermeer</t>
        </is>
      </c>
      <c r="F8338" s="11" t="n">
        <v>1989</v>
      </c>
      <c r="G8338" s="8" t="inlineStr">
        <is>
          <t>Lamborghini</t>
        </is>
      </c>
      <c r="H8338" s="8" t="inlineStr">
        <is>
          <t>Huracan EVO</t>
        </is>
      </c>
      <c r="I8338" s="8" t="inlineStr">
        <is>
          <t>T8NY6FG42CG34MZK1</t>
        </is>
      </c>
      <c r="J8338" s="8" t="inlineStr">
        <is>
          <t>03 - Supercar</t>
        </is>
      </c>
      <c r="K8338" s="12" t="n">
        <v>775000</v>
      </c>
      <c r="L8338" s="8" t="inlineStr">
        <is>
          <t>New York</t>
        </is>
      </c>
      <c r="M8338" s="13" t="n">
        <v>17781.13</v>
      </c>
      <c r="N8338" s="13" t="n"/>
      <c r="O8338" s="8" t="inlineStr">
        <is>
          <t>3 + at-fault claims - 5 yrs</t>
        </is>
      </c>
    </row>
    <row r="8339">
      <c r="A8339" s="8" t="inlineStr">
        <is>
          <t>b21e8e53-5512-5754-9355-1ce0469e7f47</t>
        </is>
      </c>
      <c r="B8339" s="9" t="inlineStr">
        <is>
          <t>2026-05</t>
        </is>
      </c>
      <c r="C8339" s="10" t="n"/>
      <c r="D8339" s="9" t="inlineStr">
        <is>
          <t>Referred</t>
        </is>
      </c>
      <c r="E8339" s="8" t="inlineStr">
        <is>
          <t>Thaddeus Nakashima</t>
        </is>
      </c>
      <c r="F8339" s="11" t="n">
        <v>2011</v>
      </c>
      <c r="G8339" s="8" t="inlineStr">
        <is>
          <t>Bentley</t>
        </is>
      </c>
      <c r="H8339" s="8" t="inlineStr">
        <is>
          <t>Continental GT</t>
        </is>
      </c>
      <c r="I8339" s="8" t="inlineStr">
        <is>
          <t>FEV4Y9PK3LHGWPGSU</t>
        </is>
      </c>
      <c r="J8339" s="8" t="inlineStr">
        <is>
          <t>02 - Sports / GT</t>
        </is>
      </c>
      <c r="K8339" s="12" t="n">
        <v>900000</v>
      </c>
      <c r="L8339" s="8" t="inlineStr">
        <is>
          <t>Arkansas</t>
        </is>
      </c>
      <c r="M8339" s="13" t="n">
        <v>15232.08</v>
      </c>
      <c r="N8339" s="13" t="n"/>
      <c r="O8339" s="8" t="inlineStr">
        <is>
          <t>1 theft / total loss claim</t>
        </is>
      </c>
    </row>
    <row r="8340">
      <c r="A8340" s="8" t="inlineStr">
        <is>
          <t>b50b57b9-ea58-57a8-83a9-e07a1b8dce5a</t>
        </is>
      </c>
      <c r="B8340" s="9" t="inlineStr">
        <is>
          <t>2026-05</t>
        </is>
      </c>
      <c r="C8340" s="10" t="n"/>
      <c r="D8340" s="9" t="inlineStr">
        <is>
          <t>Declined</t>
        </is>
      </c>
      <c r="E8340" s="8" t="inlineStr">
        <is>
          <t>Fitzgerald Rourke</t>
        </is>
      </c>
      <c r="F8340" s="11" t="n">
        <v>1986</v>
      </c>
      <c r="G8340" s="8" t="inlineStr">
        <is>
          <t>Ferrari</t>
        </is>
      </c>
      <c r="H8340" s="8" t="inlineStr">
        <is>
          <t>296 GTB</t>
        </is>
      </c>
      <c r="I8340" s="8" t="inlineStr">
        <is>
          <t>5ZDKNLFF4DBS8GVAN</t>
        </is>
      </c>
      <c r="J8340" s="8" t="inlineStr">
        <is>
          <t>03 - Supercar</t>
        </is>
      </c>
      <c r="K8340" s="12" t="n">
        <v>1445000</v>
      </c>
      <c r="L8340" s="8" t="inlineStr">
        <is>
          <t>Arizona</t>
        </is>
      </c>
      <c r="M8340" s="13" t="n">
        <v>22029.43</v>
      </c>
      <c r="N8340" s="13" t="n"/>
      <c r="O8340" s="8" t="inlineStr">
        <is>
          <t>3 + at-fault claims - 5 yrs</t>
        </is>
      </c>
    </row>
    <row r="8341">
      <c r="A8341" s="8" t="inlineStr">
        <is>
          <t>b728cdd3-d76d-57ec-bd32-6cc6042b813f</t>
        </is>
      </c>
      <c r="B8341" s="9" t="inlineStr">
        <is>
          <t>2026-05</t>
        </is>
      </c>
      <c r="C8341" s="10" t="n"/>
      <c r="D8341" s="9" t="inlineStr">
        <is>
          <t>Declined</t>
        </is>
      </c>
      <c r="E8341" s="8" t="inlineStr">
        <is>
          <t>Sunniva Castellanos</t>
        </is>
      </c>
      <c r="F8341" s="11" t="n">
        <v>1957</v>
      </c>
      <c r="G8341" s="8" t="inlineStr">
        <is>
          <t>BMW</t>
        </is>
      </c>
      <c r="H8341" s="8" t="inlineStr">
        <is>
          <t>M8 Competition</t>
        </is>
      </c>
      <c r="I8341" s="8" t="inlineStr">
        <is>
          <t>9D9J1YL72K8AHK1E6</t>
        </is>
      </c>
      <c r="J8341" s="8" t="inlineStr">
        <is>
          <t>02 - Sports / GT</t>
        </is>
      </c>
      <c r="K8341" s="12" t="n">
        <v>320000</v>
      </c>
      <c r="L8341" s="8" t="inlineStr">
        <is>
          <t>Oklahoma</t>
        </is>
      </c>
      <c r="M8341" s="13" t="n">
        <v>5705.66</v>
      </c>
      <c r="N8341" s="13" t="n"/>
      <c r="O8341" s="8" t="inlineStr">
        <is>
          <t>3 + at-fault claims - 5 yrs</t>
        </is>
      </c>
    </row>
    <row r="8342">
      <c r="A8342" s="8" t="inlineStr">
        <is>
          <t>b7d78a92-4e75-5ae6-b6d2-f82e2958d4c2</t>
        </is>
      </c>
      <c r="B8342" s="9" t="inlineStr">
        <is>
          <t>2026-05</t>
        </is>
      </c>
      <c r="C8342" s="10" t="n"/>
      <c r="D8342" s="9" t="inlineStr">
        <is>
          <t>Referred</t>
        </is>
      </c>
      <c r="E8342" s="8" t="inlineStr">
        <is>
          <t>Emiliano Larsson</t>
        </is>
      </c>
      <c r="F8342" s="11" t="n">
        <v>1958</v>
      </c>
      <c r="G8342" s="8" t="inlineStr">
        <is>
          <t>Porsche</t>
        </is>
      </c>
      <c r="H8342" s="8" t="inlineStr">
        <is>
          <t>911 Turbo S</t>
        </is>
      </c>
      <c r="I8342" s="8" t="inlineStr">
        <is>
          <t>VFG766M2WDU22U9LE</t>
        </is>
      </c>
      <c r="J8342" s="8" t="inlineStr">
        <is>
          <t>02 - Sports / GT</t>
        </is>
      </c>
      <c r="K8342" s="12" t="n">
        <v>395000</v>
      </c>
      <c r="L8342" s="8" t="inlineStr">
        <is>
          <t>Colorado</t>
        </is>
      </c>
      <c r="M8342" s="13" t="n">
        <v>6148.58</v>
      </c>
      <c r="N8342" s="13" t="n"/>
      <c r="O8342" s="8" t="inlineStr">
        <is>
          <t>2 at-fault claims - 5 yrs</t>
        </is>
      </c>
    </row>
    <row r="8343">
      <c r="A8343" s="8" t="inlineStr">
        <is>
          <t>b8d5cf5a-9437-5590-bbed-ff3dd553627d</t>
        </is>
      </c>
      <c r="B8343" s="9" t="inlineStr">
        <is>
          <t>2026-05</t>
        </is>
      </c>
      <c r="C8343" s="10" t="n"/>
      <c r="D8343" s="9" t="inlineStr">
        <is>
          <t>Declined</t>
        </is>
      </c>
      <c r="E8343" s="8" t="inlineStr">
        <is>
          <t>Sunniva Montoya</t>
        </is>
      </c>
      <c r="F8343" s="11" t="n">
        <v>1997</v>
      </c>
      <c r="G8343" s="8" t="inlineStr">
        <is>
          <t>Singer</t>
        </is>
      </c>
      <c r="H8343" s="8" t="inlineStr">
        <is>
          <t>911 Reimagined</t>
        </is>
      </c>
      <c r="I8343" s="8" t="inlineStr">
        <is>
          <t>2376TSRWDVT8SHHGV</t>
        </is>
      </c>
      <c r="J8343" s="8" t="inlineStr">
        <is>
          <t>11 - Restomod / Coachbuilt / Bespoke</t>
        </is>
      </c>
      <c r="K8343" s="12" t="n">
        <v>1355000</v>
      </c>
      <c r="L8343" s="8" t="inlineStr">
        <is>
          <t>Iowa</t>
        </is>
      </c>
      <c r="M8343" s="13" t="n">
        <v>19123.4</v>
      </c>
      <c r="N8343" s="13" t="n"/>
      <c r="O8343" s="8" t="inlineStr">
        <is>
          <t>3 + at-fault claims - 5 yrs</t>
        </is>
      </c>
    </row>
    <row r="8344">
      <c r="A8344" s="8" t="inlineStr">
        <is>
          <t>b94ee88c-96d0-523f-b76f-9bf9d201ee15</t>
        </is>
      </c>
      <c r="B8344" s="9" t="inlineStr">
        <is>
          <t>2026-05</t>
        </is>
      </c>
      <c r="C8344" s="10" t="n"/>
      <c r="D8344" s="9" t="inlineStr">
        <is>
          <t>Declined</t>
        </is>
      </c>
      <c r="E8344" s="8" t="inlineStr">
        <is>
          <t>Fitzgerald Castellanos</t>
        </is>
      </c>
      <c r="F8344" s="11" t="n">
        <v>2021</v>
      </c>
      <c r="G8344" s="8" t="inlineStr">
        <is>
          <t>Bentley</t>
        </is>
      </c>
      <c r="H8344" s="8" t="inlineStr">
        <is>
          <t>Continental GT</t>
        </is>
      </c>
      <c r="I8344" s="8" t="inlineStr">
        <is>
          <t>L8ZCK3VZ83GPJB43A</t>
        </is>
      </c>
      <c r="J8344" s="8" t="inlineStr">
        <is>
          <t>02 - Sports / GT</t>
        </is>
      </c>
      <c r="K8344" s="12" t="n">
        <v>415000</v>
      </c>
      <c r="L8344" s="8" t="inlineStr">
        <is>
          <t>Nevada</t>
        </is>
      </c>
      <c r="M8344" s="13" t="n">
        <v>6870.99</v>
      </c>
      <c r="N8344" s="13" t="n"/>
      <c r="O8344" s="8" t="inlineStr">
        <is>
          <t>3 + at-fault claims - 5 yrs</t>
        </is>
      </c>
    </row>
    <row r="8345">
      <c r="A8345" s="8" t="inlineStr">
        <is>
          <t>b9698e5e-3fb8-5c04-8f63-c9dc452a4c1d</t>
        </is>
      </c>
      <c r="B8345" s="9" t="inlineStr">
        <is>
          <t>2026-05</t>
        </is>
      </c>
      <c r="C8345" s="10" t="n"/>
      <c r="D8345" s="9" t="inlineStr">
        <is>
          <t>Referred</t>
        </is>
      </c>
      <c r="E8345" s="8" t="inlineStr">
        <is>
          <t>Everett Castellanos</t>
        </is>
      </c>
      <c r="F8345" s="11" t="n">
        <v>1977</v>
      </c>
      <c r="G8345" s="8" t="inlineStr">
        <is>
          <t>Bentley</t>
        </is>
      </c>
      <c r="H8345" s="8" t="inlineStr">
        <is>
          <t>4.5 Litre</t>
        </is>
      </c>
      <c r="I8345" s="8" t="inlineStr">
        <is>
          <t>0M1LYB3984H2S3MZZ</t>
        </is>
      </c>
      <c r="J8345" s="8" t="inlineStr">
        <is>
          <t>06 - Vintage Pre-War (pre-1946)</t>
        </is>
      </c>
      <c r="K8345" s="12" t="n">
        <v>1220000</v>
      </c>
      <c r="L8345" s="8" t="inlineStr">
        <is>
          <t>New Mexico</t>
        </is>
      </c>
      <c r="M8345" s="13" t="n">
        <v>10017.81</v>
      </c>
      <c r="N8345" s="13" t="n"/>
      <c r="O8345" s="8" t="inlineStr">
        <is>
          <t>Prior carrier non-renewal / cancellation</t>
        </is>
      </c>
    </row>
    <row r="8346">
      <c r="A8346" s="8" t="inlineStr">
        <is>
          <t>b9c1740e-d27e-5fb8-9ae3-131f6475c1c7</t>
        </is>
      </c>
      <c r="B8346" s="9" t="inlineStr">
        <is>
          <t>2026-05</t>
        </is>
      </c>
      <c r="C8346" s="10" t="n"/>
      <c r="D8346" s="9" t="inlineStr">
        <is>
          <t>Declined</t>
        </is>
      </c>
      <c r="E8346" s="8" t="inlineStr">
        <is>
          <t>Cassius Merriweather</t>
        </is>
      </c>
      <c r="F8346" s="11" t="n">
        <v>1957</v>
      </c>
      <c r="G8346" s="8" t="inlineStr">
        <is>
          <t>Bentley</t>
        </is>
      </c>
      <c r="H8346" s="8" t="inlineStr">
        <is>
          <t>Continental GT</t>
        </is>
      </c>
      <c r="I8346" s="8" t="inlineStr">
        <is>
          <t>HXU3CPE6NMZ8JDCC7</t>
        </is>
      </c>
      <c r="J8346" s="8" t="inlineStr">
        <is>
          <t>02 - Sports / GT</t>
        </is>
      </c>
      <c r="K8346" s="12" t="n">
        <v>915000</v>
      </c>
      <c r="L8346" s="8" t="inlineStr">
        <is>
          <t>Illinois</t>
        </is>
      </c>
      <c r="M8346" s="13" t="n">
        <v>15261.51</v>
      </c>
      <c r="N8346" s="13" t="n"/>
      <c r="O8346" s="8" t="inlineStr">
        <is>
          <t>3 + at-fault claims - 5 yrs</t>
        </is>
      </c>
    </row>
    <row r="8347">
      <c r="A8347" s="8" t="inlineStr">
        <is>
          <t>ba2d48b7-cb07-5fe2-b719-11c4f391ce0f</t>
        </is>
      </c>
      <c r="B8347" s="9" t="inlineStr">
        <is>
          <t>2026-05</t>
        </is>
      </c>
      <c r="C8347" s="10" t="n"/>
      <c r="D8347" s="9" t="inlineStr">
        <is>
          <t>Referred</t>
        </is>
      </c>
      <c r="E8347" s="8" t="inlineStr">
        <is>
          <t>Anouk Bellandi</t>
        </is>
      </c>
      <c r="F8347" s="11" t="n">
        <v>1978</v>
      </c>
      <c r="G8347" s="8" t="inlineStr">
        <is>
          <t>Ferrari</t>
        </is>
      </c>
      <c r="H8347" s="8" t="inlineStr">
        <is>
          <t>296 GTB</t>
        </is>
      </c>
      <c r="I8347" s="8" t="inlineStr">
        <is>
          <t>XZ16SU6EJR6SX4J1M</t>
        </is>
      </c>
      <c r="J8347" s="8" t="inlineStr">
        <is>
          <t>03 - Supercar</t>
        </is>
      </c>
      <c r="K8347" s="12" t="n">
        <v>810000</v>
      </c>
      <c r="L8347" s="8" t="inlineStr">
        <is>
          <t>New York</t>
        </is>
      </c>
      <c r="M8347" s="13" t="n">
        <v>18584.15</v>
      </c>
      <c r="N8347" s="13" t="n"/>
      <c r="O8347" s="8" t="inlineStr">
        <is>
          <t>Prior carrier non-renewal / cancellation</t>
        </is>
      </c>
    </row>
    <row r="8348">
      <c r="A8348" s="8" t="inlineStr">
        <is>
          <t>ba624079-ff71-5ecb-91d4-f43fdcaf3099</t>
        </is>
      </c>
      <c r="B8348" s="9" t="inlineStr">
        <is>
          <t>2026-05</t>
        </is>
      </c>
      <c r="C8348" s="10" t="n"/>
      <c r="D8348" s="9" t="inlineStr">
        <is>
          <t>Declined</t>
        </is>
      </c>
      <c r="E8348" s="8" t="inlineStr">
        <is>
          <t>Ingrid Underwood</t>
        </is>
      </c>
      <c r="F8348" s="11" t="n">
        <v>1988</v>
      </c>
      <c r="G8348" s="8" t="inlineStr">
        <is>
          <t>Porsche</t>
        </is>
      </c>
      <c r="H8348" s="8" t="inlineStr">
        <is>
          <t>911 Turbo S</t>
        </is>
      </c>
      <c r="I8348" s="8" t="inlineStr">
        <is>
          <t>JVNFSMR0RV1L9P4LX</t>
        </is>
      </c>
      <c r="J8348" s="8" t="inlineStr">
        <is>
          <t>02 - Sports / GT</t>
        </is>
      </c>
      <c r="K8348" s="12" t="n">
        <v>895000</v>
      </c>
      <c r="L8348" s="8" t="inlineStr">
        <is>
          <t>Iowa</t>
        </is>
      </c>
      <c r="M8348" s="13" t="n">
        <v>12074.06</v>
      </c>
      <c r="N8348" s="13" t="n"/>
      <c r="O8348" s="8" t="inlineStr">
        <is>
          <t>3 + at-fault claims - 5 yrs</t>
        </is>
      </c>
    </row>
    <row r="8349">
      <c r="A8349" s="8" t="inlineStr">
        <is>
          <t>bc207458-3c24-597c-bb39-c052dc84da03</t>
        </is>
      </c>
      <c r="B8349" s="9" t="inlineStr">
        <is>
          <t>2026-05</t>
        </is>
      </c>
      <c r="C8349" s="10" t="n"/>
      <c r="D8349" s="9" t="inlineStr">
        <is>
          <t>Declined</t>
        </is>
      </c>
      <c r="E8349" s="8" t="inlineStr">
        <is>
          <t>Noor Bellandi</t>
        </is>
      </c>
      <c r="F8349" s="11" t="n">
        <v>1987</v>
      </c>
      <c r="G8349" s="8" t="inlineStr">
        <is>
          <t>Ferrari</t>
        </is>
      </c>
      <c r="H8349" s="8" t="inlineStr">
        <is>
          <t>SF90 Stradale</t>
        </is>
      </c>
      <c r="I8349" s="8" t="inlineStr">
        <is>
          <t>H1SXL8VH417M4P0VA</t>
        </is>
      </c>
      <c r="J8349" s="8" t="inlineStr">
        <is>
          <t>03 - Supercar</t>
        </is>
      </c>
      <c r="K8349" s="12" t="n">
        <v>740000</v>
      </c>
      <c r="L8349" s="8" t="inlineStr">
        <is>
          <t>Rhode Island</t>
        </is>
      </c>
      <c r="M8349" s="13" t="n">
        <v>18171.89</v>
      </c>
      <c r="N8349" s="13" t="n"/>
      <c r="O8349" s="8" t="inlineStr">
        <is>
          <t>3 + at-fault claims - 5 yrs</t>
        </is>
      </c>
    </row>
    <row r="8350">
      <c r="A8350" s="8" t="inlineStr">
        <is>
          <t>bd5669b6-0584-54e4-9720-f6aecfd86ebe</t>
        </is>
      </c>
      <c r="B8350" s="9" t="inlineStr">
        <is>
          <t>2026-05</t>
        </is>
      </c>
      <c r="C8350" s="10" t="n"/>
      <c r="D8350" s="9" t="inlineStr">
        <is>
          <t>Referred</t>
        </is>
      </c>
      <c r="E8350" s="8" t="inlineStr">
        <is>
          <t>Horace Vasquez</t>
        </is>
      </c>
      <c r="F8350" s="11" t="n">
        <v>2000</v>
      </c>
      <c r="G8350" s="8" t="inlineStr">
        <is>
          <t>Jaguar</t>
        </is>
      </c>
      <c r="H8350" s="8" t="inlineStr">
        <is>
          <t>E-Type Series 1</t>
        </is>
      </c>
      <c r="I8350" s="8" t="inlineStr">
        <is>
          <t>SE2R0P1T69ZR0640P</t>
        </is>
      </c>
      <c r="J8350" s="8" t="inlineStr">
        <is>
          <t>07 - Post-War Classic (1946-1972)</t>
        </is>
      </c>
      <c r="K8350" s="12" t="n">
        <v>1950000</v>
      </c>
      <c r="L8350" s="8" t="inlineStr">
        <is>
          <t>Maryland</t>
        </is>
      </c>
      <c r="M8350" s="13" t="n">
        <v>13282.08</v>
      </c>
      <c r="N8350" s="13" t="n"/>
      <c r="O8350" s="8" t="inlineStr">
        <is>
          <t>1 at-fault claim over $100k</t>
        </is>
      </c>
    </row>
    <row r="8351">
      <c r="A8351" s="8" t="inlineStr">
        <is>
          <t>bdcdde57-9ee5-5bb9-83d3-ccf2b6444e6a</t>
        </is>
      </c>
      <c r="B8351" s="9" t="inlineStr">
        <is>
          <t>2026-05</t>
        </is>
      </c>
      <c r="C8351" s="10" t="n"/>
      <c r="D8351" s="9" t="inlineStr">
        <is>
          <t>Referred</t>
        </is>
      </c>
      <c r="E8351" s="8" t="inlineStr">
        <is>
          <t>Everett Delacroix</t>
        </is>
      </c>
      <c r="F8351" s="11" t="n">
        <v>2016</v>
      </c>
      <c r="G8351" s="8" t="inlineStr">
        <is>
          <t>Mercedes-Benz</t>
        </is>
      </c>
      <c r="H8351" s="8" t="inlineStr">
        <is>
          <t>280SL Pagoda</t>
        </is>
      </c>
      <c r="I8351" s="8" t="inlineStr">
        <is>
          <t>1C4F3TU4D6J6AA51G</t>
        </is>
      </c>
      <c r="J8351" s="8" t="inlineStr">
        <is>
          <t>07 - Post-War Classic (1946-1972)</t>
        </is>
      </c>
      <c r="K8351" s="12" t="n">
        <v>775000</v>
      </c>
      <c r="L8351" s="8" t="inlineStr">
        <is>
          <t>South Dakota</t>
        </is>
      </c>
      <c r="M8351" s="13" t="n">
        <v>6979.39</v>
      </c>
      <c r="N8351" s="13" t="n"/>
      <c r="O8351" s="8" t="inlineStr">
        <is>
          <t>2 at-fault claims - 5 yrs</t>
        </is>
      </c>
    </row>
    <row r="8352">
      <c r="A8352" s="8" t="inlineStr">
        <is>
          <t>be073035-abf5-5a02-bcfb-fe472fa4e80e</t>
        </is>
      </c>
      <c r="B8352" s="9" t="inlineStr">
        <is>
          <t>2026-05</t>
        </is>
      </c>
      <c r="C8352" s="10" t="n"/>
      <c r="D8352" s="9" t="inlineStr">
        <is>
          <t>Declined</t>
        </is>
      </c>
      <c r="E8352" s="8" t="inlineStr">
        <is>
          <t>Marisol Farkas</t>
        </is>
      </c>
      <c r="F8352" s="11" t="n">
        <v>2017</v>
      </c>
      <c r="G8352" s="8" t="inlineStr">
        <is>
          <t>Aston Martin</t>
        </is>
      </c>
      <c r="H8352" s="8" t="inlineStr">
        <is>
          <t>DB12</t>
        </is>
      </c>
      <c r="I8352" s="8" t="inlineStr">
        <is>
          <t>08ZNSJNF693EH3CHH</t>
        </is>
      </c>
      <c r="J8352" s="8" t="inlineStr">
        <is>
          <t>02 - Sports / GT</t>
        </is>
      </c>
      <c r="K8352" s="12" t="n">
        <v>315000</v>
      </c>
      <c r="L8352" s="8" t="inlineStr">
        <is>
          <t>Florida</t>
        </is>
      </c>
      <c r="M8352" s="13" t="n">
        <v>6329.72</v>
      </c>
      <c r="N8352" s="13" t="n"/>
      <c r="O8352" s="8" t="inlineStr">
        <is>
          <t>3 + at-fault claims - 5 yrs</t>
        </is>
      </c>
    </row>
    <row r="8353">
      <c r="A8353" s="8" t="inlineStr">
        <is>
          <t>c1bb9606-767a-5828-bdda-f623a0df7dd5</t>
        </is>
      </c>
      <c r="B8353" s="9" t="inlineStr">
        <is>
          <t>2026-05</t>
        </is>
      </c>
      <c r="C8353" s="10" t="n"/>
      <c r="D8353" s="9" t="inlineStr">
        <is>
          <t>Declined</t>
        </is>
      </c>
      <c r="E8353" s="8" t="inlineStr">
        <is>
          <t>Desmond Harrington</t>
        </is>
      </c>
      <c r="F8353" s="11" t="n">
        <v>1965</v>
      </c>
      <c r="G8353" s="8" t="inlineStr">
        <is>
          <t>Mercedes-Benz</t>
        </is>
      </c>
      <c r="H8353" s="8" t="inlineStr">
        <is>
          <t>AMG GT</t>
        </is>
      </c>
      <c r="I8353" s="8" t="inlineStr">
        <is>
          <t>AE0E771EP7VGRXV8N</t>
        </is>
      </c>
      <c r="J8353" s="8" t="inlineStr">
        <is>
          <t>02 - Sports / GT</t>
        </is>
      </c>
      <c r="K8353" s="12" t="n">
        <v>655000</v>
      </c>
      <c r="L8353" s="8" t="inlineStr">
        <is>
          <t>Nebraska</t>
        </is>
      </c>
      <c r="M8353" s="13" t="n">
        <v>10442.92</v>
      </c>
      <c r="N8353" s="13" t="n"/>
      <c r="O8353" s="8" t="inlineStr">
        <is>
          <t>3 + at-fault claims - 5 yrs</t>
        </is>
      </c>
    </row>
    <row r="8354">
      <c r="A8354" s="8" t="inlineStr">
        <is>
          <t>c26e07dd-e77b-521a-87bb-b7be75b3a173</t>
        </is>
      </c>
      <c r="B8354" s="9" t="inlineStr">
        <is>
          <t>2026-05</t>
        </is>
      </c>
      <c r="C8354" s="10" t="n"/>
      <c r="D8354" s="9" t="inlineStr">
        <is>
          <t>Referred</t>
        </is>
      </c>
      <c r="E8354" s="8" t="inlineStr">
        <is>
          <t>Ramona Farkas</t>
        </is>
      </c>
      <c r="F8354" s="11" t="n">
        <v>2020</v>
      </c>
      <c r="G8354" s="8" t="inlineStr">
        <is>
          <t>Lamborghini</t>
        </is>
      </c>
      <c r="H8354" s="8" t="inlineStr">
        <is>
          <t>Huracan EVO</t>
        </is>
      </c>
      <c r="I8354" s="8" t="inlineStr">
        <is>
          <t>C7YPXU8KTFZW1ESZC</t>
        </is>
      </c>
      <c r="J8354" s="8" t="inlineStr">
        <is>
          <t>03 - Supercar</t>
        </is>
      </c>
      <c r="K8354" s="12" t="n">
        <v>210000</v>
      </c>
      <c r="L8354" s="8" t="inlineStr">
        <is>
          <t>Hawaii</t>
        </is>
      </c>
      <c r="M8354" s="13" t="n">
        <v>7314.34</v>
      </c>
      <c r="N8354" s="13" t="n"/>
      <c r="O8354" s="8" t="inlineStr">
        <is>
          <t>Prior carrier non-renewal / cancellation</t>
        </is>
      </c>
    </row>
    <row r="8355">
      <c r="A8355" s="8" t="inlineStr">
        <is>
          <t>c6f2656c-a141-5f73-84d8-ac1a8752d48c</t>
        </is>
      </c>
      <c r="B8355" s="9" t="inlineStr">
        <is>
          <t>2026-05</t>
        </is>
      </c>
      <c r="C8355" s="10" t="n"/>
      <c r="D8355" s="9" t="inlineStr">
        <is>
          <t>Declined</t>
        </is>
      </c>
      <c r="E8355" s="8" t="inlineStr">
        <is>
          <t>Ottilie Larsson</t>
        </is>
      </c>
      <c r="F8355" s="11" t="n">
        <v>2014</v>
      </c>
      <c r="G8355" s="8" t="inlineStr">
        <is>
          <t>Ferrari</t>
        </is>
      </c>
      <c r="H8355" s="8" t="inlineStr">
        <is>
          <t>275 GTB/4</t>
        </is>
      </c>
      <c r="I8355" s="8" t="inlineStr">
        <is>
          <t>CLAG1F7KS08B0DT5Z</t>
        </is>
      </c>
      <c r="J8355" s="8" t="inlineStr">
        <is>
          <t>07 - Post-War Classic (1946-1972)</t>
        </is>
      </c>
      <c r="K8355" s="12" t="n">
        <v>455000</v>
      </c>
      <c r="L8355" s="8" t="inlineStr">
        <is>
          <t>Missouri</t>
        </is>
      </c>
      <c r="M8355" s="13" t="n">
        <v>4368</v>
      </c>
      <c r="N8355" s="13" t="n"/>
      <c r="O8355" s="8" t="inlineStr">
        <is>
          <t>3 + at-fault claims - 5 yrs</t>
        </is>
      </c>
    </row>
    <row r="8356">
      <c r="A8356" s="8" t="inlineStr">
        <is>
          <t>c70d7ab9-39e4-56b1-8e5f-6d3670a12b37</t>
        </is>
      </c>
      <c r="B8356" s="9" t="inlineStr">
        <is>
          <t>2026-05</t>
        </is>
      </c>
      <c r="C8356" s="10" t="n"/>
      <c r="D8356" s="9" t="inlineStr">
        <is>
          <t>Referred</t>
        </is>
      </c>
      <c r="E8356" s="8" t="inlineStr">
        <is>
          <t>Priya Thistlewood</t>
        </is>
      </c>
      <c r="F8356" s="11" t="n">
        <v>1996</v>
      </c>
      <c r="G8356" s="8" t="inlineStr">
        <is>
          <t>McLaren</t>
        </is>
      </c>
      <c r="H8356" s="8" t="inlineStr">
        <is>
          <t>750S</t>
        </is>
      </c>
      <c r="I8356" s="8" t="inlineStr">
        <is>
          <t>B9LYSVN0JMCEE5ZSH</t>
        </is>
      </c>
      <c r="J8356" s="8" t="inlineStr">
        <is>
          <t>03 - Supercar</t>
        </is>
      </c>
      <c r="K8356" s="12" t="n">
        <v>1595000</v>
      </c>
      <c r="L8356" s="8" t="inlineStr">
        <is>
          <t>Louisiana</t>
        </is>
      </c>
      <c r="M8356" s="13" t="n">
        <v>29131.32</v>
      </c>
      <c r="N8356" s="13" t="n"/>
      <c r="O8356" s="8" t="inlineStr">
        <is>
          <t>Prior carrier non-renewal / cancellation</t>
        </is>
      </c>
    </row>
    <row r="8357">
      <c r="A8357" s="8" t="inlineStr">
        <is>
          <t>c80360e8-3d1d-57b6-967d-9bc1117b0193</t>
        </is>
      </c>
      <c r="B8357" s="9" t="inlineStr">
        <is>
          <t>2026-05</t>
        </is>
      </c>
      <c r="C8357" s="10" t="n"/>
      <c r="D8357" s="9" t="inlineStr">
        <is>
          <t>Declined</t>
        </is>
      </c>
      <c r="E8357" s="8" t="inlineStr">
        <is>
          <t>Priya Blackwood</t>
        </is>
      </c>
      <c r="F8357" s="11" t="n">
        <v>1969</v>
      </c>
      <c r="G8357" s="8" t="inlineStr">
        <is>
          <t>Bentley</t>
        </is>
      </c>
      <c r="H8357" s="8" t="inlineStr">
        <is>
          <t>Continental GT</t>
        </is>
      </c>
      <c r="I8357" s="8" t="inlineStr">
        <is>
          <t>KAS7MTG7HS1CR7XFS</t>
        </is>
      </c>
      <c r="J8357" s="8" t="inlineStr">
        <is>
          <t>02 - Sports / GT</t>
        </is>
      </c>
      <c r="K8357" s="12" t="n">
        <v>1675000</v>
      </c>
      <c r="L8357" s="8" t="inlineStr">
        <is>
          <t>Virginia</t>
        </is>
      </c>
      <c r="M8357" s="13" t="n">
        <v>18946.46</v>
      </c>
      <c r="N8357" s="13" t="n"/>
      <c r="O8357" s="8" t="inlineStr">
        <is>
          <t>3 + at-fault claims - 5 yrs</t>
        </is>
      </c>
    </row>
    <row r="8358">
      <c r="A8358" s="8" t="inlineStr">
        <is>
          <t>c8becd4b-8806-529c-96ac-edfe520ff957</t>
        </is>
      </c>
      <c r="B8358" s="9" t="inlineStr">
        <is>
          <t>2026-05</t>
        </is>
      </c>
      <c r="C8358" s="10" t="n"/>
      <c r="D8358" s="9" t="inlineStr">
        <is>
          <t>Declined</t>
        </is>
      </c>
      <c r="E8358" s="8" t="inlineStr">
        <is>
          <t>Cassius Chattopadhyay</t>
        </is>
      </c>
      <c r="F8358" s="11" t="n">
        <v>1957</v>
      </c>
      <c r="G8358" s="8" t="inlineStr">
        <is>
          <t>Maserati</t>
        </is>
      </c>
      <c r="H8358" s="8" t="inlineStr">
        <is>
          <t>GranTurismo</t>
        </is>
      </c>
      <c r="I8358" s="8" t="inlineStr">
        <is>
          <t>DJ23LS2RSCTMR0TCK</t>
        </is>
      </c>
      <c r="J8358" s="8" t="inlineStr">
        <is>
          <t>02 - Sports / GT</t>
        </is>
      </c>
      <c r="K8358" s="12" t="n">
        <v>270000</v>
      </c>
      <c r="L8358" s="8" t="inlineStr">
        <is>
          <t>Washington</t>
        </is>
      </c>
      <c r="M8358" s="13" t="n">
        <v>3667.92</v>
      </c>
      <c r="N8358" s="13" t="n"/>
      <c r="O8358" s="8" t="inlineStr">
        <is>
          <t>3 + at-fault claims - 5 yrs</t>
        </is>
      </c>
    </row>
    <row r="8359">
      <c r="A8359" s="8" t="inlineStr">
        <is>
          <t>c9544d09-a5ef-5644-b95a-c1141ffcd213</t>
        </is>
      </c>
      <c r="B8359" s="9" t="inlineStr">
        <is>
          <t>2026-05</t>
        </is>
      </c>
      <c r="C8359" s="10" t="n"/>
      <c r="D8359" s="9" t="inlineStr">
        <is>
          <t>Referred</t>
        </is>
      </c>
      <c r="E8359" s="8" t="inlineStr">
        <is>
          <t>Anouk Larsson</t>
        </is>
      </c>
      <c r="F8359" s="11" t="n">
        <v>2000</v>
      </c>
      <c r="G8359" s="8" t="inlineStr">
        <is>
          <t>Aston Martin</t>
        </is>
      </c>
      <c r="H8359" s="8" t="inlineStr">
        <is>
          <t>DB12</t>
        </is>
      </c>
      <c r="I8359" s="8" t="inlineStr">
        <is>
          <t>TGP7L1LAKYRY67UHV</t>
        </is>
      </c>
      <c r="J8359" s="8" t="inlineStr">
        <is>
          <t>02 - Sports / GT</t>
        </is>
      </c>
      <c r="K8359" s="12" t="n">
        <v>955000</v>
      </c>
      <c r="L8359" s="8" t="inlineStr">
        <is>
          <t>Ohio</t>
        </is>
      </c>
      <c r="M8359" s="13" t="n">
        <v>16280.05</v>
      </c>
      <c r="N8359" s="13" t="n"/>
      <c r="O8359" s="8" t="inlineStr">
        <is>
          <t>Prior carrier non-renewal / cancellation</t>
        </is>
      </c>
    </row>
    <row r="8360">
      <c r="A8360" s="8" t="inlineStr">
        <is>
          <t>c987b856-b6fa-5e74-a9dc-0740659f2fd4</t>
        </is>
      </c>
      <c r="B8360" s="9" t="inlineStr">
        <is>
          <t>2026-05</t>
        </is>
      </c>
      <c r="C8360" s="10" t="n"/>
      <c r="D8360" s="9" t="inlineStr">
        <is>
          <t>Declined</t>
        </is>
      </c>
      <c r="E8360" s="8" t="inlineStr">
        <is>
          <t>Ottilie Thistlewood</t>
        </is>
      </c>
      <c r="F8360" s="11" t="n">
        <v>1996</v>
      </c>
      <c r="G8360" s="8" t="inlineStr">
        <is>
          <t>Jaguar</t>
        </is>
      </c>
      <c r="H8360" s="8" t="inlineStr">
        <is>
          <t>E-Type Series 1</t>
        </is>
      </c>
      <c r="I8360" s="8" t="inlineStr">
        <is>
          <t>4WUWCT3YXB4N6NYDR</t>
        </is>
      </c>
      <c r="J8360" s="8" t="inlineStr">
        <is>
          <t>07 - Post-War Classic (1946-1972)</t>
        </is>
      </c>
      <c r="K8360" s="12" t="n">
        <v>415000</v>
      </c>
      <c r="L8360" s="8" t="inlineStr">
        <is>
          <t>Oregon</t>
        </is>
      </c>
      <c r="M8360" s="13" t="n">
        <v>4247.09</v>
      </c>
      <c r="N8360" s="13" t="n"/>
      <c r="O8360" s="8" t="inlineStr">
        <is>
          <t>3 + at-fault claims - 5 yrs</t>
        </is>
      </c>
    </row>
    <row r="8361">
      <c r="A8361" s="8" t="inlineStr">
        <is>
          <t>ce910177-2036-50a7-804d-07d22f0aeb1b</t>
        </is>
      </c>
      <c r="B8361" s="9" t="inlineStr">
        <is>
          <t>2026-05</t>
        </is>
      </c>
      <c r="C8361" s="10" t="n"/>
      <c r="D8361" s="9" t="inlineStr">
        <is>
          <t>Declined</t>
        </is>
      </c>
      <c r="E8361" s="8" t="inlineStr">
        <is>
          <t>Sunniva Montoya</t>
        </is>
      </c>
      <c r="F8361" s="11" t="n">
        <v>2005</v>
      </c>
      <c r="G8361" s="8" t="inlineStr">
        <is>
          <t>Maserati</t>
        </is>
      </c>
      <c r="H8361" s="8" t="inlineStr">
        <is>
          <t>GranTurismo</t>
        </is>
      </c>
      <c r="I8361" s="8" t="inlineStr">
        <is>
          <t>WFMBVV6RYS2ZFBX8Z</t>
        </is>
      </c>
      <c r="J8361" s="8" t="inlineStr">
        <is>
          <t>02 - Sports / GT</t>
        </is>
      </c>
      <c r="K8361" s="12" t="n">
        <v>830000</v>
      </c>
      <c r="L8361" s="8" t="inlineStr">
        <is>
          <t>New Hampshire</t>
        </is>
      </c>
      <c r="M8361" s="13" t="n">
        <v>10586.42</v>
      </c>
      <c r="N8361" s="13" t="n"/>
      <c r="O8361" s="8" t="inlineStr">
        <is>
          <t>3 + at-fault claims - 5 yrs</t>
        </is>
      </c>
    </row>
    <row r="8362">
      <c r="A8362" s="8" t="inlineStr">
        <is>
          <t>d01d7c31-31cd-5f40-8ff3-42db16c7527b</t>
        </is>
      </c>
      <c r="B8362" s="9" t="inlineStr">
        <is>
          <t>2026-05</t>
        </is>
      </c>
      <c r="C8362" s="10" t="n"/>
      <c r="D8362" s="9" t="inlineStr">
        <is>
          <t>Declined</t>
        </is>
      </c>
      <c r="E8362" s="8" t="inlineStr">
        <is>
          <t>Leopold Montoya</t>
        </is>
      </c>
      <c r="F8362" s="11" t="n">
        <v>2000</v>
      </c>
      <c r="G8362" s="8" t="inlineStr">
        <is>
          <t>McLaren</t>
        </is>
      </c>
      <c r="H8362" s="8" t="inlineStr">
        <is>
          <t>750S</t>
        </is>
      </c>
      <c r="I8362" s="8" t="inlineStr">
        <is>
          <t>ACRTY77VP8GBSEEXJ</t>
        </is>
      </c>
      <c r="J8362" s="8" t="inlineStr">
        <is>
          <t>03 - Supercar</t>
        </is>
      </c>
      <c r="K8362" s="12" t="n">
        <v>965000</v>
      </c>
      <c r="L8362" s="8" t="inlineStr">
        <is>
          <t>Oklahoma</t>
        </is>
      </c>
      <c r="M8362" s="13" t="n">
        <v>21794.43</v>
      </c>
      <c r="N8362" s="13" t="n"/>
      <c r="O8362" s="8" t="inlineStr">
        <is>
          <t>3 + at-fault claims - 5 yrs</t>
        </is>
      </c>
    </row>
    <row r="8363">
      <c r="A8363" s="8" t="inlineStr">
        <is>
          <t>d2756656-daad-5ddb-968a-fa1c33ae4434</t>
        </is>
      </c>
      <c r="B8363" s="9" t="inlineStr">
        <is>
          <t>2026-05</t>
        </is>
      </c>
      <c r="C8363" s="10" t="n"/>
      <c r="D8363" s="9" t="inlineStr">
        <is>
          <t>Referred</t>
        </is>
      </c>
      <c r="E8363" s="8" t="inlineStr">
        <is>
          <t>Lorenzo Bellandi</t>
        </is>
      </c>
      <c r="F8363" s="11" t="n">
        <v>1986</v>
      </c>
      <c r="G8363" s="8" t="inlineStr">
        <is>
          <t>McLaren</t>
        </is>
      </c>
      <c r="H8363" s="8" t="inlineStr">
        <is>
          <t>750S</t>
        </is>
      </c>
      <c r="I8363" s="8" t="inlineStr">
        <is>
          <t>XEB21JKXSEST44S7B</t>
        </is>
      </c>
      <c r="J8363" s="8" t="inlineStr">
        <is>
          <t>03 - Supercar</t>
        </is>
      </c>
      <c r="K8363" s="12" t="n">
        <v>1390000</v>
      </c>
      <c r="L8363" s="8" t="inlineStr">
        <is>
          <t>Pennsylvania</t>
        </is>
      </c>
      <c r="M8363" s="13" t="n">
        <v>20981.13</v>
      </c>
      <c r="N8363" s="13" t="n"/>
      <c r="O8363" s="8" t="inlineStr">
        <is>
          <t>2 at-fault claims - 5 yrs</t>
        </is>
      </c>
    </row>
    <row r="8364">
      <c r="A8364" s="8" t="inlineStr">
        <is>
          <t>d2c798d8-9376-5996-915d-f5bfc874f0ec</t>
        </is>
      </c>
      <c r="B8364" s="9" t="inlineStr">
        <is>
          <t>2026-05</t>
        </is>
      </c>
      <c r="C8364" s="10" t="n"/>
      <c r="D8364" s="9" t="inlineStr">
        <is>
          <t>Referred</t>
        </is>
      </c>
      <c r="E8364" s="8" t="inlineStr">
        <is>
          <t>Noor Blackwood</t>
        </is>
      </c>
      <c r="F8364" s="11" t="n">
        <v>1979</v>
      </c>
      <c r="G8364" s="8" t="inlineStr">
        <is>
          <t>Maserati</t>
        </is>
      </c>
      <c r="H8364" s="8" t="inlineStr">
        <is>
          <t>GranTurismo</t>
        </is>
      </c>
      <c r="I8364" s="8" t="inlineStr">
        <is>
          <t>U43UCWXDCCF63ZC3M</t>
        </is>
      </c>
      <c r="J8364" s="8" t="inlineStr">
        <is>
          <t>02 - Sports / GT</t>
        </is>
      </c>
      <c r="K8364" s="12" t="n">
        <v>330000</v>
      </c>
      <c r="L8364" s="8" t="inlineStr">
        <is>
          <t>Minnesota</t>
        </is>
      </c>
      <c r="M8364" s="13" t="n">
        <v>6164.15</v>
      </c>
      <c r="N8364" s="13" t="n"/>
      <c r="O8364" s="8" t="inlineStr">
        <is>
          <t>1 theft / total loss claim</t>
        </is>
      </c>
    </row>
    <row r="8365">
      <c r="A8365" s="8" t="inlineStr">
        <is>
          <t>d3487f33-fad9-52d3-9711-3e341c4a37be</t>
        </is>
      </c>
      <c r="B8365" s="9" t="inlineStr">
        <is>
          <t>2026-05</t>
        </is>
      </c>
      <c r="C8365" s="10" t="n"/>
      <c r="D8365" s="9" t="inlineStr">
        <is>
          <t>Referred</t>
        </is>
      </c>
      <c r="E8365" s="8" t="inlineStr">
        <is>
          <t>Leopold Bellandi</t>
        </is>
      </c>
      <c r="F8365" s="11" t="n">
        <v>1994</v>
      </c>
      <c r="G8365" s="8" t="inlineStr">
        <is>
          <t>Jaguar</t>
        </is>
      </c>
      <c r="H8365" s="8" t="inlineStr">
        <is>
          <t>E-Type Series 1</t>
        </is>
      </c>
      <c r="I8365" s="8" t="inlineStr">
        <is>
          <t>HA6D7KAHBV3JEHYMB</t>
        </is>
      </c>
      <c r="J8365" s="8" t="inlineStr">
        <is>
          <t>07 - Post-War Classic (1946-1972)</t>
        </is>
      </c>
      <c r="K8365" s="12" t="n">
        <v>660000</v>
      </c>
      <c r="L8365" s="8" t="inlineStr">
        <is>
          <t>Kentucky</t>
        </is>
      </c>
      <c r="M8365" s="13" t="n">
        <v>7175.32</v>
      </c>
      <c r="N8365" s="13" t="n"/>
      <c r="O8365" s="8" t="inlineStr">
        <is>
          <t>2 at-fault claims - 5 yrs</t>
        </is>
      </c>
    </row>
    <row r="8366">
      <c r="A8366" s="8" t="inlineStr">
        <is>
          <t>d39b8ee7-6c8a-569a-a47b-a05aac011c40</t>
        </is>
      </c>
      <c r="B8366" s="9" t="inlineStr">
        <is>
          <t>2026-05</t>
        </is>
      </c>
      <c r="C8366" s="10" t="n"/>
      <c r="D8366" s="9" t="inlineStr">
        <is>
          <t>Declined</t>
        </is>
      </c>
      <c r="E8366" s="8" t="inlineStr">
        <is>
          <t>Noor Rourke</t>
        </is>
      </c>
      <c r="F8366" s="11" t="n">
        <v>1979</v>
      </c>
      <c r="G8366" s="8" t="inlineStr">
        <is>
          <t>Mercedes-Benz</t>
        </is>
      </c>
      <c r="H8366" s="8" t="inlineStr">
        <is>
          <t>280SL Pagoda</t>
        </is>
      </c>
      <c r="I8366" s="8" t="inlineStr">
        <is>
          <t>RL62R7UZ9RYCJGJ7E</t>
        </is>
      </c>
      <c r="J8366" s="8" t="inlineStr">
        <is>
          <t>07 - Post-War Classic (1946-1972)</t>
        </is>
      </c>
      <c r="K8366" s="12" t="n">
        <v>840000</v>
      </c>
      <c r="L8366" s="8" t="inlineStr">
        <is>
          <t>California</t>
        </is>
      </c>
      <c r="M8366" s="13" t="n">
        <v>9200.379999999999</v>
      </c>
      <c r="N8366" s="13" t="n"/>
      <c r="O8366" s="8" t="inlineStr">
        <is>
          <t>3 + at-fault claims - 5 yrs</t>
        </is>
      </c>
    </row>
    <row r="8367">
      <c r="A8367" s="8" t="inlineStr">
        <is>
          <t>d3a1c570-b201-58a6-8108-bb1ab9e8bda8</t>
        </is>
      </c>
      <c r="B8367" s="9" t="inlineStr">
        <is>
          <t>2026-05</t>
        </is>
      </c>
      <c r="C8367" s="10" t="n"/>
      <c r="D8367" s="9" t="inlineStr">
        <is>
          <t>Declined</t>
        </is>
      </c>
      <c r="E8367" s="8" t="inlineStr">
        <is>
          <t>Ramona Whitlock</t>
        </is>
      </c>
      <c r="F8367" s="11" t="n">
        <v>1991</v>
      </c>
      <c r="G8367" s="8" t="inlineStr">
        <is>
          <t>McLaren</t>
        </is>
      </c>
      <c r="H8367" s="8" t="inlineStr">
        <is>
          <t>750S</t>
        </is>
      </c>
      <c r="I8367" s="8" t="inlineStr">
        <is>
          <t>F5LJS4DZ5P91BD1VG</t>
        </is>
      </c>
      <c r="J8367" s="8" t="inlineStr">
        <is>
          <t>03 - Supercar</t>
        </is>
      </c>
      <c r="K8367" s="12" t="n">
        <v>840000</v>
      </c>
      <c r="L8367" s="8" t="inlineStr">
        <is>
          <t>Minnesota</t>
        </is>
      </c>
      <c r="M8367" s="13" t="n">
        <v>19874.72</v>
      </c>
      <c r="N8367" s="13" t="n"/>
      <c r="O8367" s="8" t="inlineStr">
        <is>
          <t>3 + at-fault claims - 5 yrs</t>
        </is>
      </c>
    </row>
    <row r="8368">
      <c r="A8368" s="8" t="inlineStr">
        <is>
          <t>d465b7df-3916-579e-8d52-1d95102221d4</t>
        </is>
      </c>
      <c r="B8368" s="9" t="inlineStr">
        <is>
          <t>2026-05</t>
        </is>
      </c>
      <c r="C8368" s="10" t="n"/>
      <c r="D8368" s="9" t="inlineStr">
        <is>
          <t>Declined</t>
        </is>
      </c>
      <c r="E8368" s="8" t="inlineStr">
        <is>
          <t>Anouk Merriweather</t>
        </is>
      </c>
      <c r="F8368" s="11" t="n">
        <v>1997</v>
      </c>
      <c r="G8368" s="8" t="inlineStr">
        <is>
          <t>Mercedes-Benz</t>
        </is>
      </c>
      <c r="H8368" s="8" t="inlineStr">
        <is>
          <t>AMG GT</t>
        </is>
      </c>
      <c r="I8368" s="8" t="inlineStr">
        <is>
          <t>BR5R7Z409CT67L8ZM</t>
        </is>
      </c>
      <c r="J8368" s="8" t="inlineStr">
        <is>
          <t>02 - Sports / GT</t>
        </is>
      </c>
      <c r="K8368" s="12" t="n">
        <v>730000</v>
      </c>
      <c r="L8368" s="8" t="inlineStr">
        <is>
          <t>Mississippi</t>
        </is>
      </c>
      <c r="M8368" s="13" t="n">
        <v>10653.87</v>
      </c>
      <c r="N8368" s="13" t="n"/>
      <c r="O8368" s="8" t="inlineStr">
        <is>
          <t>3 + at-fault claims - 5 yrs</t>
        </is>
      </c>
    </row>
    <row r="8369">
      <c r="A8369" s="8" t="inlineStr">
        <is>
          <t>d52028ca-3307-5691-a9b6-f162d50a1ab2</t>
        </is>
      </c>
      <c r="B8369" s="9" t="inlineStr">
        <is>
          <t>2026-05</t>
        </is>
      </c>
      <c r="C8369" s="10" t="n"/>
      <c r="D8369" s="9" t="inlineStr">
        <is>
          <t>Declined</t>
        </is>
      </c>
      <c r="E8369" s="8" t="inlineStr">
        <is>
          <t>Anouk Fairweather</t>
        </is>
      </c>
      <c r="F8369" s="11" t="n">
        <v>1997</v>
      </c>
      <c r="G8369" s="8" t="inlineStr">
        <is>
          <t>Mercedes-Benz</t>
        </is>
      </c>
      <c r="H8369" s="8" t="inlineStr">
        <is>
          <t>AMG GT</t>
        </is>
      </c>
      <c r="I8369" s="8" t="inlineStr">
        <is>
          <t>0DHC25N2WSG8N5LX2</t>
        </is>
      </c>
      <c r="J8369" s="8" t="inlineStr">
        <is>
          <t>02 - Sports / GT</t>
        </is>
      </c>
      <c r="K8369" s="12" t="n">
        <v>440000</v>
      </c>
      <c r="L8369" s="8" t="inlineStr">
        <is>
          <t>Mississippi</t>
        </is>
      </c>
      <c r="M8369" s="13" t="n">
        <v>7409.43</v>
      </c>
      <c r="N8369" s="13" t="n"/>
      <c r="O8369" s="8" t="inlineStr">
        <is>
          <t>3 + at-fault claims - 5 yrs</t>
        </is>
      </c>
    </row>
    <row r="8370">
      <c r="A8370" s="8" t="inlineStr">
        <is>
          <t>d6300838-76f2-5809-8062-c38bad3dcc72</t>
        </is>
      </c>
      <c r="B8370" s="9" t="inlineStr">
        <is>
          <t>2026-05</t>
        </is>
      </c>
      <c r="C8370" s="10" t="n"/>
      <c r="D8370" s="9" t="inlineStr">
        <is>
          <t>Referred</t>
        </is>
      </c>
      <c r="E8370" s="8" t="inlineStr">
        <is>
          <t>Ingrid Pennington</t>
        </is>
      </c>
      <c r="F8370" s="11" t="n">
        <v>2010</v>
      </c>
      <c r="G8370" s="8" t="inlineStr">
        <is>
          <t>Lamborghini</t>
        </is>
      </c>
      <c r="H8370" s="8" t="inlineStr">
        <is>
          <t>Huracan EVO</t>
        </is>
      </c>
      <c r="I8370" s="8" t="inlineStr">
        <is>
          <t>Z2UB5RTDPZ5RL13HB</t>
        </is>
      </c>
      <c r="J8370" s="8" t="inlineStr">
        <is>
          <t>03 - Supercar</t>
        </is>
      </c>
      <c r="K8370" s="12" t="n">
        <v>680000</v>
      </c>
      <c r="L8370" s="8" t="inlineStr">
        <is>
          <t>Florida</t>
        </is>
      </c>
      <c r="M8370" s="13" t="n">
        <v>17307.92</v>
      </c>
      <c r="N8370" s="13" t="n"/>
      <c r="O8370" s="8" t="inlineStr">
        <is>
          <t>1 at-fault claim over $100k</t>
        </is>
      </c>
    </row>
    <row r="8371">
      <c r="A8371" s="8" t="inlineStr">
        <is>
          <t>d7eb4bab-aeb9-59b9-8cdc-4fe774417cd9</t>
        </is>
      </c>
      <c r="B8371" s="9" t="inlineStr">
        <is>
          <t>2026-05</t>
        </is>
      </c>
      <c r="C8371" s="10" t="n"/>
      <c r="D8371" s="9" t="inlineStr">
        <is>
          <t>Referred</t>
        </is>
      </c>
      <c r="E8371" s="8" t="inlineStr">
        <is>
          <t>Anouk Chattopadhyay</t>
        </is>
      </c>
      <c r="F8371" s="11" t="n">
        <v>1976</v>
      </c>
      <c r="G8371" s="8" t="inlineStr">
        <is>
          <t>Aston Martin</t>
        </is>
      </c>
      <c r="H8371" s="8" t="inlineStr">
        <is>
          <t>DB12</t>
        </is>
      </c>
      <c r="I8371" s="8" t="inlineStr">
        <is>
          <t>HB58ZGCVC359JRUWP</t>
        </is>
      </c>
      <c r="J8371" s="8" t="inlineStr">
        <is>
          <t>02 - Sports / GT</t>
        </is>
      </c>
      <c r="K8371" s="12" t="n">
        <v>320000</v>
      </c>
      <c r="L8371" s="8" t="inlineStr">
        <is>
          <t>Connecticut</t>
        </is>
      </c>
      <c r="M8371" s="13" t="n">
        <v>5071.7</v>
      </c>
      <c r="N8371" s="13" t="n"/>
      <c r="O8371" s="8" t="inlineStr">
        <is>
          <t>Prior carrier non-renewal / cancellation</t>
        </is>
      </c>
    </row>
    <row r="8372">
      <c r="A8372" s="8" t="inlineStr">
        <is>
          <t>d859efaf-1fb7-58d6-9bae-68551cb62788</t>
        </is>
      </c>
      <c r="B8372" s="9" t="inlineStr">
        <is>
          <t>2026-05</t>
        </is>
      </c>
      <c r="C8372" s="10" t="n"/>
      <c r="D8372" s="9" t="inlineStr">
        <is>
          <t>Declined</t>
        </is>
      </c>
      <c r="E8372" s="8" t="inlineStr">
        <is>
          <t>Priya Vasquez</t>
        </is>
      </c>
      <c r="F8372" s="11" t="n">
        <v>2023</v>
      </c>
      <c r="G8372" s="8" t="inlineStr">
        <is>
          <t>Ferrari</t>
        </is>
      </c>
      <c r="H8372" s="8" t="inlineStr">
        <is>
          <t>SF90 Stradale</t>
        </is>
      </c>
      <c r="I8372" s="8" t="inlineStr">
        <is>
          <t>EHZAJXP908V4B6R4G</t>
        </is>
      </c>
      <c r="J8372" s="8" t="inlineStr">
        <is>
          <t>03 - Supercar</t>
        </is>
      </c>
      <c r="K8372" s="12" t="n">
        <v>1415000</v>
      </c>
      <c r="L8372" s="8" t="inlineStr">
        <is>
          <t>Nevada</t>
        </is>
      </c>
      <c r="M8372" s="13" t="n">
        <v>24989.43</v>
      </c>
      <c r="N8372" s="13" t="n"/>
      <c r="O8372" s="8" t="inlineStr">
        <is>
          <t>3 + at-fault claims - 5 yrs</t>
        </is>
      </c>
    </row>
    <row r="8373">
      <c r="A8373" s="8" t="inlineStr">
        <is>
          <t>d85fbc6c-dcce-5950-8e0c-8a68475719c1</t>
        </is>
      </c>
      <c r="B8373" s="9" t="inlineStr">
        <is>
          <t>2026-05</t>
        </is>
      </c>
      <c r="C8373" s="10" t="n"/>
      <c r="D8373" s="9" t="inlineStr">
        <is>
          <t>Declined</t>
        </is>
      </c>
      <c r="E8373" s="8" t="inlineStr">
        <is>
          <t>Emiliano Blackwood</t>
        </is>
      </c>
      <c r="F8373" s="11" t="n">
        <v>1978</v>
      </c>
      <c r="G8373" s="8" t="inlineStr">
        <is>
          <t>BMW</t>
        </is>
      </c>
      <c r="H8373" s="8" t="inlineStr">
        <is>
          <t>M8 Competition</t>
        </is>
      </c>
      <c r="I8373" s="8" t="inlineStr">
        <is>
          <t>DX9WMYMCNWX4BARL6</t>
        </is>
      </c>
      <c r="J8373" s="8" t="inlineStr">
        <is>
          <t>02 - Sports / GT</t>
        </is>
      </c>
      <c r="K8373" s="12" t="n">
        <v>300000</v>
      </c>
      <c r="L8373" s="8" t="inlineStr">
        <is>
          <t>New York</t>
        </is>
      </c>
      <c r="M8373" s="13" t="n">
        <v>5433.96</v>
      </c>
      <c r="N8373" s="13" t="n"/>
      <c r="O8373" s="8" t="inlineStr">
        <is>
          <t>3 + at-fault claims - 5 yrs</t>
        </is>
      </c>
    </row>
    <row r="8374">
      <c r="A8374" s="8" t="inlineStr">
        <is>
          <t>db05f87a-8f56-5c56-ac10-2abb24739bb3</t>
        </is>
      </c>
      <c r="B8374" s="9" t="inlineStr">
        <is>
          <t>2026-05</t>
        </is>
      </c>
      <c r="C8374" s="10" t="n"/>
      <c r="D8374" s="9" t="inlineStr">
        <is>
          <t>Declined</t>
        </is>
      </c>
      <c r="E8374" s="8" t="inlineStr">
        <is>
          <t>Aurelio Ashcombe</t>
        </is>
      </c>
      <c r="F8374" s="11" t="n">
        <v>1974</v>
      </c>
      <c r="G8374" s="8" t="inlineStr">
        <is>
          <t>Icon</t>
        </is>
      </c>
      <c r="H8374" s="8" t="inlineStr">
        <is>
          <t>Derelict</t>
        </is>
      </c>
      <c r="I8374" s="8" t="inlineStr">
        <is>
          <t>9B87TKAP7CHJ11XF2</t>
        </is>
      </c>
      <c r="J8374" s="8" t="inlineStr">
        <is>
          <t>11 - Restomod / Coachbuilt / Bespoke</t>
        </is>
      </c>
      <c r="K8374" s="12" t="n">
        <v>730000</v>
      </c>
      <c r="L8374" s="8" t="inlineStr">
        <is>
          <t>Montana</t>
        </is>
      </c>
      <c r="M8374" s="13" t="n">
        <v>9991.360000000001</v>
      </c>
      <c r="N8374" s="13" t="n"/>
      <c r="O8374" s="8" t="inlineStr">
        <is>
          <t>3 + at-fault claims - 5 yrs</t>
        </is>
      </c>
    </row>
    <row r="8375">
      <c r="A8375" s="8" t="inlineStr">
        <is>
          <t>defc5f1e-aabc-58ac-919f-380ca779935d</t>
        </is>
      </c>
      <c r="B8375" s="9" t="inlineStr">
        <is>
          <t>2026-05</t>
        </is>
      </c>
      <c r="C8375" s="10" t="n"/>
      <c r="D8375" s="9" t="inlineStr">
        <is>
          <t>Declined</t>
        </is>
      </c>
      <c r="E8375" s="8" t="inlineStr">
        <is>
          <t>Delphine Vasquez</t>
        </is>
      </c>
      <c r="F8375" s="11" t="n">
        <v>2013</v>
      </c>
      <c r="G8375" s="8" t="inlineStr">
        <is>
          <t>Maserati</t>
        </is>
      </c>
      <c r="H8375" s="8" t="inlineStr">
        <is>
          <t>GranTurismo</t>
        </is>
      </c>
      <c r="I8375" s="8" t="inlineStr">
        <is>
          <t>7PZWC5DS03YSCYC5T</t>
        </is>
      </c>
      <c r="J8375" s="8" t="inlineStr">
        <is>
          <t>02 - Sports / GT</t>
        </is>
      </c>
      <c r="K8375" s="12" t="n">
        <v>585000</v>
      </c>
      <c r="L8375" s="8" t="inlineStr">
        <is>
          <t>Maine</t>
        </is>
      </c>
      <c r="M8375" s="13" t="n">
        <v>7748.49</v>
      </c>
      <c r="N8375" s="13" t="n"/>
      <c r="O8375" s="8" t="inlineStr">
        <is>
          <t>3 + at-fault claims - 5 yrs</t>
        </is>
      </c>
    </row>
    <row r="8376">
      <c r="A8376" s="8" t="inlineStr">
        <is>
          <t>e02e438e-4e5f-56e6-ba35-ff593f83ec76</t>
        </is>
      </c>
      <c r="B8376" s="9" t="inlineStr">
        <is>
          <t>2026-05</t>
        </is>
      </c>
      <c r="C8376" s="10" t="n"/>
      <c r="D8376" s="9" t="inlineStr">
        <is>
          <t>Declined</t>
        </is>
      </c>
      <c r="E8376" s="8" t="inlineStr">
        <is>
          <t>Priya Whitlock</t>
        </is>
      </c>
      <c r="F8376" s="11" t="n">
        <v>2001</v>
      </c>
      <c r="G8376" s="8" t="inlineStr">
        <is>
          <t>Ferrari</t>
        </is>
      </c>
      <c r="H8376" s="8" t="inlineStr">
        <is>
          <t>296 GTB</t>
        </is>
      </c>
      <c r="I8376" s="8" t="inlineStr">
        <is>
          <t>AD5W5E2YYU8VB031D</t>
        </is>
      </c>
      <c r="J8376" s="8" t="inlineStr">
        <is>
          <t>03 - Supercar</t>
        </is>
      </c>
      <c r="K8376" s="12" t="n">
        <v>720000</v>
      </c>
      <c r="L8376" s="8" t="inlineStr">
        <is>
          <t>Delaware</t>
        </is>
      </c>
      <c r="M8376" s="13" t="n">
        <v>16132.08</v>
      </c>
      <c r="N8376" s="13" t="n"/>
      <c r="O8376" s="8" t="inlineStr">
        <is>
          <t>3 + at-fault claims - 5 yrs</t>
        </is>
      </c>
    </row>
    <row r="8377">
      <c r="A8377" s="8" t="inlineStr">
        <is>
          <t>e19055e2-fda8-5c4b-84eb-0d965129af42</t>
        </is>
      </c>
      <c r="B8377" s="9" t="inlineStr">
        <is>
          <t>2026-05</t>
        </is>
      </c>
      <c r="C8377" s="10" t="n"/>
      <c r="D8377" s="9" t="inlineStr">
        <is>
          <t>Declined</t>
        </is>
      </c>
      <c r="E8377" s="8" t="inlineStr">
        <is>
          <t>Lorenzo Farkas</t>
        </is>
      </c>
      <c r="F8377" s="11" t="n">
        <v>1995</v>
      </c>
      <c r="G8377" s="8" t="inlineStr">
        <is>
          <t>Bugatti</t>
        </is>
      </c>
      <c r="H8377" s="8" t="inlineStr">
        <is>
          <t>Type 57</t>
        </is>
      </c>
      <c r="I8377" s="8" t="inlineStr">
        <is>
          <t>WS02EKNLDWXZ9X9YE</t>
        </is>
      </c>
      <c r="J8377" s="8" t="inlineStr">
        <is>
          <t>06 - Vintage Pre-War (pre-1946)</t>
        </is>
      </c>
      <c r="K8377" s="12" t="n">
        <v>1490000</v>
      </c>
      <c r="L8377" s="8" t="inlineStr">
        <is>
          <t>Pennsylvania</t>
        </is>
      </c>
      <c r="M8377" s="13" t="n">
        <v>9558.49</v>
      </c>
      <c r="N8377" s="13" t="n"/>
      <c r="O8377" s="8" t="inlineStr">
        <is>
          <t>3 + at-fault claims - 5 yrs</t>
        </is>
      </c>
    </row>
    <row r="8378">
      <c r="A8378" s="8" t="inlineStr">
        <is>
          <t>e1ab435b-9777-533d-9f1d-b8d15b54498f</t>
        </is>
      </c>
      <c r="B8378" s="9" t="inlineStr">
        <is>
          <t>2026-05</t>
        </is>
      </c>
      <c r="C8378" s="10" t="n"/>
      <c r="D8378" s="9" t="inlineStr">
        <is>
          <t>Declined</t>
        </is>
      </c>
      <c r="E8378" s="8" t="inlineStr">
        <is>
          <t>Wilhelmina Chattopadhyay</t>
        </is>
      </c>
      <c r="F8378" s="11" t="n">
        <v>2004</v>
      </c>
      <c r="G8378" s="8" t="inlineStr">
        <is>
          <t>Porsche</t>
        </is>
      </c>
      <c r="H8378" s="8" t="inlineStr">
        <is>
          <t>911 Turbo S</t>
        </is>
      </c>
      <c r="I8378" s="8" t="inlineStr">
        <is>
          <t>B0S85CX3TEXS36RX9</t>
        </is>
      </c>
      <c r="J8378" s="8" t="inlineStr">
        <is>
          <t>02 - Sports / GT</t>
        </is>
      </c>
      <c r="K8378" s="12" t="n">
        <v>480000</v>
      </c>
      <c r="L8378" s="8" t="inlineStr">
        <is>
          <t>Florida</t>
        </is>
      </c>
      <c r="M8378" s="13" t="n">
        <v>9645.280000000001</v>
      </c>
      <c r="N8378" s="13" t="n"/>
      <c r="O8378" s="8" t="inlineStr">
        <is>
          <t>3 + at-fault claims - 5 yrs</t>
        </is>
      </c>
    </row>
    <row r="8379">
      <c r="A8379" s="8" t="inlineStr">
        <is>
          <t>e1ae9fa9-3a9f-537b-b191-c4b29acbe1ae</t>
        </is>
      </c>
      <c r="B8379" s="9" t="inlineStr">
        <is>
          <t>2026-05</t>
        </is>
      </c>
      <c r="C8379" s="10" t="n"/>
      <c r="D8379" s="9" t="inlineStr">
        <is>
          <t>Referred</t>
        </is>
      </c>
      <c r="E8379" s="8" t="inlineStr">
        <is>
          <t>Ingrid Farkas</t>
        </is>
      </c>
      <c r="F8379" s="11" t="n">
        <v>1974</v>
      </c>
      <c r="G8379" s="8" t="inlineStr">
        <is>
          <t>Aston Martin</t>
        </is>
      </c>
      <c r="H8379" s="8" t="inlineStr">
        <is>
          <t>DB12</t>
        </is>
      </c>
      <c r="I8379" s="8" t="inlineStr">
        <is>
          <t>Z3DV0XWH1EC6D0D3G</t>
        </is>
      </c>
      <c r="J8379" s="8" t="inlineStr">
        <is>
          <t>02 - Sports / GT</t>
        </is>
      </c>
      <c r="K8379" s="12" t="n">
        <v>940000</v>
      </c>
      <c r="L8379" s="8" t="inlineStr">
        <is>
          <t>Massachusetts</t>
        </is>
      </c>
      <c r="M8379" s="13" t="n">
        <v>14410.38</v>
      </c>
      <c r="N8379" s="13" t="n"/>
      <c r="O8379" s="8" t="inlineStr">
        <is>
          <t>1 theft / total loss claim</t>
        </is>
      </c>
    </row>
    <row r="8380">
      <c r="A8380" s="8" t="inlineStr">
        <is>
          <t>e1d5d407-5495-5d60-9e29-1934323f2033</t>
        </is>
      </c>
      <c r="B8380" s="9" t="inlineStr">
        <is>
          <t>2026-05</t>
        </is>
      </c>
      <c r="C8380" s="10" t="n"/>
      <c r="D8380" s="9" t="inlineStr">
        <is>
          <t>Declined</t>
        </is>
      </c>
      <c r="E8380" s="8" t="inlineStr">
        <is>
          <t>Cassius Castellanos</t>
        </is>
      </c>
      <c r="F8380" s="11" t="n">
        <v>1955</v>
      </c>
      <c r="G8380" s="8" t="inlineStr">
        <is>
          <t>Lamborghini</t>
        </is>
      </c>
      <c r="H8380" s="8" t="inlineStr">
        <is>
          <t>Huracan EVO</t>
        </is>
      </c>
      <c r="I8380" s="8" t="inlineStr">
        <is>
          <t>X9WMY9YCW1NFXWM23</t>
        </is>
      </c>
      <c r="J8380" s="8" t="inlineStr">
        <is>
          <t>03 - Supercar</t>
        </is>
      </c>
      <c r="K8380" s="12" t="n">
        <v>555000</v>
      </c>
      <c r="L8380" s="8" t="inlineStr">
        <is>
          <t>Colorado</t>
        </is>
      </c>
      <c r="M8380" s="13" t="n">
        <v>10942.92</v>
      </c>
      <c r="N8380" s="13" t="n"/>
      <c r="O8380" s="8" t="inlineStr">
        <is>
          <t>3 + at-fault claims - 5 yrs</t>
        </is>
      </c>
    </row>
    <row r="8381">
      <c r="A8381" s="8" t="inlineStr">
        <is>
          <t>e2058ced-707c-5cae-9d4d-1bb98971e28f</t>
        </is>
      </c>
      <c r="B8381" s="9" t="inlineStr">
        <is>
          <t>2026-05</t>
        </is>
      </c>
      <c r="C8381" s="10" t="n"/>
      <c r="D8381" s="9" t="inlineStr">
        <is>
          <t>Declined</t>
        </is>
      </c>
      <c r="E8381" s="8" t="inlineStr">
        <is>
          <t>Emiliano Underwood</t>
        </is>
      </c>
      <c r="F8381" s="11" t="n">
        <v>1970</v>
      </c>
      <c r="G8381" s="8" t="inlineStr">
        <is>
          <t>Lamborghini</t>
        </is>
      </c>
      <c r="H8381" s="8" t="inlineStr">
        <is>
          <t>Huracan EVO</t>
        </is>
      </c>
      <c r="I8381" s="8" t="inlineStr">
        <is>
          <t>2YDHKER1JBFVLZ6XG</t>
        </is>
      </c>
      <c r="J8381" s="8" t="inlineStr">
        <is>
          <t>03 - Supercar</t>
        </is>
      </c>
      <c r="K8381" s="12" t="n">
        <v>380000</v>
      </c>
      <c r="L8381" s="8" t="inlineStr">
        <is>
          <t>West Virginia</t>
        </is>
      </c>
      <c r="M8381" s="13" t="n">
        <v>10966.23</v>
      </c>
      <c r="N8381" s="13" t="n"/>
      <c r="O8381" s="8" t="inlineStr">
        <is>
          <t>3 + at-fault claims - 5 yrs</t>
        </is>
      </c>
    </row>
    <row r="8382">
      <c r="A8382" s="8" t="inlineStr">
        <is>
          <t>e3e01487-83f0-5f22-8742-a0a8743ab932</t>
        </is>
      </c>
      <c r="B8382" s="9" t="inlineStr">
        <is>
          <t>2026-05</t>
        </is>
      </c>
      <c r="C8382" s="10" t="n"/>
      <c r="D8382" s="9" t="inlineStr">
        <is>
          <t>Referred</t>
        </is>
      </c>
      <c r="E8382" s="8" t="inlineStr">
        <is>
          <t>Sunniva Bellandi</t>
        </is>
      </c>
      <c r="F8382" s="11" t="n">
        <v>2009</v>
      </c>
      <c r="G8382" s="8" t="inlineStr">
        <is>
          <t>Aston Martin</t>
        </is>
      </c>
      <c r="H8382" s="8" t="inlineStr">
        <is>
          <t>DB12</t>
        </is>
      </c>
      <c r="I8382" s="8" t="inlineStr">
        <is>
          <t>RBM3X6E1Y97GY9BV4</t>
        </is>
      </c>
      <c r="J8382" s="8" t="inlineStr">
        <is>
          <t>02 - Sports / GT</t>
        </is>
      </c>
      <c r="K8382" s="12" t="n">
        <v>405000</v>
      </c>
      <c r="L8382" s="8" t="inlineStr">
        <is>
          <t>Oklahoma</t>
        </is>
      </c>
      <c r="M8382" s="13" t="n">
        <v>7221.23</v>
      </c>
      <c r="N8382" s="13" t="n"/>
      <c r="O8382" s="8" t="inlineStr">
        <is>
          <t>1 at-fault claim over $100k</t>
        </is>
      </c>
    </row>
    <row r="8383">
      <c r="A8383" s="8" t="inlineStr">
        <is>
          <t>e4010f11-450d-5365-a6ae-d3f355c6ea9d</t>
        </is>
      </c>
      <c r="B8383" s="9" t="inlineStr">
        <is>
          <t>2026-05</t>
        </is>
      </c>
      <c r="C8383" s="10" t="n"/>
      <c r="D8383" s="9" t="inlineStr">
        <is>
          <t>Declined</t>
        </is>
      </c>
      <c r="E8383" s="8" t="inlineStr">
        <is>
          <t>Leopold Harrington</t>
        </is>
      </c>
      <c r="F8383" s="11" t="n">
        <v>2023</v>
      </c>
      <c r="G8383" s="8" t="inlineStr">
        <is>
          <t>Porsche</t>
        </is>
      </c>
      <c r="H8383" s="8" t="inlineStr">
        <is>
          <t>911 Turbo S</t>
        </is>
      </c>
      <c r="I8383" s="8" t="inlineStr">
        <is>
          <t>HK7MVPXRSEWH9XV1Y</t>
        </is>
      </c>
      <c r="J8383" s="8" t="inlineStr">
        <is>
          <t>02 - Sports / GT</t>
        </is>
      </c>
      <c r="K8383" s="12" t="n">
        <v>440000</v>
      </c>
      <c r="L8383" s="8" t="inlineStr">
        <is>
          <t>New Jersey</t>
        </is>
      </c>
      <c r="M8383" s="13" t="n">
        <v>5666.04</v>
      </c>
      <c r="N8383" s="13" t="n"/>
      <c r="O8383" s="8" t="inlineStr">
        <is>
          <t>3 + at-fault claims - 5 yrs</t>
        </is>
      </c>
    </row>
    <row r="8384">
      <c r="A8384" s="8" t="inlineStr">
        <is>
          <t>e4c0eeae-1ff5-5804-9c6b-2bb06ce5d0df</t>
        </is>
      </c>
      <c r="B8384" s="9" t="inlineStr">
        <is>
          <t>2026-05</t>
        </is>
      </c>
      <c r="C8384" s="10" t="n"/>
      <c r="D8384" s="9" t="inlineStr">
        <is>
          <t>Declined</t>
        </is>
      </c>
      <c r="E8384" s="8" t="inlineStr">
        <is>
          <t>Fenwick Pennington</t>
        </is>
      </c>
      <c r="F8384" s="11" t="n">
        <v>1956</v>
      </c>
      <c r="G8384" s="8" t="inlineStr">
        <is>
          <t>McLaren</t>
        </is>
      </c>
      <c r="H8384" s="8" t="inlineStr">
        <is>
          <t>750S</t>
        </is>
      </c>
      <c r="I8384" s="8" t="inlineStr">
        <is>
          <t>JGWRWK2A3JRDY4CYE</t>
        </is>
      </c>
      <c r="J8384" s="8" t="inlineStr">
        <is>
          <t>03 - Supercar</t>
        </is>
      </c>
      <c r="K8384" s="12" t="n">
        <v>595000</v>
      </c>
      <c r="L8384" s="8" t="inlineStr">
        <is>
          <t>New York</t>
        </is>
      </c>
      <c r="M8384" s="13" t="n">
        <v>13651.32</v>
      </c>
      <c r="N8384" s="13" t="n"/>
      <c r="O8384" s="8" t="inlineStr">
        <is>
          <t>3 + at-fault claims - 5 yrs</t>
        </is>
      </c>
    </row>
    <row r="8385">
      <c r="A8385" s="8" t="inlineStr">
        <is>
          <t>e66df8fc-31b0-5861-a448-ffb6ba6061dd</t>
        </is>
      </c>
      <c r="B8385" s="9" t="inlineStr">
        <is>
          <t>2026-05</t>
        </is>
      </c>
      <c r="C8385" s="10" t="n"/>
      <c r="D8385" s="9" t="inlineStr">
        <is>
          <t>Referred</t>
        </is>
      </c>
      <c r="E8385" s="8" t="inlineStr">
        <is>
          <t>Fitzgerald Castellanos</t>
        </is>
      </c>
      <c r="F8385" s="11" t="n">
        <v>1962</v>
      </c>
      <c r="G8385" s="8" t="inlineStr">
        <is>
          <t>Bentley</t>
        </is>
      </c>
      <c r="H8385" s="8" t="inlineStr">
        <is>
          <t>Continental GT</t>
        </is>
      </c>
      <c r="I8385" s="8" t="inlineStr">
        <is>
          <t>9A1MHBN7BY2LERPLL</t>
        </is>
      </c>
      <c r="J8385" s="8" t="inlineStr">
        <is>
          <t>02 - Sports / GT</t>
        </is>
      </c>
      <c r="K8385" s="12" t="n">
        <v>515000</v>
      </c>
      <c r="L8385" s="8" t="inlineStr">
        <is>
          <t>Vermont</t>
        </is>
      </c>
      <c r="M8385" s="13" t="n">
        <v>7705.57</v>
      </c>
      <c r="N8385" s="13" t="n"/>
      <c r="O8385" s="8" t="inlineStr">
        <is>
          <t>1 at-fault claim over $100k</t>
        </is>
      </c>
    </row>
    <row r="8386">
      <c r="A8386" s="8" t="inlineStr">
        <is>
          <t>e69f3418-4022-56e9-b20d-d969ce727b41</t>
        </is>
      </c>
      <c r="B8386" s="9" t="inlineStr">
        <is>
          <t>2026-05</t>
        </is>
      </c>
      <c r="C8386" s="10" t="n"/>
      <c r="D8386" s="9" t="inlineStr">
        <is>
          <t>Declined</t>
        </is>
      </c>
      <c r="E8386" s="8" t="inlineStr">
        <is>
          <t>Delphine Underwood</t>
        </is>
      </c>
      <c r="F8386" s="11" t="n">
        <v>1999</v>
      </c>
      <c r="G8386" s="8" t="inlineStr">
        <is>
          <t>Mercedes-Benz</t>
        </is>
      </c>
      <c r="H8386" s="8" t="inlineStr">
        <is>
          <t>AMG GT</t>
        </is>
      </c>
      <c r="I8386" s="8" t="inlineStr">
        <is>
          <t>4U7FW5L0SJE9W8FMR</t>
        </is>
      </c>
      <c r="J8386" s="8" t="inlineStr">
        <is>
          <t>02 - Sports / GT</t>
        </is>
      </c>
      <c r="K8386" s="12" t="n">
        <v>390000</v>
      </c>
      <c r="L8386" s="8" t="inlineStr">
        <is>
          <t>Hawaii</t>
        </is>
      </c>
      <c r="M8386" s="13" t="n">
        <v>7174.53</v>
      </c>
      <c r="N8386" s="13" t="n"/>
      <c r="O8386" s="8" t="inlineStr">
        <is>
          <t>3 + at-fault claims - 5 yrs</t>
        </is>
      </c>
    </row>
    <row r="8387">
      <c r="A8387" s="8" t="inlineStr">
        <is>
          <t>e81c666a-c329-55e1-b158-34287ad88f81</t>
        </is>
      </c>
      <c r="B8387" s="9" t="inlineStr">
        <is>
          <t>2026-05</t>
        </is>
      </c>
      <c r="C8387" s="10" t="n"/>
      <c r="D8387" s="9" t="inlineStr">
        <is>
          <t>Referred</t>
        </is>
      </c>
      <c r="E8387" s="8" t="inlineStr">
        <is>
          <t>Thaddeus Montoya</t>
        </is>
      </c>
      <c r="F8387" s="11" t="n">
        <v>2022</v>
      </c>
      <c r="G8387" s="8" t="inlineStr">
        <is>
          <t>Mercedes-Benz</t>
        </is>
      </c>
      <c r="H8387" s="8" t="inlineStr">
        <is>
          <t>AMG GT</t>
        </is>
      </c>
      <c r="I8387" s="8" t="inlineStr">
        <is>
          <t>VVD0SL0NGJ7G6LEHK</t>
        </is>
      </c>
      <c r="J8387" s="8" t="inlineStr">
        <is>
          <t>02 - Sports / GT</t>
        </is>
      </c>
      <c r="K8387" s="12" t="n">
        <v>300000</v>
      </c>
      <c r="L8387" s="8" t="inlineStr">
        <is>
          <t>Nevada</t>
        </is>
      </c>
      <c r="M8387" s="13" t="n">
        <v>4966.98</v>
      </c>
      <c r="N8387" s="13" t="n"/>
      <c r="O8387" s="8" t="inlineStr">
        <is>
          <t>Prior carrier non-renewal / cancellation</t>
        </is>
      </c>
    </row>
    <row r="8388">
      <c r="A8388" s="8" t="inlineStr">
        <is>
          <t>e88069c0-3209-59d3-a46f-be151cc21219</t>
        </is>
      </c>
      <c r="B8388" s="9" t="inlineStr">
        <is>
          <t>2026-05</t>
        </is>
      </c>
      <c r="C8388" s="10" t="n"/>
      <c r="D8388" s="9" t="inlineStr">
        <is>
          <t>Declined</t>
        </is>
      </c>
      <c r="E8388" s="8" t="inlineStr">
        <is>
          <t>Delphine Chattopadhyay</t>
        </is>
      </c>
      <c r="F8388" s="11" t="n">
        <v>1965</v>
      </c>
      <c r="G8388" s="8" t="inlineStr">
        <is>
          <t>Ferrari</t>
        </is>
      </c>
      <c r="H8388" s="8" t="inlineStr">
        <is>
          <t>275 GTB/4</t>
        </is>
      </c>
      <c r="I8388" s="8" t="inlineStr">
        <is>
          <t>GRCW64AG1STXYH30N</t>
        </is>
      </c>
      <c r="J8388" s="8" t="inlineStr">
        <is>
          <t>07 - Post-War Classic (1946-1972)</t>
        </is>
      </c>
      <c r="K8388" s="12" t="n">
        <v>615000</v>
      </c>
      <c r="L8388" s="8" t="inlineStr">
        <is>
          <t>Illinois</t>
        </is>
      </c>
      <c r="M8388" s="13" t="n">
        <v>6785.89</v>
      </c>
      <c r="N8388" s="13" t="n"/>
      <c r="O8388" s="8" t="inlineStr">
        <is>
          <t>3 + at-fault claims - 5 yrs</t>
        </is>
      </c>
    </row>
    <row r="8389">
      <c r="A8389" s="8" t="inlineStr">
        <is>
          <t>e8817979-e0f7-594c-9a33-bb5f0e2ce2fd</t>
        </is>
      </c>
      <c r="B8389" s="9" t="inlineStr">
        <is>
          <t>2026-05</t>
        </is>
      </c>
      <c r="C8389" s="10" t="n"/>
      <c r="D8389" s="9" t="inlineStr">
        <is>
          <t>Declined</t>
        </is>
      </c>
      <c r="E8389" s="8" t="inlineStr">
        <is>
          <t>Ottilie Montoya</t>
        </is>
      </c>
      <c r="F8389" s="11" t="n">
        <v>2003</v>
      </c>
      <c r="G8389" s="8" t="inlineStr">
        <is>
          <t>Aston Martin</t>
        </is>
      </c>
      <c r="H8389" s="8" t="inlineStr">
        <is>
          <t>DB12</t>
        </is>
      </c>
      <c r="I8389" s="8" t="inlineStr">
        <is>
          <t>XR1GZ73AKN633BD4A</t>
        </is>
      </c>
      <c r="J8389" s="8" t="inlineStr">
        <is>
          <t>02 - Sports / GT</t>
        </is>
      </c>
      <c r="K8389" s="12" t="n">
        <v>510000</v>
      </c>
      <c r="L8389" s="8" t="inlineStr">
        <is>
          <t>Maine</t>
        </is>
      </c>
      <c r="M8389" s="13" t="n">
        <v>6755.09</v>
      </c>
      <c r="N8389" s="13" t="n"/>
      <c r="O8389" s="8" t="inlineStr">
        <is>
          <t>3 + at-fault claims - 5 yrs</t>
        </is>
      </c>
    </row>
    <row r="8390">
      <c r="A8390" s="8" t="inlineStr">
        <is>
          <t>e966ad78-87b1-5d12-aa53-01783be14ad1</t>
        </is>
      </c>
      <c r="B8390" s="9" t="inlineStr">
        <is>
          <t>2026-05</t>
        </is>
      </c>
      <c r="C8390" s="10" t="n"/>
      <c r="D8390" s="9" t="inlineStr">
        <is>
          <t>Referred</t>
        </is>
      </c>
      <c r="E8390" s="8" t="inlineStr">
        <is>
          <t>Wilhelmina Montoya</t>
        </is>
      </c>
      <c r="F8390" s="11" t="n">
        <v>2011</v>
      </c>
      <c r="G8390" s="8" t="inlineStr">
        <is>
          <t>Mercedes-Benz</t>
        </is>
      </c>
      <c r="H8390" s="8" t="inlineStr">
        <is>
          <t>AMG GT</t>
        </is>
      </c>
      <c r="I8390" s="8" t="inlineStr">
        <is>
          <t>HNXPHK2B1KX6M3WWD</t>
        </is>
      </c>
      <c r="J8390" s="8" t="inlineStr">
        <is>
          <t>02 - Sports / GT</t>
        </is>
      </c>
      <c r="K8390" s="12" t="n">
        <v>485000</v>
      </c>
      <c r="L8390" s="8" t="inlineStr">
        <is>
          <t>Delaware</t>
        </is>
      </c>
      <c r="M8390" s="13" t="n">
        <v>8579.01</v>
      </c>
      <c r="N8390" s="13" t="n"/>
      <c r="O8390" s="8" t="inlineStr">
        <is>
          <t>Prior carrier non-renewal / cancellation</t>
        </is>
      </c>
    </row>
    <row r="8391">
      <c r="A8391" s="8" t="inlineStr">
        <is>
          <t>ebc0ddf1-52f7-5fb2-89c2-d0d3825cee99</t>
        </is>
      </c>
      <c r="B8391" s="9" t="inlineStr">
        <is>
          <t>2026-05</t>
        </is>
      </c>
      <c r="C8391" s="10" t="n"/>
      <c r="D8391" s="9" t="inlineStr">
        <is>
          <t>Declined</t>
        </is>
      </c>
      <c r="E8391" s="8" t="inlineStr">
        <is>
          <t>Marisol Vasquez</t>
        </is>
      </c>
      <c r="F8391" s="11" t="n">
        <v>1987</v>
      </c>
      <c r="G8391" s="8" t="inlineStr">
        <is>
          <t>Bentley</t>
        </is>
      </c>
      <c r="H8391" s="8" t="inlineStr">
        <is>
          <t>4.5 Litre</t>
        </is>
      </c>
      <c r="I8391" s="8" t="inlineStr">
        <is>
          <t>0VMY69BLJ8MTGVHWL</t>
        </is>
      </c>
      <c r="J8391" s="8" t="inlineStr">
        <is>
          <t>06 - Vintage Pre-War (pre-1946)</t>
        </is>
      </c>
      <c r="K8391" s="12" t="n">
        <v>1095000</v>
      </c>
      <c r="L8391" s="8" t="inlineStr">
        <is>
          <t>Georgia</t>
        </is>
      </c>
      <c r="M8391" s="13" t="n">
        <v>7867.47</v>
      </c>
      <c r="N8391" s="13" t="n"/>
      <c r="O8391" s="8" t="inlineStr">
        <is>
          <t>3 + at-fault claims - 5 yrs</t>
        </is>
      </c>
    </row>
    <row r="8392">
      <c r="A8392" s="8" t="inlineStr">
        <is>
          <t>ec7b5ab5-046d-56cc-94c2-5aaf429734c2</t>
        </is>
      </c>
      <c r="B8392" s="9" t="inlineStr">
        <is>
          <t>2026-05</t>
        </is>
      </c>
      <c r="C8392" s="10" t="n"/>
      <c r="D8392" s="9" t="inlineStr">
        <is>
          <t>Declined</t>
        </is>
      </c>
      <c r="E8392" s="8" t="inlineStr">
        <is>
          <t>Ottilie Vandermeer</t>
        </is>
      </c>
      <c r="F8392" s="11" t="n">
        <v>1977</v>
      </c>
      <c r="G8392" s="8" t="inlineStr">
        <is>
          <t>Maserati</t>
        </is>
      </c>
      <c r="H8392" s="8" t="inlineStr">
        <is>
          <t>GranTurismo</t>
        </is>
      </c>
      <c r="I8392" s="8" t="inlineStr">
        <is>
          <t>SKTKLNPL7YZZS00HK</t>
        </is>
      </c>
      <c r="J8392" s="8" t="inlineStr">
        <is>
          <t>02 - Sports / GT</t>
        </is>
      </c>
      <c r="K8392" s="12" t="n">
        <v>340000</v>
      </c>
      <c r="L8392" s="8" t="inlineStr">
        <is>
          <t>Rhode Island</t>
        </is>
      </c>
      <c r="M8392" s="13" t="n">
        <v>6591.51</v>
      </c>
      <c r="N8392" s="13" t="n"/>
      <c r="O8392" s="8" t="inlineStr">
        <is>
          <t>3 + at-fault claims - 5 yrs</t>
        </is>
      </c>
    </row>
    <row r="8393">
      <c r="A8393" s="8" t="inlineStr">
        <is>
          <t>ecc6732f-d8a4-5e52-bcdf-d381fa934f8e</t>
        </is>
      </c>
      <c r="B8393" s="9" t="inlineStr">
        <is>
          <t>2026-05</t>
        </is>
      </c>
      <c r="C8393" s="10" t="n"/>
      <c r="D8393" s="9" t="inlineStr">
        <is>
          <t>Referred</t>
        </is>
      </c>
      <c r="E8393" s="8" t="inlineStr">
        <is>
          <t>Wilhelmina Vasquez</t>
        </is>
      </c>
      <c r="F8393" s="11" t="n">
        <v>1995</v>
      </c>
      <c r="G8393" s="8" t="inlineStr">
        <is>
          <t>Lamborghini</t>
        </is>
      </c>
      <c r="H8393" s="8" t="inlineStr">
        <is>
          <t>Huracan EVO</t>
        </is>
      </c>
      <c r="I8393" s="8" t="inlineStr">
        <is>
          <t>FEFZ0E4D9Z5R92993</t>
        </is>
      </c>
      <c r="J8393" s="8" t="inlineStr">
        <is>
          <t>03 - Supercar</t>
        </is>
      </c>
      <c r="K8393" s="12" t="n">
        <v>1645000</v>
      </c>
      <c r="L8393" s="8" t="inlineStr">
        <is>
          <t>Delaware</t>
        </is>
      </c>
      <c r="M8393" s="13" t="n">
        <v>31037.74</v>
      </c>
      <c r="N8393" s="13" t="n"/>
      <c r="O8393" s="8" t="inlineStr">
        <is>
          <t>2 at-fault claims - 5 yrs</t>
        </is>
      </c>
    </row>
    <row r="8394">
      <c r="A8394" s="8" t="inlineStr">
        <is>
          <t>ed1fefa3-58b2-5cc2-9717-39e3d4c2982b</t>
        </is>
      </c>
      <c r="B8394" s="9" t="inlineStr">
        <is>
          <t>2026-05</t>
        </is>
      </c>
      <c r="C8394" s="10" t="n"/>
      <c r="D8394" s="9" t="inlineStr">
        <is>
          <t>Declined</t>
        </is>
      </c>
      <c r="E8394" s="8" t="inlineStr">
        <is>
          <t>Priya Vandermeer</t>
        </is>
      </c>
      <c r="F8394" s="11" t="n">
        <v>1964</v>
      </c>
      <c r="G8394" s="8" t="inlineStr">
        <is>
          <t>BMW</t>
        </is>
      </c>
      <c r="H8394" s="8" t="inlineStr">
        <is>
          <t>M8 Competition</t>
        </is>
      </c>
      <c r="I8394" s="8" t="inlineStr">
        <is>
          <t>32G0B7HU8Z9RYCRKR</t>
        </is>
      </c>
      <c r="J8394" s="8" t="inlineStr">
        <is>
          <t>02 - Sports / GT</t>
        </is>
      </c>
      <c r="K8394" s="12" t="n">
        <v>105000</v>
      </c>
      <c r="L8394" s="8" t="inlineStr">
        <is>
          <t>Kentucky</t>
        </is>
      </c>
      <c r="M8394" s="13" t="n">
        <v>2442.34</v>
      </c>
      <c r="N8394" s="13" t="n"/>
      <c r="O8394" s="8" t="inlineStr">
        <is>
          <t>3 + at-fault claims - 5 yrs</t>
        </is>
      </c>
    </row>
    <row r="8395">
      <c r="A8395" s="8" t="inlineStr">
        <is>
          <t>ed20eead-f5c3-5952-aa7b-e0a6ca08fb20</t>
        </is>
      </c>
      <c r="B8395" s="9" t="inlineStr">
        <is>
          <t>2026-05</t>
        </is>
      </c>
      <c r="C8395" s="10" t="n"/>
      <c r="D8395" s="9" t="inlineStr">
        <is>
          <t>Referred</t>
        </is>
      </c>
      <c r="E8395" s="8" t="inlineStr">
        <is>
          <t>Cassius Vasquez</t>
        </is>
      </c>
      <c r="F8395" s="11" t="n">
        <v>2003</v>
      </c>
      <c r="G8395" s="8" t="inlineStr">
        <is>
          <t>Porsche</t>
        </is>
      </c>
      <c r="H8395" s="8" t="inlineStr">
        <is>
          <t>911 Turbo S</t>
        </is>
      </c>
      <c r="I8395" s="8" t="inlineStr">
        <is>
          <t>8KXRUZFG7LTVXAK5U</t>
        </is>
      </c>
      <c r="J8395" s="8" t="inlineStr">
        <is>
          <t>02 - Sports / GT</t>
        </is>
      </c>
      <c r="K8395" s="12" t="n">
        <v>150000</v>
      </c>
      <c r="L8395" s="8" t="inlineStr">
        <is>
          <t>Tennessee</t>
        </is>
      </c>
      <c r="M8395" s="13" t="n">
        <v>2551.7</v>
      </c>
      <c r="N8395" s="13" t="n"/>
      <c r="O8395" s="8" t="inlineStr">
        <is>
          <t>1 theft / total loss claim</t>
        </is>
      </c>
    </row>
    <row r="8396">
      <c r="A8396" s="8" t="inlineStr">
        <is>
          <t>f0316bc1-fc69-540f-a7e8-0b2fac512397</t>
        </is>
      </c>
      <c r="B8396" s="9" t="inlineStr">
        <is>
          <t>2026-05</t>
        </is>
      </c>
      <c r="C8396" s="10" t="n"/>
      <c r="D8396" s="9" t="inlineStr">
        <is>
          <t>Declined</t>
        </is>
      </c>
      <c r="E8396" s="8" t="inlineStr">
        <is>
          <t>Wilhelmina Delacroix</t>
        </is>
      </c>
      <c r="F8396" s="11" t="n">
        <v>1995</v>
      </c>
      <c r="G8396" s="8" t="inlineStr">
        <is>
          <t>Aston Martin</t>
        </is>
      </c>
      <c r="H8396" s="8" t="inlineStr">
        <is>
          <t>DB5</t>
        </is>
      </c>
      <c r="I8396" s="8" t="inlineStr">
        <is>
          <t>BENZXSEHZ85TR0ERW</t>
        </is>
      </c>
      <c r="J8396" s="8" t="inlineStr">
        <is>
          <t>07 - Post-War Classic (1946-1972)</t>
        </is>
      </c>
      <c r="K8396" s="12" t="n">
        <v>400000</v>
      </c>
      <c r="L8396" s="8" t="inlineStr">
        <is>
          <t>North Carolina</t>
        </is>
      </c>
      <c r="M8396" s="13" t="n">
        <v>4166.04</v>
      </c>
      <c r="N8396" s="13" t="n"/>
      <c r="O8396" s="8" t="inlineStr">
        <is>
          <t>3 + at-fault claims - 5 yrs</t>
        </is>
      </c>
    </row>
    <row r="8397">
      <c r="A8397" s="8" t="inlineStr">
        <is>
          <t>f43a2d03-3b29-5c4d-a046-c3202a047d75</t>
        </is>
      </c>
      <c r="B8397" s="9" t="inlineStr">
        <is>
          <t>2026-05</t>
        </is>
      </c>
      <c r="C8397" s="10" t="n"/>
      <c r="D8397" s="9" t="inlineStr">
        <is>
          <t>Referred</t>
        </is>
      </c>
      <c r="E8397" s="8" t="inlineStr">
        <is>
          <t>Noor Bellandi</t>
        </is>
      </c>
      <c r="F8397" s="11" t="n">
        <v>1956</v>
      </c>
      <c r="G8397" s="8" t="inlineStr">
        <is>
          <t>Mercedes-Benz</t>
        </is>
      </c>
      <c r="H8397" s="8" t="inlineStr">
        <is>
          <t>280SL Pagoda</t>
        </is>
      </c>
      <c r="I8397" s="8" t="inlineStr">
        <is>
          <t>ZYFKWKF9WHAR681TD</t>
        </is>
      </c>
      <c r="J8397" s="8" t="inlineStr">
        <is>
          <t>07 - Post-War Classic (1946-1972)</t>
        </is>
      </c>
      <c r="K8397" s="12" t="n">
        <v>1450000</v>
      </c>
      <c r="L8397" s="8" t="inlineStr">
        <is>
          <t>Delaware</t>
        </is>
      </c>
      <c r="M8397" s="13" t="n">
        <v>12995.28</v>
      </c>
      <c r="N8397" s="13" t="n"/>
      <c r="O8397" s="8" t="inlineStr">
        <is>
          <t>Prior carrier non-renewal / cancellation</t>
        </is>
      </c>
    </row>
    <row r="8398">
      <c r="A8398" s="8" t="inlineStr">
        <is>
          <t>f6002fb5-1724-5a7a-895a-f182e61b6c0e</t>
        </is>
      </c>
      <c r="B8398" s="9" t="inlineStr">
        <is>
          <t>2026-05</t>
        </is>
      </c>
      <c r="C8398" s="10" t="n"/>
      <c r="D8398" s="9" t="inlineStr">
        <is>
          <t>Declined</t>
        </is>
      </c>
      <c r="E8398" s="8" t="inlineStr">
        <is>
          <t>Leopold Vandermeer</t>
        </is>
      </c>
      <c r="F8398" s="11" t="n">
        <v>1989</v>
      </c>
      <c r="G8398" s="8" t="inlineStr">
        <is>
          <t>Ferrari</t>
        </is>
      </c>
      <c r="H8398" s="8" t="inlineStr">
        <is>
          <t>275 GTB/4</t>
        </is>
      </c>
      <c r="I8398" s="8" t="inlineStr">
        <is>
          <t>0BJ7LHDF3ELXWS09N</t>
        </is>
      </c>
      <c r="J8398" s="8" t="inlineStr">
        <is>
          <t>07 - Post-War Classic (1946-1972)</t>
        </is>
      </c>
      <c r="K8398" s="12" t="n">
        <v>395000</v>
      </c>
      <c r="L8398" s="8" t="inlineStr">
        <is>
          <t>Vermont</t>
        </is>
      </c>
      <c r="M8398" s="13" t="n">
        <v>4364.38</v>
      </c>
      <c r="N8398" s="13" t="n"/>
      <c r="O8398" s="8" t="inlineStr">
        <is>
          <t>3 + at-fault claims - 5 yrs</t>
        </is>
      </c>
    </row>
    <row r="8399">
      <c r="A8399" s="8" t="inlineStr">
        <is>
          <t>f633ff75-9cbb-5964-af8a-d3ab104a68db</t>
        </is>
      </c>
      <c r="B8399" s="9" t="inlineStr">
        <is>
          <t>2026-05</t>
        </is>
      </c>
      <c r="C8399" s="10" t="n"/>
      <c r="D8399" s="9" t="inlineStr">
        <is>
          <t>Declined</t>
        </is>
      </c>
      <c r="E8399" s="8" t="inlineStr">
        <is>
          <t>Thaddeus Montoya</t>
        </is>
      </c>
      <c r="F8399" s="11" t="n">
        <v>1990</v>
      </c>
      <c r="G8399" s="8" t="inlineStr">
        <is>
          <t>BMW</t>
        </is>
      </c>
      <c r="H8399" s="8" t="inlineStr">
        <is>
          <t>M8 Competition</t>
        </is>
      </c>
      <c r="I8399" s="8" t="inlineStr">
        <is>
          <t>8XR6PVNMR5KA90RET</t>
        </is>
      </c>
      <c r="J8399" s="8" t="inlineStr">
        <is>
          <t>02 - Sports / GT</t>
        </is>
      </c>
      <c r="K8399" s="12" t="n">
        <v>445000</v>
      </c>
      <c r="L8399" s="8" t="inlineStr">
        <is>
          <t>Alaska</t>
        </is>
      </c>
      <c r="M8399" s="13" t="n">
        <v>7178.77</v>
      </c>
      <c r="N8399" s="13" t="n"/>
      <c r="O8399" s="8" t="inlineStr">
        <is>
          <t>3 + at-fault claims - 5 yrs</t>
        </is>
      </c>
    </row>
    <row r="8400">
      <c r="A8400" s="8" t="inlineStr">
        <is>
          <t>f76c724b-3649-5ec6-9b28-31b64e75ce64</t>
        </is>
      </c>
      <c r="B8400" s="9" t="inlineStr">
        <is>
          <t>2026-05</t>
        </is>
      </c>
      <c r="C8400" s="10" t="n"/>
      <c r="D8400" s="9" t="inlineStr">
        <is>
          <t>Referred</t>
        </is>
      </c>
      <c r="E8400" s="8" t="inlineStr">
        <is>
          <t>Desmond Delacroix</t>
        </is>
      </c>
      <c r="F8400" s="11" t="n">
        <v>2021</v>
      </c>
      <c r="G8400" s="8" t="inlineStr">
        <is>
          <t>Maserati</t>
        </is>
      </c>
      <c r="H8400" s="8" t="inlineStr">
        <is>
          <t>GranTurismo</t>
        </is>
      </c>
      <c r="I8400" s="8" t="inlineStr">
        <is>
          <t>D3X0E2R8THZ4HHFVU</t>
        </is>
      </c>
      <c r="J8400" s="8" t="inlineStr">
        <is>
          <t>02 - Sports / GT</t>
        </is>
      </c>
      <c r="K8400" s="12" t="n">
        <v>435000</v>
      </c>
      <c r="L8400" s="8" t="inlineStr">
        <is>
          <t>Minnesota</t>
        </is>
      </c>
      <c r="M8400" s="13" t="n">
        <v>8125.47</v>
      </c>
      <c r="N8400" s="13" t="n"/>
      <c r="O8400" s="8" t="inlineStr">
        <is>
          <t>2 at-fault claims - 5 yrs</t>
        </is>
      </c>
    </row>
    <row r="8401">
      <c r="A8401" s="8" t="inlineStr">
        <is>
          <t>f82ee5a1-73b6-54d2-8fe3-990f7b60a2ca</t>
        </is>
      </c>
      <c r="B8401" s="9" t="inlineStr">
        <is>
          <t>2026-05</t>
        </is>
      </c>
      <c r="C8401" s="10" t="n"/>
      <c r="D8401" s="9" t="inlineStr">
        <is>
          <t>Declined</t>
        </is>
      </c>
      <c r="E8401" s="8" t="inlineStr">
        <is>
          <t>Callum Blackwood</t>
        </is>
      </c>
      <c r="F8401" s="11" t="n">
        <v>1984</v>
      </c>
      <c r="G8401" s="8" t="inlineStr">
        <is>
          <t>Ferrari</t>
        </is>
      </c>
      <c r="H8401" s="8" t="inlineStr">
        <is>
          <t>296 GTB</t>
        </is>
      </c>
      <c r="I8401" s="8" t="inlineStr">
        <is>
          <t>4BVF3N5TJY20RS8DM</t>
        </is>
      </c>
      <c r="J8401" s="8" t="inlineStr">
        <is>
          <t>03 - Supercar</t>
        </is>
      </c>
      <c r="K8401" s="12" t="n">
        <v>1050000</v>
      </c>
      <c r="L8401" s="8" t="inlineStr">
        <is>
          <t>Utah</t>
        </is>
      </c>
      <c r="M8401" s="13" t="n">
        <v>21396.23</v>
      </c>
      <c r="N8401" s="13" t="n"/>
      <c r="O8401" s="8" t="inlineStr">
        <is>
          <t>3 + at-fault claims - 5 yrs</t>
        </is>
      </c>
    </row>
    <row r="8402">
      <c r="A8402" s="8" t="inlineStr">
        <is>
          <t>fa7ac5b7-9eec-5ea5-8ca9-44405e0109ee</t>
        </is>
      </c>
      <c r="B8402" s="9" t="inlineStr">
        <is>
          <t>2026-05</t>
        </is>
      </c>
      <c r="C8402" s="10" t="n"/>
      <c r="D8402" s="9" t="inlineStr">
        <is>
          <t>Referred</t>
        </is>
      </c>
      <c r="E8402" s="8" t="inlineStr">
        <is>
          <t>Marisol Vasquez</t>
        </is>
      </c>
      <c r="F8402" s="11" t="n">
        <v>1966</v>
      </c>
      <c r="G8402" s="8" t="inlineStr">
        <is>
          <t>Mercedes-Benz</t>
        </is>
      </c>
      <c r="H8402" s="8" t="inlineStr">
        <is>
          <t>AMG GT</t>
        </is>
      </c>
      <c r="I8402" s="8" t="inlineStr">
        <is>
          <t>HY7RR3LY2GJ7V5LPV</t>
        </is>
      </c>
      <c r="J8402" s="8" t="inlineStr">
        <is>
          <t>02 - Sports / GT</t>
        </is>
      </c>
      <c r="K8402" s="12" t="n">
        <v>490000</v>
      </c>
      <c r="L8402" s="8" t="inlineStr">
        <is>
          <t>New Jersey</t>
        </is>
      </c>
      <c r="M8402" s="13" t="n">
        <v>6309.91</v>
      </c>
      <c r="N8402" s="13" t="n"/>
      <c r="O8402" s="8" t="inlineStr">
        <is>
          <t>1 theft / total loss claim</t>
        </is>
      </c>
    </row>
    <row r="8403">
      <c r="A8403" s="8" t="inlineStr">
        <is>
          <t>fca7d4cf-8658-52c2-9fcf-fd29a7f8e5e2</t>
        </is>
      </c>
      <c r="B8403" s="9" t="inlineStr">
        <is>
          <t>2026-05</t>
        </is>
      </c>
      <c r="C8403" s="10" t="n"/>
      <c r="D8403" s="9" t="inlineStr">
        <is>
          <t>Declined</t>
        </is>
      </c>
      <c r="E8403" s="8" t="inlineStr">
        <is>
          <t>Fenwick Underwood</t>
        </is>
      </c>
      <c r="F8403" s="11" t="n">
        <v>2006</v>
      </c>
      <c r="G8403" s="8" t="inlineStr">
        <is>
          <t>Jaguar</t>
        </is>
      </c>
      <c r="H8403" s="8" t="inlineStr">
        <is>
          <t>E-Type Series 1</t>
        </is>
      </c>
      <c r="I8403" s="8" t="inlineStr">
        <is>
          <t>J0Z8Z1M92AUKUGVT9</t>
        </is>
      </c>
      <c r="J8403" s="8" t="inlineStr">
        <is>
          <t>07 - Post-War Classic (1946-1972)</t>
        </is>
      </c>
      <c r="K8403" s="12" t="n">
        <v>990000</v>
      </c>
      <c r="L8403" s="8" t="inlineStr">
        <is>
          <t>Pennsylvania</t>
        </is>
      </c>
      <c r="M8403" s="13" t="n">
        <v>8032.08</v>
      </c>
      <c r="N8403" s="13" t="n"/>
      <c r="O8403" s="8" t="inlineStr">
        <is>
          <t>3 + at-fault claims - 5 yrs</t>
        </is>
      </c>
    </row>
    <row r="8404">
      <c r="A8404" s="8" t="inlineStr">
        <is>
          <t>fd615053-37af-5eaa-bafb-5a9dd33fbb43</t>
        </is>
      </c>
      <c r="B8404" s="9" t="inlineStr">
        <is>
          <t>2026-05</t>
        </is>
      </c>
      <c r="C8404" s="10" t="n"/>
      <c r="D8404" s="9" t="inlineStr">
        <is>
          <t>Declined</t>
        </is>
      </c>
      <c r="E8404" s="8" t="inlineStr">
        <is>
          <t>Aurelio Montoya</t>
        </is>
      </c>
      <c r="F8404" s="11" t="n">
        <v>1970</v>
      </c>
      <c r="G8404" s="8" t="inlineStr">
        <is>
          <t>Maserati</t>
        </is>
      </c>
      <c r="H8404" s="8" t="inlineStr">
        <is>
          <t>GranTurismo</t>
        </is>
      </c>
      <c r="I8404" s="8" t="inlineStr">
        <is>
          <t>JMS4WY7DTAMAHP1FK</t>
        </is>
      </c>
      <c r="J8404" s="8" t="inlineStr">
        <is>
          <t>02 - Sports / GT</t>
        </is>
      </c>
      <c r="K8404" s="12" t="n">
        <v>675000</v>
      </c>
      <c r="L8404" s="8" t="inlineStr">
        <is>
          <t>Tennessee</t>
        </is>
      </c>
      <c r="M8404" s="13" t="n">
        <v>8112.74</v>
      </c>
      <c r="N8404" s="13" t="n"/>
      <c r="O8404" s="8" t="inlineStr">
        <is>
          <t>3 + at-fault claims - 5 yrs</t>
        </is>
      </c>
    </row>
    <row r="8405">
      <c r="A8405" s="8" t="inlineStr">
        <is>
          <t>fdcabdc5-d70a-5b5e-a709-e509030553a9</t>
        </is>
      </c>
      <c r="B8405" s="9" t="inlineStr">
        <is>
          <t>2026-05</t>
        </is>
      </c>
      <c r="C8405" s="10" t="n"/>
      <c r="D8405" s="9" t="inlineStr">
        <is>
          <t>Referred</t>
        </is>
      </c>
      <c r="E8405" s="8" t="inlineStr">
        <is>
          <t>Beatrix Whitlock</t>
        </is>
      </c>
      <c r="F8405" s="11" t="n">
        <v>1979</v>
      </c>
      <c r="G8405" s="8" t="inlineStr">
        <is>
          <t>Bentley</t>
        </is>
      </c>
      <c r="H8405" s="8" t="inlineStr">
        <is>
          <t>Continental GT</t>
        </is>
      </c>
      <c r="I8405" s="8" t="inlineStr">
        <is>
          <t>SDR1R7RBV4GD5244Y</t>
        </is>
      </c>
      <c r="J8405" s="8" t="inlineStr">
        <is>
          <t>02 - Sports / GT</t>
        </is>
      </c>
      <c r="K8405" s="12" t="n">
        <v>645000</v>
      </c>
      <c r="L8405" s="8" t="inlineStr">
        <is>
          <t>Rhode Island</t>
        </is>
      </c>
      <c r="M8405" s="13" t="n">
        <v>10837.22</v>
      </c>
      <c r="N8405" s="13" t="n"/>
      <c r="O8405" s="8" t="inlineStr">
        <is>
          <t>Prior carrier non-renewal / cancellation</t>
        </is>
      </c>
    </row>
    <row r="8406">
      <c r="A8406" s="8" t="inlineStr">
        <is>
          <t>0084698b-437f-537a-9b77-7fa5f691be51</t>
        </is>
      </c>
      <c r="B8406" s="9" t="inlineStr">
        <is>
          <t>2026-06</t>
        </is>
      </c>
      <c r="C8406" s="10" t="n"/>
      <c r="D8406" s="9" t="inlineStr">
        <is>
          <t>Declined</t>
        </is>
      </c>
      <c r="E8406" s="8" t="inlineStr">
        <is>
          <t>Desmond Vasquez</t>
        </is>
      </c>
      <c r="F8406" s="11" t="n">
        <v>2023</v>
      </c>
      <c r="G8406" s="8" t="inlineStr">
        <is>
          <t>BMW</t>
        </is>
      </c>
      <c r="H8406" s="8" t="inlineStr">
        <is>
          <t>M8 Competition</t>
        </is>
      </c>
      <c r="I8406" s="8" t="inlineStr">
        <is>
          <t>60FFLSGDFCMX7WE5G</t>
        </is>
      </c>
      <c r="J8406" s="8" t="inlineStr">
        <is>
          <t>02 - Sports / GT</t>
        </is>
      </c>
      <c r="K8406" s="12" t="n">
        <v>490000</v>
      </c>
      <c r="L8406" s="8" t="inlineStr">
        <is>
          <t>Florida</t>
        </is>
      </c>
      <c r="M8406" s="13" t="n">
        <v>9846.23</v>
      </c>
      <c r="N8406" s="13" t="n"/>
      <c r="O8406" s="8" t="inlineStr">
        <is>
          <t>3 + at-fault claims - 5 yrs</t>
        </is>
      </c>
    </row>
    <row r="8407">
      <c r="A8407" s="8" t="inlineStr">
        <is>
          <t>00e1f793-8425-5e38-8519-dfff0d320064</t>
        </is>
      </c>
      <c r="B8407" s="9" t="inlineStr">
        <is>
          <t>2026-06</t>
        </is>
      </c>
      <c r="C8407" s="10" t="n"/>
      <c r="D8407" s="9" t="inlineStr">
        <is>
          <t>Declined</t>
        </is>
      </c>
      <c r="E8407" s="8" t="inlineStr">
        <is>
          <t>Saoirse Harrington</t>
        </is>
      </c>
      <c r="F8407" s="11" t="n">
        <v>1966</v>
      </c>
      <c r="G8407" s="8" t="inlineStr">
        <is>
          <t>BMW</t>
        </is>
      </c>
      <c r="H8407" s="8" t="inlineStr">
        <is>
          <t>M8 Competition</t>
        </is>
      </c>
      <c r="I8407" s="8" t="inlineStr">
        <is>
          <t>7WHG5B855AN1RLGHW</t>
        </is>
      </c>
      <c r="J8407" s="8" t="inlineStr">
        <is>
          <t>02 - Sports / GT</t>
        </is>
      </c>
      <c r="K8407" s="12" t="n">
        <v>295000</v>
      </c>
      <c r="L8407" s="8" t="inlineStr">
        <is>
          <t>New Jersey</t>
        </is>
      </c>
      <c r="M8407" s="13" t="n">
        <v>3798.82</v>
      </c>
      <c r="N8407" s="13" t="n"/>
      <c r="O8407" s="8" t="inlineStr">
        <is>
          <t>3 + at-fault claims - 5 yrs</t>
        </is>
      </c>
    </row>
    <row r="8408">
      <c r="A8408" s="8" t="inlineStr">
        <is>
          <t>0259ebe9-a5bb-58c5-aa48-582575df1063</t>
        </is>
      </c>
      <c r="B8408" s="9" t="inlineStr">
        <is>
          <t>2026-06</t>
        </is>
      </c>
      <c r="C8408" s="10" t="n"/>
      <c r="D8408" s="9" t="inlineStr">
        <is>
          <t>Referred</t>
        </is>
      </c>
      <c r="E8408" s="8" t="inlineStr">
        <is>
          <t>Fenwick Nakashima</t>
        </is>
      </c>
      <c r="F8408" s="11" t="n">
        <v>2004</v>
      </c>
      <c r="G8408" s="8" t="inlineStr">
        <is>
          <t>Porsche</t>
        </is>
      </c>
      <c r="H8408" s="8" t="inlineStr">
        <is>
          <t>911 Turbo S</t>
        </is>
      </c>
      <c r="I8408" s="8" t="inlineStr">
        <is>
          <t>570945HFGTDAZH5AR</t>
        </is>
      </c>
      <c r="J8408" s="8" t="inlineStr">
        <is>
          <t>02 - Sports / GT</t>
        </is>
      </c>
      <c r="K8408" s="12" t="n">
        <v>795000</v>
      </c>
      <c r="L8408" s="8" t="inlineStr">
        <is>
          <t>South Dakota</t>
        </is>
      </c>
      <c r="M8408" s="13" t="n">
        <v>10822.5</v>
      </c>
      <c r="N8408" s="13" t="n"/>
      <c r="O8408" s="8" t="inlineStr">
        <is>
          <t>2 at-fault claims - 5 yrs</t>
        </is>
      </c>
    </row>
    <row r="8409">
      <c r="A8409" s="8" t="inlineStr">
        <is>
          <t>0451465a-03c0-52cc-993a-64d91453e501</t>
        </is>
      </c>
      <c r="B8409" s="9" t="inlineStr">
        <is>
          <t>2026-06</t>
        </is>
      </c>
      <c r="C8409" s="10" t="n"/>
      <c r="D8409" s="9" t="inlineStr">
        <is>
          <t>Referred</t>
        </is>
      </c>
      <c r="E8409" s="8" t="inlineStr">
        <is>
          <t>Ingrid Fairweather</t>
        </is>
      </c>
      <c r="F8409" s="11" t="n">
        <v>1999</v>
      </c>
      <c r="G8409" s="8" t="inlineStr">
        <is>
          <t>Aston Martin</t>
        </is>
      </c>
      <c r="H8409" s="8" t="inlineStr">
        <is>
          <t>DB12</t>
        </is>
      </c>
      <c r="I8409" s="8" t="inlineStr">
        <is>
          <t>MF5R1B5HDPV5PZVPK</t>
        </is>
      </c>
      <c r="J8409" s="8" t="inlineStr">
        <is>
          <t>02 - Sports / GT</t>
        </is>
      </c>
      <c r="K8409" s="12" t="n">
        <v>1320000</v>
      </c>
      <c r="L8409" s="8" t="inlineStr">
        <is>
          <t>Florida</t>
        </is>
      </c>
      <c r="M8409" s="13" t="n">
        <v>19451.32</v>
      </c>
      <c r="N8409" s="13" t="n"/>
      <c r="O8409" s="8" t="inlineStr">
        <is>
          <t>2 at-fault claims - 5 yrs</t>
        </is>
      </c>
    </row>
    <row r="8410">
      <c r="A8410" s="8" t="inlineStr">
        <is>
          <t>059c66ae-10ea-5ee1-ac27-281a104bc009</t>
        </is>
      </c>
      <c r="B8410" s="9" t="inlineStr">
        <is>
          <t>2026-06</t>
        </is>
      </c>
      <c r="C8410" s="10" t="n"/>
      <c r="D8410" s="9" t="inlineStr">
        <is>
          <t>Referred</t>
        </is>
      </c>
      <c r="E8410" s="8" t="inlineStr">
        <is>
          <t>Wilhelmina Fairweather</t>
        </is>
      </c>
      <c r="F8410" s="11" t="n">
        <v>2010</v>
      </c>
      <c r="G8410" s="8" t="inlineStr">
        <is>
          <t>McLaren</t>
        </is>
      </c>
      <c r="H8410" s="8" t="inlineStr">
        <is>
          <t>750S</t>
        </is>
      </c>
      <c r="I8410" s="8" t="inlineStr">
        <is>
          <t>853RBTN5DZR6F5R36</t>
        </is>
      </c>
      <c r="J8410" s="8" t="inlineStr">
        <is>
          <t>03 - Supercar</t>
        </is>
      </c>
      <c r="K8410" s="12" t="n">
        <v>1100000</v>
      </c>
      <c r="L8410" s="8" t="inlineStr">
        <is>
          <t>California</t>
        </is>
      </c>
      <c r="M8410" s="13" t="n">
        <v>22415.09</v>
      </c>
      <c r="N8410" s="13" t="n"/>
      <c r="O8410" s="8" t="inlineStr">
        <is>
          <t>Prior carrier non-renewal / cancellation</t>
        </is>
      </c>
    </row>
    <row r="8411">
      <c r="A8411" s="8" t="inlineStr">
        <is>
          <t>05abd9dd-d65d-500d-8e68-b9e69eb0dc96</t>
        </is>
      </c>
      <c r="B8411" s="9" t="inlineStr">
        <is>
          <t>2026-06</t>
        </is>
      </c>
      <c r="C8411" s="10" t="n"/>
      <c r="D8411" s="9" t="inlineStr">
        <is>
          <t>Declined</t>
        </is>
      </c>
      <c r="E8411" s="8" t="inlineStr">
        <is>
          <t>Saoirse Castellanos</t>
        </is>
      </c>
      <c r="F8411" s="11" t="n">
        <v>2007</v>
      </c>
      <c r="G8411" s="8" t="inlineStr">
        <is>
          <t>BMW</t>
        </is>
      </c>
      <c r="H8411" s="8" t="inlineStr">
        <is>
          <t>M8 Competition</t>
        </is>
      </c>
      <c r="I8411" s="8" t="inlineStr">
        <is>
          <t>Y7TA4E3R9G36EUBFZ</t>
        </is>
      </c>
      <c r="J8411" s="8" t="inlineStr">
        <is>
          <t>02 - Sports / GT</t>
        </is>
      </c>
      <c r="K8411" s="12" t="n">
        <v>890000</v>
      </c>
      <c r="L8411" s="8" t="inlineStr">
        <is>
          <t>Louisiana</t>
        </is>
      </c>
      <c r="M8411" s="13" t="n">
        <v>13207.26</v>
      </c>
      <c r="N8411" s="13" t="n"/>
      <c r="O8411" s="8" t="inlineStr">
        <is>
          <t>3 + at-fault claims - 5 yrs</t>
        </is>
      </c>
    </row>
    <row r="8412">
      <c r="A8412" s="8" t="inlineStr">
        <is>
          <t>066b9074-72ec-5321-bd4b-f64b852b6873</t>
        </is>
      </c>
      <c r="B8412" s="9" t="inlineStr">
        <is>
          <t>2026-06</t>
        </is>
      </c>
      <c r="C8412" s="10" t="n"/>
      <c r="D8412" s="9" t="inlineStr">
        <is>
          <t>Referred</t>
        </is>
      </c>
      <c r="E8412" s="8" t="inlineStr">
        <is>
          <t>Priya Okonkwo</t>
        </is>
      </c>
      <c r="F8412" s="11" t="n">
        <v>1990</v>
      </c>
      <c r="G8412" s="8" t="inlineStr">
        <is>
          <t>BMW</t>
        </is>
      </c>
      <c r="H8412" s="8" t="inlineStr">
        <is>
          <t>M8 Competition</t>
        </is>
      </c>
      <c r="I8412" s="8" t="inlineStr">
        <is>
          <t>GFM4EE4XL95GKGRCA</t>
        </is>
      </c>
      <c r="J8412" s="8" t="inlineStr">
        <is>
          <t>02 - Sports / GT</t>
        </is>
      </c>
      <c r="K8412" s="12" t="n">
        <v>1225000</v>
      </c>
      <c r="L8412" s="8" t="inlineStr">
        <is>
          <t>Washington</t>
        </is>
      </c>
      <c r="M8412" s="13" t="n">
        <v>12203.77</v>
      </c>
      <c r="N8412" s="13" t="n"/>
      <c r="O8412" s="8" t="inlineStr">
        <is>
          <t>Prior carrier non-renewal / cancellation</t>
        </is>
      </c>
    </row>
    <row r="8413">
      <c r="A8413" s="8" t="inlineStr">
        <is>
          <t>06716f88-758e-5989-97a8-a8864dc6c20e</t>
        </is>
      </c>
      <c r="B8413" s="9" t="inlineStr">
        <is>
          <t>2026-06</t>
        </is>
      </c>
      <c r="C8413" s="10" t="n"/>
      <c r="D8413" s="9" t="inlineStr">
        <is>
          <t>Declined</t>
        </is>
      </c>
      <c r="E8413" s="8" t="inlineStr">
        <is>
          <t>Thaddeus Pennington</t>
        </is>
      </c>
      <c r="F8413" s="11" t="n">
        <v>2018</v>
      </c>
      <c r="G8413" s="8" t="inlineStr">
        <is>
          <t>Ferrari</t>
        </is>
      </c>
      <c r="H8413" s="8" t="inlineStr">
        <is>
          <t>296 GTB</t>
        </is>
      </c>
      <c r="I8413" s="8" t="inlineStr">
        <is>
          <t>R6H37LPMUGMMLYM85</t>
        </is>
      </c>
      <c r="J8413" s="8" t="inlineStr">
        <is>
          <t>03 - Supercar</t>
        </is>
      </c>
      <c r="K8413" s="12" t="n">
        <v>595000</v>
      </c>
      <c r="L8413" s="8" t="inlineStr">
        <is>
          <t>Kentucky</t>
        </is>
      </c>
      <c r="M8413" s="13" t="n">
        <v>14291.23</v>
      </c>
      <c r="N8413" s="13" t="n"/>
      <c r="O8413" s="8" t="inlineStr">
        <is>
          <t>3 + at-fault claims - 5 yrs</t>
        </is>
      </c>
    </row>
    <row r="8414">
      <c r="A8414" s="8" t="inlineStr">
        <is>
          <t>06959890-e386-582a-97fe-115da74c8c12</t>
        </is>
      </c>
      <c r="B8414" s="9" t="inlineStr">
        <is>
          <t>2026-06</t>
        </is>
      </c>
      <c r="C8414" s="10" t="n"/>
      <c r="D8414" s="9" t="inlineStr">
        <is>
          <t>Declined</t>
        </is>
      </c>
      <c r="E8414" s="8" t="inlineStr">
        <is>
          <t>Ottilie Harrington</t>
        </is>
      </c>
      <c r="F8414" s="11" t="n">
        <v>2014</v>
      </c>
      <c r="G8414" s="8" t="inlineStr">
        <is>
          <t>Lamborghini</t>
        </is>
      </c>
      <c r="H8414" s="8" t="inlineStr">
        <is>
          <t>Huracan EVO</t>
        </is>
      </c>
      <c r="I8414" s="8" t="inlineStr">
        <is>
          <t>KYPXPZGJ6RDEG1CGX</t>
        </is>
      </c>
      <c r="J8414" s="8" t="inlineStr">
        <is>
          <t>03 - Supercar</t>
        </is>
      </c>
      <c r="K8414" s="12" t="n">
        <v>540000</v>
      </c>
      <c r="L8414" s="8" t="inlineStr">
        <is>
          <t>New Mexico</t>
        </is>
      </c>
      <c r="M8414" s="13" t="n">
        <v>12389.43</v>
      </c>
      <c r="N8414" s="13" t="n"/>
      <c r="O8414" s="8" t="inlineStr">
        <is>
          <t>3 + at-fault claims - 5 yrs</t>
        </is>
      </c>
    </row>
    <row r="8415">
      <c r="A8415" s="8" t="inlineStr">
        <is>
          <t>075faa2c-ee8f-5526-96bd-0629bd0ac921</t>
        </is>
      </c>
      <c r="B8415" s="9" t="inlineStr">
        <is>
          <t>2026-06</t>
        </is>
      </c>
      <c r="C8415" s="10" t="n"/>
      <c r="D8415" s="9" t="inlineStr">
        <is>
          <t>Declined</t>
        </is>
      </c>
      <c r="E8415" s="8" t="inlineStr">
        <is>
          <t>Noor Delacroix</t>
        </is>
      </c>
      <c r="F8415" s="11" t="n">
        <v>1969</v>
      </c>
      <c r="G8415" s="8" t="inlineStr">
        <is>
          <t>Maserati</t>
        </is>
      </c>
      <c r="H8415" s="8" t="inlineStr">
        <is>
          <t>GranTurismo</t>
        </is>
      </c>
      <c r="I8415" s="8" t="inlineStr">
        <is>
          <t>88UA8BSM5T5R0AH31</t>
        </is>
      </c>
      <c r="J8415" s="8" t="inlineStr">
        <is>
          <t>02 - Sports / GT</t>
        </is>
      </c>
      <c r="K8415" s="12" t="n">
        <v>390000</v>
      </c>
      <c r="L8415" s="8" t="inlineStr">
        <is>
          <t>Florida</t>
        </is>
      </c>
      <c r="M8415" s="13" t="n">
        <v>7836.79</v>
      </c>
      <c r="N8415" s="13" t="n"/>
      <c r="O8415" s="8" t="inlineStr">
        <is>
          <t>3 + at-fault claims - 5 yrs</t>
        </is>
      </c>
    </row>
    <row r="8416">
      <c r="A8416" s="8" t="inlineStr">
        <is>
          <t>0862a764-5752-53c9-a833-78dbc1db4995</t>
        </is>
      </c>
      <c r="B8416" s="9" t="inlineStr">
        <is>
          <t>2026-06</t>
        </is>
      </c>
      <c r="C8416" s="10" t="n"/>
      <c r="D8416" s="9" t="inlineStr">
        <is>
          <t>Referred</t>
        </is>
      </c>
      <c r="E8416" s="8" t="inlineStr">
        <is>
          <t>Thaddeus Montoya</t>
        </is>
      </c>
      <c r="F8416" s="11" t="n">
        <v>2020</v>
      </c>
      <c r="G8416" s="8" t="inlineStr">
        <is>
          <t>Ferrari</t>
        </is>
      </c>
      <c r="H8416" s="8" t="inlineStr">
        <is>
          <t>SF90 Stradale</t>
        </is>
      </c>
      <c r="I8416" s="8" t="inlineStr">
        <is>
          <t>VUWKRLHT5VK8NG7MS</t>
        </is>
      </c>
      <c r="J8416" s="8" t="inlineStr">
        <is>
          <t>03 - Supercar</t>
        </is>
      </c>
      <c r="K8416" s="12" t="n">
        <v>380000</v>
      </c>
      <c r="L8416" s="8" t="inlineStr">
        <is>
          <t>California</t>
        </is>
      </c>
      <c r="M8416" s="13" t="n">
        <v>11131.13</v>
      </c>
      <c r="N8416" s="13" t="n"/>
      <c r="O8416" s="8" t="inlineStr">
        <is>
          <t>1 theft / total loss claim</t>
        </is>
      </c>
    </row>
    <row r="8417">
      <c r="A8417" s="8" t="inlineStr">
        <is>
          <t>08739a25-56b9-5c4c-9a3f-69903110efb2</t>
        </is>
      </c>
      <c r="B8417" s="9" t="inlineStr">
        <is>
          <t>2026-06</t>
        </is>
      </c>
      <c r="C8417" s="10" t="n"/>
      <c r="D8417" s="9" t="inlineStr">
        <is>
          <t>Declined</t>
        </is>
      </c>
      <c r="E8417" s="8" t="inlineStr">
        <is>
          <t>Marisol Vasquez</t>
        </is>
      </c>
      <c r="F8417" s="11" t="n">
        <v>1956</v>
      </c>
      <c r="G8417" s="8" t="inlineStr">
        <is>
          <t>Ferrari</t>
        </is>
      </c>
      <c r="H8417" s="8" t="inlineStr">
        <is>
          <t>SF90 Stradale</t>
        </is>
      </c>
      <c r="I8417" s="8" t="inlineStr">
        <is>
          <t>VAX89ZUE16Y4ZF8C1</t>
        </is>
      </c>
      <c r="J8417" s="8" t="inlineStr">
        <is>
          <t>03 - Supercar</t>
        </is>
      </c>
      <c r="K8417" s="12" t="n">
        <v>1345000</v>
      </c>
      <c r="L8417" s="8" t="inlineStr">
        <is>
          <t>Illinois</t>
        </is>
      </c>
      <c r="M8417" s="13" t="n">
        <v>27610.57</v>
      </c>
      <c r="N8417" s="13" t="n"/>
      <c r="O8417" s="8" t="inlineStr">
        <is>
          <t>3 + at-fault claims - 5 yrs</t>
        </is>
      </c>
    </row>
    <row r="8418">
      <c r="A8418" s="8" t="inlineStr">
        <is>
          <t>08e54541-735f-50df-a0c1-d9f9c5db3e77</t>
        </is>
      </c>
      <c r="B8418" s="9" t="inlineStr">
        <is>
          <t>2026-06</t>
        </is>
      </c>
      <c r="C8418" s="10" t="n"/>
      <c r="D8418" s="9" t="inlineStr">
        <is>
          <t>Referred</t>
        </is>
      </c>
      <c r="E8418" s="8" t="inlineStr">
        <is>
          <t>Aurelio Farkas</t>
        </is>
      </c>
      <c r="F8418" s="11" t="n">
        <v>2021</v>
      </c>
      <c r="G8418" s="8" t="inlineStr">
        <is>
          <t>Porsche</t>
        </is>
      </c>
      <c r="H8418" s="8" t="inlineStr">
        <is>
          <t>911 Turbo S</t>
        </is>
      </c>
      <c r="I8418" s="8" t="inlineStr">
        <is>
          <t>M460150PX1RKNN4TY</t>
        </is>
      </c>
      <c r="J8418" s="8" t="inlineStr">
        <is>
          <t>02 - Sports / GT</t>
        </is>
      </c>
      <c r="K8418" s="12" t="n">
        <v>275000</v>
      </c>
      <c r="L8418" s="8" t="inlineStr">
        <is>
          <t>South Carolina</t>
        </is>
      </c>
      <c r="M8418" s="13" t="n">
        <v>4825.47</v>
      </c>
      <c r="N8418" s="13" t="n"/>
      <c r="O8418" s="8" t="inlineStr">
        <is>
          <t>1 theft / total loss claim</t>
        </is>
      </c>
    </row>
    <row r="8419">
      <c r="A8419" s="8" t="inlineStr">
        <is>
          <t>09e26dcc-6b1c-5d23-a235-128c86e74b7c</t>
        </is>
      </c>
      <c r="B8419" s="9" t="inlineStr">
        <is>
          <t>2026-06</t>
        </is>
      </c>
      <c r="C8419" s="10" t="n"/>
      <c r="D8419" s="9" t="inlineStr">
        <is>
          <t>Declined</t>
        </is>
      </c>
      <c r="E8419" s="8" t="inlineStr">
        <is>
          <t>Ingrid Merriweather</t>
        </is>
      </c>
      <c r="F8419" s="11" t="n">
        <v>2014</v>
      </c>
      <c r="G8419" s="8" t="inlineStr">
        <is>
          <t>Porsche</t>
        </is>
      </c>
      <c r="H8419" s="8" t="inlineStr">
        <is>
          <t>911 Turbo S</t>
        </is>
      </c>
      <c r="I8419" s="8" t="inlineStr">
        <is>
          <t>1ZFR48HSR7WEV3D3C</t>
        </is>
      </c>
      <c r="J8419" s="8" t="inlineStr">
        <is>
          <t>02 - Sports / GT</t>
        </is>
      </c>
      <c r="K8419" s="12" t="n">
        <v>550000</v>
      </c>
      <c r="L8419" s="8" t="inlineStr">
        <is>
          <t>Florida</t>
        </is>
      </c>
      <c r="M8419" s="13" t="n">
        <v>9578.299999999999</v>
      </c>
      <c r="N8419" s="13" t="n"/>
      <c r="O8419" s="8" t="inlineStr">
        <is>
          <t>3 + at-fault claims - 5 yrs</t>
        </is>
      </c>
    </row>
    <row r="8420">
      <c r="A8420" s="8" t="inlineStr">
        <is>
          <t>0acab7bf-26f0-5f83-9670-4aa500921aae</t>
        </is>
      </c>
      <c r="B8420" s="9" t="inlineStr">
        <is>
          <t>2026-06</t>
        </is>
      </c>
      <c r="C8420" s="10" t="n"/>
      <c r="D8420" s="9" t="inlineStr">
        <is>
          <t>Declined</t>
        </is>
      </c>
      <c r="E8420" s="8" t="inlineStr">
        <is>
          <t>Callum Whitlock</t>
        </is>
      </c>
      <c r="F8420" s="11" t="n">
        <v>1956</v>
      </c>
      <c r="G8420" s="8" t="inlineStr">
        <is>
          <t>Lamborghini</t>
        </is>
      </c>
      <c r="H8420" s="8" t="inlineStr">
        <is>
          <t>Huracan EVO</t>
        </is>
      </c>
      <c r="I8420" s="8" t="inlineStr">
        <is>
          <t>5D13WCV31LDV2R7XK</t>
        </is>
      </c>
      <c r="J8420" s="8" t="inlineStr">
        <is>
          <t>03 - Supercar</t>
        </is>
      </c>
      <c r="K8420" s="12" t="n">
        <v>365000</v>
      </c>
      <c r="L8420" s="8" t="inlineStr">
        <is>
          <t>Arkansas</t>
        </is>
      </c>
      <c r="M8420" s="13" t="n">
        <v>10929.34</v>
      </c>
      <c r="N8420" s="13" t="n"/>
      <c r="O8420" s="8" t="inlineStr">
        <is>
          <t>3 + at-fault claims - 5 yrs</t>
        </is>
      </c>
    </row>
    <row r="8421">
      <c r="A8421" s="8" t="inlineStr">
        <is>
          <t>0b0547d5-3e6d-5ba6-b47f-7420d909978e</t>
        </is>
      </c>
      <c r="B8421" s="9" t="inlineStr">
        <is>
          <t>2026-06</t>
        </is>
      </c>
      <c r="C8421" s="10" t="n"/>
      <c r="D8421" s="9" t="inlineStr">
        <is>
          <t>Declined</t>
        </is>
      </c>
      <c r="E8421" s="8" t="inlineStr">
        <is>
          <t>Aurelio Merriweather</t>
        </is>
      </c>
      <c r="F8421" s="11" t="n">
        <v>1956</v>
      </c>
      <c r="G8421" s="8" t="inlineStr">
        <is>
          <t>Jaguar</t>
        </is>
      </c>
      <c r="H8421" s="8" t="inlineStr">
        <is>
          <t>E-Type Series 1</t>
        </is>
      </c>
      <c r="I8421" s="8" t="inlineStr">
        <is>
          <t>BCH31DDJWP5DDBRJK</t>
        </is>
      </c>
      <c r="J8421" s="8" t="inlineStr">
        <is>
          <t>07 - Post-War Classic (1946-1972)</t>
        </is>
      </c>
      <c r="K8421" s="12" t="n">
        <v>915000</v>
      </c>
      <c r="L8421" s="8" t="inlineStr">
        <is>
          <t>Texas</t>
        </is>
      </c>
      <c r="M8421" s="13" t="n">
        <v>8537.120000000001</v>
      </c>
      <c r="N8421" s="13" t="n"/>
      <c r="O8421" s="8" t="inlineStr">
        <is>
          <t>3 + at-fault claims - 5 yrs</t>
        </is>
      </c>
    </row>
    <row r="8422">
      <c r="A8422" s="8" t="inlineStr">
        <is>
          <t>0b7d1187-54dd-5f1d-8b85-eecdbb840d98</t>
        </is>
      </c>
      <c r="B8422" s="9" t="inlineStr">
        <is>
          <t>2026-06</t>
        </is>
      </c>
      <c r="C8422" s="10" t="n"/>
      <c r="D8422" s="9" t="inlineStr">
        <is>
          <t>Declined</t>
        </is>
      </c>
      <c r="E8422" s="8" t="inlineStr">
        <is>
          <t>Fenwick Delacroix</t>
        </is>
      </c>
      <c r="F8422" s="11" t="n">
        <v>1995</v>
      </c>
      <c r="G8422" s="8" t="inlineStr">
        <is>
          <t>Porsche</t>
        </is>
      </c>
      <c r="H8422" s="8" t="inlineStr">
        <is>
          <t>911 Turbo S</t>
        </is>
      </c>
      <c r="I8422" s="8" t="inlineStr">
        <is>
          <t>XUV2SNEHWC94YZCX9</t>
        </is>
      </c>
      <c r="J8422" s="8" t="inlineStr">
        <is>
          <t>02 - Sports / GT</t>
        </is>
      </c>
      <c r="K8422" s="12" t="n">
        <v>410000</v>
      </c>
      <c r="L8422" s="8" t="inlineStr">
        <is>
          <t>Wisconsin</t>
        </is>
      </c>
      <c r="M8422" s="13" t="n">
        <v>6962.26</v>
      </c>
      <c r="N8422" s="13" t="n"/>
      <c r="O8422" s="8" t="inlineStr">
        <is>
          <t>3 + at-fault claims - 5 yrs</t>
        </is>
      </c>
    </row>
    <row r="8423">
      <c r="A8423" s="8" t="inlineStr">
        <is>
          <t>0bf06aee-3ee5-5fd3-8d16-6a22c638e67a</t>
        </is>
      </c>
      <c r="B8423" s="9" t="inlineStr">
        <is>
          <t>2026-06</t>
        </is>
      </c>
      <c r="C8423" s="10" t="n"/>
      <c r="D8423" s="9" t="inlineStr">
        <is>
          <t>Referred</t>
        </is>
      </c>
      <c r="E8423" s="8" t="inlineStr">
        <is>
          <t>Emiliano Harrington</t>
        </is>
      </c>
      <c r="F8423" s="11" t="n">
        <v>1983</v>
      </c>
      <c r="G8423" s="8" t="inlineStr">
        <is>
          <t>Lamborghini</t>
        </is>
      </c>
      <c r="H8423" s="8" t="inlineStr">
        <is>
          <t>Huracan EVO</t>
        </is>
      </c>
      <c r="I8423" s="8" t="inlineStr">
        <is>
          <t>A1BZ57CJM7DFLLU7M</t>
        </is>
      </c>
      <c r="J8423" s="8" t="inlineStr">
        <is>
          <t>03 - Supercar</t>
        </is>
      </c>
      <c r="K8423" s="12" t="n">
        <v>170000</v>
      </c>
      <c r="L8423" s="8" t="inlineStr">
        <is>
          <t>Nevada</t>
        </is>
      </c>
      <c r="M8423" s="13" t="n">
        <v>5329.02</v>
      </c>
      <c r="N8423" s="13" t="n"/>
      <c r="O8423" s="8" t="inlineStr">
        <is>
          <t>1 at-fault claim over $100k</t>
        </is>
      </c>
    </row>
    <row r="8424">
      <c r="A8424" s="8" t="inlineStr">
        <is>
          <t>0d261adf-fc84-52ff-8a3c-60d8e982f677</t>
        </is>
      </c>
      <c r="B8424" s="9" t="inlineStr">
        <is>
          <t>2026-06</t>
        </is>
      </c>
      <c r="C8424" s="10" t="n"/>
      <c r="D8424" s="9" t="inlineStr">
        <is>
          <t>Declined</t>
        </is>
      </c>
      <c r="E8424" s="8" t="inlineStr">
        <is>
          <t>Saoirse Ashcombe</t>
        </is>
      </c>
      <c r="F8424" s="11" t="n">
        <v>1999</v>
      </c>
      <c r="G8424" s="8" t="inlineStr">
        <is>
          <t>Ferrari</t>
        </is>
      </c>
      <c r="H8424" s="8" t="inlineStr">
        <is>
          <t>SF90 Stradale</t>
        </is>
      </c>
      <c r="I8424" s="8" t="inlineStr">
        <is>
          <t>90Y55V4T9FX502F94</t>
        </is>
      </c>
      <c r="J8424" s="8" t="inlineStr">
        <is>
          <t>03 - Supercar</t>
        </is>
      </c>
      <c r="K8424" s="12" t="n">
        <v>690000</v>
      </c>
      <c r="L8424" s="8" t="inlineStr">
        <is>
          <t>California</t>
        </is>
      </c>
      <c r="M8424" s="13" t="n">
        <v>16696.7</v>
      </c>
      <c r="N8424" s="13" t="n"/>
      <c r="O8424" s="8" t="inlineStr">
        <is>
          <t>3 + at-fault claims - 5 yrs</t>
        </is>
      </c>
    </row>
    <row r="8425">
      <c r="A8425" s="8" t="inlineStr">
        <is>
          <t>0d7caf64-2554-548f-9524-5d66c45d04bb</t>
        </is>
      </c>
      <c r="B8425" s="9" t="inlineStr">
        <is>
          <t>2026-06</t>
        </is>
      </c>
      <c r="C8425" s="10" t="n"/>
      <c r="D8425" s="9" t="inlineStr">
        <is>
          <t>Declined</t>
        </is>
      </c>
      <c r="E8425" s="8" t="inlineStr">
        <is>
          <t>Callum Delacroix</t>
        </is>
      </c>
      <c r="F8425" s="11" t="n">
        <v>2006</v>
      </c>
      <c r="G8425" s="8" t="inlineStr">
        <is>
          <t>Bentley</t>
        </is>
      </c>
      <c r="H8425" s="8" t="inlineStr">
        <is>
          <t>Continental GT</t>
        </is>
      </c>
      <c r="I8425" s="8" t="inlineStr">
        <is>
          <t>H4NR1CLZ4P5EC7CFK</t>
        </is>
      </c>
      <c r="J8425" s="8" t="inlineStr">
        <is>
          <t>02 - Sports / GT</t>
        </is>
      </c>
      <c r="K8425" s="12" t="n">
        <v>445000</v>
      </c>
      <c r="L8425" s="8" t="inlineStr">
        <is>
          <t>New Jersey</t>
        </is>
      </c>
      <c r="M8425" s="13" t="n">
        <v>5730.42</v>
      </c>
      <c r="N8425" s="13" t="n"/>
      <c r="O8425" s="8" t="inlineStr">
        <is>
          <t>3 + at-fault claims - 5 yrs</t>
        </is>
      </c>
    </row>
    <row r="8426">
      <c r="A8426" s="8" t="inlineStr">
        <is>
          <t>0e6acb82-0a17-5792-a1a9-dd34990ea241</t>
        </is>
      </c>
      <c r="B8426" s="9" t="inlineStr">
        <is>
          <t>2026-06</t>
        </is>
      </c>
      <c r="C8426" s="10" t="n"/>
      <c r="D8426" s="9" t="inlineStr">
        <is>
          <t>Declined</t>
        </is>
      </c>
      <c r="E8426" s="8" t="inlineStr">
        <is>
          <t>Lorenzo Ashcombe</t>
        </is>
      </c>
      <c r="F8426" s="11" t="n">
        <v>1982</v>
      </c>
      <c r="G8426" s="8" t="inlineStr">
        <is>
          <t>McLaren</t>
        </is>
      </c>
      <c r="H8426" s="8" t="inlineStr">
        <is>
          <t>750S</t>
        </is>
      </c>
      <c r="I8426" s="8" t="inlineStr">
        <is>
          <t>7C0FESZUUNW5843WL</t>
        </is>
      </c>
      <c r="J8426" s="8" t="inlineStr">
        <is>
          <t>03 - Supercar</t>
        </is>
      </c>
      <c r="K8426" s="12" t="n">
        <v>1020000</v>
      </c>
      <c r="L8426" s="8" t="inlineStr">
        <is>
          <t>Washington</t>
        </is>
      </c>
      <c r="M8426" s="13" t="n">
        <v>14780.38</v>
      </c>
      <c r="N8426" s="13" t="n"/>
      <c r="O8426" s="8" t="inlineStr">
        <is>
          <t>3 + at-fault claims - 5 yrs</t>
        </is>
      </c>
    </row>
    <row r="8427">
      <c r="A8427" s="8" t="inlineStr">
        <is>
          <t>10901a2e-2dc3-5843-8892-b91257c7fd42</t>
        </is>
      </c>
      <c r="B8427" s="9" t="inlineStr">
        <is>
          <t>2026-06</t>
        </is>
      </c>
      <c r="C8427" s="10" t="n"/>
      <c r="D8427" s="9" t="inlineStr">
        <is>
          <t>Referred</t>
        </is>
      </c>
      <c r="E8427" s="8" t="inlineStr">
        <is>
          <t>Callum Rourke</t>
        </is>
      </c>
      <c r="F8427" s="11" t="n">
        <v>1973</v>
      </c>
      <c r="G8427" s="8" t="inlineStr">
        <is>
          <t>Bentley</t>
        </is>
      </c>
      <c r="H8427" s="8" t="inlineStr">
        <is>
          <t>Continental GT</t>
        </is>
      </c>
      <c r="I8427" s="8" t="inlineStr">
        <is>
          <t>6GTXR4XTGPTT3A1RR</t>
        </is>
      </c>
      <c r="J8427" s="8" t="inlineStr">
        <is>
          <t>02 - Sports / GT</t>
        </is>
      </c>
      <c r="K8427" s="12" t="n">
        <v>425000</v>
      </c>
      <c r="L8427" s="8" t="inlineStr">
        <is>
          <t>Washington</t>
        </is>
      </c>
      <c r="M8427" s="13" t="n">
        <v>5773.58</v>
      </c>
      <c r="N8427" s="13" t="n"/>
      <c r="O8427" s="8" t="inlineStr">
        <is>
          <t>Prior carrier non-renewal / cancellation</t>
        </is>
      </c>
    </row>
    <row r="8428">
      <c r="A8428" s="8" t="inlineStr">
        <is>
          <t>10bb7d6d-6335-5862-b297-808f1f78a757</t>
        </is>
      </c>
      <c r="B8428" s="9" t="inlineStr">
        <is>
          <t>2026-06</t>
        </is>
      </c>
      <c r="C8428" s="10" t="n"/>
      <c r="D8428" s="9" t="inlineStr">
        <is>
          <t>Declined</t>
        </is>
      </c>
      <c r="E8428" s="8" t="inlineStr">
        <is>
          <t>Anouk Vasquez</t>
        </is>
      </c>
      <c r="F8428" s="11" t="n">
        <v>2000</v>
      </c>
      <c r="G8428" s="8" t="inlineStr">
        <is>
          <t>Maserati</t>
        </is>
      </c>
      <c r="H8428" s="8" t="inlineStr">
        <is>
          <t>GranTurismo</t>
        </is>
      </c>
      <c r="I8428" s="8" t="inlineStr">
        <is>
          <t>8A4NN2463RH8CLZCB</t>
        </is>
      </c>
      <c r="J8428" s="8" t="inlineStr">
        <is>
          <t>02 - Sports / GT</t>
        </is>
      </c>
      <c r="K8428" s="12" t="n">
        <v>475000</v>
      </c>
      <c r="L8428" s="8" t="inlineStr">
        <is>
          <t>Indiana</t>
        </is>
      </c>
      <c r="M8428" s="13" t="n">
        <v>8267.690000000001</v>
      </c>
      <c r="N8428" s="13" t="n"/>
      <c r="O8428" s="8" t="inlineStr">
        <is>
          <t>3 + at-fault claims - 5 yrs</t>
        </is>
      </c>
    </row>
    <row r="8429">
      <c r="A8429" s="8" t="inlineStr">
        <is>
          <t>132e4214-8a03-5c4c-93b5-0f567c31c6ae</t>
        </is>
      </c>
      <c r="B8429" s="9" t="inlineStr">
        <is>
          <t>2026-06</t>
        </is>
      </c>
      <c r="C8429" s="10" t="n"/>
      <c r="D8429" s="9" t="inlineStr">
        <is>
          <t>Declined</t>
        </is>
      </c>
      <c r="E8429" s="8" t="inlineStr">
        <is>
          <t>Anouk Fairweather</t>
        </is>
      </c>
      <c r="F8429" s="11" t="n">
        <v>1955</v>
      </c>
      <c r="G8429" s="8" t="inlineStr">
        <is>
          <t>Porsche</t>
        </is>
      </c>
      <c r="H8429" s="8" t="inlineStr">
        <is>
          <t>911 Turbo S</t>
        </is>
      </c>
      <c r="I8429" s="8" t="inlineStr">
        <is>
          <t>1U4RB5UL7XSCCNJUH</t>
        </is>
      </c>
      <c r="J8429" s="8" t="inlineStr">
        <is>
          <t>02 - Sports / GT</t>
        </is>
      </c>
      <c r="K8429" s="12" t="n">
        <v>1005000</v>
      </c>
      <c r="L8429" s="8" t="inlineStr">
        <is>
          <t>California</t>
        </is>
      </c>
      <c r="M8429" s="13" t="n">
        <v>14079.48</v>
      </c>
      <c r="N8429" s="13" t="n"/>
      <c r="O8429" s="8" t="inlineStr">
        <is>
          <t>3 + at-fault claims - 5 yrs</t>
        </is>
      </c>
    </row>
    <row r="8430">
      <c r="A8430" s="8" t="inlineStr">
        <is>
          <t>135e9407-caba-5cf0-be83-73f53e6f56af</t>
        </is>
      </c>
      <c r="B8430" s="9" t="inlineStr">
        <is>
          <t>2026-06</t>
        </is>
      </c>
      <c r="C8430" s="10" t="n"/>
      <c r="D8430" s="9" t="inlineStr">
        <is>
          <t>Declined</t>
        </is>
      </c>
      <c r="E8430" s="8" t="inlineStr">
        <is>
          <t>Lorenzo Nakashima</t>
        </is>
      </c>
      <c r="F8430" s="11" t="n">
        <v>1999</v>
      </c>
      <c r="G8430" s="8" t="inlineStr">
        <is>
          <t>Ferrari</t>
        </is>
      </c>
      <c r="H8430" s="8" t="inlineStr">
        <is>
          <t>SF90 Stradale</t>
        </is>
      </c>
      <c r="I8430" s="8" t="inlineStr">
        <is>
          <t>S0X13H2DE988LNRLX</t>
        </is>
      </c>
      <c r="J8430" s="8" t="inlineStr">
        <is>
          <t>03 - Supercar</t>
        </is>
      </c>
      <c r="K8430" s="12" t="n">
        <v>1035000</v>
      </c>
      <c r="L8430" s="8" t="inlineStr">
        <is>
          <t>Washington</t>
        </is>
      </c>
      <c r="M8430" s="13" t="n">
        <v>14997.74</v>
      </c>
      <c r="N8430" s="13" t="n"/>
      <c r="O8430" s="8" t="inlineStr">
        <is>
          <t>3 + at-fault claims - 5 yrs</t>
        </is>
      </c>
    </row>
    <row r="8431">
      <c r="A8431" s="8" t="inlineStr">
        <is>
          <t>139bda4c-7e7a-503e-ad98-6c5d2f0deab6</t>
        </is>
      </c>
      <c r="B8431" s="9" t="inlineStr">
        <is>
          <t>2026-06</t>
        </is>
      </c>
      <c r="C8431" s="10" t="n"/>
      <c r="D8431" s="9" t="inlineStr">
        <is>
          <t>Referred</t>
        </is>
      </c>
      <c r="E8431" s="8" t="inlineStr">
        <is>
          <t>Horace Kingsford</t>
        </is>
      </c>
      <c r="F8431" s="11" t="n">
        <v>1972</v>
      </c>
      <c r="G8431" s="8" t="inlineStr">
        <is>
          <t>Jaguar</t>
        </is>
      </c>
      <c r="H8431" s="8" t="inlineStr">
        <is>
          <t>E-Type Series 1</t>
        </is>
      </c>
      <c r="I8431" s="8" t="inlineStr">
        <is>
          <t>VMUDABVCA9D72FME8</t>
        </is>
      </c>
      <c r="J8431" s="8" t="inlineStr">
        <is>
          <t>07 - Post-War Classic (1946-1972)</t>
        </is>
      </c>
      <c r="K8431" s="12" t="n">
        <v>1220000</v>
      </c>
      <c r="L8431" s="8" t="inlineStr">
        <is>
          <t>Colorado</t>
        </is>
      </c>
      <c r="M8431" s="13" t="n">
        <v>9621.889999999999</v>
      </c>
      <c r="N8431" s="13" t="n"/>
      <c r="O8431" s="8" t="inlineStr">
        <is>
          <t>2 at-fault claims - 5 yrs</t>
        </is>
      </c>
    </row>
    <row r="8432">
      <c r="A8432" s="8" t="inlineStr">
        <is>
          <t>13b43466-67fa-5b95-9bc6-e2621011b556</t>
        </is>
      </c>
      <c r="B8432" s="9" t="inlineStr">
        <is>
          <t>2026-06</t>
        </is>
      </c>
      <c r="C8432" s="10" t="n"/>
      <c r="D8432" s="9" t="inlineStr">
        <is>
          <t>Referred</t>
        </is>
      </c>
      <c r="E8432" s="8" t="inlineStr">
        <is>
          <t>Wilhelmina Rourke</t>
        </is>
      </c>
      <c r="F8432" s="11" t="n">
        <v>2009</v>
      </c>
      <c r="G8432" s="8" t="inlineStr">
        <is>
          <t>Porsche</t>
        </is>
      </c>
      <c r="H8432" s="8" t="inlineStr">
        <is>
          <t>911 Turbo S</t>
        </is>
      </c>
      <c r="I8432" s="8" t="inlineStr">
        <is>
          <t>3DJ8FNS7WS65YHK6R</t>
        </is>
      </c>
      <c r="J8432" s="8" t="inlineStr">
        <is>
          <t>02 - Sports / GT</t>
        </is>
      </c>
      <c r="K8432" s="12" t="n">
        <v>475000</v>
      </c>
      <c r="L8432" s="8" t="inlineStr">
        <is>
          <t>Michigan</t>
        </is>
      </c>
      <c r="M8432" s="13" t="n">
        <v>10418.63</v>
      </c>
      <c r="N8432" s="13" t="n"/>
      <c r="O8432" s="8" t="inlineStr">
        <is>
          <t>2 at-fault claims - 5 yrs</t>
        </is>
      </c>
    </row>
    <row r="8433">
      <c r="A8433" s="8" t="inlineStr">
        <is>
          <t>13be360c-b2d9-5ef7-ad27-32caac8c1dae</t>
        </is>
      </c>
      <c r="B8433" s="9" t="inlineStr">
        <is>
          <t>2026-06</t>
        </is>
      </c>
      <c r="C8433" s="10" t="n"/>
      <c r="D8433" s="9" t="inlineStr">
        <is>
          <t>Referred</t>
        </is>
      </c>
      <c r="E8433" s="8" t="inlineStr">
        <is>
          <t>Fenwick Chattopadhyay</t>
        </is>
      </c>
      <c r="F8433" s="11" t="n">
        <v>1965</v>
      </c>
      <c r="G8433" s="8" t="inlineStr">
        <is>
          <t>Aston Martin</t>
        </is>
      </c>
      <c r="H8433" s="8" t="inlineStr">
        <is>
          <t>DB12</t>
        </is>
      </c>
      <c r="I8433" s="8" t="inlineStr">
        <is>
          <t>ZFNCH5Z28BSW0BW55</t>
        </is>
      </c>
      <c r="J8433" s="8" t="inlineStr">
        <is>
          <t>02 - Sports / GT</t>
        </is>
      </c>
      <c r="K8433" s="12" t="n">
        <v>680000</v>
      </c>
      <c r="L8433" s="8" t="inlineStr">
        <is>
          <t>Texas</t>
        </is>
      </c>
      <c r="M8433" s="13" t="n">
        <v>9590.57</v>
      </c>
      <c r="N8433" s="13" t="n"/>
      <c r="O8433" s="8" t="inlineStr">
        <is>
          <t>1 theft / total loss claim</t>
        </is>
      </c>
    </row>
    <row r="8434">
      <c r="A8434" s="8" t="inlineStr">
        <is>
          <t>159a765a-60aa-53f5-92b9-5d684565225b</t>
        </is>
      </c>
      <c r="B8434" s="9" t="inlineStr">
        <is>
          <t>2026-06</t>
        </is>
      </c>
      <c r="C8434" s="10" t="n"/>
      <c r="D8434" s="9" t="inlineStr">
        <is>
          <t>Declined</t>
        </is>
      </c>
      <c r="E8434" s="8" t="inlineStr">
        <is>
          <t>Mireille Nakashima</t>
        </is>
      </c>
      <c r="F8434" s="11" t="n">
        <v>1995</v>
      </c>
      <c r="G8434" s="8" t="inlineStr">
        <is>
          <t>McLaren</t>
        </is>
      </c>
      <c r="H8434" s="8" t="inlineStr">
        <is>
          <t>750S</t>
        </is>
      </c>
      <c r="I8434" s="8" t="inlineStr">
        <is>
          <t>8F65LMTU2TNARUYKP</t>
        </is>
      </c>
      <c r="J8434" s="8" t="inlineStr">
        <is>
          <t>03 - Supercar</t>
        </is>
      </c>
      <c r="K8434" s="12" t="n">
        <v>600000</v>
      </c>
      <c r="L8434" s="8" t="inlineStr">
        <is>
          <t>Mississippi</t>
        </is>
      </c>
      <c r="M8434" s="13" t="n">
        <v>12798.11</v>
      </c>
      <c r="N8434" s="13" t="n"/>
      <c r="O8434" s="8" t="inlineStr">
        <is>
          <t>3 + at-fault claims - 5 yrs</t>
        </is>
      </c>
    </row>
    <row r="8435">
      <c r="A8435" s="8" t="inlineStr">
        <is>
          <t>16210cd1-941e-5f45-a4df-5e40dc60393a</t>
        </is>
      </c>
      <c r="B8435" s="9" t="inlineStr">
        <is>
          <t>2026-06</t>
        </is>
      </c>
      <c r="C8435" s="10" t="n"/>
      <c r="D8435" s="9" t="inlineStr">
        <is>
          <t>Declined</t>
        </is>
      </c>
      <c r="E8435" s="8" t="inlineStr">
        <is>
          <t>Wilhelmina Underwood</t>
        </is>
      </c>
      <c r="F8435" s="11" t="n">
        <v>1965</v>
      </c>
      <c r="G8435" s="8" t="inlineStr">
        <is>
          <t>McLaren</t>
        </is>
      </c>
      <c r="H8435" s="8" t="inlineStr">
        <is>
          <t>750S</t>
        </is>
      </c>
      <c r="I8435" s="8" t="inlineStr">
        <is>
          <t>9ZA9AXTY6STLLYFZ9</t>
        </is>
      </c>
      <c r="J8435" s="8" t="inlineStr">
        <is>
          <t>03 - Supercar</t>
        </is>
      </c>
      <c r="K8435" s="12" t="n">
        <v>610000</v>
      </c>
      <c r="L8435" s="8" t="inlineStr">
        <is>
          <t>Kentucky</t>
        </is>
      </c>
      <c r="M8435" s="13" t="n">
        <v>14651.51</v>
      </c>
      <c r="N8435" s="13" t="n"/>
      <c r="O8435" s="8" t="inlineStr">
        <is>
          <t>3 + at-fault claims - 5 yrs</t>
        </is>
      </c>
    </row>
    <row r="8436">
      <c r="A8436" s="8" t="inlineStr">
        <is>
          <t>16563812-3a10-5ad6-a4fd-a19add8a2f61</t>
        </is>
      </c>
      <c r="B8436" s="9" t="inlineStr">
        <is>
          <t>2026-06</t>
        </is>
      </c>
      <c r="C8436" s="10" t="n"/>
      <c r="D8436" s="9" t="inlineStr">
        <is>
          <t>Declined</t>
        </is>
      </c>
      <c r="E8436" s="8" t="inlineStr">
        <is>
          <t>Horace Delacroix</t>
        </is>
      </c>
      <c r="F8436" s="11" t="n">
        <v>1975</v>
      </c>
      <c r="G8436" s="8" t="inlineStr">
        <is>
          <t>Bentley</t>
        </is>
      </c>
      <c r="H8436" s="8" t="inlineStr">
        <is>
          <t>Continental GT</t>
        </is>
      </c>
      <c r="I8436" s="8" t="inlineStr">
        <is>
          <t>EHBE3PWSRKMGPRA4E</t>
        </is>
      </c>
      <c r="J8436" s="8" t="inlineStr">
        <is>
          <t>02 - Sports / GT</t>
        </is>
      </c>
      <c r="K8436" s="12" t="n">
        <v>225000</v>
      </c>
      <c r="L8436" s="8" t="inlineStr">
        <is>
          <t>Alaska</t>
        </is>
      </c>
      <c r="M8436" s="13" t="n">
        <v>4452.45</v>
      </c>
      <c r="N8436" s="13" t="n"/>
      <c r="O8436" s="8" t="inlineStr">
        <is>
          <t>3 + at-fault claims - 5 yrs</t>
        </is>
      </c>
    </row>
    <row r="8437">
      <c r="A8437" s="8" t="inlineStr">
        <is>
          <t>1968b523-fe74-55ad-bd96-d9c780d88fa5</t>
        </is>
      </c>
      <c r="B8437" s="9" t="inlineStr">
        <is>
          <t>2026-06</t>
        </is>
      </c>
      <c r="C8437" s="10" t="n"/>
      <c r="D8437" s="9" t="inlineStr">
        <is>
          <t>Declined</t>
        </is>
      </c>
      <c r="E8437" s="8" t="inlineStr">
        <is>
          <t>Callum Blackwood</t>
        </is>
      </c>
      <c r="F8437" s="11" t="n">
        <v>1973</v>
      </c>
      <c r="G8437" s="8" t="inlineStr">
        <is>
          <t>Aston Martin</t>
        </is>
      </c>
      <c r="H8437" s="8" t="inlineStr">
        <is>
          <t>DB5</t>
        </is>
      </c>
      <c r="I8437" s="8" t="inlineStr">
        <is>
          <t>LUTRTRGWNDSJF37KX</t>
        </is>
      </c>
      <c r="J8437" s="8" t="inlineStr">
        <is>
          <t>07 - Post-War Classic (1946-1972)</t>
        </is>
      </c>
      <c r="K8437" s="12" t="n">
        <v>415000</v>
      </c>
      <c r="L8437" s="8" t="inlineStr">
        <is>
          <t>Florida</t>
        </is>
      </c>
      <c r="M8437" s="13" t="n">
        <v>5337.06</v>
      </c>
      <c r="N8437" s="13" t="n"/>
      <c r="O8437" s="8" t="inlineStr">
        <is>
          <t>3 + at-fault claims - 5 yrs</t>
        </is>
      </c>
    </row>
    <row r="8438">
      <c r="A8438" s="8" t="inlineStr">
        <is>
          <t>1ba95faa-8ec6-55db-8caf-e8a751b2ebe9</t>
        </is>
      </c>
      <c r="B8438" s="9" t="inlineStr">
        <is>
          <t>2026-06</t>
        </is>
      </c>
      <c r="C8438" s="10" t="n"/>
      <c r="D8438" s="9" t="inlineStr">
        <is>
          <t>Declined</t>
        </is>
      </c>
      <c r="E8438" s="8" t="inlineStr">
        <is>
          <t>Ottilie Okonkwo</t>
        </is>
      </c>
      <c r="F8438" s="11" t="n">
        <v>1987</v>
      </c>
      <c r="G8438" s="8" t="inlineStr">
        <is>
          <t>Ferrari</t>
        </is>
      </c>
      <c r="H8438" s="8" t="inlineStr">
        <is>
          <t>275 GTB/4</t>
        </is>
      </c>
      <c r="I8438" s="8" t="inlineStr">
        <is>
          <t>BXSNYSXC1GZH99E19</t>
        </is>
      </c>
      <c r="J8438" s="8" t="inlineStr">
        <is>
          <t>07 - Post-War Classic (1946-1972)</t>
        </is>
      </c>
      <c r="K8438" s="12" t="n">
        <v>480000</v>
      </c>
      <c r="L8438" s="8" t="inlineStr">
        <is>
          <t>Rhode Island</t>
        </is>
      </c>
      <c r="M8438" s="13" t="n">
        <v>5955.62</v>
      </c>
      <c r="N8438" s="13" t="n"/>
      <c r="O8438" s="8" t="inlineStr">
        <is>
          <t>3 + at-fault claims - 5 yrs</t>
        </is>
      </c>
    </row>
    <row r="8439">
      <c r="A8439" s="8" t="inlineStr">
        <is>
          <t>1bda52c9-a977-5885-bda8-8a30e657c715</t>
        </is>
      </c>
      <c r="B8439" s="9" t="inlineStr">
        <is>
          <t>2026-06</t>
        </is>
      </c>
      <c r="C8439" s="10" t="n"/>
      <c r="D8439" s="9" t="inlineStr">
        <is>
          <t>Referred</t>
        </is>
      </c>
      <c r="E8439" s="8" t="inlineStr">
        <is>
          <t>Wilhelmina Okonkwo</t>
        </is>
      </c>
      <c r="F8439" s="11" t="n">
        <v>1968</v>
      </c>
      <c r="G8439" s="8" t="inlineStr">
        <is>
          <t>BMW</t>
        </is>
      </c>
      <c r="H8439" s="8" t="inlineStr">
        <is>
          <t>M8 Competition</t>
        </is>
      </c>
      <c r="I8439" s="8" t="inlineStr">
        <is>
          <t>0MTDGHYLE30LM83SH</t>
        </is>
      </c>
      <c r="J8439" s="8" t="inlineStr">
        <is>
          <t>02 - Sports / GT</t>
        </is>
      </c>
      <c r="K8439" s="12" t="n">
        <v>225000</v>
      </c>
      <c r="L8439" s="8" t="inlineStr">
        <is>
          <t>Montana</t>
        </is>
      </c>
      <c r="M8439" s="13" t="n">
        <v>3632.26</v>
      </c>
      <c r="N8439" s="13" t="n"/>
      <c r="O8439" s="8" t="inlineStr">
        <is>
          <t>1 theft / total loss claim</t>
        </is>
      </c>
    </row>
    <row r="8440">
      <c r="A8440" s="8" t="inlineStr">
        <is>
          <t>1e7b28e6-cadd-5230-8faf-c34f91231116</t>
        </is>
      </c>
      <c r="B8440" s="9" t="inlineStr">
        <is>
          <t>2026-06</t>
        </is>
      </c>
      <c r="C8440" s="10" t="n"/>
      <c r="D8440" s="9" t="inlineStr">
        <is>
          <t>Referred</t>
        </is>
      </c>
      <c r="E8440" s="8" t="inlineStr">
        <is>
          <t>Sunniva Blackwood</t>
        </is>
      </c>
      <c r="F8440" s="11" t="n">
        <v>1967</v>
      </c>
      <c r="G8440" s="8" t="inlineStr">
        <is>
          <t>BMW</t>
        </is>
      </c>
      <c r="H8440" s="8" t="inlineStr">
        <is>
          <t>M8 Competition</t>
        </is>
      </c>
      <c r="I8440" s="8" t="inlineStr">
        <is>
          <t>R3E6SZPVHDX63XMLP</t>
        </is>
      </c>
      <c r="J8440" s="8" t="inlineStr">
        <is>
          <t>02 - Sports / GT</t>
        </is>
      </c>
      <c r="K8440" s="12" t="n">
        <v>895000</v>
      </c>
      <c r="L8440" s="8" t="inlineStr">
        <is>
          <t>Washington</t>
        </is>
      </c>
      <c r="M8440" s="13" t="n">
        <v>10537.36</v>
      </c>
      <c r="N8440" s="13" t="n"/>
      <c r="O8440" s="8" t="inlineStr">
        <is>
          <t>2 at-fault claims - 5 yrs</t>
        </is>
      </c>
    </row>
    <row r="8441">
      <c r="A8441" s="8" t="inlineStr">
        <is>
          <t>1e972b2c-6ad1-58d3-98d4-17716df6ed53</t>
        </is>
      </c>
      <c r="B8441" s="9" t="inlineStr">
        <is>
          <t>2026-06</t>
        </is>
      </c>
      <c r="C8441" s="10" t="n"/>
      <c r="D8441" s="9" t="inlineStr">
        <is>
          <t>Declined</t>
        </is>
      </c>
      <c r="E8441" s="8" t="inlineStr">
        <is>
          <t>Sunniva Whitlock</t>
        </is>
      </c>
      <c r="F8441" s="11" t="n">
        <v>1972</v>
      </c>
      <c r="G8441" s="8" t="inlineStr">
        <is>
          <t>Bentley</t>
        </is>
      </c>
      <c r="H8441" s="8" t="inlineStr">
        <is>
          <t>Continental GT</t>
        </is>
      </c>
      <c r="I8441" s="8" t="inlineStr">
        <is>
          <t>MMAHAWPP34L63FSF7</t>
        </is>
      </c>
      <c r="J8441" s="8" t="inlineStr">
        <is>
          <t>02 - Sports / GT</t>
        </is>
      </c>
      <c r="K8441" s="12" t="n">
        <v>400000</v>
      </c>
      <c r="L8441" s="8" t="inlineStr">
        <is>
          <t>West Virginia</t>
        </is>
      </c>
      <c r="M8441" s="13" t="n">
        <v>7528.3</v>
      </c>
      <c r="N8441" s="13" t="n"/>
      <c r="O8441" s="8" t="inlineStr">
        <is>
          <t>3 + at-fault claims - 5 yrs</t>
        </is>
      </c>
    </row>
    <row r="8442">
      <c r="A8442" s="8" t="inlineStr">
        <is>
          <t>1ec04db7-74ac-5af5-be5c-27116879cc3e</t>
        </is>
      </c>
      <c r="B8442" s="9" t="inlineStr">
        <is>
          <t>2026-06</t>
        </is>
      </c>
      <c r="C8442" s="10" t="n"/>
      <c r="D8442" s="9" t="inlineStr">
        <is>
          <t>Referred</t>
        </is>
      </c>
      <c r="E8442" s="8" t="inlineStr">
        <is>
          <t>Thaddeus Underwood</t>
        </is>
      </c>
      <c r="F8442" s="11" t="n">
        <v>1984</v>
      </c>
      <c r="G8442" s="8" t="inlineStr">
        <is>
          <t>Aston Martin</t>
        </is>
      </c>
      <c r="H8442" s="8" t="inlineStr">
        <is>
          <t>DB5</t>
        </is>
      </c>
      <c r="I8442" s="8" t="inlineStr">
        <is>
          <t>7ZD9LY13R2LZ4WWAS</t>
        </is>
      </c>
      <c r="J8442" s="8" t="inlineStr">
        <is>
          <t>07 - Post-War Classic (1946-1972)</t>
        </is>
      </c>
      <c r="K8442" s="12" t="n">
        <v>420000</v>
      </c>
      <c r="L8442" s="8" t="inlineStr">
        <is>
          <t>Alabama</t>
        </is>
      </c>
      <c r="M8442" s="13" t="n">
        <v>4830.79</v>
      </c>
      <c r="N8442" s="13" t="n"/>
      <c r="O8442" s="8" t="inlineStr">
        <is>
          <t>2 at-fault claims - 5 yrs</t>
        </is>
      </c>
    </row>
    <row r="8443">
      <c r="A8443" s="8" t="inlineStr">
        <is>
          <t>1f0598a5-9177-57e2-a5d2-72f8e0db9b6f</t>
        </is>
      </c>
      <c r="B8443" s="9" t="inlineStr">
        <is>
          <t>2026-06</t>
        </is>
      </c>
      <c r="C8443" s="10" t="n"/>
      <c r="D8443" s="9" t="inlineStr">
        <is>
          <t>Declined</t>
        </is>
      </c>
      <c r="E8443" s="8" t="inlineStr">
        <is>
          <t>Wilhelmina Larsson</t>
        </is>
      </c>
      <c r="F8443" s="11" t="n">
        <v>2001</v>
      </c>
      <c r="G8443" s="8" t="inlineStr">
        <is>
          <t>Ferrari</t>
        </is>
      </c>
      <c r="H8443" s="8" t="inlineStr">
        <is>
          <t>SF90 Stradale</t>
        </is>
      </c>
      <c r="I8443" s="8" t="inlineStr">
        <is>
          <t>T91YF1DJS9X0J0W5X</t>
        </is>
      </c>
      <c r="J8443" s="8" t="inlineStr">
        <is>
          <t>03 - Supercar</t>
        </is>
      </c>
      <c r="K8443" s="12" t="n">
        <v>1845000</v>
      </c>
      <c r="L8443" s="8" t="inlineStr">
        <is>
          <t>Rhode Island</t>
        </is>
      </c>
      <c r="M8443" s="13" t="n">
        <v>38153.21</v>
      </c>
      <c r="N8443" s="13" t="n"/>
      <c r="O8443" s="8" t="inlineStr">
        <is>
          <t>3 + at-fault claims - 5 yrs</t>
        </is>
      </c>
    </row>
    <row r="8444">
      <c r="A8444" s="8" t="inlineStr">
        <is>
          <t>207d4657-39b6-51fc-9dc0-8e290557a43b</t>
        </is>
      </c>
      <c r="B8444" s="9" t="inlineStr">
        <is>
          <t>2026-06</t>
        </is>
      </c>
      <c r="C8444" s="10" t="n"/>
      <c r="D8444" s="9" t="inlineStr">
        <is>
          <t>Declined</t>
        </is>
      </c>
      <c r="E8444" s="8" t="inlineStr">
        <is>
          <t>Beatrix Chattopadhyay</t>
        </is>
      </c>
      <c r="F8444" s="11" t="n">
        <v>1991</v>
      </c>
      <c r="G8444" s="8" t="inlineStr">
        <is>
          <t>Porsche</t>
        </is>
      </c>
      <c r="H8444" s="8" t="inlineStr">
        <is>
          <t>911 Turbo S</t>
        </is>
      </c>
      <c r="I8444" s="8" t="inlineStr">
        <is>
          <t>8E3ZMY78YKTUENW6N</t>
        </is>
      </c>
      <c r="J8444" s="8" t="inlineStr">
        <is>
          <t>02 - Sports / GT</t>
        </is>
      </c>
      <c r="K8444" s="12" t="n">
        <v>205000</v>
      </c>
      <c r="L8444" s="8" t="inlineStr">
        <is>
          <t>Michigan</t>
        </is>
      </c>
      <c r="M8444" s="13" t="n">
        <v>5515.66</v>
      </c>
      <c r="N8444" s="13" t="n"/>
      <c r="O8444" s="8" t="inlineStr">
        <is>
          <t>3 + at-fault claims - 5 yrs</t>
        </is>
      </c>
    </row>
    <row r="8445">
      <c r="A8445" s="8" t="inlineStr">
        <is>
          <t>227636a8-b297-57d1-a6a9-eb2e10431818</t>
        </is>
      </c>
      <c r="B8445" s="9" t="inlineStr">
        <is>
          <t>2026-06</t>
        </is>
      </c>
      <c r="C8445" s="10" t="n"/>
      <c r="D8445" s="9" t="inlineStr">
        <is>
          <t>Declined</t>
        </is>
      </c>
      <c r="E8445" s="8" t="inlineStr">
        <is>
          <t>Anouk Blackwood</t>
        </is>
      </c>
      <c r="F8445" s="11" t="n">
        <v>2008</v>
      </c>
      <c r="G8445" s="8" t="inlineStr">
        <is>
          <t>Mercedes-Benz</t>
        </is>
      </c>
      <c r="H8445" s="8" t="inlineStr">
        <is>
          <t>280SL Pagoda</t>
        </is>
      </c>
      <c r="I8445" s="8" t="inlineStr">
        <is>
          <t>CM7RXW8TABSTSHEXH</t>
        </is>
      </c>
      <c r="J8445" s="8" t="inlineStr">
        <is>
          <t>07 - Post-War Classic (1946-1972)</t>
        </is>
      </c>
      <c r="K8445" s="12" t="n">
        <v>960000</v>
      </c>
      <c r="L8445" s="8" t="inlineStr">
        <is>
          <t>Pennsylvania</t>
        </is>
      </c>
      <c r="M8445" s="13" t="n">
        <v>7788.68</v>
      </c>
      <c r="N8445" s="13" t="n"/>
      <c r="O8445" s="8" t="inlineStr">
        <is>
          <t>3 + at-fault claims - 5 yrs</t>
        </is>
      </c>
    </row>
    <row r="8446">
      <c r="A8446" s="8" t="inlineStr">
        <is>
          <t>22fe9aca-91b6-5e90-bcf1-5c81ba904c5a</t>
        </is>
      </c>
      <c r="B8446" s="9" t="inlineStr">
        <is>
          <t>2026-06</t>
        </is>
      </c>
      <c r="C8446" s="10" t="n"/>
      <c r="D8446" s="9" t="inlineStr">
        <is>
          <t>Referred</t>
        </is>
      </c>
      <c r="E8446" s="8" t="inlineStr">
        <is>
          <t>Horace Castellanos</t>
        </is>
      </c>
      <c r="F8446" s="11" t="n">
        <v>2018</v>
      </c>
      <c r="G8446" s="8" t="inlineStr">
        <is>
          <t>Maserati</t>
        </is>
      </c>
      <c r="H8446" s="8" t="inlineStr">
        <is>
          <t>GranTurismo</t>
        </is>
      </c>
      <c r="I8446" s="8" t="inlineStr">
        <is>
          <t>4CKLG7XZNZEA6RZDS</t>
        </is>
      </c>
      <c r="J8446" s="8" t="inlineStr">
        <is>
          <t>02 - Sports / GT</t>
        </is>
      </c>
      <c r="K8446" s="12" t="n">
        <v>215000</v>
      </c>
      <c r="L8446" s="8" t="inlineStr">
        <is>
          <t>New Hampshire</t>
        </is>
      </c>
      <c r="M8446" s="13" t="n">
        <v>3881.36</v>
      </c>
      <c r="N8446" s="13" t="n"/>
      <c r="O8446" s="8" t="inlineStr">
        <is>
          <t>Prior carrier non-renewal / cancellation</t>
        </is>
      </c>
    </row>
    <row r="8447">
      <c r="A8447" s="8" t="inlineStr">
        <is>
          <t>230b647b-c82d-506f-9cbb-d9dbccc989e2</t>
        </is>
      </c>
      <c r="B8447" s="9" t="inlineStr">
        <is>
          <t>2026-06</t>
        </is>
      </c>
      <c r="C8447" s="10" t="n"/>
      <c r="D8447" s="9" t="inlineStr">
        <is>
          <t>Declined</t>
        </is>
      </c>
      <c r="E8447" s="8" t="inlineStr">
        <is>
          <t>Mireille Pennington</t>
        </is>
      </c>
      <c r="F8447" s="11" t="n">
        <v>1978</v>
      </c>
      <c r="G8447" s="8" t="inlineStr">
        <is>
          <t>Bentley</t>
        </is>
      </c>
      <c r="H8447" s="8" t="inlineStr">
        <is>
          <t>Continental GT</t>
        </is>
      </c>
      <c r="I8447" s="8" t="inlineStr">
        <is>
          <t>Y1ZGGY3WMANVJMZSN</t>
        </is>
      </c>
      <c r="J8447" s="8" t="inlineStr">
        <is>
          <t>02 - Sports / GT</t>
        </is>
      </c>
      <c r="K8447" s="12" t="n">
        <v>235000</v>
      </c>
      <c r="L8447" s="8" t="inlineStr">
        <is>
          <t>Montana</t>
        </is>
      </c>
      <c r="M8447" s="13" t="n">
        <v>3793.7</v>
      </c>
      <c r="N8447" s="13" t="n"/>
      <c r="O8447" s="8" t="inlineStr">
        <is>
          <t>3 + at-fault claims - 5 yrs</t>
        </is>
      </c>
    </row>
    <row r="8448">
      <c r="A8448" s="8" t="inlineStr">
        <is>
          <t>2310daf0-e900-5074-9a02-769664b4d194</t>
        </is>
      </c>
      <c r="B8448" s="9" t="inlineStr">
        <is>
          <t>2026-06</t>
        </is>
      </c>
      <c r="C8448" s="10" t="n"/>
      <c r="D8448" s="9" t="inlineStr">
        <is>
          <t>Referred</t>
        </is>
      </c>
      <c r="E8448" s="8" t="inlineStr">
        <is>
          <t>Sunniva Vandermeer</t>
        </is>
      </c>
      <c r="F8448" s="11" t="n">
        <v>2014</v>
      </c>
      <c r="G8448" s="8" t="inlineStr">
        <is>
          <t>Ferrari</t>
        </is>
      </c>
      <c r="H8448" s="8" t="inlineStr">
        <is>
          <t>275 GTB/4</t>
        </is>
      </c>
      <c r="I8448" s="8" t="inlineStr">
        <is>
          <t>Z9MJ99FDTKVC56G03</t>
        </is>
      </c>
      <c r="J8448" s="8" t="inlineStr">
        <is>
          <t>07 - Post-War Classic (1946-1972)</t>
        </is>
      </c>
      <c r="K8448" s="12" t="n">
        <v>635000</v>
      </c>
      <c r="L8448" s="8" t="inlineStr">
        <is>
          <t>Texas</t>
        </is>
      </c>
      <c r="M8448" s="13" t="n">
        <v>5924.67</v>
      </c>
      <c r="N8448" s="13" t="n"/>
      <c r="O8448" s="8" t="inlineStr">
        <is>
          <t>1 theft / total loss claim</t>
        </is>
      </c>
    </row>
    <row r="8449">
      <c r="A8449" s="8" t="inlineStr">
        <is>
          <t>23bd8951-d891-506a-a78c-665ce821bfc6</t>
        </is>
      </c>
      <c r="B8449" s="9" t="inlineStr">
        <is>
          <t>2026-06</t>
        </is>
      </c>
      <c r="C8449" s="10" t="n"/>
      <c r="D8449" s="9" t="inlineStr">
        <is>
          <t>Declined</t>
        </is>
      </c>
      <c r="E8449" s="8" t="inlineStr">
        <is>
          <t>Desmond Thistlewood</t>
        </is>
      </c>
      <c r="F8449" s="11" t="n">
        <v>2018</v>
      </c>
      <c r="G8449" s="8" t="inlineStr">
        <is>
          <t>Mercedes-Benz</t>
        </is>
      </c>
      <c r="H8449" s="8" t="inlineStr">
        <is>
          <t>AMG GT</t>
        </is>
      </c>
      <c r="I8449" s="8" t="inlineStr">
        <is>
          <t>838R4S19HEEM9N2TJ</t>
        </is>
      </c>
      <c r="J8449" s="8" t="inlineStr">
        <is>
          <t>02 - Sports / GT</t>
        </is>
      </c>
      <c r="K8449" s="12" t="n">
        <v>1400000</v>
      </c>
      <c r="L8449" s="8" t="inlineStr">
        <is>
          <t>Delaware</t>
        </is>
      </c>
      <c r="M8449" s="13" t="n">
        <v>18160.38</v>
      </c>
      <c r="N8449" s="13" t="n"/>
      <c r="O8449" s="8" t="inlineStr">
        <is>
          <t>3 + at-fault claims - 5 yrs</t>
        </is>
      </c>
    </row>
    <row r="8450">
      <c r="A8450" s="8" t="inlineStr">
        <is>
          <t>24212443-3c0b-5f38-a364-c654b27bf433</t>
        </is>
      </c>
      <c r="B8450" s="9" t="inlineStr">
        <is>
          <t>2026-06</t>
        </is>
      </c>
      <c r="C8450" s="10" t="n"/>
      <c r="D8450" s="9" t="inlineStr">
        <is>
          <t>Referred</t>
        </is>
      </c>
      <c r="E8450" s="8" t="inlineStr">
        <is>
          <t>Aurelio Farkas</t>
        </is>
      </c>
      <c r="F8450" s="11" t="n">
        <v>1971</v>
      </c>
      <c r="G8450" s="8" t="inlineStr">
        <is>
          <t>Mercedes-Benz</t>
        </is>
      </c>
      <c r="H8450" s="8" t="inlineStr">
        <is>
          <t>AMG GT</t>
        </is>
      </c>
      <c r="I8450" s="8" t="inlineStr">
        <is>
          <t>N89MVFPVC51AJMH3S</t>
        </is>
      </c>
      <c r="J8450" s="8" t="inlineStr">
        <is>
          <t>02 - Sports / GT</t>
        </is>
      </c>
      <c r="K8450" s="12" t="n">
        <v>410000</v>
      </c>
      <c r="L8450" s="8" t="inlineStr">
        <is>
          <t>New Jersey</t>
        </is>
      </c>
      <c r="M8450" s="13" t="n">
        <v>5279.72</v>
      </c>
      <c r="N8450" s="13" t="n"/>
      <c r="O8450" s="8" t="inlineStr">
        <is>
          <t>1 theft / total loss claim</t>
        </is>
      </c>
    </row>
    <row r="8451">
      <c r="A8451" s="8" t="inlineStr">
        <is>
          <t>244e363a-936e-5f7d-827a-3bcc79c8379c</t>
        </is>
      </c>
      <c r="B8451" s="9" t="inlineStr">
        <is>
          <t>2026-06</t>
        </is>
      </c>
      <c r="C8451" s="10" t="n"/>
      <c r="D8451" s="9" t="inlineStr">
        <is>
          <t>Declined</t>
        </is>
      </c>
      <c r="E8451" s="8" t="inlineStr">
        <is>
          <t>Fenwick Delacroix</t>
        </is>
      </c>
      <c r="F8451" s="11" t="n">
        <v>1993</v>
      </c>
      <c r="G8451" s="8" t="inlineStr">
        <is>
          <t>BMW</t>
        </is>
      </c>
      <c r="H8451" s="8" t="inlineStr">
        <is>
          <t>M8 Competition</t>
        </is>
      </c>
      <c r="I8451" s="8" t="inlineStr">
        <is>
          <t>EAFSJF82RUBPZ7XC6</t>
        </is>
      </c>
      <c r="J8451" s="8" t="inlineStr">
        <is>
          <t>02 - Sports / GT</t>
        </is>
      </c>
      <c r="K8451" s="12" t="n">
        <v>485000</v>
      </c>
      <c r="L8451" s="8" t="inlineStr">
        <is>
          <t>Maine</t>
        </is>
      </c>
      <c r="M8451" s="13" t="n">
        <v>7412.26</v>
      </c>
      <c r="N8451" s="13" t="n"/>
      <c r="O8451" s="8" t="inlineStr">
        <is>
          <t>3 + at-fault claims - 5 yrs</t>
        </is>
      </c>
    </row>
    <row r="8452">
      <c r="A8452" s="8" t="inlineStr">
        <is>
          <t>249c7a7d-9c97-59ca-b5fc-f541d522557b</t>
        </is>
      </c>
      <c r="B8452" s="9" t="inlineStr">
        <is>
          <t>2026-06</t>
        </is>
      </c>
      <c r="C8452" s="10" t="n"/>
      <c r="D8452" s="9" t="inlineStr">
        <is>
          <t>Declined</t>
        </is>
      </c>
      <c r="E8452" s="8" t="inlineStr">
        <is>
          <t>Fitzgerald Rourke</t>
        </is>
      </c>
      <c r="F8452" s="11" t="n">
        <v>1964</v>
      </c>
      <c r="G8452" s="8" t="inlineStr">
        <is>
          <t>Porsche</t>
        </is>
      </c>
      <c r="H8452" s="8" t="inlineStr">
        <is>
          <t>911 Turbo S</t>
        </is>
      </c>
      <c r="I8452" s="8" t="inlineStr">
        <is>
          <t>THL8JWN0EDA4XAZY3</t>
        </is>
      </c>
      <c r="J8452" s="8" t="inlineStr">
        <is>
          <t>02 - Sports / GT</t>
        </is>
      </c>
      <c r="K8452" s="12" t="n">
        <v>1125000</v>
      </c>
      <c r="L8452" s="8" t="inlineStr">
        <is>
          <t>Alaska</t>
        </is>
      </c>
      <c r="M8452" s="13" t="n">
        <v>13308.96</v>
      </c>
      <c r="N8452" s="13" t="n"/>
      <c r="O8452" s="8" t="inlineStr">
        <is>
          <t>3 + at-fault claims - 5 yrs</t>
        </is>
      </c>
    </row>
    <row r="8453">
      <c r="A8453" s="8" t="inlineStr">
        <is>
          <t>24aba78c-e525-5c0b-99b4-774030bd711e</t>
        </is>
      </c>
      <c r="B8453" s="9" t="inlineStr">
        <is>
          <t>2026-06</t>
        </is>
      </c>
      <c r="C8453" s="10" t="n"/>
      <c r="D8453" s="9" t="inlineStr">
        <is>
          <t>Referred</t>
        </is>
      </c>
      <c r="E8453" s="8" t="inlineStr">
        <is>
          <t>Beatrix Ashcombe</t>
        </is>
      </c>
      <c r="F8453" s="11" t="n">
        <v>1967</v>
      </c>
      <c r="G8453" s="8" t="inlineStr">
        <is>
          <t>Mercedes-Benz</t>
        </is>
      </c>
      <c r="H8453" s="8" t="inlineStr">
        <is>
          <t>AMG GT</t>
        </is>
      </c>
      <c r="I8453" s="8" t="inlineStr">
        <is>
          <t>RJYWM45UNPAKTLZ0V</t>
        </is>
      </c>
      <c r="J8453" s="8" t="inlineStr">
        <is>
          <t>02 - Sports / GT</t>
        </is>
      </c>
      <c r="K8453" s="12" t="n">
        <v>360000</v>
      </c>
      <c r="L8453" s="8" t="inlineStr">
        <is>
          <t>Idaho</t>
        </is>
      </c>
      <c r="M8453" s="13" t="n">
        <v>5043.4</v>
      </c>
      <c r="N8453" s="13" t="n"/>
      <c r="O8453" s="8" t="inlineStr">
        <is>
          <t>1 theft / total loss claim</t>
        </is>
      </c>
    </row>
    <row r="8454">
      <c r="A8454" s="8" t="inlineStr">
        <is>
          <t>25ed4e53-4fc0-5ad0-81d3-7b4b472af555</t>
        </is>
      </c>
      <c r="B8454" s="9" t="inlineStr">
        <is>
          <t>2026-06</t>
        </is>
      </c>
      <c r="C8454" s="10" t="n"/>
      <c r="D8454" s="9" t="inlineStr">
        <is>
          <t>Referred</t>
        </is>
      </c>
      <c r="E8454" s="8" t="inlineStr">
        <is>
          <t>Callum Pennington</t>
        </is>
      </c>
      <c r="F8454" s="11" t="n">
        <v>2004</v>
      </c>
      <c r="G8454" s="8" t="inlineStr">
        <is>
          <t>BMW</t>
        </is>
      </c>
      <c r="H8454" s="8" t="inlineStr">
        <is>
          <t>M8 Competition</t>
        </is>
      </c>
      <c r="I8454" s="8" t="inlineStr">
        <is>
          <t>JDZYAZ657TF5HYCEP</t>
        </is>
      </c>
      <c r="J8454" s="8" t="inlineStr">
        <is>
          <t>02 - Sports / GT</t>
        </is>
      </c>
      <c r="K8454" s="12" t="n">
        <v>490000</v>
      </c>
      <c r="L8454" s="8" t="inlineStr">
        <is>
          <t>Indiana</t>
        </is>
      </c>
      <c r="M8454" s="13" t="n">
        <v>8528.77</v>
      </c>
      <c r="N8454" s="13" t="n"/>
      <c r="O8454" s="8" t="inlineStr">
        <is>
          <t>1 theft / total loss claim</t>
        </is>
      </c>
    </row>
    <row r="8455">
      <c r="A8455" s="8" t="inlineStr">
        <is>
          <t>26424b81-96f6-53da-9346-2e6d1b9fc756</t>
        </is>
      </c>
      <c r="B8455" s="9" t="inlineStr">
        <is>
          <t>2026-06</t>
        </is>
      </c>
      <c r="C8455" s="10" t="n"/>
      <c r="D8455" s="9" t="inlineStr">
        <is>
          <t>Declined</t>
        </is>
      </c>
      <c r="E8455" s="8" t="inlineStr">
        <is>
          <t>Mireille Blackwood</t>
        </is>
      </c>
      <c r="F8455" s="11" t="n">
        <v>2003</v>
      </c>
      <c r="G8455" s="8" t="inlineStr">
        <is>
          <t>Ringbrothers</t>
        </is>
      </c>
      <c r="H8455" s="8" t="inlineStr">
        <is>
          <t>Mustang</t>
        </is>
      </c>
      <c r="I8455" s="8" t="inlineStr">
        <is>
          <t>0LLY156PD6E132XNX</t>
        </is>
      </c>
      <c r="J8455" s="8" t="inlineStr">
        <is>
          <t>11 - Restomod / Coachbuilt / Bespoke</t>
        </is>
      </c>
      <c r="K8455" s="12" t="n">
        <v>900000</v>
      </c>
      <c r="L8455" s="8" t="inlineStr">
        <is>
          <t>Kansas</t>
        </is>
      </c>
      <c r="M8455" s="13" t="n">
        <v>12847.92</v>
      </c>
      <c r="N8455" s="13" t="n"/>
      <c r="O8455" s="8" t="inlineStr">
        <is>
          <t>3 + at-fault claims - 5 yrs</t>
        </is>
      </c>
    </row>
    <row r="8456">
      <c r="A8456" s="8" t="inlineStr">
        <is>
          <t>2672e89c-c79d-5299-a1d5-0c37bd662d13</t>
        </is>
      </c>
      <c r="B8456" s="9" t="inlineStr">
        <is>
          <t>2026-06</t>
        </is>
      </c>
      <c r="C8456" s="10" t="n"/>
      <c r="D8456" s="9" t="inlineStr">
        <is>
          <t>Referred</t>
        </is>
      </c>
      <c r="E8456" s="8" t="inlineStr">
        <is>
          <t>Saoirse Blackwood</t>
        </is>
      </c>
      <c r="F8456" s="11" t="n">
        <v>1976</v>
      </c>
      <c r="G8456" s="8" t="inlineStr">
        <is>
          <t>Mercedes-Benz</t>
        </is>
      </c>
      <c r="H8456" s="8" t="inlineStr">
        <is>
          <t>AMG GT</t>
        </is>
      </c>
      <c r="I8456" s="8" t="inlineStr">
        <is>
          <t>2AXSG40V5ASC9WXR9</t>
        </is>
      </c>
      <c r="J8456" s="8" t="inlineStr">
        <is>
          <t>02 - Sports / GT</t>
        </is>
      </c>
      <c r="K8456" s="12" t="n">
        <v>285000</v>
      </c>
      <c r="L8456" s="8" t="inlineStr">
        <is>
          <t>Maryland</t>
        </is>
      </c>
      <c r="M8456" s="13" t="n">
        <v>3831.37</v>
      </c>
      <c r="N8456" s="13" t="n"/>
      <c r="O8456" s="8" t="inlineStr">
        <is>
          <t>1 theft / total loss claim</t>
        </is>
      </c>
    </row>
    <row r="8457">
      <c r="A8457" s="8" t="inlineStr">
        <is>
          <t>26902714-8572-5916-b272-f38d43c49011</t>
        </is>
      </c>
      <c r="B8457" s="9" t="inlineStr">
        <is>
          <t>2026-06</t>
        </is>
      </c>
      <c r="C8457" s="10" t="n"/>
      <c r="D8457" s="9" t="inlineStr">
        <is>
          <t>Declined</t>
        </is>
      </c>
      <c r="E8457" s="8" t="inlineStr">
        <is>
          <t>Beatrix Kingsford</t>
        </is>
      </c>
      <c r="F8457" s="11" t="n">
        <v>2002</v>
      </c>
      <c r="G8457" s="8" t="inlineStr">
        <is>
          <t>Porsche</t>
        </is>
      </c>
      <c r="H8457" s="8" t="inlineStr">
        <is>
          <t>911 Turbo S</t>
        </is>
      </c>
      <c r="I8457" s="8" t="inlineStr">
        <is>
          <t>AEWRZ8Y6MZD95U98X</t>
        </is>
      </c>
      <c r="J8457" s="8" t="inlineStr">
        <is>
          <t>02 - Sports / GT</t>
        </is>
      </c>
      <c r="K8457" s="12" t="n">
        <v>1015000</v>
      </c>
      <c r="L8457" s="8" t="inlineStr">
        <is>
          <t>Montana</t>
        </is>
      </c>
      <c r="M8457" s="13" t="n">
        <v>9795.709999999999</v>
      </c>
      <c r="N8457" s="13" t="n"/>
      <c r="O8457" s="8" t="inlineStr">
        <is>
          <t>3 + at-fault claims - 5 yrs</t>
        </is>
      </c>
    </row>
    <row r="8458">
      <c r="A8458" s="8" t="inlineStr">
        <is>
          <t>27c62a4b-580b-5e1f-be85-7bb9ef39390f</t>
        </is>
      </c>
      <c r="B8458" s="9" t="inlineStr">
        <is>
          <t>2026-06</t>
        </is>
      </c>
      <c r="C8458" s="10" t="n"/>
      <c r="D8458" s="9" t="inlineStr">
        <is>
          <t>Referred</t>
        </is>
      </c>
      <c r="E8458" s="8" t="inlineStr">
        <is>
          <t>Ramona Nakashima</t>
        </is>
      </c>
      <c r="F8458" s="11" t="n">
        <v>1981</v>
      </c>
      <c r="G8458" s="8" t="inlineStr">
        <is>
          <t>Mercedes-Benz</t>
        </is>
      </c>
      <c r="H8458" s="8" t="inlineStr">
        <is>
          <t>AMG GT</t>
        </is>
      </c>
      <c r="I8458" s="8" t="inlineStr">
        <is>
          <t>KF43PNA872AWBC7DJ</t>
        </is>
      </c>
      <c r="J8458" s="8" t="inlineStr">
        <is>
          <t>02 - Sports / GT</t>
        </is>
      </c>
      <c r="K8458" s="12" t="n">
        <v>550000</v>
      </c>
      <c r="L8458" s="8" t="inlineStr">
        <is>
          <t>Texas</t>
        </is>
      </c>
      <c r="M8458" s="13" t="n">
        <v>7757.08</v>
      </c>
      <c r="N8458" s="13" t="n"/>
      <c r="O8458" s="8" t="inlineStr">
        <is>
          <t>2 at-fault claims - 5 yrs</t>
        </is>
      </c>
    </row>
    <row r="8459">
      <c r="A8459" s="8" t="inlineStr">
        <is>
          <t>27e60dad-a8e0-5b1b-a327-100dc694bba3</t>
        </is>
      </c>
      <c r="B8459" s="9" t="inlineStr">
        <is>
          <t>2026-06</t>
        </is>
      </c>
      <c r="C8459" s="10" t="n"/>
      <c r="D8459" s="9" t="inlineStr">
        <is>
          <t>Referred</t>
        </is>
      </c>
      <c r="E8459" s="8" t="inlineStr">
        <is>
          <t>Saoirse Ashcombe</t>
        </is>
      </c>
      <c r="F8459" s="11" t="n">
        <v>1997</v>
      </c>
      <c r="G8459" s="8" t="inlineStr">
        <is>
          <t>Lamborghini</t>
        </is>
      </c>
      <c r="H8459" s="8" t="inlineStr">
        <is>
          <t>Huracan EVO</t>
        </is>
      </c>
      <c r="I8459" s="8" t="inlineStr">
        <is>
          <t>AWMZHEEE2DPK8R5WC</t>
        </is>
      </c>
      <c r="J8459" s="8" t="inlineStr">
        <is>
          <t>03 - Supercar</t>
        </is>
      </c>
      <c r="K8459" s="12" t="n">
        <v>1155000</v>
      </c>
      <c r="L8459" s="8" t="inlineStr">
        <is>
          <t>South Dakota</t>
        </is>
      </c>
      <c r="M8459" s="13" t="n">
        <v>19351.7</v>
      </c>
      <c r="N8459" s="13" t="n"/>
      <c r="O8459" s="8" t="inlineStr">
        <is>
          <t>2 at-fault claims - 5 yrs</t>
        </is>
      </c>
    </row>
    <row r="8460">
      <c r="A8460" s="8" t="inlineStr">
        <is>
          <t>2896cac2-48a1-5989-8b74-9eeac89e8c5d</t>
        </is>
      </c>
      <c r="B8460" s="9" t="inlineStr">
        <is>
          <t>2026-06</t>
        </is>
      </c>
      <c r="C8460" s="10" t="n"/>
      <c r="D8460" s="9" t="inlineStr">
        <is>
          <t>Referred</t>
        </is>
      </c>
      <c r="E8460" s="8" t="inlineStr">
        <is>
          <t>Aurelio Bellandi</t>
        </is>
      </c>
      <c r="F8460" s="11" t="n">
        <v>2015</v>
      </c>
      <c r="G8460" s="8" t="inlineStr">
        <is>
          <t>Mercedes-Benz</t>
        </is>
      </c>
      <c r="H8460" s="8" t="inlineStr">
        <is>
          <t>AMG GT</t>
        </is>
      </c>
      <c r="I8460" s="8" t="inlineStr">
        <is>
          <t>LWZZ35XTMDR2F4GB9</t>
        </is>
      </c>
      <c r="J8460" s="8" t="inlineStr">
        <is>
          <t>02 - Sports / GT</t>
        </is>
      </c>
      <c r="K8460" s="12" t="n">
        <v>430000</v>
      </c>
      <c r="L8460" s="8" t="inlineStr">
        <is>
          <t>Maine</t>
        </is>
      </c>
      <c r="M8460" s="13" t="n">
        <v>6571.7</v>
      </c>
      <c r="N8460" s="13" t="n"/>
      <c r="O8460" s="8" t="inlineStr">
        <is>
          <t>1 theft / total loss claim</t>
        </is>
      </c>
    </row>
    <row r="8461">
      <c r="A8461" s="8" t="inlineStr">
        <is>
          <t>2947783a-6558-5848-a374-7dcada447fe6</t>
        </is>
      </c>
      <c r="B8461" s="9" t="inlineStr">
        <is>
          <t>2026-06</t>
        </is>
      </c>
      <c r="C8461" s="10" t="n"/>
      <c r="D8461" s="9" t="inlineStr">
        <is>
          <t>Referred</t>
        </is>
      </c>
      <c r="E8461" s="8" t="inlineStr">
        <is>
          <t>Everett Blackwood</t>
        </is>
      </c>
      <c r="F8461" s="11" t="n">
        <v>1970</v>
      </c>
      <c r="G8461" s="8" t="inlineStr">
        <is>
          <t>Aston Martin</t>
        </is>
      </c>
      <c r="H8461" s="8" t="inlineStr">
        <is>
          <t>DB12</t>
        </is>
      </c>
      <c r="I8461" s="8" t="inlineStr">
        <is>
          <t>PEWMXYUKLPHY4X3N4</t>
        </is>
      </c>
      <c r="J8461" s="8" t="inlineStr">
        <is>
          <t>02 - Sports / GT</t>
        </is>
      </c>
      <c r="K8461" s="12" t="n">
        <v>1950000</v>
      </c>
      <c r="L8461" s="8" t="inlineStr">
        <is>
          <t>Wisconsin</t>
        </is>
      </c>
      <c r="M8461" s="13" t="n">
        <v>24283.02</v>
      </c>
      <c r="N8461" s="13" t="n"/>
      <c r="O8461" s="8" t="inlineStr">
        <is>
          <t>1 at-fault claim over $100k</t>
        </is>
      </c>
    </row>
    <row r="8462">
      <c r="A8462" s="8" t="inlineStr">
        <is>
          <t>2af82b0d-0f92-56d1-b8e3-b92740df8d4e</t>
        </is>
      </c>
      <c r="B8462" s="9" t="inlineStr">
        <is>
          <t>2026-06</t>
        </is>
      </c>
      <c r="C8462" s="10" t="n"/>
      <c r="D8462" s="9" t="inlineStr">
        <is>
          <t>Declined</t>
        </is>
      </c>
      <c r="E8462" s="8" t="inlineStr">
        <is>
          <t>Leopold Harrington</t>
        </is>
      </c>
      <c r="F8462" s="11" t="n">
        <v>2014</v>
      </c>
      <c r="G8462" s="8" t="inlineStr">
        <is>
          <t>Ferrari</t>
        </is>
      </c>
      <c r="H8462" s="8" t="inlineStr">
        <is>
          <t>275 GTB/4</t>
        </is>
      </c>
      <c r="I8462" s="8" t="inlineStr">
        <is>
          <t>XG0MZS5DXP2UAS011</t>
        </is>
      </c>
      <c r="J8462" s="8" t="inlineStr">
        <is>
          <t>07 - Post-War Classic (1946-1972)</t>
        </is>
      </c>
      <c r="K8462" s="12" t="n">
        <v>1045000</v>
      </c>
      <c r="L8462" s="8" t="inlineStr">
        <is>
          <t>New York</t>
        </is>
      </c>
      <c r="M8462" s="13" t="n">
        <v>9590.34</v>
      </c>
      <c r="N8462" s="13" t="n"/>
      <c r="O8462" s="8" t="inlineStr">
        <is>
          <t>3 + at-fault claims - 5 yrs</t>
        </is>
      </c>
    </row>
    <row r="8463">
      <c r="A8463" s="8" t="inlineStr">
        <is>
          <t>2b14ce93-3ae7-52b9-9e05-d1ac8a1feed7</t>
        </is>
      </c>
      <c r="B8463" s="9" t="inlineStr">
        <is>
          <t>2026-06</t>
        </is>
      </c>
      <c r="C8463" s="10" t="n"/>
      <c r="D8463" s="9" t="inlineStr">
        <is>
          <t>Declined</t>
        </is>
      </c>
      <c r="E8463" s="8" t="inlineStr">
        <is>
          <t>Delphine Chattopadhyay</t>
        </is>
      </c>
      <c r="F8463" s="11" t="n">
        <v>2019</v>
      </c>
      <c r="G8463" s="8" t="inlineStr">
        <is>
          <t>Porsche</t>
        </is>
      </c>
      <c r="H8463" s="8" t="inlineStr">
        <is>
          <t>911 Turbo S</t>
        </is>
      </c>
      <c r="I8463" s="8" t="inlineStr">
        <is>
          <t>3J00JRLNE6A9WXNK5</t>
        </is>
      </c>
      <c r="J8463" s="8" t="inlineStr">
        <is>
          <t>02 - Sports / GT</t>
        </is>
      </c>
      <c r="K8463" s="12" t="n">
        <v>355000</v>
      </c>
      <c r="L8463" s="8" t="inlineStr">
        <is>
          <t>Nebraska</t>
        </is>
      </c>
      <c r="M8463" s="13" t="n">
        <v>6530.66</v>
      </c>
      <c r="N8463" s="13" t="n"/>
      <c r="O8463" s="8" t="inlineStr">
        <is>
          <t>3 + at-fault claims - 5 yrs</t>
        </is>
      </c>
    </row>
    <row r="8464">
      <c r="A8464" s="8" t="inlineStr">
        <is>
          <t>2b54f540-ef66-57c6-b61a-95ec5a759898</t>
        </is>
      </c>
      <c r="B8464" s="9" t="inlineStr">
        <is>
          <t>2026-06</t>
        </is>
      </c>
      <c r="C8464" s="10" t="n"/>
      <c r="D8464" s="9" t="inlineStr">
        <is>
          <t>Referred</t>
        </is>
      </c>
      <c r="E8464" s="8" t="inlineStr">
        <is>
          <t>Thaddeus Blackwood</t>
        </is>
      </c>
      <c r="F8464" s="11" t="n">
        <v>1976</v>
      </c>
      <c r="G8464" s="8" t="inlineStr">
        <is>
          <t>McLaren</t>
        </is>
      </c>
      <c r="H8464" s="8" t="inlineStr">
        <is>
          <t>750S</t>
        </is>
      </c>
      <c r="I8464" s="8" t="inlineStr">
        <is>
          <t>NM05NTB7UENFK4C68</t>
        </is>
      </c>
      <c r="J8464" s="8" t="inlineStr">
        <is>
          <t>03 - Supercar</t>
        </is>
      </c>
      <c r="K8464" s="12" t="n">
        <v>775000</v>
      </c>
      <c r="L8464" s="8" t="inlineStr">
        <is>
          <t>Georgia</t>
        </is>
      </c>
      <c r="M8464" s="13" t="n">
        <v>15558.49</v>
      </c>
      <c r="N8464" s="13" t="n"/>
      <c r="O8464" s="8" t="inlineStr">
        <is>
          <t>Prior carrier non-renewal / cancellation</t>
        </is>
      </c>
    </row>
    <row r="8465">
      <c r="A8465" s="8" t="inlineStr">
        <is>
          <t>2c93bcb0-a095-5549-b81c-6c2cca69c889</t>
        </is>
      </c>
      <c r="B8465" s="9" t="inlineStr">
        <is>
          <t>2026-06</t>
        </is>
      </c>
      <c r="C8465" s="10" t="n"/>
      <c r="D8465" s="9" t="inlineStr">
        <is>
          <t>Declined</t>
        </is>
      </c>
      <c r="E8465" s="8" t="inlineStr">
        <is>
          <t>Ramona Okonkwo</t>
        </is>
      </c>
      <c r="F8465" s="11" t="n">
        <v>1979</v>
      </c>
      <c r="G8465" s="8" t="inlineStr">
        <is>
          <t>Aston Martin</t>
        </is>
      </c>
      <c r="H8465" s="8" t="inlineStr">
        <is>
          <t>DB5</t>
        </is>
      </c>
      <c r="I8465" s="8" t="inlineStr">
        <is>
          <t>198LSU7NZ3BSEUF2J</t>
        </is>
      </c>
      <c r="J8465" s="8" t="inlineStr">
        <is>
          <t>07 - Post-War Classic (1946-1972)</t>
        </is>
      </c>
      <c r="K8465" s="12" t="n">
        <v>1875000</v>
      </c>
      <c r="L8465" s="8" t="inlineStr">
        <is>
          <t>Ohio</t>
        </is>
      </c>
      <c r="M8465" s="13" t="n">
        <v>18686.32</v>
      </c>
      <c r="N8465" s="13" t="n"/>
      <c r="O8465" s="8" t="inlineStr">
        <is>
          <t>3 + at-fault claims - 5 yrs</t>
        </is>
      </c>
    </row>
    <row r="8466">
      <c r="A8466" s="8" t="inlineStr">
        <is>
          <t>2d59a88e-cfeb-5d03-b7f3-6737a7be8f45</t>
        </is>
      </c>
      <c r="B8466" s="9" t="inlineStr">
        <is>
          <t>2026-06</t>
        </is>
      </c>
      <c r="C8466" s="10" t="n"/>
      <c r="D8466" s="9" t="inlineStr">
        <is>
          <t>Declined</t>
        </is>
      </c>
      <c r="E8466" s="8" t="inlineStr">
        <is>
          <t>Noor Nakashima</t>
        </is>
      </c>
      <c r="F8466" s="11" t="n">
        <v>1975</v>
      </c>
      <c r="G8466" s="8" t="inlineStr">
        <is>
          <t>Jaguar</t>
        </is>
      </c>
      <c r="H8466" s="8" t="inlineStr">
        <is>
          <t>E-Type Series 1</t>
        </is>
      </c>
      <c r="I8466" s="8" t="inlineStr">
        <is>
          <t>1RVN9E9REB93FVDXX</t>
        </is>
      </c>
      <c r="J8466" s="8" t="inlineStr">
        <is>
          <t>07 - Post-War Classic (1946-1972)</t>
        </is>
      </c>
      <c r="K8466" s="12" t="n">
        <v>1525000</v>
      </c>
      <c r="L8466" s="8" t="inlineStr">
        <is>
          <t>Ohio</t>
        </is>
      </c>
      <c r="M8466" s="13" t="n">
        <v>15198.21</v>
      </c>
      <c r="N8466" s="13" t="n"/>
      <c r="O8466" s="8" t="inlineStr">
        <is>
          <t>3 + at-fault claims - 5 yrs</t>
        </is>
      </c>
    </row>
    <row r="8467">
      <c r="A8467" s="8" t="inlineStr">
        <is>
          <t>2e246185-422e-593d-b29b-95440af3fac8</t>
        </is>
      </c>
      <c r="B8467" s="9" t="inlineStr">
        <is>
          <t>2026-06</t>
        </is>
      </c>
      <c r="C8467" s="10" t="n"/>
      <c r="D8467" s="9" t="inlineStr">
        <is>
          <t>Declined</t>
        </is>
      </c>
      <c r="E8467" s="8" t="inlineStr">
        <is>
          <t>Callum Bellandi</t>
        </is>
      </c>
      <c r="F8467" s="11" t="n">
        <v>1978</v>
      </c>
      <c r="G8467" s="8" t="inlineStr">
        <is>
          <t>Icon</t>
        </is>
      </c>
      <c r="H8467" s="8" t="inlineStr">
        <is>
          <t>Derelict</t>
        </is>
      </c>
      <c r="I8467" s="8" t="inlineStr">
        <is>
          <t>Z1CE6VPDWVKNKB4P4</t>
        </is>
      </c>
      <c r="J8467" s="8" t="inlineStr">
        <is>
          <t>11 - Restomod / Coachbuilt / Bespoke</t>
        </is>
      </c>
      <c r="K8467" s="12" t="n">
        <v>465000</v>
      </c>
      <c r="L8467" s="8" t="inlineStr">
        <is>
          <t>Oklahoma</t>
        </is>
      </c>
      <c r="M8467" s="13" t="n">
        <v>9728.15</v>
      </c>
      <c r="N8467" s="13" t="n"/>
      <c r="O8467" s="8" t="inlineStr">
        <is>
          <t>3 + at-fault claims - 5 yrs</t>
        </is>
      </c>
    </row>
    <row r="8468">
      <c r="A8468" s="8" t="inlineStr">
        <is>
          <t>2e28fb29-0d34-54ce-84e8-1893e77495c3</t>
        </is>
      </c>
      <c r="B8468" s="9" t="inlineStr">
        <is>
          <t>2026-06</t>
        </is>
      </c>
      <c r="C8468" s="10" t="n"/>
      <c r="D8468" s="9" t="inlineStr">
        <is>
          <t>Declined</t>
        </is>
      </c>
      <c r="E8468" s="8" t="inlineStr">
        <is>
          <t>Anouk Thistlewood</t>
        </is>
      </c>
      <c r="F8468" s="11" t="n">
        <v>1971</v>
      </c>
      <c r="G8468" s="8" t="inlineStr">
        <is>
          <t>Aston Martin</t>
        </is>
      </c>
      <c r="H8468" s="8" t="inlineStr">
        <is>
          <t>DB12</t>
        </is>
      </c>
      <c r="I8468" s="8" t="inlineStr">
        <is>
          <t>ZY35ZBC6VA8ZVF7GY</t>
        </is>
      </c>
      <c r="J8468" s="8" t="inlineStr">
        <is>
          <t>02 - Sports / GT</t>
        </is>
      </c>
      <c r="K8468" s="12" t="n">
        <v>290000</v>
      </c>
      <c r="L8468" s="8" t="inlineStr">
        <is>
          <t>Michigan</t>
        </is>
      </c>
      <c r="M8468" s="13" t="n">
        <v>6360.85</v>
      </c>
      <c r="N8468" s="13" t="n"/>
      <c r="O8468" s="8" t="inlineStr">
        <is>
          <t>3 + at-fault claims - 5 yrs</t>
        </is>
      </c>
    </row>
    <row r="8469">
      <c r="A8469" s="8" t="inlineStr">
        <is>
          <t>2e918c81-0124-55af-a838-b3dd53a8de00</t>
        </is>
      </c>
      <c r="B8469" s="9" t="inlineStr">
        <is>
          <t>2026-06</t>
        </is>
      </c>
      <c r="C8469" s="10" t="n"/>
      <c r="D8469" s="9" t="inlineStr">
        <is>
          <t>Declined</t>
        </is>
      </c>
      <c r="E8469" s="8" t="inlineStr">
        <is>
          <t>Aurelio Underwood</t>
        </is>
      </c>
      <c r="F8469" s="11" t="n">
        <v>1981</v>
      </c>
      <c r="G8469" s="8" t="inlineStr">
        <is>
          <t>BMW</t>
        </is>
      </c>
      <c r="H8469" s="8" t="inlineStr">
        <is>
          <t>M8 Competition</t>
        </is>
      </c>
      <c r="I8469" s="8" t="inlineStr">
        <is>
          <t>H03E0N6T4H2NBV64L</t>
        </is>
      </c>
      <c r="J8469" s="8" t="inlineStr">
        <is>
          <t>02 - Sports / GT</t>
        </is>
      </c>
      <c r="K8469" s="12" t="n">
        <v>340000</v>
      </c>
      <c r="L8469" s="8" t="inlineStr">
        <is>
          <t>Washington</t>
        </is>
      </c>
      <c r="M8469" s="13" t="n">
        <v>4618.87</v>
      </c>
      <c r="N8469" s="13" t="n"/>
      <c r="O8469" s="8" t="inlineStr">
        <is>
          <t>3 + at-fault claims - 5 yrs</t>
        </is>
      </c>
    </row>
    <row r="8470">
      <c r="A8470" s="8" t="inlineStr">
        <is>
          <t>2f9d6dcf-2781-5ecf-a24c-3885bdd0ebca</t>
        </is>
      </c>
      <c r="B8470" s="9" t="inlineStr">
        <is>
          <t>2026-06</t>
        </is>
      </c>
      <c r="C8470" s="10" t="n"/>
      <c r="D8470" s="9" t="inlineStr">
        <is>
          <t>Referred</t>
        </is>
      </c>
      <c r="E8470" s="8" t="inlineStr">
        <is>
          <t>Ottilie Harrington</t>
        </is>
      </c>
      <c r="F8470" s="11" t="n">
        <v>1966</v>
      </c>
      <c r="G8470" s="8" t="inlineStr">
        <is>
          <t>BMW</t>
        </is>
      </c>
      <c r="H8470" s="8" t="inlineStr">
        <is>
          <t>M8 Competition</t>
        </is>
      </c>
      <c r="I8470" s="8" t="inlineStr">
        <is>
          <t>4F6D4HC8SYN34F09U</t>
        </is>
      </c>
      <c r="J8470" s="8" t="inlineStr">
        <is>
          <t>02 - Sports / GT</t>
        </is>
      </c>
      <c r="K8470" s="12" t="n">
        <v>430000</v>
      </c>
      <c r="L8470" s="8" t="inlineStr">
        <is>
          <t>South Dakota</t>
        </is>
      </c>
      <c r="M8470" s="13" t="n">
        <v>6754.25</v>
      </c>
      <c r="N8470" s="13" t="n"/>
      <c r="O8470" s="8" t="inlineStr">
        <is>
          <t>1 theft / total loss claim</t>
        </is>
      </c>
    </row>
    <row r="8471">
      <c r="A8471" s="8" t="inlineStr">
        <is>
          <t>2fc911fb-e970-52b0-8a50-add37ccddd09</t>
        </is>
      </c>
      <c r="B8471" s="9" t="inlineStr">
        <is>
          <t>2026-06</t>
        </is>
      </c>
      <c r="C8471" s="10" t="n"/>
      <c r="D8471" s="9" t="inlineStr">
        <is>
          <t>Referred</t>
        </is>
      </c>
      <c r="E8471" s="8" t="inlineStr">
        <is>
          <t>Everett Bellandi</t>
        </is>
      </c>
      <c r="F8471" s="11" t="n">
        <v>1961</v>
      </c>
      <c r="G8471" s="8" t="inlineStr">
        <is>
          <t>Ferrari</t>
        </is>
      </c>
      <c r="H8471" s="8" t="inlineStr">
        <is>
          <t>SF90 Stradale</t>
        </is>
      </c>
      <c r="I8471" s="8" t="inlineStr">
        <is>
          <t>M0DA30ARE8PFBTDUM</t>
        </is>
      </c>
      <c r="J8471" s="8" t="inlineStr">
        <is>
          <t>03 - Supercar</t>
        </is>
      </c>
      <c r="K8471" s="12" t="n">
        <v>1165000</v>
      </c>
      <c r="L8471" s="8" t="inlineStr">
        <is>
          <t>Maine</t>
        </is>
      </c>
      <c r="M8471" s="13" t="n">
        <v>18991.7</v>
      </c>
      <c r="N8471" s="13" t="n"/>
      <c r="O8471" s="8" t="inlineStr">
        <is>
          <t>Prior carrier non-renewal / cancellation</t>
        </is>
      </c>
    </row>
    <row r="8472">
      <c r="A8472" s="8" t="inlineStr">
        <is>
          <t>301858bc-ded8-53a6-bb30-dd921633f44f</t>
        </is>
      </c>
      <c r="B8472" s="9" t="inlineStr">
        <is>
          <t>2026-06</t>
        </is>
      </c>
      <c r="C8472" s="10" t="n"/>
      <c r="D8472" s="9" t="inlineStr">
        <is>
          <t>Declined</t>
        </is>
      </c>
      <c r="E8472" s="8" t="inlineStr">
        <is>
          <t>Callum Fairweather</t>
        </is>
      </c>
      <c r="F8472" s="11" t="n">
        <v>2015</v>
      </c>
      <c r="G8472" s="8" t="inlineStr">
        <is>
          <t>Icon</t>
        </is>
      </c>
      <c r="H8472" s="8" t="inlineStr">
        <is>
          <t>Derelict</t>
        </is>
      </c>
      <c r="I8472" s="8" t="inlineStr">
        <is>
          <t>ZX4VGY6ALX53VVBAS</t>
        </is>
      </c>
      <c r="J8472" s="8" t="inlineStr">
        <is>
          <t>11 - Restomod / Coachbuilt / Bespoke</t>
        </is>
      </c>
      <c r="K8472" s="12" t="n">
        <v>390000</v>
      </c>
      <c r="L8472" s="8" t="inlineStr">
        <is>
          <t>Idaho</t>
        </is>
      </c>
      <c r="M8472" s="13" t="n">
        <v>6410.72</v>
      </c>
      <c r="N8472" s="13" t="n"/>
      <c r="O8472" s="8" t="inlineStr">
        <is>
          <t>3 + at-fault claims - 5 yrs</t>
        </is>
      </c>
    </row>
    <row r="8473">
      <c r="A8473" s="8" t="inlineStr">
        <is>
          <t>311a8a2c-6d6c-53ba-a1bf-5e127f535297</t>
        </is>
      </c>
      <c r="B8473" s="9" t="inlineStr">
        <is>
          <t>2026-06</t>
        </is>
      </c>
      <c r="C8473" s="10" t="n"/>
      <c r="D8473" s="9" t="inlineStr">
        <is>
          <t>Declined</t>
        </is>
      </c>
      <c r="E8473" s="8" t="inlineStr">
        <is>
          <t>Marisol Harrington</t>
        </is>
      </c>
      <c r="F8473" s="11" t="n">
        <v>1979</v>
      </c>
      <c r="G8473" s="8" t="inlineStr">
        <is>
          <t>Bugatti</t>
        </is>
      </c>
      <c r="H8473" s="8" t="inlineStr">
        <is>
          <t>Type 57</t>
        </is>
      </c>
      <c r="I8473" s="8" t="inlineStr">
        <is>
          <t>047YZVM6823ARTX91</t>
        </is>
      </c>
      <c r="J8473" s="8" t="inlineStr">
        <is>
          <t>06 - Vintage Pre-War (pre-1946)</t>
        </is>
      </c>
      <c r="K8473" s="12" t="n">
        <v>655000</v>
      </c>
      <c r="L8473" s="8" t="inlineStr">
        <is>
          <t>Louisiana</t>
        </is>
      </c>
      <c r="M8473" s="13" t="n">
        <v>5682.43</v>
      </c>
      <c r="N8473" s="13" t="n"/>
      <c r="O8473" s="8" t="inlineStr">
        <is>
          <t>3 + at-fault claims - 5 yrs</t>
        </is>
      </c>
    </row>
    <row r="8474">
      <c r="A8474" s="8" t="inlineStr">
        <is>
          <t>322d9793-97de-5d07-b58d-2768fc407567</t>
        </is>
      </c>
      <c r="B8474" s="9" t="inlineStr">
        <is>
          <t>2026-06</t>
        </is>
      </c>
      <c r="C8474" s="10" t="n"/>
      <c r="D8474" s="9" t="inlineStr">
        <is>
          <t>Declined</t>
        </is>
      </c>
      <c r="E8474" s="8" t="inlineStr">
        <is>
          <t>Aurelio Castellanos</t>
        </is>
      </c>
      <c r="F8474" s="11" t="n">
        <v>2003</v>
      </c>
      <c r="G8474" s="8" t="inlineStr">
        <is>
          <t>Lamborghini</t>
        </is>
      </c>
      <c r="H8474" s="8" t="inlineStr">
        <is>
          <t>Huracan EVO</t>
        </is>
      </c>
      <c r="I8474" s="8" t="inlineStr">
        <is>
          <t>F9ECNH9A38A83VKFT</t>
        </is>
      </c>
      <c r="J8474" s="8" t="inlineStr">
        <is>
          <t>03 - Supercar</t>
        </is>
      </c>
      <c r="K8474" s="12" t="n">
        <v>1580000</v>
      </c>
      <c r="L8474" s="8" t="inlineStr">
        <is>
          <t>Pennsylvania</t>
        </is>
      </c>
      <c r="M8474" s="13" t="n">
        <v>23849.06</v>
      </c>
      <c r="N8474" s="13" t="n"/>
      <c r="O8474" s="8" t="inlineStr">
        <is>
          <t>3 + at-fault claims - 5 yrs</t>
        </is>
      </c>
    </row>
    <row r="8475">
      <c r="A8475" s="8" t="inlineStr">
        <is>
          <t>335becab-3330-5206-a35d-8df47be87c8f</t>
        </is>
      </c>
      <c r="B8475" s="9" t="inlineStr">
        <is>
          <t>2026-06</t>
        </is>
      </c>
      <c r="C8475" s="10" t="n"/>
      <c r="D8475" s="9" t="inlineStr">
        <is>
          <t>Declined</t>
        </is>
      </c>
      <c r="E8475" s="8" t="inlineStr">
        <is>
          <t>Anouk Ashcombe</t>
        </is>
      </c>
      <c r="F8475" s="11" t="n">
        <v>1994</v>
      </c>
      <c r="G8475" s="8" t="inlineStr">
        <is>
          <t>Porsche</t>
        </is>
      </c>
      <c r="H8475" s="8" t="inlineStr">
        <is>
          <t>911 Turbo S</t>
        </is>
      </c>
      <c r="I8475" s="8" t="inlineStr">
        <is>
          <t>VNP0CJC5U7CADYYM8</t>
        </is>
      </c>
      <c r="J8475" s="8" t="inlineStr">
        <is>
          <t>02 - Sports / GT</t>
        </is>
      </c>
      <c r="K8475" s="12" t="n">
        <v>495000</v>
      </c>
      <c r="L8475" s="8" t="inlineStr">
        <is>
          <t>Ohio</t>
        </is>
      </c>
      <c r="M8475" s="13" t="n">
        <v>9736.559999999999</v>
      </c>
      <c r="N8475" s="13" t="n"/>
      <c r="O8475" s="8" t="inlineStr">
        <is>
          <t>3 + at-fault claims - 5 yrs</t>
        </is>
      </c>
    </row>
    <row r="8476">
      <c r="A8476" s="8" t="inlineStr">
        <is>
          <t>34337036-6d1b-540f-91db-e1d9c796395e</t>
        </is>
      </c>
      <c r="B8476" s="9" t="inlineStr">
        <is>
          <t>2026-06</t>
        </is>
      </c>
      <c r="C8476" s="10" t="n"/>
      <c r="D8476" s="9" t="inlineStr">
        <is>
          <t>Declined</t>
        </is>
      </c>
      <c r="E8476" s="8" t="inlineStr">
        <is>
          <t>Horace Delacroix</t>
        </is>
      </c>
      <c r="F8476" s="11" t="n">
        <v>2000</v>
      </c>
      <c r="G8476" s="8" t="inlineStr">
        <is>
          <t>Lamborghini</t>
        </is>
      </c>
      <c r="H8476" s="8" t="inlineStr">
        <is>
          <t>Huracan EVO</t>
        </is>
      </c>
      <c r="I8476" s="8" t="inlineStr">
        <is>
          <t>VVTWKCY7T72CRAX59</t>
        </is>
      </c>
      <c r="J8476" s="8" t="inlineStr">
        <is>
          <t>03 - Supercar</t>
        </is>
      </c>
      <c r="K8476" s="12" t="n">
        <v>650000</v>
      </c>
      <c r="L8476" s="8" t="inlineStr">
        <is>
          <t>North Carolina</t>
        </is>
      </c>
      <c r="M8476" s="13" t="n">
        <v>13398.58</v>
      </c>
      <c r="N8476" s="13" t="n"/>
      <c r="O8476" s="8" t="inlineStr">
        <is>
          <t>3 + at-fault claims - 5 yrs</t>
        </is>
      </c>
    </row>
    <row r="8477">
      <c r="A8477" s="8" t="inlineStr">
        <is>
          <t>3439909b-16ec-5e3c-8215-0c5720d9c3ac</t>
        </is>
      </c>
      <c r="B8477" s="9" t="inlineStr">
        <is>
          <t>2026-06</t>
        </is>
      </c>
      <c r="C8477" s="10" t="n"/>
      <c r="D8477" s="9" t="inlineStr">
        <is>
          <t>Declined</t>
        </is>
      </c>
      <c r="E8477" s="8" t="inlineStr">
        <is>
          <t>Wilhelmina Rourke</t>
        </is>
      </c>
      <c r="F8477" s="11" t="n">
        <v>2003</v>
      </c>
      <c r="G8477" s="8" t="inlineStr">
        <is>
          <t>BMW</t>
        </is>
      </c>
      <c r="H8477" s="8" t="inlineStr">
        <is>
          <t>M8 Competition</t>
        </is>
      </c>
      <c r="I8477" s="8" t="inlineStr">
        <is>
          <t>6PRUXM9Z2HVYAF04D</t>
        </is>
      </c>
      <c r="J8477" s="8" t="inlineStr">
        <is>
          <t>02 - Sports / GT</t>
        </is>
      </c>
      <c r="K8477" s="12" t="n">
        <v>610000</v>
      </c>
      <c r="L8477" s="8" t="inlineStr">
        <is>
          <t>Ohio</t>
        </is>
      </c>
      <c r="M8477" s="13" t="n">
        <v>10398.77</v>
      </c>
      <c r="N8477" s="13" t="n"/>
      <c r="O8477" s="8" t="inlineStr">
        <is>
          <t>3 + at-fault claims - 5 yrs</t>
        </is>
      </c>
    </row>
    <row r="8478">
      <c r="A8478" s="8" t="inlineStr">
        <is>
          <t>34fe1643-bb2c-598a-ad15-c7d4ada708a3</t>
        </is>
      </c>
      <c r="B8478" s="9" t="inlineStr">
        <is>
          <t>2026-06</t>
        </is>
      </c>
      <c r="C8478" s="10" t="n"/>
      <c r="D8478" s="9" t="inlineStr">
        <is>
          <t>Declined</t>
        </is>
      </c>
      <c r="E8478" s="8" t="inlineStr">
        <is>
          <t>Sunniva Bellandi</t>
        </is>
      </c>
      <c r="F8478" s="11" t="n">
        <v>1998</v>
      </c>
      <c r="G8478" s="8" t="inlineStr">
        <is>
          <t>Mercedes-Benz</t>
        </is>
      </c>
      <c r="H8478" s="8" t="inlineStr">
        <is>
          <t>280SL Pagoda</t>
        </is>
      </c>
      <c r="I8478" s="8" t="inlineStr">
        <is>
          <t>9FD7PEFHTKNJ0XN3B</t>
        </is>
      </c>
      <c r="J8478" s="8" t="inlineStr">
        <is>
          <t>07 - Post-War Classic (1946-1972)</t>
        </is>
      </c>
      <c r="K8478" s="12" t="n">
        <v>805000</v>
      </c>
      <c r="L8478" s="8" t="inlineStr">
        <is>
          <t>Florida</t>
        </is>
      </c>
      <c r="M8478" s="13" t="n">
        <v>9274.209999999999</v>
      </c>
      <c r="N8478" s="13" t="n"/>
      <c r="O8478" s="8" t="inlineStr">
        <is>
          <t>3 + at-fault claims - 5 yrs</t>
        </is>
      </c>
    </row>
    <row r="8479">
      <c r="A8479" s="8" t="inlineStr">
        <is>
          <t>35ad2f9b-95ba-5b41-9a94-202f0147d895</t>
        </is>
      </c>
      <c r="B8479" s="9" t="inlineStr">
        <is>
          <t>2026-06</t>
        </is>
      </c>
      <c r="C8479" s="10" t="n"/>
      <c r="D8479" s="9" t="inlineStr">
        <is>
          <t>Declined</t>
        </is>
      </c>
      <c r="E8479" s="8" t="inlineStr">
        <is>
          <t>Fitzgerald Thistlewood</t>
        </is>
      </c>
      <c r="F8479" s="11" t="n">
        <v>1995</v>
      </c>
      <c r="G8479" s="8" t="inlineStr">
        <is>
          <t>Ferrari</t>
        </is>
      </c>
      <c r="H8479" s="8" t="inlineStr">
        <is>
          <t>296 GTB</t>
        </is>
      </c>
      <c r="I8479" s="8" t="inlineStr">
        <is>
          <t>CUBFFAAAEWP212L4S</t>
        </is>
      </c>
      <c r="J8479" s="8" t="inlineStr">
        <is>
          <t>03 - Supercar</t>
        </is>
      </c>
      <c r="K8479" s="12" t="n">
        <v>385000</v>
      </c>
      <c r="L8479" s="8" t="inlineStr">
        <is>
          <t>New Jersey</t>
        </is>
      </c>
      <c r="M8479" s="13" t="n">
        <v>7601.93</v>
      </c>
      <c r="N8479" s="13" t="n"/>
      <c r="O8479" s="8" t="inlineStr">
        <is>
          <t>3 + at-fault claims - 5 yrs</t>
        </is>
      </c>
    </row>
    <row r="8480">
      <c r="A8480" s="8" t="inlineStr">
        <is>
          <t>35f3e05b-d33d-5f91-b951-e2d71672e935</t>
        </is>
      </c>
      <c r="B8480" s="9" t="inlineStr">
        <is>
          <t>2026-06</t>
        </is>
      </c>
      <c r="C8480" s="10" t="n"/>
      <c r="D8480" s="9" t="inlineStr">
        <is>
          <t>Declined</t>
        </is>
      </c>
      <c r="E8480" s="8" t="inlineStr">
        <is>
          <t>Delphine Ashcombe</t>
        </is>
      </c>
      <c r="F8480" s="11" t="n">
        <v>1983</v>
      </c>
      <c r="G8480" s="8" t="inlineStr">
        <is>
          <t>Maserati</t>
        </is>
      </c>
      <c r="H8480" s="8" t="inlineStr">
        <is>
          <t>GranTurismo</t>
        </is>
      </c>
      <c r="I8480" s="8" t="inlineStr">
        <is>
          <t>8C8BMEC5YNR8SMGCZ</t>
        </is>
      </c>
      <c r="J8480" s="8" t="inlineStr">
        <is>
          <t>02 - Sports / GT</t>
        </is>
      </c>
      <c r="K8480" s="12" t="n">
        <v>760000</v>
      </c>
      <c r="L8480" s="8" t="inlineStr">
        <is>
          <t>Illinois</t>
        </is>
      </c>
      <c r="M8480" s="13" t="n">
        <v>12676.23</v>
      </c>
      <c r="N8480" s="13" t="n"/>
      <c r="O8480" s="8" t="inlineStr">
        <is>
          <t>3 + at-fault claims - 5 yrs</t>
        </is>
      </c>
    </row>
    <row r="8481">
      <c r="A8481" s="8" t="inlineStr">
        <is>
          <t>3607e5c8-4369-52c5-9975-064f84fba580</t>
        </is>
      </c>
      <c r="B8481" s="9" t="inlineStr">
        <is>
          <t>2026-06</t>
        </is>
      </c>
      <c r="C8481" s="10" t="n"/>
      <c r="D8481" s="9" t="inlineStr">
        <is>
          <t>Declined</t>
        </is>
      </c>
      <c r="E8481" s="8" t="inlineStr">
        <is>
          <t>Ottilie Delacroix</t>
        </is>
      </c>
      <c r="F8481" s="11" t="n">
        <v>2012</v>
      </c>
      <c r="G8481" s="8" t="inlineStr">
        <is>
          <t>McLaren</t>
        </is>
      </c>
      <c r="H8481" s="8" t="inlineStr">
        <is>
          <t>750S</t>
        </is>
      </c>
      <c r="I8481" s="8" t="inlineStr">
        <is>
          <t>V919SCPR7SE0K26BC</t>
        </is>
      </c>
      <c r="J8481" s="8" t="inlineStr">
        <is>
          <t>03 - Supercar</t>
        </is>
      </c>
      <c r="K8481" s="12" t="n">
        <v>490000</v>
      </c>
      <c r="L8481" s="8" t="inlineStr">
        <is>
          <t>Oklahoma</t>
        </is>
      </c>
      <c r="M8481" s="13" t="n">
        <v>13396.42</v>
      </c>
      <c r="N8481" s="13" t="n"/>
      <c r="O8481" s="8" t="inlineStr">
        <is>
          <t>3 + at-fault claims - 5 yrs</t>
        </is>
      </c>
    </row>
    <row r="8482">
      <c r="A8482" s="8" t="inlineStr">
        <is>
          <t>36188eef-ed21-59f2-bff3-880d6894d64e</t>
        </is>
      </c>
      <c r="B8482" s="9" t="inlineStr">
        <is>
          <t>2026-06</t>
        </is>
      </c>
      <c r="C8482" s="10" t="n"/>
      <c r="D8482" s="9" t="inlineStr">
        <is>
          <t>Declined</t>
        </is>
      </c>
      <c r="E8482" s="8" t="inlineStr">
        <is>
          <t>Ramona Harrington</t>
        </is>
      </c>
      <c r="F8482" s="11" t="n">
        <v>2002</v>
      </c>
      <c r="G8482" s="8" t="inlineStr">
        <is>
          <t>McLaren</t>
        </is>
      </c>
      <c r="H8482" s="8" t="inlineStr">
        <is>
          <t>750S</t>
        </is>
      </c>
      <c r="I8482" s="8" t="inlineStr">
        <is>
          <t>VCCNXCY37X6U9SD00</t>
        </is>
      </c>
      <c r="J8482" s="8" t="inlineStr">
        <is>
          <t>03 - Supercar</t>
        </is>
      </c>
      <c r="K8482" s="12" t="n">
        <v>375000</v>
      </c>
      <c r="L8482" s="8" t="inlineStr">
        <is>
          <t>Virginia</t>
        </is>
      </c>
      <c r="M8482" s="13" t="n">
        <v>8869.1</v>
      </c>
      <c r="N8482" s="13" t="n"/>
      <c r="O8482" s="8" t="inlineStr">
        <is>
          <t>3 + at-fault claims - 5 yrs</t>
        </is>
      </c>
    </row>
    <row r="8483">
      <c r="A8483" s="8" t="inlineStr">
        <is>
          <t>363e2184-95db-5268-9d74-66ba0083eac7</t>
        </is>
      </c>
      <c r="B8483" s="9" t="inlineStr">
        <is>
          <t>2026-06</t>
        </is>
      </c>
      <c r="C8483" s="10" t="n"/>
      <c r="D8483" s="9" t="inlineStr">
        <is>
          <t>Declined</t>
        </is>
      </c>
      <c r="E8483" s="8" t="inlineStr">
        <is>
          <t>Priya Nakashima</t>
        </is>
      </c>
      <c r="F8483" s="11" t="n">
        <v>1987</v>
      </c>
      <c r="G8483" s="8" t="inlineStr">
        <is>
          <t>Ferrari</t>
        </is>
      </c>
      <c r="H8483" s="8" t="inlineStr">
        <is>
          <t>296 GTB</t>
        </is>
      </c>
      <c r="I8483" s="8" t="inlineStr">
        <is>
          <t>EK0A8CYNWMF21ZGMU</t>
        </is>
      </c>
      <c r="J8483" s="8" t="inlineStr">
        <is>
          <t>03 - Supercar</t>
        </is>
      </c>
      <c r="K8483" s="12" t="n">
        <v>265000</v>
      </c>
      <c r="L8483" s="8" t="inlineStr">
        <is>
          <t>Illinois</t>
        </is>
      </c>
      <c r="M8483" s="13" t="n">
        <v>7820</v>
      </c>
      <c r="N8483" s="13" t="n"/>
      <c r="O8483" s="8" t="inlineStr">
        <is>
          <t>3 + at-fault claims - 5 yrs</t>
        </is>
      </c>
    </row>
    <row r="8484">
      <c r="A8484" s="8" t="inlineStr">
        <is>
          <t>36cc3a7b-02fa-5501-926a-cdd1806d8e14</t>
        </is>
      </c>
      <c r="B8484" s="9" t="inlineStr">
        <is>
          <t>2026-06</t>
        </is>
      </c>
      <c r="C8484" s="10" t="n"/>
      <c r="D8484" s="9" t="inlineStr">
        <is>
          <t>Declined</t>
        </is>
      </c>
      <c r="E8484" s="8" t="inlineStr">
        <is>
          <t>Wilhelmina Merriweather</t>
        </is>
      </c>
      <c r="F8484" s="11" t="n">
        <v>1962</v>
      </c>
      <c r="G8484" s="8" t="inlineStr">
        <is>
          <t>Porsche</t>
        </is>
      </c>
      <c r="H8484" s="8" t="inlineStr">
        <is>
          <t>911 Turbo S</t>
        </is>
      </c>
      <c r="I8484" s="8" t="inlineStr">
        <is>
          <t>63M3UN5ENN9GRZETB</t>
        </is>
      </c>
      <c r="J8484" s="8" t="inlineStr">
        <is>
          <t>02 - Sports / GT</t>
        </is>
      </c>
      <c r="K8484" s="12" t="n">
        <v>450000</v>
      </c>
      <c r="L8484" s="8" t="inlineStr">
        <is>
          <t>Pennsylvania</t>
        </is>
      </c>
      <c r="M8484" s="13" t="n">
        <v>6367.92</v>
      </c>
      <c r="N8484" s="13" t="n"/>
      <c r="O8484" s="8" t="inlineStr">
        <is>
          <t>3 + at-fault claims - 5 yrs</t>
        </is>
      </c>
    </row>
    <row r="8485">
      <c r="A8485" s="8" t="inlineStr">
        <is>
          <t>37c4737f-3527-5f8b-97dd-2b2a962a0be7</t>
        </is>
      </c>
      <c r="B8485" s="9" t="inlineStr">
        <is>
          <t>2026-06</t>
        </is>
      </c>
      <c r="C8485" s="10" t="n"/>
      <c r="D8485" s="9" t="inlineStr">
        <is>
          <t>Declined</t>
        </is>
      </c>
      <c r="E8485" s="8" t="inlineStr">
        <is>
          <t>Desmond Nakashima</t>
        </is>
      </c>
      <c r="F8485" s="11" t="n">
        <v>1955</v>
      </c>
      <c r="G8485" s="8" t="inlineStr">
        <is>
          <t>Ferrari</t>
        </is>
      </c>
      <c r="H8485" s="8" t="inlineStr">
        <is>
          <t>275 GTB/4</t>
        </is>
      </c>
      <c r="I8485" s="8" t="inlineStr">
        <is>
          <t>EFMYV879NE8EP8MR2</t>
        </is>
      </c>
      <c r="J8485" s="8" t="inlineStr">
        <is>
          <t>07 - Post-War Classic (1946-1972)</t>
        </is>
      </c>
      <c r="K8485" s="12" t="n">
        <v>220000</v>
      </c>
      <c r="L8485" s="8" t="inlineStr">
        <is>
          <t>North Dakota</t>
        </is>
      </c>
      <c r="M8485" s="13" t="n">
        <v>2413.36</v>
      </c>
      <c r="N8485" s="13" t="n"/>
      <c r="O8485" s="8" t="inlineStr">
        <is>
          <t>3 + at-fault claims - 5 yrs</t>
        </is>
      </c>
    </row>
    <row r="8486">
      <c r="A8486" s="8" t="inlineStr">
        <is>
          <t>37c50c9f-c0c4-59ea-ad34-e7a61c0126c1</t>
        </is>
      </c>
      <c r="B8486" s="9" t="inlineStr">
        <is>
          <t>2026-06</t>
        </is>
      </c>
      <c r="C8486" s="10" t="n"/>
      <c r="D8486" s="9" t="inlineStr">
        <is>
          <t>Declined</t>
        </is>
      </c>
      <c r="E8486" s="8" t="inlineStr">
        <is>
          <t>Sunniva Fairweather</t>
        </is>
      </c>
      <c r="F8486" s="11" t="n">
        <v>2009</v>
      </c>
      <c r="G8486" s="8" t="inlineStr">
        <is>
          <t>McLaren</t>
        </is>
      </c>
      <c r="H8486" s="8" t="inlineStr">
        <is>
          <t>750S</t>
        </is>
      </c>
      <c r="I8486" s="8" t="inlineStr">
        <is>
          <t>KCLPWVY56FK6EEJ3W</t>
        </is>
      </c>
      <c r="J8486" s="8" t="inlineStr">
        <is>
          <t>03 - Supercar</t>
        </is>
      </c>
      <c r="K8486" s="12" t="n">
        <v>1385000</v>
      </c>
      <c r="L8486" s="8" t="inlineStr">
        <is>
          <t>Pennsylvania</t>
        </is>
      </c>
      <c r="M8486" s="13" t="n">
        <v>20905.66</v>
      </c>
      <c r="N8486" s="13" t="n"/>
      <c r="O8486" s="8" t="inlineStr">
        <is>
          <t>3 + at-fault claims - 5 yrs</t>
        </is>
      </c>
    </row>
    <row r="8487">
      <c r="A8487" s="8" t="inlineStr">
        <is>
          <t>38ea6f01-981a-5025-840e-9fab27d90e6b</t>
        </is>
      </c>
      <c r="B8487" s="9" t="inlineStr">
        <is>
          <t>2026-06</t>
        </is>
      </c>
      <c r="C8487" s="10" t="n"/>
      <c r="D8487" s="9" t="inlineStr">
        <is>
          <t>Declined</t>
        </is>
      </c>
      <c r="E8487" s="8" t="inlineStr">
        <is>
          <t>Wilhelmina Delacroix</t>
        </is>
      </c>
      <c r="F8487" s="11" t="n">
        <v>1998</v>
      </c>
      <c r="G8487" s="8" t="inlineStr">
        <is>
          <t>Aston Martin</t>
        </is>
      </c>
      <c r="H8487" s="8" t="inlineStr">
        <is>
          <t>DB12</t>
        </is>
      </c>
      <c r="I8487" s="8" t="inlineStr">
        <is>
          <t>941T5SD3UETX2YGWL</t>
        </is>
      </c>
      <c r="J8487" s="8" t="inlineStr">
        <is>
          <t>02 - Sports / GT</t>
        </is>
      </c>
      <c r="K8487" s="12" t="n">
        <v>355000</v>
      </c>
      <c r="L8487" s="8" t="inlineStr">
        <is>
          <t>Florida</t>
        </is>
      </c>
      <c r="M8487" s="13" t="n">
        <v>7133.49</v>
      </c>
      <c r="N8487" s="13" t="n"/>
      <c r="O8487" s="8" t="inlineStr">
        <is>
          <t>3 + at-fault claims - 5 yrs</t>
        </is>
      </c>
    </row>
    <row r="8488">
      <c r="A8488" s="8" t="inlineStr">
        <is>
          <t>3a4564e7-bc87-5724-9161-a0c99781c89f</t>
        </is>
      </c>
      <c r="B8488" s="9" t="inlineStr">
        <is>
          <t>2026-06</t>
        </is>
      </c>
      <c r="C8488" s="10" t="n"/>
      <c r="D8488" s="9" t="inlineStr">
        <is>
          <t>Declined</t>
        </is>
      </c>
      <c r="E8488" s="8" t="inlineStr">
        <is>
          <t>Mireille Vasquez</t>
        </is>
      </c>
      <c r="F8488" s="11" t="n">
        <v>2003</v>
      </c>
      <c r="G8488" s="8" t="inlineStr">
        <is>
          <t>Porsche</t>
        </is>
      </c>
      <c r="H8488" s="8" t="inlineStr">
        <is>
          <t>911 Turbo S</t>
        </is>
      </c>
      <c r="I8488" s="8" t="inlineStr">
        <is>
          <t>U8EA8BN2L84J4D3DB</t>
        </is>
      </c>
      <c r="J8488" s="8" t="inlineStr">
        <is>
          <t>02 - Sports / GT</t>
        </is>
      </c>
      <c r="K8488" s="12" t="n">
        <v>905000</v>
      </c>
      <c r="L8488" s="8" t="inlineStr">
        <is>
          <t>New Mexico</t>
        </is>
      </c>
      <c r="M8488" s="13" t="n">
        <v>14206.79</v>
      </c>
      <c r="N8488" s="13" t="n"/>
      <c r="O8488" s="8" t="inlineStr">
        <is>
          <t>3 + at-fault claims - 5 yrs</t>
        </is>
      </c>
    </row>
    <row r="8489">
      <c r="A8489" s="8" t="inlineStr">
        <is>
          <t>3ab0ef59-4369-5ff4-8683-eef3cc255948</t>
        </is>
      </c>
      <c r="B8489" s="9" t="inlineStr">
        <is>
          <t>2026-06</t>
        </is>
      </c>
      <c r="C8489" s="10" t="n"/>
      <c r="D8489" s="9" t="inlineStr">
        <is>
          <t>Declined</t>
        </is>
      </c>
      <c r="E8489" s="8" t="inlineStr">
        <is>
          <t>Fenwick Vasquez</t>
        </is>
      </c>
      <c r="F8489" s="11" t="n">
        <v>2022</v>
      </c>
      <c r="G8489" s="8" t="inlineStr">
        <is>
          <t>McLaren</t>
        </is>
      </c>
      <c r="H8489" s="8" t="inlineStr">
        <is>
          <t>750S</t>
        </is>
      </c>
      <c r="I8489" s="8" t="inlineStr">
        <is>
          <t>E2PCLAC403AVJAJE6</t>
        </is>
      </c>
      <c r="J8489" s="8" t="inlineStr">
        <is>
          <t>03 - Supercar</t>
        </is>
      </c>
      <c r="K8489" s="12" t="n">
        <v>1590000</v>
      </c>
      <c r="L8489" s="8" t="inlineStr">
        <is>
          <t>Colorado</t>
        </is>
      </c>
      <c r="M8489" s="13" t="n">
        <v>26400</v>
      </c>
      <c r="N8489" s="13" t="n"/>
      <c r="O8489" s="8" t="inlineStr">
        <is>
          <t>3 + at-fault claims - 5 yrs</t>
        </is>
      </c>
    </row>
    <row r="8490">
      <c r="A8490" s="8" t="inlineStr">
        <is>
          <t>3c1587bb-840f-58e6-8558-a51862ff567d</t>
        </is>
      </c>
      <c r="B8490" s="9" t="inlineStr">
        <is>
          <t>2026-06</t>
        </is>
      </c>
      <c r="C8490" s="10" t="n"/>
      <c r="D8490" s="9" t="inlineStr">
        <is>
          <t>Declined</t>
        </is>
      </c>
      <c r="E8490" s="8" t="inlineStr">
        <is>
          <t>Mireille Whitlock</t>
        </is>
      </c>
      <c r="F8490" s="11" t="n">
        <v>1995</v>
      </c>
      <c r="G8490" s="8" t="inlineStr">
        <is>
          <t>BMW</t>
        </is>
      </c>
      <c r="H8490" s="8" t="inlineStr">
        <is>
          <t>M8 Competition</t>
        </is>
      </c>
      <c r="I8490" s="8" t="inlineStr">
        <is>
          <t>GN9T5UUV57LKKV8ST</t>
        </is>
      </c>
      <c r="J8490" s="8" t="inlineStr">
        <is>
          <t>02 - Sports / GT</t>
        </is>
      </c>
      <c r="K8490" s="12" t="n">
        <v>475000</v>
      </c>
      <c r="L8490" s="8" t="inlineStr">
        <is>
          <t>South Carolina</t>
        </is>
      </c>
      <c r="M8490" s="13" t="n">
        <v>8334.91</v>
      </c>
      <c r="N8490" s="13" t="n"/>
      <c r="O8490" s="8" t="inlineStr">
        <is>
          <t>3 + at-fault claims - 5 yrs</t>
        </is>
      </c>
    </row>
    <row r="8491">
      <c r="A8491" s="8" t="inlineStr">
        <is>
          <t>3c31e92d-539c-5f8f-97a0-e8fcf82ab3d0</t>
        </is>
      </c>
      <c r="B8491" s="9" t="inlineStr">
        <is>
          <t>2026-06</t>
        </is>
      </c>
      <c r="C8491" s="10" t="n"/>
      <c r="D8491" s="9" t="inlineStr">
        <is>
          <t>Declined</t>
        </is>
      </c>
      <c r="E8491" s="8" t="inlineStr">
        <is>
          <t>Everett Castellanos</t>
        </is>
      </c>
      <c r="F8491" s="11" t="n">
        <v>2008</v>
      </c>
      <c r="G8491" s="8" t="inlineStr">
        <is>
          <t>Lamborghini</t>
        </is>
      </c>
      <c r="H8491" s="8" t="inlineStr">
        <is>
          <t>Huracan EVO</t>
        </is>
      </c>
      <c r="I8491" s="8" t="inlineStr">
        <is>
          <t>PB1S8JG4MA4MHKUY0</t>
        </is>
      </c>
      <c r="J8491" s="8" t="inlineStr">
        <is>
          <t>03 - Supercar</t>
        </is>
      </c>
      <c r="K8491" s="12" t="n">
        <v>245000</v>
      </c>
      <c r="L8491" s="8" t="inlineStr">
        <is>
          <t>Maine</t>
        </is>
      </c>
      <c r="M8491" s="13" t="n">
        <v>7089.28</v>
      </c>
      <c r="N8491" s="13" t="n"/>
      <c r="O8491" s="8" t="inlineStr">
        <is>
          <t>3 + at-fault claims - 5 yrs</t>
        </is>
      </c>
    </row>
    <row r="8492">
      <c r="A8492" s="8" t="inlineStr">
        <is>
          <t>3d28c21b-3028-5e6d-bfad-fd9606b6dc7f</t>
        </is>
      </c>
      <c r="B8492" s="9" t="inlineStr">
        <is>
          <t>2026-06</t>
        </is>
      </c>
      <c r="C8492" s="10" t="n"/>
      <c r="D8492" s="9" t="inlineStr">
        <is>
          <t>Referred</t>
        </is>
      </c>
      <c r="E8492" s="8" t="inlineStr">
        <is>
          <t>Leopold Montoya</t>
        </is>
      </c>
      <c r="F8492" s="11" t="n">
        <v>2005</v>
      </c>
      <c r="G8492" s="8" t="inlineStr">
        <is>
          <t>BMW</t>
        </is>
      </c>
      <c r="H8492" s="8" t="inlineStr">
        <is>
          <t>M8 Competition</t>
        </is>
      </c>
      <c r="I8492" s="8" t="inlineStr">
        <is>
          <t>F73MTRPCZ7AZM1U59</t>
        </is>
      </c>
      <c r="J8492" s="8" t="inlineStr">
        <is>
          <t>02 - Sports / GT</t>
        </is>
      </c>
      <c r="K8492" s="12" t="n">
        <v>405000</v>
      </c>
      <c r="L8492" s="8" t="inlineStr">
        <is>
          <t>Pennsylvania</t>
        </is>
      </c>
      <c r="M8492" s="13" t="n">
        <v>5731.13</v>
      </c>
      <c r="N8492" s="13" t="n"/>
      <c r="O8492" s="8" t="inlineStr">
        <is>
          <t>1 at-fault claim over $100k</t>
        </is>
      </c>
    </row>
    <row r="8493">
      <c r="A8493" s="8" t="inlineStr">
        <is>
          <t>3d452d89-05d3-5158-80ab-18f0d03952e4</t>
        </is>
      </c>
      <c r="B8493" s="9" t="inlineStr">
        <is>
          <t>2026-06</t>
        </is>
      </c>
      <c r="C8493" s="10" t="n"/>
      <c r="D8493" s="9" t="inlineStr">
        <is>
          <t>Declined</t>
        </is>
      </c>
      <c r="E8493" s="8" t="inlineStr">
        <is>
          <t>Saoirse Nakashima</t>
        </is>
      </c>
      <c r="F8493" s="11" t="n">
        <v>1979</v>
      </c>
      <c r="G8493" s="8" t="inlineStr">
        <is>
          <t>Ferrari</t>
        </is>
      </c>
      <c r="H8493" s="8" t="inlineStr">
        <is>
          <t>296 GTB</t>
        </is>
      </c>
      <c r="I8493" s="8" t="inlineStr">
        <is>
          <t>6FADU74TGHFLSH4JT</t>
        </is>
      </c>
      <c r="J8493" s="8" t="inlineStr">
        <is>
          <t>03 - Supercar</t>
        </is>
      </c>
      <c r="K8493" s="12" t="n">
        <v>360000</v>
      </c>
      <c r="L8493" s="8" t="inlineStr">
        <is>
          <t>Michigan</t>
        </is>
      </c>
      <c r="M8493" s="13" t="n">
        <v>12107.55</v>
      </c>
      <c r="N8493" s="13" t="n"/>
      <c r="O8493" s="8" t="inlineStr">
        <is>
          <t>3 + at-fault claims - 5 yrs</t>
        </is>
      </c>
    </row>
    <row r="8494">
      <c r="A8494" s="8" t="inlineStr">
        <is>
          <t>3df65687-0aae-5ab3-9e0e-d481861d936e</t>
        </is>
      </c>
      <c r="B8494" s="9" t="inlineStr">
        <is>
          <t>2026-06</t>
        </is>
      </c>
      <c r="C8494" s="10" t="n"/>
      <c r="D8494" s="9" t="inlineStr">
        <is>
          <t>Referred</t>
        </is>
      </c>
      <c r="E8494" s="8" t="inlineStr">
        <is>
          <t>Beatrix Merriweather</t>
        </is>
      </c>
      <c r="F8494" s="11" t="n">
        <v>1972</v>
      </c>
      <c r="G8494" s="8" t="inlineStr">
        <is>
          <t>BMW</t>
        </is>
      </c>
      <c r="H8494" s="8" t="inlineStr">
        <is>
          <t>M8 Competition</t>
        </is>
      </c>
      <c r="I8494" s="8" t="inlineStr">
        <is>
          <t>E2BSH7LVFDVCSMVE8</t>
        </is>
      </c>
      <c r="J8494" s="8" t="inlineStr">
        <is>
          <t>02 - Sports / GT</t>
        </is>
      </c>
      <c r="K8494" s="12" t="n">
        <v>1005000</v>
      </c>
      <c r="L8494" s="8" t="inlineStr">
        <is>
          <t>Connecticut</t>
        </is>
      </c>
      <c r="M8494" s="13" t="n">
        <v>11680.75</v>
      </c>
      <c r="N8494" s="13" t="n"/>
      <c r="O8494" s="8" t="inlineStr">
        <is>
          <t>1 at-fault claim over $100k</t>
        </is>
      </c>
    </row>
    <row r="8495">
      <c r="A8495" s="8" t="inlineStr">
        <is>
          <t>40711e4b-49d4-530f-8112-237ef3d34a02</t>
        </is>
      </c>
      <c r="B8495" s="9" t="inlineStr">
        <is>
          <t>2026-06</t>
        </is>
      </c>
      <c r="C8495" s="10" t="n"/>
      <c r="D8495" s="9" t="inlineStr">
        <is>
          <t>Declined</t>
        </is>
      </c>
      <c r="E8495" s="8" t="inlineStr">
        <is>
          <t>Fitzgerald Merriweather</t>
        </is>
      </c>
      <c r="F8495" s="11" t="n">
        <v>2021</v>
      </c>
      <c r="G8495" s="8" t="inlineStr">
        <is>
          <t>BMW</t>
        </is>
      </c>
      <c r="H8495" s="8" t="inlineStr">
        <is>
          <t>M8 Competition</t>
        </is>
      </c>
      <c r="I8495" s="8" t="inlineStr">
        <is>
          <t>EDZB66TH0UY2CS37G</t>
        </is>
      </c>
      <c r="J8495" s="8" t="inlineStr">
        <is>
          <t>02 - Sports / GT</t>
        </is>
      </c>
      <c r="K8495" s="12" t="n">
        <v>520000</v>
      </c>
      <c r="L8495" s="8" t="inlineStr">
        <is>
          <t>Alaska</t>
        </is>
      </c>
      <c r="M8495" s="13" t="n">
        <v>7270.19</v>
      </c>
      <c r="N8495" s="13" t="n"/>
      <c r="O8495" s="8" t="inlineStr">
        <is>
          <t>3 + at-fault claims - 5 yrs</t>
        </is>
      </c>
    </row>
    <row r="8496">
      <c r="A8496" s="8" t="inlineStr">
        <is>
          <t>40b8bc64-d6bc-5d32-a319-525554639abe</t>
        </is>
      </c>
      <c r="B8496" s="9" t="inlineStr">
        <is>
          <t>2026-06</t>
        </is>
      </c>
      <c r="C8496" s="10" t="n"/>
      <c r="D8496" s="9" t="inlineStr">
        <is>
          <t>Referred</t>
        </is>
      </c>
      <c r="E8496" s="8" t="inlineStr">
        <is>
          <t>Fitzgerald Castellanos</t>
        </is>
      </c>
      <c r="F8496" s="11" t="n">
        <v>2014</v>
      </c>
      <c r="G8496" s="8" t="inlineStr">
        <is>
          <t>Ferrari</t>
        </is>
      </c>
      <c r="H8496" s="8" t="inlineStr">
        <is>
          <t>SF90 Stradale</t>
        </is>
      </c>
      <c r="I8496" s="8" t="inlineStr">
        <is>
          <t>VRRRJRSGPA6MXWT9D</t>
        </is>
      </c>
      <c r="J8496" s="8" t="inlineStr">
        <is>
          <t>03 - Supercar</t>
        </is>
      </c>
      <c r="K8496" s="12" t="n">
        <v>1010000</v>
      </c>
      <c r="L8496" s="8" t="inlineStr">
        <is>
          <t>North Carolina</t>
        </is>
      </c>
      <c r="M8496" s="13" t="n">
        <v>17532.08</v>
      </c>
      <c r="N8496" s="13" t="n"/>
      <c r="O8496" s="8" t="inlineStr">
        <is>
          <t>2 at-fault claims - 5 yrs</t>
        </is>
      </c>
    </row>
    <row r="8497">
      <c r="A8497" s="8" t="inlineStr">
        <is>
          <t>40d7062a-3e06-5a61-a50b-c976332ebc14</t>
        </is>
      </c>
      <c r="B8497" s="9" t="inlineStr">
        <is>
          <t>2026-06</t>
        </is>
      </c>
      <c r="C8497" s="10" t="n"/>
      <c r="D8497" s="9" t="inlineStr">
        <is>
          <t>Declined</t>
        </is>
      </c>
      <c r="E8497" s="8" t="inlineStr">
        <is>
          <t>Aurelio Chattopadhyay</t>
        </is>
      </c>
      <c r="F8497" s="11" t="n">
        <v>1977</v>
      </c>
      <c r="G8497" s="8" t="inlineStr">
        <is>
          <t>Jaguar</t>
        </is>
      </c>
      <c r="H8497" s="8" t="inlineStr">
        <is>
          <t>E-Type Series 1</t>
        </is>
      </c>
      <c r="I8497" s="8" t="inlineStr">
        <is>
          <t>RD2ZTXWKFY9109AJW</t>
        </is>
      </c>
      <c r="J8497" s="8" t="inlineStr">
        <is>
          <t>07 - Post-War Classic (1946-1972)</t>
        </is>
      </c>
      <c r="K8497" s="12" t="n">
        <v>755000</v>
      </c>
      <c r="L8497" s="8" t="inlineStr">
        <is>
          <t>California</t>
        </is>
      </c>
      <c r="M8497" s="13" t="n">
        <v>8269.389999999999</v>
      </c>
      <c r="N8497" s="13" t="n"/>
      <c r="O8497" s="8" t="inlineStr">
        <is>
          <t>3 + at-fault claims - 5 yrs</t>
        </is>
      </c>
    </row>
    <row r="8498">
      <c r="A8498" s="8" t="inlineStr">
        <is>
          <t>4274123c-2e73-5c5f-a2bb-cd1021492240</t>
        </is>
      </c>
      <c r="B8498" s="9" t="inlineStr">
        <is>
          <t>2026-06</t>
        </is>
      </c>
      <c r="C8498" s="10" t="n"/>
      <c r="D8498" s="9" t="inlineStr">
        <is>
          <t>Declined</t>
        </is>
      </c>
      <c r="E8498" s="8" t="inlineStr">
        <is>
          <t>Delphine Pennington</t>
        </is>
      </c>
      <c r="F8498" s="11" t="n">
        <v>1979</v>
      </c>
      <c r="G8498" s="8" t="inlineStr">
        <is>
          <t>Maserati</t>
        </is>
      </c>
      <c r="H8498" s="8" t="inlineStr">
        <is>
          <t>GranTurismo</t>
        </is>
      </c>
      <c r="I8498" s="8" t="inlineStr">
        <is>
          <t>LA73LH96AVHRC32T4</t>
        </is>
      </c>
      <c r="J8498" s="8" t="inlineStr">
        <is>
          <t>02 - Sports / GT</t>
        </is>
      </c>
      <c r="K8498" s="12" t="n">
        <v>1045000</v>
      </c>
      <c r="L8498" s="8" t="inlineStr">
        <is>
          <t>New Hampshire</t>
        </is>
      </c>
      <c r="M8498" s="13" t="n">
        <v>11278.11</v>
      </c>
      <c r="N8498" s="13" t="n"/>
      <c r="O8498" s="8" t="inlineStr">
        <is>
          <t>3 + at-fault claims - 5 yrs</t>
        </is>
      </c>
    </row>
    <row r="8499">
      <c r="A8499" s="8" t="inlineStr">
        <is>
          <t>42e2a0df-7017-519c-855f-18c1ad8557be</t>
        </is>
      </c>
      <c r="B8499" s="9" t="inlineStr">
        <is>
          <t>2026-06</t>
        </is>
      </c>
      <c r="C8499" s="10" t="n"/>
      <c r="D8499" s="9" t="inlineStr">
        <is>
          <t>Referred</t>
        </is>
      </c>
      <c r="E8499" s="8" t="inlineStr">
        <is>
          <t>Noor Underwood</t>
        </is>
      </c>
      <c r="F8499" s="11" t="n">
        <v>1994</v>
      </c>
      <c r="G8499" s="8" t="inlineStr">
        <is>
          <t>Aston Martin</t>
        </is>
      </c>
      <c r="H8499" s="8" t="inlineStr">
        <is>
          <t>DB12</t>
        </is>
      </c>
      <c r="I8499" s="8" t="inlineStr">
        <is>
          <t>84XYLKF0HTR45WF47</t>
        </is>
      </c>
      <c r="J8499" s="8" t="inlineStr">
        <is>
          <t>02 - Sports / GT</t>
        </is>
      </c>
      <c r="K8499" s="12" t="n">
        <v>880000</v>
      </c>
      <c r="L8499" s="8" t="inlineStr">
        <is>
          <t>New York</t>
        </is>
      </c>
      <c r="M8499" s="13" t="n">
        <v>13814.34</v>
      </c>
      <c r="N8499" s="13" t="n"/>
      <c r="O8499" s="8" t="inlineStr">
        <is>
          <t>2 at-fault claims - 5 yrs</t>
        </is>
      </c>
    </row>
    <row r="8500">
      <c r="A8500" s="8" t="inlineStr">
        <is>
          <t>42f7493b-c8a9-5a29-8d62-74faa09e06af</t>
        </is>
      </c>
      <c r="B8500" s="9" t="inlineStr">
        <is>
          <t>2026-06</t>
        </is>
      </c>
      <c r="C8500" s="10" t="n"/>
      <c r="D8500" s="9" t="inlineStr">
        <is>
          <t>Referred</t>
        </is>
      </c>
      <c r="E8500" s="8" t="inlineStr">
        <is>
          <t>Saoirse Harrington</t>
        </is>
      </c>
      <c r="F8500" s="11" t="n">
        <v>2001</v>
      </c>
      <c r="G8500" s="8" t="inlineStr">
        <is>
          <t>BMW</t>
        </is>
      </c>
      <c r="H8500" s="8" t="inlineStr">
        <is>
          <t>M8 Competition</t>
        </is>
      </c>
      <c r="I8500" s="8" t="inlineStr">
        <is>
          <t>LSN1A1KKBYS15B29K</t>
        </is>
      </c>
      <c r="J8500" s="8" t="inlineStr">
        <is>
          <t>02 - Sports / GT</t>
        </is>
      </c>
      <c r="K8500" s="12" t="n">
        <v>895000</v>
      </c>
      <c r="L8500" s="8" t="inlineStr">
        <is>
          <t>California</t>
        </is>
      </c>
      <c r="M8500" s="13" t="n">
        <v>14818.16</v>
      </c>
      <c r="N8500" s="13" t="n"/>
      <c r="O8500" s="8" t="inlineStr">
        <is>
          <t>2 at-fault claims - 5 yrs</t>
        </is>
      </c>
    </row>
    <row r="8501">
      <c r="A8501" s="8" t="inlineStr">
        <is>
          <t>44a4e474-8d37-571c-a49f-5d76f4de8be0</t>
        </is>
      </c>
      <c r="B8501" s="9" t="inlineStr">
        <is>
          <t>2026-06</t>
        </is>
      </c>
      <c r="C8501" s="10" t="n"/>
      <c r="D8501" s="9" t="inlineStr">
        <is>
          <t>Declined</t>
        </is>
      </c>
      <c r="E8501" s="8" t="inlineStr">
        <is>
          <t>Thaddeus Pennington</t>
        </is>
      </c>
      <c r="F8501" s="11" t="n">
        <v>1970</v>
      </c>
      <c r="G8501" s="8" t="inlineStr">
        <is>
          <t>Ferrari</t>
        </is>
      </c>
      <c r="H8501" s="8" t="inlineStr">
        <is>
          <t>275 GTB/4</t>
        </is>
      </c>
      <c r="I8501" s="8" t="inlineStr">
        <is>
          <t>HPVM1YLS5PKWF20VM</t>
        </is>
      </c>
      <c r="J8501" s="8" t="inlineStr">
        <is>
          <t>07 - Post-War Classic (1946-1972)</t>
        </is>
      </c>
      <c r="K8501" s="12" t="n">
        <v>840000</v>
      </c>
      <c r="L8501" s="8" t="inlineStr">
        <is>
          <t>Pennsylvania</t>
        </is>
      </c>
      <c r="M8501" s="13" t="n">
        <v>6815.09</v>
      </c>
      <c r="N8501" s="13" t="n"/>
      <c r="O8501" s="8" t="inlineStr">
        <is>
          <t>3 + at-fault claims - 5 yrs</t>
        </is>
      </c>
    </row>
    <row r="8502">
      <c r="A8502" s="8" t="inlineStr">
        <is>
          <t>450e0046-edb3-5c35-947e-66c64040ea6a</t>
        </is>
      </c>
      <c r="B8502" s="9" t="inlineStr">
        <is>
          <t>2026-06</t>
        </is>
      </c>
      <c r="C8502" s="10" t="n"/>
      <c r="D8502" s="9" t="inlineStr">
        <is>
          <t>Declined</t>
        </is>
      </c>
      <c r="E8502" s="8" t="inlineStr">
        <is>
          <t>Saoirse Underwood</t>
        </is>
      </c>
      <c r="F8502" s="11" t="n">
        <v>2009</v>
      </c>
      <c r="G8502" s="8" t="inlineStr">
        <is>
          <t>Aston Martin</t>
        </is>
      </c>
      <c r="H8502" s="8" t="inlineStr">
        <is>
          <t>DB12</t>
        </is>
      </c>
      <c r="I8502" s="8" t="inlineStr">
        <is>
          <t>UFK2SVDZ12U0H5ZSY</t>
        </is>
      </c>
      <c r="J8502" s="8" t="inlineStr">
        <is>
          <t>02 - Sports / GT</t>
        </is>
      </c>
      <c r="K8502" s="12" t="n">
        <v>1065000</v>
      </c>
      <c r="L8502" s="8" t="inlineStr">
        <is>
          <t>Pennsylvania</t>
        </is>
      </c>
      <c r="M8502" s="13" t="n">
        <v>11051.89</v>
      </c>
      <c r="N8502" s="13" t="n"/>
      <c r="O8502" s="8" t="inlineStr">
        <is>
          <t>3 + at-fault claims - 5 yrs</t>
        </is>
      </c>
    </row>
    <row r="8503">
      <c r="A8503" s="8" t="inlineStr">
        <is>
          <t>45ca8d0f-91f7-5c31-b290-86a3cd79b104</t>
        </is>
      </c>
      <c r="B8503" s="9" t="inlineStr">
        <is>
          <t>2026-06</t>
        </is>
      </c>
      <c r="C8503" s="10" t="n"/>
      <c r="D8503" s="9" t="inlineStr">
        <is>
          <t>Referred</t>
        </is>
      </c>
      <c r="E8503" s="8" t="inlineStr">
        <is>
          <t>Ottilie Rourke</t>
        </is>
      </c>
      <c r="F8503" s="11" t="n">
        <v>2019</v>
      </c>
      <c r="G8503" s="8" t="inlineStr">
        <is>
          <t>Singer</t>
        </is>
      </c>
      <c r="H8503" s="8" t="inlineStr">
        <is>
          <t>911 Reimagined</t>
        </is>
      </c>
      <c r="I8503" s="8" t="inlineStr">
        <is>
          <t>5VTKJNG5ST7H79XXY</t>
        </is>
      </c>
      <c r="J8503" s="8" t="inlineStr">
        <is>
          <t>11 - Restomod / Coachbuilt / Bespoke</t>
        </is>
      </c>
      <c r="K8503" s="12" t="n">
        <v>575000</v>
      </c>
      <c r="L8503" s="8" t="inlineStr">
        <is>
          <t>Arizona</t>
        </is>
      </c>
      <c r="M8503" s="13" t="n">
        <v>8546.889999999999</v>
      </c>
      <c r="N8503" s="13" t="n"/>
      <c r="O8503" s="8" t="inlineStr">
        <is>
          <t>1 at-fault claim over $100k</t>
        </is>
      </c>
    </row>
    <row r="8504">
      <c r="A8504" s="8" t="inlineStr">
        <is>
          <t>460e7e6c-6084-5b28-b8c6-dc2e84f0512d</t>
        </is>
      </c>
      <c r="B8504" s="9" t="inlineStr">
        <is>
          <t>2026-06</t>
        </is>
      </c>
      <c r="C8504" s="10" t="n"/>
      <c r="D8504" s="9" t="inlineStr">
        <is>
          <t>Declined</t>
        </is>
      </c>
      <c r="E8504" s="8" t="inlineStr">
        <is>
          <t>Horace Kingsford</t>
        </is>
      </c>
      <c r="F8504" s="11" t="n">
        <v>1997</v>
      </c>
      <c r="G8504" s="8" t="inlineStr">
        <is>
          <t>Bentley</t>
        </is>
      </c>
      <c r="H8504" s="8" t="inlineStr">
        <is>
          <t>Continental GT</t>
        </is>
      </c>
      <c r="I8504" s="8" t="inlineStr">
        <is>
          <t>8HDBD87KLXHNGW53G</t>
        </is>
      </c>
      <c r="J8504" s="8" t="inlineStr">
        <is>
          <t>02 - Sports / GT</t>
        </is>
      </c>
      <c r="K8504" s="12" t="n">
        <v>870000</v>
      </c>
      <c r="L8504" s="8" t="inlineStr">
        <is>
          <t>Massachusetts</t>
        </is>
      </c>
      <c r="M8504" s="13" t="n">
        <v>13337.26</v>
      </c>
      <c r="N8504" s="13" t="n"/>
      <c r="O8504" s="8" t="inlineStr">
        <is>
          <t>3 + at-fault claims - 5 yrs</t>
        </is>
      </c>
    </row>
    <row r="8505">
      <c r="A8505" s="8" t="inlineStr">
        <is>
          <t>463992e7-8943-5710-bfc1-3139f684d725</t>
        </is>
      </c>
      <c r="B8505" s="9" t="inlineStr">
        <is>
          <t>2026-06</t>
        </is>
      </c>
      <c r="C8505" s="10" t="n"/>
      <c r="D8505" s="9" t="inlineStr">
        <is>
          <t>Referred</t>
        </is>
      </c>
      <c r="E8505" s="8" t="inlineStr">
        <is>
          <t>Ingrid Okonkwo</t>
        </is>
      </c>
      <c r="F8505" s="11" t="n">
        <v>2022</v>
      </c>
      <c r="G8505" s="8" t="inlineStr">
        <is>
          <t>Bentley</t>
        </is>
      </c>
      <c r="H8505" s="8" t="inlineStr">
        <is>
          <t>Continental GT</t>
        </is>
      </c>
      <c r="I8505" s="8" t="inlineStr">
        <is>
          <t>8HPJUC7CSRBH219G4</t>
        </is>
      </c>
      <c r="J8505" s="8" t="inlineStr">
        <is>
          <t>02 - Sports / GT</t>
        </is>
      </c>
      <c r="K8505" s="12" t="n">
        <v>620000</v>
      </c>
      <c r="L8505" s="8" t="inlineStr">
        <is>
          <t>Louisiana</t>
        </is>
      </c>
      <c r="M8505" s="13" t="n">
        <v>9200.57</v>
      </c>
      <c r="N8505" s="13" t="n"/>
      <c r="O8505" s="8" t="inlineStr">
        <is>
          <t>1 at-fault claim over $100k</t>
        </is>
      </c>
    </row>
    <row r="8506">
      <c r="A8506" s="8" t="inlineStr">
        <is>
          <t>46b7319e-df6b-57ab-817f-ffb4827e46fd</t>
        </is>
      </c>
      <c r="B8506" s="9" t="inlineStr">
        <is>
          <t>2026-06</t>
        </is>
      </c>
      <c r="C8506" s="10" t="n"/>
      <c r="D8506" s="9" t="inlineStr">
        <is>
          <t>Declined</t>
        </is>
      </c>
      <c r="E8506" s="8" t="inlineStr">
        <is>
          <t>Beatrix Castellanos</t>
        </is>
      </c>
      <c r="F8506" s="11" t="n">
        <v>1959</v>
      </c>
      <c r="G8506" s="8" t="inlineStr">
        <is>
          <t>Mercedes-Benz</t>
        </is>
      </c>
      <c r="H8506" s="8" t="inlineStr">
        <is>
          <t>AMG GT</t>
        </is>
      </c>
      <c r="I8506" s="8" t="inlineStr">
        <is>
          <t>EWEYVTF1CXSJ2SY5V</t>
        </is>
      </c>
      <c r="J8506" s="8" t="inlineStr">
        <is>
          <t>02 - Sports / GT</t>
        </is>
      </c>
      <c r="K8506" s="12" t="n">
        <v>1030000</v>
      </c>
      <c r="L8506" s="8" t="inlineStr">
        <is>
          <t>Colorado</t>
        </is>
      </c>
      <c r="M8506" s="13" t="n">
        <v>11757.55</v>
      </c>
      <c r="N8506" s="13" t="n"/>
      <c r="O8506" s="8" t="inlineStr">
        <is>
          <t>3 + at-fault claims - 5 yrs</t>
        </is>
      </c>
    </row>
    <row r="8507">
      <c r="A8507" s="8" t="inlineStr">
        <is>
          <t>46d6c64f-5cf5-5caa-8ab1-bf23423ae854</t>
        </is>
      </c>
      <c r="B8507" s="9" t="inlineStr">
        <is>
          <t>2026-06</t>
        </is>
      </c>
      <c r="C8507" s="10" t="n"/>
      <c r="D8507" s="9" t="inlineStr">
        <is>
          <t>Referred</t>
        </is>
      </c>
      <c r="E8507" s="8" t="inlineStr">
        <is>
          <t>Wilhelmina Kingsford</t>
        </is>
      </c>
      <c r="F8507" s="11" t="n">
        <v>2013</v>
      </c>
      <c r="G8507" s="8" t="inlineStr">
        <is>
          <t>McLaren</t>
        </is>
      </c>
      <c r="H8507" s="8" t="inlineStr">
        <is>
          <t>750S</t>
        </is>
      </c>
      <c r="I8507" s="8" t="inlineStr">
        <is>
          <t>N5P1C177WYCAP3679</t>
        </is>
      </c>
      <c r="J8507" s="8" t="inlineStr">
        <is>
          <t>03 - Supercar</t>
        </is>
      </c>
      <c r="K8507" s="12" t="n">
        <v>1800000</v>
      </c>
      <c r="L8507" s="8" t="inlineStr">
        <is>
          <t>New Jersey</t>
        </is>
      </c>
      <c r="M8507" s="13" t="n">
        <v>24724.53</v>
      </c>
      <c r="N8507" s="13" t="n"/>
      <c r="O8507" s="8" t="inlineStr">
        <is>
          <t>1 theft / total loss claim</t>
        </is>
      </c>
    </row>
    <row r="8508">
      <c r="A8508" s="8" t="inlineStr">
        <is>
          <t>46dc357f-3f83-5c81-b10d-1ca3abb02440</t>
        </is>
      </c>
      <c r="B8508" s="9" t="inlineStr">
        <is>
          <t>2026-06</t>
        </is>
      </c>
      <c r="C8508" s="10" t="n"/>
      <c r="D8508" s="9" t="inlineStr">
        <is>
          <t>Declined</t>
        </is>
      </c>
      <c r="E8508" s="8" t="inlineStr">
        <is>
          <t>Aurelio Blackwood</t>
        </is>
      </c>
      <c r="F8508" s="11" t="n">
        <v>2022</v>
      </c>
      <c r="G8508" s="8" t="inlineStr">
        <is>
          <t>Aston Martin</t>
        </is>
      </c>
      <c r="H8508" s="8" t="inlineStr">
        <is>
          <t>DB12</t>
        </is>
      </c>
      <c r="I8508" s="8" t="inlineStr">
        <is>
          <t>62MDCZ78B58N1NG5K</t>
        </is>
      </c>
      <c r="J8508" s="8" t="inlineStr">
        <is>
          <t>02 - Sports / GT</t>
        </is>
      </c>
      <c r="K8508" s="12" t="n">
        <v>405000</v>
      </c>
      <c r="L8508" s="8" t="inlineStr">
        <is>
          <t>Texas</t>
        </is>
      </c>
      <c r="M8508" s="13" t="n">
        <v>6590.8</v>
      </c>
      <c r="N8508" s="13" t="n"/>
      <c r="O8508" s="8" t="inlineStr">
        <is>
          <t>3 + at-fault claims - 5 yrs</t>
        </is>
      </c>
    </row>
    <row r="8509">
      <c r="A8509" s="8" t="inlineStr">
        <is>
          <t>46fc6842-b4b1-5feb-a230-f065458d56c1</t>
        </is>
      </c>
      <c r="B8509" s="9" t="inlineStr">
        <is>
          <t>2026-06</t>
        </is>
      </c>
      <c r="C8509" s="10" t="n"/>
      <c r="D8509" s="9" t="inlineStr">
        <is>
          <t>Declined</t>
        </is>
      </c>
      <c r="E8509" s="8" t="inlineStr">
        <is>
          <t>Leopold Montoya</t>
        </is>
      </c>
      <c r="F8509" s="11" t="n">
        <v>2000</v>
      </c>
      <c r="G8509" s="8" t="inlineStr">
        <is>
          <t>Bentley</t>
        </is>
      </c>
      <c r="H8509" s="8" t="inlineStr">
        <is>
          <t>Continental GT</t>
        </is>
      </c>
      <c r="I8509" s="8" t="inlineStr">
        <is>
          <t>C1LPAS7VATVZM7ZCA</t>
        </is>
      </c>
      <c r="J8509" s="8" t="inlineStr">
        <is>
          <t>02 - Sports / GT</t>
        </is>
      </c>
      <c r="K8509" s="12" t="n">
        <v>920000</v>
      </c>
      <c r="L8509" s="8" t="inlineStr">
        <is>
          <t>North Carolina</t>
        </is>
      </c>
      <c r="M8509" s="13" t="n">
        <v>12975.47</v>
      </c>
      <c r="N8509" s="13" t="n"/>
      <c r="O8509" s="8" t="inlineStr">
        <is>
          <t>3 + at-fault claims - 5 yrs</t>
        </is>
      </c>
    </row>
    <row r="8510">
      <c r="A8510" s="8" t="inlineStr">
        <is>
          <t>47dcf950-9372-53b9-acad-7b1a967f152f</t>
        </is>
      </c>
      <c r="B8510" s="9" t="inlineStr">
        <is>
          <t>2026-06</t>
        </is>
      </c>
      <c r="C8510" s="10" t="n"/>
      <c r="D8510" s="9" t="inlineStr">
        <is>
          <t>Declined</t>
        </is>
      </c>
      <c r="E8510" s="8" t="inlineStr">
        <is>
          <t>Sunniva Okonkwo</t>
        </is>
      </c>
      <c r="F8510" s="11" t="n">
        <v>1982</v>
      </c>
      <c r="G8510" s="8" t="inlineStr">
        <is>
          <t>BMW</t>
        </is>
      </c>
      <c r="H8510" s="8" t="inlineStr">
        <is>
          <t>M8 Competition</t>
        </is>
      </c>
      <c r="I8510" s="8" t="inlineStr">
        <is>
          <t>V0LFN288CD31J4X1M</t>
        </is>
      </c>
      <c r="J8510" s="8" t="inlineStr">
        <is>
          <t>02 - Sports / GT</t>
        </is>
      </c>
      <c r="K8510" s="12" t="n">
        <v>360000</v>
      </c>
      <c r="L8510" s="8" t="inlineStr">
        <is>
          <t>Washington</t>
        </is>
      </c>
      <c r="M8510" s="13" t="n">
        <v>4890.57</v>
      </c>
      <c r="N8510" s="13" t="n"/>
      <c r="O8510" s="8" t="inlineStr">
        <is>
          <t>3 + at-fault claims - 5 yrs</t>
        </is>
      </c>
    </row>
    <row r="8511">
      <c r="A8511" s="8" t="inlineStr">
        <is>
          <t>4839663a-40f7-5242-ab39-e4527319a456</t>
        </is>
      </c>
      <c r="B8511" s="9" t="inlineStr">
        <is>
          <t>2026-06</t>
        </is>
      </c>
      <c r="C8511" s="10" t="n"/>
      <c r="D8511" s="9" t="inlineStr">
        <is>
          <t>Referred</t>
        </is>
      </c>
      <c r="E8511" s="8" t="inlineStr">
        <is>
          <t>Thaddeus Harrington</t>
        </is>
      </c>
      <c r="F8511" s="11" t="n">
        <v>2023</v>
      </c>
      <c r="G8511" s="8" t="inlineStr">
        <is>
          <t>Bentley</t>
        </is>
      </c>
      <c r="H8511" s="8" t="inlineStr">
        <is>
          <t>Continental GT</t>
        </is>
      </c>
      <c r="I8511" s="8" t="inlineStr">
        <is>
          <t>R4TYN423HWVNT1YKX</t>
        </is>
      </c>
      <c r="J8511" s="8" t="inlineStr">
        <is>
          <t>02 - Sports / GT</t>
        </is>
      </c>
      <c r="K8511" s="12" t="n">
        <v>975000</v>
      </c>
      <c r="L8511" s="8" t="inlineStr">
        <is>
          <t>New York</t>
        </is>
      </c>
      <c r="M8511" s="13" t="n">
        <v>15305.66</v>
      </c>
      <c r="N8511" s="13" t="n"/>
      <c r="O8511" s="8" t="inlineStr">
        <is>
          <t>2 at-fault claims - 5 yrs</t>
        </is>
      </c>
    </row>
    <row r="8512">
      <c r="A8512" s="8" t="inlineStr">
        <is>
          <t>48bf7a2c-c005-5b27-8387-f065b14c2579</t>
        </is>
      </c>
      <c r="B8512" s="9" t="inlineStr">
        <is>
          <t>2026-06</t>
        </is>
      </c>
      <c r="C8512" s="10" t="n"/>
      <c r="D8512" s="9" t="inlineStr">
        <is>
          <t>Declined</t>
        </is>
      </c>
      <c r="E8512" s="8" t="inlineStr">
        <is>
          <t>Horace Kingsford</t>
        </is>
      </c>
      <c r="F8512" s="11" t="n">
        <v>1962</v>
      </c>
      <c r="G8512" s="8" t="inlineStr">
        <is>
          <t>Ferrari</t>
        </is>
      </c>
      <c r="H8512" s="8" t="inlineStr">
        <is>
          <t>SF90 Stradale</t>
        </is>
      </c>
      <c r="I8512" s="8" t="inlineStr">
        <is>
          <t>3EPY06HY7A913ERYX</t>
        </is>
      </c>
      <c r="J8512" s="8" t="inlineStr">
        <is>
          <t>03 - Supercar</t>
        </is>
      </c>
      <c r="K8512" s="12" t="n">
        <v>590000</v>
      </c>
      <c r="L8512" s="8" t="inlineStr">
        <is>
          <t>New Jersey</t>
        </is>
      </c>
      <c r="M8512" s="13" t="n">
        <v>9623.68</v>
      </c>
      <c r="N8512" s="13" t="n"/>
      <c r="O8512" s="8" t="inlineStr">
        <is>
          <t>3 + at-fault claims - 5 yrs</t>
        </is>
      </c>
    </row>
    <row r="8513">
      <c r="A8513" s="8" t="inlineStr">
        <is>
          <t>48f2ca46-64fa-52ae-a5db-af74b3b79983</t>
        </is>
      </c>
      <c r="B8513" s="9" t="inlineStr">
        <is>
          <t>2026-06</t>
        </is>
      </c>
      <c r="C8513" s="10" t="n"/>
      <c r="D8513" s="9" t="inlineStr">
        <is>
          <t>Referred</t>
        </is>
      </c>
      <c r="E8513" s="8" t="inlineStr">
        <is>
          <t>Sunniva Kingsford</t>
        </is>
      </c>
      <c r="F8513" s="11" t="n">
        <v>1993</v>
      </c>
      <c r="G8513" s="8" t="inlineStr">
        <is>
          <t>BMW</t>
        </is>
      </c>
      <c r="H8513" s="8" t="inlineStr">
        <is>
          <t>M8 Competition</t>
        </is>
      </c>
      <c r="I8513" s="8" t="inlineStr">
        <is>
          <t>XZA1VJST6R5VTA1U6</t>
        </is>
      </c>
      <c r="J8513" s="8" t="inlineStr">
        <is>
          <t>02 - Sports / GT</t>
        </is>
      </c>
      <c r="K8513" s="12" t="n">
        <v>1450000</v>
      </c>
      <c r="L8513" s="8" t="inlineStr">
        <is>
          <t>Iowa</t>
        </is>
      </c>
      <c r="M8513" s="13" t="n">
        <v>16551.89</v>
      </c>
      <c r="N8513" s="13" t="n"/>
      <c r="O8513" s="8" t="inlineStr">
        <is>
          <t>Prior carrier non-renewal / cancellation</t>
        </is>
      </c>
    </row>
    <row r="8514">
      <c r="A8514" s="8" t="inlineStr">
        <is>
          <t>4aaee142-b1c6-51c9-84d9-cc19cfae4199</t>
        </is>
      </c>
      <c r="B8514" s="9" t="inlineStr">
        <is>
          <t>2026-06</t>
        </is>
      </c>
      <c r="C8514" s="10" t="n"/>
      <c r="D8514" s="9" t="inlineStr">
        <is>
          <t>Declined</t>
        </is>
      </c>
      <c r="E8514" s="8" t="inlineStr">
        <is>
          <t>Ottilie Ashcombe</t>
        </is>
      </c>
      <c r="F8514" s="11" t="n">
        <v>2019</v>
      </c>
      <c r="G8514" s="8" t="inlineStr">
        <is>
          <t>Aston Martin</t>
        </is>
      </c>
      <c r="H8514" s="8" t="inlineStr">
        <is>
          <t>DB12</t>
        </is>
      </c>
      <c r="I8514" s="8" t="inlineStr">
        <is>
          <t>1W9J36Y1W0MSWGZSK</t>
        </is>
      </c>
      <c r="J8514" s="8" t="inlineStr">
        <is>
          <t>02 - Sports / GT</t>
        </is>
      </c>
      <c r="K8514" s="12" t="n">
        <v>590000</v>
      </c>
      <c r="L8514" s="8" t="inlineStr">
        <is>
          <t>Texas</t>
        </is>
      </c>
      <c r="M8514" s="13" t="n">
        <v>8321.23</v>
      </c>
      <c r="N8514" s="13" t="n"/>
      <c r="O8514" s="8" t="inlineStr">
        <is>
          <t>3 + at-fault claims - 5 yrs</t>
        </is>
      </c>
    </row>
    <row r="8515">
      <c r="A8515" s="8" t="inlineStr">
        <is>
          <t>4abbe517-a3cb-5df4-a0f0-ef2bfb7db421</t>
        </is>
      </c>
      <c r="B8515" s="9" t="inlineStr">
        <is>
          <t>2026-06</t>
        </is>
      </c>
      <c r="C8515" s="10" t="n"/>
      <c r="D8515" s="9" t="inlineStr">
        <is>
          <t>Referred</t>
        </is>
      </c>
      <c r="E8515" s="8" t="inlineStr">
        <is>
          <t>Noor Rourke</t>
        </is>
      </c>
      <c r="F8515" s="11" t="n">
        <v>1992</v>
      </c>
      <c r="G8515" s="8" t="inlineStr">
        <is>
          <t>Bentley</t>
        </is>
      </c>
      <c r="H8515" s="8" t="inlineStr">
        <is>
          <t>Continental GT</t>
        </is>
      </c>
      <c r="I8515" s="8" t="inlineStr">
        <is>
          <t>X15SEP0LYUXAV2JKW</t>
        </is>
      </c>
      <c r="J8515" s="8" t="inlineStr">
        <is>
          <t>02 - Sports / GT</t>
        </is>
      </c>
      <c r="K8515" s="12" t="n">
        <v>515000</v>
      </c>
      <c r="L8515" s="8" t="inlineStr">
        <is>
          <t>New York</t>
        </is>
      </c>
      <c r="M8515" s="13" t="n">
        <v>8084.53</v>
      </c>
      <c r="N8515" s="13" t="n"/>
      <c r="O8515" s="8" t="inlineStr">
        <is>
          <t>1 theft / total loss claim</t>
        </is>
      </c>
    </row>
    <row r="8516">
      <c r="A8516" s="8" t="inlineStr">
        <is>
          <t>4b10bb86-13f3-55fd-ab36-e1043201cffb</t>
        </is>
      </c>
      <c r="B8516" s="9" t="inlineStr">
        <is>
          <t>2026-06</t>
        </is>
      </c>
      <c r="C8516" s="10" t="n"/>
      <c r="D8516" s="9" t="inlineStr">
        <is>
          <t>Declined</t>
        </is>
      </c>
      <c r="E8516" s="8" t="inlineStr">
        <is>
          <t>Ingrid Kingsford</t>
        </is>
      </c>
      <c r="F8516" s="11" t="n">
        <v>1991</v>
      </c>
      <c r="G8516" s="8" t="inlineStr">
        <is>
          <t>Lamborghini</t>
        </is>
      </c>
      <c r="H8516" s="8" t="inlineStr">
        <is>
          <t>Huracan EVO</t>
        </is>
      </c>
      <c r="I8516" s="8" t="inlineStr">
        <is>
          <t>36VSZ79JC7ZV1KY8T</t>
        </is>
      </c>
      <c r="J8516" s="8" t="inlineStr">
        <is>
          <t>03 - Supercar</t>
        </is>
      </c>
      <c r="K8516" s="12" t="n">
        <v>1950000</v>
      </c>
      <c r="L8516" s="8" t="inlineStr">
        <is>
          <t>New Mexico</t>
        </is>
      </c>
      <c r="M8516" s="13" t="n">
        <v>37675.47</v>
      </c>
      <c r="N8516" s="13" t="n"/>
      <c r="O8516" s="8" t="inlineStr">
        <is>
          <t>3 + at-fault claims - 5 yrs</t>
        </is>
      </c>
    </row>
    <row r="8517">
      <c r="A8517" s="8" t="inlineStr">
        <is>
          <t>4c20ef80-167d-508e-b1e3-d5345ab1d0cf</t>
        </is>
      </c>
      <c r="B8517" s="9" t="inlineStr">
        <is>
          <t>2026-06</t>
        </is>
      </c>
      <c r="C8517" s="10" t="n"/>
      <c r="D8517" s="9" t="inlineStr">
        <is>
          <t>Referred</t>
        </is>
      </c>
      <c r="E8517" s="8" t="inlineStr">
        <is>
          <t>Leopold Kingsford</t>
        </is>
      </c>
      <c r="F8517" s="11" t="n">
        <v>2009</v>
      </c>
      <c r="G8517" s="8" t="inlineStr">
        <is>
          <t>Bentley</t>
        </is>
      </c>
      <c r="H8517" s="8" t="inlineStr">
        <is>
          <t>Continental GT</t>
        </is>
      </c>
      <c r="I8517" s="8" t="inlineStr">
        <is>
          <t>ZEJ89W40Y7G81NCEU</t>
        </is>
      </c>
      <c r="J8517" s="8" t="inlineStr">
        <is>
          <t>02 - Sports / GT</t>
        </is>
      </c>
      <c r="K8517" s="12" t="n">
        <v>1350000</v>
      </c>
      <c r="L8517" s="8" t="inlineStr">
        <is>
          <t>North Carolina</t>
        </is>
      </c>
      <c r="M8517" s="13" t="n">
        <v>16110.85</v>
      </c>
      <c r="N8517" s="13" t="n"/>
      <c r="O8517" s="8" t="inlineStr">
        <is>
          <t>1 at-fault claim over $100k</t>
        </is>
      </c>
    </row>
    <row r="8518">
      <c r="A8518" s="8" t="inlineStr">
        <is>
          <t>4d0a8cc5-502b-5820-bfeb-7ade54d6ea02</t>
        </is>
      </c>
      <c r="B8518" s="9" t="inlineStr">
        <is>
          <t>2026-06</t>
        </is>
      </c>
      <c r="C8518" s="10" t="n"/>
      <c r="D8518" s="9" t="inlineStr">
        <is>
          <t>Referred</t>
        </is>
      </c>
      <c r="E8518" s="8" t="inlineStr">
        <is>
          <t>Desmond Fairweather</t>
        </is>
      </c>
      <c r="F8518" s="11" t="n">
        <v>2011</v>
      </c>
      <c r="G8518" s="8" t="inlineStr">
        <is>
          <t>Ferrari</t>
        </is>
      </c>
      <c r="H8518" s="8" t="inlineStr">
        <is>
          <t>296 GTB</t>
        </is>
      </c>
      <c r="I8518" s="8" t="inlineStr">
        <is>
          <t>GG8BDW9AGGVKHT5Z8</t>
        </is>
      </c>
      <c r="J8518" s="8" t="inlineStr">
        <is>
          <t>03 - Supercar</t>
        </is>
      </c>
      <c r="K8518" s="12" t="n">
        <v>1950000</v>
      </c>
      <c r="L8518" s="8" t="inlineStr">
        <is>
          <t>California</t>
        </is>
      </c>
      <c r="M8518" s="13" t="n">
        <v>39735.85</v>
      </c>
      <c r="N8518" s="13" t="n"/>
      <c r="O8518" s="8" t="inlineStr">
        <is>
          <t>1 theft / total loss claim</t>
        </is>
      </c>
    </row>
    <row r="8519">
      <c r="A8519" s="8" t="inlineStr">
        <is>
          <t>4d353d2d-15d8-538b-8a43-32f1135775a7</t>
        </is>
      </c>
      <c r="B8519" s="9" t="inlineStr">
        <is>
          <t>2026-06</t>
        </is>
      </c>
      <c r="C8519" s="10" t="n"/>
      <c r="D8519" s="9" t="inlineStr">
        <is>
          <t>Referred</t>
        </is>
      </c>
      <c r="E8519" s="8" t="inlineStr">
        <is>
          <t>Marisol Underwood</t>
        </is>
      </c>
      <c r="F8519" s="11" t="n">
        <v>1996</v>
      </c>
      <c r="G8519" s="8" t="inlineStr">
        <is>
          <t>BMW</t>
        </is>
      </c>
      <c r="H8519" s="8" t="inlineStr">
        <is>
          <t>M8 Competition</t>
        </is>
      </c>
      <c r="I8519" s="8" t="inlineStr">
        <is>
          <t>5H828VC9BBH5PBUHH</t>
        </is>
      </c>
      <c r="J8519" s="8" t="inlineStr">
        <is>
          <t>02 - Sports / GT</t>
        </is>
      </c>
      <c r="K8519" s="12" t="n">
        <v>315000</v>
      </c>
      <c r="L8519" s="8" t="inlineStr">
        <is>
          <t>Delaware</t>
        </is>
      </c>
      <c r="M8519" s="13" t="n">
        <v>5571.93</v>
      </c>
      <c r="N8519" s="13" t="n"/>
      <c r="O8519" s="8" t="inlineStr">
        <is>
          <t>1 theft / total loss claim</t>
        </is>
      </c>
    </row>
    <row r="8520">
      <c r="A8520" s="8" t="inlineStr">
        <is>
          <t>4e4dc966-f146-52eb-bdaf-5dfe13bc312f</t>
        </is>
      </c>
      <c r="B8520" s="9" t="inlineStr">
        <is>
          <t>2026-06</t>
        </is>
      </c>
      <c r="C8520" s="10" t="n"/>
      <c r="D8520" s="9" t="inlineStr">
        <is>
          <t>Declined</t>
        </is>
      </c>
      <c r="E8520" s="8" t="inlineStr">
        <is>
          <t>Ingrid Blackwood</t>
        </is>
      </c>
      <c r="F8520" s="11" t="n">
        <v>2011</v>
      </c>
      <c r="G8520" s="8" t="inlineStr">
        <is>
          <t>Ferrari</t>
        </is>
      </c>
      <c r="H8520" s="8" t="inlineStr">
        <is>
          <t>SF90 Stradale</t>
        </is>
      </c>
      <c r="I8520" s="8" t="inlineStr">
        <is>
          <t>GS386G7H8036HXH67</t>
        </is>
      </c>
      <c r="J8520" s="8" t="inlineStr">
        <is>
          <t>03 - Supercar</t>
        </is>
      </c>
      <c r="K8520" s="12" t="n">
        <v>855000</v>
      </c>
      <c r="L8520" s="8" t="inlineStr">
        <is>
          <t>New York</t>
        </is>
      </c>
      <c r="M8520" s="13" t="n">
        <v>19616.6</v>
      </c>
      <c r="N8520" s="13" t="n"/>
      <c r="O8520" s="8" t="inlineStr">
        <is>
          <t>3 + at-fault claims - 5 yrs</t>
        </is>
      </c>
    </row>
    <row r="8521">
      <c r="A8521" s="8" t="inlineStr">
        <is>
          <t>4e669bed-0b03-502c-9e84-91615c3b7e13</t>
        </is>
      </c>
      <c r="B8521" s="9" t="inlineStr">
        <is>
          <t>2026-06</t>
        </is>
      </c>
      <c r="C8521" s="10" t="n"/>
      <c r="D8521" s="9" t="inlineStr">
        <is>
          <t>Declined</t>
        </is>
      </c>
      <c r="E8521" s="8" t="inlineStr">
        <is>
          <t>Sunniva Merriweather</t>
        </is>
      </c>
      <c r="F8521" s="11" t="n">
        <v>1961</v>
      </c>
      <c r="G8521" s="8" t="inlineStr">
        <is>
          <t>Singer</t>
        </is>
      </c>
      <c r="H8521" s="8" t="inlineStr">
        <is>
          <t>911 Reimagined</t>
        </is>
      </c>
      <c r="I8521" s="8" t="inlineStr">
        <is>
          <t>0W3EWK92XLZL7R4W3</t>
        </is>
      </c>
      <c r="J8521" s="8" t="inlineStr">
        <is>
          <t>11 - Restomod / Coachbuilt / Bespoke</t>
        </is>
      </c>
      <c r="K8521" s="12" t="n">
        <v>1260000</v>
      </c>
      <c r="L8521" s="8" t="inlineStr">
        <is>
          <t>South Carolina</t>
        </is>
      </c>
      <c r="M8521" s="13" t="n">
        <v>20045.89</v>
      </c>
      <c r="N8521" s="13" t="n"/>
      <c r="O8521" s="8" t="inlineStr">
        <is>
          <t>3 + at-fault claims - 5 yrs</t>
        </is>
      </c>
    </row>
    <row r="8522">
      <c r="A8522" s="8" t="inlineStr">
        <is>
          <t>4fb2664c-7674-5605-87f5-5f080f9fa27a</t>
        </is>
      </c>
      <c r="B8522" s="9" t="inlineStr">
        <is>
          <t>2026-06</t>
        </is>
      </c>
      <c r="C8522" s="10" t="n"/>
      <c r="D8522" s="9" t="inlineStr">
        <is>
          <t>Declined</t>
        </is>
      </c>
      <c r="E8522" s="8" t="inlineStr">
        <is>
          <t>Lorenzo Montoya</t>
        </is>
      </c>
      <c r="F8522" s="11" t="n">
        <v>1996</v>
      </c>
      <c r="G8522" s="8" t="inlineStr">
        <is>
          <t>McLaren</t>
        </is>
      </c>
      <c r="H8522" s="8" t="inlineStr">
        <is>
          <t>750S</t>
        </is>
      </c>
      <c r="I8522" s="8" t="inlineStr">
        <is>
          <t>3KT3MUF74GDS850NY</t>
        </is>
      </c>
      <c r="J8522" s="8" t="inlineStr">
        <is>
          <t>03 - Supercar</t>
        </is>
      </c>
      <c r="K8522" s="12" t="n">
        <v>805000</v>
      </c>
      <c r="L8522" s="8" t="inlineStr">
        <is>
          <t>California</t>
        </is>
      </c>
      <c r="M8522" s="13" t="n">
        <v>19479.48</v>
      </c>
      <c r="N8522" s="13" t="n"/>
      <c r="O8522" s="8" t="inlineStr">
        <is>
          <t>3 + at-fault claims - 5 yrs</t>
        </is>
      </c>
    </row>
    <row r="8523">
      <c r="A8523" s="8" t="inlineStr">
        <is>
          <t>5035bbc4-567a-5f3f-9314-045a4182a2c6</t>
        </is>
      </c>
      <c r="B8523" s="9" t="inlineStr">
        <is>
          <t>2026-06</t>
        </is>
      </c>
      <c r="C8523" s="10" t="n"/>
      <c r="D8523" s="9" t="inlineStr">
        <is>
          <t>Declined</t>
        </is>
      </c>
      <c r="E8523" s="8" t="inlineStr">
        <is>
          <t>Marisol Larsson</t>
        </is>
      </c>
      <c r="F8523" s="11" t="n">
        <v>2021</v>
      </c>
      <c r="G8523" s="8" t="inlineStr">
        <is>
          <t>Lamborghini</t>
        </is>
      </c>
      <c r="H8523" s="8" t="inlineStr">
        <is>
          <t>Huracan EVO</t>
        </is>
      </c>
      <c r="I8523" s="8" t="inlineStr">
        <is>
          <t>YT4ZJEG2VKMJXD9BR</t>
        </is>
      </c>
      <c r="J8523" s="8" t="inlineStr">
        <is>
          <t>03 - Supercar</t>
        </is>
      </c>
      <c r="K8523" s="12" t="n">
        <v>1860000</v>
      </c>
      <c r="L8523" s="8" t="inlineStr">
        <is>
          <t>Oregon</t>
        </is>
      </c>
      <c r="M8523" s="13" t="n">
        <v>31725.28</v>
      </c>
      <c r="N8523" s="13" t="n"/>
      <c r="O8523" s="8" t="inlineStr">
        <is>
          <t>3 + at-fault claims - 5 yrs</t>
        </is>
      </c>
    </row>
    <row r="8524">
      <c r="A8524" s="8" t="inlineStr">
        <is>
          <t>50a9deba-2473-5905-b76c-846c5e7c315a</t>
        </is>
      </c>
      <c r="B8524" s="9" t="inlineStr">
        <is>
          <t>2026-06</t>
        </is>
      </c>
      <c r="C8524" s="10" t="n"/>
      <c r="D8524" s="9" t="inlineStr">
        <is>
          <t>Declined</t>
        </is>
      </c>
      <c r="E8524" s="8" t="inlineStr">
        <is>
          <t>Callum Delacroix</t>
        </is>
      </c>
      <c r="F8524" s="11" t="n">
        <v>1966</v>
      </c>
      <c r="G8524" s="8" t="inlineStr">
        <is>
          <t>Porsche</t>
        </is>
      </c>
      <c r="H8524" s="8" t="inlineStr">
        <is>
          <t>911 Turbo S</t>
        </is>
      </c>
      <c r="I8524" s="8" t="inlineStr">
        <is>
          <t>Y533BPCVBFJ56FEFT</t>
        </is>
      </c>
      <c r="J8524" s="8" t="inlineStr">
        <is>
          <t>02 - Sports / GT</t>
        </is>
      </c>
      <c r="K8524" s="12" t="n">
        <v>295000</v>
      </c>
      <c r="L8524" s="8" t="inlineStr">
        <is>
          <t>Arkansas</t>
        </is>
      </c>
      <c r="M8524" s="13" t="n">
        <v>5760.85</v>
      </c>
      <c r="N8524" s="13" t="n"/>
      <c r="O8524" s="8" t="inlineStr">
        <is>
          <t>3 + at-fault claims - 5 yrs</t>
        </is>
      </c>
    </row>
    <row r="8525">
      <c r="A8525" s="8" t="inlineStr">
        <is>
          <t>52b4b0a0-21b3-5f73-b9aa-dc5a83e2ac06</t>
        </is>
      </c>
      <c r="B8525" s="9" t="inlineStr">
        <is>
          <t>2026-06</t>
        </is>
      </c>
      <c r="C8525" s="10" t="n"/>
      <c r="D8525" s="9" t="inlineStr">
        <is>
          <t>Referred</t>
        </is>
      </c>
      <c r="E8525" s="8" t="inlineStr">
        <is>
          <t>Everett Fairweather</t>
        </is>
      </c>
      <c r="F8525" s="11" t="n">
        <v>1976</v>
      </c>
      <c r="G8525" s="8" t="inlineStr">
        <is>
          <t>Aston Martin</t>
        </is>
      </c>
      <c r="H8525" s="8" t="inlineStr">
        <is>
          <t>DB12</t>
        </is>
      </c>
      <c r="I8525" s="8" t="inlineStr">
        <is>
          <t>CTYSJAS45KX3BKJ8V</t>
        </is>
      </c>
      <c r="J8525" s="8" t="inlineStr">
        <is>
          <t>02 - Sports / GT</t>
        </is>
      </c>
      <c r="K8525" s="12" t="n">
        <v>475000</v>
      </c>
      <c r="L8525" s="8" t="inlineStr">
        <is>
          <t>Iowa</t>
        </is>
      </c>
      <c r="M8525" s="13" t="n">
        <v>7393.87</v>
      </c>
      <c r="N8525" s="13" t="n"/>
      <c r="O8525" s="8" t="inlineStr">
        <is>
          <t>2 at-fault claims - 5 yrs</t>
        </is>
      </c>
    </row>
    <row r="8526">
      <c r="A8526" s="8" t="inlineStr">
        <is>
          <t>533d8b87-495a-5426-9c2f-66ff0c494692</t>
        </is>
      </c>
      <c r="B8526" s="9" t="inlineStr">
        <is>
          <t>2026-06</t>
        </is>
      </c>
      <c r="C8526" s="10" t="n"/>
      <c r="D8526" s="9" t="inlineStr">
        <is>
          <t>Declined</t>
        </is>
      </c>
      <c r="E8526" s="8" t="inlineStr">
        <is>
          <t>Desmond Blackwood</t>
        </is>
      </c>
      <c r="F8526" s="11" t="n">
        <v>1988</v>
      </c>
      <c r="G8526" s="8" t="inlineStr">
        <is>
          <t>Lamborghini</t>
        </is>
      </c>
      <c r="H8526" s="8" t="inlineStr">
        <is>
          <t>Huracan EVO</t>
        </is>
      </c>
      <c r="I8526" s="8" t="inlineStr">
        <is>
          <t>4HDARXNXAS8HKUB9G</t>
        </is>
      </c>
      <c r="J8526" s="8" t="inlineStr">
        <is>
          <t>03 - Supercar</t>
        </is>
      </c>
      <c r="K8526" s="12" t="n">
        <v>500000</v>
      </c>
      <c r="L8526" s="8" t="inlineStr">
        <is>
          <t>Oklahoma</t>
        </is>
      </c>
      <c r="M8526" s="13" t="n">
        <v>11292.45</v>
      </c>
      <c r="N8526" s="13" t="n"/>
      <c r="O8526" s="8" t="inlineStr">
        <is>
          <t>3 + at-fault claims - 5 yrs</t>
        </is>
      </c>
    </row>
    <row r="8527">
      <c r="A8527" s="8" t="inlineStr">
        <is>
          <t>546153a8-40ee-5b3e-b23b-4958f3b83d68</t>
        </is>
      </c>
      <c r="B8527" s="9" t="inlineStr">
        <is>
          <t>2026-06</t>
        </is>
      </c>
      <c r="C8527" s="10" t="n"/>
      <c r="D8527" s="9" t="inlineStr">
        <is>
          <t>Declined</t>
        </is>
      </c>
      <c r="E8527" s="8" t="inlineStr">
        <is>
          <t>Delphine Bellandi</t>
        </is>
      </c>
      <c r="F8527" s="11" t="n">
        <v>1974</v>
      </c>
      <c r="G8527" s="8" t="inlineStr">
        <is>
          <t>Mercedes-Benz</t>
        </is>
      </c>
      <c r="H8527" s="8" t="inlineStr">
        <is>
          <t>AMG GT</t>
        </is>
      </c>
      <c r="I8527" s="8" t="inlineStr">
        <is>
          <t>RNV1B4JWC8YKG8VWA</t>
        </is>
      </c>
      <c r="J8527" s="8" t="inlineStr">
        <is>
          <t>02 - Sports / GT</t>
        </is>
      </c>
      <c r="K8527" s="12" t="n">
        <v>965000</v>
      </c>
      <c r="L8527" s="8" t="inlineStr">
        <is>
          <t>Hawaii</t>
        </is>
      </c>
      <c r="M8527" s="13" t="n">
        <v>15385.38</v>
      </c>
      <c r="N8527" s="13" t="n"/>
      <c r="O8527" s="8" t="inlineStr">
        <is>
          <t>3 + at-fault claims - 5 yrs</t>
        </is>
      </c>
    </row>
    <row r="8528">
      <c r="A8528" s="8" t="inlineStr">
        <is>
          <t>58b0811b-44c9-5476-82b4-6ceae9aa861c</t>
        </is>
      </c>
      <c r="B8528" s="9" t="inlineStr">
        <is>
          <t>2026-06</t>
        </is>
      </c>
      <c r="C8528" s="10" t="n"/>
      <c r="D8528" s="9" t="inlineStr">
        <is>
          <t>Declined</t>
        </is>
      </c>
      <c r="E8528" s="8" t="inlineStr">
        <is>
          <t>Wilhelmina Whitlock</t>
        </is>
      </c>
      <c r="F8528" s="11" t="n">
        <v>2020</v>
      </c>
      <c r="G8528" s="8" t="inlineStr">
        <is>
          <t>BMW</t>
        </is>
      </c>
      <c r="H8528" s="8" t="inlineStr">
        <is>
          <t>M8 Competition</t>
        </is>
      </c>
      <c r="I8528" s="8" t="inlineStr">
        <is>
          <t>PA9DXPAN8KGA8RYCK</t>
        </is>
      </c>
      <c r="J8528" s="8" t="inlineStr">
        <is>
          <t>02 - Sports / GT</t>
        </is>
      </c>
      <c r="K8528" s="12" t="n">
        <v>615000</v>
      </c>
      <c r="L8528" s="8" t="inlineStr">
        <is>
          <t>Washington</t>
        </is>
      </c>
      <c r="M8528" s="13" t="n">
        <v>7240.75</v>
      </c>
      <c r="N8528" s="13" t="n"/>
      <c r="O8528" s="8" t="inlineStr">
        <is>
          <t>3 + at-fault claims - 5 yrs</t>
        </is>
      </c>
    </row>
    <row r="8529">
      <c r="A8529" s="8" t="inlineStr">
        <is>
          <t>5942d15b-795c-5af2-9d96-bd1adcdfc6f1</t>
        </is>
      </c>
      <c r="B8529" s="9" t="inlineStr">
        <is>
          <t>2026-06</t>
        </is>
      </c>
      <c r="C8529" s="10" t="n"/>
      <c r="D8529" s="9" t="inlineStr">
        <is>
          <t>Declined</t>
        </is>
      </c>
      <c r="E8529" s="8" t="inlineStr">
        <is>
          <t>Aurelio Harrington</t>
        </is>
      </c>
      <c r="F8529" s="11" t="n">
        <v>2005</v>
      </c>
      <c r="G8529" s="8" t="inlineStr">
        <is>
          <t>Ringbrothers</t>
        </is>
      </c>
      <c r="H8529" s="8" t="inlineStr">
        <is>
          <t>Mustang</t>
        </is>
      </c>
      <c r="I8529" s="8" t="inlineStr">
        <is>
          <t>CD8L7469A4H9267HB</t>
        </is>
      </c>
      <c r="J8529" s="8" t="inlineStr">
        <is>
          <t>11 - Restomod / Coachbuilt / Bespoke</t>
        </is>
      </c>
      <c r="K8529" s="12" t="n">
        <v>455000</v>
      </c>
      <c r="L8529" s="8" t="inlineStr">
        <is>
          <t>Alaska</t>
        </is>
      </c>
      <c r="M8529" s="13" t="n">
        <v>8612.379999999999</v>
      </c>
      <c r="N8529" s="13" t="n"/>
      <c r="O8529" s="8" t="inlineStr">
        <is>
          <t>3 + at-fault claims - 5 yrs</t>
        </is>
      </c>
    </row>
    <row r="8530">
      <c r="A8530" s="8" t="inlineStr">
        <is>
          <t>5ae06393-3316-5345-873c-a82c4bbddfca</t>
        </is>
      </c>
      <c r="B8530" s="9" t="inlineStr">
        <is>
          <t>2026-06</t>
        </is>
      </c>
      <c r="C8530" s="10" t="n"/>
      <c r="D8530" s="9" t="inlineStr">
        <is>
          <t>Declined</t>
        </is>
      </c>
      <c r="E8530" s="8" t="inlineStr">
        <is>
          <t>Thaddeus Bellandi</t>
        </is>
      </c>
      <c r="F8530" s="11" t="n">
        <v>2011</v>
      </c>
      <c r="G8530" s="8" t="inlineStr">
        <is>
          <t>Icon</t>
        </is>
      </c>
      <c r="H8530" s="8" t="inlineStr">
        <is>
          <t>Derelict</t>
        </is>
      </c>
      <c r="I8530" s="8" t="inlineStr">
        <is>
          <t>93JK10XP7F2JJWNNP</t>
        </is>
      </c>
      <c r="J8530" s="8" t="inlineStr">
        <is>
          <t>11 - Restomod / Coachbuilt / Bespoke</t>
        </is>
      </c>
      <c r="K8530" s="12" t="n">
        <v>885000</v>
      </c>
      <c r="L8530" s="8" t="inlineStr">
        <is>
          <t>Arizona</t>
        </is>
      </c>
      <c r="M8530" s="13" t="n">
        <v>13154.77</v>
      </c>
      <c r="N8530" s="13" t="n"/>
      <c r="O8530" s="8" t="inlineStr">
        <is>
          <t>3 + at-fault claims - 5 yrs</t>
        </is>
      </c>
    </row>
    <row r="8531">
      <c r="A8531" s="8" t="inlineStr">
        <is>
          <t>5bbd70e1-6e82-5d53-8395-b2cf380127c3</t>
        </is>
      </c>
      <c r="B8531" s="9" t="inlineStr">
        <is>
          <t>2026-06</t>
        </is>
      </c>
      <c r="C8531" s="10" t="n"/>
      <c r="D8531" s="9" t="inlineStr">
        <is>
          <t>Declined</t>
        </is>
      </c>
      <c r="E8531" s="8" t="inlineStr">
        <is>
          <t>Saoirse Blackwood</t>
        </is>
      </c>
      <c r="F8531" s="11" t="n">
        <v>1983</v>
      </c>
      <c r="G8531" s="8" t="inlineStr">
        <is>
          <t>Mercedes-Benz</t>
        </is>
      </c>
      <c r="H8531" s="8" t="inlineStr">
        <is>
          <t>AMG GT</t>
        </is>
      </c>
      <c r="I8531" s="8" t="inlineStr">
        <is>
          <t>4F3RNWJCLNU3BTCW7</t>
        </is>
      </c>
      <c r="J8531" s="8" t="inlineStr">
        <is>
          <t>02 - Sports / GT</t>
        </is>
      </c>
      <c r="K8531" s="12" t="n">
        <v>1450000</v>
      </c>
      <c r="L8531" s="8" t="inlineStr">
        <is>
          <t>Minnesota</t>
        </is>
      </c>
      <c r="M8531" s="13" t="n">
        <v>19862.26</v>
      </c>
      <c r="N8531" s="13" t="n"/>
      <c r="O8531" s="8" t="inlineStr">
        <is>
          <t>3 + at-fault claims - 5 yrs</t>
        </is>
      </c>
    </row>
    <row r="8532">
      <c r="A8532" s="8" t="inlineStr">
        <is>
          <t>5c3fb1f2-408a-5ef4-bf7c-577c80aabcff</t>
        </is>
      </c>
      <c r="B8532" s="9" t="inlineStr">
        <is>
          <t>2026-06</t>
        </is>
      </c>
      <c r="C8532" s="10" t="n"/>
      <c r="D8532" s="9" t="inlineStr">
        <is>
          <t>Declined</t>
        </is>
      </c>
      <c r="E8532" s="8" t="inlineStr">
        <is>
          <t>Fenwick Chattopadhyay</t>
        </is>
      </c>
      <c r="F8532" s="11" t="n">
        <v>1976</v>
      </c>
      <c r="G8532" s="8" t="inlineStr">
        <is>
          <t>Aston Martin</t>
        </is>
      </c>
      <c r="H8532" s="8" t="inlineStr">
        <is>
          <t>DB12</t>
        </is>
      </c>
      <c r="I8532" s="8" t="inlineStr">
        <is>
          <t>3Y38R4VF9WNVG3K2R</t>
        </is>
      </c>
      <c r="J8532" s="8" t="inlineStr">
        <is>
          <t>02 - Sports / GT</t>
        </is>
      </c>
      <c r="K8532" s="12" t="n">
        <v>260000</v>
      </c>
      <c r="L8532" s="8" t="inlineStr">
        <is>
          <t>Wyoming</t>
        </is>
      </c>
      <c r="M8532" s="13" t="n">
        <v>3936.79</v>
      </c>
      <c r="N8532" s="13" t="n"/>
      <c r="O8532" s="8" t="inlineStr">
        <is>
          <t>3 + at-fault claims - 5 yrs</t>
        </is>
      </c>
    </row>
    <row r="8533">
      <c r="A8533" s="8" t="inlineStr">
        <is>
          <t>5efe8403-29c7-5656-891d-9e6d32cae19c</t>
        </is>
      </c>
      <c r="B8533" s="9" t="inlineStr">
        <is>
          <t>2026-06</t>
        </is>
      </c>
      <c r="C8533" s="10" t="n"/>
      <c r="D8533" s="9" t="inlineStr">
        <is>
          <t>Declined</t>
        </is>
      </c>
      <c r="E8533" s="8" t="inlineStr">
        <is>
          <t>Beatrix Underwood</t>
        </is>
      </c>
      <c r="F8533" s="11" t="n">
        <v>2010</v>
      </c>
      <c r="G8533" s="8" t="inlineStr">
        <is>
          <t>Porsche</t>
        </is>
      </c>
      <c r="H8533" s="8" t="inlineStr">
        <is>
          <t>911 Turbo S</t>
        </is>
      </c>
      <c r="I8533" s="8" t="inlineStr">
        <is>
          <t>YYWL4B7D9UES4YKAE</t>
        </is>
      </c>
      <c r="J8533" s="8" t="inlineStr">
        <is>
          <t>02 - Sports / GT</t>
        </is>
      </c>
      <c r="K8533" s="12" t="n">
        <v>415000</v>
      </c>
      <c r="L8533" s="8" t="inlineStr">
        <is>
          <t>Illinois</t>
        </is>
      </c>
      <c r="M8533" s="13" t="n">
        <v>7986.79</v>
      </c>
      <c r="N8533" s="13" t="n"/>
      <c r="O8533" s="8" t="inlineStr">
        <is>
          <t>3 + at-fault claims - 5 yrs</t>
        </is>
      </c>
    </row>
    <row r="8534">
      <c r="A8534" s="8" t="inlineStr">
        <is>
          <t>5f1d4a13-ef76-589a-942b-f2e1e2165775</t>
        </is>
      </c>
      <c r="B8534" s="9" t="inlineStr">
        <is>
          <t>2026-06</t>
        </is>
      </c>
      <c r="C8534" s="10" t="n"/>
      <c r="D8534" s="9" t="inlineStr">
        <is>
          <t>Declined</t>
        </is>
      </c>
      <c r="E8534" s="8" t="inlineStr">
        <is>
          <t>Callum Okonkwo</t>
        </is>
      </c>
      <c r="F8534" s="11" t="n">
        <v>1981</v>
      </c>
      <c r="G8534" s="8" t="inlineStr">
        <is>
          <t>Aston Martin</t>
        </is>
      </c>
      <c r="H8534" s="8" t="inlineStr">
        <is>
          <t>DB12</t>
        </is>
      </c>
      <c r="I8534" s="8" t="inlineStr">
        <is>
          <t>WNLFGNMDAHPLHV8TD</t>
        </is>
      </c>
      <c r="J8534" s="8" t="inlineStr">
        <is>
          <t>02 - Sports / GT</t>
        </is>
      </c>
      <c r="K8534" s="12" t="n">
        <v>475000</v>
      </c>
      <c r="L8534" s="8" t="inlineStr">
        <is>
          <t>Washington</t>
        </is>
      </c>
      <c r="M8534" s="13" t="n">
        <v>6452.83</v>
      </c>
      <c r="N8534" s="13" t="n"/>
      <c r="O8534" s="8" t="inlineStr">
        <is>
          <t>3 + at-fault claims - 5 yrs</t>
        </is>
      </c>
    </row>
    <row r="8535">
      <c r="A8535" s="8" t="inlineStr">
        <is>
          <t>61086e43-1079-5498-b91e-6191d36cc5a9</t>
        </is>
      </c>
      <c r="B8535" s="9" t="inlineStr">
        <is>
          <t>2026-06</t>
        </is>
      </c>
      <c r="C8535" s="10" t="n"/>
      <c r="D8535" s="9" t="inlineStr">
        <is>
          <t>Referred</t>
        </is>
      </c>
      <c r="E8535" s="8" t="inlineStr">
        <is>
          <t>Mireille Vandermeer</t>
        </is>
      </c>
      <c r="F8535" s="11" t="n">
        <v>1994</v>
      </c>
      <c r="G8535" s="8" t="inlineStr">
        <is>
          <t>Lamborghini</t>
        </is>
      </c>
      <c r="H8535" s="8" t="inlineStr">
        <is>
          <t>Huracan EVO</t>
        </is>
      </c>
      <c r="I8535" s="8" t="inlineStr">
        <is>
          <t>GEGN1S8975ATDZLZL</t>
        </is>
      </c>
      <c r="J8535" s="8" t="inlineStr">
        <is>
          <t>03 - Supercar</t>
        </is>
      </c>
      <c r="K8535" s="12" t="n">
        <v>265000</v>
      </c>
      <c r="L8535" s="8" t="inlineStr">
        <is>
          <t>Florida</t>
        </is>
      </c>
      <c r="M8535" s="13" t="n">
        <v>8165</v>
      </c>
      <c r="N8535" s="13" t="n"/>
      <c r="O8535" s="8" t="inlineStr">
        <is>
          <t>1 theft / total loss claim</t>
        </is>
      </c>
    </row>
    <row r="8536">
      <c r="A8536" s="8" t="inlineStr">
        <is>
          <t>620f3a01-04c3-527f-bff4-5c00998f4349</t>
        </is>
      </c>
      <c r="B8536" s="9" t="inlineStr">
        <is>
          <t>2026-06</t>
        </is>
      </c>
      <c r="C8536" s="10" t="n"/>
      <c r="D8536" s="9" t="inlineStr">
        <is>
          <t>Declined</t>
        </is>
      </c>
      <c r="E8536" s="8" t="inlineStr">
        <is>
          <t>Saoirse Ashcombe</t>
        </is>
      </c>
      <c r="F8536" s="11" t="n">
        <v>1973</v>
      </c>
      <c r="G8536" s="8" t="inlineStr">
        <is>
          <t>Mercedes-Benz</t>
        </is>
      </c>
      <c r="H8536" s="8" t="inlineStr">
        <is>
          <t>280SL Pagoda</t>
        </is>
      </c>
      <c r="I8536" s="8" t="inlineStr">
        <is>
          <t>NHLB0X7SYELHLLM3P</t>
        </is>
      </c>
      <c r="J8536" s="8" t="inlineStr">
        <is>
          <t>07 - Post-War Classic (1946-1972)</t>
        </is>
      </c>
      <c r="K8536" s="12" t="n">
        <v>515000</v>
      </c>
      <c r="L8536" s="8" t="inlineStr">
        <is>
          <t>Florida</t>
        </is>
      </c>
      <c r="M8536" s="13" t="n">
        <v>5933.19</v>
      </c>
      <c r="N8536" s="13" t="n"/>
      <c r="O8536" s="8" t="inlineStr">
        <is>
          <t>3 + at-fault claims - 5 yrs</t>
        </is>
      </c>
    </row>
    <row r="8537">
      <c r="A8537" s="8" t="inlineStr">
        <is>
          <t>62584946-4f9a-50b1-abed-4ed06f66e0da</t>
        </is>
      </c>
      <c r="B8537" s="9" t="inlineStr">
        <is>
          <t>2026-06</t>
        </is>
      </c>
      <c r="C8537" s="10" t="n"/>
      <c r="D8537" s="9" t="inlineStr">
        <is>
          <t>Referred</t>
        </is>
      </c>
      <c r="E8537" s="8" t="inlineStr">
        <is>
          <t>Noor Underwood</t>
        </is>
      </c>
      <c r="F8537" s="11" t="n">
        <v>2020</v>
      </c>
      <c r="G8537" s="8" t="inlineStr">
        <is>
          <t>Ferrari</t>
        </is>
      </c>
      <c r="H8537" s="8" t="inlineStr">
        <is>
          <t>296 GTB</t>
        </is>
      </c>
      <c r="I8537" s="8" t="inlineStr">
        <is>
          <t>R3TVJUMB1PH6KE9X8</t>
        </is>
      </c>
      <c r="J8537" s="8" t="inlineStr">
        <is>
          <t>03 - Supercar</t>
        </is>
      </c>
      <c r="K8537" s="12" t="n">
        <v>715000</v>
      </c>
      <c r="L8537" s="8" t="inlineStr">
        <is>
          <t>Michigan</t>
        </is>
      </c>
      <c r="M8537" s="13" t="n">
        <v>19864.86</v>
      </c>
      <c r="N8537" s="13" t="n"/>
      <c r="O8537" s="8" t="inlineStr">
        <is>
          <t>Prior carrier non-renewal / cancellation</t>
        </is>
      </c>
    </row>
    <row r="8538">
      <c r="A8538" s="8" t="inlineStr">
        <is>
          <t>631bcf87-9b4a-5d66-a194-e619bedcd11d</t>
        </is>
      </c>
      <c r="B8538" s="9" t="inlineStr">
        <is>
          <t>2026-06</t>
        </is>
      </c>
      <c r="C8538" s="10" t="n"/>
      <c r="D8538" s="9" t="inlineStr">
        <is>
          <t>Declined</t>
        </is>
      </c>
      <c r="E8538" s="8" t="inlineStr">
        <is>
          <t>Horace Nakashima</t>
        </is>
      </c>
      <c r="F8538" s="11" t="n">
        <v>1983</v>
      </c>
      <c r="G8538" s="8" t="inlineStr">
        <is>
          <t>Ferrari</t>
        </is>
      </c>
      <c r="H8538" s="8" t="inlineStr">
        <is>
          <t>296 GTB</t>
        </is>
      </c>
      <c r="I8538" s="8" t="inlineStr">
        <is>
          <t>6ZYF2S4UX0K4K9H6H</t>
        </is>
      </c>
      <c r="J8538" s="8" t="inlineStr">
        <is>
          <t>03 - Supercar</t>
        </is>
      </c>
      <c r="K8538" s="12" t="n">
        <v>855000</v>
      </c>
      <c r="L8538" s="8" t="inlineStr">
        <is>
          <t>Wyoming</t>
        </is>
      </c>
      <c r="M8538" s="13" t="n">
        <v>16398.25</v>
      </c>
      <c r="N8538" s="13" t="n"/>
      <c r="O8538" s="8" t="inlineStr">
        <is>
          <t>3 + at-fault claims - 5 yrs</t>
        </is>
      </c>
    </row>
    <row r="8539">
      <c r="A8539" s="8" t="inlineStr">
        <is>
          <t>65444a69-70a9-5ee9-8ee4-2ac0ec1696e9</t>
        </is>
      </c>
      <c r="B8539" s="9" t="inlineStr">
        <is>
          <t>2026-06</t>
        </is>
      </c>
      <c r="C8539" s="10" t="n"/>
      <c r="D8539" s="9" t="inlineStr">
        <is>
          <t>Referred</t>
        </is>
      </c>
      <c r="E8539" s="8" t="inlineStr">
        <is>
          <t>Priya Pennington</t>
        </is>
      </c>
      <c r="F8539" s="11" t="n">
        <v>1958</v>
      </c>
      <c r="G8539" s="8" t="inlineStr">
        <is>
          <t>Ferrari</t>
        </is>
      </c>
      <c r="H8539" s="8" t="inlineStr">
        <is>
          <t>275 GTB/4</t>
        </is>
      </c>
      <c r="I8539" s="8" t="inlineStr">
        <is>
          <t>MC81R9B9KZDSZ6MSA</t>
        </is>
      </c>
      <c r="J8539" s="8" t="inlineStr">
        <is>
          <t>07 - Post-War Classic (1946-1972)</t>
        </is>
      </c>
      <c r="K8539" s="12" t="n">
        <v>805000</v>
      </c>
      <c r="L8539" s="8" t="inlineStr">
        <is>
          <t>Florida</t>
        </is>
      </c>
      <c r="M8539" s="13" t="n">
        <v>9274.209999999999</v>
      </c>
      <c r="N8539" s="13" t="n"/>
      <c r="O8539" s="8" t="inlineStr">
        <is>
          <t>1 at-fault claim over $100k</t>
        </is>
      </c>
    </row>
    <row r="8540">
      <c r="A8540" s="8" t="inlineStr">
        <is>
          <t>655fb5a5-c944-5ce7-b720-ee599e3be629</t>
        </is>
      </c>
      <c r="B8540" s="9" t="inlineStr">
        <is>
          <t>2026-06</t>
        </is>
      </c>
      <c r="C8540" s="10" t="n"/>
      <c r="D8540" s="9" t="inlineStr">
        <is>
          <t>Referred</t>
        </is>
      </c>
      <c r="E8540" s="8" t="inlineStr">
        <is>
          <t>Beatrix Vandermeer</t>
        </is>
      </c>
      <c r="F8540" s="11" t="n">
        <v>1986</v>
      </c>
      <c r="G8540" s="8" t="inlineStr">
        <is>
          <t>Aston Martin</t>
        </is>
      </c>
      <c r="H8540" s="8" t="inlineStr">
        <is>
          <t>DB12</t>
        </is>
      </c>
      <c r="I8540" s="8" t="inlineStr">
        <is>
          <t>6CSTLKZTFUM902R9C</t>
        </is>
      </c>
      <c r="J8540" s="8" t="inlineStr">
        <is>
          <t>02 - Sports / GT</t>
        </is>
      </c>
      <c r="K8540" s="12" t="n">
        <v>700000</v>
      </c>
      <c r="L8540" s="8" t="inlineStr">
        <is>
          <t>Connecticut</t>
        </is>
      </c>
      <c r="M8540" s="13" t="n">
        <v>9615.09</v>
      </c>
      <c r="N8540" s="13" t="n"/>
      <c r="O8540" s="8" t="inlineStr">
        <is>
          <t>1 at-fault claim over $100k</t>
        </is>
      </c>
    </row>
    <row r="8541">
      <c r="A8541" s="8" t="inlineStr">
        <is>
          <t>68a20b30-9ece-5551-80ec-c44b2280f10e</t>
        </is>
      </c>
      <c r="B8541" s="9" t="inlineStr">
        <is>
          <t>2026-06</t>
        </is>
      </c>
      <c r="C8541" s="10" t="n"/>
      <c r="D8541" s="9" t="inlineStr">
        <is>
          <t>Declined</t>
        </is>
      </c>
      <c r="E8541" s="8" t="inlineStr">
        <is>
          <t>Mireille Kingsford</t>
        </is>
      </c>
      <c r="F8541" s="11" t="n">
        <v>1988</v>
      </c>
      <c r="G8541" s="8" t="inlineStr">
        <is>
          <t>Mercedes-Benz</t>
        </is>
      </c>
      <c r="H8541" s="8" t="inlineStr">
        <is>
          <t>AMG GT</t>
        </is>
      </c>
      <c r="I8541" s="8" t="inlineStr">
        <is>
          <t>KDF1GASKLUM9Z2PZA</t>
        </is>
      </c>
      <c r="J8541" s="8" t="inlineStr">
        <is>
          <t>02 - Sports / GT</t>
        </is>
      </c>
      <c r="K8541" s="12" t="n">
        <v>1045000</v>
      </c>
      <c r="L8541" s="8" t="inlineStr">
        <is>
          <t>Washington</t>
        </is>
      </c>
      <c r="M8541" s="13" t="n">
        <v>10410.57</v>
      </c>
      <c r="N8541" s="13" t="n"/>
      <c r="O8541" s="8" t="inlineStr">
        <is>
          <t>3 + at-fault claims - 5 yrs</t>
        </is>
      </c>
    </row>
    <row r="8542">
      <c r="A8542" s="8" t="inlineStr">
        <is>
          <t>68de4ea3-f72a-514a-bc3f-e8eacac06e04</t>
        </is>
      </c>
      <c r="B8542" s="9" t="inlineStr">
        <is>
          <t>2026-06</t>
        </is>
      </c>
      <c r="C8542" s="10" t="n"/>
      <c r="D8542" s="9" t="inlineStr">
        <is>
          <t>Declined</t>
        </is>
      </c>
      <c r="E8542" s="8" t="inlineStr">
        <is>
          <t>Mireille Vasquez</t>
        </is>
      </c>
      <c r="F8542" s="11" t="n">
        <v>2001</v>
      </c>
      <c r="G8542" s="8" t="inlineStr">
        <is>
          <t>Icon</t>
        </is>
      </c>
      <c r="H8542" s="8" t="inlineStr">
        <is>
          <t>Derelict</t>
        </is>
      </c>
      <c r="I8542" s="8" t="inlineStr">
        <is>
          <t>42WNAPBM11UDRGJME</t>
        </is>
      </c>
      <c r="J8542" s="8" t="inlineStr">
        <is>
          <t>11 - Restomod / Coachbuilt / Bespoke</t>
        </is>
      </c>
      <c r="K8542" s="12" t="n">
        <v>210000</v>
      </c>
      <c r="L8542" s="8" t="inlineStr">
        <is>
          <t>South Carolina</t>
        </is>
      </c>
      <c r="M8542" s="13" t="n">
        <v>5158.87</v>
      </c>
      <c r="N8542" s="13" t="n"/>
      <c r="O8542" s="8" t="inlineStr">
        <is>
          <t>3 + at-fault claims - 5 yrs</t>
        </is>
      </c>
    </row>
    <row r="8543">
      <c r="A8543" s="8" t="inlineStr">
        <is>
          <t>68f452b7-75e6-54c2-b30e-1e41de5f5877</t>
        </is>
      </c>
      <c r="B8543" s="9" t="inlineStr">
        <is>
          <t>2026-06</t>
        </is>
      </c>
      <c r="C8543" s="10" t="n"/>
      <c r="D8543" s="9" t="inlineStr">
        <is>
          <t>Declined</t>
        </is>
      </c>
      <c r="E8543" s="8" t="inlineStr">
        <is>
          <t>Marisol Ashcombe</t>
        </is>
      </c>
      <c r="F8543" s="11" t="n">
        <v>2000</v>
      </c>
      <c r="G8543" s="8" t="inlineStr">
        <is>
          <t>Maserati</t>
        </is>
      </c>
      <c r="H8543" s="8" t="inlineStr">
        <is>
          <t>GranTurismo</t>
        </is>
      </c>
      <c r="I8543" s="8" t="inlineStr">
        <is>
          <t>KXK49FJ8L4L711D78</t>
        </is>
      </c>
      <c r="J8543" s="8" t="inlineStr">
        <is>
          <t>02 - Sports / GT</t>
        </is>
      </c>
      <c r="K8543" s="12" t="n">
        <v>265000</v>
      </c>
      <c r="L8543" s="8" t="inlineStr">
        <is>
          <t>Massachusetts</t>
        </is>
      </c>
      <c r="M8543" s="13" t="n">
        <v>4687.5</v>
      </c>
      <c r="N8543" s="13" t="n"/>
      <c r="O8543" s="8" t="inlineStr">
        <is>
          <t>3 + at-fault claims - 5 yrs</t>
        </is>
      </c>
    </row>
    <row r="8544">
      <c r="A8544" s="8" t="inlineStr">
        <is>
          <t>6902aa39-d397-56e0-a134-3b93bfd0053f</t>
        </is>
      </c>
      <c r="B8544" s="9" t="inlineStr">
        <is>
          <t>2026-06</t>
        </is>
      </c>
      <c r="C8544" s="10" t="n"/>
      <c r="D8544" s="9" t="inlineStr">
        <is>
          <t>Declined</t>
        </is>
      </c>
      <c r="E8544" s="8" t="inlineStr">
        <is>
          <t>Anouk Chattopadhyay</t>
        </is>
      </c>
      <c r="F8544" s="11" t="n">
        <v>2000</v>
      </c>
      <c r="G8544" s="8" t="inlineStr">
        <is>
          <t>Icon</t>
        </is>
      </c>
      <c r="H8544" s="8" t="inlineStr">
        <is>
          <t>Derelict</t>
        </is>
      </c>
      <c r="I8544" s="8" t="inlineStr">
        <is>
          <t>2U5B4LY6XDLYAM1ST</t>
        </is>
      </c>
      <c r="J8544" s="8" t="inlineStr">
        <is>
          <t>11 - Restomod / Coachbuilt / Bespoke</t>
        </is>
      </c>
      <c r="K8544" s="12" t="n">
        <v>720000</v>
      </c>
      <c r="L8544" s="8" t="inlineStr">
        <is>
          <t>South Carolina</t>
        </is>
      </c>
      <c r="M8544" s="13" t="n">
        <v>13139.32</v>
      </c>
      <c r="N8544" s="13" t="n"/>
      <c r="O8544" s="8" t="inlineStr">
        <is>
          <t>3 + at-fault claims - 5 yrs</t>
        </is>
      </c>
    </row>
    <row r="8545">
      <c r="A8545" s="8" t="inlineStr">
        <is>
          <t>69c31c80-4f79-58da-bf6f-e00419e03688</t>
        </is>
      </c>
      <c r="B8545" s="9" t="inlineStr">
        <is>
          <t>2026-06</t>
        </is>
      </c>
      <c r="C8545" s="10" t="n"/>
      <c r="D8545" s="9" t="inlineStr">
        <is>
          <t>Declined</t>
        </is>
      </c>
      <c r="E8545" s="8" t="inlineStr">
        <is>
          <t>Ingrid Kingsford</t>
        </is>
      </c>
      <c r="F8545" s="11" t="n">
        <v>2016</v>
      </c>
      <c r="G8545" s="8" t="inlineStr">
        <is>
          <t>Bentley</t>
        </is>
      </c>
      <c r="H8545" s="8" t="inlineStr">
        <is>
          <t>Continental GT</t>
        </is>
      </c>
      <c r="I8545" s="8" t="inlineStr">
        <is>
          <t>E1LCHXY931NZMXHST</t>
        </is>
      </c>
      <c r="J8545" s="8" t="inlineStr">
        <is>
          <t>02 - Sports / GT</t>
        </is>
      </c>
      <c r="K8545" s="12" t="n">
        <v>1950000</v>
      </c>
      <c r="L8545" s="8" t="inlineStr">
        <is>
          <t>Minnesota</t>
        </is>
      </c>
      <c r="M8545" s="13" t="n">
        <v>26711.32</v>
      </c>
      <c r="N8545" s="13" t="n"/>
      <c r="O8545" s="8" t="inlineStr">
        <is>
          <t>3 + at-fault claims - 5 yrs</t>
        </is>
      </c>
    </row>
    <row r="8546">
      <c r="A8546" s="8" t="inlineStr">
        <is>
          <t>69dc40f9-9ce9-5191-8330-3e94a47dccf8</t>
        </is>
      </c>
      <c r="B8546" s="9" t="inlineStr">
        <is>
          <t>2026-06</t>
        </is>
      </c>
      <c r="C8546" s="10" t="n"/>
      <c r="D8546" s="9" t="inlineStr">
        <is>
          <t>Declined</t>
        </is>
      </c>
      <c r="E8546" s="8" t="inlineStr">
        <is>
          <t>Horace Larsson</t>
        </is>
      </c>
      <c r="F8546" s="11" t="n">
        <v>1967</v>
      </c>
      <c r="G8546" s="8" t="inlineStr">
        <is>
          <t>Aston Martin</t>
        </is>
      </c>
      <c r="H8546" s="8" t="inlineStr">
        <is>
          <t>DB12</t>
        </is>
      </c>
      <c r="I8546" s="8" t="inlineStr">
        <is>
          <t>8ZFFZ6ENVT02RRBW7</t>
        </is>
      </c>
      <c r="J8546" s="8" t="inlineStr">
        <is>
          <t>02 - Sports / GT</t>
        </is>
      </c>
      <c r="K8546" s="12" t="n">
        <v>1135000</v>
      </c>
      <c r="L8546" s="8" t="inlineStr">
        <is>
          <t>Tennessee</t>
        </is>
      </c>
      <c r="M8546" s="13" t="n">
        <v>11542.74</v>
      </c>
      <c r="N8546" s="13" t="n"/>
      <c r="O8546" s="8" t="inlineStr">
        <is>
          <t>3 + at-fault claims - 5 yrs</t>
        </is>
      </c>
    </row>
    <row r="8547">
      <c r="A8547" s="8" t="inlineStr">
        <is>
          <t>6a0afe7b-1c95-5a07-854d-8cc8d59a8330</t>
        </is>
      </c>
      <c r="B8547" s="9" t="inlineStr">
        <is>
          <t>2026-06</t>
        </is>
      </c>
      <c r="C8547" s="10" t="n"/>
      <c r="D8547" s="9" t="inlineStr">
        <is>
          <t>Declined</t>
        </is>
      </c>
      <c r="E8547" s="8" t="inlineStr">
        <is>
          <t>Wilhelmina Underwood</t>
        </is>
      </c>
      <c r="F8547" s="11" t="n">
        <v>1956</v>
      </c>
      <c r="G8547" s="8" t="inlineStr">
        <is>
          <t>Lamborghini</t>
        </is>
      </c>
      <c r="H8547" s="8" t="inlineStr">
        <is>
          <t>Huracan EVO</t>
        </is>
      </c>
      <c r="I8547" s="8" t="inlineStr">
        <is>
          <t>SUHVB40XFNCYGJ9HS</t>
        </is>
      </c>
      <c r="J8547" s="8" t="inlineStr">
        <is>
          <t>03 - Supercar</t>
        </is>
      </c>
      <c r="K8547" s="12" t="n">
        <v>1230000</v>
      </c>
      <c r="L8547" s="8" t="inlineStr">
        <is>
          <t>Rhode Island</t>
        </is>
      </c>
      <c r="M8547" s="13" t="n">
        <v>25435.47</v>
      </c>
      <c r="N8547" s="13" t="n"/>
      <c r="O8547" s="8" t="inlineStr">
        <is>
          <t>3 + at-fault claims - 5 yrs</t>
        </is>
      </c>
    </row>
    <row r="8548">
      <c r="A8548" s="8" t="inlineStr">
        <is>
          <t>6b0449b5-ba44-5be1-bf04-8a20427afcda</t>
        </is>
      </c>
      <c r="B8548" s="9" t="inlineStr">
        <is>
          <t>2026-06</t>
        </is>
      </c>
      <c r="C8548" s="10" t="n"/>
      <c r="D8548" s="9" t="inlineStr">
        <is>
          <t>Declined</t>
        </is>
      </c>
      <c r="E8548" s="8" t="inlineStr">
        <is>
          <t>Fitzgerald Rourke</t>
        </is>
      </c>
      <c r="F8548" s="11" t="n">
        <v>2019</v>
      </c>
      <c r="G8548" s="8" t="inlineStr">
        <is>
          <t>Ferrari</t>
        </is>
      </c>
      <c r="H8548" s="8" t="inlineStr">
        <is>
          <t>SF90 Stradale</t>
        </is>
      </c>
      <c r="I8548" s="8" t="inlineStr">
        <is>
          <t>D0HWGYRR98DASLCP0</t>
        </is>
      </c>
      <c r="J8548" s="8" t="inlineStr">
        <is>
          <t>03 - Supercar</t>
        </is>
      </c>
      <c r="K8548" s="12" t="n">
        <v>480000</v>
      </c>
      <c r="L8548" s="8" t="inlineStr">
        <is>
          <t>Texas</t>
        </is>
      </c>
      <c r="M8548" s="13" t="n">
        <v>11977.36</v>
      </c>
      <c r="N8548" s="13" t="n"/>
      <c r="O8548" s="8" t="inlineStr">
        <is>
          <t>3 + at-fault claims - 5 yrs</t>
        </is>
      </c>
    </row>
    <row r="8549">
      <c r="A8549" s="8" t="inlineStr">
        <is>
          <t>6b3a814a-f8ec-5a46-9524-8777262b93cd</t>
        </is>
      </c>
      <c r="B8549" s="9" t="inlineStr">
        <is>
          <t>2026-06</t>
        </is>
      </c>
      <c r="C8549" s="10" t="n"/>
      <c r="D8549" s="9" t="inlineStr">
        <is>
          <t>Referred</t>
        </is>
      </c>
      <c r="E8549" s="8" t="inlineStr">
        <is>
          <t>Wilhelmina Delacroix</t>
        </is>
      </c>
      <c r="F8549" s="11" t="n">
        <v>1957</v>
      </c>
      <c r="G8549" s="8" t="inlineStr">
        <is>
          <t>Ringbrothers</t>
        </is>
      </c>
      <c r="H8549" s="8" t="inlineStr">
        <is>
          <t>Mustang</t>
        </is>
      </c>
      <c r="I8549" s="8" t="inlineStr">
        <is>
          <t>57AZJPTLSZDNYNG84</t>
        </is>
      </c>
      <c r="J8549" s="8" t="inlineStr">
        <is>
          <t>11 - Restomod / Coachbuilt / Bespoke</t>
        </is>
      </c>
      <c r="K8549" s="12" t="n">
        <v>1020000</v>
      </c>
      <c r="L8549" s="8" t="inlineStr">
        <is>
          <t>California</t>
        </is>
      </c>
      <c r="M8549" s="13" t="n">
        <v>17667.17</v>
      </c>
      <c r="N8549" s="13" t="n"/>
      <c r="O8549" s="8" t="inlineStr">
        <is>
          <t>Prior carrier non-renewal / cancellation</t>
        </is>
      </c>
    </row>
    <row r="8550">
      <c r="A8550" s="8" t="inlineStr">
        <is>
          <t>6b41fada-3dc7-5649-831c-25ba56ac32c1</t>
        </is>
      </c>
      <c r="B8550" s="9" t="inlineStr">
        <is>
          <t>2026-06</t>
        </is>
      </c>
      <c r="C8550" s="10" t="n"/>
      <c r="D8550" s="9" t="inlineStr">
        <is>
          <t>Declined</t>
        </is>
      </c>
      <c r="E8550" s="8" t="inlineStr">
        <is>
          <t>Wilhelmina Montoya</t>
        </is>
      </c>
      <c r="F8550" s="11" t="n">
        <v>1960</v>
      </c>
      <c r="G8550" s="8" t="inlineStr">
        <is>
          <t>Aston Martin</t>
        </is>
      </c>
      <c r="H8550" s="8" t="inlineStr">
        <is>
          <t>DB5</t>
        </is>
      </c>
      <c r="I8550" s="8" t="inlineStr">
        <is>
          <t>WG12716XVFGYBJ8F8</t>
        </is>
      </c>
      <c r="J8550" s="8" t="inlineStr">
        <is>
          <t>07 - Post-War Classic (1946-1972)</t>
        </is>
      </c>
      <c r="K8550" s="12" t="n">
        <v>915000</v>
      </c>
      <c r="L8550" s="8" t="inlineStr">
        <is>
          <t>Oregon</t>
        </is>
      </c>
      <c r="M8550" s="13" t="n">
        <v>8388.65</v>
      </c>
      <c r="N8550" s="13" t="n"/>
      <c r="O8550" s="8" t="inlineStr">
        <is>
          <t>3 + at-fault claims - 5 yrs</t>
        </is>
      </c>
    </row>
    <row r="8551">
      <c r="A8551" s="8" t="inlineStr">
        <is>
          <t>6b67b657-f187-5504-a38d-c87171a7fbf1</t>
        </is>
      </c>
      <c r="B8551" s="9" t="inlineStr">
        <is>
          <t>2026-06</t>
        </is>
      </c>
      <c r="C8551" s="10" t="n"/>
      <c r="D8551" s="9" t="inlineStr">
        <is>
          <t>Declined</t>
        </is>
      </c>
      <c r="E8551" s="8" t="inlineStr">
        <is>
          <t>Lorenzo Ashcombe</t>
        </is>
      </c>
      <c r="F8551" s="11" t="n">
        <v>1981</v>
      </c>
      <c r="G8551" s="8" t="inlineStr">
        <is>
          <t>BMW</t>
        </is>
      </c>
      <c r="H8551" s="8" t="inlineStr">
        <is>
          <t>M8 Competition</t>
        </is>
      </c>
      <c r="I8551" s="8" t="inlineStr">
        <is>
          <t>G88LT7H916GFM2MKZ</t>
        </is>
      </c>
      <c r="J8551" s="8" t="inlineStr">
        <is>
          <t>02 - Sports / GT</t>
        </is>
      </c>
      <c r="K8551" s="12" t="n">
        <v>1120000</v>
      </c>
      <c r="L8551" s="8" t="inlineStr">
        <is>
          <t>Connecticut</t>
        </is>
      </c>
      <c r="M8551" s="13" t="n">
        <v>13017.36</v>
      </c>
      <c r="N8551" s="13" t="n"/>
      <c r="O8551" s="8" t="inlineStr">
        <is>
          <t>3 + at-fault claims - 5 yrs</t>
        </is>
      </c>
    </row>
    <row r="8552">
      <c r="A8552" s="8" t="inlineStr">
        <is>
          <t>6e883413-f31b-5afb-9cb1-9aefcdf7ace4</t>
        </is>
      </c>
      <c r="B8552" s="9" t="inlineStr">
        <is>
          <t>2026-06</t>
        </is>
      </c>
      <c r="C8552" s="10" t="n"/>
      <c r="D8552" s="9" t="inlineStr">
        <is>
          <t>Declined</t>
        </is>
      </c>
      <c r="E8552" s="8" t="inlineStr">
        <is>
          <t>Lorenzo Delacroix</t>
        </is>
      </c>
      <c r="F8552" s="11" t="n">
        <v>2004</v>
      </c>
      <c r="G8552" s="8" t="inlineStr">
        <is>
          <t>Jaguar</t>
        </is>
      </c>
      <c r="H8552" s="8" t="inlineStr">
        <is>
          <t>E-Type Series 1</t>
        </is>
      </c>
      <c r="I8552" s="8" t="inlineStr">
        <is>
          <t>EVW20N36CVCTN61FX</t>
        </is>
      </c>
      <c r="J8552" s="8" t="inlineStr">
        <is>
          <t>07 - Post-War Classic (1946-1972)</t>
        </is>
      </c>
      <c r="K8552" s="12" t="n">
        <v>705000</v>
      </c>
      <c r="L8552" s="8" t="inlineStr">
        <is>
          <t>Kansas</t>
        </is>
      </c>
      <c r="M8552" s="13" t="n">
        <v>5548.22</v>
      </c>
      <c r="N8552" s="13" t="n"/>
      <c r="O8552" s="8" t="inlineStr">
        <is>
          <t>3 + at-fault claims - 5 yrs</t>
        </is>
      </c>
    </row>
    <row r="8553">
      <c r="A8553" s="8" t="inlineStr">
        <is>
          <t>6e948f68-8a85-58b3-8eb5-e89c75c0535b</t>
        </is>
      </c>
      <c r="B8553" s="9" t="inlineStr">
        <is>
          <t>2026-06</t>
        </is>
      </c>
      <c r="C8553" s="10" t="n"/>
      <c r="D8553" s="9" t="inlineStr">
        <is>
          <t>Declined</t>
        </is>
      </c>
      <c r="E8553" s="8" t="inlineStr">
        <is>
          <t>Marisol Larsson</t>
        </is>
      </c>
      <c r="F8553" s="11" t="n">
        <v>1990</v>
      </c>
      <c r="G8553" s="8" t="inlineStr">
        <is>
          <t>Maserati</t>
        </is>
      </c>
      <c r="H8553" s="8" t="inlineStr">
        <is>
          <t>GranTurismo</t>
        </is>
      </c>
      <c r="I8553" s="8" t="inlineStr">
        <is>
          <t>STNLHGEX7GRNCTCF6</t>
        </is>
      </c>
      <c r="J8553" s="8" t="inlineStr">
        <is>
          <t>02 - Sports / GT</t>
        </is>
      </c>
      <c r="K8553" s="12" t="n">
        <v>615000</v>
      </c>
      <c r="L8553" s="8" t="inlineStr">
        <is>
          <t>New Jersey</t>
        </is>
      </c>
      <c r="M8553" s="13" t="n">
        <v>6863.63</v>
      </c>
      <c r="N8553" s="13" t="n"/>
      <c r="O8553" s="8" t="inlineStr">
        <is>
          <t>3 + at-fault claims - 5 yrs</t>
        </is>
      </c>
    </row>
    <row r="8554">
      <c r="A8554" s="8" t="inlineStr">
        <is>
          <t>6fc9006b-da10-528e-a0d3-3feb4027cef3</t>
        </is>
      </c>
      <c r="B8554" s="9" t="inlineStr">
        <is>
          <t>2026-06</t>
        </is>
      </c>
      <c r="C8554" s="10" t="n"/>
      <c r="D8554" s="9" t="inlineStr">
        <is>
          <t>Declined</t>
        </is>
      </c>
      <c r="E8554" s="8" t="inlineStr">
        <is>
          <t>Delphine Fairweather</t>
        </is>
      </c>
      <c r="F8554" s="11" t="n">
        <v>1960</v>
      </c>
      <c r="G8554" s="8" t="inlineStr">
        <is>
          <t>Ferrari</t>
        </is>
      </c>
      <c r="H8554" s="8" t="inlineStr">
        <is>
          <t>296 GTB</t>
        </is>
      </c>
      <c r="I8554" s="8" t="inlineStr">
        <is>
          <t>SEAMGF98V8M85HZN6</t>
        </is>
      </c>
      <c r="J8554" s="8" t="inlineStr">
        <is>
          <t>03 - Supercar</t>
        </is>
      </c>
      <c r="K8554" s="12" t="n">
        <v>245000</v>
      </c>
      <c r="L8554" s="8" t="inlineStr">
        <is>
          <t>Maine</t>
        </is>
      </c>
      <c r="M8554" s="13" t="n">
        <v>7089.28</v>
      </c>
      <c r="N8554" s="13" t="n"/>
      <c r="O8554" s="8" t="inlineStr">
        <is>
          <t>3 + at-fault claims - 5 yrs</t>
        </is>
      </c>
    </row>
    <row r="8555">
      <c r="A8555" s="8" t="inlineStr">
        <is>
          <t>702500fc-2e10-5726-833d-311a34e0d50a</t>
        </is>
      </c>
      <c r="B8555" s="9" t="inlineStr">
        <is>
          <t>2026-06</t>
        </is>
      </c>
      <c r="C8555" s="10" t="n"/>
      <c r="D8555" s="9" t="inlineStr">
        <is>
          <t>Declined</t>
        </is>
      </c>
      <c r="E8555" s="8" t="inlineStr">
        <is>
          <t>Sunniva Harrington</t>
        </is>
      </c>
      <c r="F8555" s="11" t="n">
        <v>1991</v>
      </c>
      <c r="G8555" s="8" t="inlineStr">
        <is>
          <t>Aston Martin</t>
        </is>
      </c>
      <c r="H8555" s="8" t="inlineStr">
        <is>
          <t>DB12</t>
        </is>
      </c>
      <c r="I8555" s="8" t="inlineStr">
        <is>
          <t>P93X5PEUAGMW4VV8M</t>
        </is>
      </c>
      <c r="J8555" s="8" t="inlineStr">
        <is>
          <t>02 - Sports / GT</t>
        </is>
      </c>
      <c r="K8555" s="12" t="n">
        <v>355000</v>
      </c>
      <c r="L8555" s="8" t="inlineStr">
        <is>
          <t>Florida</t>
        </is>
      </c>
      <c r="M8555" s="13" t="n">
        <v>7133.49</v>
      </c>
      <c r="N8555" s="13" t="n"/>
      <c r="O8555" s="8" t="inlineStr">
        <is>
          <t>3 + at-fault claims - 5 yrs</t>
        </is>
      </c>
    </row>
    <row r="8556">
      <c r="A8556" s="8" t="inlineStr">
        <is>
          <t>70e12401-765f-5c79-a6da-5e3be74a57b3</t>
        </is>
      </c>
      <c r="B8556" s="9" t="inlineStr">
        <is>
          <t>2026-06</t>
        </is>
      </c>
      <c r="C8556" s="10" t="n"/>
      <c r="D8556" s="9" t="inlineStr">
        <is>
          <t>Referred</t>
        </is>
      </c>
      <c r="E8556" s="8" t="inlineStr">
        <is>
          <t>Fenwick Ashcombe</t>
        </is>
      </c>
      <c r="F8556" s="11" t="n">
        <v>2010</v>
      </c>
      <c r="G8556" s="8" t="inlineStr">
        <is>
          <t>Bentley</t>
        </is>
      </c>
      <c r="H8556" s="8" t="inlineStr">
        <is>
          <t>Continental GT</t>
        </is>
      </c>
      <c r="I8556" s="8" t="inlineStr">
        <is>
          <t>2L1T8BURYE5UW087H</t>
        </is>
      </c>
      <c r="J8556" s="8" t="inlineStr">
        <is>
          <t>02 - Sports / GT</t>
        </is>
      </c>
      <c r="K8556" s="12" t="n">
        <v>840000</v>
      </c>
      <c r="L8556" s="8" t="inlineStr">
        <is>
          <t>Arkansas</t>
        </is>
      </c>
      <c r="M8556" s="13" t="n">
        <v>14216.6</v>
      </c>
      <c r="N8556" s="13" t="n"/>
      <c r="O8556" s="8" t="inlineStr">
        <is>
          <t>1 at-fault claim over $100k</t>
        </is>
      </c>
    </row>
    <row r="8557">
      <c r="A8557" s="8" t="inlineStr">
        <is>
          <t>71642ad7-2fb8-5e84-b000-895aafe55ade</t>
        </is>
      </c>
      <c r="B8557" s="9" t="inlineStr">
        <is>
          <t>2026-06</t>
        </is>
      </c>
      <c r="C8557" s="10" t="n"/>
      <c r="D8557" s="9" t="inlineStr">
        <is>
          <t>Declined</t>
        </is>
      </c>
      <c r="E8557" s="8" t="inlineStr">
        <is>
          <t>Ramona Bellandi</t>
        </is>
      </c>
      <c r="F8557" s="11" t="n">
        <v>1969</v>
      </c>
      <c r="G8557" s="8" t="inlineStr">
        <is>
          <t>BMW</t>
        </is>
      </c>
      <c r="H8557" s="8" t="inlineStr">
        <is>
          <t>M8 Competition</t>
        </is>
      </c>
      <c r="I8557" s="8" t="inlineStr">
        <is>
          <t>C4ETWB8D4GC0UW16G</t>
        </is>
      </c>
      <c r="J8557" s="8" t="inlineStr">
        <is>
          <t>02 - Sports / GT</t>
        </is>
      </c>
      <c r="K8557" s="12" t="n">
        <v>350000</v>
      </c>
      <c r="L8557" s="8" t="inlineStr">
        <is>
          <t>Wisconsin</t>
        </is>
      </c>
      <c r="M8557" s="13" t="n">
        <v>5943.4</v>
      </c>
      <c r="N8557" s="13" t="n"/>
      <c r="O8557" s="8" t="inlineStr">
        <is>
          <t>3 + at-fault claims - 5 yrs</t>
        </is>
      </c>
    </row>
    <row r="8558">
      <c r="A8558" s="8" t="inlineStr">
        <is>
          <t>74e812b1-86cb-56b1-b0b1-e24f2ef6bc99</t>
        </is>
      </c>
      <c r="B8558" s="9" t="inlineStr">
        <is>
          <t>2026-06</t>
        </is>
      </c>
      <c r="C8558" s="10" t="n"/>
      <c r="D8558" s="9" t="inlineStr">
        <is>
          <t>Declined</t>
        </is>
      </c>
      <c r="E8558" s="8" t="inlineStr">
        <is>
          <t>Marisol Rourke</t>
        </is>
      </c>
      <c r="F8558" s="11" t="n">
        <v>1958</v>
      </c>
      <c r="G8558" s="8" t="inlineStr">
        <is>
          <t>Mercedes-Benz</t>
        </is>
      </c>
      <c r="H8558" s="8" t="inlineStr">
        <is>
          <t>AMG GT</t>
        </is>
      </c>
      <c r="I8558" s="8" t="inlineStr">
        <is>
          <t>KGKNB4JJSTMFM8W5S</t>
        </is>
      </c>
      <c r="J8558" s="8" t="inlineStr">
        <is>
          <t>02 - Sports / GT</t>
        </is>
      </c>
      <c r="K8558" s="12" t="n">
        <v>680000</v>
      </c>
      <c r="L8558" s="8" t="inlineStr">
        <is>
          <t>Oregon</t>
        </is>
      </c>
      <c r="M8558" s="13" t="n">
        <v>9423.77</v>
      </c>
      <c r="N8558" s="13" t="n"/>
      <c r="O8558" s="8" t="inlineStr">
        <is>
          <t>3 + at-fault claims - 5 yrs</t>
        </is>
      </c>
    </row>
    <row r="8559">
      <c r="A8559" s="8" t="inlineStr">
        <is>
          <t>75325bb5-5559-5023-8c8e-3861abcaa43b</t>
        </is>
      </c>
      <c r="B8559" s="9" t="inlineStr">
        <is>
          <t>2026-06</t>
        </is>
      </c>
      <c r="C8559" s="10" t="n"/>
      <c r="D8559" s="9" t="inlineStr">
        <is>
          <t>Declined</t>
        </is>
      </c>
      <c r="E8559" s="8" t="inlineStr">
        <is>
          <t>Noor Pennington</t>
        </is>
      </c>
      <c r="F8559" s="11" t="n">
        <v>2006</v>
      </c>
      <c r="G8559" s="8" t="inlineStr">
        <is>
          <t>Maserati</t>
        </is>
      </c>
      <c r="H8559" s="8" t="inlineStr">
        <is>
          <t>GranTurismo</t>
        </is>
      </c>
      <c r="I8559" s="8" t="inlineStr">
        <is>
          <t>LW9A68E5HAE1M25DS</t>
        </is>
      </c>
      <c r="J8559" s="8" t="inlineStr">
        <is>
          <t>02 - Sports / GT</t>
        </is>
      </c>
      <c r="K8559" s="12" t="n">
        <v>860000</v>
      </c>
      <c r="L8559" s="8" t="inlineStr">
        <is>
          <t>Pennsylvania</t>
        </is>
      </c>
      <c r="M8559" s="13" t="n">
        <v>10547.17</v>
      </c>
      <c r="N8559" s="13" t="n"/>
      <c r="O8559" s="8" t="inlineStr">
        <is>
          <t>3 + at-fault claims - 5 yrs</t>
        </is>
      </c>
    </row>
    <row r="8560">
      <c r="A8560" s="8" t="inlineStr">
        <is>
          <t>764adbf5-0270-561d-a3cd-4137c5310996</t>
        </is>
      </c>
      <c r="B8560" s="9" t="inlineStr">
        <is>
          <t>2026-06</t>
        </is>
      </c>
      <c r="C8560" s="10" t="n"/>
      <c r="D8560" s="9" t="inlineStr">
        <is>
          <t>Declined</t>
        </is>
      </c>
      <c r="E8560" s="8" t="inlineStr">
        <is>
          <t>Mireille Vandermeer</t>
        </is>
      </c>
      <c r="F8560" s="11" t="n">
        <v>1969</v>
      </c>
      <c r="G8560" s="8" t="inlineStr">
        <is>
          <t>Jaguar</t>
        </is>
      </c>
      <c r="H8560" s="8" t="inlineStr">
        <is>
          <t>E-Type Series 1</t>
        </is>
      </c>
      <c r="I8560" s="8" t="inlineStr">
        <is>
          <t>TWKEH688MMT60PF9C</t>
        </is>
      </c>
      <c r="J8560" s="8" t="inlineStr">
        <is>
          <t>07 - Post-War Classic (1946-1972)</t>
        </is>
      </c>
      <c r="K8560" s="12" t="n">
        <v>280000</v>
      </c>
      <c r="L8560" s="8" t="inlineStr">
        <is>
          <t>Rhode Island</t>
        </is>
      </c>
      <c r="M8560" s="13" t="n">
        <v>3474.11</v>
      </c>
      <c r="N8560" s="13" t="n"/>
      <c r="O8560" s="8" t="inlineStr">
        <is>
          <t>3 + at-fault claims - 5 yrs</t>
        </is>
      </c>
    </row>
    <row r="8561">
      <c r="A8561" s="8" t="inlineStr">
        <is>
          <t>77f8b610-c4cb-5a3d-85f7-54372b7c99b7</t>
        </is>
      </c>
      <c r="B8561" s="9" t="inlineStr">
        <is>
          <t>2026-06</t>
        </is>
      </c>
      <c r="C8561" s="10" t="n"/>
      <c r="D8561" s="9" t="inlineStr">
        <is>
          <t>Declined</t>
        </is>
      </c>
      <c r="E8561" s="8" t="inlineStr">
        <is>
          <t>Desmond Fairweather</t>
        </is>
      </c>
      <c r="F8561" s="11" t="n">
        <v>1956</v>
      </c>
      <c r="G8561" s="8" t="inlineStr">
        <is>
          <t>Ferrari</t>
        </is>
      </c>
      <c r="H8561" s="8" t="inlineStr">
        <is>
          <t>275 GTB/4</t>
        </is>
      </c>
      <c r="I8561" s="8" t="inlineStr">
        <is>
          <t>0TATH1RRG6KSRZZH1</t>
        </is>
      </c>
      <c r="J8561" s="8" t="inlineStr">
        <is>
          <t>07 - Post-War Classic (1946-1972)</t>
        </is>
      </c>
      <c r="K8561" s="12" t="n">
        <v>580000</v>
      </c>
      <c r="L8561" s="8" t="inlineStr">
        <is>
          <t>Washington</t>
        </is>
      </c>
      <c r="M8561" s="13" t="n">
        <v>4517.43</v>
      </c>
      <c r="N8561" s="13" t="n"/>
      <c r="O8561" s="8" t="inlineStr">
        <is>
          <t>3 + at-fault claims - 5 yrs</t>
        </is>
      </c>
    </row>
    <row r="8562">
      <c r="A8562" s="8" t="inlineStr">
        <is>
          <t>77f8ce54-41b9-549b-8da4-3dbf3b47c690</t>
        </is>
      </c>
      <c r="B8562" s="9" t="inlineStr">
        <is>
          <t>2026-06</t>
        </is>
      </c>
      <c r="C8562" s="10" t="n"/>
      <c r="D8562" s="9" t="inlineStr">
        <is>
          <t>Referred</t>
        </is>
      </c>
      <c r="E8562" s="8" t="inlineStr">
        <is>
          <t>Ingrid Delacroix</t>
        </is>
      </c>
      <c r="F8562" s="11" t="n">
        <v>2001</v>
      </c>
      <c r="G8562" s="8" t="inlineStr">
        <is>
          <t>Ringbrothers</t>
        </is>
      </c>
      <c r="H8562" s="8" t="inlineStr">
        <is>
          <t>Mustang</t>
        </is>
      </c>
      <c r="I8562" s="8" t="inlineStr">
        <is>
          <t>30ZLVX5A5EZFVL6F3</t>
        </is>
      </c>
      <c r="J8562" s="8" t="inlineStr">
        <is>
          <t>11 - Restomod / Coachbuilt / Bespoke</t>
        </is>
      </c>
      <c r="K8562" s="12" t="n">
        <v>330000</v>
      </c>
      <c r="L8562" s="8" t="inlineStr">
        <is>
          <t>Pennsylvania</t>
        </is>
      </c>
      <c r="M8562" s="13" t="n">
        <v>5479.25</v>
      </c>
      <c r="N8562" s="13" t="n"/>
      <c r="O8562" s="8" t="inlineStr">
        <is>
          <t>2 at-fault claims - 5 yrs</t>
        </is>
      </c>
    </row>
    <row r="8563">
      <c r="A8563" s="8" t="inlineStr">
        <is>
          <t>79322c76-65b5-5835-baf4-23c6798a8e0b</t>
        </is>
      </c>
      <c r="B8563" s="9" t="inlineStr">
        <is>
          <t>2026-06</t>
        </is>
      </c>
      <c r="C8563" s="10" t="n"/>
      <c r="D8563" s="9" t="inlineStr">
        <is>
          <t>Declined</t>
        </is>
      </c>
      <c r="E8563" s="8" t="inlineStr">
        <is>
          <t>Noor Castellanos</t>
        </is>
      </c>
      <c r="F8563" s="11" t="n">
        <v>2002</v>
      </c>
      <c r="G8563" s="8" t="inlineStr">
        <is>
          <t>Ferrari</t>
        </is>
      </c>
      <c r="H8563" s="8" t="inlineStr">
        <is>
          <t>275 GTB/4</t>
        </is>
      </c>
      <c r="I8563" s="8" t="inlineStr">
        <is>
          <t>RR0U7NBJNEH7VZBD5</t>
        </is>
      </c>
      <c r="J8563" s="8" t="inlineStr">
        <is>
          <t>07 - Post-War Classic (1946-1972)</t>
        </is>
      </c>
      <c r="K8563" s="12" t="n">
        <v>465000</v>
      </c>
      <c r="L8563" s="8" t="inlineStr">
        <is>
          <t>Pennsylvania</t>
        </is>
      </c>
      <c r="M8563" s="13" t="n">
        <v>4211.32</v>
      </c>
      <c r="N8563" s="13" t="n"/>
      <c r="O8563" s="8" t="inlineStr">
        <is>
          <t>3 + at-fault claims - 5 yrs</t>
        </is>
      </c>
    </row>
    <row r="8564">
      <c r="A8564" s="8" t="inlineStr">
        <is>
          <t>7a1f48f7-37a8-5935-93bd-226a1cdb6f8d</t>
        </is>
      </c>
      <c r="B8564" s="9" t="inlineStr">
        <is>
          <t>2026-06</t>
        </is>
      </c>
      <c r="C8564" s="10" t="n"/>
      <c r="D8564" s="9" t="inlineStr">
        <is>
          <t>Declined</t>
        </is>
      </c>
      <c r="E8564" s="8" t="inlineStr">
        <is>
          <t>Emiliano Bellandi</t>
        </is>
      </c>
      <c r="F8564" s="11" t="n">
        <v>2011</v>
      </c>
      <c r="G8564" s="8" t="inlineStr">
        <is>
          <t>Maserati</t>
        </is>
      </c>
      <c r="H8564" s="8" t="inlineStr">
        <is>
          <t>GranTurismo</t>
        </is>
      </c>
      <c r="I8564" s="8" t="inlineStr">
        <is>
          <t>31L20JNM78SKW04DH</t>
        </is>
      </c>
      <c r="J8564" s="8" t="inlineStr">
        <is>
          <t>02 - Sports / GT</t>
        </is>
      </c>
      <c r="K8564" s="12" t="n">
        <v>480000</v>
      </c>
      <c r="L8564" s="8" t="inlineStr">
        <is>
          <t>Maryland</t>
        </is>
      </c>
      <c r="M8564" s="13" t="n">
        <v>6452.83</v>
      </c>
      <c r="N8564" s="13" t="n"/>
      <c r="O8564" s="8" t="inlineStr">
        <is>
          <t>3 + at-fault claims - 5 yrs</t>
        </is>
      </c>
    </row>
    <row r="8565">
      <c r="A8565" s="8" t="inlineStr">
        <is>
          <t>7b1b1500-aeac-5397-8e15-5a63b2bbabfe</t>
        </is>
      </c>
      <c r="B8565" s="9" t="inlineStr">
        <is>
          <t>2026-06</t>
        </is>
      </c>
      <c r="C8565" s="10" t="n"/>
      <c r="D8565" s="9" t="inlineStr">
        <is>
          <t>Declined</t>
        </is>
      </c>
      <c r="E8565" s="8" t="inlineStr">
        <is>
          <t>Desmond Chattopadhyay</t>
        </is>
      </c>
      <c r="F8565" s="11" t="n">
        <v>1994</v>
      </c>
      <c r="G8565" s="8" t="inlineStr">
        <is>
          <t>Mercedes-Benz</t>
        </is>
      </c>
      <c r="H8565" s="8" t="inlineStr">
        <is>
          <t>AMG GT</t>
        </is>
      </c>
      <c r="I8565" s="8" t="inlineStr">
        <is>
          <t>N0M668B2U2RL4C2TG</t>
        </is>
      </c>
      <c r="J8565" s="8" t="inlineStr">
        <is>
          <t>02 - Sports / GT</t>
        </is>
      </c>
      <c r="K8565" s="12" t="n">
        <v>555000</v>
      </c>
      <c r="L8565" s="8" t="inlineStr">
        <is>
          <t>North Carolina</t>
        </is>
      </c>
      <c r="M8565" s="13" t="n">
        <v>7827.59</v>
      </c>
      <c r="N8565" s="13" t="n"/>
      <c r="O8565" s="8" t="inlineStr">
        <is>
          <t>3 + at-fault claims - 5 yrs</t>
        </is>
      </c>
    </row>
    <row r="8566">
      <c r="A8566" s="8" t="inlineStr">
        <is>
          <t>7b5a2f6c-f483-57ca-84a5-c847c0d2dfb7</t>
        </is>
      </c>
      <c r="B8566" s="9" t="inlineStr">
        <is>
          <t>2026-06</t>
        </is>
      </c>
      <c r="C8566" s="10" t="n"/>
      <c r="D8566" s="9" t="inlineStr">
        <is>
          <t>Declined</t>
        </is>
      </c>
      <c r="E8566" s="8" t="inlineStr">
        <is>
          <t>Beatrix Larsson</t>
        </is>
      </c>
      <c r="F8566" s="11" t="n">
        <v>2019</v>
      </c>
      <c r="G8566" s="8" t="inlineStr">
        <is>
          <t>Aston Martin</t>
        </is>
      </c>
      <c r="H8566" s="8" t="inlineStr">
        <is>
          <t>DB12</t>
        </is>
      </c>
      <c r="I8566" s="8" t="inlineStr">
        <is>
          <t>XTWR7FRLCZTZ3TKVT</t>
        </is>
      </c>
      <c r="J8566" s="8" t="inlineStr">
        <is>
          <t>02 - Sports / GT</t>
        </is>
      </c>
      <c r="K8566" s="12" t="n">
        <v>155000</v>
      </c>
      <c r="L8566" s="8" t="inlineStr">
        <is>
          <t>Tennessee</t>
        </is>
      </c>
      <c r="M8566" s="13" t="n">
        <v>2636.75</v>
      </c>
      <c r="N8566" s="13" t="n"/>
      <c r="O8566" s="8" t="inlineStr">
        <is>
          <t>3 + at-fault claims - 5 yrs</t>
        </is>
      </c>
    </row>
    <row r="8567">
      <c r="A8567" s="8" t="inlineStr">
        <is>
          <t>7bc1704d-bbe6-56bb-8db3-b12819f2cd1e</t>
        </is>
      </c>
      <c r="B8567" s="9" t="inlineStr">
        <is>
          <t>2026-06</t>
        </is>
      </c>
      <c r="C8567" s="10" t="n"/>
      <c r="D8567" s="9" t="inlineStr">
        <is>
          <t>Declined</t>
        </is>
      </c>
      <c r="E8567" s="8" t="inlineStr">
        <is>
          <t>Aurelio Whitlock</t>
        </is>
      </c>
      <c r="F8567" s="11" t="n">
        <v>1956</v>
      </c>
      <c r="G8567" s="8" t="inlineStr">
        <is>
          <t>Aston Martin</t>
        </is>
      </c>
      <c r="H8567" s="8" t="inlineStr">
        <is>
          <t>DB5</t>
        </is>
      </c>
      <c r="I8567" s="8" t="inlineStr">
        <is>
          <t>3FL4E3VZBDT2DKA1P</t>
        </is>
      </c>
      <c r="J8567" s="8" t="inlineStr">
        <is>
          <t>07 - Post-War Classic (1946-1972)</t>
        </is>
      </c>
      <c r="K8567" s="12" t="n">
        <v>590000</v>
      </c>
      <c r="L8567" s="8" t="inlineStr">
        <is>
          <t>New York</t>
        </is>
      </c>
      <c r="M8567" s="13" t="n">
        <v>6127.09</v>
      </c>
      <c r="N8567" s="13" t="n"/>
      <c r="O8567" s="8" t="inlineStr">
        <is>
          <t>3 + at-fault claims - 5 yrs</t>
        </is>
      </c>
    </row>
    <row r="8568">
      <c r="A8568" s="8" t="inlineStr">
        <is>
          <t>7e30f59f-8965-5693-818a-6b5e1e9aaef8</t>
        </is>
      </c>
      <c r="B8568" s="9" t="inlineStr">
        <is>
          <t>2026-06</t>
        </is>
      </c>
      <c r="C8568" s="10" t="n"/>
      <c r="D8568" s="9" t="inlineStr">
        <is>
          <t>Referred</t>
        </is>
      </c>
      <c r="E8568" s="8" t="inlineStr">
        <is>
          <t>Horace Farkas</t>
        </is>
      </c>
      <c r="F8568" s="11" t="n">
        <v>1998</v>
      </c>
      <c r="G8568" s="8" t="inlineStr">
        <is>
          <t>Aston Martin</t>
        </is>
      </c>
      <c r="H8568" s="8" t="inlineStr">
        <is>
          <t>DB12</t>
        </is>
      </c>
      <c r="I8568" s="8" t="inlineStr">
        <is>
          <t>8NGUGSPNAF32XLD7H</t>
        </is>
      </c>
      <c r="J8568" s="8" t="inlineStr">
        <is>
          <t>02 - Sports / GT</t>
        </is>
      </c>
      <c r="K8568" s="12" t="n">
        <v>580000</v>
      </c>
      <c r="L8568" s="8" t="inlineStr">
        <is>
          <t>Massachusetts</t>
        </is>
      </c>
      <c r="M8568" s="13" t="n">
        <v>8891.51</v>
      </c>
      <c r="N8568" s="13" t="n"/>
      <c r="O8568" s="8" t="inlineStr">
        <is>
          <t>1 at-fault claim over $100k</t>
        </is>
      </c>
    </row>
    <row r="8569">
      <c r="A8569" s="8" t="inlineStr">
        <is>
          <t>7ffe5e57-59e4-511f-9918-6b725bd01148</t>
        </is>
      </c>
      <c r="B8569" s="9" t="inlineStr">
        <is>
          <t>2026-06</t>
        </is>
      </c>
      <c r="C8569" s="10" t="n"/>
      <c r="D8569" s="9" t="inlineStr">
        <is>
          <t>Declined</t>
        </is>
      </c>
      <c r="E8569" s="8" t="inlineStr">
        <is>
          <t>Beatrix Vandermeer</t>
        </is>
      </c>
      <c r="F8569" s="11" t="n">
        <v>1994</v>
      </c>
      <c r="G8569" s="8" t="inlineStr">
        <is>
          <t>Ferrari</t>
        </is>
      </c>
      <c r="H8569" s="8" t="inlineStr">
        <is>
          <t>SF90 Stradale</t>
        </is>
      </c>
      <c r="I8569" s="8" t="inlineStr">
        <is>
          <t>HEFPDM8WH47GVK1W9</t>
        </is>
      </c>
      <c r="J8569" s="8" t="inlineStr">
        <is>
          <t>03 - Supercar</t>
        </is>
      </c>
      <c r="K8569" s="12" t="n">
        <v>510000</v>
      </c>
      <c r="L8569" s="8" t="inlineStr">
        <is>
          <t>Hawaii</t>
        </is>
      </c>
      <c r="M8569" s="13" t="n">
        <v>11883.96</v>
      </c>
      <c r="N8569" s="13" t="n"/>
      <c r="O8569" s="8" t="inlineStr">
        <is>
          <t>3 + at-fault claims - 5 yrs</t>
        </is>
      </c>
    </row>
    <row r="8570">
      <c r="A8570" s="8" t="inlineStr">
        <is>
          <t>807c4576-ab67-54f8-a18c-3adf670151e2</t>
        </is>
      </c>
      <c r="B8570" s="9" t="inlineStr">
        <is>
          <t>2026-06</t>
        </is>
      </c>
      <c r="C8570" s="10" t="n"/>
      <c r="D8570" s="9" t="inlineStr">
        <is>
          <t>Referred</t>
        </is>
      </c>
      <c r="E8570" s="8" t="inlineStr">
        <is>
          <t>Anouk Larsson</t>
        </is>
      </c>
      <c r="F8570" s="11" t="n">
        <v>1985</v>
      </c>
      <c r="G8570" s="8" t="inlineStr">
        <is>
          <t>Porsche</t>
        </is>
      </c>
      <c r="H8570" s="8" t="inlineStr">
        <is>
          <t>911 Turbo S</t>
        </is>
      </c>
      <c r="I8570" s="8" t="inlineStr">
        <is>
          <t>D8JRFW45KPM8RXTCS</t>
        </is>
      </c>
      <c r="J8570" s="8" t="inlineStr">
        <is>
          <t>02 - Sports / GT</t>
        </is>
      </c>
      <c r="K8570" s="12" t="n">
        <v>510000</v>
      </c>
      <c r="L8570" s="8" t="inlineStr">
        <is>
          <t>Washington</t>
        </is>
      </c>
      <c r="M8570" s="13" t="n">
        <v>6004.53</v>
      </c>
      <c r="N8570" s="13" t="n"/>
      <c r="O8570" s="8" t="inlineStr">
        <is>
          <t>Prior carrier non-renewal / cancellation</t>
        </is>
      </c>
    </row>
    <row r="8571">
      <c r="A8571" s="8" t="inlineStr">
        <is>
          <t>81b87858-bacc-515b-9934-d7c3984a7e37</t>
        </is>
      </c>
      <c r="B8571" s="9" t="inlineStr">
        <is>
          <t>2026-06</t>
        </is>
      </c>
      <c r="C8571" s="10" t="n"/>
      <c r="D8571" s="9" t="inlineStr">
        <is>
          <t>Referred</t>
        </is>
      </c>
      <c r="E8571" s="8" t="inlineStr">
        <is>
          <t>Marisol Ashcombe</t>
        </is>
      </c>
      <c r="F8571" s="11" t="n">
        <v>1994</v>
      </c>
      <c r="G8571" s="8" t="inlineStr">
        <is>
          <t>Maserati</t>
        </is>
      </c>
      <c r="H8571" s="8" t="inlineStr">
        <is>
          <t>GranTurismo</t>
        </is>
      </c>
      <c r="I8571" s="8" t="inlineStr">
        <is>
          <t>V81TZEKKYK018KGU6</t>
        </is>
      </c>
      <c r="J8571" s="8" t="inlineStr">
        <is>
          <t>02 - Sports / GT</t>
        </is>
      </c>
      <c r="K8571" s="12" t="n">
        <v>770000</v>
      </c>
      <c r="L8571" s="8" t="inlineStr">
        <is>
          <t>Montana</t>
        </is>
      </c>
      <c r="M8571" s="13" t="n">
        <v>8782.360000000001</v>
      </c>
      <c r="N8571" s="13" t="n"/>
      <c r="O8571" s="8" t="inlineStr">
        <is>
          <t>2 at-fault claims - 5 yrs</t>
        </is>
      </c>
    </row>
    <row r="8572">
      <c r="A8572" s="8" t="inlineStr">
        <is>
          <t>845f3904-d36d-5a5e-81de-2e88c086c0a9</t>
        </is>
      </c>
      <c r="B8572" s="9" t="inlineStr">
        <is>
          <t>2026-06</t>
        </is>
      </c>
      <c r="C8572" s="10" t="n"/>
      <c r="D8572" s="9" t="inlineStr">
        <is>
          <t>Declined</t>
        </is>
      </c>
      <c r="E8572" s="8" t="inlineStr">
        <is>
          <t>Horace Harrington</t>
        </is>
      </c>
      <c r="F8572" s="11" t="n">
        <v>2007</v>
      </c>
      <c r="G8572" s="8" t="inlineStr">
        <is>
          <t>McLaren</t>
        </is>
      </c>
      <c r="H8572" s="8" t="inlineStr">
        <is>
          <t>750S</t>
        </is>
      </c>
      <c r="I8572" s="8" t="inlineStr">
        <is>
          <t>79MDVDY51Z696L89H</t>
        </is>
      </c>
      <c r="J8572" s="8" t="inlineStr">
        <is>
          <t>03 - Supercar</t>
        </is>
      </c>
      <c r="K8572" s="12" t="n">
        <v>885000</v>
      </c>
      <c r="L8572" s="8" t="inlineStr">
        <is>
          <t>Indiana</t>
        </is>
      </c>
      <c r="M8572" s="13" t="n">
        <v>19511.75</v>
      </c>
      <c r="N8572" s="13" t="n"/>
      <c r="O8572" s="8" t="inlineStr">
        <is>
          <t>3 + at-fault claims - 5 yrs</t>
        </is>
      </c>
    </row>
    <row r="8573">
      <c r="A8573" s="8" t="inlineStr">
        <is>
          <t>862ef408-ccfd-5b54-96a4-71c56f67d02b</t>
        </is>
      </c>
      <c r="B8573" s="9" t="inlineStr">
        <is>
          <t>2026-06</t>
        </is>
      </c>
      <c r="C8573" s="10" t="n"/>
      <c r="D8573" s="9" t="inlineStr">
        <is>
          <t>Declined</t>
        </is>
      </c>
      <c r="E8573" s="8" t="inlineStr">
        <is>
          <t>Aurelio Underwood</t>
        </is>
      </c>
      <c r="F8573" s="11" t="n">
        <v>1955</v>
      </c>
      <c r="G8573" s="8" t="inlineStr">
        <is>
          <t>Maserati</t>
        </is>
      </c>
      <c r="H8573" s="8" t="inlineStr">
        <is>
          <t>GranTurismo</t>
        </is>
      </c>
      <c r="I8573" s="8" t="inlineStr">
        <is>
          <t>0G5770PXGMBM1US85</t>
        </is>
      </c>
      <c r="J8573" s="8" t="inlineStr">
        <is>
          <t>02 - Sports / GT</t>
        </is>
      </c>
      <c r="K8573" s="12" t="n">
        <v>590000</v>
      </c>
      <c r="L8573" s="8" t="inlineStr">
        <is>
          <t>Washington</t>
        </is>
      </c>
      <c r="M8573" s="13" t="n">
        <v>6946.42</v>
      </c>
      <c r="N8573" s="13" t="n"/>
      <c r="O8573" s="8" t="inlineStr">
        <is>
          <t>3 + at-fault claims - 5 yrs</t>
        </is>
      </c>
    </row>
    <row r="8574">
      <c r="A8574" s="8" t="inlineStr">
        <is>
          <t>87bf3b55-c852-5539-b2dc-69381778c7c2</t>
        </is>
      </c>
      <c r="B8574" s="9" t="inlineStr">
        <is>
          <t>2026-06</t>
        </is>
      </c>
      <c r="C8574" s="10" t="n"/>
      <c r="D8574" s="9" t="inlineStr">
        <is>
          <t>Declined</t>
        </is>
      </c>
      <c r="E8574" s="8" t="inlineStr">
        <is>
          <t>Priya Kingsford</t>
        </is>
      </c>
      <c r="F8574" s="11" t="n">
        <v>1996</v>
      </c>
      <c r="G8574" s="8" t="inlineStr">
        <is>
          <t>Jaguar</t>
        </is>
      </c>
      <c r="H8574" s="8" t="inlineStr">
        <is>
          <t>E-Type Series 1</t>
        </is>
      </c>
      <c r="I8574" s="8" t="inlineStr">
        <is>
          <t>LTA011ZD5RZLD7S2X</t>
        </is>
      </c>
      <c r="J8574" s="8" t="inlineStr">
        <is>
          <t>07 - Post-War Classic (1946-1972)</t>
        </is>
      </c>
      <c r="K8574" s="12" t="n">
        <v>500000</v>
      </c>
      <c r="L8574" s="8" t="inlineStr">
        <is>
          <t>South Dakota</t>
        </is>
      </c>
      <c r="M8574" s="13" t="n">
        <v>4502.83</v>
      </c>
      <c r="N8574" s="13" t="n"/>
      <c r="O8574" s="8" t="inlineStr">
        <is>
          <t>3 + at-fault claims - 5 yrs</t>
        </is>
      </c>
    </row>
    <row r="8575">
      <c r="A8575" s="8" t="inlineStr">
        <is>
          <t>887f6679-c143-5cfb-839b-d942abd6daa3</t>
        </is>
      </c>
      <c r="B8575" s="9" t="inlineStr">
        <is>
          <t>2026-06</t>
        </is>
      </c>
      <c r="C8575" s="10" t="n"/>
      <c r="D8575" s="9" t="inlineStr">
        <is>
          <t>Referred</t>
        </is>
      </c>
      <c r="E8575" s="8" t="inlineStr">
        <is>
          <t>Leopold Delacroix</t>
        </is>
      </c>
      <c r="F8575" s="11" t="n">
        <v>1957</v>
      </c>
      <c r="G8575" s="8" t="inlineStr">
        <is>
          <t>Mercedes-Benz</t>
        </is>
      </c>
      <c r="H8575" s="8" t="inlineStr">
        <is>
          <t>AMG GT</t>
        </is>
      </c>
      <c r="I8575" s="8" t="inlineStr">
        <is>
          <t>ZD9SALSZ6Z96AG7PJ</t>
        </is>
      </c>
      <c r="J8575" s="8" t="inlineStr">
        <is>
          <t>02 - Sports / GT</t>
        </is>
      </c>
      <c r="K8575" s="12" t="n">
        <v>535000</v>
      </c>
      <c r="L8575" s="8" t="inlineStr">
        <is>
          <t>Minnesota</t>
        </is>
      </c>
      <c r="M8575" s="13" t="n">
        <v>8660.940000000001</v>
      </c>
      <c r="N8575" s="13" t="n"/>
      <c r="O8575" s="8" t="inlineStr">
        <is>
          <t>Prior carrier non-renewal / cancellation</t>
        </is>
      </c>
    </row>
    <row r="8576">
      <c r="A8576" s="8" t="inlineStr">
        <is>
          <t>8917fed3-878c-5e1a-bb0c-d2f5b80bcf69</t>
        </is>
      </c>
      <c r="B8576" s="9" t="inlineStr">
        <is>
          <t>2026-06</t>
        </is>
      </c>
      <c r="C8576" s="10" t="n"/>
      <c r="D8576" s="9" t="inlineStr">
        <is>
          <t>Declined</t>
        </is>
      </c>
      <c r="E8576" s="8" t="inlineStr">
        <is>
          <t>Thaddeus Underwood</t>
        </is>
      </c>
      <c r="F8576" s="11" t="n">
        <v>1974</v>
      </c>
      <c r="G8576" s="8" t="inlineStr">
        <is>
          <t>Ringbrothers</t>
        </is>
      </c>
      <c r="H8576" s="8" t="inlineStr">
        <is>
          <t>Mustang</t>
        </is>
      </c>
      <c r="I8576" s="8" t="inlineStr">
        <is>
          <t>BARH4CU8DJ153V3RN</t>
        </is>
      </c>
      <c r="J8576" s="8" t="inlineStr">
        <is>
          <t>11 - Restomod / Coachbuilt / Bespoke</t>
        </is>
      </c>
      <c r="K8576" s="12" t="n">
        <v>1140000</v>
      </c>
      <c r="L8576" s="8" t="inlineStr">
        <is>
          <t>Oregon</t>
        </is>
      </c>
      <c r="M8576" s="13" t="n">
        <v>16527.85</v>
      </c>
      <c r="N8576" s="13" t="n"/>
      <c r="O8576" s="8" t="inlineStr">
        <is>
          <t>3 + at-fault claims - 5 yrs</t>
        </is>
      </c>
    </row>
    <row r="8577">
      <c r="A8577" s="8" t="inlineStr">
        <is>
          <t>89ba443b-e317-5546-b1b5-e58b7d4827cd</t>
        </is>
      </c>
      <c r="B8577" s="9" t="inlineStr">
        <is>
          <t>2026-06</t>
        </is>
      </c>
      <c r="C8577" s="10" t="n"/>
      <c r="D8577" s="9" t="inlineStr">
        <is>
          <t>Declined</t>
        </is>
      </c>
      <c r="E8577" s="8" t="inlineStr">
        <is>
          <t>Emiliano Harrington</t>
        </is>
      </c>
      <c r="F8577" s="11" t="n">
        <v>1972</v>
      </c>
      <c r="G8577" s="8" t="inlineStr">
        <is>
          <t>Ferrari</t>
        </is>
      </c>
      <c r="H8577" s="8" t="inlineStr">
        <is>
          <t>SF90 Stradale</t>
        </is>
      </c>
      <c r="I8577" s="8" t="inlineStr">
        <is>
          <t>KEU1J0XD99P9A13GE</t>
        </is>
      </c>
      <c r="J8577" s="8" t="inlineStr">
        <is>
          <t>03 - Supercar</t>
        </is>
      </c>
      <c r="K8577" s="12" t="n">
        <v>1570000</v>
      </c>
      <c r="L8577" s="8" t="inlineStr">
        <is>
          <t>South Dakota</t>
        </is>
      </c>
      <c r="M8577" s="13" t="n">
        <v>26304.91</v>
      </c>
      <c r="N8577" s="13" t="n"/>
      <c r="O8577" s="8" t="inlineStr">
        <is>
          <t>3 + at-fault claims - 5 yrs</t>
        </is>
      </c>
    </row>
    <row r="8578">
      <c r="A8578" s="8" t="inlineStr">
        <is>
          <t>901bd19a-311f-52cf-b364-2bd1237392e8</t>
        </is>
      </c>
      <c r="B8578" s="9" t="inlineStr">
        <is>
          <t>2026-06</t>
        </is>
      </c>
      <c r="C8578" s="10" t="n"/>
      <c r="D8578" s="9" t="inlineStr">
        <is>
          <t>Declined</t>
        </is>
      </c>
      <c r="E8578" s="8" t="inlineStr">
        <is>
          <t>Beatrix Castellanos</t>
        </is>
      </c>
      <c r="F8578" s="11" t="n">
        <v>1972</v>
      </c>
      <c r="G8578" s="8" t="inlineStr">
        <is>
          <t>Maserati</t>
        </is>
      </c>
      <c r="H8578" s="8" t="inlineStr">
        <is>
          <t>GranTurismo</t>
        </is>
      </c>
      <c r="I8578" s="8" t="inlineStr">
        <is>
          <t>MSH6W4GTLLNMPRCR7</t>
        </is>
      </c>
      <c r="J8578" s="8" t="inlineStr">
        <is>
          <t>02 - Sports / GT</t>
        </is>
      </c>
      <c r="K8578" s="12" t="n">
        <v>555000</v>
      </c>
      <c r="L8578" s="8" t="inlineStr">
        <is>
          <t>New Jersey</t>
        </is>
      </c>
      <c r="M8578" s="13" t="n">
        <v>6194.01</v>
      </c>
      <c r="N8578" s="13" t="n"/>
      <c r="O8578" s="8" t="inlineStr">
        <is>
          <t>3 + at-fault claims - 5 yrs</t>
        </is>
      </c>
    </row>
    <row r="8579">
      <c r="A8579" s="8" t="inlineStr">
        <is>
          <t>903e8601-4ed3-5c00-83c8-d0e08378bde6</t>
        </is>
      </c>
      <c r="B8579" s="9" t="inlineStr">
        <is>
          <t>2026-06</t>
        </is>
      </c>
      <c r="C8579" s="10" t="n"/>
      <c r="D8579" s="9" t="inlineStr">
        <is>
          <t>Declined</t>
        </is>
      </c>
      <c r="E8579" s="8" t="inlineStr">
        <is>
          <t>Wilhelmina Montoya</t>
        </is>
      </c>
      <c r="F8579" s="11" t="n">
        <v>1973</v>
      </c>
      <c r="G8579" s="8" t="inlineStr">
        <is>
          <t>Aston Martin</t>
        </is>
      </c>
      <c r="H8579" s="8" t="inlineStr">
        <is>
          <t>DB12</t>
        </is>
      </c>
      <c r="I8579" s="8" t="inlineStr">
        <is>
          <t>VJBS7930NWP2UKCE6</t>
        </is>
      </c>
      <c r="J8579" s="8" t="inlineStr">
        <is>
          <t>02 - Sports / GT</t>
        </is>
      </c>
      <c r="K8579" s="12" t="n">
        <v>605000</v>
      </c>
      <c r="L8579" s="8" t="inlineStr">
        <is>
          <t>North Dakota</t>
        </is>
      </c>
      <c r="M8579" s="13" t="n">
        <v>7568.21</v>
      </c>
      <c r="N8579" s="13" t="n"/>
      <c r="O8579" s="8" t="inlineStr">
        <is>
          <t>3 + at-fault claims - 5 yrs</t>
        </is>
      </c>
    </row>
    <row r="8580">
      <c r="A8580" s="8" t="inlineStr">
        <is>
          <t>90914160-019b-5e5f-83f9-39cbedfa4b24</t>
        </is>
      </c>
      <c r="B8580" s="9" t="inlineStr">
        <is>
          <t>2026-06</t>
        </is>
      </c>
      <c r="C8580" s="10" t="n"/>
      <c r="D8580" s="9" t="inlineStr">
        <is>
          <t>Referred</t>
        </is>
      </c>
      <c r="E8580" s="8" t="inlineStr">
        <is>
          <t>Beatrix Blackwood</t>
        </is>
      </c>
      <c r="F8580" s="11" t="n">
        <v>1969</v>
      </c>
      <c r="G8580" s="8" t="inlineStr">
        <is>
          <t>Maserati</t>
        </is>
      </c>
      <c r="H8580" s="8" t="inlineStr">
        <is>
          <t>GranTurismo</t>
        </is>
      </c>
      <c r="I8580" s="8" t="inlineStr">
        <is>
          <t>XD4Y2FT52TWN35H2J</t>
        </is>
      </c>
      <c r="J8580" s="8" t="inlineStr">
        <is>
          <t>02 - Sports / GT</t>
        </is>
      </c>
      <c r="K8580" s="12" t="n">
        <v>1475000</v>
      </c>
      <c r="L8580" s="8" t="inlineStr">
        <is>
          <t>Florida</t>
        </is>
      </c>
      <c r="M8580" s="13" t="n">
        <v>21735.38</v>
      </c>
      <c r="N8580" s="13" t="n"/>
      <c r="O8580" s="8" t="inlineStr">
        <is>
          <t>1 theft / total loss claim</t>
        </is>
      </c>
    </row>
    <row r="8581">
      <c r="A8581" s="8" t="inlineStr">
        <is>
          <t>90c70b29-5829-5a5b-9cac-6646e39ab332</t>
        </is>
      </c>
      <c r="B8581" s="9" t="inlineStr">
        <is>
          <t>2026-06</t>
        </is>
      </c>
      <c r="C8581" s="10" t="n"/>
      <c r="D8581" s="9" t="inlineStr">
        <is>
          <t>Declined</t>
        </is>
      </c>
      <c r="E8581" s="8" t="inlineStr">
        <is>
          <t>Fitzgerald Harrington</t>
        </is>
      </c>
      <c r="F8581" s="11" t="n">
        <v>1999</v>
      </c>
      <c r="G8581" s="8" t="inlineStr">
        <is>
          <t>BMW</t>
        </is>
      </c>
      <c r="H8581" s="8" t="inlineStr">
        <is>
          <t>M8 Competition</t>
        </is>
      </c>
      <c r="I8581" s="8" t="inlineStr">
        <is>
          <t>WJ12ELPWWVZXDMBMA</t>
        </is>
      </c>
      <c r="J8581" s="8" t="inlineStr">
        <is>
          <t>02 - Sports / GT</t>
        </is>
      </c>
      <c r="K8581" s="12" t="n">
        <v>235000</v>
      </c>
      <c r="L8581" s="8" t="inlineStr">
        <is>
          <t>Alabama</t>
        </is>
      </c>
      <c r="M8581" s="13" t="n">
        <v>5180.64</v>
      </c>
      <c r="N8581" s="13" t="n"/>
      <c r="O8581" s="8" t="inlineStr">
        <is>
          <t>3 + at-fault claims - 5 yrs</t>
        </is>
      </c>
    </row>
    <row r="8582">
      <c r="A8582" s="8" t="inlineStr">
        <is>
          <t>90d8792a-69ea-5020-b8c6-90bc5d38d299</t>
        </is>
      </c>
      <c r="B8582" s="9" t="inlineStr">
        <is>
          <t>2026-06</t>
        </is>
      </c>
      <c r="C8582" s="10" t="n"/>
      <c r="D8582" s="9" t="inlineStr">
        <is>
          <t>Declined</t>
        </is>
      </c>
      <c r="E8582" s="8" t="inlineStr">
        <is>
          <t>Ottilie Vandermeer</t>
        </is>
      </c>
      <c r="F8582" s="11" t="n">
        <v>2019</v>
      </c>
      <c r="G8582" s="8" t="inlineStr">
        <is>
          <t>BMW</t>
        </is>
      </c>
      <c r="H8582" s="8" t="inlineStr">
        <is>
          <t>M8 Competition</t>
        </is>
      </c>
      <c r="I8582" s="8" t="inlineStr">
        <is>
          <t>RL0E66GDETEV0PJYJ</t>
        </is>
      </c>
      <c r="J8582" s="8" t="inlineStr">
        <is>
          <t>02 - Sports / GT</t>
        </is>
      </c>
      <c r="K8582" s="12" t="n">
        <v>310000</v>
      </c>
      <c r="L8582" s="8" t="inlineStr">
        <is>
          <t>Pennsylvania</t>
        </is>
      </c>
      <c r="M8582" s="13" t="n">
        <v>4386.79</v>
      </c>
      <c r="N8582" s="13" t="n"/>
      <c r="O8582" s="8" t="inlineStr">
        <is>
          <t>3 + at-fault claims - 5 yrs</t>
        </is>
      </c>
    </row>
    <row r="8583">
      <c r="A8583" s="8" t="inlineStr">
        <is>
          <t>92777bb2-92d4-5038-8726-05498bae4645</t>
        </is>
      </c>
      <c r="B8583" s="9" t="inlineStr">
        <is>
          <t>2026-06</t>
        </is>
      </c>
      <c r="C8583" s="10" t="n"/>
      <c r="D8583" s="9" t="inlineStr">
        <is>
          <t>Declined</t>
        </is>
      </c>
      <c r="E8583" s="8" t="inlineStr">
        <is>
          <t>Fenwick Fairweather</t>
        </is>
      </c>
      <c r="F8583" s="11" t="n">
        <v>2022</v>
      </c>
      <c r="G8583" s="8" t="inlineStr">
        <is>
          <t>Mercedes-Benz</t>
        </is>
      </c>
      <c r="H8583" s="8" t="inlineStr">
        <is>
          <t>280SL Pagoda</t>
        </is>
      </c>
      <c r="I8583" s="8" t="inlineStr">
        <is>
          <t>FZXFLJKNB1N2PRX51</t>
        </is>
      </c>
      <c r="J8583" s="8" t="inlineStr">
        <is>
          <t>07 - Post-War Classic (1946-1972)</t>
        </is>
      </c>
      <c r="K8583" s="12" t="n">
        <v>1130000</v>
      </c>
      <c r="L8583" s="8" t="inlineStr">
        <is>
          <t>California</t>
        </is>
      </c>
      <c r="M8583" s="13" t="n">
        <v>10937.55</v>
      </c>
      <c r="N8583" s="13" t="n"/>
      <c r="O8583" s="8" t="inlineStr">
        <is>
          <t>3 + at-fault claims - 5 yrs</t>
        </is>
      </c>
    </row>
    <row r="8584">
      <c r="A8584" s="8" t="inlineStr">
        <is>
          <t>92cc36f7-eae3-57e9-852f-2beac09e5349</t>
        </is>
      </c>
      <c r="B8584" s="9" t="inlineStr">
        <is>
          <t>2026-06</t>
        </is>
      </c>
      <c r="C8584" s="10" t="n"/>
      <c r="D8584" s="9" t="inlineStr">
        <is>
          <t>Declined</t>
        </is>
      </c>
      <c r="E8584" s="8" t="inlineStr">
        <is>
          <t>Sunniva Castellanos</t>
        </is>
      </c>
      <c r="F8584" s="11" t="n">
        <v>2013</v>
      </c>
      <c r="G8584" s="8" t="inlineStr">
        <is>
          <t>Bentley</t>
        </is>
      </c>
      <c r="H8584" s="8" t="inlineStr">
        <is>
          <t>Continental GT</t>
        </is>
      </c>
      <c r="I8584" s="8" t="inlineStr">
        <is>
          <t>M3Y9P2V1SY58MJHJK</t>
        </is>
      </c>
      <c r="J8584" s="8" t="inlineStr">
        <is>
          <t>02 - Sports / GT</t>
        </is>
      </c>
      <c r="K8584" s="12" t="n">
        <v>275000</v>
      </c>
      <c r="L8584" s="8" t="inlineStr">
        <is>
          <t>Rhode Island</t>
        </is>
      </c>
      <c r="M8584" s="13" t="n">
        <v>5331.37</v>
      </c>
      <c r="N8584" s="13" t="n"/>
      <c r="O8584" s="8" t="inlineStr">
        <is>
          <t>3 + at-fault claims - 5 yrs</t>
        </is>
      </c>
    </row>
    <row r="8585">
      <c r="A8585" s="8" t="inlineStr">
        <is>
          <t>92e65cfe-4d8c-5494-a32d-23758b45fc08</t>
        </is>
      </c>
      <c r="B8585" s="9" t="inlineStr">
        <is>
          <t>2026-06</t>
        </is>
      </c>
      <c r="C8585" s="10" t="n"/>
      <c r="D8585" s="9" t="inlineStr">
        <is>
          <t>Referred</t>
        </is>
      </c>
      <c r="E8585" s="8" t="inlineStr">
        <is>
          <t>Marisol Okonkwo</t>
        </is>
      </c>
      <c r="F8585" s="11" t="n">
        <v>2000</v>
      </c>
      <c r="G8585" s="8" t="inlineStr">
        <is>
          <t>Bentley</t>
        </is>
      </c>
      <c r="H8585" s="8" t="inlineStr">
        <is>
          <t>Continental GT</t>
        </is>
      </c>
      <c r="I8585" s="8" t="inlineStr">
        <is>
          <t>PVBZD9BH4BKAUHGKC</t>
        </is>
      </c>
      <c r="J8585" s="8" t="inlineStr">
        <is>
          <t>02 - Sports / GT</t>
        </is>
      </c>
      <c r="K8585" s="12" t="n">
        <v>1280000</v>
      </c>
      <c r="L8585" s="8" t="inlineStr">
        <is>
          <t>Texas</t>
        </is>
      </c>
      <c r="M8585" s="13" t="n">
        <v>15275.47</v>
      </c>
      <c r="N8585" s="13" t="n"/>
      <c r="O8585" s="8" t="inlineStr">
        <is>
          <t>1 theft / total loss claim</t>
        </is>
      </c>
    </row>
    <row r="8586">
      <c r="A8586" s="8" t="inlineStr">
        <is>
          <t>938e78ec-35e6-5f02-a41e-270e55a3b540</t>
        </is>
      </c>
      <c r="B8586" s="9" t="inlineStr">
        <is>
          <t>2026-06</t>
        </is>
      </c>
      <c r="C8586" s="10" t="n"/>
      <c r="D8586" s="9" t="inlineStr">
        <is>
          <t>Declined</t>
        </is>
      </c>
      <c r="E8586" s="8" t="inlineStr">
        <is>
          <t>Emiliano Thistlewood</t>
        </is>
      </c>
      <c r="F8586" s="11" t="n">
        <v>2000</v>
      </c>
      <c r="G8586" s="8" t="inlineStr">
        <is>
          <t>Porsche</t>
        </is>
      </c>
      <c r="H8586" s="8" t="inlineStr">
        <is>
          <t>911 Turbo S</t>
        </is>
      </c>
      <c r="I8586" s="8" t="inlineStr">
        <is>
          <t>S1VEBARNMJS9R4RFR</t>
        </is>
      </c>
      <c r="J8586" s="8" t="inlineStr">
        <is>
          <t>02 - Sports / GT</t>
        </is>
      </c>
      <c r="K8586" s="12" t="n">
        <v>1125000</v>
      </c>
      <c r="L8586" s="8" t="inlineStr">
        <is>
          <t>Maryland</t>
        </is>
      </c>
      <c r="M8586" s="13" t="n">
        <v>11090.8</v>
      </c>
      <c r="N8586" s="13" t="n"/>
      <c r="O8586" s="8" t="inlineStr">
        <is>
          <t>3 + at-fault claims - 5 yrs</t>
        </is>
      </c>
    </row>
    <row r="8587">
      <c r="A8587" s="8" t="inlineStr">
        <is>
          <t>9403b733-9a90-585d-8156-936ec0c48f89</t>
        </is>
      </c>
      <c r="B8587" s="9" t="inlineStr">
        <is>
          <t>2026-06</t>
        </is>
      </c>
      <c r="C8587" s="10" t="n"/>
      <c r="D8587" s="9" t="inlineStr">
        <is>
          <t>Declined</t>
        </is>
      </c>
      <c r="E8587" s="8" t="inlineStr">
        <is>
          <t>Desmond Blackwood</t>
        </is>
      </c>
      <c r="F8587" s="11" t="n">
        <v>2015</v>
      </c>
      <c r="G8587" s="8" t="inlineStr">
        <is>
          <t>BMW</t>
        </is>
      </c>
      <c r="H8587" s="8" t="inlineStr">
        <is>
          <t>M8 Competition</t>
        </is>
      </c>
      <c r="I8587" s="8" t="inlineStr">
        <is>
          <t>2TYGX8MLSTZ90HLSC</t>
        </is>
      </c>
      <c r="J8587" s="8" t="inlineStr">
        <is>
          <t>02 - Sports / GT</t>
        </is>
      </c>
      <c r="K8587" s="12" t="n">
        <v>460000</v>
      </c>
      <c r="L8587" s="8" t="inlineStr">
        <is>
          <t>Massachusetts</t>
        </is>
      </c>
      <c r="M8587" s="13" t="n">
        <v>8136.79</v>
      </c>
      <c r="N8587" s="13" t="n"/>
      <c r="O8587" s="8" t="inlineStr">
        <is>
          <t>3 + at-fault claims - 5 yrs</t>
        </is>
      </c>
    </row>
    <row r="8588">
      <c r="A8588" s="8" t="inlineStr">
        <is>
          <t>9489ad8c-954a-5449-be31-205cb8480c82</t>
        </is>
      </c>
      <c r="B8588" s="9" t="inlineStr">
        <is>
          <t>2026-06</t>
        </is>
      </c>
      <c r="C8588" s="10" t="n"/>
      <c r="D8588" s="9" t="inlineStr">
        <is>
          <t>Declined</t>
        </is>
      </c>
      <c r="E8588" s="8" t="inlineStr">
        <is>
          <t>Thaddeus Okonkwo</t>
        </is>
      </c>
      <c r="F8588" s="11" t="n">
        <v>2000</v>
      </c>
      <c r="G8588" s="8" t="inlineStr">
        <is>
          <t>Bentley</t>
        </is>
      </c>
      <c r="H8588" s="8" t="inlineStr">
        <is>
          <t>Continental GT</t>
        </is>
      </c>
      <c r="I8588" s="8" t="inlineStr">
        <is>
          <t>FGNUC18HG5GSG8CEA</t>
        </is>
      </c>
      <c r="J8588" s="8" t="inlineStr">
        <is>
          <t>02 - Sports / GT</t>
        </is>
      </c>
      <c r="K8588" s="12" t="n">
        <v>485000</v>
      </c>
      <c r="L8588" s="8" t="inlineStr">
        <is>
          <t>Texas</t>
        </is>
      </c>
      <c r="M8588" s="13" t="n">
        <v>7892.69</v>
      </c>
      <c r="N8588" s="13" t="n"/>
      <c r="O8588" s="8" t="inlineStr">
        <is>
          <t>3 + at-fault claims - 5 yrs</t>
        </is>
      </c>
    </row>
    <row r="8589">
      <c r="A8589" s="8" t="inlineStr">
        <is>
          <t>94b4d5fe-7970-56d9-bbae-91ba3087c851</t>
        </is>
      </c>
      <c r="B8589" s="9" t="inlineStr">
        <is>
          <t>2026-06</t>
        </is>
      </c>
      <c r="C8589" s="10" t="n"/>
      <c r="D8589" s="9" t="inlineStr">
        <is>
          <t>Declined</t>
        </is>
      </c>
      <c r="E8589" s="8" t="inlineStr">
        <is>
          <t>Aurelio Castellanos</t>
        </is>
      </c>
      <c r="F8589" s="11" t="n">
        <v>2000</v>
      </c>
      <c r="G8589" s="8" t="inlineStr">
        <is>
          <t>Aston Martin</t>
        </is>
      </c>
      <c r="H8589" s="8" t="inlineStr">
        <is>
          <t>DB5</t>
        </is>
      </c>
      <c r="I8589" s="8" t="inlineStr">
        <is>
          <t>K0E215FGXAN2EYGY1</t>
        </is>
      </c>
      <c r="J8589" s="8" t="inlineStr">
        <is>
          <t>07 - Post-War Classic (1946-1972)</t>
        </is>
      </c>
      <c r="K8589" s="12" t="n">
        <v>425000</v>
      </c>
      <c r="L8589" s="8" t="inlineStr">
        <is>
          <t>Massachusetts</t>
        </is>
      </c>
      <c r="M8589" s="13" t="n">
        <v>4811.32</v>
      </c>
      <c r="N8589" s="13" t="n"/>
      <c r="O8589" s="8" t="inlineStr">
        <is>
          <t>3 + at-fault claims - 5 yrs</t>
        </is>
      </c>
    </row>
    <row r="8590">
      <c r="A8590" s="8" t="inlineStr">
        <is>
          <t>97ab866e-ac33-5944-b6df-e26b24b7ed27</t>
        </is>
      </c>
      <c r="B8590" s="9" t="inlineStr">
        <is>
          <t>2026-06</t>
        </is>
      </c>
      <c r="C8590" s="10" t="n"/>
      <c r="D8590" s="9" t="inlineStr">
        <is>
          <t>Declined</t>
        </is>
      </c>
      <c r="E8590" s="8" t="inlineStr">
        <is>
          <t>Delphine Chattopadhyay</t>
        </is>
      </c>
      <c r="F8590" s="11" t="n">
        <v>2006</v>
      </c>
      <c r="G8590" s="8" t="inlineStr">
        <is>
          <t>Ferrari</t>
        </is>
      </c>
      <c r="H8590" s="8" t="inlineStr">
        <is>
          <t>296 GTB</t>
        </is>
      </c>
      <c r="I8590" s="8" t="inlineStr">
        <is>
          <t>UDBWJN29SLW3Z82G3</t>
        </is>
      </c>
      <c r="J8590" s="8" t="inlineStr">
        <is>
          <t>03 - Supercar</t>
        </is>
      </c>
      <c r="K8590" s="12" t="n">
        <v>580000</v>
      </c>
      <c r="L8590" s="8" t="inlineStr">
        <is>
          <t>New Mexico</t>
        </is>
      </c>
      <c r="M8590" s="13" t="n">
        <v>13307.17</v>
      </c>
      <c r="N8590" s="13" t="n"/>
      <c r="O8590" s="8" t="inlineStr">
        <is>
          <t>3 + at-fault claims - 5 yrs</t>
        </is>
      </c>
    </row>
    <row r="8591">
      <c r="A8591" s="8" t="inlineStr">
        <is>
          <t>97adf03a-2e27-54bf-9801-87a0d52e572e</t>
        </is>
      </c>
      <c r="B8591" s="9" t="inlineStr">
        <is>
          <t>2026-06</t>
        </is>
      </c>
      <c r="C8591" s="10" t="n"/>
      <c r="D8591" s="9" t="inlineStr">
        <is>
          <t>Referred</t>
        </is>
      </c>
      <c r="E8591" s="8" t="inlineStr">
        <is>
          <t>Anouk Delacroix</t>
        </is>
      </c>
      <c r="F8591" s="11" t="n">
        <v>2001</v>
      </c>
      <c r="G8591" s="8" t="inlineStr">
        <is>
          <t>Aston Martin</t>
        </is>
      </c>
      <c r="H8591" s="8" t="inlineStr">
        <is>
          <t>DB12</t>
        </is>
      </c>
      <c r="I8591" s="8" t="inlineStr">
        <is>
          <t>00JF0U3186R2GWCNN</t>
        </is>
      </c>
      <c r="J8591" s="8" t="inlineStr">
        <is>
          <t>02 - Sports / GT</t>
        </is>
      </c>
      <c r="K8591" s="12" t="n">
        <v>390000</v>
      </c>
      <c r="L8591" s="8" t="inlineStr">
        <is>
          <t>New York</t>
        </is>
      </c>
      <c r="M8591" s="13" t="n">
        <v>7064.15</v>
      </c>
      <c r="N8591" s="13" t="n"/>
      <c r="O8591" s="8" t="inlineStr">
        <is>
          <t>Prior carrier non-renewal / cancellation</t>
        </is>
      </c>
    </row>
    <row r="8592">
      <c r="A8592" s="8" t="inlineStr">
        <is>
          <t>991c00fd-4b64-52fc-bd5f-9c43db60f98f</t>
        </is>
      </c>
      <c r="B8592" s="9" t="inlineStr">
        <is>
          <t>2026-06</t>
        </is>
      </c>
      <c r="C8592" s="10" t="n"/>
      <c r="D8592" s="9" t="inlineStr">
        <is>
          <t>Declined</t>
        </is>
      </c>
      <c r="E8592" s="8" t="inlineStr">
        <is>
          <t>Lorenzo Harrington</t>
        </is>
      </c>
      <c r="F8592" s="11" t="n">
        <v>1965</v>
      </c>
      <c r="G8592" s="8" t="inlineStr">
        <is>
          <t>Porsche</t>
        </is>
      </c>
      <c r="H8592" s="8" t="inlineStr">
        <is>
          <t>911 Turbo S</t>
        </is>
      </c>
      <c r="I8592" s="8" t="inlineStr">
        <is>
          <t>7Y27EVRHEG408W0T5</t>
        </is>
      </c>
      <c r="J8592" s="8" t="inlineStr">
        <is>
          <t>02 - Sports / GT</t>
        </is>
      </c>
      <c r="K8592" s="12" t="n">
        <v>585000</v>
      </c>
      <c r="L8592" s="8" t="inlineStr">
        <is>
          <t>Oregon</t>
        </is>
      </c>
      <c r="M8592" s="13" t="n">
        <v>8107.22</v>
      </c>
      <c r="N8592" s="13" t="n"/>
      <c r="O8592" s="8" t="inlineStr">
        <is>
          <t>3 + at-fault claims - 5 yrs</t>
        </is>
      </c>
    </row>
    <row r="8593">
      <c r="A8593" s="8" t="inlineStr">
        <is>
          <t>9bf63e90-3da9-5472-8d48-51c1d3e477c9</t>
        </is>
      </c>
      <c r="B8593" s="9" t="inlineStr">
        <is>
          <t>2026-06</t>
        </is>
      </c>
      <c r="C8593" s="10" t="n"/>
      <c r="D8593" s="9" t="inlineStr">
        <is>
          <t>Declined</t>
        </is>
      </c>
      <c r="E8593" s="8" t="inlineStr">
        <is>
          <t>Marisol Pennington</t>
        </is>
      </c>
      <c r="F8593" s="11" t="n">
        <v>1961</v>
      </c>
      <c r="G8593" s="8" t="inlineStr">
        <is>
          <t>Ferrari</t>
        </is>
      </c>
      <c r="H8593" s="8" t="inlineStr">
        <is>
          <t>296 GTB</t>
        </is>
      </c>
      <c r="I8593" s="8" t="inlineStr">
        <is>
          <t>T4E33U9604PZGHM4K</t>
        </is>
      </c>
      <c r="J8593" s="8" t="inlineStr">
        <is>
          <t>03 - Supercar</t>
        </is>
      </c>
      <c r="K8593" s="12" t="n">
        <v>925000</v>
      </c>
      <c r="L8593" s="8" t="inlineStr">
        <is>
          <t>Wyoming</t>
        </is>
      </c>
      <c r="M8593" s="13" t="n">
        <v>17740.8</v>
      </c>
      <c r="N8593" s="13" t="n"/>
      <c r="O8593" s="8" t="inlineStr">
        <is>
          <t>3 + at-fault claims - 5 yrs</t>
        </is>
      </c>
    </row>
    <row r="8594">
      <c r="A8594" s="8" t="inlineStr">
        <is>
          <t>9c2bf4e2-4812-5cfb-b8b2-ac13465ecfef</t>
        </is>
      </c>
      <c r="B8594" s="9" t="inlineStr">
        <is>
          <t>2026-06</t>
        </is>
      </c>
      <c r="C8594" s="10" t="n"/>
      <c r="D8594" s="9" t="inlineStr">
        <is>
          <t>Declined</t>
        </is>
      </c>
      <c r="E8594" s="8" t="inlineStr">
        <is>
          <t>Delphine Whitlock</t>
        </is>
      </c>
      <c r="F8594" s="11" t="n">
        <v>1965</v>
      </c>
      <c r="G8594" s="8" t="inlineStr">
        <is>
          <t>Aston Martin</t>
        </is>
      </c>
      <c r="H8594" s="8" t="inlineStr">
        <is>
          <t>DB12</t>
        </is>
      </c>
      <c r="I8594" s="8" t="inlineStr">
        <is>
          <t>UH63S4X960K3F1E4P</t>
        </is>
      </c>
      <c r="J8594" s="8" t="inlineStr">
        <is>
          <t>02 - Sports / GT</t>
        </is>
      </c>
      <c r="K8594" s="12" t="n">
        <v>230000</v>
      </c>
      <c r="L8594" s="8" t="inlineStr">
        <is>
          <t>Georgia</t>
        </is>
      </c>
      <c r="M8594" s="13" t="n">
        <v>4471.55</v>
      </c>
      <c r="N8594" s="13" t="n"/>
      <c r="O8594" s="8" t="inlineStr">
        <is>
          <t>3 + at-fault claims - 5 yrs</t>
        </is>
      </c>
    </row>
    <row r="8595">
      <c r="A8595" s="8" t="inlineStr">
        <is>
          <t>9c4107bd-ecc7-56bf-abb6-2a2ef1b4e0b2</t>
        </is>
      </c>
      <c r="B8595" s="9" t="inlineStr">
        <is>
          <t>2026-06</t>
        </is>
      </c>
      <c r="C8595" s="10" t="n"/>
      <c r="D8595" s="9" t="inlineStr">
        <is>
          <t>Declined</t>
        </is>
      </c>
      <c r="E8595" s="8" t="inlineStr">
        <is>
          <t>Thaddeus Nakashima</t>
        </is>
      </c>
      <c r="F8595" s="11" t="n">
        <v>2018</v>
      </c>
      <c r="G8595" s="8" t="inlineStr">
        <is>
          <t>BMW</t>
        </is>
      </c>
      <c r="H8595" s="8" t="inlineStr">
        <is>
          <t>M8 Competition</t>
        </is>
      </c>
      <c r="I8595" s="8" t="inlineStr">
        <is>
          <t>MM6C2SE6A2MSTNKSC</t>
        </is>
      </c>
      <c r="J8595" s="8" t="inlineStr">
        <is>
          <t>02 - Sports / GT</t>
        </is>
      </c>
      <c r="K8595" s="12" t="n">
        <v>480000</v>
      </c>
      <c r="L8595" s="8" t="inlineStr">
        <is>
          <t>North Dakota</t>
        </is>
      </c>
      <c r="M8595" s="13" t="n">
        <v>6928.3</v>
      </c>
      <c r="N8595" s="13" t="n"/>
      <c r="O8595" s="8" t="inlineStr">
        <is>
          <t>3 + at-fault claims - 5 yrs</t>
        </is>
      </c>
    </row>
    <row r="8596">
      <c r="A8596" s="8" t="inlineStr">
        <is>
          <t>9d5c9958-d93c-5e9e-96bf-3f3a498097e0</t>
        </is>
      </c>
      <c r="B8596" s="9" t="inlineStr">
        <is>
          <t>2026-06</t>
        </is>
      </c>
      <c r="C8596" s="10" t="n"/>
      <c r="D8596" s="9" t="inlineStr">
        <is>
          <t>Declined</t>
        </is>
      </c>
      <c r="E8596" s="8" t="inlineStr">
        <is>
          <t>Delphine Fairweather</t>
        </is>
      </c>
      <c r="F8596" s="11" t="n">
        <v>2006</v>
      </c>
      <c r="G8596" s="8" t="inlineStr">
        <is>
          <t>Aston Martin</t>
        </is>
      </c>
      <c r="H8596" s="8" t="inlineStr">
        <is>
          <t>DB12</t>
        </is>
      </c>
      <c r="I8596" s="8" t="inlineStr">
        <is>
          <t>SFRJ3DYYKPC2YFKM4</t>
        </is>
      </c>
      <c r="J8596" s="8" t="inlineStr">
        <is>
          <t>02 - Sports / GT</t>
        </is>
      </c>
      <c r="K8596" s="12" t="n">
        <v>910000</v>
      </c>
      <c r="L8596" s="8" t="inlineStr">
        <is>
          <t>Virginia</t>
        </is>
      </c>
      <c r="M8596" s="13" t="n">
        <v>12164.81</v>
      </c>
      <c r="N8596" s="13" t="n"/>
      <c r="O8596" s="8" t="inlineStr">
        <is>
          <t>3 + at-fault claims - 5 yrs</t>
        </is>
      </c>
    </row>
    <row r="8597">
      <c r="A8597" s="8" t="inlineStr">
        <is>
          <t>9e1b362b-bfb1-5b43-b31f-4ad3abe073ce</t>
        </is>
      </c>
      <c r="B8597" s="9" t="inlineStr">
        <is>
          <t>2026-06</t>
        </is>
      </c>
      <c r="C8597" s="10" t="n"/>
      <c r="D8597" s="9" t="inlineStr">
        <is>
          <t>Declined</t>
        </is>
      </c>
      <c r="E8597" s="8" t="inlineStr">
        <is>
          <t>Everett Merriweather</t>
        </is>
      </c>
      <c r="F8597" s="11" t="n">
        <v>2001</v>
      </c>
      <c r="G8597" s="8" t="inlineStr">
        <is>
          <t>Bentley</t>
        </is>
      </c>
      <c r="H8597" s="8" t="inlineStr">
        <is>
          <t>Continental GT</t>
        </is>
      </c>
      <c r="I8597" s="8" t="inlineStr">
        <is>
          <t>AH16FLLL5T353HACA</t>
        </is>
      </c>
      <c r="J8597" s="8" t="inlineStr">
        <is>
          <t>02 - Sports / GT</t>
        </is>
      </c>
      <c r="K8597" s="12" t="n">
        <v>415000</v>
      </c>
      <c r="L8597" s="8" t="inlineStr">
        <is>
          <t>Oregon</t>
        </is>
      </c>
      <c r="M8597" s="13" t="n">
        <v>6636.08</v>
      </c>
      <c r="N8597" s="13" t="n"/>
      <c r="O8597" s="8" t="inlineStr">
        <is>
          <t>3 + at-fault claims - 5 yrs</t>
        </is>
      </c>
    </row>
    <row r="8598">
      <c r="A8598" s="8" t="inlineStr">
        <is>
          <t>9e5adfa0-e91b-54c9-ac62-0ca1b184da11</t>
        </is>
      </c>
      <c r="B8598" s="9" t="inlineStr">
        <is>
          <t>2026-06</t>
        </is>
      </c>
      <c r="C8598" s="10" t="n"/>
      <c r="D8598" s="9" t="inlineStr">
        <is>
          <t>Declined</t>
        </is>
      </c>
      <c r="E8598" s="8" t="inlineStr">
        <is>
          <t>Callum Nakashima</t>
        </is>
      </c>
      <c r="F8598" s="11" t="n">
        <v>2008</v>
      </c>
      <c r="G8598" s="8" t="inlineStr">
        <is>
          <t>Aston Martin</t>
        </is>
      </c>
      <c r="H8598" s="8" t="inlineStr">
        <is>
          <t>DB5</t>
        </is>
      </c>
      <c r="I8598" s="8" t="inlineStr">
        <is>
          <t>ZGGWTSG6BEDV778V0</t>
        </is>
      </c>
      <c r="J8598" s="8" t="inlineStr">
        <is>
          <t>07 - Post-War Classic (1946-1972)</t>
        </is>
      </c>
      <c r="K8598" s="12" t="n">
        <v>800000</v>
      </c>
      <c r="L8598" s="8" t="inlineStr">
        <is>
          <t>Maine</t>
        </is>
      </c>
      <c r="M8598" s="13" t="n">
        <v>7009.81</v>
      </c>
      <c r="N8598" s="13" t="n"/>
      <c r="O8598" s="8" t="inlineStr">
        <is>
          <t>3 + at-fault claims - 5 yrs</t>
        </is>
      </c>
    </row>
    <row r="8599">
      <c r="A8599" s="8" t="inlineStr">
        <is>
          <t>9e723311-5b70-5cff-a0f2-14d5d2d44291</t>
        </is>
      </c>
      <c r="B8599" s="9" t="inlineStr">
        <is>
          <t>2026-06</t>
        </is>
      </c>
      <c r="C8599" s="10" t="n"/>
      <c r="D8599" s="9" t="inlineStr">
        <is>
          <t>Referred</t>
        </is>
      </c>
      <c r="E8599" s="8" t="inlineStr">
        <is>
          <t>Horace Okonkwo</t>
        </is>
      </c>
      <c r="F8599" s="11" t="n">
        <v>1957</v>
      </c>
      <c r="G8599" s="8" t="inlineStr">
        <is>
          <t>Porsche</t>
        </is>
      </c>
      <c r="H8599" s="8" t="inlineStr">
        <is>
          <t>911 Turbo S</t>
        </is>
      </c>
      <c r="I8599" s="8" t="inlineStr">
        <is>
          <t>KGAMVTKMS3197TLGX</t>
        </is>
      </c>
      <c r="J8599" s="8" t="inlineStr">
        <is>
          <t>02 - Sports / GT</t>
        </is>
      </c>
      <c r="K8599" s="12" t="n">
        <v>250000</v>
      </c>
      <c r="L8599" s="8" t="inlineStr">
        <is>
          <t>Tennessee</t>
        </is>
      </c>
      <c r="M8599" s="13" t="n">
        <v>3466.98</v>
      </c>
      <c r="N8599" s="13" t="n"/>
      <c r="O8599" s="8" t="inlineStr">
        <is>
          <t>Prior carrier non-renewal / cancellation</t>
        </is>
      </c>
    </row>
    <row r="8600">
      <c r="A8600" s="8" t="inlineStr">
        <is>
          <t>9f07e401-bf7a-520d-8c4b-21ffa6e12495</t>
        </is>
      </c>
      <c r="B8600" s="9" t="inlineStr">
        <is>
          <t>2026-06</t>
        </is>
      </c>
      <c r="C8600" s="10" t="n"/>
      <c r="D8600" s="9" t="inlineStr">
        <is>
          <t>Declined</t>
        </is>
      </c>
      <c r="E8600" s="8" t="inlineStr">
        <is>
          <t>Fitzgerald Nakashima</t>
        </is>
      </c>
      <c r="F8600" s="11" t="n">
        <v>2023</v>
      </c>
      <c r="G8600" s="8" t="inlineStr">
        <is>
          <t>McLaren</t>
        </is>
      </c>
      <c r="H8600" s="8" t="inlineStr">
        <is>
          <t>750S</t>
        </is>
      </c>
      <c r="I8600" s="8" t="inlineStr">
        <is>
          <t>91XV9J2798TAG43U9</t>
        </is>
      </c>
      <c r="J8600" s="8" t="inlineStr">
        <is>
          <t>03 - Supercar</t>
        </is>
      </c>
      <c r="K8600" s="12" t="n">
        <v>575000</v>
      </c>
      <c r="L8600" s="8" t="inlineStr">
        <is>
          <t>Virginia</t>
        </is>
      </c>
      <c r="M8600" s="13" t="n">
        <v>11234.2</v>
      </c>
      <c r="N8600" s="13" t="n"/>
      <c r="O8600" s="8" t="inlineStr">
        <is>
          <t>3 + at-fault claims - 5 yrs</t>
        </is>
      </c>
    </row>
    <row r="8601">
      <c r="A8601" s="8" t="inlineStr">
        <is>
          <t>9f90122b-0cb1-5320-affd-1d1993df5444</t>
        </is>
      </c>
      <c r="B8601" s="9" t="inlineStr">
        <is>
          <t>2026-06</t>
        </is>
      </c>
      <c r="C8601" s="10" t="n"/>
      <c r="D8601" s="9" t="inlineStr">
        <is>
          <t>Declined</t>
        </is>
      </c>
      <c r="E8601" s="8" t="inlineStr">
        <is>
          <t>Delphine Ashcombe</t>
        </is>
      </c>
      <c r="F8601" s="11" t="n">
        <v>1966</v>
      </c>
      <c r="G8601" s="8" t="inlineStr">
        <is>
          <t>Bentley</t>
        </is>
      </c>
      <c r="H8601" s="8" t="inlineStr">
        <is>
          <t>Continental GT</t>
        </is>
      </c>
      <c r="I8601" s="8" t="inlineStr">
        <is>
          <t>E4CBG8P9CEDVSCK0J</t>
        </is>
      </c>
      <c r="J8601" s="8" t="inlineStr">
        <is>
          <t>02 - Sports / GT</t>
        </is>
      </c>
      <c r="K8601" s="12" t="n">
        <v>555000</v>
      </c>
      <c r="L8601" s="8" t="inlineStr">
        <is>
          <t>Illinois</t>
        </is>
      </c>
      <c r="M8601" s="13" t="n">
        <v>9256.98</v>
      </c>
      <c r="N8601" s="13" t="n"/>
      <c r="O8601" s="8" t="inlineStr">
        <is>
          <t>3 + at-fault claims - 5 yrs</t>
        </is>
      </c>
    </row>
    <row r="8602">
      <c r="A8602" s="8" t="inlineStr">
        <is>
          <t>CANON-202606-008404</t>
        </is>
      </c>
      <c r="B8602" s="9" t="inlineStr">
        <is>
          <t>2026-06</t>
        </is>
      </c>
      <c r="C8602" s="10" t="n">
        <v>46179</v>
      </c>
      <c r="D8602" s="9" t="inlineStr">
        <is>
          <t>Bound</t>
        </is>
      </c>
      <c r="E8602" s="8" t="inlineStr">
        <is>
          <t>Noor Nakashima</t>
        </is>
      </c>
      <c r="F8602" s="11" t="n">
        <v>1994</v>
      </c>
      <c r="G8602" s="8" t="inlineStr">
        <is>
          <t>Mercedes-Benz</t>
        </is>
      </c>
      <c r="H8602" s="8" t="inlineStr">
        <is>
          <t>AMG GT</t>
        </is>
      </c>
      <c r="I8602" s="8" t="inlineStr">
        <is>
          <t>P8MLW1RP3VABU67YF</t>
        </is>
      </c>
      <c r="J8602" s="8" t="inlineStr">
        <is>
          <t>02 - Sports / GT</t>
        </is>
      </c>
      <c r="K8602" s="12" t="n">
        <v>605000</v>
      </c>
      <c r="L8602" s="8" t="inlineStr">
        <is>
          <t>Iowa</t>
        </is>
      </c>
      <c r="M8602" s="13" t="n">
        <v>8161.79</v>
      </c>
      <c r="N8602" s="13" t="n">
        <v>6242.14</v>
      </c>
      <c r="O8602" s="8" t="n"/>
    </row>
    <row r="8603">
      <c r="A8603" s="8" t="inlineStr">
        <is>
          <t>CANON-202606-008405</t>
        </is>
      </c>
      <c r="B8603" s="9" t="inlineStr">
        <is>
          <t>2026-06</t>
        </is>
      </c>
      <c r="C8603" s="10" t="n">
        <v>46199</v>
      </c>
      <c r="D8603" s="9" t="inlineStr">
        <is>
          <t>Bound</t>
        </is>
      </c>
      <c r="E8603" s="8" t="inlineStr">
        <is>
          <t>Fenwick Castellanos</t>
        </is>
      </c>
      <c r="F8603" s="11" t="n">
        <v>2011</v>
      </c>
      <c r="G8603" s="8" t="inlineStr">
        <is>
          <t>Porsche</t>
        </is>
      </c>
      <c r="H8603" s="8" t="inlineStr">
        <is>
          <t>911 Turbo S</t>
        </is>
      </c>
      <c r="I8603" s="8" t="inlineStr">
        <is>
          <t>NRKP22E59HY0HU94V</t>
        </is>
      </c>
      <c r="J8603" s="8" t="inlineStr">
        <is>
          <t>02 - Sports / GT</t>
        </is>
      </c>
      <c r="K8603" s="12" t="n">
        <v>450000</v>
      </c>
      <c r="L8603" s="8" t="inlineStr">
        <is>
          <t>Nevada</t>
        </is>
      </c>
      <c r="M8603" s="13" t="n">
        <v>7450.47</v>
      </c>
      <c r="N8603" s="13" t="n">
        <v>5698.12</v>
      </c>
      <c r="O8603" s="8" t="n"/>
    </row>
    <row r="8604">
      <c r="A8604" s="8" t="inlineStr">
        <is>
          <t>CANON-202606-008406</t>
        </is>
      </c>
      <c r="B8604" s="9" t="inlineStr">
        <is>
          <t>2026-06</t>
        </is>
      </c>
      <c r="C8604" s="10" t="n">
        <v>46191</v>
      </c>
      <c r="D8604" s="9" t="inlineStr">
        <is>
          <t>Bound</t>
        </is>
      </c>
      <c r="E8604" s="8" t="inlineStr">
        <is>
          <t>Callum Fairweather</t>
        </is>
      </c>
      <c r="F8604" s="11" t="n">
        <v>1976</v>
      </c>
      <c r="G8604" s="8" t="inlineStr">
        <is>
          <t>Bentley</t>
        </is>
      </c>
      <c r="H8604" s="8" t="inlineStr">
        <is>
          <t>Continental GT</t>
        </is>
      </c>
      <c r="I8604" s="8" t="inlineStr">
        <is>
          <t>S2GXZU265Y9PXX3FW</t>
        </is>
      </c>
      <c r="J8604" s="8" t="inlineStr">
        <is>
          <t>02 - Sports / GT</t>
        </is>
      </c>
      <c r="K8604" s="12" t="n">
        <v>205000</v>
      </c>
      <c r="L8604" s="8" t="inlineStr">
        <is>
          <t>Texas</t>
        </is>
      </c>
      <c r="M8604" s="13" t="n">
        <v>4092.26</v>
      </c>
      <c r="N8604" s="13" t="n">
        <v>3129.76</v>
      </c>
      <c r="O8604" s="8" t="n"/>
    </row>
    <row r="8605">
      <c r="A8605" s="8" t="inlineStr">
        <is>
          <t>CANON-202606-008408</t>
        </is>
      </c>
      <c r="B8605" s="9" t="inlineStr">
        <is>
          <t>2026-06</t>
        </is>
      </c>
      <c r="C8605" s="10" t="n">
        <v>46194</v>
      </c>
      <c r="D8605" s="9" t="inlineStr">
        <is>
          <t>Bound</t>
        </is>
      </c>
      <c r="E8605" s="8" t="inlineStr">
        <is>
          <t>Aurelio Pennington</t>
        </is>
      </c>
      <c r="F8605" s="11" t="n">
        <v>1980</v>
      </c>
      <c r="G8605" s="8" t="inlineStr">
        <is>
          <t>Ferrari</t>
        </is>
      </c>
      <c r="H8605" s="8" t="inlineStr">
        <is>
          <t>SF90 Stradale</t>
        </is>
      </c>
      <c r="I8605" s="8" t="inlineStr">
        <is>
          <t>6F7B6VH3LVJUPCL25</t>
        </is>
      </c>
      <c r="J8605" s="8" t="inlineStr">
        <is>
          <t>03 - Supercar</t>
        </is>
      </c>
      <c r="K8605" s="12" t="n">
        <v>490000</v>
      </c>
      <c r="L8605" s="8" t="inlineStr">
        <is>
          <t>Connecticut</t>
        </is>
      </c>
      <c r="M8605" s="13" t="n">
        <v>11907.92</v>
      </c>
      <c r="N8605" s="13" t="n">
        <v>9107.18</v>
      </c>
      <c r="O8605" s="8" t="n"/>
    </row>
    <row r="8606">
      <c r="A8606" s="8" t="inlineStr">
        <is>
          <t>CANON-202606-008409</t>
        </is>
      </c>
      <c r="B8606" s="9" t="inlineStr">
        <is>
          <t>2026-06</t>
        </is>
      </c>
      <c r="C8606" s="10" t="n">
        <v>46188</v>
      </c>
      <c r="D8606" s="9" t="inlineStr">
        <is>
          <t>Bound</t>
        </is>
      </c>
      <c r="E8606" s="8" t="inlineStr">
        <is>
          <t>Thaddeus Harrington</t>
        </is>
      </c>
      <c r="F8606" s="11" t="n">
        <v>1989</v>
      </c>
      <c r="G8606" s="8" t="inlineStr">
        <is>
          <t>Lamborghini</t>
        </is>
      </c>
      <c r="H8606" s="8" t="inlineStr">
        <is>
          <t>Huracan EVO</t>
        </is>
      </c>
      <c r="I8606" s="8" t="inlineStr">
        <is>
          <t>0V8KXRP38LY33L48L</t>
        </is>
      </c>
      <c r="J8606" s="8" t="inlineStr">
        <is>
          <t>03 - Supercar</t>
        </is>
      </c>
      <c r="K8606" s="12" t="n">
        <v>845000</v>
      </c>
      <c r="L8606" s="8" t="inlineStr">
        <is>
          <t>Maryland</t>
        </is>
      </c>
      <c r="M8606" s="13" t="n">
        <v>14388.92</v>
      </c>
      <c r="N8606" s="13" t="n">
        <v>11004.65</v>
      </c>
      <c r="O8606" s="8" t="n"/>
    </row>
    <row r="8607">
      <c r="A8607" s="8" t="inlineStr">
        <is>
          <t>CANON-202606-008410</t>
        </is>
      </c>
      <c r="B8607" s="9" t="inlineStr">
        <is>
          <t>2026-06</t>
        </is>
      </c>
      <c r="C8607" s="10" t="n">
        <v>46185</v>
      </c>
      <c r="D8607" s="9" t="inlineStr">
        <is>
          <t>Bound</t>
        </is>
      </c>
      <c r="E8607" s="8" t="inlineStr">
        <is>
          <t>Mireille Nakashima</t>
        </is>
      </c>
      <c r="F8607" s="11" t="n">
        <v>1995</v>
      </c>
      <c r="G8607" s="8" t="inlineStr">
        <is>
          <t>Ferrari</t>
        </is>
      </c>
      <c r="H8607" s="8" t="inlineStr">
        <is>
          <t>296 GTB</t>
        </is>
      </c>
      <c r="I8607" s="8" t="inlineStr">
        <is>
          <t>JXZE5AMB42XXJTHP2</t>
        </is>
      </c>
      <c r="J8607" s="8" t="inlineStr">
        <is>
          <t>03 - Supercar</t>
        </is>
      </c>
      <c r="K8607" s="12" t="n">
        <v>625000</v>
      </c>
      <c r="L8607" s="8" t="inlineStr">
        <is>
          <t>Washington</t>
        </is>
      </c>
      <c r="M8607" s="13" t="n">
        <v>10754.72</v>
      </c>
      <c r="N8607" s="13" t="n">
        <v>8225.209999999999</v>
      </c>
      <c r="O8607" s="8" t="n"/>
    </row>
    <row r="8608">
      <c r="A8608" s="8" t="inlineStr">
        <is>
          <t>CANON-202606-008411</t>
        </is>
      </c>
      <c r="B8608" s="9" t="inlineStr">
        <is>
          <t>2026-06</t>
        </is>
      </c>
      <c r="C8608" s="10" t="n">
        <v>46179</v>
      </c>
      <c r="D8608" s="9" t="inlineStr">
        <is>
          <t>Bound</t>
        </is>
      </c>
      <c r="E8608" s="8" t="inlineStr">
        <is>
          <t>Desmond Blackwood</t>
        </is>
      </c>
      <c r="F8608" s="11" t="n">
        <v>1955</v>
      </c>
      <c r="G8608" s="8" t="inlineStr">
        <is>
          <t>BMW</t>
        </is>
      </c>
      <c r="H8608" s="8" t="inlineStr">
        <is>
          <t>M8 Competition</t>
        </is>
      </c>
      <c r="I8608" s="8" t="inlineStr">
        <is>
          <t>RKEJ9CCD39WYUBUXK</t>
        </is>
      </c>
      <c r="J8608" s="8" t="inlineStr">
        <is>
          <t>02 - Sports / GT</t>
        </is>
      </c>
      <c r="K8608" s="12" t="n">
        <v>320000</v>
      </c>
      <c r="L8608" s="8" t="inlineStr">
        <is>
          <t>South Carolina</t>
        </is>
      </c>
      <c r="M8608" s="13" t="n">
        <v>5615.09</v>
      </c>
      <c r="N8608" s="13" t="n">
        <v>4294.42</v>
      </c>
      <c r="O8608" s="8" t="n"/>
    </row>
    <row r="8609">
      <c r="A8609" s="8" t="inlineStr">
        <is>
          <t>CANON-202606-008414</t>
        </is>
      </c>
      <c r="B8609" s="9" t="inlineStr">
        <is>
          <t>2026-06</t>
        </is>
      </c>
      <c r="C8609" s="10" t="n">
        <v>46184</v>
      </c>
      <c r="D8609" s="9" t="inlineStr">
        <is>
          <t>Bound</t>
        </is>
      </c>
      <c r="E8609" s="8" t="inlineStr">
        <is>
          <t>Delphine Bellandi</t>
        </is>
      </c>
      <c r="F8609" s="11" t="n">
        <v>2005</v>
      </c>
      <c r="G8609" s="8" t="inlineStr">
        <is>
          <t>Bentley</t>
        </is>
      </c>
      <c r="H8609" s="8" t="inlineStr">
        <is>
          <t>Continental GT</t>
        </is>
      </c>
      <c r="I8609" s="8" t="inlineStr">
        <is>
          <t>TSV8DDXJ5HJP5JEFM</t>
        </is>
      </c>
      <c r="J8609" s="8" t="inlineStr">
        <is>
          <t>02 - Sports / GT</t>
        </is>
      </c>
      <c r="K8609" s="12" t="n">
        <v>330000</v>
      </c>
      <c r="L8609" s="8" t="inlineStr">
        <is>
          <t>Pennsylvania</t>
        </is>
      </c>
      <c r="M8609" s="13" t="n">
        <v>4669.81</v>
      </c>
      <c r="N8609" s="13" t="n">
        <v>3571.47</v>
      </c>
      <c r="O8609" s="8" t="n"/>
    </row>
    <row r="8610">
      <c r="A8610" s="8" t="inlineStr">
        <is>
          <t>CANON-202606-008415</t>
        </is>
      </c>
      <c r="B8610" s="9" t="inlineStr">
        <is>
          <t>2026-06</t>
        </is>
      </c>
      <c r="C8610" s="10" t="n">
        <v>46178</v>
      </c>
      <c r="D8610" s="9" t="inlineStr">
        <is>
          <t>Bound</t>
        </is>
      </c>
      <c r="E8610" s="8" t="inlineStr">
        <is>
          <t>Everett Farkas</t>
        </is>
      </c>
      <c r="F8610" s="11" t="n">
        <v>1996</v>
      </c>
      <c r="G8610" s="8" t="inlineStr">
        <is>
          <t>Bentley</t>
        </is>
      </c>
      <c r="H8610" s="8" t="inlineStr">
        <is>
          <t>Continental GT</t>
        </is>
      </c>
      <c r="I8610" s="8" t="inlineStr">
        <is>
          <t>SMDJBLHWJ0S5T453R</t>
        </is>
      </c>
      <c r="J8610" s="8" t="inlineStr">
        <is>
          <t>02 - Sports / GT</t>
        </is>
      </c>
      <c r="K8610" s="12" t="n">
        <v>450000</v>
      </c>
      <c r="L8610" s="8" t="inlineStr">
        <is>
          <t>Illinois</t>
        </is>
      </c>
      <c r="M8610" s="13" t="n">
        <v>8660.379999999999</v>
      </c>
      <c r="N8610" s="13" t="n">
        <v>6623.46</v>
      </c>
      <c r="O8610" s="8" t="n"/>
    </row>
    <row r="8611">
      <c r="A8611" s="8" t="inlineStr">
        <is>
          <t>CANON-202606-008416</t>
        </is>
      </c>
      <c r="B8611" s="9" t="inlineStr">
        <is>
          <t>2026-06</t>
        </is>
      </c>
      <c r="C8611" s="10" t="n">
        <v>46184</v>
      </c>
      <c r="D8611" s="9" t="inlineStr">
        <is>
          <t>Bound</t>
        </is>
      </c>
      <c r="E8611" s="8" t="inlineStr">
        <is>
          <t>Priya Ashcombe</t>
        </is>
      </c>
      <c r="F8611" s="11" t="n">
        <v>1973</v>
      </c>
      <c r="G8611" s="8" t="inlineStr">
        <is>
          <t>Bentley</t>
        </is>
      </c>
      <c r="H8611" s="8" t="inlineStr">
        <is>
          <t>Continental GT</t>
        </is>
      </c>
      <c r="I8611" s="8" t="inlineStr">
        <is>
          <t>1FB9RT4S7VAFZTDZX</t>
        </is>
      </c>
      <c r="J8611" s="8" t="inlineStr">
        <is>
          <t>02 - Sports / GT</t>
        </is>
      </c>
      <c r="K8611" s="12" t="n">
        <v>840000</v>
      </c>
      <c r="L8611" s="8" t="inlineStr">
        <is>
          <t>California</t>
        </is>
      </c>
      <c r="M8611" s="13" t="n">
        <v>13907.55</v>
      </c>
      <c r="N8611" s="13" t="n">
        <v>10636.49</v>
      </c>
      <c r="O8611" s="8" t="n"/>
    </row>
    <row r="8612">
      <c r="A8612" s="8" t="inlineStr">
        <is>
          <t>CANON-202606-008417</t>
        </is>
      </c>
      <c r="B8612" s="9" t="inlineStr">
        <is>
          <t>2026-06</t>
        </is>
      </c>
      <c r="C8612" s="10" t="n">
        <v>46203</v>
      </c>
      <c r="D8612" s="9" t="inlineStr">
        <is>
          <t>Bound</t>
        </is>
      </c>
      <c r="E8612" s="8" t="inlineStr">
        <is>
          <t>Lorenzo Okonkwo</t>
        </is>
      </c>
      <c r="F8612" s="11" t="n">
        <v>2007</v>
      </c>
      <c r="G8612" s="8" t="inlineStr">
        <is>
          <t>Mercedes-Benz</t>
        </is>
      </c>
      <c r="H8612" s="8" t="inlineStr">
        <is>
          <t>AMG GT</t>
        </is>
      </c>
      <c r="I8612" s="8" t="inlineStr">
        <is>
          <t>CD7DSWWRS5A6DY29W</t>
        </is>
      </c>
      <c r="J8612" s="8" t="inlineStr">
        <is>
          <t>02 - Sports / GT</t>
        </is>
      </c>
      <c r="K8612" s="12" t="n">
        <v>350000</v>
      </c>
      <c r="L8612" s="8" t="inlineStr">
        <is>
          <t>Massachusetts</t>
        </is>
      </c>
      <c r="M8612" s="13" t="n">
        <v>6191.04</v>
      </c>
      <c r="N8612" s="13" t="n">
        <v>4734.91</v>
      </c>
      <c r="O8612" s="8" t="n"/>
    </row>
    <row r="8613">
      <c r="A8613" s="8" t="inlineStr">
        <is>
          <t>CANON-202606-008418</t>
        </is>
      </c>
      <c r="B8613" s="9" t="inlineStr">
        <is>
          <t>2026-06</t>
        </is>
      </c>
      <c r="C8613" s="10" t="n">
        <v>46178</v>
      </c>
      <c r="D8613" s="9" t="inlineStr">
        <is>
          <t>Bound</t>
        </is>
      </c>
      <c r="E8613" s="8" t="inlineStr">
        <is>
          <t>Cassius Merriweather</t>
        </is>
      </c>
      <c r="F8613" s="11" t="n">
        <v>1959</v>
      </c>
      <c r="G8613" s="8" t="inlineStr">
        <is>
          <t>Aston Martin</t>
        </is>
      </c>
      <c r="H8613" s="8" t="inlineStr">
        <is>
          <t>DB5</t>
        </is>
      </c>
      <c r="I8613" s="8" t="inlineStr">
        <is>
          <t>7C6H8YN7JD378DTMB</t>
        </is>
      </c>
      <c r="J8613" s="8" t="inlineStr">
        <is>
          <t>07 - Post-War Classic (1946-1972)</t>
        </is>
      </c>
      <c r="K8613" s="12" t="n">
        <v>1950000</v>
      </c>
      <c r="L8613" s="8" t="inlineStr">
        <is>
          <t>Oklahoma</t>
        </is>
      </c>
      <c r="M8613" s="13" t="n">
        <v>17616.23</v>
      </c>
      <c r="N8613" s="13" t="n">
        <v>13472.89</v>
      </c>
      <c r="O8613" s="8" t="n"/>
    </row>
    <row r="8614">
      <c r="A8614" s="8" t="inlineStr">
        <is>
          <t>CANON-202606-008420</t>
        </is>
      </c>
      <c r="B8614" s="9" t="inlineStr">
        <is>
          <t>2026-06</t>
        </is>
      </c>
      <c r="C8614" s="10" t="n">
        <v>46178</v>
      </c>
      <c r="D8614" s="9" t="inlineStr">
        <is>
          <t>Bound</t>
        </is>
      </c>
      <c r="E8614" s="8" t="inlineStr">
        <is>
          <t>Aurelio Vasquez</t>
        </is>
      </c>
      <c r="F8614" s="11" t="n">
        <v>1964</v>
      </c>
      <c r="G8614" s="8" t="inlineStr">
        <is>
          <t>Porsche</t>
        </is>
      </c>
      <c r="H8614" s="8" t="inlineStr">
        <is>
          <t>911 Turbo S</t>
        </is>
      </c>
      <c r="I8614" s="8" t="inlineStr">
        <is>
          <t>ZM7PXAULHVP6LXG3N</t>
        </is>
      </c>
      <c r="J8614" s="8" t="inlineStr">
        <is>
          <t>02 - Sports / GT</t>
        </is>
      </c>
      <c r="K8614" s="12" t="n">
        <v>950000</v>
      </c>
      <c r="L8614" s="8" t="inlineStr">
        <is>
          <t>Idaho</t>
        </is>
      </c>
      <c r="M8614" s="13" t="n">
        <v>11534.43</v>
      </c>
      <c r="N8614" s="13" t="n">
        <v>8821.530000000001</v>
      </c>
      <c r="O8614" s="8" t="n"/>
    </row>
    <row r="8615">
      <c r="A8615" s="8" t="inlineStr">
        <is>
          <t>CANON-202606-008421</t>
        </is>
      </c>
      <c r="B8615" s="9" t="inlineStr">
        <is>
          <t>2026-06</t>
        </is>
      </c>
      <c r="C8615" s="10" t="n">
        <v>46192</v>
      </c>
      <c r="D8615" s="9" t="inlineStr">
        <is>
          <t>Bound</t>
        </is>
      </c>
      <c r="E8615" s="8" t="inlineStr">
        <is>
          <t>Mireille Merriweather</t>
        </is>
      </c>
      <c r="F8615" s="11" t="n">
        <v>2019</v>
      </c>
      <c r="G8615" s="8" t="inlineStr">
        <is>
          <t>Mercedes-Benz</t>
        </is>
      </c>
      <c r="H8615" s="8" t="inlineStr">
        <is>
          <t>AMG GT</t>
        </is>
      </c>
      <c r="I8615" s="8" t="inlineStr">
        <is>
          <t>WCUVBHGP5WLT9P216</t>
        </is>
      </c>
      <c r="J8615" s="8" t="inlineStr">
        <is>
          <t>02 - Sports / GT</t>
        </is>
      </c>
      <c r="K8615" s="12" t="n">
        <v>1085000</v>
      </c>
      <c r="L8615" s="8" t="inlineStr">
        <is>
          <t>Illinois</t>
        </is>
      </c>
      <c r="M8615" s="13" t="n">
        <v>15312.83</v>
      </c>
      <c r="N8615" s="13" t="n">
        <v>11711.25</v>
      </c>
      <c r="O8615" s="8" t="n"/>
    </row>
    <row r="8616">
      <c r="A8616" s="8" t="inlineStr">
        <is>
          <t>CANON-202606-008422</t>
        </is>
      </c>
      <c r="B8616" s="9" t="inlineStr">
        <is>
          <t>2026-06</t>
        </is>
      </c>
      <c r="C8616" s="10" t="n">
        <v>46192</v>
      </c>
      <c r="D8616" s="9" t="inlineStr">
        <is>
          <t>Bound</t>
        </is>
      </c>
      <c r="E8616" s="8" t="inlineStr">
        <is>
          <t>Lorenzo Vasquez</t>
        </is>
      </c>
      <c r="F8616" s="11" t="n">
        <v>1961</v>
      </c>
      <c r="G8616" s="8" t="inlineStr">
        <is>
          <t>BMW</t>
        </is>
      </c>
      <c r="H8616" s="8" t="inlineStr">
        <is>
          <t>M8 Competition</t>
        </is>
      </c>
      <c r="I8616" s="8" t="inlineStr">
        <is>
          <t>LA8F3ZVR9ZX5K0B5P</t>
        </is>
      </c>
      <c r="J8616" s="8" t="inlineStr">
        <is>
          <t>02 - Sports / GT</t>
        </is>
      </c>
      <c r="K8616" s="12" t="n">
        <v>415000</v>
      </c>
      <c r="L8616" s="8" t="inlineStr">
        <is>
          <t>West Virginia</t>
        </is>
      </c>
      <c r="M8616" s="13" t="n">
        <v>7810.61</v>
      </c>
      <c r="N8616" s="13" t="n">
        <v>5973.55</v>
      </c>
      <c r="O8616" s="8" t="n"/>
    </row>
    <row r="8617">
      <c r="A8617" s="8" t="inlineStr">
        <is>
          <t>CANON-202606-008424</t>
        </is>
      </c>
      <c r="B8617" s="9" t="inlineStr">
        <is>
          <t>2026-06</t>
        </is>
      </c>
      <c r="C8617" s="10" t="n">
        <v>46179</v>
      </c>
      <c r="D8617" s="9" t="inlineStr">
        <is>
          <t>Bound</t>
        </is>
      </c>
      <c r="E8617" s="8" t="inlineStr">
        <is>
          <t>Leopold Farkas</t>
        </is>
      </c>
      <c r="F8617" s="11" t="n">
        <v>1977</v>
      </c>
      <c r="G8617" s="8" t="inlineStr">
        <is>
          <t>Porsche</t>
        </is>
      </c>
      <c r="H8617" s="8" t="inlineStr">
        <is>
          <t>911 Turbo S</t>
        </is>
      </c>
      <c r="I8617" s="8" t="inlineStr">
        <is>
          <t>DPWCT0RW5WWBRUUAU</t>
        </is>
      </c>
      <c r="J8617" s="8" t="inlineStr">
        <is>
          <t>02 - Sports / GT</t>
        </is>
      </c>
      <c r="K8617" s="12" t="n">
        <v>430000</v>
      </c>
      <c r="L8617" s="8" t="inlineStr">
        <is>
          <t>Maryland</t>
        </is>
      </c>
      <c r="M8617" s="13" t="n">
        <v>5780.66</v>
      </c>
      <c r="N8617" s="13" t="n">
        <v>4421.05</v>
      </c>
      <c r="O8617" s="8" t="n"/>
    </row>
    <row r="8618">
      <c r="A8618" s="8" t="inlineStr">
        <is>
          <t>CANON-202606-008425</t>
        </is>
      </c>
      <c r="B8618" s="9" t="inlineStr">
        <is>
          <t>2026-06</t>
        </is>
      </c>
      <c r="C8618" s="10" t="n">
        <v>46186</v>
      </c>
      <c r="D8618" s="9" t="inlineStr">
        <is>
          <t>Bound</t>
        </is>
      </c>
      <c r="E8618" s="8" t="inlineStr">
        <is>
          <t>Anouk Delacroix</t>
        </is>
      </c>
      <c r="F8618" s="11" t="n">
        <v>2010</v>
      </c>
      <c r="G8618" s="8" t="inlineStr">
        <is>
          <t>Jaguar</t>
        </is>
      </c>
      <c r="H8618" s="8" t="inlineStr">
        <is>
          <t>E-Type Series 1</t>
        </is>
      </c>
      <c r="I8618" s="8" t="inlineStr">
        <is>
          <t>3S30CLSYYYN7UNS1Z</t>
        </is>
      </c>
      <c r="J8618" s="8" t="inlineStr">
        <is>
          <t>07 - Post-War Classic (1946-1972)</t>
        </is>
      </c>
      <c r="K8618" s="12" t="n">
        <v>335000</v>
      </c>
      <c r="L8618" s="8" t="inlineStr">
        <is>
          <t>Illinois</t>
        </is>
      </c>
      <c r="M8618" s="13" t="n">
        <v>4126.19</v>
      </c>
      <c r="N8618" s="13" t="n">
        <v>3155.71</v>
      </c>
      <c r="O8618" s="8" t="n"/>
    </row>
    <row r="8619">
      <c r="A8619" s="8" t="inlineStr">
        <is>
          <t>CANON-202606-008426</t>
        </is>
      </c>
      <c r="B8619" s="9" t="inlineStr">
        <is>
          <t>2026-06</t>
        </is>
      </c>
      <c r="C8619" s="10" t="n">
        <v>46202</v>
      </c>
      <c r="D8619" s="9" t="inlineStr">
        <is>
          <t>Bound</t>
        </is>
      </c>
      <c r="E8619" s="8" t="inlineStr">
        <is>
          <t>Ingrid Harrington</t>
        </is>
      </c>
      <c r="F8619" s="11" t="n">
        <v>1981</v>
      </c>
      <c r="G8619" s="8" t="inlineStr">
        <is>
          <t>McLaren</t>
        </is>
      </c>
      <c r="H8619" s="8" t="inlineStr">
        <is>
          <t>750S</t>
        </is>
      </c>
      <c r="I8619" s="8" t="inlineStr">
        <is>
          <t>WJ6RKACSC2NS5DNRK</t>
        </is>
      </c>
      <c r="J8619" s="8" t="inlineStr">
        <is>
          <t>03 - Supercar</t>
        </is>
      </c>
      <c r="K8619" s="12" t="n">
        <v>870000</v>
      </c>
      <c r="L8619" s="8" t="inlineStr">
        <is>
          <t>Alaska</t>
        </is>
      </c>
      <c r="M8619" s="13" t="n">
        <v>17777.55</v>
      </c>
      <c r="N8619" s="13" t="n">
        <v>13596.27</v>
      </c>
      <c r="O8619" s="8" t="n"/>
    </row>
    <row r="8620">
      <c r="A8620" s="8" t="inlineStr">
        <is>
          <t>CANON-202606-008428</t>
        </is>
      </c>
      <c r="B8620" s="9" t="inlineStr">
        <is>
          <t>2026-06</t>
        </is>
      </c>
      <c r="C8620" s="10" t="n">
        <v>46202</v>
      </c>
      <c r="D8620" s="9" t="inlineStr">
        <is>
          <t>Bound</t>
        </is>
      </c>
      <c r="E8620" s="8" t="inlineStr">
        <is>
          <t>Sunniva Montoya</t>
        </is>
      </c>
      <c r="F8620" s="11" t="n">
        <v>1956</v>
      </c>
      <c r="G8620" s="8" t="inlineStr">
        <is>
          <t>Aston Martin</t>
        </is>
      </c>
      <c r="H8620" s="8" t="inlineStr">
        <is>
          <t>DB12</t>
        </is>
      </c>
      <c r="I8620" s="8" t="inlineStr">
        <is>
          <t>YC6LJKR9W192JHN2V</t>
        </is>
      </c>
      <c r="J8620" s="8" t="inlineStr">
        <is>
          <t>02 - Sports / GT</t>
        </is>
      </c>
      <c r="K8620" s="12" t="n">
        <v>955000</v>
      </c>
      <c r="L8620" s="8" t="inlineStr">
        <is>
          <t>California</t>
        </is>
      </c>
      <c r="M8620" s="13" t="n">
        <v>15811.56</v>
      </c>
      <c r="N8620" s="13" t="n">
        <v>12092.68</v>
      </c>
      <c r="O8620" s="8" t="n"/>
    </row>
    <row r="8621">
      <c r="A8621" s="8" t="inlineStr">
        <is>
          <t>CANON-202606-008429</t>
        </is>
      </c>
      <c r="B8621" s="9" t="inlineStr">
        <is>
          <t>2026-06</t>
        </is>
      </c>
      <c r="C8621" s="10" t="n">
        <v>46178</v>
      </c>
      <c r="D8621" s="9" t="inlineStr">
        <is>
          <t>Bound</t>
        </is>
      </c>
      <c r="E8621" s="8" t="inlineStr">
        <is>
          <t>Ingrid Vasquez</t>
        </is>
      </c>
      <c r="F8621" s="11" t="n">
        <v>1973</v>
      </c>
      <c r="G8621" s="8" t="inlineStr">
        <is>
          <t>Singer</t>
        </is>
      </c>
      <c r="H8621" s="8" t="inlineStr">
        <is>
          <t>911 Reimagined</t>
        </is>
      </c>
      <c r="I8621" s="8" t="inlineStr">
        <is>
          <t>45UEZZWA3Y1453889</t>
        </is>
      </c>
      <c r="J8621" s="8" t="inlineStr">
        <is>
          <t>11 - Restomod / Coachbuilt / Bespoke</t>
        </is>
      </c>
      <c r="K8621" s="12" t="n">
        <v>905000</v>
      </c>
      <c r="L8621" s="8" t="inlineStr">
        <is>
          <t>North Dakota</t>
        </is>
      </c>
      <c r="M8621" s="13" t="n">
        <v>13585.25</v>
      </c>
      <c r="N8621" s="13" t="n">
        <v>10390</v>
      </c>
      <c r="O8621" s="8" t="n"/>
    </row>
    <row r="8622">
      <c r="A8622" s="8" t="inlineStr">
        <is>
          <t>CANON-202606-008430</t>
        </is>
      </c>
      <c r="B8622" s="9" t="inlineStr">
        <is>
          <t>2026-06</t>
        </is>
      </c>
      <c r="C8622" s="10" t="n">
        <v>46177</v>
      </c>
      <c r="D8622" s="9" t="inlineStr">
        <is>
          <t>Bound</t>
        </is>
      </c>
      <c r="E8622" s="8" t="inlineStr">
        <is>
          <t>Thaddeus Okonkwo</t>
        </is>
      </c>
      <c r="F8622" s="11" t="n">
        <v>2022</v>
      </c>
      <c r="G8622" s="8" t="inlineStr">
        <is>
          <t>Bentley</t>
        </is>
      </c>
      <c r="H8622" s="8" t="inlineStr">
        <is>
          <t>Continental GT</t>
        </is>
      </c>
      <c r="I8622" s="8" t="inlineStr">
        <is>
          <t>NH5MLVUZ0Z3YZKXVR</t>
        </is>
      </c>
      <c r="J8622" s="8" t="inlineStr">
        <is>
          <t>02 - Sports / GT</t>
        </is>
      </c>
      <c r="K8622" s="12" t="n">
        <v>350000</v>
      </c>
      <c r="L8622" s="8" t="inlineStr">
        <is>
          <t>Louisiana</t>
        </is>
      </c>
      <c r="M8622" s="13" t="n">
        <v>5992.92</v>
      </c>
      <c r="N8622" s="13" t="n">
        <v>4583.39</v>
      </c>
      <c r="O8622" s="8" t="n"/>
    </row>
    <row r="8623">
      <c r="A8623" s="8" t="inlineStr">
        <is>
          <t>CANON-202606-008431</t>
        </is>
      </c>
      <c r="B8623" s="9" t="inlineStr">
        <is>
          <t>2026-06</t>
        </is>
      </c>
      <c r="C8623" s="10" t="n">
        <v>46187</v>
      </c>
      <c r="D8623" s="9" t="inlineStr">
        <is>
          <t>Bound</t>
        </is>
      </c>
      <c r="E8623" s="8" t="inlineStr">
        <is>
          <t>Marisol Montoya</t>
        </is>
      </c>
      <c r="F8623" s="11" t="n">
        <v>1973</v>
      </c>
      <c r="G8623" s="8" t="inlineStr">
        <is>
          <t>Ferrari</t>
        </is>
      </c>
      <c r="H8623" s="8" t="inlineStr">
        <is>
          <t>296 GTB</t>
        </is>
      </c>
      <c r="I8623" s="8" t="inlineStr">
        <is>
          <t>SUU9GV1DV34YEWBTW</t>
        </is>
      </c>
      <c r="J8623" s="8" t="inlineStr">
        <is>
          <t>03 - Supercar</t>
        </is>
      </c>
      <c r="K8623" s="12" t="n">
        <v>665000</v>
      </c>
      <c r="L8623" s="8" t="inlineStr">
        <is>
          <t>New Jersey</t>
        </is>
      </c>
      <c r="M8623" s="13" t="n">
        <v>10847.03</v>
      </c>
      <c r="N8623" s="13" t="n">
        <v>8295.809999999999</v>
      </c>
      <c r="O8623" s="8" t="n"/>
    </row>
    <row r="8624">
      <c r="A8624" s="8" t="inlineStr">
        <is>
          <t>CANON-202606-008432</t>
        </is>
      </c>
      <c r="B8624" s="9" t="inlineStr">
        <is>
          <t>2026-06</t>
        </is>
      </c>
      <c r="C8624" s="10" t="n">
        <v>46178</v>
      </c>
      <c r="D8624" s="9" t="inlineStr">
        <is>
          <t>Bound</t>
        </is>
      </c>
      <c r="E8624" s="8" t="inlineStr">
        <is>
          <t>Ramona Fairweather</t>
        </is>
      </c>
      <c r="F8624" s="11" t="n">
        <v>2017</v>
      </c>
      <c r="G8624" s="8" t="inlineStr">
        <is>
          <t>Alfa Romeo</t>
        </is>
      </c>
      <c r="H8624" s="8" t="inlineStr">
        <is>
          <t>8C 2900</t>
        </is>
      </c>
      <c r="I8624" s="8" t="inlineStr">
        <is>
          <t>RCLCEMJ6YHJ9WN2YN</t>
        </is>
      </c>
      <c r="J8624" s="8" t="inlineStr">
        <is>
          <t>06 - Vintage Pre-War (pre-1946)</t>
        </is>
      </c>
      <c r="K8624" s="12" t="n">
        <v>1020000</v>
      </c>
      <c r="L8624" s="8" t="inlineStr">
        <is>
          <t>Washington</t>
        </is>
      </c>
      <c r="M8624" s="13" t="n">
        <v>6281.66</v>
      </c>
      <c r="N8624" s="13" t="n">
        <v>4804.21</v>
      </c>
      <c r="O8624" s="8" t="n"/>
    </row>
    <row r="8625">
      <c r="A8625" s="8" t="inlineStr">
        <is>
          <t>CANON-202606-008434</t>
        </is>
      </c>
      <c r="B8625" s="9" t="inlineStr">
        <is>
          <t>2026-06</t>
        </is>
      </c>
      <c r="C8625" s="10" t="n">
        <v>46186</v>
      </c>
      <c r="D8625" s="9" t="inlineStr">
        <is>
          <t>Bound</t>
        </is>
      </c>
      <c r="E8625" s="8" t="inlineStr">
        <is>
          <t>Anouk Underwood</t>
        </is>
      </c>
      <c r="F8625" s="11" t="n">
        <v>1969</v>
      </c>
      <c r="G8625" s="8" t="inlineStr">
        <is>
          <t>Porsche</t>
        </is>
      </c>
      <c r="H8625" s="8" t="inlineStr">
        <is>
          <t>911 Turbo S</t>
        </is>
      </c>
      <c r="I8625" s="8" t="inlineStr">
        <is>
          <t>ZVWJCX9LEVP65WA0M</t>
        </is>
      </c>
      <c r="J8625" s="8" t="inlineStr">
        <is>
          <t>02 - Sports / GT</t>
        </is>
      </c>
      <c r="K8625" s="12" t="n">
        <v>420000</v>
      </c>
      <c r="L8625" s="8" t="inlineStr">
        <is>
          <t>Alabama</t>
        </is>
      </c>
      <c r="M8625" s="13" t="n">
        <v>7548.11</v>
      </c>
      <c r="N8625" s="13" t="n">
        <v>5772.79</v>
      </c>
      <c r="O8625" s="8" t="n"/>
    </row>
    <row r="8626">
      <c r="A8626" s="8" t="inlineStr">
        <is>
          <t>CANON-202606-008435</t>
        </is>
      </c>
      <c r="B8626" s="9" t="inlineStr">
        <is>
          <t>2026-06</t>
        </is>
      </c>
      <c r="C8626" s="10" t="n">
        <v>46193</v>
      </c>
      <c r="D8626" s="9" t="inlineStr">
        <is>
          <t>Bound</t>
        </is>
      </c>
      <c r="E8626" s="8" t="inlineStr">
        <is>
          <t>Saoirse Pennington</t>
        </is>
      </c>
      <c r="F8626" s="11" t="n">
        <v>1996</v>
      </c>
      <c r="G8626" s="8" t="inlineStr">
        <is>
          <t>Ferrari</t>
        </is>
      </c>
      <c r="H8626" s="8" t="inlineStr">
        <is>
          <t>275 GTB/4</t>
        </is>
      </c>
      <c r="I8626" s="8" t="inlineStr">
        <is>
          <t>RNNCW8JS04WNPNH2A</t>
        </is>
      </c>
      <c r="J8626" s="8" t="inlineStr">
        <is>
          <t>07 - Post-War Classic (1946-1972)</t>
        </is>
      </c>
      <c r="K8626" s="12" t="n">
        <v>405000</v>
      </c>
      <c r="L8626" s="8" t="inlineStr">
        <is>
          <t>Texas</t>
        </is>
      </c>
      <c r="M8626" s="13" t="n">
        <v>4218.11</v>
      </c>
      <c r="N8626" s="13" t="n">
        <v>3226.01</v>
      </c>
      <c r="O8626" s="8" t="n"/>
    </row>
    <row r="8627">
      <c r="A8627" s="8" t="inlineStr">
        <is>
          <t>CANON-202606-008436</t>
        </is>
      </c>
      <c r="B8627" s="9" t="inlineStr">
        <is>
          <t>2026-06</t>
        </is>
      </c>
      <c r="C8627" s="10" t="n">
        <v>46195</v>
      </c>
      <c r="D8627" s="9" t="inlineStr">
        <is>
          <t>Bound</t>
        </is>
      </c>
      <c r="E8627" s="8" t="inlineStr">
        <is>
          <t>Wilhelmina Vasquez</t>
        </is>
      </c>
      <c r="F8627" s="11" t="n">
        <v>1965</v>
      </c>
      <c r="G8627" s="8" t="inlineStr">
        <is>
          <t>McLaren</t>
        </is>
      </c>
      <c r="H8627" s="8" t="inlineStr">
        <is>
          <t>750S</t>
        </is>
      </c>
      <c r="I8627" s="8" t="inlineStr">
        <is>
          <t>PGW5JRF76XJF0BNGS</t>
        </is>
      </c>
      <c r="J8627" s="8" t="inlineStr">
        <is>
          <t>03 - Supercar</t>
        </is>
      </c>
      <c r="K8627" s="12" t="n">
        <v>1245000</v>
      </c>
      <c r="L8627" s="8" t="inlineStr">
        <is>
          <t>West Virginia</t>
        </is>
      </c>
      <c r="M8627" s="13" t="n">
        <v>24993.96</v>
      </c>
      <c r="N8627" s="13" t="n">
        <v>19115.38</v>
      </c>
      <c r="O8627" s="8" t="n"/>
    </row>
    <row r="8628">
      <c r="A8628" s="8" t="inlineStr">
        <is>
          <t>CANON-202606-008439</t>
        </is>
      </c>
      <c r="B8628" s="9" t="inlineStr">
        <is>
          <t>2026-06</t>
        </is>
      </c>
      <c r="C8628" s="10" t="n">
        <v>46177</v>
      </c>
      <c r="D8628" s="9" t="inlineStr">
        <is>
          <t>Bound</t>
        </is>
      </c>
      <c r="E8628" s="8" t="inlineStr">
        <is>
          <t>Aurelio Vandermeer</t>
        </is>
      </c>
      <c r="F8628" s="11" t="n">
        <v>1991</v>
      </c>
      <c r="G8628" s="8" t="inlineStr">
        <is>
          <t>Aston Martin</t>
        </is>
      </c>
      <c r="H8628" s="8" t="inlineStr">
        <is>
          <t>DB12</t>
        </is>
      </c>
      <c r="I8628" s="8" t="inlineStr">
        <is>
          <t>33TJDSKVX266L8G8G</t>
        </is>
      </c>
      <c r="J8628" s="8" t="inlineStr">
        <is>
          <t>02 - Sports / GT</t>
        </is>
      </c>
      <c r="K8628" s="12" t="n">
        <v>1950000</v>
      </c>
      <c r="L8628" s="8" t="inlineStr">
        <is>
          <t>Utah</t>
        </is>
      </c>
      <c r="M8628" s="13" t="n">
        <v>27318.4</v>
      </c>
      <c r="N8628" s="13" t="n">
        <v>20893.11</v>
      </c>
      <c r="O8628" s="8" t="n"/>
    </row>
    <row r="8629">
      <c r="A8629" s="8" t="inlineStr">
        <is>
          <t>CANON-202606-008441</t>
        </is>
      </c>
      <c r="B8629" s="9" t="inlineStr">
        <is>
          <t>2026-06</t>
        </is>
      </c>
      <c r="C8629" s="10" t="n">
        <v>46195</v>
      </c>
      <c r="D8629" s="9" t="inlineStr">
        <is>
          <t>Bound</t>
        </is>
      </c>
      <c r="E8629" s="8" t="inlineStr">
        <is>
          <t>Emiliano Vandermeer</t>
        </is>
      </c>
      <c r="F8629" s="11" t="n">
        <v>1994</v>
      </c>
      <c r="G8629" s="8" t="inlineStr">
        <is>
          <t>Bentley</t>
        </is>
      </c>
      <c r="H8629" s="8" t="inlineStr">
        <is>
          <t>Continental GT</t>
        </is>
      </c>
      <c r="I8629" s="8" t="inlineStr">
        <is>
          <t>9SXXY1JKUXJZBL52Z</t>
        </is>
      </c>
      <c r="J8629" s="8" t="inlineStr">
        <is>
          <t>02 - Sports / GT</t>
        </is>
      </c>
      <c r="K8629" s="12" t="n">
        <v>710000</v>
      </c>
      <c r="L8629" s="8" t="inlineStr">
        <is>
          <t>California</t>
        </is>
      </c>
      <c r="M8629" s="13" t="n">
        <v>11755.19</v>
      </c>
      <c r="N8629" s="13" t="n">
        <v>8990.370000000001</v>
      </c>
      <c r="O8629" s="8" t="n"/>
    </row>
    <row r="8630">
      <c r="A8630" s="8" t="inlineStr">
        <is>
          <t>CANON-202606-008444</t>
        </is>
      </c>
      <c r="B8630" s="9" t="inlineStr">
        <is>
          <t>2026-06</t>
        </is>
      </c>
      <c r="C8630" s="10" t="n">
        <v>46201</v>
      </c>
      <c r="D8630" s="9" t="inlineStr">
        <is>
          <t>Bound</t>
        </is>
      </c>
      <c r="E8630" s="8" t="inlineStr">
        <is>
          <t>Desmond Delacroix</t>
        </is>
      </c>
      <c r="F8630" s="11" t="n">
        <v>2005</v>
      </c>
      <c r="G8630" s="8" t="inlineStr">
        <is>
          <t>McLaren</t>
        </is>
      </c>
      <c r="H8630" s="8" t="inlineStr">
        <is>
          <t>750S</t>
        </is>
      </c>
      <c r="I8630" s="8" t="inlineStr">
        <is>
          <t>7SP52X179JBN51GS5</t>
        </is>
      </c>
      <c r="J8630" s="8" t="inlineStr">
        <is>
          <t>03 - Supercar</t>
        </is>
      </c>
      <c r="K8630" s="12" t="n">
        <v>1570000</v>
      </c>
      <c r="L8630" s="8" t="inlineStr">
        <is>
          <t>Connecticut</t>
        </is>
      </c>
      <c r="M8630" s="13" t="n">
        <v>26541.89</v>
      </c>
      <c r="N8630" s="13" t="n">
        <v>20299.24</v>
      </c>
      <c r="O8630" s="8" t="n"/>
    </row>
    <row r="8631">
      <c r="A8631" s="8" t="inlineStr">
        <is>
          <t>CANON-202606-008445</t>
        </is>
      </c>
      <c r="B8631" s="9" t="inlineStr">
        <is>
          <t>2026-06</t>
        </is>
      </c>
      <c r="C8631" s="10" t="n">
        <v>46181</v>
      </c>
      <c r="D8631" s="9" t="inlineStr">
        <is>
          <t>Bound</t>
        </is>
      </c>
      <c r="E8631" s="8" t="inlineStr">
        <is>
          <t>Mireille Montoya</t>
        </is>
      </c>
      <c r="F8631" s="11" t="n">
        <v>1996</v>
      </c>
      <c r="G8631" s="8" t="inlineStr">
        <is>
          <t>Mercedes-Benz</t>
        </is>
      </c>
      <c r="H8631" s="8" t="inlineStr">
        <is>
          <t>AMG GT</t>
        </is>
      </c>
      <c r="I8631" s="8" t="inlineStr">
        <is>
          <t>6ZZ5SAN655BRE64S9</t>
        </is>
      </c>
      <c r="J8631" s="8" t="inlineStr">
        <is>
          <t>02 - Sports / GT</t>
        </is>
      </c>
      <c r="K8631" s="12" t="n">
        <v>515000</v>
      </c>
      <c r="L8631" s="8" t="inlineStr">
        <is>
          <t>Illinois</t>
        </is>
      </c>
      <c r="M8631" s="13" t="n">
        <v>8589.809999999999</v>
      </c>
      <c r="N8631" s="13" t="n">
        <v>6569.49</v>
      </c>
      <c r="O8631" s="8" t="n"/>
    </row>
    <row r="8632">
      <c r="A8632" s="8" t="inlineStr">
        <is>
          <t>CANON-202606-008448</t>
        </is>
      </c>
      <c r="B8632" s="9" t="inlineStr">
        <is>
          <t>2026-06</t>
        </is>
      </c>
      <c r="C8632" s="10" t="n">
        <v>46174</v>
      </c>
      <c r="D8632" s="9" t="inlineStr">
        <is>
          <t>Bound</t>
        </is>
      </c>
      <c r="E8632" s="8" t="inlineStr">
        <is>
          <t>Ramona Fairweather</t>
        </is>
      </c>
      <c r="F8632" s="11" t="n">
        <v>2018</v>
      </c>
      <c r="G8632" s="8" t="inlineStr">
        <is>
          <t>Ferrari</t>
        </is>
      </c>
      <c r="H8632" s="8" t="inlineStr">
        <is>
          <t>296 GTB</t>
        </is>
      </c>
      <c r="I8632" s="8" t="inlineStr">
        <is>
          <t>30YYDZFY5V5P4LRFD</t>
        </is>
      </c>
      <c r="J8632" s="8" t="inlineStr">
        <is>
          <t>03 - Supercar</t>
        </is>
      </c>
      <c r="K8632" s="12" t="n">
        <v>450000</v>
      </c>
      <c r="L8632" s="8" t="inlineStr">
        <is>
          <t>Utah</t>
        </is>
      </c>
      <c r="M8632" s="13" t="n">
        <v>13181.6</v>
      </c>
      <c r="N8632" s="13" t="n">
        <v>10081.29</v>
      </c>
      <c r="O8632" s="8" t="n"/>
    </row>
    <row r="8633">
      <c r="A8633" s="8" t="inlineStr">
        <is>
          <t>CANON-202606-008449</t>
        </is>
      </c>
      <c r="B8633" s="9" t="inlineStr">
        <is>
          <t>2026-06</t>
        </is>
      </c>
      <c r="C8633" s="10" t="n">
        <v>46185</v>
      </c>
      <c r="D8633" s="9" t="inlineStr">
        <is>
          <t>Bound</t>
        </is>
      </c>
      <c r="E8633" s="8" t="inlineStr">
        <is>
          <t>Delphine Larsson</t>
        </is>
      </c>
      <c r="F8633" s="11" t="n">
        <v>2016</v>
      </c>
      <c r="G8633" s="8" t="inlineStr">
        <is>
          <t>Aston Martin</t>
        </is>
      </c>
      <c r="H8633" s="8" t="inlineStr">
        <is>
          <t>DB12</t>
        </is>
      </c>
      <c r="I8633" s="8" t="inlineStr">
        <is>
          <t>TG9YPA7T2CJCHU3FJ</t>
        </is>
      </c>
      <c r="J8633" s="8" t="inlineStr">
        <is>
          <t>02 - Sports / GT</t>
        </is>
      </c>
      <c r="K8633" s="12" t="n">
        <v>1095000</v>
      </c>
      <c r="L8633" s="8" t="inlineStr">
        <is>
          <t>New Jersey</t>
        </is>
      </c>
      <c r="M8633" s="13" t="n">
        <v>10340.52</v>
      </c>
      <c r="N8633" s="13" t="n">
        <v>7908.43</v>
      </c>
      <c r="O8633" s="8" t="n"/>
    </row>
    <row r="8634">
      <c r="A8634" s="8" t="inlineStr">
        <is>
          <t>CANON-202606-008450</t>
        </is>
      </c>
      <c r="B8634" s="9" t="inlineStr">
        <is>
          <t>2026-06</t>
        </is>
      </c>
      <c r="C8634" s="10" t="n">
        <v>46187</v>
      </c>
      <c r="D8634" s="9" t="inlineStr">
        <is>
          <t>Bound</t>
        </is>
      </c>
      <c r="E8634" s="8" t="inlineStr">
        <is>
          <t>Priya Thistlewood</t>
        </is>
      </c>
      <c r="F8634" s="11" t="n">
        <v>2006</v>
      </c>
      <c r="G8634" s="8" t="inlineStr">
        <is>
          <t>Singer</t>
        </is>
      </c>
      <c r="H8634" s="8" t="inlineStr">
        <is>
          <t>911 Reimagined</t>
        </is>
      </c>
      <c r="I8634" s="8" t="inlineStr">
        <is>
          <t>TFWF892WCET8LKZDV</t>
        </is>
      </c>
      <c r="J8634" s="8" t="inlineStr">
        <is>
          <t>11 - Restomod / Coachbuilt / Bespoke</t>
        </is>
      </c>
      <c r="K8634" s="12" t="n">
        <v>1400000</v>
      </c>
      <c r="L8634" s="8" t="inlineStr">
        <is>
          <t>Nevada</t>
        </is>
      </c>
      <c r="M8634" s="13" t="n">
        <v>21015.85</v>
      </c>
      <c r="N8634" s="13" t="n">
        <v>16072.92</v>
      </c>
      <c r="O8634" s="8" t="n"/>
    </row>
    <row r="8635">
      <c r="A8635" s="8" t="inlineStr">
        <is>
          <t>CANON-202606-008451</t>
        </is>
      </c>
      <c r="B8635" s="9" t="inlineStr">
        <is>
          <t>2026-06</t>
        </is>
      </c>
      <c r="C8635" s="10" t="n">
        <v>46185</v>
      </c>
      <c r="D8635" s="9" t="inlineStr">
        <is>
          <t>Bound</t>
        </is>
      </c>
      <c r="E8635" s="8" t="inlineStr">
        <is>
          <t>Ramona Rourke</t>
        </is>
      </c>
      <c r="F8635" s="11" t="n">
        <v>1984</v>
      </c>
      <c r="G8635" s="8" t="inlineStr">
        <is>
          <t>Aston Martin</t>
        </is>
      </c>
      <c r="H8635" s="8" t="inlineStr">
        <is>
          <t>DB12</t>
        </is>
      </c>
      <c r="I8635" s="8" t="inlineStr">
        <is>
          <t>ZLSHWKSXXSSFZGJKR</t>
        </is>
      </c>
      <c r="J8635" s="8" t="inlineStr">
        <is>
          <t>02 - Sports / GT</t>
        </is>
      </c>
      <c r="K8635" s="12" t="n">
        <v>345000</v>
      </c>
      <c r="L8635" s="8" t="inlineStr">
        <is>
          <t>Colorado</t>
        </is>
      </c>
      <c r="M8635" s="13" t="n">
        <v>5370.28</v>
      </c>
      <c r="N8635" s="13" t="n">
        <v>4107.19</v>
      </c>
      <c r="O8635" s="8" t="n"/>
    </row>
    <row r="8636">
      <c r="A8636" s="8" t="inlineStr">
        <is>
          <t>CANON-202606-008453</t>
        </is>
      </c>
      <c r="B8636" s="9" t="inlineStr">
        <is>
          <t>2026-06</t>
        </is>
      </c>
      <c r="C8636" s="10" t="n">
        <v>46183</v>
      </c>
      <c r="D8636" s="9" t="inlineStr">
        <is>
          <t>Bound</t>
        </is>
      </c>
      <c r="E8636" s="8" t="inlineStr">
        <is>
          <t>Ottilie Montoya</t>
        </is>
      </c>
      <c r="F8636" s="11" t="n">
        <v>1975</v>
      </c>
      <c r="G8636" s="8" t="inlineStr">
        <is>
          <t>Ferrari</t>
        </is>
      </c>
      <c r="H8636" s="8" t="inlineStr">
        <is>
          <t>296 GTB</t>
        </is>
      </c>
      <c r="I8636" s="8" t="inlineStr">
        <is>
          <t>7BDSRPN0EPWMWM1JY</t>
        </is>
      </c>
      <c r="J8636" s="8" t="inlineStr">
        <is>
          <t>03 - Supercar</t>
        </is>
      </c>
      <c r="K8636" s="12" t="n">
        <v>1950000</v>
      </c>
      <c r="L8636" s="8" t="inlineStr">
        <is>
          <t>Pennsylvania</t>
        </is>
      </c>
      <c r="M8636" s="13" t="n">
        <v>29433.96</v>
      </c>
      <c r="N8636" s="13" t="n">
        <v>22511.09</v>
      </c>
      <c r="O8636" s="8" t="n"/>
    </row>
    <row r="8637">
      <c r="A8637" s="8" t="inlineStr">
        <is>
          <t>CANON-202606-008454</t>
        </is>
      </c>
      <c r="B8637" s="9" t="inlineStr">
        <is>
          <t>2026-06</t>
        </is>
      </c>
      <c r="C8637" s="10" t="n">
        <v>46180</v>
      </c>
      <c r="D8637" s="9" t="inlineStr">
        <is>
          <t>Bound</t>
        </is>
      </c>
      <c r="E8637" s="8" t="inlineStr">
        <is>
          <t>Marisol Castellanos</t>
        </is>
      </c>
      <c r="F8637" s="11" t="n">
        <v>1986</v>
      </c>
      <c r="G8637" s="8" t="inlineStr">
        <is>
          <t>Aston Martin</t>
        </is>
      </c>
      <c r="H8637" s="8" t="inlineStr">
        <is>
          <t>DB12</t>
        </is>
      </c>
      <c r="I8637" s="8" t="inlineStr">
        <is>
          <t>EXTC3CJU36GGW6U60</t>
        </is>
      </c>
      <c r="J8637" s="8" t="inlineStr">
        <is>
          <t>02 - Sports / GT</t>
        </is>
      </c>
      <c r="K8637" s="12" t="n">
        <v>865000</v>
      </c>
      <c r="L8637" s="8" t="inlineStr">
        <is>
          <t>Missouri</t>
        </is>
      </c>
      <c r="M8637" s="13" t="n">
        <v>11245</v>
      </c>
      <c r="N8637" s="13" t="n">
        <v>8600.18</v>
      </c>
      <c r="O8637" s="8" t="n"/>
    </row>
    <row r="8638">
      <c r="A8638" s="8" t="inlineStr">
        <is>
          <t>CANON-202606-008455</t>
        </is>
      </c>
      <c r="B8638" s="9" t="inlineStr">
        <is>
          <t>2026-06</t>
        </is>
      </c>
      <c r="C8638" s="10" t="n">
        <v>46200</v>
      </c>
      <c r="D8638" s="9" t="inlineStr">
        <is>
          <t>Bound</t>
        </is>
      </c>
      <c r="E8638" s="8" t="inlineStr">
        <is>
          <t>Anouk Castellanos</t>
        </is>
      </c>
      <c r="F8638" s="11" t="n">
        <v>1977</v>
      </c>
      <c r="G8638" s="8" t="inlineStr">
        <is>
          <t>Porsche</t>
        </is>
      </c>
      <c r="H8638" s="8" t="inlineStr">
        <is>
          <t>911 Turbo S</t>
        </is>
      </c>
      <c r="I8638" s="8" t="inlineStr">
        <is>
          <t>TZDHN3PR43NS97R7W</t>
        </is>
      </c>
      <c r="J8638" s="8" t="inlineStr">
        <is>
          <t>02 - Sports / GT</t>
        </is>
      </c>
      <c r="K8638" s="12" t="n">
        <v>350000</v>
      </c>
      <c r="L8638" s="8" t="inlineStr">
        <is>
          <t>Mississippi</t>
        </is>
      </c>
      <c r="M8638" s="13" t="n">
        <v>5893.87</v>
      </c>
      <c r="N8638" s="13" t="n">
        <v>4507.63</v>
      </c>
      <c r="O8638" s="8" t="n"/>
    </row>
    <row r="8639">
      <c r="A8639" s="8" t="inlineStr">
        <is>
          <t>CANON-202606-008456</t>
        </is>
      </c>
      <c r="B8639" s="9" t="inlineStr">
        <is>
          <t>2026-06</t>
        </is>
      </c>
      <c r="C8639" s="10" t="n">
        <v>46200</v>
      </c>
      <c r="D8639" s="9" t="inlineStr">
        <is>
          <t>Bound</t>
        </is>
      </c>
      <c r="E8639" s="8" t="inlineStr">
        <is>
          <t>Mireille Underwood</t>
        </is>
      </c>
      <c r="F8639" s="11" t="n">
        <v>1969</v>
      </c>
      <c r="G8639" s="8" t="inlineStr">
        <is>
          <t>Porsche</t>
        </is>
      </c>
      <c r="H8639" s="8" t="inlineStr">
        <is>
          <t>911 Turbo S</t>
        </is>
      </c>
      <c r="I8639" s="8" t="inlineStr">
        <is>
          <t>79RGN0PBVHFZ32BC3</t>
        </is>
      </c>
      <c r="J8639" s="8" t="inlineStr">
        <is>
          <t>02 - Sports / GT</t>
        </is>
      </c>
      <c r="K8639" s="12" t="n">
        <v>795000</v>
      </c>
      <c r="L8639" s="8" t="inlineStr">
        <is>
          <t>Michigan</t>
        </is>
      </c>
      <c r="M8639" s="13" t="n">
        <v>15112.5</v>
      </c>
      <c r="N8639" s="13" t="n">
        <v>11558.04</v>
      </c>
      <c r="O8639" s="8" t="n"/>
    </row>
    <row r="8640">
      <c r="A8640" s="8" t="inlineStr">
        <is>
          <t>CANON-202606-008458</t>
        </is>
      </c>
      <c r="B8640" s="9" t="inlineStr">
        <is>
          <t>2026-06</t>
        </is>
      </c>
      <c r="C8640" s="10" t="n">
        <v>46187</v>
      </c>
      <c r="D8640" s="9" t="inlineStr">
        <is>
          <t>Bound</t>
        </is>
      </c>
      <c r="E8640" s="8" t="inlineStr">
        <is>
          <t>Marisol Bellandi</t>
        </is>
      </c>
      <c r="F8640" s="11" t="n">
        <v>1978</v>
      </c>
      <c r="G8640" s="8" t="inlineStr">
        <is>
          <t>Bentley</t>
        </is>
      </c>
      <c r="H8640" s="8" t="inlineStr">
        <is>
          <t>Continental GT</t>
        </is>
      </c>
      <c r="I8640" s="8" t="inlineStr">
        <is>
          <t>UC0YVTC2BZ1M5PP9K</t>
        </is>
      </c>
      <c r="J8640" s="8" t="inlineStr">
        <is>
          <t>02 - Sports / GT</t>
        </is>
      </c>
      <c r="K8640" s="12" t="n">
        <v>755000</v>
      </c>
      <c r="L8640" s="8" t="inlineStr">
        <is>
          <t>Utah</t>
        </is>
      </c>
      <c r="M8640" s="13" t="n">
        <v>12500.24</v>
      </c>
      <c r="N8640" s="13" t="n">
        <v>9560.18</v>
      </c>
      <c r="O8640" s="8" t="n"/>
    </row>
    <row r="8641">
      <c r="A8641" s="8" t="inlineStr">
        <is>
          <t>CANON-202606-008459</t>
        </is>
      </c>
      <c r="B8641" s="9" t="inlineStr">
        <is>
          <t>2026-06</t>
        </is>
      </c>
      <c r="C8641" s="10" t="n">
        <v>46183</v>
      </c>
      <c r="D8641" s="9" t="inlineStr">
        <is>
          <t>Bound</t>
        </is>
      </c>
      <c r="E8641" s="8" t="inlineStr">
        <is>
          <t>Delphine Delacroix</t>
        </is>
      </c>
      <c r="F8641" s="11" t="n">
        <v>2005</v>
      </c>
      <c r="G8641" s="8" t="inlineStr">
        <is>
          <t>Maserati</t>
        </is>
      </c>
      <c r="H8641" s="8" t="inlineStr">
        <is>
          <t>GranTurismo</t>
        </is>
      </c>
      <c r="I8641" s="8" t="inlineStr">
        <is>
          <t>S8C4SZ89SSDPSWP4J</t>
        </is>
      </c>
      <c r="J8641" s="8" t="inlineStr">
        <is>
          <t>02 - Sports / GT</t>
        </is>
      </c>
      <c r="K8641" s="12" t="n">
        <v>540000</v>
      </c>
      <c r="L8641" s="8" t="inlineStr">
        <is>
          <t>Nevada</t>
        </is>
      </c>
      <c r="M8641" s="13" t="n">
        <v>7748.49</v>
      </c>
      <c r="N8641" s="13" t="n">
        <v>5926.05</v>
      </c>
      <c r="O8641" s="8" t="n"/>
    </row>
    <row r="8642">
      <c r="A8642" s="8" t="inlineStr">
        <is>
          <t>CANON-202606-008460</t>
        </is>
      </c>
      <c r="B8642" s="9" t="inlineStr">
        <is>
          <t>2026-06</t>
        </is>
      </c>
      <c r="C8642" s="10" t="n">
        <v>46181</v>
      </c>
      <c r="D8642" s="9" t="inlineStr">
        <is>
          <t>Bound</t>
        </is>
      </c>
      <c r="E8642" s="8" t="inlineStr">
        <is>
          <t>Thaddeus Farkas</t>
        </is>
      </c>
      <c r="F8642" s="11" t="n">
        <v>2012</v>
      </c>
      <c r="G8642" s="8" t="inlineStr">
        <is>
          <t>Ferrari</t>
        </is>
      </c>
      <c r="H8642" s="8" t="inlineStr">
        <is>
          <t>296 GTB</t>
        </is>
      </c>
      <c r="I8642" s="8" t="inlineStr">
        <is>
          <t>HKNZWUWLS2BZ1RL38</t>
        </is>
      </c>
      <c r="J8642" s="8" t="inlineStr">
        <is>
          <t>03 - Supercar</t>
        </is>
      </c>
      <c r="K8642" s="12" t="n">
        <v>645000</v>
      </c>
      <c r="L8642" s="8" t="inlineStr">
        <is>
          <t>Florida</t>
        </is>
      </c>
      <c r="M8642" s="13" t="n">
        <v>16417.08</v>
      </c>
      <c r="N8642" s="13" t="n">
        <v>12555.78</v>
      </c>
      <c r="O8642" s="8" t="n"/>
    </row>
    <row r="8643">
      <c r="A8643" s="8" t="inlineStr">
        <is>
          <t>CANON-202606-008461</t>
        </is>
      </c>
      <c r="B8643" s="9" t="inlineStr">
        <is>
          <t>2026-06</t>
        </is>
      </c>
      <c r="C8643" s="10" t="n">
        <v>46191</v>
      </c>
      <c r="D8643" s="9" t="inlineStr">
        <is>
          <t>Bound</t>
        </is>
      </c>
      <c r="E8643" s="8" t="inlineStr">
        <is>
          <t>Marisol Rourke</t>
        </is>
      </c>
      <c r="F8643" s="11" t="n">
        <v>1970</v>
      </c>
      <c r="G8643" s="8" t="inlineStr">
        <is>
          <t>Maserati</t>
        </is>
      </c>
      <c r="H8643" s="8" t="inlineStr">
        <is>
          <t>GranTurismo</t>
        </is>
      </c>
      <c r="I8643" s="8" t="inlineStr">
        <is>
          <t>FUB0KWY8BZDZNZR60</t>
        </is>
      </c>
      <c r="J8643" s="8" t="inlineStr">
        <is>
          <t>02 - Sports / GT</t>
        </is>
      </c>
      <c r="K8643" s="12" t="n">
        <v>585000</v>
      </c>
      <c r="L8643" s="8" t="inlineStr">
        <is>
          <t>Arkansas</t>
        </is>
      </c>
      <c r="M8643" s="13" t="n">
        <v>9900.85</v>
      </c>
      <c r="N8643" s="13" t="n">
        <v>7572.17</v>
      </c>
      <c r="O8643" s="8" t="n"/>
    </row>
    <row r="8644">
      <c r="A8644" s="8" t="inlineStr">
        <is>
          <t>CANON-202606-008462</t>
        </is>
      </c>
      <c r="B8644" s="9" t="inlineStr">
        <is>
          <t>2026-06</t>
        </is>
      </c>
      <c r="C8644" s="10" t="n">
        <v>46181</v>
      </c>
      <c r="D8644" s="9" t="inlineStr">
        <is>
          <t>Bound</t>
        </is>
      </c>
      <c r="E8644" s="8" t="inlineStr">
        <is>
          <t>Noor Montoya</t>
        </is>
      </c>
      <c r="F8644" s="11" t="n">
        <v>2010</v>
      </c>
      <c r="G8644" s="8" t="inlineStr">
        <is>
          <t>Porsche</t>
        </is>
      </c>
      <c r="H8644" s="8" t="inlineStr">
        <is>
          <t>911 Turbo S</t>
        </is>
      </c>
      <c r="I8644" s="8" t="inlineStr">
        <is>
          <t>D4G2J53N46GVT0S67</t>
        </is>
      </c>
      <c r="J8644" s="8" t="inlineStr">
        <is>
          <t>02 - Sports / GT</t>
        </is>
      </c>
      <c r="K8644" s="12" t="n">
        <v>425000</v>
      </c>
      <c r="L8644" s="8" t="inlineStr">
        <is>
          <t>New Jersey</t>
        </is>
      </c>
      <c r="M8644" s="13" t="n">
        <v>5472.88</v>
      </c>
      <c r="N8644" s="13" t="n">
        <v>4185.66</v>
      </c>
      <c r="O8644" s="8" t="n"/>
    </row>
    <row r="8645">
      <c r="A8645" s="8" t="inlineStr">
        <is>
          <t>CANON-202606-008464</t>
        </is>
      </c>
      <c r="B8645" s="9" t="inlineStr">
        <is>
          <t>2026-06</t>
        </is>
      </c>
      <c r="C8645" s="10" t="n">
        <v>46182</v>
      </c>
      <c r="D8645" s="9" t="inlineStr">
        <is>
          <t>Bound</t>
        </is>
      </c>
      <c r="E8645" s="8" t="inlineStr">
        <is>
          <t>Delphine Montoya</t>
        </is>
      </c>
      <c r="F8645" s="11" t="n">
        <v>1958</v>
      </c>
      <c r="G8645" s="8" t="inlineStr">
        <is>
          <t>Bentley</t>
        </is>
      </c>
      <c r="H8645" s="8" t="inlineStr">
        <is>
          <t>Continental GT</t>
        </is>
      </c>
      <c r="I8645" s="8" t="inlineStr">
        <is>
          <t>9HVG1PK8ABFZK36NF</t>
        </is>
      </c>
      <c r="J8645" s="8" t="inlineStr">
        <is>
          <t>02 - Sports / GT</t>
        </is>
      </c>
      <c r="K8645" s="12" t="n">
        <v>745000</v>
      </c>
      <c r="L8645" s="8" t="inlineStr">
        <is>
          <t>Rhode Island</t>
        </is>
      </c>
      <c r="M8645" s="13" t="n">
        <v>12517.41</v>
      </c>
      <c r="N8645" s="13" t="n">
        <v>9573.32</v>
      </c>
      <c r="O8645" s="8" t="n"/>
    </row>
    <row r="8646">
      <c r="A8646" s="8" t="inlineStr">
        <is>
          <t>CANON-202606-008465</t>
        </is>
      </c>
      <c r="B8646" s="9" t="inlineStr">
        <is>
          <t>2026-06</t>
        </is>
      </c>
      <c r="C8646" s="10" t="n">
        <v>46190</v>
      </c>
      <c r="D8646" s="9" t="inlineStr">
        <is>
          <t>Bound</t>
        </is>
      </c>
      <c r="E8646" s="8" t="inlineStr">
        <is>
          <t>Horace Whitlock</t>
        </is>
      </c>
      <c r="F8646" s="11" t="n">
        <v>2012</v>
      </c>
      <c r="G8646" s="8" t="inlineStr">
        <is>
          <t>Maserati</t>
        </is>
      </c>
      <c r="H8646" s="8" t="inlineStr">
        <is>
          <t>GranTurismo</t>
        </is>
      </c>
      <c r="I8646" s="8" t="inlineStr">
        <is>
          <t>R6RH2AKHR5TER7UJP</t>
        </is>
      </c>
      <c r="J8646" s="8" t="inlineStr">
        <is>
          <t>02 - Sports / GT</t>
        </is>
      </c>
      <c r="K8646" s="12" t="n">
        <v>555000</v>
      </c>
      <c r="L8646" s="8" t="inlineStr">
        <is>
          <t>Colorado</t>
        </is>
      </c>
      <c r="M8646" s="13" t="n">
        <v>7487.26</v>
      </c>
      <c r="N8646" s="13" t="n">
        <v>5726.26</v>
      </c>
      <c r="O8646" s="8" t="n"/>
    </row>
    <row r="8647">
      <c r="A8647" s="8" t="inlineStr">
        <is>
          <t>CANON-202606-008466</t>
        </is>
      </c>
      <c r="B8647" s="9" t="inlineStr">
        <is>
          <t>2026-06</t>
        </is>
      </c>
      <c r="C8647" s="10" t="n">
        <v>46179</v>
      </c>
      <c r="D8647" s="9" t="inlineStr">
        <is>
          <t>Bound</t>
        </is>
      </c>
      <c r="E8647" s="8" t="inlineStr">
        <is>
          <t>Leopold Castellanos</t>
        </is>
      </c>
      <c r="F8647" s="11" t="n">
        <v>1968</v>
      </c>
      <c r="G8647" s="8" t="inlineStr">
        <is>
          <t>BMW</t>
        </is>
      </c>
      <c r="H8647" s="8" t="inlineStr">
        <is>
          <t>M8 Competition</t>
        </is>
      </c>
      <c r="I8647" s="8" t="inlineStr">
        <is>
          <t>L15T3L4GMAHZJMG0P</t>
        </is>
      </c>
      <c r="J8647" s="8" t="inlineStr">
        <is>
          <t>02 - Sports / GT</t>
        </is>
      </c>
      <c r="K8647" s="12" t="n">
        <v>935000</v>
      </c>
      <c r="L8647" s="8" t="inlineStr">
        <is>
          <t>Maine</t>
        </is>
      </c>
      <c r="M8647" s="13" t="n">
        <v>12384.34</v>
      </c>
      <c r="N8647" s="13" t="n">
        <v>9471.540000000001</v>
      </c>
      <c r="O8647" s="8" t="n"/>
    </row>
    <row r="8648">
      <c r="A8648" s="8" t="inlineStr">
        <is>
          <t>CANON-202606-008467</t>
        </is>
      </c>
      <c r="B8648" s="9" t="inlineStr">
        <is>
          <t>2026-06</t>
        </is>
      </c>
      <c r="C8648" s="10" t="n">
        <v>46190</v>
      </c>
      <c r="D8648" s="9" t="inlineStr">
        <is>
          <t>Bound</t>
        </is>
      </c>
      <c r="E8648" s="8" t="inlineStr">
        <is>
          <t>Ramona Montoya</t>
        </is>
      </c>
      <c r="F8648" s="11" t="n">
        <v>1967</v>
      </c>
      <c r="G8648" s="8" t="inlineStr">
        <is>
          <t>BMW</t>
        </is>
      </c>
      <c r="H8648" s="8" t="inlineStr">
        <is>
          <t>M8 Competition</t>
        </is>
      </c>
      <c r="I8648" s="8" t="inlineStr">
        <is>
          <t>SRJT25M2YXWVRDJ05</t>
        </is>
      </c>
      <c r="J8648" s="8" t="inlineStr">
        <is>
          <t>02 - Sports / GT</t>
        </is>
      </c>
      <c r="K8648" s="12" t="n">
        <v>370000</v>
      </c>
      <c r="L8648" s="8" t="inlineStr">
        <is>
          <t>Michigan</t>
        </is>
      </c>
      <c r="M8648" s="13" t="n">
        <v>8115.57</v>
      </c>
      <c r="N8648" s="13" t="n">
        <v>6206.79</v>
      </c>
      <c r="O8648" s="8" t="n"/>
    </row>
    <row r="8649">
      <c r="A8649" s="8" t="inlineStr">
        <is>
          <t>CANON-202606-008469</t>
        </is>
      </c>
      <c r="B8649" s="9" t="inlineStr">
        <is>
          <t>2026-06</t>
        </is>
      </c>
      <c r="C8649" s="10" t="n">
        <v>46195</v>
      </c>
      <c r="D8649" s="9" t="inlineStr">
        <is>
          <t>Bound</t>
        </is>
      </c>
      <c r="E8649" s="8" t="inlineStr">
        <is>
          <t>Leopold Blackwood</t>
        </is>
      </c>
      <c r="F8649" s="11" t="n">
        <v>1960</v>
      </c>
      <c r="G8649" s="8" t="inlineStr">
        <is>
          <t>Mercedes-Benz</t>
        </is>
      </c>
      <c r="H8649" s="8" t="inlineStr">
        <is>
          <t>AMG GT</t>
        </is>
      </c>
      <c r="I8649" s="8" t="inlineStr">
        <is>
          <t>SLB8A5DE2WWV367T2</t>
        </is>
      </c>
      <c r="J8649" s="8" t="inlineStr">
        <is>
          <t>02 - Sports / GT</t>
        </is>
      </c>
      <c r="K8649" s="12" t="n">
        <v>665000</v>
      </c>
      <c r="L8649" s="8" t="inlineStr">
        <is>
          <t>Florida</t>
        </is>
      </c>
      <c r="M8649" s="13" t="n">
        <v>11581.04</v>
      </c>
      <c r="N8649" s="13" t="n">
        <v>8857.18</v>
      </c>
      <c r="O8649" s="8" t="n"/>
    </row>
    <row r="8650">
      <c r="A8650" s="8" t="inlineStr">
        <is>
          <t>CANON-202606-008470</t>
        </is>
      </c>
      <c r="B8650" s="9" t="inlineStr">
        <is>
          <t>2026-06</t>
        </is>
      </c>
      <c r="C8650" s="10" t="n">
        <v>46190</v>
      </c>
      <c r="D8650" s="9" t="inlineStr">
        <is>
          <t>Bound</t>
        </is>
      </c>
      <c r="E8650" s="8" t="inlineStr">
        <is>
          <t>Priya Larsson</t>
        </is>
      </c>
      <c r="F8650" s="11" t="n">
        <v>1981</v>
      </c>
      <c r="G8650" s="8" t="inlineStr">
        <is>
          <t>Ferrari</t>
        </is>
      </c>
      <c r="H8650" s="8" t="inlineStr">
        <is>
          <t>296 GTB</t>
        </is>
      </c>
      <c r="I8650" s="8" t="inlineStr">
        <is>
          <t>UXG5JZJVT0BY1X1S2</t>
        </is>
      </c>
      <c r="J8650" s="8" t="inlineStr">
        <is>
          <t>03 - Supercar</t>
        </is>
      </c>
      <c r="K8650" s="12" t="n">
        <v>610000</v>
      </c>
      <c r="L8650" s="8" t="inlineStr">
        <is>
          <t>Idaho</t>
        </is>
      </c>
      <c r="M8650" s="13" t="n">
        <v>10824.62</v>
      </c>
      <c r="N8650" s="13" t="n">
        <v>8278.67</v>
      </c>
      <c r="O8650" s="8" t="n"/>
    </row>
    <row r="8651">
      <c r="A8651" s="8" t="inlineStr">
        <is>
          <t>CANON-202606-008471</t>
        </is>
      </c>
      <c r="B8651" s="9" t="inlineStr">
        <is>
          <t>2026-06</t>
        </is>
      </c>
      <c r="C8651" s="10" t="n">
        <v>46199</v>
      </c>
      <c r="D8651" s="9" t="inlineStr">
        <is>
          <t>Bound</t>
        </is>
      </c>
      <c r="E8651" s="8" t="inlineStr">
        <is>
          <t>Fitzgerald Thistlewood</t>
        </is>
      </c>
      <c r="F8651" s="11" t="n">
        <v>1963</v>
      </c>
      <c r="G8651" s="8" t="inlineStr">
        <is>
          <t>BMW</t>
        </is>
      </c>
      <c r="H8651" s="8" t="inlineStr">
        <is>
          <t>M8 Competition</t>
        </is>
      </c>
      <c r="I8651" s="8" t="inlineStr">
        <is>
          <t>05U579WTACYFSWHPP</t>
        </is>
      </c>
      <c r="J8651" s="8" t="inlineStr">
        <is>
          <t>02 - Sports / GT</t>
        </is>
      </c>
      <c r="K8651" s="12" t="n">
        <v>875000</v>
      </c>
      <c r="L8651" s="8" t="inlineStr">
        <is>
          <t>Kansas</t>
        </is>
      </c>
      <c r="M8651" s="13" t="n">
        <v>10409.2</v>
      </c>
      <c r="N8651" s="13" t="n">
        <v>7960.96</v>
      </c>
      <c r="O8651" s="8" t="n"/>
    </row>
    <row r="8652">
      <c r="A8652" s="8" t="inlineStr">
        <is>
          <t>CANON-202606-008473</t>
        </is>
      </c>
      <c r="B8652" s="9" t="inlineStr">
        <is>
          <t>2026-06</t>
        </is>
      </c>
      <c r="C8652" s="10" t="n">
        <v>46190</v>
      </c>
      <c r="D8652" s="9" t="inlineStr">
        <is>
          <t>Bound</t>
        </is>
      </c>
      <c r="E8652" s="8" t="inlineStr">
        <is>
          <t>Sunniva Okonkwo</t>
        </is>
      </c>
      <c r="F8652" s="11" t="n">
        <v>1973</v>
      </c>
      <c r="G8652" s="8" t="inlineStr">
        <is>
          <t>Aston Martin</t>
        </is>
      </c>
      <c r="H8652" s="8" t="inlineStr">
        <is>
          <t>DB12</t>
        </is>
      </c>
      <c r="I8652" s="8" t="inlineStr">
        <is>
          <t>XN5UCEPXL8FFTGPWN</t>
        </is>
      </c>
      <c r="J8652" s="8" t="inlineStr">
        <is>
          <t>02 - Sports / GT</t>
        </is>
      </c>
      <c r="K8652" s="12" t="n">
        <v>870000</v>
      </c>
      <c r="L8652" s="8" t="inlineStr">
        <is>
          <t>California</t>
        </is>
      </c>
      <c r="M8652" s="13" t="n">
        <v>14404.25</v>
      </c>
      <c r="N8652" s="13" t="n">
        <v>11016.37</v>
      </c>
      <c r="O8652" s="8" t="n"/>
    </row>
    <row r="8653">
      <c r="A8653" s="8" t="inlineStr">
        <is>
          <t>CANON-202606-008474</t>
        </is>
      </c>
      <c r="B8653" s="9" t="inlineStr">
        <is>
          <t>2026-06</t>
        </is>
      </c>
      <c r="C8653" s="10" t="n">
        <v>46174</v>
      </c>
      <c r="D8653" s="9" t="inlineStr">
        <is>
          <t>Bound</t>
        </is>
      </c>
      <c r="E8653" s="8" t="inlineStr">
        <is>
          <t>Fitzgerald Rourke</t>
        </is>
      </c>
      <c r="F8653" s="11" t="n">
        <v>1983</v>
      </c>
      <c r="G8653" s="8" t="inlineStr">
        <is>
          <t>Aston Martin</t>
        </is>
      </c>
      <c r="H8653" s="8" t="inlineStr">
        <is>
          <t>DB12</t>
        </is>
      </c>
      <c r="I8653" s="8" t="inlineStr">
        <is>
          <t>L4T5G0EEYDNUK1RSD</t>
        </is>
      </c>
      <c r="J8653" s="8" t="inlineStr">
        <is>
          <t>02 - Sports / GT</t>
        </is>
      </c>
      <c r="K8653" s="12" t="n">
        <v>435000</v>
      </c>
      <c r="L8653" s="8" t="inlineStr">
        <is>
          <t>Florida</t>
        </is>
      </c>
      <c r="M8653" s="13" t="n">
        <v>8741.040000000001</v>
      </c>
      <c r="N8653" s="13" t="n">
        <v>6685.15</v>
      </c>
      <c r="O8653" s="8" t="n"/>
    </row>
    <row r="8654">
      <c r="A8654" s="8" t="inlineStr">
        <is>
          <t>CANON-202606-008475</t>
        </is>
      </c>
      <c r="B8654" s="9" t="inlineStr">
        <is>
          <t>2026-06</t>
        </is>
      </c>
      <c r="C8654" s="10" t="n">
        <v>46203</v>
      </c>
      <c r="D8654" s="9" t="inlineStr">
        <is>
          <t>Bound</t>
        </is>
      </c>
      <c r="E8654" s="8" t="inlineStr">
        <is>
          <t>Delphine Delacroix</t>
        </is>
      </c>
      <c r="F8654" s="11" t="n">
        <v>1967</v>
      </c>
      <c r="G8654" s="8" t="inlineStr">
        <is>
          <t>Porsche</t>
        </is>
      </c>
      <c r="H8654" s="8" t="inlineStr">
        <is>
          <t>911 Turbo S</t>
        </is>
      </c>
      <c r="I8654" s="8" t="inlineStr">
        <is>
          <t>E7V2397JLFAMF8TG8</t>
        </is>
      </c>
      <c r="J8654" s="8" t="inlineStr">
        <is>
          <t>02 - Sports / GT</t>
        </is>
      </c>
      <c r="K8654" s="12" t="n">
        <v>260000</v>
      </c>
      <c r="L8654" s="8" t="inlineStr">
        <is>
          <t>Connecticut</t>
        </is>
      </c>
      <c r="M8654" s="13" t="n">
        <v>4120.75</v>
      </c>
      <c r="N8654" s="13" t="n">
        <v>3151.55</v>
      </c>
      <c r="O8654" s="8" t="n"/>
    </row>
    <row r="8655">
      <c r="A8655" s="8" t="inlineStr">
        <is>
          <t>CANON-202606-008477</t>
        </is>
      </c>
      <c r="B8655" s="9" t="inlineStr">
        <is>
          <t>2026-06</t>
        </is>
      </c>
      <c r="C8655" s="10" t="n">
        <v>46184</v>
      </c>
      <c r="D8655" s="9" t="inlineStr">
        <is>
          <t>Bound</t>
        </is>
      </c>
      <c r="E8655" s="8" t="inlineStr">
        <is>
          <t>Ottilie Kingsford</t>
        </is>
      </c>
      <c r="F8655" s="11" t="n">
        <v>1990</v>
      </c>
      <c r="G8655" s="8" t="inlineStr">
        <is>
          <t>Bentley</t>
        </is>
      </c>
      <c r="H8655" s="8" t="inlineStr">
        <is>
          <t>Continental GT</t>
        </is>
      </c>
      <c r="I8655" s="8" t="inlineStr">
        <is>
          <t>XYK94MV3FDFRNWPMD</t>
        </is>
      </c>
      <c r="J8655" s="8" t="inlineStr">
        <is>
          <t>02 - Sports / GT</t>
        </is>
      </c>
      <c r="K8655" s="12" t="n">
        <v>285000</v>
      </c>
      <c r="L8655" s="8" t="inlineStr">
        <is>
          <t>Colorado</t>
        </is>
      </c>
      <c r="M8655" s="13" t="n">
        <v>4436.32</v>
      </c>
      <c r="N8655" s="13" t="n">
        <v>3392.9</v>
      </c>
      <c r="O8655" s="8" t="n"/>
    </row>
    <row r="8656">
      <c r="A8656" s="8" t="inlineStr">
        <is>
          <t>CANON-202606-008478</t>
        </is>
      </c>
      <c r="B8656" s="9" t="inlineStr">
        <is>
          <t>2026-06</t>
        </is>
      </c>
      <c r="C8656" s="10" t="n">
        <v>46185</v>
      </c>
      <c r="D8656" s="9" t="inlineStr">
        <is>
          <t>Bound</t>
        </is>
      </c>
      <c r="E8656" s="8" t="inlineStr">
        <is>
          <t>Delphine Bellandi</t>
        </is>
      </c>
      <c r="F8656" s="11" t="n">
        <v>2006</v>
      </c>
      <c r="G8656" s="8" t="inlineStr">
        <is>
          <t>BMW</t>
        </is>
      </c>
      <c r="H8656" s="8" t="inlineStr">
        <is>
          <t>M8 Competition</t>
        </is>
      </c>
      <c r="I8656" s="8" t="inlineStr">
        <is>
          <t>0CKPNWDRAJTXUAGC3</t>
        </is>
      </c>
      <c r="J8656" s="8" t="inlineStr">
        <is>
          <t>02 - Sports / GT</t>
        </is>
      </c>
      <c r="K8656" s="12" t="n">
        <v>690000</v>
      </c>
      <c r="L8656" s="8" t="inlineStr">
        <is>
          <t>New Jersey</t>
        </is>
      </c>
      <c r="M8656" s="13" t="n">
        <v>7700.66</v>
      </c>
      <c r="N8656" s="13" t="n">
        <v>5889.46</v>
      </c>
      <c r="O8656" s="8" t="n"/>
    </row>
    <row r="8657">
      <c r="A8657" s="8" t="inlineStr">
        <is>
          <t>CANON-202606-008479</t>
        </is>
      </c>
      <c r="B8657" s="9" t="inlineStr">
        <is>
          <t>2026-06</t>
        </is>
      </c>
      <c r="C8657" s="10" t="n">
        <v>46182</v>
      </c>
      <c r="D8657" s="9" t="inlineStr">
        <is>
          <t>Bound</t>
        </is>
      </c>
      <c r="E8657" s="8" t="inlineStr">
        <is>
          <t>Ottilie Farkas</t>
        </is>
      </c>
      <c r="F8657" s="11" t="n">
        <v>1977</v>
      </c>
      <c r="G8657" s="8" t="inlineStr">
        <is>
          <t>Jaguar</t>
        </is>
      </c>
      <c r="H8657" s="8" t="inlineStr">
        <is>
          <t>E-Type Series 1</t>
        </is>
      </c>
      <c r="I8657" s="8" t="inlineStr">
        <is>
          <t>MZDD92J2W13L4XBC9</t>
        </is>
      </c>
      <c r="J8657" s="8" t="inlineStr">
        <is>
          <t>07 - Post-War Classic (1946-1972)</t>
        </is>
      </c>
      <c r="K8657" s="12" t="n">
        <v>355000</v>
      </c>
      <c r="L8657" s="8" t="inlineStr">
        <is>
          <t>Rhode Island</t>
        </is>
      </c>
      <c r="M8657" s="13" t="n">
        <v>4404.68</v>
      </c>
      <c r="N8657" s="13" t="n">
        <v>3368.7</v>
      </c>
      <c r="O8657" s="8" t="n"/>
    </row>
    <row r="8658">
      <c r="A8658" s="8" t="inlineStr">
        <is>
          <t>CANON-202606-008480</t>
        </is>
      </c>
      <c r="B8658" s="9" t="inlineStr">
        <is>
          <t>2026-06</t>
        </is>
      </c>
      <c r="C8658" s="10" t="n">
        <v>46182</v>
      </c>
      <c r="D8658" s="9" t="inlineStr">
        <is>
          <t>Bound</t>
        </is>
      </c>
      <c r="E8658" s="8" t="inlineStr">
        <is>
          <t>Fitzgerald Castellanos</t>
        </is>
      </c>
      <c r="F8658" s="11" t="n">
        <v>1965</v>
      </c>
      <c r="G8658" s="8" t="inlineStr">
        <is>
          <t>Bentley</t>
        </is>
      </c>
      <c r="H8658" s="8" t="inlineStr">
        <is>
          <t>Continental GT</t>
        </is>
      </c>
      <c r="I8658" s="8" t="inlineStr">
        <is>
          <t>GCNCFX6NSJ7PRBYGD</t>
        </is>
      </c>
      <c r="J8658" s="8" t="inlineStr">
        <is>
          <t>02 - Sports / GT</t>
        </is>
      </c>
      <c r="K8658" s="12" t="n">
        <v>245000</v>
      </c>
      <c r="L8658" s="8" t="inlineStr">
        <is>
          <t>New York</t>
        </is>
      </c>
      <c r="M8658" s="13" t="n">
        <v>5443.62</v>
      </c>
      <c r="N8658" s="13" t="n">
        <v>4163.28</v>
      </c>
      <c r="O8658" s="8" t="n"/>
    </row>
    <row r="8659">
      <c r="A8659" s="8" t="inlineStr">
        <is>
          <t>CANON-202606-008481</t>
        </is>
      </c>
      <c r="B8659" s="9" t="inlineStr">
        <is>
          <t>2026-06</t>
        </is>
      </c>
      <c r="C8659" s="10" t="n">
        <v>46182</v>
      </c>
      <c r="D8659" s="9" t="inlineStr">
        <is>
          <t>Bound</t>
        </is>
      </c>
      <c r="E8659" s="8" t="inlineStr">
        <is>
          <t>Noor Larsson</t>
        </is>
      </c>
      <c r="F8659" s="11" t="n">
        <v>1960</v>
      </c>
      <c r="G8659" s="8" t="inlineStr">
        <is>
          <t>Aston Martin</t>
        </is>
      </c>
      <c r="H8659" s="8" t="inlineStr">
        <is>
          <t>DB12</t>
        </is>
      </c>
      <c r="I8659" s="8" t="inlineStr">
        <is>
          <t>MMK81FSW3B4ZRUXDT</t>
        </is>
      </c>
      <c r="J8659" s="8" t="inlineStr">
        <is>
          <t>02 - Sports / GT</t>
        </is>
      </c>
      <c r="K8659" s="12" t="n">
        <v>520000</v>
      </c>
      <c r="L8659" s="8" t="inlineStr">
        <is>
          <t>Michigan</t>
        </is>
      </c>
      <c r="M8659" s="13" t="n">
        <v>9884.91</v>
      </c>
      <c r="N8659" s="13" t="n">
        <v>7559.98</v>
      </c>
      <c r="O8659" s="8" t="n"/>
    </row>
    <row r="8660">
      <c r="A8660" s="8" t="inlineStr">
        <is>
          <t>CANON-202606-008482</t>
        </is>
      </c>
      <c r="B8660" s="9" t="inlineStr">
        <is>
          <t>2026-06</t>
        </is>
      </c>
      <c r="C8660" s="10" t="n">
        <v>46200</v>
      </c>
      <c r="D8660" s="9" t="inlineStr">
        <is>
          <t>Bound</t>
        </is>
      </c>
      <c r="E8660" s="8" t="inlineStr">
        <is>
          <t>Desmond Bellandi</t>
        </is>
      </c>
      <c r="F8660" s="11" t="n">
        <v>1999</v>
      </c>
      <c r="G8660" s="8" t="inlineStr">
        <is>
          <t>Lamborghini</t>
        </is>
      </c>
      <c r="H8660" s="8" t="inlineStr">
        <is>
          <t>Huracan EVO</t>
        </is>
      </c>
      <c r="I8660" s="8" t="inlineStr">
        <is>
          <t>VV7K5WZYT2BVPC2DL</t>
        </is>
      </c>
      <c r="J8660" s="8" t="inlineStr">
        <is>
          <t>03 - Supercar</t>
        </is>
      </c>
      <c r="K8660" s="12" t="n">
        <v>1905000</v>
      </c>
      <c r="L8660" s="8" t="inlineStr">
        <is>
          <t>Kansas</t>
        </is>
      </c>
      <c r="M8660" s="13" t="n">
        <v>27892.08</v>
      </c>
      <c r="N8660" s="13" t="n">
        <v>21331.86</v>
      </c>
      <c r="O8660" s="8" t="n"/>
    </row>
    <row r="8661">
      <c r="A8661" s="8" t="inlineStr">
        <is>
          <t>CANON-202606-008483</t>
        </is>
      </c>
      <c r="B8661" s="9" t="inlineStr">
        <is>
          <t>2026-06</t>
        </is>
      </c>
      <c r="C8661" s="10" t="n">
        <v>46189</v>
      </c>
      <c r="D8661" s="9" t="inlineStr">
        <is>
          <t>Bound</t>
        </is>
      </c>
      <c r="E8661" s="8" t="inlineStr">
        <is>
          <t>Fenwick Merriweather</t>
        </is>
      </c>
      <c r="F8661" s="11" t="n">
        <v>2003</v>
      </c>
      <c r="G8661" s="8" t="inlineStr">
        <is>
          <t>Singer</t>
        </is>
      </c>
      <c r="H8661" s="8" t="inlineStr">
        <is>
          <t>911 Reimagined</t>
        </is>
      </c>
      <c r="I8661" s="8" t="inlineStr">
        <is>
          <t>T8KDHR86RVSV8D0BV</t>
        </is>
      </c>
      <c r="J8661" s="8" t="inlineStr">
        <is>
          <t>11 - Restomod / Coachbuilt / Bespoke</t>
        </is>
      </c>
      <c r="K8661" s="12" t="n">
        <v>660000</v>
      </c>
      <c r="L8661" s="8" t="inlineStr">
        <is>
          <t>Missouri</t>
        </is>
      </c>
      <c r="M8661" s="13" t="n">
        <v>10296</v>
      </c>
      <c r="N8661" s="13" t="n">
        <v>7874.38</v>
      </c>
      <c r="O8661" s="8" t="n"/>
    </row>
    <row r="8662">
      <c r="A8662" s="8" t="inlineStr">
        <is>
          <t>CANON-202606-008484</t>
        </is>
      </c>
      <c r="B8662" s="9" t="inlineStr">
        <is>
          <t>2026-06</t>
        </is>
      </c>
      <c r="C8662" s="10" t="n">
        <v>46188</v>
      </c>
      <c r="D8662" s="9" t="inlineStr">
        <is>
          <t>Bound</t>
        </is>
      </c>
      <c r="E8662" s="8" t="inlineStr">
        <is>
          <t>Priya Bellandi</t>
        </is>
      </c>
      <c r="F8662" s="11" t="n">
        <v>2020</v>
      </c>
      <c r="G8662" s="8" t="inlineStr">
        <is>
          <t>Aston Martin</t>
        </is>
      </c>
      <c r="H8662" s="8" t="inlineStr">
        <is>
          <t>DB5</t>
        </is>
      </c>
      <c r="I8662" s="8" t="inlineStr">
        <is>
          <t>V3PUL7ZJ4CV3HAJWW</t>
        </is>
      </c>
      <c r="J8662" s="8" t="inlineStr">
        <is>
          <t>07 - Post-War Classic (1946-1972)</t>
        </is>
      </c>
      <c r="K8662" s="12" t="n">
        <v>805000</v>
      </c>
      <c r="L8662" s="8" t="inlineStr">
        <is>
          <t>Colorado</t>
        </is>
      </c>
      <c r="M8662" s="13" t="n">
        <v>7184.25</v>
      </c>
      <c r="N8662" s="13" t="n">
        <v>5494.51</v>
      </c>
      <c r="O8662" s="8" t="n"/>
    </row>
    <row r="8663">
      <c r="A8663" s="8" t="inlineStr">
        <is>
          <t>CANON-202606-008487</t>
        </is>
      </c>
      <c r="B8663" s="9" t="inlineStr">
        <is>
          <t>2026-06</t>
        </is>
      </c>
      <c r="C8663" s="10" t="n">
        <v>46179</v>
      </c>
      <c r="D8663" s="9" t="inlineStr">
        <is>
          <t>Bound</t>
        </is>
      </c>
      <c r="E8663" s="8" t="inlineStr">
        <is>
          <t>Beatrix Thistlewood</t>
        </is>
      </c>
      <c r="F8663" s="11" t="n">
        <v>2004</v>
      </c>
      <c r="G8663" s="8" t="inlineStr">
        <is>
          <t>Bentley</t>
        </is>
      </c>
      <c r="H8663" s="8" t="inlineStr">
        <is>
          <t>4.5 Litre</t>
        </is>
      </c>
      <c r="I8663" s="8" t="inlineStr">
        <is>
          <t>0MFVBSV5W1AFG2UDS</t>
        </is>
      </c>
      <c r="J8663" s="8" t="inlineStr">
        <is>
          <t>06 - Vintage Pre-War (pre-1946)</t>
        </is>
      </c>
      <c r="K8663" s="12" t="n">
        <v>480000</v>
      </c>
      <c r="L8663" s="8" t="inlineStr">
        <is>
          <t>Texas</t>
        </is>
      </c>
      <c r="M8663" s="13" t="n">
        <v>4374.34</v>
      </c>
      <c r="N8663" s="13" t="n">
        <v>3345.5</v>
      </c>
      <c r="O8663" s="8" t="n"/>
    </row>
    <row r="8664">
      <c r="A8664" s="8" t="inlineStr">
        <is>
          <t>CANON-202606-008489</t>
        </is>
      </c>
      <c r="B8664" s="9" t="inlineStr">
        <is>
          <t>2026-06</t>
        </is>
      </c>
      <c r="C8664" s="10" t="n">
        <v>46202</v>
      </c>
      <c r="D8664" s="9" t="inlineStr">
        <is>
          <t>Bound</t>
        </is>
      </c>
      <c r="E8664" s="8" t="inlineStr">
        <is>
          <t>Lorenzo Ashcombe</t>
        </is>
      </c>
      <c r="F8664" s="11" t="n">
        <v>2009</v>
      </c>
      <c r="G8664" s="8" t="inlineStr">
        <is>
          <t>Maserati</t>
        </is>
      </c>
      <c r="H8664" s="8" t="inlineStr">
        <is>
          <t>GranTurismo</t>
        </is>
      </c>
      <c r="I8664" s="8" t="inlineStr">
        <is>
          <t>19529S0N78M0ZPEAW</t>
        </is>
      </c>
      <c r="J8664" s="8" t="inlineStr">
        <is>
          <t>02 - Sports / GT</t>
        </is>
      </c>
      <c r="K8664" s="12" t="n">
        <v>345000</v>
      </c>
      <c r="L8664" s="8" t="inlineStr">
        <is>
          <t>Iowa</t>
        </is>
      </c>
      <c r="M8664" s="13" t="n">
        <v>5370.28</v>
      </c>
      <c r="N8664" s="13" t="n">
        <v>4107.19</v>
      </c>
      <c r="O8664" s="8" t="n"/>
    </row>
    <row r="8665">
      <c r="A8665" s="8" t="inlineStr">
        <is>
          <t>CANON-202606-008490</t>
        </is>
      </c>
      <c r="B8665" s="9" t="inlineStr">
        <is>
          <t>2026-06</t>
        </is>
      </c>
      <c r="C8665" s="10" t="n">
        <v>46202</v>
      </c>
      <c r="D8665" s="9" t="inlineStr">
        <is>
          <t>Bound</t>
        </is>
      </c>
      <c r="E8665" s="8" t="inlineStr">
        <is>
          <t>Saoirse Nakashima</t>
        </is>
      </c>
      <c r="F8665" s="11" t="n">
        <v>2012</v>
      </c>
      <c r="G8665" s="8" t="inlineStr">
        <is>
          <t>McLaren</t>
        </is>
      </c>
      <c r="H8665" s="8" t="inlineStr">
        <is>
          <t>750S</t>
        </is>
      </c>
      <c r="I8665" s="8" t="inlineStr">
        <is>
          <t>90DD5XC0G86HMX7DS</t>
        </is>
      </c>
      <c r="J8665" s="8" t="inlineStr">
        <is>
          <t>03 - Supercar</t>
        </is>
      </c>
      <c r="K8665" s="12" t="n">
        <v>590000</v>
      </c>
      <c r="L8665" s="8" t="inlineStr">
        <is>
          <t>Ohio</t>
        </is>
      </c>
      <c r="M8665" s="13" t="n">
        <v>14699.91</v>
      </c>
      <c r="N8665" s="13" t="n">
        <v>11242.49</v>
      </c>
      <c r="O8665" s="8" t="n"/>
    </row>
    <row r="8666">
      <c r="A8666" s="8" t="inlineStr">
        <is>
          <t>CANON-202606-008491</t>
        </is>
      </c>
      <c r="B8666" s="9" t="inlineStr">
        <is>
          <t>2026-06</t>
        </is>
      </c>
      <c r="C8666" s="10" t="n">
        <v>46187</v>
      </c>
      <c r="D8666" s="9" t="inlineStr">
        <is>
          <t>Bound</t>
        </is>
      </c>
      <c r="E8666" s="8" t="inlineStr">
        <is>
          <t>Sunniva Fairweather</t>
        </is>
      </c>
      <c r="F8666" s="11" t="n">
        <v>1994</v>
      </c>
      <c r="G8666" s="8" t="inlineStr">
        <is>
          <t>Porsche</t>
        </is>
      </c>
      <c r="H8666" s="8" t="inlineStr">
        <is>
          <t>911 Turbo S</t>
        </is>
      </c>
      <c r="I8666" s="8" t="inlineStr">
        <is>
          <t>EXTAB8YSGD0SA89P3</t>
        </is>
      </c>
      <c r="J8666" s="8" t="inlineStr">
        <is>
          <t>02 - Sports / GT</t>
        </is>
      </c>
      <c r="K8666" s="12" t="n">
        <v>535000</v>
      </c>
      <c r="L8666" s="8" t="inlineStr">
        <is>
          <t>Indiana</t>
        </is>
      </c>
      <c r="M8666" s="13" t="n">
        <v>8070.42</v>
      </c>
      <c r="N8666" s="13" t="n">
        <v>6172.26</v>
      </c>
      <c r="O8666" s="8" t="n"/>
    </row>
    <row r="8667">
      <c r="A8667" s="8" t="inlineStr">
        <is>
          <t>CANON-202606-008492</t>
        </is>
      </c>
      <c r="B8667" s="9" t="inlineStr">
        <is>
          <t>2026-06</t>
        </is>
      </c>
      <c r="C8667" s="10" t="n">
        <v>46192</v>
      </c>
      <c r="D8667" s="9" t="inlineStr">
        <is>
          <t>Bound</t>
        </is>
      </c>
      <c r="E8667" s="8" t="inlineStr">
        <is>
          <t>Beatrix Nakashima</t>
        </is>
      </c>
      <c r="F8667" s="11" t="n">
        <v>1994</v>
      </c>
      <c r="G8667" s="8" t="inlineStr">
        <is>
          <t>Bentley</t>
        </is>
      </c>
      <c r="H8667" s="8" t="inlineStr">
        <is>
          <t>Continental GT</t>
        </is>
      </c>
      <c r="I8667" s="8" t="inlineStr">
        <is>
          <t>92TK0AY9XG0TS9KKT</t>
        </is>
      </c>
      <c r="J8667" s="8" t="inlineStr">
        <is>
          <t>02 - Sports / GT</t>
        </is>
      </c>
      <c r="K8667" s="12" t="n">
        <v>465000</v>
      </c>
      <c r="L8667" s="8" t="inlineStr">
        <is>
          <t>Massachusetts</t>
        </is>
      </c>
      <c r="M8667" s="13" t="n">
        <v>8225.24</v>
      </c>
      <c r="N8667" s="13" t="n">
        <v>6290.66</v>
      </c>
      <c r="O8667" s="8" t="n"/>
    </row>
    <row r="8668">
      <c r="A8668" s="8" t="inlineStr">
        <is>
          <t>CANON-202606-008494</t>
        </is>
      </c>
      <c r="B8668" s="9" t="inlineStr">
        <is>
          <t>2026-06</t>
        </is>
      </c>
      <c r="C8668" s="10" t="n">
        <v>46179</v>
      </c>
      <c r="D8668" s="9" t="inlineStr">
        <is>
          <t>Bound</t>
        </is>
      </c>
      <c r="E8668" s="8" t="inlineStr">
        <is>
          <t>Saoirse Nakashima</t>
        </is>
      </c>
      <c r="F8668" s="11" t="n">
        <v>2003</v>
      </c>
      <c r="G8668" s="8" t="inlineStr">
        <is>
          <t>Ferrari</t>
        </is>
      </c>
      <c r="H8668" s="8" t="inlineStr">
        <is>
          <t>SF90 Stradale</t>
        </is>
      </c>
      <c r="I8668" s="8" t="inlineStr">
        <is>
          <t>KEK8C70DBA5MUP0NV</t>
        </is>
      </c>
      <c r="J8668" s="8" t="inlineStr">
        <is>
          <t>03 - Supercar</t>
        </is>
      </c>
      <c r="K8668" s="12" t="n">
        <v>1390000</v>
      </c>
      <c r="L8668" s="8" t="inlineStr">
        <is>
          <t>Texas</t>
        </is>
      </c>
      <c r="M8668" s="13" t="n">
        <v>24128.3</v>
      </c>
      <c r="N8668" s="13" t="n">
        <v>18453.32</v>
      </c>
      <c r="O8668" s="8" t="n"/>
    </row>
    <row r="8669">
      <c r="A8669" s="8" t="inlineStr">
        <is>
          <t>CANON-202606-008496</t>
        </is>
      </c>
      <c r="B8669" s="9" t="inlineStr">
        <is>
          <t>2026-06</t>
        </is>
      </c>
      <c r="C8669" s="10" t="n">
        <v>46203</v>
      </c>
      <c r="D8669" s="9" t="inlineStr">
        <is>
          <t>Bound</t>
        </is>
      </c>
      <c r="E8669" s="8" t="inlineStr">
        <is>
          <t>Beatrix Fairweather</t>
        </is>
      </c>
      <c r="F8669" s="11" t="n">
        <v>2019</v>
      </c>
      <c r="G8669" s="8" t="inlineStr">
        <is>
          <t>Bentley</t>
        </is>
      </c>
      <c r="H8669" s="8" t="inlineStr">
        <is>
          <t>Continental GT</t>
        </is>
      </c>
      <c r="I8669" s="8" t="inlineStr">
        <is>
          <t>6UBJG0E62NMD6WJRD</t>
        </is>
      </c>
      <c r="J8669" s="8" t="inlineStr">
        <is>
          <t>02 - Sports / GT</t>
        </is>
      </c>
      <c r="K8669" s="12" t="n">
        <v>360000</v>
      </c>
      <c r="L8669" s="8" t="inlineStr">
        <is>
          <t>Texas</t>
        </is>
      </c>
      <c r="M8669" s="13" t="n">
        <v>5858.49</v>
      </c>
      <c r="N8669" s="13" t="n">
        <v>4480.57</v>
      </c>
      <c r="O8669" s="8" t="n"/>
    </row>
    <row r="8670">
      <c r="A8670" s="8" t="inlineStr">
        <is>
          <t>CANON-202606-008498</t>
        </is>
      </c>
      <c r="B8670" s="9" t="inlineStr">
        <is>
          <t>2026-06</t>
        </is>
      </c>
      <c r="C8670" s="10" t="n">
        <v>46174</v>
      </c>
      <c r="D8670" s="9" t="inlineStr">
        <is>
          <t>Bound</t>
        </is>
      </c>
      <c r="E8670" s="8" t="inlineStr">
        <is>
          <t>Noor Delacroix</t>
        </is>
      </c>
      <c r="F8670" s="11" t="n">
        <v>2001</v>
      </c>
      <c r="G8670" s="8" t="inlineStr">
        <is>
          <t>Jaguar</t>
        </is>
      </c>
      <c r="H8670" s="8" t="inlineStr">
        <is>
          <t>E-Type Series 1</t>
        </is>
      </c>
      <c r="I8670" s="8" t="inlineStr">
        <is>
          <t>7M5BWYAYU46567WGJ</t>
        </is>
      </c>
      <c r="J8670" s="8" t="inlineStr">
        <is>
          <t>07 - Post-War Classic (1946-1972)</t>
        </is>
      </c>
      <c r="K8670" s="12" t="n">
        <v>620000</v>
      </c>
      <c r="L8670" s="8" t="inlineStr">
        <is>
          <t>Maryland</t>
        </is>
      </c>
      <c r="M8670" s="13" t="n">
        <v>4778.68</v>
      </c>
      <c r="N8670" s="13" t="n">
        <v>3654.73</v>
      </c>
      <c r="O8670" s="8" t="n"/>
    </row>
    <row r="8671">
      <c r="A8671" s="8" t="inlineStr">
        <is>
          <t>CANON-202606-008500</t>
        </is>
      </c>
      <c r="B8671" s="9" t="inlineStr">
        <is>
          <t>2026-06</t>
        </is>
      </c>
      <c r="C8671" s="10" t="n">
        <v>46186</v>
      </c>
      <c r="D8671" s="9" t="inlineStr">
        <is>
          <t>Bound</t>
        </is>
      </c>
      <c r="E8671" s="8" t="inlineStr">
        <is>
          <t>Wilhelmina Underwood</t>
        </is>
      </c>
      <c r="F8671" s="11" t="n">
        <v>1967</v>
      </c>
      <c r="G8671" s="8" t="inlineStr">
        <is>
          <t>Bentley</t>
        </is>
      </c>
      <c r="H8671" s="8" t="inlineStr">
        <is>
          <t>4.5 Litre</t>
        </is>
      </c>
      <c r="I8671" s="8" t="inlineStr">
        <is>
          <t>H7CSEN2EACX1LME95</t>
        </is>
      </c>
      <c r="J8671" s="8" t="inlineStr">
        <is>
          <t>06 - Vintage Pre-War (pre-1946)</t>
        </is>
      </c>
      <c r="K8671" s="12" t="n">
        <v>670000</v>
      </c>
      <c r="L8671" s="8" t="inlineStr">
        <is>
          <t>Alabama</t>
        </is>
      </c>
      <c r="M8671" s="13" t="n">
        <v>6100.79</v>
      </c>
      <c r="N8671" s="13" t="n">
        <v>4665.88</v>
      </c>
      <c r="O8671" s="8" t="n"/>
    </row>
    <row r="8672">
      <c r="A8672" s="8" t="inlineStr">
        <is>
          <t>CANON-202606-008501</t>
        </is>
      </c>
      <c r="B8672" s="9" t="inlineStr">
        <is>
          <t>2026-06</t>
        </is>
      </c>
      <c r="C8672" s="10" t="n">
        <v>46192</v>
      </c>
      <c r="D8672" s="9" t="inlineStr">
        <is>
          <t>Bound</t>
        </is>
      </c>
      <c r="E8672" s="8" t="inlineStr">
        <is>
          <t>Horace Underwood</t>
        </is>
      </c>
      <c r="F8672" s="11" t="n">
        <v>2004</v>
      </c>
      <c r="G8672" s="8" t="inlineStr">
        <is>
          <t>Bentley</t>
        </is>
      </c>
      <c r="H8672" s="8" t="inlineStr">
        <is>
          <t>Continental GT</t>
        </is>
      </c>
      <c r="I8672" s="8" t="inlineStr">
        <is>
          <t>1E2KN9W2MUXRZZ85S</t>
        </is>
      </c>
      <c r="J8672" s="8" t="inlineStr">
        <is>
          <t>02 - Sports / GT</t>
        </is>
      </c>
      <c r="K8672" s="12" t="n">
        <v>335000</v>
      </c>
      <c r="L8672" s="8" t="inlineStr">
        <is>
          <t>Michigan</t>
        </is>
      </c>
      <c r="M8672" s="13" t="n">
        <v>7347.88</v>
      </c>
      <c r="N8672" s="13" t="n">
        <v>5619.66</v>
      </c>
      <c r="O8672" s="8" t="n"/>
    </row>
    <row r="8673">
      <c r="A8673" s="8" t="inlineStr">
        <is>
          <t>CANON-202606-008503</t>
        </is>
      </c>
      <c r="B8673" s="9" t="inlineStr">
        <is>
          <t>2026-06</t>
        </is>
      </c>
      <c r="C8673" s="10" t="n">
        <v>46193</v>
      </c>
      <c r="D8673" s="9" t="inlineStr">
        <is>
          <t>Bound</t>
        </is>
      </c>
      <c r="E8673" s="8" t="inlineStr">
        <is>
          <t>Ingrid Nakashima</t>
        </is>
      </c>
      <c r="F8673" s="11" t="n">
        <v>1961</v>
      </c>
      <c r="G8673" s="8" t="inlineStr">
        <is>
          <t>BMW</t>
        </is>
      </c>
      <c r="H8673" s="8" t="inlineStr">
        <is>
          <t>M8 Competition</t>
        </is>
      </c>
      <c r="I8673" s="8" t="inlineStr">
        <is>
          <t>MF2ESJZCVHLX4LZY4</t>
        </is>
      </c>
      <c r="J8673" s="8" t="inlineStr">
        <is>
          <t>02 - Sports / GT</t>
        </is>
      </c>
      <c r="K8673" s="12" t="n">
        <v>615000</v>
      </c>
      <c r="L8673" s="8" t="inlineStr">
        <is>
          <t>South Carolina</t>
        </is>
      </c>
      <c r="M8673" s="13" t="n">
        <v>9352.639999999999</v>
      </c>
      <c r="N8673" s="13" t="n">
        <v>7152.9</v>
      </c>
      <c r="O8673" s="8" t="n"/>
    </row>
    <row r="8674">
      <c r="A8674" s="8" t="inlineStr">
        <is>
          <t>CANON-202606-008505</t>
        </is>
      </c>
      <c r="B8674" s="9" t="inlineStr">
        <is>
          <t>2026-06</t>
        </is>
      </c>
      <c r="C8674" s="10" t="n">
        <v>46193</v>
      </c>
      <c r="D8674" s="9" t="inlineStr">
        <is>
          <t>Bound</t>
        </is>
      </c>
      <c r="E8674" s="8" t="inlineStr">
        <is>
          <t>Sunniva Kingsford</t>
        </is>
      </c>
      <c r="F8674" s="11" t="n">
        <v>1958</v>
      </c>
      <c r="G8674" s="8" t="inlineStr">
        <is>
          <t>Alfa Romeo</t>
        </is>
      </c>
      <c r="H8674" s="8" t="inlineStr">
        <is>
          <t>8C 2900</t>
        </is>
      </c>
      <c r="I8674" s="8" t="inlineStr">
        <is>
          <t>CPSW7VCGV6KXZKCFV</t>
        </is>
      </c>
      <c r="J8674" s="8" t="inlineStr">
        <is>
          <t>06 - Vintage Pre-War (pre-1946)</t>
        </is>
      </c>
      <c r="K8674" s="12" t="n">
        <v>370000</v>
      </c>
      <c r="L8674" s="8" t="inlineStr">
        <is>
          <t>New York</t>
        </is>
      </c>
      <c r="M8674" s="13" t="n">
        <v>3753.06</v>
      </c>
      <c r="N8674" s="13" t="n">
        <v>2870.34</v>
      </c>
      <c r="O8674" s="8" t="n"/>
    </row>
    <row r="8675">
      <c r="A8675" s="8" t="inlineStr">
        <is>
          <t>CANON-202606-008506</t>
        </is>
      </c>
      <c r="B8675" s="9" t="inlineStr">
        <is>
          <t>2026-06</t>
        </is>
      </c>
      <c r="C8675" s="10" t="n">
        <v>46190</v>
      </c>
      <c r="D8675" s="9" t="inlineStr">
        <is>
          <t>Bound</t>
        </is>
      </c>
      <c r="E8675" s="8" t="inlineStr">
        <is>
          <t>Callum Ashcombe</t>
        </is>
      </c>
      <c r="F8675" s="11" t="n">
        <v>2023</v>
      </c>
      <c r="G8675" s="8" t="inlineStr">
        <is>
          <t>Aston Martin</t>
        </is>
      </c>
      <c r="H8675" s="8" t="inlineStr">
        <is>
          <t>DB12</t>
        </is>
      </c>
      <c r="I8675" s="8" t="inlineStr">
        <is>
          <t>0G2DR8NBRWTZALUNC</t>
        </is>
      </c>
      <c r="J8675" s="8" t="inlineStr">
        <is>
          <t>02 - Sports / GT</t>
        </is>
      </c>
      <c r="K8675" s="12" t="n">
        <v>1845000</v>
      </c>
      <c r="L8675" s="8" t="inlineStr">
        <is>
          <t>Arizona</t>
        </is>
      </c>
      <c r="M8675" s="13" t="n">
        <v>19337.69</v>
      </c>
      <c r="N8675" s="13" t="n">
        <v>14789.47</v>
      </c>
      <c r="O8675" s="8" t="n"/>
    </row>
    <row r="8676">
      <c r="A8676" s="8" t="inlineStr">
        <is>
          <t>CANON-202606-008507</t>
        </is>
      </c>
      <c r="B8676" s="9" t="inlineStr">
        <is>
          <t>2026-06</t>
        </is>
      </c>
      <c r="C8676" s="10" t="n">
        <v>46199</v>
      </c>
      <c r="D8676" s="9" t="inlineStr">
        <is>
          <t>Bound</t>
        </is>
      </c>
      <c r="E8676" s="8" t="inlineStr">
        <is>
          <t>Lorenzo Larsson</t>
        </is>
      </c>
      <c r="F8676" s="11" t="n">
        <v>1977</v>
      </c>
      <c r="G8676" s="8" t="inlineStr">
        <is>
          <t>Maserati</t>
        </is>
      </c>
      <c r="H8676" s="8" t="inlineStr">
        <is>
          <t>GranTurismo</t>
        </is>
      </c>
      <c r="I8676" s="8" t="inlineStr">
        <is>
          <t>3ZMCNHAJN48EH0UNT</t>
        </is>
      </c>
      <c r="J8676" s="8" t="inlineStr">
        <is>
          <t>02 - Sports / GT</t>
        </is>
      </c>
      <c r="K8676" s="12" t="n">
        <v>435000</v>
      </c>
      <c r="L8676" s="8" t="inlineStr">
        <is>
          <t>Pennsylvania</t>
        </is>
      </c>
      <c r="M8676" s="13" t="n">
        <v>6155.66</v>
      </c>
      <c r="N8676" s="13" t="n">
        <v>4707.85</v>
      </c>
      <c r="O8676" s="8" t="n"/>
    </row>
    <row r="8677">
      <c r="A8677" s="8" t="inlineStr">
        <is>
          <t>CANON-202606-008508</t>
        </is>
      </c>
      <c r="B8677" s="9" t="inlineStr">
        <is>
          <t>2026-06</t>
        </is>
      </c>
      <c r="C8677" s="10" t="n">
        <v>46191</v>
      </c>
      <c r="D8677" s="9" t="inlineStr">
        <is>
          <t>Bound</t>
        </is>
      </c>
      <c r="E8677" s="8" t="inlineStr">
        <is>
          <t>Beatrix Ashcombe</t>
        </is>
      </c>
      <c r="F8677" s="11" t="n">
        <v>1984</v>
      </c>
      <c r="G8677" s="8" t="inlineStr">
        <is>
          <t>Maserati</t>
        </is>
      </c>
      <c r="H8677" s="8" t="inlineStr">
        <is>
          <t>GranTurismo</t>
        </is>
      </c>
      <c r="I8677" s="8" t="inlineStr">
        <is>
          <t>32UC85V4MADHWF8B0</t>
        </is>
      </c>
      <c r="J8677" s="8" t="inlineStr">
        <is>
          <t>02 - Sports / GT</t>
        </is>
      </c>
      <c r="K8677" s="12" t="n">
        <v>365000</v>
      </c>
      <c r="L8677" s="8" t="inlineStr">
        <is>
          <t>West Virginia</t>
        </is>
      </c>
      <c r="M8677" s="13" t="n">
        <v>6869.58</v>
      </c>
      <c r="N8677" s="13" t="n">
        <v>5253.85</v>
      </c>
      <c r="O8677" s="8" t="n"/>
    </row>
    <row r="8678">
      <c r="A8678" s="8" t="inlineStr">
        <is>
          <t>CANON-202606-008509</t>
        </is>
      </c>
      <c r="B8678" s="9" t="inlineStr">
        <is>
          <t>2026-06</t>
        </is>
      </c>
      <c r="C8678" s="10" t="n">
        <v>46178</v>
      </c>
      <c r="D8678" s="9" t="inlineStr">
        <is>
          <t>Bound</t>
        </is>
      </c>
      <c r="E8678" s="8" t="inlineStr">
        <is>
          <t>Fitzgerald Farkas</t>
        </is>
      </c>
      <c r="F8678" s="11" t="n">
        <v>2014</v>
      </c>
      <c r="G8678" s="8" t="inlineStr">
        <is>
          <t>Singer</t>
        </is>
      </c>
      <c r="H8678" s="8" t="inlineStr">
        <is>
          <t>911 Reimagined</t>
        </is>
      </c>
      <c r="I8678" s="8" t="inlineStr">
        <is>
          <t>FS9H6RHV36NTF02DN</t>
        </is>
      </c>
      <c r="J8678" s="8" t="inlineStr">
        <is>
          <t>11 - Restomod / Coachbuilt / Bespoke</t>
        </is>
      </c>
      <c r="K8678" s="12" t="n">
        <v>470000</v>
      </c>
      <c r="L8678" s="8" t="inlineStr">
        <is>
          <t>New York</t>
        </is>
      </c>
      <c r="M8678" s="13" t="n">
        <v>9988.83</v>
      </c>
      <c r="N8678" s="13" t="n">
        <v>7639.46</v>
      </c>
      <c r="O8678" s="8" t="n"/>
    </row>
    <row r="8679">
      <c r="A8679" s="8" t="inlineStr">
        <is>
          <t>CANON-202606-008511</t>
        </is>
      </c>
      <c r="B8679" s="9" t="inlineStr">
        <is>
          <t>2026-06</t>
        </is>
      </c>
      <c r="C8679" s="10" t="n">
        <v>46174</v>
      </c>
      <c r="D8679" s="9" t="inlineStr">
        <is>
          <t>Bound</t>
        </is>
      </c>
      <c r="E8679" s="8" t="inlineStr">
        <is>
          <t>Cassius Montoya</t>
        </is>
      </c>
      <c r="F8679" s="11" t="n">
        <v>2023</v>
      </c>
      <c r="G8679" s="8" t="inlineStr">
        <is>
          <t>Porsche</t>
        </is>
      </c>
      <c r="H8679" s="8" t="inlineStr">
        <is>
          <t>911 Turbo S</t>
        </is>
      </c>
      <c r="I8679" s="8" t="inlineStr">
        <is>
          <t>U33R62T9774WHZR84</t>
        </is>
      </c>
      <c r="J8679" s="8" t="inlineStr">
        <is>
          <t>02 - Sports / GT</t>
        </is>
      </c>
      <c r="K8679" s="12" t="n">
        <v>680000</v>
      </c>
      <c r="L8679" s="8" t="inlineStr">
        <is>
          <t>Tennessee</t>
        </is>
      </c>
      <c r="M8679" s="13" t="n">
        <v>8172.83</v>
      </c>
      <c r="N8679" s="13" t="n">
        <v>6250.58</v>
      </c>
      <c r="O8679" s="8" t="n"/>
    </row>
    <row r="8680">
      <c r="A8680" s="8" t="inlineStr">
        <is>
          <t>CANON-202606-008512</t>
        </is>
      </c>
      <c r="B8680" s="9" t="inlineStr">
        <is>
          <t>2026-06</t>
        </is>
      </c>
      <c r="C8680" s="10" t="n">
        <v>46185</v>
      </c>
      <c r="D8680" s="9" t="inlineStr">
        <is>
          <t>Bound</t>
        </is>
      </c>
      <c r="E8680" s="8" t="inlineStr">
        <is>
          <t>Thaddeus Harrington</t>
        </is>
      </c>
      <c r="F8680" s="11" t="n">
        <v>2016</v>
      </c>
      <c r="G8680" s="8" t="inlineStr">
        <is>
          <t>Maserati</t>
        </is>
      </c>
      <c r="H8680" s="8" t="inlineStr">
        <is>
          <t>GranTurismo</t>
        </is>
      </c>
      <c r="I8680" s="8" t="inlineStr">
        <is>
          <t>58NC6MH0V3YANVK37</t>
        </is>
      </c>
      <c r="J8680" s="8" t="inlineStr">
        <is>
          <t>02 - Sports / GT</t>
        </is>
      </c>
      <c r="K8680" s="12" t="n">
        <v>550000</v>
      </c>
      <c r="L8680" s="8" t="inlineStr">
        <is>
          <t>Kansas</t>
        </is>
      </c>
      <c r="M8680" s="13" t="n">
        <v>6542.92</v>
      </c>
      <c r="N8680" s="13" t="n">
        <v>5004.03</v>
      </c>
      <c r="O8680" s="8" t="n"/>
    </row>
    <row r="8681">
      <c r="A8681" s="8" t="inlineStr">
        <is>
          <t>CANON-202606-008513</t>
        </is>
      </c>
      <c r="B8681" s="9" t="inlineStr">
        <is>
          <t>2026-06</t>
        </is>
      </c>
      <c r="C8681" s="10" t="n">
        <v>46190</v>
      </c>
      <c r="D8681" s="9" t="inlineStr">
        <is>
          <t>Bound</t>
        </is>
      </c>
      <c r="E8681" s="8" t="inlineStr">
        <is>
          <t>Mireille Castellanos</t>
        </is>
      </c>
      <c r="F8681" s="11" t="n">
        <v>2022</v>
      </c>
      <c r="G8681" s="8" t="inlineStr">
        <is>
          <t>McLaren</t>
        </is>
      </c>
      <c r="H8681" s="8" t="inlineStr">
        <is>
          <t>750S</t>
        </is>
      </c>
      <c r="I8681" s="8" t="inlineStr">
        <is>
          <t>H25D6JGX0Z7RU6G8G</t>
        </is>
      </c>
      <c r="J8681" s="8" t="inlineStr">
        <is>
          <t>03 - Supercar</t>
        </is>
      </c>
      <c r="K8681" s="12" t="n">
        <v>760000</v>
      </c>
      <c r="L8681" s="8" t="inlineStr">
        <is>
          <t>Maryland</t>
        </is>
      </c>
      <c r="M8681" s="13" t="n">
        <v>12941.51</v>
      </c>
      <c r="N8681" s="13" t="n">
        <v>9897.67</v>
      </c>
      <c r="O8681" s="8" t="n"/>
    </row>
    <row r="8682">
      <c r="A8682" s="8" t="inlineStr">
        <is>
          <t>CANON-202606-008514</t>
        </is>
      </c>
      <c r="B8682" s="9" t="inlineStr">
        <is>
          <t>2026-06</t>
        </is>
      </c>
      <c r="C8682" s="10" t="n">
        <v>46195</v>
      </c>
      <c r="D8682" s="9" t="inlineStr">
        <is>
          <t>Bound</t>
        </is>
      </c>
      <c r="E8682" s="8" t="inlineStr">
        <is>
          <t>Ottilie Delacroix</t>
        </is>
      </c>
      <c r="F8682" s="11" t="n">
        <v>2019</v>
      </c>
      <c r="G8682" s="8" t="inlineStr">
        <is>
          <t>Bentley</t>
        </is>
      </c>
      <c r="H8682" s="8" t="inlineStr">
        <is>
          <t>Continental GT</t>
        </is>
      </c>
      <c r="I8682" s="8" t="inlineStr">
        <is>
          <t>P8TZZ0JBF5SC863R0</t>
        </is>
      </c>
      <c r="J8682" s="8" t="inlineStr">
        <is>
          <t>02 - Sports / GT</t>
        </is>
      </c>
      <c r="K8682" s="12" t="n">
        <v>525000</v>
      </c>
      <c r="L8682" s="8" t="inlineStr">
        <is>
          <t>Rhode Island</t>
        </is>
      </c>
      <c r="M8682" s="13" t="n">
        <v>8820.99</v>
      </c>
      <c r="N8682" s="13" t="n">
        <v>6746.29</v>
      </c>
      <c r="O8682" s="8" t="n"/>
    </row>
    <row r="8683">
      <c r="A8683" s="8" t="inlineStr">
        <is>
          <t>CANON-202606-008515</t>
        </is>
      </c>
      <c r="B8683" s="9" t="inlineStr">
        <is>
          <t>2026-06</t>
        </is>
      </c>
      <c r="C8683" s="10" t="n">
        <v>46202</v>
      </c>
      <c r="D8683" s="9" t="inlineStr">
        <is>
          <t>Bound</t>
        </is>
      </c>
      <c r="E8683" s="8" t="inlineStr">
        <is>
          <t>Desmond Merriweather</t>
        </is>
      </c>
      <c r="F8683" s="11" t="n">
        <v>2008</v>
      </c>
      <c r="G8683" s="8" t="inlineStr">
        <is>
          <t>BMW</t>
        </is>
      </c>
      <c r="H8683" s="8" t="inlineStr">
        <is>
          <t>M8 Competition</t>
        </is>
      </c>
      <c r="I8683" s="8" t="inlineStr">
        <is>
          <t>1PRFH7MF1SD4P1Z60</t>
        </is>
      </c>
      <c r="J8683" s="8" t="inlineStr">
        <is>
          <t>02 - Sports / GT</t>
        </is>
      </c>
      <c r="K8683" s="12" t="n">
        <v>785000</v>
      </c>
      <c r="L8683" s="8" t="inlineStr">
        <is>
          <t>Florida</t>
        </is>
      </c>
      <c r="M8683" s="13" t="n">
        <v>13670.85</v>
      </c>
      <c r="N8683" s="13" t="n">
        <v>10455.47</v>
      </c>
      <c r="O8683" s="8" t="n"/>
    </row>
    <row r="8684">
      <c r="A8684" s="8" t="inlineStr">
        <is>
          <t>CANON-202606-008516</t>
        </is>
      </c>
      <c r="B8684" s="9" t="inlineStr">
        <is>
          <t>2026-06</t>
        </is>
      </c>
      <c r="C8684" s="10" t="n">
        <v>46201</v>
      </c>
      <c r="D8684" s="9" t="inlineStr">
        <is>
          <t>Bound</t>
        </is>
      </c>
      <c r="E8684" s="8" t="inlineStr">
        <is>
          <t>Leopold Chattopadhyay</t>
        </is>
      </c>
      <c r="F8684" s="11" t="n">
        <v>1984</v>
      </c>
      <c r="G8684" s="8" t="inlineStr">
        <is>
          <t>Ferrari</t>
        </is>
      </c>
      <c r="H8684" s="8" t="inlineStr">
        <is>
          <t>296 GTB</t>
        </is>
      </c>
      <c r="I8684" s="8" t="inlineStr">
        <is>
          <t>LHBGTCGP55EPMW26G</t>
        </is>
      </c>
      <c r="J8684" s="8" t="inlineStr">
        <is>
          <t>03 - Supercar</t>
        </is>
      </c>
      <c r="K8684" s="12" t="n">
        <v>1010000</v>
      </c>
      <c r="L8684" s="8" t="inlineStr">
        <is>
          <t>Virginia</t>
        </is>
      </c>
      <c r="M8684" s="13" t="n">
        <v>16617.36</v>
      </c>
      <c r="N8684" s="13" t="n">
        <v>12708.96</v>
      </c>
      <c r="O8684" s="8" t="n"/>
    </row>
    <row r="8685">
      <c r="A8685" s="8" t="inlineStr">
        <is>
          <t>CANON-202606-008517</t>
        </is>
      </c>
      <c r="B8685" s="9" t="inlineStr">
        <is>
          <t>2026-06</t>
        </is>
      </c>
      <c r="C8685" s="10" t="n">
        <v>46181</v>
      </c>
      <c r="D8685" s="9" t="inlineStr">
        <is>
          <t>Bound</t>
        </is>
      </c>
      <c r="E8685" s="8" t="inlineStr">
        <is>
          <t>Anouk Ashcombe</t>
        </is>
      </c>
      <c r="F8685" s="11" t="n">
        <v>1973</v>
      </c>
      <c r="G8685" s="8" t="inlineStr">
        <is>
          <t>Mercedes-Benz</t>
        </is>
      </c>
      <c r="H8685" s="8" t="inlineStr">
        <is>
          <t>280SL Pagoda</t>
        </is>
      </c>
      <c r="I8685" s="8" t="inlineStr">
        <is>
          <t>N9CMRDP23K9Y0VSX5</t>
        </is>
      </c>
      <c r="J8685" s="8" t="inlineStr">
        <is>
          <t>07 - Post-War Classic (1946-1972)</t>
        </is>
      </c>
      <c r="K8685" s="12" t="n">
        <v>610000</v>
      </c>
      <c r="L8685" s="8" t="inlineStr">
        <is>
          <t>New York</t>
        </is>
      </c>
      <c r="M8685" s="13" t="n">
        <v>6334.79</v>
      </c>
      <c r="N8685" s="13" t="n">
        <v>4844.85</v>
      </c>
      <c r="O8685" s="8" t="n"/>
    </row>
    <row r="8686">
      <c r="A8686" s="8" t="inlineStr">
        <is>
          <t>CANON-202606-008518</t>
        </is>
      </c>
      <c r="B8686" s="9" t="inlineStr">
        <is>
          <t>2026-06</t>
        </is>
      </c>
      <c r="C8686" s="10" t="n">
        <v>46201</v>
      </c>
      <c r="D8686" s="9" t="inlineStr">
        <is>
          <t>Bound</t>
        </is>
      </c>
      <c r="E8686" s="8" t="inlineStr">
        <is>
          <t>Mireille Merriweather</t>
        </is>
      </c>
      <c r="F8686" s="11" t="n">
        <v>1996</v>
      </c>
      <c r="G8686" s="8" t="inlineStr">
        <is>
          <t>Porsche</t>
        </is>
      </c>
      <c r="H8686" s="8" t="inlineStr">
        <is>
          <t>911 Turbo S</t>
        </is>
      </c>
      <c r="I8686" s="8" t="inlineStr">
        <is>
          <t>7XZX99F9XE6MVCDD6</t>
        </is>
      </c>
      <c r="J8686" s="8" t="inlineStr">
        <is>
          <t>02 - Sports / GT</t>
        </is>
      </c>
      <c r="K8686" s="12" t="n">
        <v>700000</v>
      </c>
      <c r="L8686" s="8" t="inlineStr">
        <is>
          <t>Hawaii</t>
        </is>
      </c>
      <c r="M8686" s="13" t="n">
        <v>11160.38</v>
      </c>
      <c r="N8686" s="13" t="n">
        <v>8535.459999999999</v>
      </c>
      <c r="O8686" s="8" t="n"/>
    </row>
    <row r="8687">
      <c r="A8687" s="8" t="inlineStr">
        <is>
          <t>CANON-202606-008519</t>
        </is>
      </c>
      <c r="B8687" s="9" t="inlineStr">
        <is>
          <t>2026-06</t>
        </is>
      </c>
      <c r="C8687" s="10" t="n">
        <v>46178</v>
      </c>
      <c r="D8687" s="9" t="inlineStr">
        <is>
          <t>Bound</t>
        </is>
      </c>
      <c r="E8687" s="8" t="inlineStr">
        <is>
          <t>Leopold Castellanos</t>
        </is>
      </c>
      <c r="F8687" s="11" t="n">
        <v>1964</v>
      </c>
      <c r="G8687" s="8" t="inlineStr">
        <is>
          <t>Jaguar</t>
        </is>
      </c>
      <c r="H8687" s="8" t="inlineStr">
        <is>
          <t>E-Type Series 1</t>
        </is>
      </c>
      <c r="I8687" s="8" t="inlineStr">
        <is>
          <t>RZY37GC9E2FSJP1WW</t>
        </is>
      </c>
      <c r="J8687" s="8" t="inlineStr">
        <is>
          <t>07 - Post-War Classic (1946-1972)</t>
        </is>
      </c>
      <c r="K8687" s="12" t="n">
        <v>1950000</v>
      </c>
      <c r="L8687" s="8" t="inlineStr">
        <is>
          <t>New Jersey</t>
        </is>
      </c>
      <c r="M8687" s="13" t="n">
        <v>12722.83</v>
      </c>
      <c r="N8687" s="13" t="n">
        <v>9730.42</v>
      </c>
      <c r="O8687" s="8" t="n"/>
    </row>
    <row r="8688">
      <c r="A8688" s="8" t="inlineStr">
        <is>
          <t>CANON-202606-008520</t>
        </is>
      </c>
      <c r="B8688" s="9" t="inlineStr">
        <is>
          <t>2026-06</t>
        </is>
      </c>
      <c r="C8688" s="10" t="n">
        <v>46183</v>
      </c>
      <c r="D8688" s="9" t="inlineStr">
        <is>
          <t>Bound</t>
        </is>
      </c>
      <c r="E8688" s="8" t="inlineStr">
        <is>
          <t>Cassius Ashcombe</t>
        </is>
      </c>
      <c r="F8688" s="11" t="n">
        <v>1993</v>
      </c>
      <c r="G8688" s="8" t="inlineStr">
        <is>
          <t>Singer</t>
        </is>
      </c>
      <c r="H8688" s="8" t="inlineStr">
        <is>
          <t>911 Reimagined</t>
        </is>
      </c>
      <c r="I8688" s="8" t="inlineStr">
        <is>
          <t>PUZ1JD6J25G5TPM8X</t>
        </is>
      </c>
      <c r="J8688" s="8" t="inlineStr">
        <is>
          <t>11 - Restomod / Coachbuilt / Bespoke</t>
        </is>
      </c>
      <c r="K8688" s="12" t="n">
        <v>625000</v>
      </c>
      <c r="L8688" s="8" t="inlineStr">
        <is>
          <t>Ohio</t>
        </is>
      </c>
      <c r="M8688" s="13" t="n">
        <v>12785.38</v>
      </c>
      <c r="N8688" s="13" t="n">
        <v>9778.26</v>
      </c>
      <c r="O8688" s="8" t="n"/>
    </row>
    <row r="8689">
      <c r="A8689" s="8" t="inlineStr">
        <is>
          <t>CANON-202606-008521</t>
        </is>
      </c>
      <c r="B8689" s="9" t="inlineStr">
        <is>
          <t>2026-06</t>
        </is>
      </c>
      <c r="C8689" s="10" t="n">
        <v>46176</v>
      </c>
      <c r="D8689" s="9" t="inlineStr">
        <is>
          <t>Bound</t>
        </is>
      </c>
      <c r="E8689" s="8" t="inlineStr">
        <is>
          <t>Mireille Rourke</t>
        </is>
      </c>
      <c r="F8689" s="11" t="n">
        <v>1977</v>
      </c>
      <c r="G8689" s="8" t="inlineStr">
        <is>
          <t>Porsche</t>
        </is>
      </c>
      <c r="H8689" s="8" t="inlineStr">
        <is>
          <t>911 Turbo S</t>
        </is>
      </c>
      <c r="I8689" s="8" t="inlineStr">
        <is>
          <t>YL3RP6VRFALJCJ3FJ</t>
        </is>
      </c>
      <c r="J8689" s="8" t="inlineStr">
        <is>
          <t>02 - Sports / GT</t>
        </is>
      </c>
      <c r="K8689" s="12" t="n">
        <v>690000</v>
      </c>
      <c r="L8689" s="8" t="inlineStr">
        <is>
          <t>Arizona</t>
        </is>
      </c>
      <c r="M8689" s="13" t="n">
        <v>8546.889999999999</v>
      </c>
      <c r="N8689" s="13" t="n">
        <v>6536.66</v>
      </c>
      <c r="O8689" s="8" t="n"/>
    </row>
    <row r="8690">
      <c r="A8690" s="8" t="inlineStr">
        <is>
          <t>CANON-202606-008522</t>
        </is>
      </c>
      <c r="B8690" s="9" t="inlineStr">
        <is>
          <t>2026-06</t>
        </is>
      </c>
      <c r="C8690" s="10" t="n">
        <v>46181</v>
      </c>
      <c r="D8690" s="9" t="inlineStr">
        <is>
          <t>Bound</t>
        </is>
      </c>
      <c r="E8690" s="8" t="inlineStr">
        <is>
          <t>Ingrid Underwood</t>
        </is>
      </c>
      <c r="F8690" s="11" t="n">
        <v>1968</v>
      </c>
      <c r="G8690" s="8" t="inlineStr">
        <is>
          <t>Maserati</t>
        </is>
      </c>
      <c r="H8690" s="8" t="inlineStr">
        <is>
          <t>GranTurismo</t>
        </is>
      </c>
      <c r="I8690" s="8" t="inlineStr">
        <is>
          <t>MU1YAKVS1EVL84D4U</t>
        </is>
      </c>
      <c r="J8690" s="8" t="inlineStr">
        <is>
          <t>02 - Sports / GT</t>
        </is>
      </c>
      <c r="K8690" s="12" t="n">
        <v>430000</v>
      </c>
      <c r="L8690" s="8" t="inlineStr">
        <is>
          <t>Delaware</t>
        </is>
      </c>
      <c r="M8690" s="13" t="n">
        <v>7606.13</v>
      </c>
      <c r="N8690" s="13" t="n">
        <v>5817.17</v>
      </c>
      <c r="O8690" s="8" t="n"/>
    </row>
    <row r="8691">
      <c r="A8691" s="8" t="inlineStr">
        <is>
          <t>CANON-202606-008523</t>
        </is>
      </c>
      <c r="B8691" s="9" t="inlineStr">
        <is>
          <t>2026-06</t>
        </is>
      </c>
      <c r="C8691" s="10" t="n">
        <v>46184</v>
      </c>
      <c r="D8691" s="9" t="inlineStr">
        <is>
          <t>Bound</t>
        </is>
      </c>
      <c r="E8691" s="8" t="inlineStr">
        <is>
          <t>Priya Pennington</t>
        </is>
      </c>
      <c r="F8691" s="11" t="n">
        <v>1970</v>
      </c>
      <c r="G8691" s="8" t="inlineStr">
        <is>
          <t>Porsche</t>
        </is>
      </c>
      <c r="H8691" s="8" t="inlineStr">
        <is>
          <t>911 Turbo S</t>
        </is>
      </c>
      <c r="I8691" s="8" t="inlineStr">
        <is>
          <t>VG22H25RH1EK0E72Z</t>
        </is>
      </c>
      <c r="J8691" s="8" t="inlineStr">
        <is>
          <t>02 - Sports / GT</t>
        </is>
      </c>
      <c r="K8691" s="12" t="n">
        <v>195000</v>
      </c>
      <c r="L8691" s="8" t="inlineStr">
        <is>
          <t>South Carolina</t>
        </is>
      </c>
      <c r="M8691" s="13" t="n">
        <v>4197.28</v>
      </c>
      <c r="N8691" s="13" t="n">
        <v>3210.08</v>
      </c>
      <c r="O8691" s="8" t="n"/>
    </row>
    <row r="8692">
      <c r="A8692" s="8" t="inlineStr">
        <is>
          <t>CANON-202606-008524</t>
        </is>
      </c>
      <c r="B8692" s="9" t="inlineStr">
        <is>
          <t>2026-06</t>
        </is>
      </c>
      <c r="C8692" s="10" t="n">
        <v>46189</v>
      </c>
      <c r="D8692" s="9" t="inlineStr">
        <is>
          <t>Bound</t>
        </is>
      </c>
      <c r="E8692" s="8" t="inlineStr">
        <is>
          <t>Noor Fairweather</t>
        </is>
      </c>
      <c r="F8692" s="11" t="n">
        <v>2008</v>
      </c>
      <c r="G8692" s="8" t="inlineStr">
        <is>
          <t>Aston Martin</t>
        </is>
      </c>
      <c r="H8692" s="8" t="inlineStr">
        <is>
          <t>DB5</t>
        </is>
      </c>
      <c r="I8692" s="8" t="inlineStr">
        <is>
          <t>WMCPGMUL3LB3NYJGG</t>
        </is>
      </c>
      <c r="J8692" s="8" t="inlineStr">
        <is>
          <t>07 - Post-War Classic (1946-1972)</t>
        </is>
      </c>
      <c r="K8692" s="12" t="n">
        <v>515000</v>
      </c>
      <c r="L8692" s="8" t="inlineStr">
        <is>
          <t>California</t>
        </is>
      </c>
      <c r="M8692" s="13" t="n">
        <v>5640.71</v>
      </c>
      <c r="N8692" s="13" t="n">
        <v>4314.02</v>
      </c>
      <c r="O8692" s="8" t="n"/>
    </row>
    <row r="8693">
      <c r="A8693" s="8" t="inlineStr">
        <is>
          <t>CANON-202606-008526</t>
        </is>
      </c>
      <c r="B8693" s="9" t="inlineStr">
        <is>
          <t>2026-06</t>
        </is>
      </c>
      <c r="C8693" s="10" t="n">
        <v>46176</v>
      </c>
      <c r="D8693" s="9" t="inlineStr">
        <is>
          <t>Bound</t>
        </is>
      </c>
      <c r="E8693" s="8" t="inlineStr">
        <is>
          <t>Noor Kingsford</t>
        </is>
      </c>
      <c r="F8693" s="11" t="n">
        <v>2017</v>
      </c>
      <c r="G8693" s="8" t="inlineStr">
        <is>
          <t>Porsche</t>
        </is>
      </c>
      <c r="H8693" s="8" t="inlineStr">
        <is>
          <t>911 Turbo S</t>
        </is>
      </c>
      <c r="I8693" s="8" t="inlineStr">
        <is>
          <t>YCCEAT9PLCLZPAUKV</t>
        </is>
      </c>
      <c r="J8693" s="8" t="inlineStr">
        <is>
          <t>02 - Sports / GT</t>
        </is>
      </c>
      <c r="K8693" s="12" t="n">
        <v>375000</v>
      </c>
      <c r="L8693" s="8" t="inlineStr">
        <is>
          <t>Arizona</t>
        </is>
      </c>
      <c r="M8693" s="13" t="n">
        <v>5359.67</v>
      </c>
      <c r="N8693" s="13" t="n">
        <v>4099.08</v>
      </c>
      <c r="O8693" s="8" t="n"/>
    </row>
    <row r="8694">
      <c r="A8694" s="8" t="inlineStr">
        <is>
          <t>CANON-202606-008527</t>
        </is>
      </c>
      <c r="B8694" s="9" t="inlineStr">
        <is>
          <t>2026-06</t>
        </is>
      </c>
      <c r="C8694" s="10" t="n">
        <v>46180</v>
      </c>
      <c r="D8694" s="9" t="inlineStr">
        <is>
          <t>Bound</t>
        </is>
      </c>
      <c r="E8694" s="8" t="inlineStr">
        <is>
          <t>Delphine Fairweather</t>
        </is>
      </c>
      <c r="F8694" s="11" t="n">
        <v>1998</v>
      </c>
      <c r="G8694" s="8" t="inlineStr">
        <is>
          <t>Porsche</t>
        </is>
      </c>
      <c r="H8694" s="8" t="inlineStr">
        <is>
          <t>911 Turbo S</t>
        </is>
      </c>
      <c r="I8694" s="8" t="inlineStr">
        <is>
          <t>DXDUYDMS6U7W3FJZK</t>
        </is>
      </c>
      <c r="J8694" s="8" t="inlineStr">
        <is>
          <t>02 - Sports / GT</t>
        </is>
      </c>
      <c r="K8694" s="12" t="n">
        <v>240000</v>
      </c>
      <c r="L8694" s="8" t="inlineStr">
        <is>
          <t>Texas</t>
        </is>
      </c>
      <c r="M8694" s="13" t="n">
        <v>4790.94</v>
      </c>
      <c r="N8694" s="13" t="n">
        <v>3664.11</v>
      </c>
      <c r="O8694" s="8" t="n"/>
    </row>
    <row r="8695">
      <c r="A8695" s="8" t="inlineStr">
        <is>
          <t>CANON-202606-008529</t>
        </is>
      </c>
      <c r="B8695" s="9" t="inlineStr">
        <is>
          <t>2026-06</t>
        </is>
      </c>
      <c r="C8695" s="10" t="n">
        <v>46197</v>
      </c>
      <c r="D8695" s="9" t="inlineStr">
        <is>
          <t>Bound</t>
        </is>
      </c>
      <c r="E8695" s="8" t="inlineStr">
        <is>
          <t>Desmond Pennington</t>
        </is>
      </c>
      <c r="F8695" s="11" t="n">
        <v>1981</v>
      </c>
      <c r="G8695" s="8" t="inlineStr">
        <is>
          <t>Lamborghini</t>
        </is>
      </c>
      <c r="H8695" s="8" t="inlineStr">
        <is>
          <t>Huracan EVO</t>
        </is>
      </c>
      <c r="I8695" s="8" t="inlineStr">
        <is>
          <t>X2Y17UM3795WLTWEJ</t>
        </is>
      </c>
      <c r="J8695" s="8" t="inlineStr">
        <is>
          <t>03 - Supercar</t>
        </is>
      </c>
      <c r="K8695" s="12" t="n">
        <v>1540000</v>
      </c>
      <c r="L8695" s="8" t="inlineStr">
        <is>
          <t>Kansas</t>
        </is>
      </c>
      <c r="M8695" s="13" t="n">
        <v>22547.92</v>
      </c>
      <c r="N8695" s="13" t="n">
        <v>17244.65</v>
      </c>
      <c r="O8695" s="8" t="n"/>
    </row>
    <row r="8696">
      <c r="A8696" s="8" t="inlineStr">
        <is>
          <t>CANON-202606-008531</t>
        </is>
      </c>
      <c r="B8696" s="9" t="inlineStr">
        <is>
          <t>2026-06</t>
        </is>
      </c>
      <c r="C8696" s="10" t="n">
        <v>46201</v>
      </c>
      <c r="D8696" s="9" t="inlineStr">
        <is>
          <t>Bound</t>
        </is>
      </c>
      <c r="E8696" s="8" t="inlineStr">
        <is>
          <t>Fenwick Underwood</t>
        </is>
      </c>
      <c r="F8696" s="11" t="n">
        <v>2022</v>
      </c>
      <c r="G8696" s="8" t="inlineStr">
        <is>
          <t>BMW</t>
        </is>
      </c>
      <c r="H8696" s="8" t="inlineStr">
        <is>
          <t>M8 Competition</t>
        </is>
      </c>
      <c r="I8696" s="8" t="inlineStr">
        <is>
          <t>WKN38ZP0NK7NFDP0F</t>
        </is>
      </c>
      <c r="J8696" s="8" t="inlineStr">
        <is>
          <t>02 - Sports / GT</t>
        </is>
      </c>
      <c r="K8696" s="12" t="n">
        <v>570000</v>
      </c>
      <c r="L8696" s="8" t="inlineStr">
        <is>
          <t>Colorado</t>
        </is>
      </c>
      <c r="M8696" s="13" t="n">
        <v>7689.62</v>
      </c>
      <c r="N8696" s="13" t="n">
        <v>5881.02</v>
      </c>
      <c r="O8696" s="8" t="n"/>
    </row>
    <row r="8697">
      <c r="A8697" s="8" t="inlineStr">
        <is>
          <t>CANON-202606-008533</t>
        </is>
      </c>
      <c r="B8697" s="9" t="inlineStr">
        <is>
          <t>2026-06</t>
        </is>
      </c>
      <c r="C8697" s="10" t="n">
        <v>46188</v>
      </c>
      <c r="D8697" s="9" t="inlineStr">
        <is>
          <t>Bound</t>
        </is>
      </c>
      <c r="E8697" s="8" t="inlineStr">
        <is>
          <t>Everett Harrington</t>
        </is>
      </c>
      <c r="F8697" s="11" t="n">
        <v>2001</v>
      </c>
      <c r="G8697" s="8" t="inlineStr">
        <is>
          <t>Mercedes-Benz</t>
        </is>
      </c>
      <c r="H8697" s="8" t="inlineStr">
        <is>
          <t>280SL Pagoda</t>
        </is>
      </c>
      <c r="I8697" s="8" t="inlineStr">
        <is>
          <t>L6P1XX07MNJL7KFHM</t>
        </is>
      </c>
      <c r="J8697" s="8" t="inlineStr">
        <is>
          <t>07 - Post-War Classic (1946-1972)</t>
        </is>
      </c>
      <c r="K8697" s="12" t="n">
        <v>600000</v>
      </c>
      <c r="L8697" s="8" t="inlineStr">
        <is>
          <t>Maine</t>
        </is>
      </c>
      <c r="M8697" s="13" t="n">
        <v>5257.36</v>
      </c>
      <c r="N8697" s="13" t="n">
        <v>4020.83</v>
      </c>
      <c r="O8697" s="8" t="n"/>
    </row>
    <row r="8698">
      <c r="A8698" s="8" t="inlineStr">
        <is>
          <t>CANON-202606-008534</t>
        </is>
      </c>
      <c r="B8698" s="9" t="inlineStr">
        <is>
          <t>2026-06</t>
        </is>
      </c>
      <c r="C8698" s="10" t="n">
        <v>46189</v>
      </c>
      <c r="D8698" s="9" t="inlineStr">
        <is>
          <t>Bound</t>
        </is>
      </c>
      <c r="E8698" s="8" t="inlineStr">
        <is>
          <t>Thaddeus Merriweather</t>
        </is>
      </c>
      <c r="F8698" s="11" t="n">
        <v>1971</v>
      </c>
      <c r="G8698" s="8" t="inlineStr">
        <is>
          <t>Porsche</t>
        </is>
      </c>
      <c r="H8698" s="8" t="inlineStr">
        <is>
          <t>911 Turbo S</t>
        </is>
      </c>
      <c r="I8698" s="8" t="inlineStr">
        <is>
          <t>5Z1MBW9NE8F06K0XK</t>
        </is>
      </c>
      <c r="J8698" s="8" t="inlineStr">
        <is>
          <t>02 - Sports / GT</t>
        </is>
      </c>
      <c r="K8698" s="12" t="n">
        <v>780000</v>
      </c>
      <c r="L8698" s="8" t="inlineStr">
        <is>
          <t>California</t>
        </is>
      </c>
      <c r="M8698" s="13" t="n">
        <v>12914.15</v>
      </c>
      <c r="N8698" s="13" t="n">
        <v>9876.74</v>
      </c>
      <c r="O8698" s="8" t="n"/>
    </row>
    <row r="8699">
      <c r="A8699" s="8" t="inlineStr">
        <is>
          <t>CANON-202606-008535</t>
        </is>
      </c>
      <c r="B8699" s="9" t="inlineStr">
        <is>
          <t>2026-06</t>
        </is>
      </c>
      <c r="C8699" s="10" t="n">
        <v>46198</v>
      </c>
      <c r="D8699" s="9" t="inlineStr">
        <is>
          <t>Bound</t>
        </is>
      </c>
      <c r="E8699" s="8" t="inlineStr">
        <is>
          <t>Noor Farkas</t>
        </is>
      </c>
      <c r="F8699" s="11" t="n">
        <v>2001</v>
      </c>
      <c r="G8699" s="8" t="inlineStr">
        <is>
          <t>Porsche</t>
        </is>
      </c>
      <c r="H8699" s="8" t="inlineStr">
        <is>
          <t>911 Turbo S</t>
        </is>
      </c>
      <c r="I8699" s="8" t="inlineStr">
        <is>
          <t>65CF98U3B0S3V97BL</t>
        </is>
      </c>
      <c r="J8699" s="8" t="inlineStr">
        <is>
          <t>02 - Sports / GT</t>
        </is>
      </c>
      <c r="K8699" s="12" t="n">
        <v>450000</v>
      </c>
      <c r="L8699" s="8" t="inlineStr">
        <is>
          <t>Connecticut</t>
        </is>
      </c>
      <c r="M8699" s="13" t="n">
        <v>7132.08</v>
      </c>
      <c r="N8699" s="13" t="n">
        <v>5454.61</v>
      </c>
      <c r="O8699" s="8" t="n"/>
    </row>
    <row r="8700">
      <c r="A8700" s="8" t="inlineStr">
        <is>
          <t>CANON-202606-008537</t>
        </is>
      </c>
      <c r="B8700" s="9" t="inlineStr">
        <is>
          <t>2026-06</t>
        </is>
      </c>
      <c r="C8700" s="10" t="n">
        <v>46197</v>
      </c>
      <c r="D8700" s="9" t="inlineStr">
        <is>
          <t>Bound</t>
        </is>
      </c>
      <c r="E8700" s="8" t="inlineStr">
        <is>
          <t>Delphine Vasquez</t>
        </is>
      </c>
      <c r="F8700" s="11" t="n">
        <v>1985</v>
      </c>
      <c r="G8700" s="8" t="inlineStr">
        <is>
          <t>Jaguar</t>
        </is>
      </c>
      <c r="H8700" s="8" t="inlineStr">
        <is>
          <t>E-Type Series 1</t>
        </is>
      </c>
      <c r="I8700" s="8" t="inlineStr">
        <is>
          <t>1663P7HFY1S7YJKSR</t>
        </is>
      </c>
      <c r="J8700" s="8" t="inlineStr">
        <is>
          <t>07 - Post-War Classic (1946-1972)</t>
        </is>
      </c>
      <c r="K8700" s="12" t="n">
        <v>695000</v>
      </c>
      <c r="L8700" s="8" t="inlineStr">
        <is>
          <t>South Carolina</t>
        </is>
      </c>
      <c r="M8700" s="13" t="n">
        <v>6991.96</v>
      </c>
      <c r="N8700" s="13" t="n">
        <v>5347.45</v>
      </c>
      <c r="O8700" s="8" t="n"/>
    </row>
    <row r="8701">
      <c r="A8701" s="8" t="inlineStr">
        <is>
          <t>CANON-202606-008538</t>
        </is>
      </c>
      <c r="B8701" s="9" t="inlineStr">
        <is>
          <t>2026-06</t>
        </is>
      </c>
      <c r="C8701" s="10" t="n">
        <v>46186</v>
      </c>
      <c r="D8701" s="9" t="inlineStr">
        <is>
          <t>Bound</t>
        </is>
      </c>
      <c r="E8701" s="8" t="inlineStr">
        <is>
          <t>Leopold Ashcombe</t>
        </is>
      </c>
      <c r="F8701" s="11" t="n">
        <v>2016</v>
      </c>
      <c r="G8701" s="8" t="inlineStr">
        <is>
          <t>Aston Martin</t>
        </is>
      </c>
      <c r="H8701" s="8" t="inlineStr">
        <is>
          <t>DB12</t>
        </is>
      </c>
      <c r="I8701" s="8" t="inlineStr">
        <is>
          <t>72EC4E220H8EJW00V</t>
        </is>
      </c>
      <c r="J8701" s="8" t="inlineStr">
        <is>
          <t>02 - Sports / GT</t>
        </is>
      </c>
      <c r="K8701" s="12" t="n">
        <v>1260000</v>
      </c>
      <c r="L8701" s="8" t="inlineStr">
        <is>
          <t>Utah</t>
        </is>
      </c>
      <c r="M8701" s="13" t="n">
        <v>17651.89</v>
      </c>
      <c r="N8701" s="13" t="n">
        <v>13500.17</v>
      </c>
      <c r="O8701" s="8" t="n"/>
    </row>
    <row r="8702">
      <c r="A8702" s="8" t="inlineStr">
        <is>
          <t>CANON-202606-008539</t>
        </is>
      </c>
      <c r="B8702" s="9" t="inlineStr">
        <is>
          <t>2026-06</t>
        </is>
      </c>
      <c r="C8702" s="10" t="n">
        <v>46187</v>
      </c>
      <c r="D8702" s="9" t="inlineStr">
        <is>
          <t>Bound</t>
        </is>
      </c>
      <c r="E8702" s="8" t="inlineStr">
        <is>
          <t>Leopold Okonkwo</t>
        </is>
      </c>
      <c r="F8702" s="11" t="n">
        <v>2013</v>
      </c>
      <c r="G8702" s="8" t="inlineStr">
        <is>
          <t>Lamborghini</t>
        </is>
      </c>
      <c r="H8702" s="8" t="inlineStr">
        <is>
          <t>Huracan EVO</t>
        </is>
      </c>
      <c r="I8702" s="8" t="inlineStr">
        <is>
          <t>LCRS1088BN9BUUCNC</t>
        </is>
      </c>
      <c r="J8702" s="8" t="inlineStr">
        <is>
          <t>03 - Supercar</t>
        </is>
      </c>
      <c r="K8702" s="12" t="n">
        <v>465000</v>
      </c>
      <c r="L8702" s="8" t="inlineStr">
        <is>
          <t>New York</t>
        </is>
      </c>
      <c r="M8702" s="13" t="n">
        <v>12914.72</v>
      </c>
      <c r="N8702" s="13" t="n">
        <v>9877.18</v>
      </c>
      <c r="O8702" s="8" t="n"/>
    </row>
    <row r="8703">
      <c r="A8703" s="8" t="inlineStr">
        <is>
          <t>CANON-202606-008540</t>
        </is>
      </c>
      <c r="B8703" s="9" t="inlineStr">
        <is>
          <t>2026-06</t>
        </is>
      </c>
      <c r="C8703" s="10" t="n">
        <v>46181</v>
      </c>
      <c r="D8703" s="9" t="inlineStr">
        <is>
          <t>Bound</t>
        </is>
      </c>
      <c r="E8703" s="8" t="inlineStr">
        <is>
          <t>Thaddeus Merriweather</t>
        </is>
      </c>
      <c r="F8703" s="11" t="n">
        <v>1959</v>
      </c>
      <c r="G8703" s="8" t="inlineStr">
        <is>
          <t>Ferrari</t>
        </is>
      </c>
      <c r="H8703" s="8" t="inlineStr">
        <is>
          <t>296 GTB</t>
        </is>
      </c>
      <c r="I8703" s="8" t="inlineStr">
        <is>
          <t>4TMG8VVECKV029R1S</t>
        </is>
      </c>
      <c r="J8703" s="8" t="inlineStr">
        <is>
          <t>03 - Supercar</t>
        </is>
      </c>
      <c r="K8703" s="12" t="n">
        <v>870000</v>
      </c>
      <c r="L8703" s="8" t="inlineStr">
        <is>
          <t>Delaware</t>
        </is>
      </c>
      <c r="M8703" s="13" t="n">
        <v>19492.92</v>
      </c>
      <c r="N8703" s="13" t="n">
        <v>14908.19</v>
      </c>
      <c r="O8703" s="8" t="n"/>
    </row>
    <row r="8704">
      <c r="A8704" s="8" t="inlineStr">
        <is>
          <t>CANON-202606-008541</t>
        </is>
      </c>
      <c r="B8704" s="9" t="inlineStr">
        <is>
          <t>2026-06</t>
        </is>
      </c>
      <c r="C8704" s="10" t="n">
        <v>46181</v>
      </c>
      <c r="D8704" s="9" t="inlineStr">
        <is>
          <t>Bound</t>
        </is>
      </c>
      <c r="E8704" s="8" t="inlineStr">
        <is>
          <t>Aurelio Thistlewood</t>
        </is>
      </c>
      <c r="F8704" s="11" t="n">
        <v>1996</v>
      </c>
      <c r="G8704" s="8" t="inlineStr">
        <is>
          <t>Maserati</t>
        </is>
      </c>
      <c r="H8704" s="8" t="inlineStr">
        <is>
          <t>GranTurismo</t>
        </is>
      </c>
      <c r="I8704" s="8" t="inlineStr">
        <is>
          <t>P1A7YFSDDBP2ER8RF</t>
        </is>
      </c>
      <c r="J8704" s="8" t="inlineStr">
        <is>
          <t>02 - Sports / GT</t>
        </is>
      </c>
      <c r="K8704" s="12" t="n">
        <v>440000</v>
      </c>
      <c r="L8704" s="8" t="inlineStr">
        <is>
          <t>South Carolina</t>
        </is>
      </c>
      <c r="M8704" s="13" t="n">
        <v>7720.75</v>
      </c>
      <c r="N8704" s="13" t="n">
        <v>5904.83</v>
      </c>
      <c r="O8704" s="8" t="n"/>
    </row>
    <row r="8705">
      <c r="A8705" s="8" t="inlineStr">
        <is>
          <t>CANON-202606-008542</t>
        </is>
      </c>
      <c r="B8705" s="9" t="inlineStr">
        <is>
          <t>2026-06</t>
        </is>
      </c>
      <c r="C8705" s="10" t="n">
        <v>46190</v>
      </c>
      <c r="D8705" s="9" t="inlineStr">
        <is>
          <t>Bound</t>
        </is>
      </c>
      <c r="E8705" s="8" t="inlineStr">
        <is>
          <t>Priya Okonkwo</t>
        </is>
      </c>
      <c r="F8705" s="11" t="n">
        <v>2000</v>
      </c>
      <c r="G8705" s="8" t="inlineStr">
        <is>
          <t>Porsche</t>
        </is>
      </c>
      <c r="H8705" s="8" t="inlineStr">
        <is>
          <t>911 Turbo S</t>
        </is>
      </c>
      <c r="I8705" s="8" t="inlineStr">
        <is>
          <t>4D7UD565W4UVZC3KP</t>
        </is>
      </c>
      <c r="J8705" s="8" t="inlineStr">
        <is>
          <t>02 - Sports / GT</t>
        </is>
      </c>
      <c r="K8705" s="12" t="n">
        <v>495000</v>
      </c>
      <c r="L8705" s="8" t="inlineStr">
        <is>
          <t>Washington</t>
        </is>
      </c>
      <c r="M8705" s="13" t="n">
        <v>6724.53</v>
      </c>
      <c r="N8705" s="13" t="n">
        <v>5142.92</v>
      </c>
      <c r="O8705" s="8" t="n"/>
    </row>
    <row r="8706">
      <c r="A8706" s="8" t="inlineStr">
        <is>
          <t>CANON-202606-008544</t>
        </is>
      </c>
      <c r="B8706" s="9" t="inlineStr">
        <is>
          <t>2026-06</t>
        </is>
      </c>
      <c r="C8706" s="10" t="n">
        <v>46203</v>
      </c>
      <c r="D8706" s="9" t="inlineStr">
        <is>
          <t>Bound</t>
        </is>
      </c>
      <c r="E8706" s="8" t="inlineStr">
        <is>
          <t>Ingrid Ashcombe</t>
        </is>
      </c>
      <c r="F8706" s="11" t="n">
        <v>1971</v>
      </c>
      <c r="G8706" s="8" t="inlineStr">
        <is>
          <t>Bentley</t>
        </is>
      </c>
      <c r="H8706" s="8" t="inlineStr">
        <is>
          <t>Continental GT</t>
        </is>
      </c>
      <c r="I8706" s="8" t="inlineStr">
        <is>
          <t>FM70XGVLJ8RAC0EZL</t>
        </is>
      </c>
      <c r="J8706" s="8" t="inlineStr">
        <is>
          <t>02 - Sports / GT</t>
        </is>
      </c>
      <c r="K8706" s="12" t="n">
        <v>645000</v>
      </c>
      <c r="L8706" s="8" t="inlineStr">
        <is>
          <t>Nebraska</t>
        </is>
      </c>
      <c r="M8706" s="13" t="n">
        <v>10283.49</v>
      </c>
      <c r="N8706" s="13" t="n">
        <v>7864.81</v>
      </c>
      <c r="O8706" s="8" t="n"/>
    </row>
    <row r="8707">
      <c r="A8707" s="8" t="inlineStr">
        <is>
          <t>CANON-202606-008548</t>
        </is>
      </c>
      <c r="B8707" s="9" t="inlineStr">
        <is>
          <t>2026-06</t>
        </is>
      </c>
      <c r="C8707" s="10" t="n">
        <v>46174</v>
      </c>
      <c r="D8707" s="9" t="inlineStr">
        <is>
          <t>Bound</t>
        </is>
      </c>
      <c r="E8707" s="8" t="inlineStr">
        <is>
          <t>Anouk Harrington</t>
        </is>
      </c>
      <c r="F8707" s="11" t="n">
        <v>2004</v>
      </c>
      <c r="G8707" s="8" t="inlineStr">
        <is>
          <t>Icon</t>
        </is>
      </c>
      <c r="H8707" s="8" t="inlineStr">
        <is>
          <t>Derelict</t>
        </is>
      </c>
      <c r="I8707" s="8" t="inlineStr">
        <is>
          <t>TSBG2F6CH2SEU9F1B</t>
        </is>
      </c>
      <c r="J8707" s="8" t="inlineStr">
        <is>
          <t>11 - Restomod / Coachbuilt / Bespoke</t>
        </is>
      </c>
      <c r="K8707" s="12" t="n">
        <v>1170000</v>
      </c>
      <c r="L8707" s="8" t="inlineStr">
        <is>
          <t>Delaware</t>
        </is>
      </c>
      <c r="M8707" s="13" t="n">
        <v>18764.15</v>
      </c>
      <c r="N8707" s="13" t="n">
        <v>14350.82</v>
      </c>
      <c r="O8707" s="8" t="n"/>
    </row>
    <row r="8708">
      <c r="A8708" s="8" t="inlineStr">
        <is>
          <t>CANON-202606-008549</t>
        </is>
      </c>
      <c r="B8708" s="9" t="inlineStr">
        <is>
          <t>2026-06</t>
        </is>
      </c>
      <c r="C8708" s="10" t="n">
        <v>46197</v>
      </c>
      <c r="D8708" s="9" t="inlineStr">
        <is>
          <t>Bound</t>
        </is>
      </c>
      <c r="E8708" s="8" t="inlineStr">
        <is>
          <t>Anouk Rourke</t>
        </is>
      </c>
      <c r="F8708" s="11" t="n">
        <v>2014</v>
      </c>
      <c r="G8708" s="8" t="inlineStr">
        <is>
          <t>BMW</t>
        </is>
      </c>
      <c r="H8708" s="8" t="inlineStr">
        <is>
          <t>M8 Competition</t>
        </is>
      </c>
      <c r="I8708" s="8" t="inlineStr">
        <is>
          <t>85T46KLT3LCWJ6AJW</t>
        </is>
      </c>
      <c r="J8708" s="8" t="inlineStr">
        <is>
          <t>02 - Sports / GT</t>
        </is>
      </c>
      <c r="K8708" s="12" t="n">
        <v>375000</v>
      </c>
      <c r="L8708" s="8" t="inlineStr">
        <is>
          <t>Kentucky</t>
        </is>
      </c>
      <c r="M8708" s="13" t="n">
        <v>7110.85</v>
      </c>
      <c r="N8708" s="13" t="n">
        <v>5438.38</v>
      </c>
      <c r="O8708" s="8" t="n"/>
    </row>
    <row r="8709">
      <c r="A8709" s="8" t="inlineStr">
        <is>
          <t>CANON-202606-008550</t>
        </is>
      </c>
      <c r="B8709" s="9" t="inlineStr">
        <is>
          <t>2026-06</t>
        </is>
      </c>
      <c r="C8709" s="10" t="n">
        <v>46198</v>
      </c>
      <c r="D8709" s="9" t="inlineStr">
        <is>
          <t>Bound</t>
        </is>
      </c>
      <c r="E8709" s="8" t="inlineStr">
        <is>
          <t>Beatrix Harrington</t>
        </is>
      </c>
      <c r="F8709" s="11" t="n">
        <v>1987</v>
      </c>
      <c r="G8709" s="8" t="inlineStr">
        <is>
          <t>Porsche</t>
        </is>
      </c>
      <c r="H8709" s="8" t="inlineStr">
        <is>
          <t>911 Turbo S</t>
        </is>
      </c>
      <c r="I8709" s="8" t="inlineStr">
        <is>
          <t>6JP8PXF1ZD9EZP3GA</t>
        </is>
      </c>
      <c r="J8709" s="8" t="inlineStr">
        <is>
          <t>02 - Sports / GT</t>
        </is>
      </c>
      <c r="K8709" s="12" t="n">
        <v>455000</v>
      </c>
      <c r="L8709" s="8" t="inlineStr">
        <is>
          <t>Missouri</t>
        </is>
      </c>
      <c r="M8709" s="13" t="n">
        <v>6825</v>
      </c>
      <c r="N8709" s="13" t="n">
        <v>5219.76</v>
      </c>
      <c r="O8709" s="8" t="n"/>
    </row>
    <row r="8710">
      <c r="A8710" s="8" t="inlineStr">
        <is>
          <t>CANON-202606-008551</t>
        </is>
      </c>
      <c r="B8710" s="9" t="inlineStr">
        <is>
          <t>2026-06</t>
        </is>
      </c>
      <c r="C8710" s="10" t="n">
        <v>46189</v>
      </c>
      <c r="D8710" s="9" t="inlineStr">
        <is>
          <t>Bound</t>
        </is>
      </c>
      <c r="E8710" s="8" t="inlineStr">
        <is>
          <t>Sunniva Montoya</t>
        </is>
      </c>
      <c r="F8710" s="11" t="n">
        <v>1974</v>
      </c>
      <c r="G8710" s="8" t="inlineStr">
        <is>
          <t>Bentley</t>
        </is>
      </c>
      <c r="H8710" s="8" t="inlineStr">
        <is>
          <t>Continental GT</t>
        </is>
      </c>
      <c r="I8710" s="8" t="inlineStr">
        <is>
          <t>P1YHUR4GBGP39LNC9</t>
        </is>
      </c>
      <c r="J8710" s="8" t="inlineStr">
        <is>
          <t>02 - Sports / GT</t>
        </is>
      </c>
      <c r="K8710" s="12" t="n">
        <v>195000</v>
      </c>
      <c r="L8710" s="8" t="inlineStr">
        <is>
          <t>Texas</t>
        </is>
      </c>
      <c r="M8710" s="13" t="n">
        <v>3892.64</v>
      </c>
      <c r="N8710" s="13" t="n">
        <v>2977.09</v>
      </c>
      <c r="O8710" s="8" t="n"/>
    </row>
    <row r="8711">
      <c r="A8711" s="8" t="inlineStr">
        <is>
          <t>CANON-202606-008553</t>
        </is>
      </c>
      <c r="B8711" s="9" t="inlineStr">
        <is>
          <t>2026-06</t>
        </is>
      </c>
      <c r="C8711" s="10" t="n">
        <v>46182</v>
      </c>
      <c r="D8711" s="9" t="inlineStr">
        <is>
          <t>Bound</t>
        </is>
      </c>
      <c r="E8711" s="8" t="inlineStr">
        <is>
          <t>Wilhelmina Merriweather</t>
        </is>
      </c>
      <c r="F8711" s="11" t="n">
        <v>2018</v>
      </c>
      <c r="G8711" s="8" t="inlineStr">
        <is>
          <t>Jaguar</t>
        </is>
      </c>
      <c r="H8711" s="8" t="inlineStr">
        <is>
          <t>E-Type Series 1</t>
        </is>
      </c>
      <c r="I8711" s="8" t="inlineStr">
        <is>
          <t>RHVLTTTYS2ELA4P8P</t>
        </is>
      </c>
      <c r="J8711" s="8" t="inlineStr">
        <is>
          <t>07 - Post-War Classic (1946-1972)</t>
        </is>
      </c>
      <c r="K8711" s="12" t="n">
        <v>1045000</v>
      </c>
      <c r="L8711" s="8" t="inlineStr">
        <is>
          <t>Florida</t>
        </is>
      </c>
      <c r="M8711" s="13" t="n">
        <v>10639.28</v>
      </c>
      <c r="N8711" s="13" t="n">
        <v>8136.92</v>
      </c>
      <c r="O8711" s="8" t="n"/>
    </row>
    <row r="8712">
      <c r="A8712" s="8" t="inlineStr">
        <is>
          <t>CANON-202606-008554</t>
        </is>
      </c>
      <c r="B8712" s="9" t="inlineStr">
        <is>
          <t>2026-06</t>
        </is>
      </c>
      <c r="C8712" s="10" t="n">
        <v>46198</v>
      </c>
      <c r="D8712" s="9" t="inlineStr">
        <is>
          <t>Bound</t>
        </is>
      </c>
      <c r="E8712" s="8" t="inlineStr">
        <is>
          <t>Callum Rourke</t>
        </is>
      </c>
      <c r="F8712" s="11" t="n">
        <v>1980</v>
      </c>
      <c r="G8712" s="8" t="inlineStr">
        <is>
          <t>Lamborghini</t>
        </is>
      </c>
      <c r="H8712" s="8" t="inlineStr">
        <is>
          <t>Huracan EVO</t>
        </is>
      </c>
      <c r="I8712" s="8" t="inlineStr">
        <is>
          <t>GHL2D95K1F8KN5DGT</t>
        </is>
      </c>
      <c r="J8712" s="8" t="inlineStr">
        <is>
          <t>03 - Supercar</t>
        </is>
      </c>
      <c r="K8712" s="12" t="n">
        <v>1210000</v>
      </c>
      <c r="L8712" s="8" t="inlineStr">
        <is>
          <t>New York</t>
        </is>
      </c>
      <c r="M8712" s="13" t="n">
        <v>23378.11</v>
      </c>
      <c r="N8712" s="13" t="n">
        <v>17879.58</v>
      </c>
      <c r="O8712" s="8" t="n"/>
    </row>
    <row r="8713">
      <c r="A8713" s="8" t="inlineStr">
        <is>
          <t>CANON-202606-008555</t>
        </is>
      </c>
      <c r="B8713" s="9" t="inlineStr">
        <is>
          <t>2026-06</t>
        </is>
      </c>
      <c r="C8713" s="10" t="n">
        <v>46197</v>
      </c>
      <c r="D8713" s="9" t="inlineStr">
        <is>
          <t>Bound</t>
        </is>
      </c>
      <c r="E8713" s="8" t="inlineStr">
        <is>
          <t>Ingrid Vasquez</t>
        </is>
      </c>
      <c r="F8713" s="11" t="n">
        <v>1959</v>
      </c>
      <c r="G8713" s="8" t="inlineStr">
        <is>
          <t>BMW</t>
        </is>
      </c>
      <c r="H8713" s="8" t="inlineStr">
        <is>
          <t>M8 Competition</t>
        </is>
      </c>
      <c r="I8713" s="8" t="inlineStr">
        <is>
          <t>4PUH83HNFMTXR3FZL</t>
        </is>
      </c>
      <c r="J8713" s="8" t="inlineStr">
        <is>
          <t>02 - Sports / GT</t>
        </is>
      </c>
      <c r="K8713" s="12" t="n">
        <v>775000</v>
      </c>
      <c r="L8713" s="8" t="inlineStr">
        <is>
          <t>Texas</t>
        </is>
      </c>
      <c r="M8713" s="13" t="n">
        <v>10930.42</v>
      </c>
      <c r="N8713" s="13" t="n">
        <v>8359.59</v>
      </c>
      <c r="O8713" s="8" t="n"/>
    </row>
    <row r="8714">
      <c r="A8714" s="8" t="inlineStr">
        <is>
          <t>CANON-202606-008557</t>
        </is>
      </c>
      <c r="B8714" s="9" t="inlineStr">
        <is>
          <t>2026-06</t>
        </is>
      </c>
      <c r="C8714" s="10" t="n">
        <v>46197</v>
      </c>
      <c r="D8714" s="9" t="inlineStr">
        <is>
          <t>Bound</t>
        </is>
      </c>
      <c r="E8714" s="8" t="inlineStr">
        <is>
          <t>Priya Okonkwo</t>
        </is>
      </c>
      <c r="F8714" s="11" t="n">
        <v>2003</v>
      </c>
      <c r="G8714" s="8" t="inlineStr">
        <is>
          <t>Aston Martin</t>
        </is>
      </c>
      <c r="H8714" s="8" t="inlineStr">
        <is>
          <t>DB12</t>
        </is>
      </c>
      <c r="I8714" s="8" t="inlineStr">
        <is>
          <t>7GAE5P8HH1XHMUS1T</t>
        </is>
      </c>
      <c r="J8714" s="8" t="inlineStr">
        <is>
          <t>02 - Sports / GT</t>
        </is>
      </c>
      <c r="K8714" s="12" t="n">
        <v>630000</v>
      </c>
      <c r="L8714" s="8" t="inlineStr">
        <is>
          <t>Nevada</t>
        </is>
      </c>
      <c r="M8714" s="13" t="n">
        <v>9039.91</v>
      </c>
      <c r="N8714" s="13" t="n">
        <v>6913.72</v>
      </c>
      <c r="O8714" s="8" t="n"/>
    </row>
    <row r="8715">
      <c r="A8715" s="8" t="inlineStr">
        <is>
          <t>CANON-202606-008558</t>
        </is>
      </c>
      <c r="B8715" s="9" t="inlineStr">
        <is>
          <t>2026-06</t>
        </is>
      </c>
      <c r="C8715" s="10" t="n">
        <v>46196</v>
      </c>
      <c r="D8715" s="9" t="inlineStr">
        <is>
          <t>Bound</t>
        </is>
      </c>
      <c r="E8715" s="8" t="inlineStr">
        <is>
          <t>Fitzgerald Montoya</t>
        </is>
      </c>
      <c r="F8715" s="11" t="n">
        <v>1981</v>
      </c>
      <c r="G8715" s="8" t="inlineStr">
        <is>
          <t>Mercedes-Benz</t>
        </is>
      </c>
      <c r="H8715" s="8" t="inlineStr">
        <is>
          <t>AMG GT</t>
        </is>
      </c>
      <c r="I8715" s="8" t="inlineStr">
        <is>
          <t>MHXK7CJ739GUBZ3W9</t>
        </is>
      </c>
      <c r="J8715" s="8" t="inlineStr">
        <is>
          <t>02 - Sports / GT</t>
        </is>
      </c>
      <c r="K8715" s="12" t="n">
        <v>240000</v>
      </c>
      <c r="L8715" s="8" t="inlineStr">
        <is>
          <t>California</t>
        </is>
      </c>
      <c r="M8715" s="13" t="n">
        <v>5624.15</v>
      </c>
      <c r="N8715" s="13" t="n">
        <v>4301.35</v>
      </c>
      <c r="O8715" s="8" t="n"/>
    </row>
    <row r="8716">
      <c r="A8716" s="8" t="inlineStr">
        <is>
          <t>CANON-202606-008561</t>
        </is>
      </c>
      <c r="B8716" s="9" t="inlineStr">
        <is>
          <t>2026-06</t>
        </is>
      </c>
      <c r="C8716" s="10" t="n">
        <v>46185</v>
      </c>
      <c r="D8716" s="9" t="inlineStr">
        <is>
          <t>Bound</t>
        </is>
      </c>
      <c r="E8716" s="8" t="inlineStr">
        <is>
          <t>Fenwick Larsson</t>
        </is>
      </c>
      <c r="F8716" s="11" t="n">
        <v>1964</v>
      </c>
      <c r="G8716" s="8" t="inlineStr">
        <is>
          <t>BMW</t>
        </is>
      </c>
      <c r="H8716" s="8" t="inlineStr">
        <is>
          <t>M8 Competition</t>
        </is>
      </c>
      <c r="I8716" s="8" t="inlineStr">
        <is>
          <t>37RPW1VWRNDWZEVC7</t>
        </is>
      </c>
      <c r="J8716" s="8" t="inlineStr">
        <is>
          <t>02 - Sports / GT</t>
        </is>
      </c>
      <c r="K8716" s="12" t="n">
        <v>595000</v>
      </c>
      <c r="L8716" s="8" t="inlineStr">
        <is>
          <t>New Mexico</t>
        </is>
      </c>
      <c r="M8716" s="13" t="n">
        <v>9340.379999999999</v>
      </c>
      <c r="N8716" s="13" t="n">
        <v>7143.52</v>
      </c>
      <c r="O8716" s="8" t="n"/>
    </row>
    <row r="8717">
      <c r="A8717" s="8" t="inlineStr">
        <is>
          <t>CANON-202606-008562</t>
        </is>
      </c>
      <c r="B8717" s="9" t="inlineStr">
        <is>
          <t>2026-06</t>
        </is>
      </c>
      <c r="C8717" s="10" t="n">
        <v>46190</v>
      </c>
      <c r="D8717" s="9" t="inlineStr">
        <is>
          <t>Bound</t>
        </is>
      </c>
      <c r="E8717" s="8" t="inlineStr">
        <is>
          <t>Delphine Ashcombe</t>
        </is>
      </c>
      <c r="F8717" s="11" t="n">
        <v>1976</v>
      </c>
      <c r="G8717" s="8" t="inlineStr">
        <is>
          <t>Mercedes-Benz</t>
        </is>
      </c>
      <c r="H8717" s="8" t="inlineStr">
        <is>
          <t>AMG GT</t>
        </is>
      </c>
      <c r="I8717" s="8" t="inlineStr">
        <is>
          <t>DCK0VTEG6WUU1GNDJ</t>
        </is>
      </c>
      <c r="J8717" s="8" t="inlineStr">
        <is>
          <t>02 - Sports / GT</t>
        </is>
      </c>
      <c r="K8717" s="12" t="n">
        <v>570000</v>
      </c>
      <c r="L8717" s="8" t="inlineStr">
        <is>
          <t>South Dakota</t>
        </is>
      </c>
      <c r="M8717" s="13" t="n">
        <v>7759.53</v>
      </c>
      <c r="N8717" s="13" t="n">
        <v>5934.49</v>
      </c>
      <c r="O8717" s="8" t="n"/>
    </row>
    <row r="8718">
      <c r="A8718" s="8" t="inlineStr">
        <is>
          <t>CANON-202606-008565</t>
        </is>
      </c>
      <c r="B8718" s="9" t="inlineStr">
        <is>
          <t>2026-06</t>
        </is>
      </c>
      <c r="C8718" s="10" t="n">
        <v>46175</v>
      </c>
      <c r="D8718" s="9" t="inlineStr">
        <is>
          <t>Bound</t>
        </is>
      </c>
      <c r="E8718" s="8" t="inlineStr">
        <is>
          <t>Fenwick Underwood</t>
        </is>
      </c>
      <c r="F8718" s="11" t="n">
        <v>2015</v>
      </c>
      <c r="G8718" s="8" t="inlineStr">
        <is>
          <t>Lamborghini</t>
        </is>
      </c>
      <c r="H8718" s="8" t="inlineStr">
        <is>
          <t>Huracan EVO</t>
        </is>
      </c>
      <c r="I8718" s="8" t="inlineStr">
        <is>
          <t>3PS4HRXF509BX2ZCB</t>
        </is>
      </c>
      <c r="J8718" s="8" t="inlineStr">
        <is>
          <t>03 - Supercar</t>
        </is>
      </c>
      <c r="K8718" s="12" t="n">
        <v>805000</v>
      </c>
      <c r="L8718" s="8" t="inlineStr">
        <is>
          <t>California</t>
        </is>
      </c>
      <c r="M8718" s="13" t="n">
        <v>19479.48</v>
      </c>
      <c r="N8718" s="13" t="n">
        <v>14897.91</v>
      </c>
      <c r="O8718" s="8" t="n"/>
    </row>
    <row r="8719">
      <c r="A8719" s="8" t="inlineStr">
        <is>
          <t>CANON-202606-008566</t>
        </is>
      </c>
      <c r="B8719" s="9" t="inlineStr">
        <is>
          <t>2026-06</t>
        </is>
      </c>
      <c r="C8719" s="10" t="n">
        <v>46189</v>
      </c>
      <c r="D8719" s="9" t="inlineStr">
        <is>
          <t>Bound</t>
        </is>
      </c>
      <c r="E8719" s="8" t="inlineStr">
        <is>
          <t>Desmond Kingsford</t>
        </is>
      </c>
      <c r="F8719" s="11" t="n">
        <v>2013</v>
      </c>
      <c r="G8719" s="8" t="inlineStr">
        <is>
          <t>Aston Martin</t>
        </is>
      </c>
      <c r="H8719" s="8" t="inlineStr">
        <is>
          <t>DB12</t>
        </is>
      </c>
      <c r="I8719" s="8" t="inlineStr">
        <is>
          <t>N1SSXMLZ0LCD1J0JP</t>
        </is>
      </c>
      <c r="J8719" s="8" t="inlineStr">
        <is>
          <t>02 - Sports / GT</t>
        </is>
      </c>
      <c r="K8719" s="12" t="n">
        <v>405000</v>
      </c>
      <c r="L8719" s="8" t="inlineStr">
        <is>
          <t>Oklahoma</t>
        </is>
      </c>
      <c r="M8719" s="13" t="n">
        <v>7221.23</v>
      </c>
      <c r="N8719" s="13" t="n">
        <v>5522.8</v>
      </c>
      <c r="O8719" s="8" t="n"/>
    </row>
    <row r="8720">
      <c r="A8720" s="8" t="inlineStr">
        <is>
          <t>CANON-202606-008567</t>
        </is>
      </c>
      <c r="B8720" s="9" t="inlineStr">
        <is>
          <t>2026-06</t>
        </is>
      </c>
      <c r="C8720" s="10" t="n">
        <v>46175</v>
      </c>
      <c r="D8720" s="9" t="inlineStr">
        <is>
          <t>Bound</t>
        </is>
      </c>
      <c r="E8720" s="8" t="inlineStr">
        <is>
          <t>Noor Harrington</t>
        </is>
      </c>
      <c r="F8720" s="11" t="n">
        <v>2019</v>
      </c>
      <c r="G8720" s="8" t="inlineStr">
        <is>
          <t>Ferrari</t>
        </is>
      </c>
      <c r="H8720" s="8" t="inlineStr">
        <is>
          <t>275 GTB/4</t>
        </is>
      </c>
      <c r="I8720" s="8" t="inlineStr">
        <is>
          <t>FP20C8FF562558AJM</t>
        </is>
      </c>
      <c r="J8720" s="8" t="inlineStr">
        <is>
          <t>07 - Post-War Classic (1946-1972)</t>
        </is>
      </c>
      <c r="K8720" s="12" t="n">
        <v>410000</v>
      </c>
      <c r="L8720" s="8" t="inlineStr">
        <is>
          <t>New York</t>
        </is>
      </c>
      <c r="M8720" s="13" t="n">
        <v>4752.91</v>
      </c>
      <c r="N8720" s="13" t="n">
        <v>3635.03</v>
      </c>
      <c r="O8720" s="8" t="n"/>
    </row>
    <row r="8721">
      <c r="A8721" s="8" t="inlineStr">
        <is>
          <t>CANON-202606-008568</t>
        </is>
      </c>
      <c r="B8721" s="9" t="inlineStr">
        <is>
          <t>2026-06</t>
        </is>
      </c>
      <c r="C8721" s="10" t="n">
        <v>46193</v>
      </c>
      <c r="D8721" s="9" t="inlineStr">
        <is>
          <t>Bound</t>
        </is>
      </c>
      <c r="E8721" s="8" t="inlineStr">
        <is>
          <t>Emiliano Pennington</t>
        </is>
      </c>
      <c r="F8721" s="11" t="n">
        <v>1957</v>
      </c>
      <c r="G8721" s="8" t="inlineStr">
        <is>
          <t>Bentley</t>
        </is>
      </c>
      <c r="H8721" s="8" t="inlineStr">
        <is>
          <t>Continental GT</t>
        </is>
      </c>
      <c r="I8721" s="8" t="inlineStr">
        <is>
          <t>40WCBKX7Z7PPS1A17</t>
        </is>
      </c>
      <c r="J8721" s="8" t="inlineStr">
        <is>
          <t>02 - Sports / GT</t>
        </is>
      </c>
      <c r="K8721" s="12" t="n">
        <v>1030000</v>
      </c>
      <c r="L8721" s="8" t="inlineStr">
        <is>
          <t>Georgia</t>
        </is>
      </c>
      <c r="M8721" s="13" t="n">
        <v>11971.32</v>
      </c>
      <c r="N8721" s="13" t="n">
        <v>9155.67</v>
      </c>
      <c r="O8721" s="8" t="n"/>
    </row>
    <row r="8722">
      <c r="A8722" s="8" t="inlineStr">
        <is>
          <t>CANON-202606-008571</t>
        </is>
      </c>
      <c r="B8722" s="9" t="inlineStr">
        <is>
          <t>2026-06</t>
        </is>
      </c>
      <c r="C8722" s="10" t="n">
        <v>46174</v>
      </c>
      <c r="D8722" s="9" t="inlineStr">
        <is>
          <t>Bound</t>
        </is>
      </c>
      <c r="E8722" s="8" t="inlineStr">
        <is>
          <t>Everett Castellanos</t>
        </is>
      </c>
      <c r="F8722" s="11" t="n">
        <v>1982</v>
      </c>
      <c r="G8722" s="8" t="inlineStr">
        <is>
          <t>Ferrari</t>
        </is>
      </c>
      <c r="H8722" s="8" t="inlineStr">
        <is>
          <t>275 GTB/4</t>
        </is>
      </c>
      <c r="I8722" s="8" t="inlineStr">
        <is>
          <t>7N4SXC87SVHMJF9MZ</t>
        </is>
      </c>
      <c r="J8722" s="8" t="inlineStr">
        <is>
          <t>07 - Post-War Classic (1946-1972)</t>
        </is>
      </c>
      <c r="K8722" s="12" t="n">
        <v>1690000</v>
      </c>
      <c r="L8722" s="8" t="inlineStr">
        <is>
          <t>Washington</t>
        </is>
      </c>
      <c r="M8722" s="13" t="n">
        <v>11632.3</v>
      </c>
      <c r="N8722" s="13" t="n">
        <v>8896.379999999999</v>
      </c>
      <c r="O8722" s="8" t="n"/>
    </row>
    <row r="8723">
      <c r="A8723" s="8" t="inlineStr">
        <is>
          <t>CANON-202606-008572</t>
        </is>
      </c>
      <c r="B8723" s="9" t="inlineStr">
        <is>
          <t>2026-06</t>
        </is>
      </c>
      <c r="C8723" s="10" t="n">
        <v>46179</v>
      </c>
      <c r="D8723" s="9" t="inlineStr">
        <is>
          <t>Bound</t>
        </is>
      </c>
      <c r="E8723" s="8" t="inlineStr">
        <is>
          <t>Aurelio Vandermeer</t>
        </is>
      </c>
      <c r="F8723" s="11" t="n">
        <v>2011</v>
      </c>
      <c r="G8723" s="8" t="inlineStr">
        <is>
          <t>Porsche</t>
        </is>
      </c>
      <c r="H8723" s="8" t="inlineStr">
        <is>
          <t>911 Turbo S</t>
        </is>
      </c>
      <c r="I8723" s="8" t="inlineStr">
        <is>
          <t>52EJGS35SMEEKF9K5</t>
        </is>
      </c>
      <c r="J8723" s="8" t="inlineStr">
        <is>
          <t>02 - Sports / GT</t>
        </is>
      </c>
      <c r="K8723" s="12" t="n">
        <v>460000</v>
      </c>
      <c r="L8723" s="8" t="inlineStr">
        <is>
          <t>Massachusetts</t>
        </is>
      </c>
      <c r="M8723" s="13" t="n">
        <v>8136.79</v>
      </c>
      <c r="N8723" s="13" t="n">
        <v>6223.02</v>
      </c>
      <c r="O8723" s="8" t="n"/>
    </row>
    <row r="8724">
      <c r="A8724" s="8" t="inlineStr">
        <is>
          <t>CANON-202606-008573</t>
        </is>
      </c>
      <c r="B8724" s="9" t="inlineStr">
        <is>
          <t>2026-06</t>
        </is>
      </c>
      <c r="C8724" s="10" t="n">
        <v>46182</v>
      </c>
      <c r="D8724" s="9" t="inlineStr">
        <is>
          <t>Bound</t>
        </is>
      </c>
      <c r="E8724" s="8" t="inlineStr">
        <is>
          <t>Marisol Underwood</t>
        </is>
      </c>
      <c r="F8724" s="11" t="n">
        <v>1968</v>
      </c>
      <c r="G8724" s="8" t="inlineStr">
        <is>
          <t>Bentley</t>
        </is>
      </c>
      <c r="H8724" s="8" t="inlineStr">
        <is>
          <t>Continental GT</t>
        </is>
      </c>
      <c r="I8724" s="8" t="inlineStr">
        <is>
          <t>X0XABVWG76UJETFPM</t>
        </is>
      </c>
      <c r="J8724" s="8" t="inlineStr">
        <is>
          <t>02 - Sports / GT</t>
        </is>
      </c>
      <c r="K8724" s="12" t="n">
        <v>765000</v>
      </c>
      <c r="L8724" s="8" t="inlineStr">
        <is>
          <t>Connecticut</t>
        </is>
      </c>
      <c r="M8724" s="13" t="n">
        <v>10507.92</v>
      </c>
      <c r="N8724" s="13" t="n">
        <v>8036.46</v>
      </c>
      <c r="O8724" s="8" t="n"/>
    </row>
    <row r="8725">
      <c r="A8725" s="8" t="inlineStr">
        <is>
          <t>CANON-202606-008576</t>
        </is>
      </c>
      <c r="B8725" s="9" t="inlineStr">
        <is>
          <t>2026-06</t>
        </is>
      </c>
      <c r="C8725" s="10" t="n">
        <v>46178</v>
      </c>
      <c r="D8725" s="9" t="inlineStr">
        <is>
          <t>Bound</t>
        </is>
      </c>
      <c r="E8725" s="8" t="inlineStr">
        <is>
          <t>Emiliano Chattopadhyay</t>
        </is>
      </c>
      <c r="F8725" s="11" t="n">
        <v>2000</v>
      </c>
      <c r="G8725" s="8" t="inlineStr">
        <is>
          <t>Maserati</t>
        </is>
      </c>
      <c r="H8725" s="8" t="inlineStr">
        <is>
          <t>GranTurismo</t>
        </is>
      </c>
      <c r="I8725" s="8" t="inlineStr">
        <is>
          <t>98ZJJ6UAYAM3TAH41</t>
        </is>
      </c>
      <c r="J8725" s="8" t="inlineStr">
        <is>
          <t>02 - Sports / GT</t>
        </is>
      </c>
      <c r="K8725" s="12" t="n">
        <v>1880000</v>
      </c>
      <c r="L8725" s="8" t="inlineStr">
        <is>
          <t>Massachusetts</t>
        </is>
      </c>
      <c r="M8725" s="13" t="n">
        <v>24386.79</v>
      </c>
      <c r="N8725" s="13" t="n">
        <v>18651.02</v>
      </c>
      <c r="O8725" s="8" t="n"/>
    </row>
    <row r="8726">
      <c r="A8726" s="8" t="inlineStr">
        <is>
          <t>CANON-202606-008577</t>
        </is>
      </c>
      <c r="B8726" s="9" t="inlineStr">
        <is>
          <t>2026-06</t>
        </is>
      </c>
      <c r="C8726" s="10" t="n">
        <v>46197</v>
      </c>
      <c r="D8726" s="9" t="inlineStr">
        <is>
          <t>Bound</t>
        </is>
      </c>
      <c r="E8726" s="8" t="inlineStr">
        <is>
          <t>Desmond Castellanos</t>
        </is>
      </c>
      <c r="F8726" s="11" t="n">
        <v>1969</v>
      </c>
      <c r="G8726" s="8" t="inlineStr">
        <is>
          <t>Jaguar</t>
        </is>
      </c>
      <c r="H8726" s="8" t="inlineStr">
        <is>
          <t>E-Type Series 1</t>
        </is>
      </c>
      <c r="I8726" s="8" t="inlineStr">
        <is>
          <t>DPN81XSMPWWGN015B</t>
        </is>
      </c>
      <c r="J8726" s="8" t="inlineStr">
        <is>
          <t>07 - Post-War Classic (1946-1972)</t>
        </is>
      </c>
      <c r="K8726" s="12" t="n">
        <v>470000</v>
      </c>
      <c r="L8726" s="8" t="inlineStr">
        <is>
          <t>Alaska</t>
        </is>
      </c>
      <c r="M8726" s="13" t="n">
        <v>4852.53</v>
      </c>
      <c r="N8726" s="13" t="n">
        <v>3711.21</v>
      </c>
      <c r="O8726" s="8" t="n"/>
    </row>
    <row r="8727">
      <c r="A8727" s="8" t="inlineStr">
        <is>
          <t>CANON-202606-008578</t>
        </is>
      </c>
      <c r="B8727" s="9" t="inlineStr">
        <is>
          <t>2026-06</t>
        </is>
      </c>
      <c r="C8727" s="10" t="n">
        <v>46180</v>
      </c>
      <c r="D8727" s="9" t="inlineStr">
        <is>
          <t>Bound</t>
        </is>
      </c>
      <c r="E8727" s="8" t="inlineStr">
        <is>
          <t>Thaddeus Bellandi</t>
        </is>
      </c>
      <c r="F8727" s="11" t="n">
        <v>1973</v>
      </c>
      <c r="G8727" s="8" t="inlineStr">
        <is>
          <t>Porsche</t>
        </is>
      </c>
      <c r="H8727" s="8" t="inlineStr">
        <is>
          <t>911 Turbo S</t>
        </is>
      </c>
      <c r="I8727" s="8" t="inlineStr">
        <is>
          <t>8AGBY81S9AG4W2M4B</t>
        </is>
      </c>
      <c r="J8727" s="8" t="inlineStr">
        <is>
          <t>02 - Sports / GT</t>
        </is>
      </c>
      <c r="K8727" s="12" t="n">
        <v>475000</v>
      </c>
      <c r="L8727" s="8" t="inlineStr">
        <is>
          <t>Florida</t>
        </is>
      </c>
      <c r="M8727" s="13" t="n">
        <v>9544.809999999999</v>
      </c>
      <c r="N8727" s="13" t="n">
        <v>7299.87</v>
      </c>
      <c r="O8727" s="8" t="n"/>
    </row>
    <row r="8728">
      <c r="A8728" s="8" t="inlineStr">
        <is>
          <t>CANON-202606-008579</t>
        </is>
      </c>
      <c r="B8728" s="9" t="inlineStr">
        <is>
          <t>2026-06</t>
        </is>
      </c>
      <c r="C8728" s="10" t="n">
        <v>46177</v>
      </c>
      <c r="D8728" s="9" t="inlineStr">
        <is>
          <t>Bound</t>
        </is>
      </c>
      <c r="E8728" s="8" t="inlineStr">
        <is>
          <t>Desmond Montoya</t>
        </is>
      </c>
      <c r="F8728" s="11" t="n">
        <v>2024</v>
      </c>
      <c r="G8728" s="8" t="inlineStr">
        <is>
          <t>Mercedes-Benz</t>
        </is>
      </c>
      <c r="H8728" s="8" t="inlineStr">
        <is>
          <t>AMG GT</t>
        </is>
      </c>
      <c r="I8728" s="8" t="inlineStr">
        <is>
          <t>4GCDU954GLVY94D62</t>
        </is>
      </c>
      <c r="J8728" s="8" t="inlineStr">
        <is>
          <t>02 - Sports / GT</t>
        </is>
      </c>
      <c r="K8728" s="12" t="n">
        <v>500000</v>
      </c>
      <c r="L8728" s="8" t="inlineStr">
        <is>
          <t>Kentucky</t>
        </is>
      </c>
      <c r="M8728" s="13" t="n">
        <v>8216.98</v>
      </c>
      <c r="N8728" s="13" t="n">
        <v>6284.35</v>
      </c>
      <c r="O8728" s="8" t="n"/>
    </row>
    <row r="8729">
      <c r="A8729" s="8" t="inlineStr">
        <is>
          <t>CANON-202606-008580</t>
        </is>
      </c>
      <c r="B8729" s="9" t="inlineStr">
        <is>
          <t>2026-06</t>
        </is>
      </c>
      <c r="C8729" s="10" t="n">
        <v>46178</v>
      </c>
      <c r="D8729" s="9" t="inlineStr">
        <is>
          <t>Bound</t>
        </is>
      </c>
      <c r="E8729" s="8" t="inlineStr">
        <is>
          <t>Priya Ashcombe</t>
        </is>
      </c>
      <c r="F8729" s="11" t="n">
        <v>1992</v>
      </c>
      <c r="G8729" s="8" t="inlineStr">
        <is>
          <t>Mercedes-Benz</t>
        </is>
      </c>
      <c r="H8729" s="8" t="inlineStr">
        <is>
          <t>AMG GT</t>
        </is>
      </c>
      <c r="I8729" s="8" t="inlineStr">
        <is>
          <t>220MBVC3B596NTR02</t>
        </is>
      </c>
      <c r="J8729" s="8" t="inlineStr">
        <is>
          <t>02 - Sports / GT</t>
        </is>
      </c>
      <c r="K8729" s="12" t="n">
        <v>170000</v>
      </c>
      <c r="L8729" s="8" t="inlineStr">
        <is>
          <t>New Jersey</t>
        </is>
      </c>
      <c r="M8729" s="13" t="n">
        <v>2685.36</v>
      </c>
      <c r="N8729" s="13" t="n">
        <v>2053.76</v>
      </c>
      <c r="O8729" s="8" t="n"/>
    </row>
    <row r="8730">
      <c r="A8730" s="8" t="inlineStr">
        <is>
          <t>CANON-202606-008581</t>
        </is>
      </c>
      <c r="B8730" s="9" t="inlineStr">
        <is>
          <t>2026-06</t>
        </is>
      </c>
      <c r="C8730" s="10" t="n">
        <v>46175</v>
      </c>
      <c r="D8730" s="9" t="inlineStr">
        <is>
          <t>Bound</t>
        </is>
      </c>
      <c r="E8730" s="8" t="inlineStr">
        <is>
          <t>Emiliano Delacroix</t>
        </is>
      </c>
      <c r="F8730" s="11" t="n">
        <v>1967</v>
      </c>
      <c r="G8730" s="8" t="inlineStr">
        <is>
          <t>McLaren</t>
        </is>
      </c>
      <c r="H8730" s="8" t="inlineStr">
        <is>
          <t>750S</t>
        </is>
      </c>
      <c r="I8730" s="8" t="inlineStr">
        <is>
          <t>K7J5MMXG3LK7TEP7G</t>
        </is>
      </c>
      <c r="J8730" s="8" t="inlineStr">
        <is>
          <t>03 - Supercar</t>
        </is>
      </c>
      <c r="K8730" s="12" t="n">
        <v>525000</v>
      </c>
      <c r="L8730" s="8" t="inlineStr">
        <is>
          <t>California</t>
        </is>
      </c>
      <c r="M8730" s="13" t="n">
        <v>12704.01</v>
      </c>
      <c r="N8730" s="13" t="n">
        <v>9716.030000000001</v>
      </c>
      <c r="O8730" s="8" t="n"/>
    </row>
    <row r="8731">
      <c r="A8731" s="8" t="inlineStr">
        <is>
          <t>CANON-202606-008583</t>
        </is>
      </c>
      <c r="B8731" s="9" t="inlineStr">
        <is>
          <t>2026-06</t>
        </is>
      </c>
      <c r="C8731" s="10" t="n">
        <v>46188</v>
      </c>
      <c r="D8731" s="9" t="inlineStr">
        <is>
          <t>Bound</t>
        </is>
      </c>
      <c r="E8731" s="8" t="inlineStr">
        <is>
          <t>Priya Kingsford</t>
        </is>
      </c>
      <c r="F8731" s="11" t="n">
        <v>1959</v>
      </c>
      <c r="G8731" s="8" t="inlineStr">
        <is>
          <t>Maserati</t>
        </is>
      </c>
      <c r="H8731" s="8" t="inlineStr">
        <is>
          <t>GranTurismo</t>
        </is>
      </c>
      <c r="I8731" s="8" t="inlineStr">
        <is>
          <t>XY3S9G171XN3D1P2K</t>
        </is>
      </c>
      <c r="J8731" s="8" t="inlineStr">
        <is>
          <t>02 - Sports / GT</t>
        </is>
      </c>
      <c r="K8731" s="12" t="n">
        <v>1005000</v>
      </c>
      <c r="L8731" s="8" t="inlineStr">
        <is>
          <t>Texas</t>
        </is>
      </c>
      <c r="M8731" s="13" t="n">
        <v>11993.63</v>
      </c>
      <c r="N8731" s="13" t="n">
        <v>9172.73</v>
      </c>
      <c r="O8731" s="8" t="n"/>
    </row>
    <row r="8732">
      <c r="A8732" s="8" t="inlineStr">
        <is>
          <t>CANON-202606-008584</t>
        </is>
      </c>
      <c r="B8732" s="9" t="inlineStr">
        <is>
          <t>2026-06</t>
        </is>
      </c>
      <c r="C8732" s="10" t="n">
        <v>46189</v>
      </c>
      <c r="D8732" s="9" t="inlineStr">
        <is>
          <t>Bound</t>
        </is>
      </c>
      <c r="E8732" s="8" t="inlineStr">
        <is>
          <t>Priya Vasquez</t>
        </is>
      </c>
      <c r="F8732" s="11" t="n">
        <v>1979</v>
      </c>
      <c r="G8732" s="8" t="inlineStr">
        <is>
          <t>Aston Martin</t>
        </is>
      </c>
      <c r="H8732" s="8" t="inlineStr">
        <is>
          <t>DB12</t>
        </is>
      </c>
      <c r="I8732" s="8" t="inlineStr">
        <is>
          <t>LUCFRSNF3X86CC0KF</t>
        </is>
      </c>
      <c r="J8732" s="8" t="inlineStr">
        <is>
          <t>02 - Sports / GT</t>
        </is>
      </c>
      <c r="K8732" s="12" t="n">
        <v>1025000</v>
      </c>
      <c r="L8732" s="8" t="inlineStr">
        <is>
          <t>Vermont</t>
        </is>
      </c>
      <c r="M8732" s="13" t="n">
        <v>12976.89</v>
      </c>
      <c r="N8732" s="13" t="n">
        <v>9924.73</v>
      </c>
      <c r="O8732" s="8" t="n"/>
    </row>
    <row r="8733">
      <c r="A8733" s="8" t="inlineStr">
        <is>
          <t>CANON-202606-008585</t>
        </is>
      </c>
      <c r="B8733" s="9" t="inlineStr">
        <is>
          <t>2026-06</t>
        </is>
      </c>
      <c r="C8733" s="10" t="n">
        <v>46201</v>
      </c>
      <c r="D8733" s="9" t="inlineStr">
        <is>
          <t>Bound</t>
        </is>
      </c>
      <c r="E8733" s="8" t="inlineStr">
        <is>
          <t>Horace Montoya</t>
        </is>
      </c>
      <c r="F8733" s="11" t="n">
        <v>1957</v>
      </c>
      <c r="G8733" s="8" t="inlineStr">
        <is>
          <t>Ferrari</t>
        </is>
      </c>
      <c r="H8733" s="8" t="inlineStr">
        <is>
          <t>275 GTB/4</t>
        </is>
      </c>
      <c r="I8733" s="8" t="inlineStr">
        <is>
          <t>7VDNVVXXXVB6TPRA9</t>
        </is>
      </c>
      <c r="J8733" s="8" t="inlineStr">
        <is>
          <t>07 - Post-War Classic (1946-1972)</t>
        </is>
      </c>
      <c r="K8733" s="12" t="n">
        <v>250000</v>
      </c>
      <c r="L8733" s="8" t="inlineStr">
        <is>
          <t>Minnesota</t>
        </is>
      </c>
      <c r="M8733" s="13" t="n">
        <v>2988.68</v>
      </c>
      <c r="N8733" s="13" t="n">
        <v>2285.74</v>
      </c>
      <c r="O8733" s="8" t="n"/>
    </row>
    <row r="8734">
      <c r="A8734" s="8" t="inlineStr">
        <is>
          <t>CANON-202606-008587</t>
        </is>
      </c>
      <c r="B8734" s="9" t="inlineStr">
        <is>
          <t>2026-06</t>
        </is>
      </c>
      <c r="C8734" s="10" t="n">
        <v>46199</v>
      </c>
      <c r="D8734" s="9" t="inlineStr">
        <is>
          <t>Bound</t>
        </is>
      </c>
      <c r="E8734" s="8" t="inlineStr">
        <is>
          <t>Delphine Underwood</t>
        </is>
      </c>
      <c r="F8734" s="11" t="n">
        <v>1971</v>
      </c>
      <c r="G8734" s="8" t="inlineStr">
        <is>
          <t>Porsche</t>
        </is>
      </c>
      <c r="H8734" s="8" t="inlineStr">
        <is>
          <t>911 Turbo S</t>
        </is>
      </c>
      <c r="I8734" s="8" t="inlineStr">
        <is>
          <t>C4ZK792E8FZ108N2C</t>
        </is>
      </c>
      <c r="J8734" s="8" t="inlineStr">
        <is>
          <t>02 - Sports / GT</t>
        </is>
      </c>
      <c r="K8734" s="12" t="n">
        <v>730000</v>
      </c>
      <c r="L8734" s="8" t="inlineStr">
        <is>
          <t>New Hampshire</t>
        </is>
      </c>
      <c r="M8734" s="13" t="n">
        <v>9310.940000000001</v>
      </c>
      <c r="N8734" s="13" t="n">
        <v>7121.01</v>
      </c>
      <c r="O8734" s="8" t="n"/>
    </row>
    <row r="8735">
      <c r="A8735" s="8" t="inlineStr">
        <is>
          <t>CANON-202606-008588</t>
        </is>
      </c>
      <c r="B8735" s="9" t="inlineStr">
        <is>
          <t>2026-06</t>
        </is>
      </c>
      <c r="C8735" s="10" t="n">
        <v>46197</v>
      </c>
      <c r="D8735" s="9" t="inlineStr">
        <is>
          <t>Bound</t>
        </is>
      </c>
      <c r="E8735" s="8" t="inlineStr">
        <is>
          <t>Everett Larsson</t>
        </is>
      </c>
      <c r="F8735" s="11" t="n">
        <v>1984</v>
      </c>
      <c r="G8735" s="8" t="inlineStr">
        <is>
          <t>Aston Martin</t>
        </is>
      </c>
      <c r="H8735" s="8" t="inlineStr">
        <is>
          <t>DB12</t>
        </is>
      </c>
      <c r="I8735" s="8" t="inlineStr">
        <is>
          <t>ZYLA8MTSWUFTVTE2Y</t>
        </is>
      </c>
      <c r="J8735" s="8" t="inlineStr">
        <is>
          <t>02 - Sports / GT</t>
        </is>
      </c>
      <c r="K8735" s="12" t="n">
        <v>560000</v>
      </c>
      <c r="L8735" s="8" t="inlineStr">
        <is>
          <t>Colorado</t>
        </is>
      </c>
      <c r="M8735" s="13" t="n">
        <v>7554.72</v>
      </c>
      <c r="N8735" s="13" t="n">
        <v>5777.85</v>
      </c>
      <c r="O8735" s="8" t="n"/>
    </row>
    <row r="8736">
      <c r="A8736" s="8" t="inlineStr">
        <is>
          <t>CANON-202606-008590</t>
        </is>
      </c>
      <c r="B8736" s="9" t="inlineStr">
        <is>
          <t>2026-06</t>
        </is>
      </c>
      <c r="C8736" s="10" t="n">
        <v>46197</v>
      </c>
      <c r="D8736" s="9" t="inlineStr">
        <is>
          <t>Bound</t>
        </is>
      </c>
      <c r="E8736" s="8" t="inlineStr">
        <is>
          <t>Saoirse Fairweather</t>
        </is>
      </c>
      <c r="F8736" s="11" t="n">
        <v>1969</v>
      </c>
      <c r="G8736" s="8" t="inlineStr">
        <is>
          <t>McLaren</t>
        </is>
      </c>
      <c r="H8736" s="8" t="inlineStr">
        <is>
          <t>750S</t>
        </is>
      </c>
      <c r="I8736" s="8" t="inlineStr">
        <is>
          <t>2XX3F5AN5APUA7P42</t>
        </is>
      </c>
      <c r="J8736" s="8" t="inlineStr">
        <is>
          <t>03 - Supercar</t>
        </is>
      </c>
      <c r="K8736" s="12" t="n">
        <v>1260000</v>
      </c>
      <c r="L8736" s="8" t="inlineStr">
        <is>
          <t>Missouri</t>
        </is>
      </c>
      <c r="M8736" s="13" t="n">
        <v>20160</v>
      </c>
      <c r="N8736" s="13" t="n">
        <v>15418.37</v>
      </c>
      <c r="O8736" s="8" t="n"/>
    </row>
    <row r="8737">
      <c r="A8737" s="8" t="inlineStr">
        <is>
          <t>CANON-202606-008591</t>
        </is>
      </c>
      <c r="B8737" s="9" t="inlineStr">
        <is>
          <t>2026-06</t>
        </is>
      </c>
      <c r="C8737" s="10" t="n">
        <v>46179</v>
      </c>
      <c r="D8737" s="9" t="inlineStr">
        <is>
          <t>Bound</t>
        </is>
      </c>
      <c r="E8737" s="8" t="inlineStr">
        <is>
          <t>Sunniva Rourke</t>
        </is>
      </c>
      <c r="F8737" s="11" t="n">
        <v>1962</v>
      </c>
      <c r="G8737" s="8" t="inlineStr">
        <is>
          <t>Bentley</t>
        </is>
      </c>
      <c r="H8737" s="8" t="inlineStr">
        <is>
          <t>Continental GT</t>
        </is>
      </c>
      <c r="I8737" s="8" t="inlineStr">
        <is>
          <t>PHYH6ZF0255CUXJWA</t>
        </is>
      </c>
      <c r="J8737" s="8" t="inlineStr">
        <is>
          <t>02 - Sports / GT</t>
        </is>
      </c>
      <c r="K8737" s="12" t="n">
        <v>550000</v>
      </c>
      <c r="L8737" s="8" t="inlineStr">
        <is>
          <t>Florida</t>
        </is>
      </c>
      <c r="M8737" s="13" t="n">
        <v>9578.299999999999</v>
      </c>
      <c r="N8737" s="13" t="n">
        <v>7325.48</v>
      </c>
      <c r="O8737" s="8" t="n"/>
    </row>
    <row r="8738">
      <c r="A8738" s="8" t="inlineStr">
        <is>
          <t>CANON-202606-008593</t>
        </is>
      </c>
      <c r="B8738" s="9" t="inlineStr">
        <is>
          <t>2026-06</t>
        </is>
      </c>
      <c r="C8738" s="10" t="n">
        <v>46197</v>
      </c>
      <c r="D8738" s="9" t="inlineStr">
        <is>
          <t>Bound</t>
        </is>
      </c>
      <c r="E8738" s="8" t="inlineStr">
        <is>
          <t>Saoirse Nakashima</t>
        </is>
      </c>
      <c r="F8738" s="11" t="n">
        <v>2012</v>
      </c>
      <c r="G8738" s="8" t="inlineStr">
        <is>
          <t>Mercedes-Benz</t>
        </is>
      </c>
      <c r="H8738" s="8" t="inlineStr">
        <is>
          <t>AMG GT</t>
        </is>
      </c>
      <c r="I8738" s="8" t="inlineStr">
        <is>
          <t>1V9EHT6UUJVTSTA0B</t>
        </is>
      </c>
      <c r="J8738" s="8" t="inlineStr">
        <is>
          <t>02 - Sports / GT</t>
        </is>
      </c>
      <c r="K8738" s="12" t="n">
        <v>1950000</v>
      </c>
      <c r="L8738" s="8" t="inlineStr">
        <is>
          <t>Illinois</t>
        </is>
      </c>
      <c r="M8738" s="13" t="n">
        <v>27520.75</v>
      </c>
      <c r="N8738" s="13" t="n">
        <v>21047.87</v>
      </c>
      <c r="O8738" s="8" t="n"/>
    </row>
    <row r="8739">
      <c r="A8739" s="8" t="inlineStr">
        <is>
          <t>CANON-202606-008595</t>
        </is>
      </c>
      <c r="B8739" s="9" t="inlineStr">
        <is>
          <t>2026-06</t>
        </is>
      </c>
      <c r="C8739" s="10" t="n">
        <v>46203</v>
      </c>
      <c r="D8739" s="9" t="inlineStr">
        <is>
          <t>Bound</t>
        </is>
      </c>
      <c r="E8739" s="8" t="inlineStr">
        <is>
          <t>Leopold Kingsford</t>
        </is>
      </c>
      <c r="F8739" s="11" t="n">
        <v>2014</v>
      </c>
      <c r="G8739" s="8" t="inlineStr">
        <is>
          <t>Ferrari</t>
        </is>
      </c>
      <c r="H8739" s="8" t="inlineStr">
        <is>
          <t>275 GTB/4</t>
        </is>
      </c>
      <c r="I8739" s="8" t="inlineStr">
        <is>
          <t>J2LRH4J3C9L4KHU0R</t>
        </is>
      </c>
      <c r="J8739" s="8" t="inlineStr">
        <is>
          <t>07 - Post-War Classic (1946-1972)</t>
        </is>
      </c>
      <c r="K8739" s="12" t="n">
        <v>440000</v>
      </c>
      <c r="L8739" s="8" t="inlineStr">
        <is>
          <t>Virginia</t>
        </is>
      </c>
      <c r="M8739" s="13" t="n">
        <v>4343.55</v>
      </c>
      <c r="N8739" s="13" t="n">
        <v>3321.95</v>
      </c>
      <c r="O8739" s="8" t="n"/>
    </row>
    <row r="8740">
      <c r="A8740" s="8" t="inlineStr">
        <is>
          <t>CANON-202606-008597</t>
        </is>
      </c>
      <c r="B8740" s="9" t="inlineStr">
        <is>
          <t>2026-06</t>
        </is>
      </c>
      <c r="C8740" s="10" t="n">
        <v>46190</v>
      </c>
      <c r="D8740" s="9" t="inlineStr">
        <is>
          <t>Bound</t>
        </is>
      </c>
      <c r="E8740" s="8" t="inlineStr">
        <is>
          <t>Mireille Vasquez</t>
        </is>
      </c>
      <c r="F8740" s="11" t="n">
        <v>1971</v>
      </c>
      <c r="G8740" s="8" t="inlineStr">
        <is>
          <t>Bugatti</t>
        </is>
      </c>
      <c r="H8740" s="8" t="inlineStr">
        <is>
          <t>Type 57</t>
        </is>
      </c>
      <c r="I8740" s="8" t="inlineStr">
        <is>
          <t>A4RHURUJAKX1FUZ5R</t>
        </is>
      </c>
      <c r="J8740" s="8" t="inlineStr">
        <is>
          <t>06 - Vintage Pre-War (pre-1946)</t>
        </is>
      </c>
      <c r="K8740" s="12" t="n">
        <v>1060000</v>
      </c>
      <c r="L8740" s="8" t="inlineStr">
        <is>
          <t>Alaska</t>
        </is>
      </c>
      <c r="M8740" s="13" t="n">
        <v>7752</v>
      </c>
      <c r="N8740" s="13" t="n">
        <v>5928.73</v>
      </c>
      <c r="O8740" s="8" t="n"/>
    </row>
    <row r="8741">
      <c r="A8741" s="8" t="inlineStr">
        <is>
          <t>CANON-202606-008599</t>
        </is>
      </c>
      <c r="B8741" s="9" t="inlineStr">
        <is>
          <t>2026-06</t>
        </is>
      </c>
      <c r="C8741" s="10" t="n">
        <v>46189</v>
      </c>
      <c r="D8741" s="9" t="inlineStr">
        <is>
          <t>Bound</t>
        </is>
      </c>
      <c r="E8741" s="8" t="inlineStr">
        <is>
          <t>Fitzgerald Blackwood</t>
        </is>
      </c>
      <c r="F8741" s="11" t="n">
        <v>2023</v>
      </c>
      <c r="G8741" s="8" t="inlineStr">
        <is>
          <t>Porsche</t>
        </is>
      </c>
      <c r="H8741" s="8" t="inlineStr">
        <is>
          <t>911 Turbo S</t>
        </is>
      </c>
      <c r="I8741" s="8" t="inlineStr">
        <is>
          <t>9UVPRH3BCY750SW8P</t>
        </is>
      </c>
      <c r="J8741" s="8" t="inlineStr">
        <is>
          <t>02 - Sports / GT</t>
        </is>
      </c>
      <c r="K8741" s="12" t="n">
        <v>225000</v>
      </c>
      <c r="L8741" s="8" t="inlineStr">
        <is>
          <t>Texas</t>
        </is>
      </c>
      <c r="M8741" s="13" t="n">
        <v>4491.51</v>
      </c>
      <c r="N8741" s="13" t="n">
        <v>3435.11</v>
      </c>
      <c r="O8741" s="8" t="n"/>
    </row>
    <row r="8742">
      <c r="A8742" s="8" t="inlineStr">
        <is>
          <t>CANON-202606-008600</t>
        </is>
      </c>
      <c r="B8742" s="9" t="inlineStr">
        <is>
          <t>2026-06</t>
        </is>
      </c>
      <c r="C8742" s="10" t="n">
        <v>46186</v>
      </c>
      <c r="D8742" s="9" t="inlineStr">
        <is>
          <t>Bound</t>
        </is>
      </c>
      <c r="E8742" s="8" t="inlineStr">
        <is>
          <t>Lorenzo Larsson</t>
        </is>
      </c>
      <c r="F8742" s="11" t="n">
        <v>2009</v>
      </c>
      <c r="G8742" s="8" t="inlineStr">
        <is>
          <t>Porsche</t>
        </is>
      </c>
      <c r="H8742" s="8" t="inlineStr">
        <is>
          <t>911 Turbo S</t>
        </is>
      </c>
      <c r="I8742" s="8" t="inlineStr">
        <is>
          <t>JFYUC9CDJZH8YTEUP</t>
        </is>
      </c>
      <c r="J8742" s="8" t="inlineStr">
        <is>
          <t>02 - Sports / GT</t>
        </is>
      </c>
      <c r="K8742" s="12" t="n">
        <v>895000</v>
      </c>
      <c r="L8742" s="8" t="inlineStr">
        <is>
          <t>Iowa</t>
        </is>
      </c>
      <c r="M8742" s="13" t="n">
        <v>12074.06</v>
      </c>
      <c r="N8742" s="13" t="n">
        <v>9234.24</v>
      </c>
      <c r="O8742" s="8" t="n"/>
    </row>
    <row r="8743">
      <c r="A8743" s="8" t="inlineStr">
        <is>
          <t>CANON-202606-008601</t>
        </is>
      </c>
      <c r="B8743" s="9" t="inlineStr">
        <is>
          <t>2026-06</t>
        </is>
      </c>
      <c r="C8743" s="10" t="n">
        <v>46177</v>
      </c>
      <c r="D8743" s="9" t="inlineStr">
        <is>
          <t>Bound</t>
        </is>
      </c>
      <c r="E8743" s="8" t="inlineStr">
        <is>
          <t>Ottilie Okonkwo</t>
        </is>
      </c>
      <c r="F8743" s="11" t="n">
        <v>2005</v>
      </c>
      <c r="G8743" s="8" t="inlineStr">
        <is>
          <t>Porsche</t>
        </is>
      </c>
      <c r="H8743" s="8" t="inlineStr">
        <is>
          <t>911 Turbo S</t>
        </is>
      </c>
      <c r="I8743" s="8" t="inlineStr">
        <is>
          <t>JNCD0A5FH28VRYC65</t>
        </is>
      </c>
      <c r="J8743" s="8" t="inlineStr">
        <is>
          <t>02 - Sports / GT</t>
        </is>
      </c>
      <c r="K8743" s="12" t="n">
        <v>430000</v>
      </c>
      <c r="L8743" s="8" t="inlineStr">
        <is>
          <t>Wyoming</t>
        </is>
      </c>
      <c r="M8743" s="13" t="n">
        <v>6510.85</v>
      </c>
      <c r="N8743" s="13" t="n">
        <v>4979.5</v>
      </c>
      <c r="O8743" s="8" t="n"/>
    </row>
    <row r="8744">
      <c r="A8744" s="8" t="inlineStr">
        <is>
          <t>CANON-202606-008603</t>
        </is>
      </c>
      <c r="B8744" s="9" t="inlineStr">
        <is>
          <t>2026-06</t>
        </is>
      </c>
      <c r="C8744" s="10" t="n">
        <v>46190</v>
      </c>
      <c r="D8744" s="9" t="inlineStr">
        <is>
          <t>Bound</t>
        </is>
      </c>
      <c r="E8744" s="8" t="inlineStr">
        <is>
          <t>Marisol Chattopadhyay</t>
        </is>
      </c>
      <c r="F8744" s="11" t="n">
        <v>1978</v>
      </c>
      <c r="G8744" s="8" t="inlineStr">
        <is>
          <t>Mercedes-Benz</t>
        </is>
      </c>
      <c r="H8744" s="8" t="inlineStr">
        <is>
          <t>AMG GT</t>
        </is>
      </c>
      <c r="I8744" s="8" t="inlineStr">
        <is>
          <t>KGFGHRVH32PFL8BAN</t>
        </is>
      </c>
      <c r="J8744" s="8" t="inlineStr">
        <is>
          <t>02 - Sports / GT</t>
        </is>
      </c>
      <c r="K8744" s="12" t="n">
        <v>425000</v>
      </c>
      <c r="L8744" s="8" t="inlineStr">
        <is>
          <t>New York</t>
        </is>
      </c>
      <c r="M8744" s="13" t="n">
        <v>7698.11</v>
      </c>
      <c r="N8744" s="13" t="n">
        <v>5887.51</v>
      </c>
      <c r="O8744" s="8" t="n"/>
    </row>
    <row r="8745">
      <c r="A8745" s="8" t="inlineStr">
        <is>
          <t>CANON-202606-008604</t>
        </is>
      </c>
      <c r="B8745" s="9" t="inlineStr">
        <is>
          <t>2026-06</t>
        </is>
      </c>
      <c r="C8745" s="10" t="n">
        <v>46191</v>
      </c>
      <c r="D8745" s="9" t="inlineStr">
        <is>
          <t>Bound</t>
        </is>
      </c>
      <c r="E8745" s="8" t="inlineStr">
        <is>
          <t>Emiliano Delacroix</t>
        </is>
      </c>
      <c r="F8745" s="11" t="n">
        <v>2008</v>
      </c>
      <c r="G8745" s="8" t="inlineStr">
        <is>
          <t>Lamborghini</t>
        </is>
      </c>
      <c r="H8745" s="8" t="inlineStr">
        <is>
          <t>Huracan EVO</t>
        </is>
      </c>
      <c r="I8745" s="8" t="inlineStr">
        <is>
          <t>4JHAFWWNXEYJXX1DC</t>
        </is>
      </c>
      <c r="J8745" s="8" t="inlineStr">
        <is>
          <t>03 - Supercar</t>
        </is>
      </c>
      <c r="K8745" s="12" t="n">
        <v>455000</v>
      </c>
      <c r="L8745" s="8" t="inlineStr">
        <is>
          <t>Washington</t>
        </is>
      </c>
      <c r="M8745" s="13" t="n">
        <v>9477.74</v>
      </c>
      <c r="N8745" s="13" t="n">
        <v>7248.58</v>
      </c>
      <c r="O8745" s="8" t="n"/>
    </row>
    <row r="8746">
      <c r="A8746" s="8" t="inlineStr">
        <is>
          <t>CANON-202606-008606</t>
        </is>
      </c>
      <c r="B8746" s="9" t="inlineStr">
        <is>
          <t>2026-06</t>
        </is>
      </c>
      <c r="C8746" s="10" t="n">
        <v>46183</v>
      </c>
      <c r="D8746" s="9" t="inlineStr">
        <is>
          <t>Bound</t>
        </is>
      </c>
      <c r="E8746" s="8" t="inlineStr">
        <is>
          <t>Thaddeus Okonkwo</t>
        </is>
      </c>
      <c r="F8746" s="11" t="n">
        <v>2008</v>
      </c>
      <c r="G8746" s="8" t="inlineStr">
        <is>
          <t>Lamborghini</t>
        </is>
      </c>
      <c r="H8746" s="8" t="inlineStr">
        <is>
          <t>Huracan EVO</t>
        </is>
      </c>
      <c r="I8746" s="8" t="inlineStr">
        <is>
          <t>7952YVSBHUU1DV7WG</t>
        </is>
      </c>
      <c r="J8746" s="8" t="inlineStr">
        <is>
          <t>03 - Supercar</t>
        </is>
      </c>
      <c r="K8746" s="12" t="n">
        <v>1805000</v>
      </c>
      <c r="L8746" s="8" t="inlineStr">
        <is>
          <t>Arkansas</t>
        </is>
      </c>
      <c r="M8746" s="13" t="n">
        <v>37598.49</v>
      </c>
      <c r="N8746" s="13" t="n">
        <v>28755.33</v>
      </c>
      <c r="O8746" s="8" t="n"/>
    </row>
    <row r="8747">
      <c r="A8747" s="8" t="inlineStr">
        <is>
          <t>CANON-202606-008607</t>
        </is>
      </c>
      <c r="B8747" s="9" t="inlineStr">
        <is>
          <t>2026-06</t>
        </is>
      </c>
      <c r="C8747" s="10" t="n">
        <v>46195</v>
      </c>
      <c r="D8747" s="9" t="inlineStr">
        <is>
          <t>Bound</t>
        </is>
      </c>
      <c r="E8747" s="8" t="inlineStr">
        <is>
          <t>Marisol Thistlewood</t>
        </is>
      </c>
      <c r="F8747" s="11" t="n">
        <v>2008</v>
      </c>
      <c r="G8747" s="8" t="inlineStr">
        <is>
          <t>Mercedes-Benz</t>
        </is>
      </c>
      <c r="H8747" s="8" t="inlineStr">
        <is>
          <t>AMG GT</t>
        </is>
      </c>
      <c r="I8747" s="8" t="inlineStr">
        <is>
          <t>C0E74GR5735XJG100</t>
        </is>
      </c>
      <c r="J8747" s="8" t="inlineStr">
        <is>
          <t>02 - Sports / GT</t>
        </is>
      </c>
      <c r="K8747" s="12" t="n">
        <v>205000</v>
      </c>
      <c r="L8747" s="8" t="inlineStr">
        <is>
          <t>Colorado</t>
        </is>
      </c>
      <c r="M8747" s="13" t="n">
        <v>3914.34</v>
      </c>
      <c r="N8747" s="13" t="n">
        <v>2993.69</v>
      </c>
      <c r="O8747" s="8" t="n"/>
    </row>
    <row r="8748">
      <c r="A8748" s="8" t="inlineStr">
        <is>
          <t>CANON-202606-008608</t>
        </is>
      </c>
      <c r="B8748" s="9" t="inlineStr">
        <is>
          <t>2026-06</t>
        </is>
      </c>
      <c r="C8748" s="10" t="n">
        <v>46200</v>
      </c>
      <c r="D8748" s="9" t="inlineStr">
        <is>
          <t>Bound</t>
        </is>
      </c>
      <c r="E8748" s="8" t="inlineStr">
        <is>
          <t>Wilhelmina Vasquez</t>
        </is>
      </c>
      <c r="F8748" s="11" t="n">
        <v>1981</v>
      </c>
      <c r="G8748" s="8" t="inlineStr">
        <is>
          <t>BMW</t>
        </is>
      </c>
      <c r="H8748" s="8" t="inlineStr">
        <is>
          <t>M8 Competition</t>
        </is>
      </c>
      <c r="I8748" s="8" t="inlineStr">
        <is>
          <t>DH1LGC1SMTFEHVSML</t>
        </is>
      </c>
      <c r="J8748" s="8" t="inlineStr">
        <is>
          <t>02 - Sports / GT</t>
        </is>
      </c>
      <c r="K8748" s="12" t="n">
        <v>340000</v>
      </c>
      <c r="L8748" s="8" t="inlineStr">
        <is>
          <t>Minnesota</t>
        </is>
      </c>
      <c r="M8748" s="13" t="n">
        <v>6350.94</v>
      </c>
      <c r="N8748" s="13" t="n">
        <v>4857.2</v>
      </c>
      <c r="O8748" s="8" t="n"/>
    </row>
    <row r="8749">
      <c r="A8749" s="8" t="inlineStr">
        <is>
          <t>CANON-202606-008611</t>
        </is>
      </c>
      <c r="B8749" s="9" t="inlineStr">
        <is>
          <t>2026-06</t>
        </is>
      </c>
      <c r="C8749" s="10" t="n">
        <v>46196</v>
      </c>
      <c r="D8749" s="9" t="inlineStr">
        <is>
          <t>Bound</t>
        </is>
      </c>
      <c r="E8749" s="8" t="inlineStr">
        <is>
          <t>Leopold Bellandi</t>
        </is>
      </c>
      <c r="F8749" s="11" t="n">
        <v>1979</v>
      </c>
      <c r="G8749" s="8" t="inlineStr">
        <is>
          <t>Ferrari</t>
        </is>
      </c>
      <c r="H8749" s="8" t="inlineStr">
        <is>
          <t>SF90 Stradale</t>
        </is>
      </c>
      <c r="I8749" s="8" t="inlineStr">
        <is>
          <t>MPY74P7E318ETU8Y7</t>
        </is>
      </c>
      <c r="J8749" s="8" t="inlineStr">
        <is>
          <t>03 - Supercar</t>
        </is>
      </c>
      <c r="K8749" s="12" t="n">
        <v>1770000</v>
      </c>
      <c r="L8749" s="8" t="inlineStr">
        <is>
          <t>California</t>
        </is>
      </c>
      <c r="M8749" s="13" t="n">
        <v>36067.92</v>
      </c>
      <c r="N8749" s="13" t="n">
        <v>27584.75</v>
      </c>
      <c r="O8749" s="8" t="n"/>
    </row>
    <row r="8750">
      <c r="A8750" s="8" t="inlineStr">
        <is>
          <t>CANON-202606-008612</t>
        </is>
      </c>
      <c r="B8750" s="9" t="inlineStr">
        <is>
          <t>2026-06</t>
        </is>
      </c>
      <c r="C8750" s="10" t="n">
        <v>46184</v>
      </c>
      <c r="D8750" s="9" t="inlineStr">
        <is>
          <t>Bound</t>
        </is>
      </c>
      <c r="E8750" s="8" t="inlineStr">
        <is>
          <t>Ottilie Pennington</t>
        </is>
      </c>
      <c r="F8750" s="11" t="n">
        <v>1999</v>
      </c>
      <c r="G8750" s="8" t="inlineStr">
        <is>
          <t>Singer</t>
        </is>
      </c>
      <c r="H8750" s="8" t="inlineStr">
        <is>
          <t>911 Reimagined</t>
        </is>
      </c>
      <c r="I8750" s="8" t="inlineStr">
        <is>
          <t>6EV4EJSPRJT8U6PW8</t>
        </is>
      </c>
      <c r="J8750" s="8" t="inlineStr">
        <is>
          <t>11 - Restomod / Coachbuilt / Bespoke</t>
        </is>
      </c>
      <c r="K8750" s="12" t="n">
        <v>810000</v>
      </c>
      <c r="L8750" s="8" t="inlineStr">
        <is>
          <t>Pennsylvania</t>
        </is>
      </c>
      <c r="M8750" s="13" t="n">
        <v>11920.75</v>
      </c>
      <c r="N8750" s="13" t="n">
        <v>9116.99</v>
      </c>
      <c r="O8750" s="8" t="n"/>
    </row>
    <row r="8751">
      <c r="A8751" s="8" t="inlineStr">
        <is>
          <t>CANON-202606-008613</t>
        </is>
      </c>
      <c r="B8751" s="9" t="inlineStr">
        <is>
          <t>2026-06</t>
        </is>
      </c>
      <c r="C8751" s="10" t="n">
        <v>46177</v>
      </c>
      <c r="D8751" s="9" t="inlineStr">
        <is>
          <t>Bound</t>
        </is>
      </c>
      <c r="E8751" s="8" t="inlineStr">
        <is>
          <t>Saoirse Kingsford</t>
        </is>
      </c>
      <c r="F8751" s="11" t="n">
        <v>1987</v>
      </c>
      <c r="G8751" s="8" t="inlineStr">
        <is>
          <t>Porsche</t>
        </is>
      </c>
      <c r="H8751" s="8" t="inlineStr">
        <is>
          <t>911 Turbo S</t>
        </is>
      </c>
      <c r="I8751" s="8" t="inlineStr">
        <is>
          <t>7D8726K365YK8R6YB</t>
        </is>
      </c>
      <c r="J8751" s="8" t="inlineStr">
        <is>
          <t>02 - Sports / GT</t>
        </is>
      </c>
      <c r="K8751" s="12" t="n">
        <v>1550000</v>
      </c>
      <c r="L8751" s="8" t="inlineStr">
        <is>
          <t>Florida</t>
        </is>
      </c>
      <c r="M8751" s="13" t="n">
        <v>22840.57</v>
      </c>
      <c r="N8751" s="13" t="n">
        <v>17468.47</v>
      </c>
      <c r="O8751" s="8" t="n"/>
    </row>
    <row r="8752">
      <c r="A8752" s="8" t="inlineStr">
        <is>
          <t>CANON-202606-008614</t>
        </is>
      </c>
      <c r="B8752" s="9" t="inlineStr">
        <is>
          <t>2026-06</t>
        </is>
      </c>
      <c r="C8752" s="10" t="n">
        <v>46189</v>
      </c>
      <c r="D8752" s="9" t="inlineStr">
        <is>
          <t>Bound</t>
        </is>
      </c>
      <c r="E8752" s="8" t="inlineStr">
        <is>
          <t>Noor Rourke</t>
        </is>
      </c>
      <c r="F8752" s="11" t="n">
        <v>1982</v>
      </c>
      <c r="G8752" s="8" t="inlineStr">
        <is>
          <t>Lamborghini</t>
        </is>
      </c>
      <c r="H8752" s="8" t="inlineStr">
        <is>
          <t>Huracan EVO</t>
        </is>
      </c>
      <c r="I8752" s="8" t="inlineStr">
        <is>
          <t>8CP6UUBL8U1XFC77C</t>
        </is>
      </c>
      <c r="J8752" s="8" t="inlineStr">
        <is>
          <t>03 - Supercar</t>
        </is>
      </c>
      <c r="K8752" s="12" t="n">
        <v>200000</v>
      </c>
      <c r="L8752" s="8" t="inlineStr">
        <is>
          <t>Nevada</t>
        </is>
      </c>
      <c r="M8752" s="13" t="n">
        <v>6269.43</v>
      </c>
      <c r="N8752" s="13" t="n">
        <v>4794.86</v>
      </c>
      <c r="O8752" s="8" t="n"/>
    </row>
    <row r="8753">
      <c r="A8753" s="8" t="inlineStr">
        <is>
          <t>CANON-202606-008615</t>
        </is>
      </c>
      <c r="B8753" s="9" t="inlineStr">
        <is>
          <t>2026-06</t>
        </is>
      </c>
      <c r="C8753" s="10" t="n">
        <v>46182</v>
      </c>
      <c r="D8753" s="9" t="inlineStr">
        <is>
          <t>Bound</t>
        </is>
      </c>
      <c r="E8753" s="8" t="inlineStr">
        <is>
          <t>Aurelio Merriweather</t>
        </is>
      </c>
      <c r="F8753" s="11" t="n">
        <v>1996</v>
      </c>
      <c r="G8753" s="8" t="inlineStr">
        <is>
          <t>McLaren</t>
        </is>
      </c>
      <c r="H8753" s="8" t="inlineStr">
        <is>
          <t>750S</t>
        </is>
      </c>
      <c r="I8753" s="8" t="inlineStr">
        <is>
          <t>RG6C9CC2MU2G7T8LF</t>
        </is>
      </c>
      <c r="J8753" s="8" t="inlineStr">
        <is>
          <t>03 - Supercar</t>
        </is>
      </c>
      <c r="K8753" s="12" t="n">
        <v>265000</v>
      </c>
      <c r="L8753" s="8" t="inlineStr">
        <is>
          <t>Pennsylvania</t>
        </is>
      </c>
      <c r="M8753" s="13" t="n">
        <v>5750</v>
      </c>
      <c r="N8753" s="13" t="n">
        <v>4397.6</v>
      </c>
      <c r="O8753" s="8" t="n"/>
    </row>
    <row r="8754">
      <c r="A8754" s="8" t="inlineStr">
        <is>
          <t>CANON-202606-008616</t>
        </is>
      </c>
      <c r="B8754" s="9" t="inlineStr">
        <is>
          <t>2026-06</t>
        </is>
      </c>
      <c r="C8754" s="10" t="n">
        <v>46200</v>
      </c>
      <c r="D8754" s="9" t="inlineStr">
        <is>
          <t>Bound</t>
        </is>
      </c>
      <c r="E8754" s="8" t="inlineStr">
        <is>
          <t>Ramona Fairweather</t>
        </is>
      </c>
      <c r="F8754" s="11" t="n">
        <v>2010</v>
      </c>
      <c r="G8754" s="8" t="inlineStr">
        <is>
          <t>McLaren</t>
        </is>
      </c>
      <c r="H8754" s="8" t="inlineStr">
        <is>
          <t>750S</t>
        </is>
      </c>
      <c r="I8754" s="8" t="inlineStr">
        <is>
          <t>E14GVCF24NLADD3T2</t>
        </is>
      </c>
      <c r="J8754" s="8" t="inlineStr">
        <is>
          <t>03 - Supercar</t>
        </is>
      </c>
      <c r="K8754" s="12" t="n">
        <v>1450000</v>
      </c>
      <c r="L8754" s="8" t="inlineStr">
        <is>
          <t>Illinois</t>
        </is>
      </c>
      <c r="M8754" s="13" t="n">
        <v>29766.04</v>
      </c>
      <c r="N8754" s="13" t="n">
        <v>22765.07</v>
      </c>
      <c r="O8754" s="8" t="n"/>
    </row>
    <row r="8755">
      <c r="A8755" s="8" t="inlineStr">
        <is>
          <t>CANON-202606-008618</t>
        </is>
      </c>
      <c r="B8755" s="9" t="inlineStr">
        <is>
          <t>2026-06</t>
        </is>
      </c>
      <c r="C8755" s="10" t="n">
        <v>46187</v>
      </c>
      <c r="D8755" s="9" t="inlineStr">
        <is>
          <t>Bound</t>
        </is>
      </c>
      <c r="E8755" s="8" t="inlineStr">
        <is>
          <t>Ottilie Whitlock</t>
        </is>
      </c>
      <c r="F8755" s="11" t="n">
        <v>2011</v>
      </c>
      <c r="G8755" s="8" t="inlineStr">
        <is>
          <t>Icon</t>
        </is>
      </c>
      <c r="H8755" s="8" t="inlineStr">
        <is>
          <t>Derelict</t>
        </is>
      </c>
      <c r="I8755" s="8" t="inlineStr">
        <is>
          <t>R6GD2F5F01M9P60R9</t>
        </is>
      </c>
      <c r="J8755" s="8" t="inlineStr">
        <is>
          <t>11 - Restomod / Coachbuilt / Bespoke</t>
        </is>
      </c>
      <c r="K8755" s="12" t="n">
        <v>630000</v>
      </c>
      <c r="L8755" s="8" t="inlineStr">
        <is>
          <t>New York</t>
        </is>
      </c>
      <c r="M8755" s="13" t="n">
        <v>11867.77</v>
      </c>
      <c r="N8755" s="13" t="n">
        <v>9076.469999999999</v>
      </c>
      <c r="O8755" s="8" t="n"/>
    </row>
    <row r="8756">
      <c r="A8756" s="8" t="inlineStr">
        <is>
          <t>CANON-202606-008619</t>
        </is>
      </c>
      <c r="B8756" s="9" t="inlineStr">
        <is>
          <t>2026-06</t>
        </is>
      </c>
      <c r="C8756" s="10" t="n">
        <v>46199</v>
      </c>
      <c r="D8756" s="9" t="inlineStr">
        <is>
          <t>Bound</t>
        </is>
      </c>
      <c r="E8756" s="8" t="inlineStr">
        <is>
          <t>Mireille Underwood</t>
        </is>
      </c>
      <c r="F8756" s="11" t="n">
        <v>1977</v>
      </c>
      <c r="G8756" s="8" t="inlineStr">
        <is>
          <t>Aston Martin</t>
        </is>
      </c>
      <c r="H8756" s="8" t="inlineStr">
        <is>
          <t>DB12</t>
        </is>
      </c>
      <c r="I8756" s="8" t="inlineStr">
        <is>
          <t>7L0C48ZTV3BWCXEVS</t>
        </is>
      </c>
      <c r="J8756" s="8" t="inlineStr">
        <is>
          <t>02 - Sports / GT</t>
        </is>
      </c>
      <c r="K8756" s="12" t="n">
        <v>1060000</v>
      </c>
      <c r="L8756" s="8" t="inlineStr">
        <is>
          <t>Colorado</t>
        </is>
      </c>
      <c r="M8756" s="13" t="n">
        <v>12100</v>
      </c>
      <c r="N8756" s="13" t="n">
        <v>9254.08</v>
      </c>
      <c r="O8756" s="8" t="n"/>
    </row>
    <row r="8757">
      <c r="A8757" s="8" t="inlineStr">
        <is>
          <t>CANON-202606-008620</t>
        </is>
      </c>
      <c r="B8757" s="9" t="inlineStr">
        <is>
          <t>2026-06</t>
        </is>
      </c>
      <c r="C8757" s="10" t="n">
        <v>46192</v>
      </c>
      <c r="D8757" s="9" t="inlineStr">
        <is>
          <t>Bound</t>
        </is>
      </c>
      <c r="E8757" s="8" t="inlineStr">
        <is>
          <t>Aurelio Castellanos</t>
        </is>
      </c>
      <c r="F8757" s="11" t="n">
        <v>2001</v>
      </c>
      <c r="G8757" s="8" t="inlineStr">
        <is>
          <t>Ferrari</t>
        </is>
      </c>
      <c r="H8757" s="8" t="inlineStr">
        <is>
          <t>SF90 Stradale</t>
        </is>
      </c>
      <c r="I8757" s="8" t="inlineStr">
        <is>
          <t>WPZTFWYWNKX5ZBN7W</t>
        </is>
      </c>
      <c r="J8757" s="8" t="inlineStr">
        <is>
          <t>03 - Supercar</t>
        </is>
      </c>
      <c r="K8757" s="12" t="n">
        <v>880000</v>
      </c>
      <c r="L8757" s="8" t="inlineStr">
        <is>
          <t>Minnesota</t>
        </is>
      </c>
      <c r="M8757" s="13" t="n">
        <v>20821.13</v>
      </c>
      <c r="N8757" s="13" t="n">
        <v>15924</v>
      </c>
      <c r="O8757" s="8" t="n"/>
    </row>
    <row r="8758">
      <c r="A8758" s="8" t="inlineStr">
        <is>
          <t>CANON-202606-008621</t>
        </is>
      </c>
      <c r="B8758" s="9" t="inlineStr">
        <is>
          <t>2026-06</t>
        </is>
      </c>
      <c r="C8758" s="10" t="n">
        <v>46198</v>
      </c>
      <c r="D8758" s="9" t="inlineStr">
        <is>
          <t>Bound</t>
        </is>
      </c>
      <c r="E8758" s="8" t="inlineStr">
        <is>
          <t>Everett Rourke</t>
        </is>
      </c>
      <c r="F8758" s="11" t="n">
        <v>1960</v>
      </c>
      <c r="G8758" s="8" t="inlineStr">
        <is>
          <t>Aston Martin</t>
        </is>
      </c>
      <c r="H8758" s="8" t="inlineStr">
        <is>
          <t>DB12</t>
        </is>
      </c>
      <c r="I8758" s="8" t="inlineStr">
        <is>
          <t>MGUW70ZCYUF17JTC6</t>
        </is>
      </c>
      <c r="J8758" s="8" t="inlineStr">
        <is>
          <t>02 - Sports / GT</t>
        </is>
      </c>
      <c r="K8758" s="12" t="n">
        <v>790000</v>
      </c>
      <c r="L8758" s="8" t="inlineStr">
        <is>
          <t>New York</t>
        </is>
      </c>
      <c r="M8758" s="13" t="n">
        <v>12401.51</v>
      </c>
      <c r="N8758" s="13" t="n">
        <v>9484.67</v>
      </c>
      <c r="O8758" s="8" t="n"/>
    </row>
    <row r="8759">
      <c r="A8759" s="8" t="inlineStr">
        <is>
          <t>CANON-202606-008622</t>
        </is>
      </c>
      <c r="B8759" s="9" t="inlineStr">
        <is>
          <t>2026-06</t>
        </is>
      </c>
      <c r="C8759" s="10" t="n">
        <v>46189</v>
      </c>
      <c r="D8759" s="9" t="inlineStr">
        <is>
          <t>Bound</t>
        </is>
      </c>
      <c r="E8759" s="8" t="inlineStr">
        <is>
          <t>Aurelio Whitlock</t>
        </is>
      </c>
      <c r="F8759" s="11" t="n">
        <v>2004</v>
      </c>
      <c r="G8759" s="8" t="inlineStr">
        <is>
          <t>McLaren</t>
        </is>
      </c>
      <c r="H8759" s="8" t="inlineStr">
        <is>
          <t>750S</t>
        </is>
      </c>
      <c r="I8759" s="8" t="inlineStr">
        <is>
          <t>SX5ZHCP57D43S3677</t>
        </is>
      </c>
      <c r="J8759" s="8" t="inlineStr">
        <is>
          <t>03 - Supercar</t>
        </is>
      </c>
      <c r="K8759" s="12" t="n">
        <v>680000</v>
      </c>
      <c r="L8759" s="8" t="inlineStr">
        <is>
          <t>Virginia</t>
        </is>
      </c>
      <c r="M8759" s="13" t="n">
        <v>13285.66</v>
      </c>
      <c r="N8759" s="13" t="n">
        <v>10160.87</v>
      </c>
      <c r="O8759" s="8" t="n"/>
    </row>
    <row r="8760">
      <c r="A8760" s="8" t="inlineStr">
        <is>
          <t>CANON-202606-008623</t>
        </is>
      </c>
      <c r="B8760" s="9" t="inlineStr">
        <is>
          <t>2026-06</t>
        </is>
      </c>
      <c r="C8760" s="10" t="n">
        <v>46200</v>
      </c>
      <c r="D8760" s="9" t="inlineStr">
        <is>
          <t>Bound</t>
        </is>
      </c>
      <c r="E8760" s="8" t="inlineStr">
        <is>
          <t>Fenwick Ashcombe</t>
        </is>
      </c>
      <c r="F8760" s="11" t="n">
        <v>1964</v>
      </c>
      <c r="G8760" s="8" t="inlineStr">
        <is>
          <t>Porsche</t>
        </is>
      </c>
      <c r="H8760" s="8" t="inlineStr">
        <is>
          <t>911 Turbo S</t>
        </is>
      </c>
      <c r="I8760" s="8" t="inlineStr">
        <is>
          <t>AZNZ5X1XGVYC4NSB9</t>
        </is>
      </c>
      <c r="J8760" s="8" t="inlineStr">
        <is>
          <t>02 - Sports / GT</t>
        </is>
      </c>
      <c r="K8760" s="12" t="n">
        <v>320000</v>
      </c>
      <c r="L8760" s="8" t="inlineStr">
        <is>
          <t>Kentucky</t>
        </is>
      </c>
      <c r="M8760" s="13" t="n">
        <v>6067.92</v>
      </c>
      <c r="N8760" s="13" t="n">
        <v>4640.75</v>
      </c>
      <c r="O8760" s="8" t="n"/>
    </row>
    <row r="8761">
      <c r="A8761" s="8" t="inlineStr">
        <is>
          <t>CANON-202606-008624</t>
        </is>
      </c>
      <c r="B8761" s="9" t="inlineStr">
        <is>
          <t>2026-06</t>
        </is>
      </c>
      <c r="C8761" s="10" t="n">
        <v>46198</v>
      </c>
      <c r="D8761" s="9" t="inlineStr">
        <is>
          <t>Bound</t>
        </is>
      </c>
      <c r="E8761" s="8" t="inlineStr">
        <is>
          <t>Lorenzo Montoya</t>
        </is>
      </c>
      <c r="F8761" s="11" t="n">
        <v>1965</v>
      </c>
      <c r="G8761" s="8" t="inlineStr">
        <is>
          <t>Mercedes-Benz</t>
        </is>
      </c>
      <c r="H8761" s="8" t="inlineStr">
        <is>
          <t>280SL Pagoda</t>
        </is>
      </c>
      <c r="I8761" s="8" t="inlineStr">
        <is>
          <t>NRDKSZ0FHXHXEDV9H</t>
        </is>
      </c>
      <c r="J8761" s="8" t="inlineStr">
        <is>
          <t>07 - Post-War Classic (1946-1972)</t>
        </is>
      </c>
      <c r="K8761" s="12" t="n">
        <v>505000</v>
      </c>
      <c r="L8761" s="8" t="inlineStr">
        <is>
          <t>Texas</t>
        </is>
      </c>
      <c r="M8761" s="13" t="n">
        <v>4711.75</v>
      </c>
      <c r="N8761" s="13" t="n">
        <v>3603.55</v>
      </c>
      <c r="O8761" s="8" t="n"/>
    </row>
    <row r="8762">
      <c r="A8762" s="8" t="inlineStr">
        <is>
          <t>CANON-202606-008628</t>
        </is>
      </c>
      <c r="B8762" s="9" t="inlineStr">
        <is>
          <t>2026-06</t>
        </is>
      </c>
      <c r="C8762" s="10" t="n">
        <v>46196</v>
      </c>
      <c r="D8762" s="9" t="inlineStr">
        <is>
          <t>Bound</t>
        </is>
      </c>
      <c r="E8762" s="8" t="inlineStr">
        <is>
          <t>Priya Farkas</t>
        </is>
      </c>
      <c r="F8762" s="11" t="n">
        <v>2003</v>
      </c>
      <c r="G8762" s="8" t="inlineStr">
        <is>
          <t>Maserati</t>
        </is>
      </c>
      <c r="H8762" s="8" t="inlineStr">
        <is>
          <t>GranTurismo</t>
        </is>
      </c>
      <c r="I8762" s="8" t="inlineStr">
        <is>
          <t>RL52EAR681S4PLV80</t>
        </is>
      </c>
      <c r="J8762" s="8" t="inlineStr">
        <is>
          <t>02 - Sports / GT</t>
        </is>
      </c>
      <c r="K8762" s="12" t="n">
        <v>890000</v>
      </c>
      <c r="L8762" s="8" t="inlineStr">
        <is>
          <t>West Virginia</t>
        </is>
      </c>
      <c r="M8762" s="13" t="n">
        <v>14517.08</v>
      </c>
      <c r="N8762" s="13" t="n">
        <v>11102.66</v>
      </c>
      <c r="O8762" s="8" t="n"/>
    </row>
    <row r="8763">
      <c r="A8763" s="8" t="inlineStr">
        <is>
          <t>CANON-202606-008631</t>
        </is>
      </c>
      <c r="B8763" s="9" t="inlineStr">
        <is>
          <t>2026-06</t>
        </is>
      </c>
      <c r="C8763" s="10" t="n">
        <v>46187</v>
      </c>
      <c r="D8763" s="9" t="inlineStr">
        <is>
          <t>Bound</t>
        </is>
      </c>
      <c r="E8763" s="8" t="inlineStr">
        <is>
          <t>Delphine Rourke</t>
        </is>
      </c>
      <c r="F8763" s="11" t="n">
        <v>2013</v>
      </c>
      <c r="G8763" s="8" t="inlineStr">
        <is>
          <t>BMW</t>
        </is>
      </c>
      <c r="H8763" s="8" t="inlineStr">
        <is>
          <t>M8 Competition</t>
        </is>
      </c>
      <c r="I8763" s="8" t="inlineStr">
        <is>
          <t>MKR8ZUL54FRAH5F3W</t>
        </is>
      </c>
      <c r="J8763" s="8" t="inlineStr">
        <is>
          <t>02 - Sports / GT</t>
        </is>
      </c>
      <c r="K8763" s="12" t="n">
        <v>405000</v>
      </c>
      <c r="L8763" s="8" t="inlineStr">
        <is>
          <t>Washington</t>
        </is>
      </c>
      <c r="M8763" s="13" t="n">
        <v>5501.89</v>
      </c>
      <c r="N8763" s="13" t="n">
        <v>4207.85</v>
      </c>
      <c r="O8763" s="8" t="n"/>
    </row>
    <row r="8764">
      <c r="A8764" s="8" t="inlineStr">
        <is>
          <t>CANON-202606-008632</t>
        </is>
      </c>
      <c r="B8764" s="9" t="inlineStr">
        <is>
          <t>2026-06</t>
        </is>
      </c>
      <c r="C8764" s="10" t="n">
        <v>46196</v>
      </c>
      <c r="D8764" s="9" t="inlineStr">
        <is>
          <t>Bound</t>
        </is>
      </c>
      <c r="E8764" s="8" t="inlineStr">
        <is>
          <t>Priya Thistlewood</t>
        </is>
      </c>
      <c r="F8764" s="11" t="n">
        <v>2003</v>
      </c>
      <c r="G8764" s="8" t="inlineStr">
        <is>
          <t>Porsche</t>
        </is>
      </c>
      <c r="H8764" s="8" t="inlineStr">
        <is>
          <t>911 Turbo S</t>
        </is>
      </c>
      <c r="I8764" s="8" t="inlineStr">
        <is>
          <t>EE0VZX1GVEJS8T3MW</t>
        </is>
      </c>
      <c r="J8764" s="8" t="inlineStr">
        <is>
          <t>02 - Sports / GT</t>
        </is>
      </c>
      <c r="K8764" s="12" t="n">
        <v>610000</v>
      </c>
      <c r="L8764" s="8" t="inlineStr">
        <is>
          <t>New Jersey</t>
        </is>
      </c>
      <c r="M8764" s="13" t="n">
        <v>6807.83</v>
      </c>
      <c r="N8764" s="13" t="n">
        <v>5206.63</v>
      </c>
      <c r="O8764" s="8" t="n"/>
    </row>
    <row r="8765">
      <c r="A8765" s="8" t="inlineStr">
        <is>
          <t>CANON-202606-008636</t>
        </is>
      </c>
      <c r="B8765" s="9" t="inlineStr">
        <is>
          <t>2026-06</t>
        </is>
      </c>
      <c r="C8765" s="10" t="n">
        <v>46193</v>
      </c>
      <c r="D8765" s="9" t="inlineStr">
        <is>
          <t>Bound</t>
        </is>
      </c>
      <c r="E8765" s="8" t="inlineStr">
        <is>
          <t>Fitzgerald Delacroix</t>
        </is>
      </c>
      <c r="F8765" s="11" t="n">
        <v>2014</v>
      </c>
      <c r="G8765" s="8" t="inlineStr">
        <is>
          <t>McLaren</t>
        </is>
      </c>
      <c r="H8765" s="8" t="inlineStr">
        <is>
          <t>750S</t>
        </is>
      </c>
      <c r="I8765" s="8" t="inlineStr">
        <is>
          <t>DWV8UZ4CP2XA4L2EZ</t>
        </is>
      </c>
      <c r="J8765" s="8" t="inlineStr">
        <is>
          <t>03 - Supercar</t>
        </is>
      </c>
      <c r="K8765" s="12" t="n">
        <v>1485000</v>
      </c>
      <c r="L8765" s="8" t="inlineStr">
        <is>
          <t>Massachusetts</t>
        </is>
      </c>
      <c r="M8765" s="13" t="n">
        <v>28018.87</v>
      </c>
      <c r="N8765" s="13" t="n">
        <v>21428.83</v>
      </c>
      <c r="O8765" s="8" t="n"/>
    </row>
    <row r="8766">
      <c r="A8766" s="8" t="inlineStr">
        <is>
          <t>CANON-202606-008637</t>
        </is>
      </c>
      <c r="B8766" s="9" t="inlineStr">
        <is>
          <t>2026-06</t>
        </is>
      </c>
      <c r="C8766" s="10" t="n">
        <v>46200</v>
      </c>
      <c r="D8766" s="9" t="inlineStr">
        <is>
          <t>Bound</t>
        </is>
      </c>
      <c r="E8766" s="8" t="inlineStr">
        <is>
          <t>Callum Bellandi</t>
        </is>
      </c>
      <c r="F8766" s="11" t="n">
        <v>2000</v>
      </c>
      <c r="G8766" s="8" t="inlineStr">
        <is>
          <t>McLaren</t>
        </is>
      </c>
      <c r="H8766" s="8" t="inlineStr">
        <is>
          <t>750S</t>
        </is>
      </c>
      <c r="I8766" s="8" t="inlineStr">
        <is>
          <t>60X6T8UDNDL8J63MF</t>
        </is>
      </c>
      <c r="J8766" s="8" t="inlineStr">
        <is>
          <t>03 - Supercar</t>
        </is>
      </c>
      <c r="K8766" s="12" t="n">
        <v>1055000</v>
      </c>
      <c r="L8766" s="8" t="inlineStr">
        <is>
          <t>Georgia</t>
        </is>
      </c>
      <c r="M8766" s="13" t="n">
        <v>17835.47</v>
      </c>
      <c r="N8766" s="13" t="n">
        <v>13640.57</v>
      </c>
      <c r="O8766" s="8" t="n"/>
    </row>
    <row r="8767">
      <c r="A8767" s="8" t="inlineStr">
        <is>
          <t>CANON-202606-008638</t>
        </is>
      </c>
      <c r="B8767" s="9" t="inlineStr">
        <is>
          <t>2026-06</t>
        </is>
      </c>
      <c r="C8767" s="10" t="n">
        <v>46186</v>
      </c>
      <c r="D8767" s="9" t="inlineStr">
        <is>
          <t>Bound</t>
        </is>
      </c>
      <c r="E8767" s="8" t="inlineStr">
        <is>
          <t>Everett Kingsford</t>
        </is>
      </c>
      <c r="F8767" s="11" t="n">
        <v>1972</v>
      </c>
      <c r="G8767" s="8" t="inlineStr">
        <is>
          <t>Mercedes-Benz</t>
        </is>
      </c>
      <c r="H8767" s="8" t="inlineStr">
        <is>
          <t>AMG GT</t>
        </is>
      </c>
      <c r="I8767" s="8" t="inlineStr">
        <is>
          <t>SBX6WE5081G1HDDV5</t>
        </is>
      </c>
      <c r="J8767" s="8" t="inlineStr">
        <is>
          <t>02 - Sports / GT</t>
        </is>
      </c>
      <c r="K8767" s="12" t="n">
        <v>465000</v>
      </c>
      <c r="L8767" s="8" t="inlineStr">
        <is>
          <t>New York</t>
        </is>
      </c>
      <c r="M8767" s="13" t="n">
        <v>8422.639999999999</v>
      </c>
      <c r="N8767" s="13" t="n">
        <v>6441.64</v>
      </c>
      <c r="O8767" s="8" t="n"/>
    </row>
    <row r="8768">
      <c r="A8768" s="8" t="inlineStr">
        <is>
          <t>CANON-202606-008639</t>
        </is>
      </c>
      <c r="B8768" s="9" t="inlineStr">
        <is>
          <t>2026-06</t>
        </is>
      </c>
      <c r="C8768" s="10" t="n">
        <v>46178</v>
      </c>
      <c r="D8768" s="9" t="inlineStr">
        <is>
          <t>Bound</t>
        </is>
      </c>
      <c r="E8768" s="8" t="inlineStr">
        <is>
          <t>Priya Ashcombe</t>
        </is>
      </c>
      <c r="F8768" s="11" t="n">
        <v>1968</v>
      </c>
      <c r="G8768" s="8" t="inlineStr">
        <is>
          <t>Ringbrothers</t>
        </is>
      </c>
      <c r="H8768" s="8" t="inlineStr">
        <is>
          <t>Mustang</t>
        </is>
      </c>
      <c r="I8768" s="8" t="inlineStr">
        <is>
          <t>AKCJ397VAVT9GKZLS</t>
        </is>
      </c>
      <c r="J8768" s="8" t="inlineStr">
        <is>
          <t>11 - Restomod / Coachbuilt / Bespoke</t>
        </is>
      </c>
      <c r="K8768" s="12" t="n">
        <v>1265000</v>
      </c>
      <c r="L8768" s="8" t="inlineStr">
        <is>
          <t>Mississippi</t>
        </is>
      </c>
      <c r="M8768" s="13" t="n">
        <v>19313.92</v>
      </c>
      <c r="N8768" s="13" t="n">
        <v>14771.29</v>
      </c>
      <c r="O8768" s="8" t="n"/>
    </row>
    <row r="8769">
      <c r="A8769" s="8" t="inlineStr">
        <is>
          <t>CANON-202606-008641</t>
        </is>
      </c>
      <c r="B8769" s="9" t="inlineStr">
        <is>
          <t>2026-06</t>
        </is>
      </c>
      <c r="C8769" s="10" t="n">
        <v>46194</v>
      </c>
      <c r="D8769" s="9" t="inlineStr">
        <is>
          <t>Bound</t>
        </is>
      </c>
      <c r="E8769" s="8" t="inlineStr">
        <is>
          <t>Fenwick Whitlock</t>
        </is>
      </c>
      <c r="F8769" s="11" t="n">
        <v>1998</v>
      </c>
      <c r="G8769" s="8" t="inlineStr">
        <is>
          <t>Ferrari</t>
        </is>
      </c>
      <c r="H8769" s="8" t="inlineStr">
        <is>
          <t>296 GTB</t>
        </is>
      </c>
      <c r="I8769" s="8" t="inlineStr">
        <is>
          <t>138HC93KRL86SR1F5</t>
        </is>
      </c>
      <c r="J8769" s="8" t="inlineStr">
        <is>
          <t>03 - Supercar</t>
        </is>
      </c>
      <c r="K8769" s="12" t="n">
        <v>550000</v>
      </c>
      <c r="L8769" s="8" t="inlineStr">
        <is>
          <t>Texas</t>
        </is>
      </c>
      <c r="M8769" s="13" t="n">
        <v>11337.26</v>
      </c>
      <c r="N8769" s="13" t="n">
        <v>8670.74</v>
      </c>
      <c r="O8769" s="8" t="n"/>
    </row>
    <row r="8770">
      <c r="A8770" s="8" t="inlineStr">
        <is>
          <t>CANON-202606-008642</t>
        </is>
      </c>
      <c r="B8770" s="9" t="inlineStr">
        <is>
          <t>2026-06</t>
        </is>
      </c>
      <c r="C8770" s="10" t="n">
        <v>46181</v>
      </c>
      <c r="D8770" s="9" t="inlineStr">
        <is>
          <t>Bound</t>
        </is>
      </c>
      <c r="E8770" s="8" t="inlineStr">
        <is>
          <t>Callum Ashcombe</t>
        </is>
      </c>
      <c r="F8770" s="11" t="n">
        <v>1999</v>
      </c>
      <c r="G8770" s="8" t="inlineStr">
        <is>
          <t>Ferrari</t>
        </is>
      </c>
      <c r="H8770" s="8" t="inlineStr">
        <is>
          <t>275 GTB/4</t>
        </is>
      </c>
      <c r="I8770" s="8" t="inlineStr">
        <is>
          <t>8SEFAKPPUGX4AK0Z5</t>
        </is>
      </c>
      <c r="J8770" s="8" t="inlineStr">
        <is>
          <t>07 - Post-War Classic (1946-1972)</t>
        </is>
      </c>
      <c r="K8770" s="12" t="n">
        <v>370000</v>
      </c>
      <c r="L8770" s="8" t="inlineStr">
        <is>
          <t>Texas</t>
        </is>
      </c>
      <c r="M8770" s="13" t="n">
        <v>3853.58</v>
      </c>
      <c r="N8770" s="13" t="n">
        <v>2947.22</v>
      </c>
      <c r="O8770" s="8" t="n"/>
    </row>
    <row r="8771">
      <c r="A8771" s="8" t="inlineStr">
        <is>
          <t>CANON-202606-008643</t>
        </is>
      </c>
      <c r="B8771" s="9" t="inlineStr">
        <is>
          <t>2026-06</t>
        </is>
      </c>
      <c r="C8771" s="10" t="n">
        <v>46179</v>
      </c>
      <c r="D8771" s="9" t="inlineStr">
        <is>
          <t>Bound</t>
        </is>
      </c>
      <c r="E8771" s="8" t="inlineStr">
        <is>
          <t>Everett Nakashima</t>
        </is>
      </c>
      <c r="F8771" s="11" t="n">
        <v>1981</v>
      </c>
      <c r="G8771" s="8" t="inlineStr">
        <is>
          <t>Mercedes-Benz</t>
        </is>
      </c>
      <c r="H8771" s="8" t="inlineStr">
        <is>
          <t>AMG GT</t>
        </is>
      </c>
      <c r="I8771" s="8" t="inlineStr">
        <is>
          <t>R7ZNEY8F2MJ0LYEXG</t>
        </is>
      </c>
      <c r="J8771" s="8" t="inlineStr">
        <is>
          <t>02 - Sports / GT</t>
        </is>
      </c>
      <c r="K8771" s="12" t="n">
        <v>305000</v>
      </c>
      <c r="L8771" s="8" t="inlineStr">
        <is>
          <t>Oregon</t>
        </is>
      </c>
      <c r="M8771" s="13" t="n">
        <v>4877.12</v>
      </c>
      <c r="N8771" s="13" t="n">
        <v>3730.02</v>
      </c>
      <c r="O8771" s="8" t="n"/>
    </row>
    <row r="8772">
      <c r="A8772" s="8" t="inlineStr">
        <is>
          <t>CANON-202606-008644</t>
        </is>
      </c>
      <c r="B8772" s="9" t="inlineStr">
        <is>
          <t>2026-06</t>
        </is>
      </c>
      <c r="C8772" s="10" t="n">
        <v>46201</v>
      </c>
      <c r="D8772" s="9" t="inlineStr">
        <is>
          <t>Bound</t>
        </is>
      </c>
      <c r="E8772" s="8" t="inlineStr">
        <is>
          <t>Noor Nakashima</t>
        </is>
      </c>
      <c r="F8772" s="11" t="n">
        <v>1992</v>
      </c>
      <c r="G8772" s="8" t="inlineStr">
        <is>
          <t>BMW</t>
        </is>
      </c>
      <c r="H8772" s="8" t="inlineStr">
        <is>
          <t>M8 Competition</t>
        </is>
      </c>
      <c r="I8772" s="8" t="inlineStr">
        <is>
          <t>GCLXL8M7C2BR02U7E</t>
        </is>
      </c>
      <c r="J8772" s="8" t="inlineStr">
        <is>
          <t>02 - Sports / GT</t>
        </is>
      </c>
      <c r="K8772" s="12" t="n">
        <v>555000</v>
      </c>
      <c r="L8772" s="8" t="inlineStr">
        <is>
          <t>Maine</t>
        </is>
      </c>
      <c r="M8772" s="13" t="n">
        <v>7351.13</v>
      </c>
      <c r="N8772" s="13" t="n">
        <v>5622.14</v>
      </c>
      <c r="O8772" s="8" t="n"/>
    </row>
    <row r="8773">
      <c r="A8773" s="8" t="inlineStr">
        <is>
          <t>CANON-202606-008646</t>
        </is>
      </c>
      <c r="B8773" s="9" t="inlineStr">
        <is>
          <t>2026-06</t>
        </is>
      </c>
      <c r="C8773" s="10" t="n">
        <v>46190</v>
      </c>
      <c r="D8773" s="9" t="inlineStr">
        <is>
          <t>Bound</t>
        </is>
      </c>
      <c r="E8773" s="8" t="inlineStr">
        <is>
          <t>Desmond Rourke</t>
        </is>
      </c>
      <c r="F8773" s="11" t="n">
        <v>1996</v>
      </c>
      <c r="G8773" s="8" t="inlineStr">
        <is>
          <t>Porsche</t>
        </is>
      </c>
      <c r="H8773" s="8" t="inlineStr">
        <is>
          <t>911 Turbo S</t>
        </is>
      </c>
      <c r="I8773" s="8" t="inlineStr">
        <is>
          <t>AFH46MT6J9RP34TNN</t>
        </is>
      </c>
      <c r="J8773" s="8" t="inlineStr">
        <is>
          <t>02 - Sports / GT</t>
        </is>
      </c>
      <c r="K8773" s="12" t="n">
        <v>210000</v>
      </c>
      <c r="L8773" s="8" t="inlineStr">
        <is>
          <t>North Dakota</t>
        </is>
      </c>
      <c r="M8773" s="13" t="n">
        <v>3718.19</v>
      </c>
      <c r="N8773" s="13" t="n">
        <v>2843.67</v>
      </c>
      <c r="O8773" s="8" t="n"/>
    </row>
    <row r="8774">
      <c r="A8774" s="8" t="inlineStr">
        <is>
          <t>CANON-202606-008650</t>
        </is>
      </c>
      <c r="B8774" s="9" t="inlineStr">
        <is>
          <t>2026-06</t>
        </is>
      </c>
      <c r="C8774" s="10" t="n">
        <v>46188</v>
      </c>
      <c r="D8774" s="9" t="inlineStr">
        <is>
          <t>Bound</t>
        </is>
      </c>
      <c r="E8774" s="8" t="inlineStr">
        <is>
          <t>Ramona Pennington</t>
        </is>
      </c>
      <c r="F8774" s="11" t="n">
        <v>2014</v>
      </c>
      <c r="G8774" s="8" t="inlineStr">
        <is>
          <t>Maserati</t>
        </is>
      </c>
      <c r="H8774" s="8" t="inlineStr">
        <is>
          <t>GranTurismo</t>
        </is>
      </c>
      <c r="I8774" s="8" t="inlineStr">
        <is>
          <t>A7K25KCJV598W9M38</t>
        </is>
      </c>
      <c r="J8774" s="8" t="inlineStr">
        <is>
          <t>02 - Sports / GT</t>
        </is>
      </c>
      <c r="K8774" s="12" t="n">
        <v>690000</v>
      </c>
      <c r="L8774" s="8" t="inlineStr">
        <is>
          <t>Illinois</t>
        </is>
      </c>
      <c r="M8774" s="13" t="n">
        <v>11508.68</v>
      </c>
      <c r="N8774" s="13" t="n">
        <v>8801.84</v>
      </c>
      <c r="O8774" s="8" t="n"/>
    </row>
    <row r="8775">
      <c r="A8775" s="8" t="inlineStr">
        <is>
          <t>CANON-202606-008652</t>
        </is>
      </c>
      <c r="B8775" s="9" t="inlineStr">
        <is>
          <t>2026-06</t>
        </is>
      </c>
      <c r="C8775" s="10" t="n">
        <v>46201</v>
      </c>
      <c r="D8775" s="9" t="inlineStr">
        <is>
          <t>Bound</t>
        </is>
      </c>
      <c r="E8775" s="8" t="inlineStr">
        <is>
          <t>Leopold Castellanos</t>
        </is>
      </c>
      <c r="F8775" s="11" t="n">
        <v>1989</v>
      </c>
      <c r="G8775" s="8" t="inlineStr">
        <is>
          <t>Maserati</t>
        </is>
      </c>
      <c r="H8775" s="8" t="inlineStr">
        <is>
          <t>GranTurismo</t>
        </is>
      </c>
      <c r="I8775" s="8" t="inlineStr">
        <is>
          <t>3KPY84YX8G6PMLXTS</t>
        </is>
      </c>
      <c r="J8775" s="8" t="inlineStr">
        <is>
          <t>02 - Sports / GT</t>
        </is>
      </c>
      <c r="K8775" s="12" t="n">
        <v>670000</v>
      </c>
      <c r="L8775" s="8" t="inlineStr">
        <is>
          <t>New Mexico</t>
        </is>
      </c>
      <c r="M8775" s="13" t="n">
        <v>10517.74</v>
      </c>
      <c r="N8775" s="13" t="n">
        <v>8043.97</v>
      </c>
      <c r="O8775" s="8" t="n"/>
    </row>
    <row r="8776">
      <c r="A8776" s="8" t="inlineStr">
        <is>
          <t>CANON-202606-008653</t>
        </is>
      </c>
      <c r="B8776" s="9" t="inlineStr">
        <is>
          <t>2026-06</t>
        </is>
      </c>
      <c r="C8776" s="10" t="n">
        <v>46185</v>
      </c>
      <c r="D8776" s="9" t="inlineStr">
        <is>
          <t>Bound</t>
        </is>
      </c>
      <c r="E8776" s="8" t="inlineStr">
        <is>
          <t>Ottilie Montoya</t>
        </is>
      </c>
      <c r="F8776" s="11" t="n">
        <v>1973</v>
      </c>
      <c r="G8776" s="8" t="inlineStr">
        <is>
          <t>Maserati</t>
        </is>
      </c>
      <c r="H8776" s="8" t="inlineStr">
        <is>
          <t>GranTurismo</t>
        </is>
      </c>
      <c r="I8776" s="8" t="inlineStr">
        <is>
          <t>199YMCG43GYRRDXDR</t>
        </is>
      </c>
      <c r="J8776" s="8" t="inlineStr">
        <is>
          <t>02 - Sports / GT</t>
        </is>
      </c>
      <c r="K8776" s="12" t="n">
        <v>350000</v>
      </c>
      <c r="L8776" s="8" t="inlineStr">
        <is>
          <t>Vermont</t>
        </is>
      </c>
      <c r="M8776" s="13" t="n">
        <v>6042.45</v>
      </c>
      <c r="N8776" s="13" t="n">
        <v>4621.27</v>
      </c>
      <c r="O8776" s="8" t="n"/>
    </row>
    <row r="8777">
      <c r="A8777" s="8" t="inlineStr">
        <is>
          <t>CANON-202606-008655</t>
        </is>
      </c>
      <c r="B8777" s="9" t="inlineStr">
        <is>
          <t>2026-06</t>
        </is>
      </c>
      <c r="C8777" s="10" t="n">
        <v>46193</v>
      </c>
      <c r="D8777" s="9" t="inlineStr">
        <is>
          <t>Bound</t>
        </is>
      </c>
      <c r="E8777" s="8" t="inlineStr">
        <is>
          <t>Saoirse Okonkwo</t>
        </is>
      </c>
      <c r="F8777" s="11" t="n">
        <v>2005</v>
      </c>
      <c r="G8777" s="8" t="inlineStr">
        <is>
          <t>BMW</t>
        </is>
      </c>
      <c r="H8777" s="8" t="inlineStr">
        <is>
          <t>M8 Competition</t>
        </is>
      </c>
      <c r="I8777" s="8" t="inlineStr">
        <is>
          <t>WH71UMG7RXY6U33BV</t>
        </is>
      </c>
      <c r="J8777" s="8" t="inlineStr">
        <is>
          <t>02 - Sports / GT</t>
        </is>
      </c>
      <c r="K8777" s="12" t="n">
        <v>1215000</v>
      </c>
      <c r="L8777" s="8" t="inlineStr">
        <is>
          <t>Montana</t>
        </is>
      </c>
      <c r="M8777" s="13" t="n">
        <v>11725.9</v>
      </c>
      <c r="N8777" s="13" t="n">
        <v>8967.969999999999</v>
      </c>
      <c r="O8777" s="8" t="n"/>
    </row>
    <row r="8778">
      <c r="A8778" s="8" t="inlineStr">
        <is>
          <t>CANON-202606-008656</t>
        </is>
      </c>
      <c r="B8778" s="9" t="inlineStr">
        <is>
          <t>2026-06</t>
        </is>
      </c>
      <c r="C8778" s="10" t="n">
        <v>46181</v>
      </c>
      <c r="D8778" s="9" t="inlineStr">
        <is>
          <t>Bound</t>
        </is>
      </c>
      <c r="E8778" s="8" t="inlineStr">
        <is>
          <t>Noor Chattopadhyay</t>
        </is>
      </c>
      <c r="F8778" s="11" t="n">
        <v>2013</v>
      </c>
      <c r="G8778" s="8" t="inlineStr">
        <is>
          <t>BMW</t>
        </is>
      </c>
      <c r="H8778" s="8" t="inlineStr">
        <is>
          <t>M8 Competition</t>
        </is>
      </c>
      <c r="I8778" s="8" t="inlineStr">
        <is>
          <t>MZ7MPW8AU0R21CVL9</t>
        </is>
      </c>
      <c r="J8778" s="8" t="inlineStr">
        <is>
          <t>02 - Sports / GT</t>
        </is>
      </c>
      <c r="K8778" s="12" t="n">
        <v>245000</v>
      </c>
      <c r="L8778" s="8" t="inlineStr">
        <is>
          <t>Georgia</t>
        </is>
      </c>
      <c r="M8778" s="13" t="n">
        <v>4763.17</v>
      </c>
      <c r="N8778" s="13" t="n">
        <v>3642.87</v>
      </c>
      <c r="O8778" s="8" t="n"/>
    </row>
    <row r="8779">
      <c r="A8779" s="8" t="inlineStr">
        <is>
          <t>CANON-202606-008657</t>
        </is>
      </c>
      <c r="B8779" s="9" t="inlineStr">
        <is>
          <t>2026-06</t>
        </is>
      </c>
      <c r="C8779" s="10" t="n">
        <v>46185</v>
      </c>
      <c r="D8779" s="9" t="inlineStr">
        <is>
          <t>Bound</t>
        </is>
      </c>
      <c r="E8779" s="8" t="inlineStr">
        <is>
          <t>Beatrix Rourke</t>
        </is>
      </c>
      <c r="F8779" s="11" t="n">
        <v>1965</v>
      </c>
      <c r="G8779" s="8" t="inlineStr">
        <is>
          <t>Porsche</t>
        </is>
      </c>
      <c r="H8779" s="8" t="inlineStr">
        <is>
          <t>911 Turbo S</t>
        </is>
      </c>
      <c r="I8779" s="8" t="inlineStr">
        <is>
          <t>V2387X8K7C84L7H1U</t>
        </is>
      </c>
      <c r="J8779" s="8" t="inlineStr">
        <is>
          <t>02 - Sports / GT</t>
        </is>
      </c>
      <c r="K8779" s="12" t="n">
        <v>490000</v>
      </c>
      <c r="L8779" s="8" t="inlineStr">
        <is>
          <t>New York</t>
        </is>
      </c>
      <c r="M8779" s="13" t="n">
        <v>8875.469999999999</v>
      </c>
      <c r="N8779" s="13" t="n">
        <v>6787.96</v>
      </c>
      <c r="O8779" s="8" t="n"/>
    </row>
    <row r="8780">
      <c r="A8780" s="8" t="inlineStr">
        <is>
          <t>CANON-202606-008658</t>
        </is>
      </c>
      <c r="B8780" s="9" t="inlineStr">
        <is>
          <t>2026-06</t>
        </is>
      </c>
      <c r="C8780" s="10" t="n">
        <v>46174</v>
      </c>
      <c r="D8780" s="9" t="inlineStr">
        <is>
          <t>Bound</t>
        </is>
      </c>
      <c r="E8780" s="8" t="inlineStr">
        <is>
          <t>Saoirse Castellanos</t>
        </is>
      </c>
      <c r="F8780" s="11" t="n">
        <v>2000</v>
      </c>
      <c r="G8780" s="8" t="inlineStr">
        <is>
          <t>Bentley</t>
        </is>
      </c>
      <c r="H8780" s="8" t="inlineStr">
        <is>
          <t>Continental GT</t>
        </is>
      </c>
      <c r="I8780" s="8" t="inlineStr">
        <is>
          <t>4D9N88W5RH72LBCHU</t>
        </is>
      </c>
      <c r="J8780" s="8" t="inlineStr">
        <is>
          <t>02 - Sports / GT</t>
        </is>
      </c>
      <c r="K8780" s="12" t="n">
        <v>500000</v>
      </c>
      <c r="L8780" s="8" t="inlineStr">
        <is>
          <t>Maryland</t>
        </is>
      </c>
      <c r="M8780" s="13" t="n">
        <v>5825.47</v>
      </c>
      <c r="N8780" s="13" t="n">
        <v>4455.32</v>
      </c>
      <c r="O8780" s="8" t="n"/>
    </row>
    <row r="8781">
      <c r="A8781" s="8" t="inlineStr">
        <is>
          <t>CANON-202606-008659</t>
        </is>
      </c>
      <c r="B8781" s="9" t="inlineStr">
        <is>
          <t>2026-06</t>
        </is>
      </c>
      <c r="C8781" s="10" t="n">
        <v>46186</v>
      </c>
      <c r="D8781" s="9" t="inlineStr">
        <is>
          <t>Bound</t>
        </is>
      </c>
      <c r="E8781" s="8" t="inlineStr">
        <is>
          <t>Desmond Fairweather</t>
        </is>
      </c>
      <c r="F8781" s="11" t="n">
        <v>2015</v>
      </c>
      <c r="G8781" s="8" t="inlineStr">
        <is>
          <t>Mercedes-Benz</t>
        </is>
      </c>
      <c r="H8781" s="8" t="inlineStr">
        <is>
          <t>AMG GT</t>
        </is>
      </c>
      <c r="I8781" s="8" t="inlineStr">
        <is>
          <t>V7EAC257C9CTZX3A4</t>
        </is>
      </c>
      <c r="J8781" s="8" t="inlineStr">
        <is>
          <t>02 - Sports / GT</t>
        </is>
      </c>
      <c r="K8781" s="12" t="n">
        <v>685000</v>
      </c>
      <c r="L8781" s="8" t="inlineStr">
        <is>
          <t>Massachusetts</t>
        </is>
      </c>
      <c r="M8781" s="13" t="n">
        <v>10501.18</v>
      </c>
      <c r="N8781" s="13" t="n">
        <v>8031.3</v>
      </c>
      <c r="O8781" s="8" t="n"/>
    </row>
    <row r="8782">
      <c r="A8782" s="8" t="inlineStr">
        <is>
          <t>CANON-202606-008660</t>
        </is>
      </c>
      <c r="B8782" s="9" t="inlineStr">
        <is>
          <t>2026-06</t>
        </is>
      </c>
      <c r="C8782" s="10" t="n">
        <v>46184</v>
      </c>
      <c r="D8782" s="9" t="inlineStr">
        <is>
          <t>Bound</t>
        </is>
      </c>
      <c r="E8782" s="8" t="inlineStr">
        <is>
          <t>Delphine Larsson</t>
        </is>
      </c>
      <c r="F8782" s="11" t="n">
        <v>1972</v>
      </c>
      <c r="G8782" s="8" t="inlineStr">
        <is>
          <t>Maserati</t>
        </is>
      </c>
      <c r="H8782" s="8" t="inlineStr">
        <is>
          <t>GranTurismo</t>
        </is>
      </c>
      <c r="I8782" s="8" t="inlineStr">
        <is>
          <t>KDHGZT95KU9J2TU4Z</t>
        </is>
      </c>
      <c r="J8782" s="8" t="inlineStr">
        <is>
          <t>02 - Sports / GT</t>
        </is>
      </c>
      <c r="K8782" s="12" t="n">
        <v>225000</v>
      </c>
      <c r="L8782" s="8" t="inlineStr">
        <is>
          <t>Maryland</t>
        </is>
      </c>
      <c r="M8782" s="13" t="n">
        <v>3710.38</v>
      </c>
      <c r="N8782" s="13" t="n">
        <v>2837.7</v>
      </c>
      <c r="O8782" s="8" t="n"/>
    </row>
    <row r="8783">
      <c r="A8783" s="8" t="inlineStr">
        <is>
          <t>CANON-202606-008661</t>
        </is>
      </c>
      <c r="B8783" s="9" t="inlineStr">
        <is>
          <t>2026-06</t>
        </is>
      </c>
      <c r="C8783" s="10" t="n">
        <v>46194</v>
      </c>
      <c r="D8783" s="9" t="inlineStr">
        <is>
          <t>Bound</t>
        </is>
      </c>
      <c r="E8783" s="8" t="inlineStr">
        <is>
          <t>Ottilie Castellanos</t>
        </is>
      </c>
      <c r="F8783" s="11" t="n">
        <v>1976</v>
      </c>
      <c r="G8783" s="8" t="inlineStr">
        <is>
          <t>Porsche</t>
        </is>
      </c>
      <c r="H8783" s="8" t="inlineStr">
        <is>
          <t>911 Turbo S</t>
        </is>
      </c>
      <c r="I8783" s="8" t="inlineStr">
        <is>
          <t>80GNRUK8HF14Z2K0R</t>
        </is>
      </c>
      <c r="J8783" s="8" t="inlineStr">
        <is>
          <t>02 - Sports / GT</t>
        </is>
      </c>
      <c r="K8783" s="12" t="n">
        <v>480000</v>
      </c>
      <c r="L8783" s="8" t="inlineStr">
        <is>
          <t>Ohio</t>
        </is>
      </c>
      <c r="M8783" s="13" t="n">
        <v>9441.51</v>
      </c>
      <c r="N8783" s="13" t="n">
        <v>7220.87</v>
      </c>
      <c r="O8783" s="8" t="n"/>
    </row>
    <row r="8784">
      <c r="A8784" s="8" t="inlineStr">
        <is>
          <t>CANON-202606-008663</t>
        </is>
      </c>
      <c r="B8784" s="9" t="inlineStr">
        <is>
          <t>2026-06</t>
        </is>
      </c>
      <c r="C8784" s="10" t="n">
        <v>46186</v>
      </c>
      <c r="D8784" s="9" t="inlineStr">
        <is>
          <t>Bound</t>
        </is>
      </c>
      <c r="E8784" s="8" t="inlineStr">
        <is>
          <t>Beatrix Larsson</t>
        </is>
      </c>
      <c r="F8784" s="11" t="n">
        <v>2014</v>
      </c>
      <c r="G8784" s="8" t="inlineStr">
        <is>
          <t>Porsche</t>
        </is>
      </c>
      <c r="H8784" s="8" t="inlineStr">
        <is>
          <t>911 Turbo S</t>
        </is>
      </c>
      <c r="I8784" s="8" t="inlineStr">
        <is>
          <t>TT6CXCCJRTK43CKPA</t>
        </is>
      </c>
      <c r="J8784" s="8" t="inlineStr">
        <is>
          <t>02 - Sports / GT</t>
        </is>
      </c>
      <c r="K8784" s="12" t="n">
        <v>585000</v>
      </c>
      <c r="L8784" s="8" t="inlineStr">
        <is>
          <t>New York</t>
        </is>
      </c>
      <c r="M8784" s="13" t="n">
        <v>9183.4</v>
      </c>
      <c r="N8784" s="13" t="n">
        <v>7023.46</v>
      </c>
      <c r="O8784" s="8" t="n"/>
    </row>
    <row r="8785">
      <c r="A8785" s="8" t="inlineStr">
        <is>
          <t>CANON-202606-008664</t>
        </is>
      </c>
      <c r="B8785" s="9" t="inlineStr">
        <is>
          <t>2026-06</t>
        </is>
      </c>
      <c r="C8785" s="10" t="n">
        <v>46200</v>
      </c>
      <c r="D8785" s="9" t="inlineStr">
        <is>
          <t>Bound</t>
        </is>
      </c>
      <c r="E8785" s="8" t="inlineStr">
        <is>
          <t>Ottilie Vasquez</t>
        </is>
      </c>
      <c r="F8785" s="11" t="n">
        <v>2000</v>
      </c>
      <c r="G8785" s="8" t="inlineStr">
        <is>
          <t>Aston Martin</t>
        </is>
      </c>
      <c r="H8785" s="8" t="inlineStr">
        <is>
          <t>DB12</t>
        </is>
      </c>
      <c r="I8785" s="8" t="inlineStr">
        <is>
          <t>349X9RTB71E9G47EK</t>
        </is>
      </c>
      <c r="J8785" s="8" t="inlineStr">
        <is>
          <t>02 - Sports / GT</t>
        </is>
      </c>
      <c r="K8785" s="12" t="n">
        <v>1250000</v>
      </c>
      <c r="L8785" s="8" t="inlineStr">
        <is>
          <t>Florida</t>
        </is>
      </c>
      <c r="M8785" s="13" t="n">
        <v>18419.81</v>
      </c>
      <c r="N8785" s="13" t="n">
        <v>14087.47</v>
      </c>
      <c r="O8785" s="8" t="n"/>
    </row>
    <row r="8786">
      <c r="A8786" s="8" t="inlineStr">
        <is>
          <t>CANON-202606-008667</t>
        </is>
      </c>
      <c r="B8786" s="9" t="inlineStr">
        <is>
          <t>2026-06</t>
        </is>
      </c>
      <c r="C8786" s="10" t="n">
        <v>46178</v>
      </c>
      <c r="D8786" s="9" t="inlineStr">
        <is>
          <t>Bound</t>
        </is>
      </c>
      <c r="E8786" s="8" t="inlineStr">
        <is>
          <t>Delphine Fairweather</t>
        </is>
      </c>
      <c r="F8786" s="11" t="n">
        <v>2005</v>
      </c>
      <c r="G8786" s="8" t="inlineStr">
        <is>
          <t>Maserati</t>
        </is>
      </c>
      <c r="H8786" s="8" t="inlineStr">
        <is>
          <t>GranTurismo</t>
        </is>
      </c>
      <c r="I8786" s="8" t="inlineStr">
        <is>
          <t>2JL3RYZ29Z333VFEL</t>
        </is>
      </c>
      <c r="J8786" s="8" t="inlineStr">
        <is>
          <t>02 - Sports / GT</t>
        </is>
      </c>
      <c r="K8786" s="12" t="n">
        <v>215000</v>
      </c>
      <c r="L8786" s="8" t="inlineStr">
        <is>
          <t>Nebraska</t>
        </is>
      </c>
      <c r="M8786" s="13" t="n">
        <v>4851.7</v>
      </c>
      <c r="N8786" s="13" t="n">
        <v>3710.58</v>
      </c>
      <c r="O8786" s="8" t="n"/>
    </row>
    <row r="8787">
      <c r="A8787" s="8" t="inlineStr">
        <is>
          <t>CANON-202606-008668</t>
        </is>
      </c>
      <c r="B8787" s="9" t="inlineStr">
        <is>
          <t>2026-06</t>
        </is>
      </c>
      <c r="C8787" s="10" t="n">
        <v>46180</v>
      </c>
      <c r="D8787" s="9" t="inlineStr">
        <is>
          <t>Bound</t>
        </is>
      </c>
      <c r="E8787" s="8" t="inlineStr">
        <is>
          <t>Thaddeus Merriweather</t>
        </is>
      </c>
      <c r="F8787" s="11" t="n">
        <v>2021</v>
      </c>
      <c r="G8787" s="8" t="inlineStr">
        <is>
          <t>Maserati</t>
        </is>
      </c>
      <c r="H8787" s="8" t="inlineStr">
        <is>
          <t>GranTurismo</t>
        </is>
      </c>
      <c r="I8787" s="8" t="inlineStr">
        <is>
          <t>WPDUHABJR2RFJZXEM</t>
        </is>
      </c>
      <c r="J8787" s="8" t="inlineStr">
        <is>
          <t>02 - Sports / GT</t>
        </is>
      </c>
      <c r="K8787" s="12" t="n">
        <v>250000</v>
      </c>
      <c r="L8787" s="8" t="inlineStr">
        <is>
          <t>Oklahoma</t>
        </is>
      </c>
      <c r="M8787" s="13" t="n">
        <v>4457.55</v>
      </c>
      <c r="N8787" s="13" t="n">
        <v>3409.13</v>
      </c>
      <c r="O8787" s="8" t="n"/>
    </row>
    <row r="8788">
      <c r="A8788" s="8" t="inlineStr">
        <is>
          <t>CANON-202606-008670</t>
        </is>
      </c>
      <c r="B8788" s="9" t="inlineStr">
        <is>
          <t>2026-06</t>
        </is>
      </c>
      <c r="C8788" s="10" t="n">
        <v>46180</v>
      </c>
      <c r="D8788" s="9" t="inlineStr">
        <is>
          <t>Bound</t>
        </is>
      </c>
      <c r="E8788" s="8" t="inlineStr">
        <is>
          <t>Delphine Thistlewood</t>
        </is>
      </c>
      <c r="F8788" s="11" t="n">
        <v>2018</v>
      </c>
      <c r="G8788" s="8" t="inlineStr">
        <is>
          <t>McLaren</t>
        </is>
      </c>
      <c r="H8788" s="8" t="inlineStr">
        <is>
          <t>750S</t>
        </is>
      </c>
      <c r="I8788" s="8" t="inlineStr">
        <is>
          <t>PM2XBG7SVYT4YTG04</t>
        </is>
      </c>
      <c r="J8788" s="8" t="inlineStr">
        <is>
          <t>03 - Supercar</t>
        </is>
      </c>
      <c r="K8788" s="12" t="n">
        <v>1265000</v>
      </c>
      <c r="L8788" s="8" t="inlineStr">
        <is>
          <t>Virginia</t>
        </is>
      </c>
      <c r="M8788" s="13" t="n">
        <v>20812.83</v>
      </c>
      <c r="N8788" s="13" t="n">
        <v>15917.65</v>
      </c>
      <c r="O8788" s="8" t="n"/>
    </row>
    <row r="8789">
      <c r="A8789" s="8" t="inlineStr">
        <is>
          <t>CANON-202606-008672</t>
        </is>
      </c>
      <c r="B8789" s="9" t="inlineStr">
        <is>
          <t>2026-06</t>
        </is>
      </c>
      <c r="C8789" s="10" t="n">
        <v>46192</v>
      </c>
      <c r="D8789" s="9" t="inlineStr">
        <is>
          <t>Bound</t>
        </is>
      </c>
      <c r="E8789" s="8" t="inlineStr">
        <is>
          <t>Callum Bellandi</t>
        </is>
      </c>
      <c r="F8789" s="11" t="n">
        <v>1956</v>
      </c>
      <c r="G8789" s="8" t="inlineStr">
        <is>
          <t>Porsche</t>
        </is>
      </c>
      <c r="H8789" s="8" t="inlineStr">
        <is>
          <t>911 Turbo S</t>
        </is>
      </c>
      <c r="I8789" s="8" t="inlineStr">
        <is>
          <t>ND5VSA32PFF6SN3H2</t>
        </is>
      </c>
      <c r="J8789" s="8" t="inlineStr">
        <is>
          <t>02 - Sports / GT</t>
        </is>
      </c>
      <c r="K8789" s="12" t="n">
        <v>1135000</v>
      </c>
      <c r="L8789" s="8" t="inlineStr">
        <is>
          <t>Oklahoma</t>
        </is>
      </c>
      <c r="M8789" s="13" t="n">
        <v>14840.66</v>
      </c>
      <c r="N8789" s="13" t="n">
        <v>11350.14</v>
      </c>
      <c r="O8789" s="8" t="n"/>
    </row>
    <row r="8790">
      <c r="A8790" s="8" t="inlineStr">
        <is>
          <t>CANON-202606-008674</t>
        </is>
      </c>
      <c r="B8790" s="9" t="inlineStr">
        <is>
          <t>2026-06</t>
        </is>
      </c>
      <c r="C8790" s="10" t="n">
        <v>46174</v>
      </c>
      <c r="D8790" s="9" t="inlineStr">
        <is>
          <t>Bound</t>
        </is>
      </c>
      <c r="E8790" s="8" t="inlineStr">
        <is>
          <t>Thaddeus Castellanos</t>
        </is>
      </c>
      <c r="F8790" s="11" t="n">
        <v>1964</v>
      </c>
      <c r="G8790" s="8" t="inlineStr">
        <is>
          <t>Bugatti</t>
        </is>
      </c>
      <c r="H8790" s="8" t="inlineStr">
        <is>
          <t>Type 57</t>
        </is>
      </c>
      <c r="I8790" s="8" t="inlineStr">
        <is>
          <t>2ULDH36BFEFCTRXGY</t>
        </is>
      </c>
      <c r="J8790" s="8" t="inlineStr">
        <is>
          <t>06 - Vintage Pre-War (pre-1946)</t>
        </is>
      </c>
      <c r="K8790" s="12" t="n">
        <v>1035000</v>
      </c>
      <c r="L8790" s="8" t="inlineStr">
        <is>
          <t>Virginia</t>
        </is>
      </c>
      <c r="M8790" s="13" t="n">
        <v>7237.19</v>
      </c>
      <c r="N8790" s="13" t="n">
        <v>5535</v>
      </c>
      <c r="O8790" s="8" t="n"/>
    </row>
    <row r="8791">
      <c r="A8791" s="8" t="inlineStr">
        <is>
          <t>CANON-202606-008675</t>
        </is>
      </c>
      <c r="B8791" s="9" t="inlineStr">
        <is>
          <t>2026-06</t>
        </is>
      </c>
      <c r="C8791" s="10" t="n">
        <v>46191</v>
      </c>
      <c r="D8791" s="9" t="inlineStr">
        <is>
          <t>Bound</t>
        </is>
      </c>
      <c r="E8791" s="8" t="inlineStr">
        <is>
          <t>Thaddeus Larsson</t>
        </is>
      </c>
      <c r="F8791" s="11" t="n">
        <v>2013</v>
      </c>
      <c r="G8791" s="8" t="inlineStr">
        <is>
          <t>Porsche</t>
        </is>
      </c>
      <c r="H8791" s="8" t="inlineStr">
        <is>
          <t>911 Turbo S</t>
        </is>
      </c>
      <c r="I8791" s="8" t="inlineStr">
        <is>
          <t>331JWZJMJ560USGTZ</t>
        </is>
      </c>
      <c r="J8791" s="8" t="inlineStr">
        <is>
          <t>02 - Sports / GT</t>
        </is>
      </c>
      <c r="K8791" s="12" t="n">
        <v>295000</v>
      </c>
      <c r="L8791" s="8" t="inlineStr">
        <is>
          <t>Texas</t>
        </is>
      </c>
      <c r="M8791" s="13" t="n">
        <v>4800.71</v>
      </c>
      <c r="N8791" s="13" t="n">
        <v>3671.58</v>
      </c>
      <c r="O8791" s="8" t="n"/>
    </row>
    <row r="8792">
      <c r="A8792" s="8" t="inlineStr">
        <is>
          <t>CANON-202606-008676</t>
        </is>
      </c>
      <c r="B8792" s="9" t="inlineStr">
        <is>
          <t>2026-06</t>
        </is>
      </c>
      <c r="C8792" s="10" t="n">
        <v>46202</v>
      </c>
      <c r="D8792" s="9" t="inlineStr">
        <is>
          <t>Bound</t>
        </is>
      </c>
      <c r="E8792" s="8" t="inlineStr">
        <is>
          <t>Fenwick Larsson</t>
        </is>
      </c>
      <c r="F8792" s="11" t="n">
        <v>2021</v>
      </c>
      <c r="G8792" s="8" t="inlineStr">
        <is>
          <t>BMW</t>
        </is>
      </c>
      <c r="H8792" s="8" t="inlineStr">
        <is>
          <t>M8 Competition</t>
        </is>
      </c>
      <c r="I8792" s="8" t="inlineStr">
        <is>
          <t>PVEW8TV2J3RP85Y1V</t>
        </is>
      </c>
      <c r="J8792" s="8" t="inlineStr">
        <is>
          <t>02 - Sports / GT</t>
        </is>
      </c>
      <c r="K8792" s="12" t="n">
        <v>525000</v>
      </c>
      <c r="L8792" s="8" t="inlineStr">
        <is>
          <t>South Carolina</t>
        </is>
      </c>
      <c r="M8792" s="13" t="n">
        <v>7983.96</v>
      </c>
      <c r="N8792" s="13" t="n">
        <v>6106.13</v>
      </c>
      <c r="O8792" s="8" t="n"/>
    </row>
    <row r="8793">
      <c r="A8793" s="8" t="inlineStr">
        <is>
          <t>CANON-202606-008677</t>
        </is>
      </c>
      <c r="B8793" s="9" t="inlineStr">
        <is>
          <t>2026-06</t>
        </is>
      </c>
      <c r="C8793" s="10" t="n">
        <v>46181</v>
      </c>
      <c r="D8793" s="9" t="inlineStr">
        <is>
          <t>Bound</t>
        </is>
      </c>
      <c r="E8793" s="8" t="inlineStr">
        <is>
          <t>Callum Kingsford</t>
        </is>
      </c>
      <c r="F8793" s="11" t="n">
        <v>1984</v>
      </c>
      <c r="G8793" s="8" t="inlineStr">
        <is>
          <t>Bentley</t>
        </is>
      </c>
      <c r="H8793" s="8" t="inlineStr">
        <is>
          <t>Continental GT</t>
        </is>
      </c>
      <c r="I8793" s="8" t="inlineStr">
        <is>
          <t>7XH3L2UY3LGHJ0ZRM</t>
        </is>
      </c>
      <c r="J8793" s="8" t="inlineStr">
        <is>
          <t>02 - Sports / GT</t>
        </is>
      </c>
      <c r="K8793" s="12" t="n">
        <v>715000</v>
      </c>
      <c r="L8793" s="8" t="inlineStr">
        <is>
          <t>Illinois</t>
        </is>
      </c>
      <c r="M8793" s="13" t="n">
        <v>11925.66</v>
      </c>
      <c r="N8793" s="13" t="n">
        <v>9120.74</v>
      </c>
      <c r="O8793" s="8" t="n"/>
    </row>
    <row r="8794">
      <c r="A8794" s="8" t="inlineStr">
        <is>
          <t>CANON-202606-008680</t>
        </is>
      </c>
      <c r="B8794" s="9" t="inlineStr">
        <is>
          <t>2026-06</t>
        </is>
      </c>
      <c r="C8794" s="10" t="n">
        <v>46178</v>
      </c>
      <c r="D8794" s="9" t="inlineStr">
        <is>
          <t>Bound</t>
        </is>
      </c>
      <c r="E8794" s="8" t="inlineStr">
        <is>
          <t>Anouk Kingsford</t>
        </is>
      </c>
      <c r="F8794" s="11" t="n">
        <v>1981</v>
      </c>
      <c r="G8794" s="8" t="inlineStr">
        <is>
          <t>Maserati</t>
        </is>
      </c>
      <c r="H8794" s="8" t="inlineStr">
        <is>
          <t>GranTurismo</t>
        </is>
      </c>
      <c r="I8794" s="8" t="inlineStr">
        <is>
          <t>WXNN81TVJFNM5EUEU</t>
        </is>
      </c>
      <c r="J8794" s="8" t="inlineStr">
        <is>
          <t>02 - Sports / GT</t>
        </is>
      </c>
      <c r="K8794" s="12" t="n">
        <v>555000</v>
      </c>
      <c r="L8794" s="8" t="inlineStr">
        <is>
          <t>Kentucky</t>
        </is>
      </c>
      <c r="M8794" s="13" t="n">
        <v>9120.85</v>
      </c>
      <c r="N8794" s="13" t="n">
        <v>6975.63</v>
      </c>
      <c r="O8794" s="8" t="n"/>
    </row>
    <row r="8795">
      <c r="A8795" s="8" t="inlineStr">
        <is>
          <t>CANON-202606-008681</t>
        </is>
      </c>
      <c r="B8795" s="9" t="inlineStr">
        <is>
          <t>2026-06</t>
        </is>
      </c>
      <c r="C8795" s="10" t="n">
        <v>46185</v>
      </c>
      <c r="D8795" s="9" t="inlineStr">
        <is>
          <t>Bound</t>
        </is>
      </c>
      <c r="E8795" s="8" t="inlineStr">
        <is>
          <t>Mireille Vandermeer</t>
        </is>
      </c>
      <c r="F8795" s="11" t="n">
        <v>1971</v>
      </c>
      <c r="G8795" s="8" t="inlineStr">
        <is>
          <t>Lamborghini</t>
        </is>
      </c>
      <c r="H8795" s="8" t="inlineStr">
        <is>
          <t>Huracan EVO</t>
        </is>
      </c>
      <c r="I8795" s="8" t="inlineStr">
        <is>
          <t>JN8AJJZX9BHWGJDGD</t>
        </is>
      </c>
      <c r="J8795" s="8" t="inlineStr">
        <is>
          <t>03 - Supercar</t>
        </is>
      </c>
      <c r="K8795" s="12" t="n">
        <v>1800000</v>
      </c>
      <c r="L8795" s="8" t="inlineStr">
        <is>
          <t>Oregon</t>
        </is>
      </c>
      <c r="M8795" s="13" t="n">
        <v>30701.89</v>
      </c>
      <c r="N8795" s="13" t="n">
        <v>23480.81</v>
      </c>
      <c r="O8795" s="8" t="n"/>
    </row>
    <row r="8796">
      <c r="A8796" s="8" t="inlineStr">
        <is>
          <t>CANON-202606-008684</t>
        </is>
      </c>
      <c r="B8796" s="9" t="inlineStr">
        <is>
          <t>2026-06</t>
        </is>
      </c>
      <c r="C8796" s="10" t="n">
        <v>46194</v>
      </c>
      <c r="D8796" s="9" t="inlineStr">
        <is>
          <t>Bound</t>
        </is>
      </c>
      <c r="E8796" s="8" t="inlineStr">
        <is>
          <t>Mireille Larsson</t>
        </is>
      </c>
      <c r="F8796" s="11" t="n">
        <v>2022</v>
      </c>
      <c r="G8796" s="8" t="inlineStr">
        <is>
          <t>Lamborghini</t>
        </is>
      </c>
      <c r="H8796" s="8" t="inlineStr">
        <is>
          <t>Huracan EVO</t>
        </is>
      </c>
      <c r="I8796" s="8" t="inlineStr">
        <is>
          <t>5M67GMYD1MP6FUVPR</t>
        </is>
      </c>
      <c r="J8796" s="8" t="inlineStr">
        <is>
          <t>03 - Supercar</t>
        </is>
      </c>
      <c r="K8796" s="12" t="n">
        <v>660000</v>
      </c>
      <c r="L8796" s="8" t="inlineStr">
        <is>
          <t>Mississippi</t>
        </is>
      </c>
      <c r="M8796" s="13" t="n">
        <v>14077.92</v>
      </c>
      <c r="N8796" s="13" t="n">
        <v>10766.79</v>
      </c>
      <c r="O8796" s="8" t="n"/>
    </row>
    <row r="8797">
      <c r="A8797" s="8" t="inlineStr">
        <is>
          <t>CANON-202606-008685</t>
        </is>
      </c>
      <c r="B8797" s="9" t="inlineStr">
        <is>
          <t>2026-06</t>
        </is>
      </c>
      <c r="C8797" s="10" t="n">
        <v>46200</v>
      </c>
      <c r="D8797" s="9" t="inlineStr">
        <is>
          <t>Bound</t>
        </is>
      </c>
      <c r="E8797" s="8" t="inlineStr">
        <is>
          <t>Priya Rourke</t>
        </is>
      </c>
      <c r="F8797" s="11" t="n">
        <v>1975</v>
      </c>
      <c r="G8797" s="8" t="inlineStr">
        <is>
          <t>Bentley</t>
        </is>
      </c>
      <c r="H8797" s="8" t="inlineStr">
        <is>
          <t>Continental GT</t>
        </is>
      </c>
      <c r="I8797" s="8" t="inlineStr">
        <is>
          <t>7G8B2MCB0KNZ5J5SN</t>
        </is>
      </c>
      <c r="J8797" s="8" t="inlineStr">
        <is>
          <t>02 - Sports / GT</t>
        </is>
      </c>
      <c r="K8797" s="12" t="n">
        <v>705000</v>
      </c>
      <c r="L8797" s="8" t="inlineStr">
        <is>
          <t>Nebraska</t>
        </is>
      </c>
      <c r="M8797" s="13" t="n">
        <v>11240.09</v>
      </c>
      <c r="N8797" s="13" t="n">
        <v>8596.42</v>
      </c>
      <c r="O8797" s="8" t="n"/>
    </row>
    <row r="8798">
      <c r="A8798" s="8" t="inlineStr">
        <is>
          <t>CANON-202606-008686</t>
        </is>
      </c>
      <c r="B8798" s="9" t="inlineStr">
        <is>
          <t>2026-06</t>
        </is>
      </c>
      <c r="C8798" s="10" t="n">
        <v>46180</v>
      </c>
      <c r="D8798" s="9" t="inlineStr">
        <is>
          <t>Bound</t>
        </is>
      </c>
      <c r="E8798" s="8" t="inlineStr">
        <is>
          <t>Desmond Delacroix</t>
        </is>
      </c>
      <c r="F8798" s="11" t="n">
        <v>1996</v>
      </c>
      <c r="G8798" s="8" t="inlineStr">
        <is>
          <t>Ferrari</t>
        </is>
      </c>
      <c r="H8798" s="8" t="inlineStr">
        <is>
          <t>SF90 Stradale</t>
        </is>
      </c>
      <c r="I8798" s="8" t="inlineStr">
        <is>
          <t>9LK0XYF6VHUF5TKFU</t>
        </is>
      </c>
      <c r="J8798" s="8" t="inlineStr">
        <is>
          <t>03 - Supercar</t>
        </is>
      </c>
      <c r="K8798" s="12" t="n">
        <v>740000</v>
      </c>
      <c r="L8798" s="8" t="inlineStr">
        <is>
          <t>Louisiana</t>
        </is>
      </c>
      <c r="M8798" s="13" t="n">
        <v>16049.62</v>
      </c>
      <c r="N8798" s="13" t="n">
        <v>12274.75</v>
      </c>
      <c r="O8798" s="8" t="n"/>
    </row>
    <row r="8799">
      <c r="A8799" s="8" t="inlineStr">
        <is>
          <t>CANON-202606-008687</t>
        </is>
      </c>
      <c r="B8799" s="9" t="inlineStr">
        <is>
          <t>2026-06</t>
        </is>
      </c>
      <c r="C8799" s="10" t="n">
        <v>46174</v>
      </c>
      <c r="D8799" s="9" t="inlineStr">
        <is>
          <t>Bound</t>
        </is>
      </c>
      <c r="E8799" s="8" t="inlineStr">
        <is>
          <t>Beatrix Nakashima</t>
        </is>
      </c>
      <c r="F8799" s="11" t="n">
        <v>1996</v>
      </c>
      <c r="G8799" s="8" t="inlineStr">
        <is>
          <t>Mercedes-Benz</t>
        </is>
      </c>
      <c r="H8799" s="8" t="inlineStr">
        <is>
          <t>AMG GT</t>
        </is>
      </c>
      <c r="I8799" s="8" t="inlineStr">
        <is>
          <t>6YTABLVW7EPR34H3V</t>
        </is>
      </c>
      <c r="J8799" s="8" t="inlineStr">
        <is>
          <t>02 - Sports / GT</t>
        </is>
      </c>
      <c r="K8799" s="12" t="n">
        <v>385000</v>
      </c>
      <c r="L8799" s="8" t="inlineStr">
        <is>
          <t>North Dakota</t>
        </is>
      </c>
      <c r="M8799" s="13" t="n">
        <v>5557.08</v>
      </c>
      <c r="N8799" s="13" t="n">
        <v>4250.05</v>
      </c>
      <c r="O8799" s="8" t="n"/>
    </row>
    <row r="8800">
      <c r="A8800" s="8" t="inlineStr">
        <is>
          <t>CANON-202606-008688</t>
        </is>
      </c>
      <c r="B8800" s="9" t="inlineStr">
        <is>
          <t>2026-06</t>
        </is>
      </c>
      <c r="C8800" s="10" t="n">
        <v>46193</v>
      </c>
      <c r="D8800" s="9" t="inlineStr">
        <is>
          <t>Bound</t>
        </is>
      </c>
      <c r="E8800" s="8" t="inlineStr">
        <is>
          <t>Cassius Delacroix</t>
        </is>
      </c>
      <c r="F8800" s="11" t="n">
        <v>1961</v>
      </c>
      <c r="G8800" s="8" t="inlineStr">
        <is>
          <t>BMW</t>
        </is>
      </c>
      <c r="H8800" s="8" t="inlineStr">
        <is>
          <t>M8 Competition</t>
        </is>
      </c>
      <c r="I8800" s="8" t="inlineStr">
        <is>
          <t>KMMFHLTZH2XX3JKLW</t>
        </is>
      </c>
      <c r="J8800" s="8" t="inlineStr">
        <is>
          <t>02 - Sports / GT</t>
        </is>
      </c>
      <c r="K8800" s="12" t="n">
        <v>925000</v>
      </c>
      <c r="L8800" s="8" t="inlineStr">
        <is>
          <t>Connecticut</t>
        </is>
      </c>
      <c r="M8800" s="13" t="n">
        <v>12705.66</v>
      </c>
      <c r="N8800" s="13" t="n">
        <v>9717.290000000001</v>
      </c>
      <c r="O8800" s="8" t="n"/>
    </row>
    <row r="8801">
      <c r="A8801" s="8" t="inlineStr">
        <is>
          <t>CANON-202606-008689</t>
        </is>
      </c>
      <c r="B8801" s="9" t="inlineStr">
        <is>
          <t>2026-06</t>
        </is>
      </c>
      <c r="C8801" s="10" t="n">
        <v>46199</v>
      </c>
      <c r="D8801" s="9" t="inlineStr">
        <is>
          <t>Bound</t>
        </is>
      </c>
      <c r="E8801" s="8" t="inlineStr">
        <is>
          <t>Mireille Farkas</t>
        </is>
      </c>
      <c r="F8801" s="11" t="n">
        <v>2021</v>
      </c>
      <c r="G8801" s="8" t="inlineStr">
        <is>
          <t>Aston Martin</t>
        </is>
      </c>
      <c r="H8801" s="8" t="inlineStr">
        <is>
          <t>DB12</t>
        </is>
      </c>
      <c r="I8801" s="8" t="inlineStr">
        <is>
          <t>DK5PVL9351B8MN1PR</t>
        </is>
      </c>
      <c r="J8801" s="8" t="inlineStr">
        <is>
          <t>02 - Sports / GT</t>
        </is>
      </c>
      <c r="K8801" s="12" t="n">
        <v>395000</v>
      </c>
      <c r="L8801" s="8" t="inlineStr">
        <is>
          <t>New Jersey</t>
        </is>
      </c>
      <c r="M8801" s="13" t="n">
        <v>5086.56</v>
      </c>
      <c r="N8801" s="13" t="n">
        <v>3890.2</v>
      </c>
      <c r="O8801" s="8" t="n"/>
    </row>
    <row r="8802">
      <c r="A8802" s="8" t="inlineStr">
        <is>
          <t>CANON-202606-008690</t>
        </is>
      </c>
      <c r="B8802" s="9" t="inlineStr">
        <is>
          <t>2026-06</t>
        </is>
      </c>
      <c r="C8802" s="10" t="n">
        <v>46176</v>
      </c>
      <c r="D8802" s="9" t="inlineStr">
        <is>
          <t>Bound</t>
        </is>
      </c>
      <c r="E8802" s="8" t="inlineStr">
        <is>
          <t>Delphine Underwood</t>
        </is>
      </c>
      <c r="F8802" s="11" t="n">
        <v>2004</v>
      </c>
      <c r="G8802" s="8" t="inlineStr">
        <is>
          <t>Mercedes-Benz</t>
        </is>
      </c>
      <c r="H8802" s="8" t="inlineStr">
        <is>
          <t>280SL Pagoda</t>
        </is>
      </c>
      <c r="I8802" s="8" t="inlineStr">
        <is>
          <t>Z05N7S14MAKZJ2NCR</t>
        </is>
      </c>
      <c r="J8802" s="8" t="inlineStr">
        <is>
          <t>07 - Post-War Classic (1946-1972)</t>
        </is>
      </c>
      <c r="K8802" s="12" t="n">
        <v>270000</v>
      </c>
      <c r="L8802" s="8" t="inlineStr">
        <is>
          <t>Tennessee</t>
        </is>
      </c>
      <c r="M8802" s="13" t="n">
        <v>2396.38</v>
      </c>
      <c r="N8802" s="13" t="n">
        <v>1832.75</v>
      </c>
      <c r="O8802" s="8" t="n"/>
    </row>
    <row r="8803">
      <c r="A8803" s="8" t="inlineStr">
        <is>
          <t>CANON-202606-008691</t>
        </is>
      </c>
      <c r="B8803" s="9" t="inlineStr">
        <is>
          <t>2026-06</t>
        </is>
      </c>
      <c r="C8803" s="10" t="n">
        <v>46199</v>
      </c>
      <c r="D8803" s="9" t="inlineStr">
        <is>
          <t>Bound</t>
        </is>
      </c>
      <c r="E8803" s="8" t="inlineStr">
        <is>
          <t>Desmond Merriweather</t>
        </is>
      </c>
      <c r="F8803" s="11" t="n">
        <v>1971</v>
      </c>
      <c r="G8803" s="8" t="inlineStr">
        <is>
          <t>BMW</t>
        </is>
      </c>
      <c r="H8803" s="8" t="inlineStr">
        <is>
          <t>M8 Competition</t>
        </is>
      </c>
      <c r="I8803" s="8" t="inlineStr">
        <is>
          <t>E5UUL2GAMKNGD190X</t>
        </is>
      </c>
      <c r="J8803" s="8" t="inlineStr">
        <is>
          <t>02 - Sports / GT</t>
        </is>
      </c>
      <c r="K8803" s="12" t="n">
        <v>300000</v>
      </c>
      <c r="L8803" s="8" t="inlineStr">
        <is>
          <t>Oklahoma</t>
        </is>
      </c>
      <c r="M8803" s="13" t="n">
        <v>5349.06</v>
      </c>
      <c r="N8803" s="13" t="n">
        <v>4090.96</v>
      </c>
      <c r="O8803" s="8" t="n"/>
    </row>
    <row r="8804">
      <c r="A8804" s="8" t="inlineStr">
        <is>
          <t>CANON-202606-008692</t>
        </is>
      </c>
      <c r="B8804" s="9" t="inlineStr">
        <is>
          <t>2026-06</t>
        </is>
      </c>
      <c r="C8804" s="10" t="n">
        <v>46178</v>
      </c>
      <c r="D8804" s="9" t="inlineStr">
        <is>
          <t>Bound</t>
        </is>
      </c>
      <c r="E8804" s="8" t="inlineStr">
        <is>
          <t>Saoirse Okonkwo</t>
        </is>
      </c>
      <c r="F8804" s="11" t="n">
        <v>1957</v>
      </c>
      <c r="G8804" s="8" t="inlineStr">
        <is>
          <t>Bentley</t>
        </is>
      </c>
      <c r="H8804" s="8" t="inlineStr">
        <is>
          <t>Continental GT</t>
        </is>
      </c>
      <c r="I8804" s="8" t="inlineStr">
        <is>
          <t>UUZAGJXA40TZ5HFVY</t>
        </is>
      </c>
      <c r="J8804" s="8" t="inlineStr">
        <is>
          <t>02 - Sports / GT</t>
        </is>
      </c>
      <c r="K8804" s="12" t="n">
        <v>470000</v>
      </c>
      <c r="L8804" s="8" t="inlineStr">
        <is>
          <t>Michigan</t>
        </is>
      </c>
      <c r="M8804" s="13" t="n">
        <v>10308.96</v>
      </c>
      <c r="N8804" s="13" t="n">
        <v>7884.29</v>
      </c>
      <c r="O8804" s="8" t="n"/>
    </row>
    <row r="8805">
      <c r="A8805" s="8" t="inlineStr">
        <is>
          <t>CANON-202606-008693</t>
        </is>
      </c>
      <c r="B8805" s="9" t="inlineStr">
        <is>
          <t>2026-06</t>
        </is>
      </c>
      <c r="C8805" s="10" t="n">
        <v>46198</v>
      </c>
      <c r="D8805" s="9" t="inlineStr">
        <is>
          <t>Bound</t>
        </is>
      </c>
      <c r="E8805" s="8" t="inlineStr">
        <is>
          <t>Everett Nakashima</t>
        </is>
      </c>
      <c r="F8805" s="11" t="n">
        <v>2009</v>
      </c>
      <c r="G8805" s="8" t="inlineStr">
        <is>
          <t>Aston Martin</t>
        </is>
      </c>
      <c r="H8805" s="8" t="inlineStr">
        <is>
          <t>DB12</t>
        </is>
      </c>
      <c r="I8805" s="8" t="inlineStr">
        <is>
          <t>4J50Z6HC9X6WZAJFY</t>
        </is>
      </c>
      <c r="J8805" s="8" t="inlineStr">
        <is>
          <t>02 - Sports / GT</t>
        </is>
      </c>
      <c r="K8805" s="12" t="n">
        <v>340000</v>
      </c>
      <c r="L8805" s="8" t="inlineStr">
        <is>
          <t>New Hampshire</t>
        </is>
      </c>
      <c r="M8805" s="13" t="n">
        <v>5003.77</v>
      </c>
      <c r="N8805" s="13" t="n">
        <v>3826.88</v>
      </c>
      <c r="O8805" s="8" t="n"/>
    </row>
    <row r="8806">
      <c r="A8806" s="8" t="inlineStr">
        <is>
          <t>CANON-202606-008695</t>
        </is>
      </c>
      <c r="B8806" s="9" t="inlineStr">
        <is>
          <t>2026-06</t>
        </is>
      </c>
      <c r="C8806" s="10" t="n">
        <v>46181</v>
      </c>
      <c r="D8806" s="9" t="inlineStr">
        <is>
          <t>Bound</t>
        </is>
      </c>
      <c r="E8806" s="8" t="inlineStr">
        <is>
          <t>Ramona Whitlock</t>
        </is>
      </c>
      <c r="F8806" s="11" t="n">
        <v>1985</v>
      </c>
      <c r="G8806" s="8" t="inlineStr">
        <is>
          <t>Ferrari</t>
        </is>
      </c>
      <c r="H8806" s="8" t="inlineStr">
        <is>
          <t>SF90 Stradale</t>
        </is>
      </c>
      <c r="I8806" s="8" t="inlineStr">
        <is>
          <t>ZV96C7FDRKJ3D51LA</t>
        </is>
      </c>
      <c r="J8806" s="8" t="inlineStr">
        <is>
          <t>03 - Supercar</t>
        </is>
      </c>
      <c r="K8806" s="12" t="n">
        <v>1000000</v>
      </c>
      <c r="L8806" s="8" t="inlineStr">
        <is>
          <t>Indiana</t>
        </is>
      </c>
      <c r="M8806" s="13" t="n">
        <v>18566.04</v>
      </c>
      <c r="N8806" s="13" t="n">
        <v>14199.31</v>
      </c>
      <c r="O8806" s="8" t="n"/>
    </row>
    <row r="8807">
      <c r="A8807" s="8" t="inlineStr">
        <is>
          <t>CANON-202606-008696</t>
        </is>
      </c>
      <c r="B8807" s="9" t="inlineStr">
        <is>
          <t>2026-06</t>
        </is>
      </c>
      <c r="C8807" s="10" t="n">
        <v>46180</v>
      </c>
      <c r="D8807" s="9" t="inlineStr">
        <is>
          <t>Bound</t>
        </is>
      </c>
      <c r="E8807" s="8" t="inlineStr">
        <is>
          <t>Sunniva Harrington</t>
        </is>
      </c>
      <c r="F8807" s="11" t="n">
        <v>1975</v>
      </c>
      <c r="G8807" s="8" t="inlineStr">
        <is>
          <t>Bentley</t>
        </is>
      </c>
      <c r="H8807" s="8" t="inlineStr">
        <is>
          <t>Continental GT</t>
        </is>
      </c>
      <c r="I8807" s="8" t="inlineStr">
        <is>
          <t>ZSAW6DP2JGRX0BC3H</t>
        </is>
      </c>
      <c r="J8807" s="8" t="inlineStr">
        <is>
          <t>02 - Sports / GT</t>
        </is>
      </c>
      <c r="K8807" s="12" t="n">
        <v>360000</v>
      </c>
      <c r="L8807" s="8" t="inlineStr">
        <is>
          <t>North Carolina</t>
        </is>
      </c>
      <c r="M8807" s="13" t="n">
        <v>5858.49</v>
      </c>
      <c r="N8807" s="13" t="n">
        <v>4480.57</v>
      </c>
      <c r="O8807" s="8" t="n"/>
    </row>
    <row r="8808">
      <c r="A8808" s="8" t="inlineStr">
        <is>
          <t>CANON-202606-008697</t>
        </is>
      </c>
      <c r="B8808" s="9" t="inlineStr">
        <is>
          <t>2026-06</t>
        </is>
      </c>
      <c r="C8808" s="10" t="n">
        <v>46177</v>
      </c>
      <c r="D8808" s="9" t="inlineStr">
        <is>
          <t>Bound</t>
        </is>
      </c>
      <c r="E8808" s="8" t="inlineStr">
        <is>
          <t>Cassius Merriweather</t>
        </is>
      </c>
      <c r="F8808" s="11" t="n">
        <v>1955</v>
      </c>
      <c r="G8808" s="8" t="inlineStr">
        <is>
          <t>Maserati</t>
        </is>
      </c>
      <c r="H8808" s="8" t="inlineStr">
        <is>
          <t>GranTurismo</t>
        </is>
      </c>
      <c r="I8808" s="8" t="inlineStr">
        <is>
          <t>WYT4JVRA4WMRHTZJL</t>
        </is>
      </c>
      <c r="J8808" s="8" t="inlineStr">
        <is>
          <t>02 - Sports / GT</t>
        </is>
      </c>
      <c r="K8808" s="12" t="n">
        <v>525000</v>
      </c>
      <c r="L8808" s="8" t="inlineStr">
        <is>
          <t>Florida</t>
        </is>
      </c>
      <c r="M8808" s="13" t="n">
        <v>9142.92</v>
      </c>
      <c r="N8808" s="13" t="n">
        <v>6992.51</v>
      </c>
      <c r="O8808" s="8" t="n"/>
    </row>
    <row r="8809">
      <c r="A8809" s="8" t="inlineStr">
        <is>
          <t>CANON-202606-008698</t>
        </is>
      </c>
      <c r="B8809" s="9" t="inlineStr">
        <is>
          <t>2026-06</t>
        </is>
      </c>
      <c r="C8809" s="10" t="n">
        <v>46201</v>
      </c>
      <c r="D8809" s="9" t="inlineStr">
        <is>
          <t>Bound</t>
        </is>
      </c>
      <c r="E8809" s="8" t="inlineStr">
        <is>
          <t>Anouk Fairweather</t>
        </is>
      </c>
      <c r="F8809" s="11" t="n">
        <v>1960</v>
      </c>
      <c r="G8809" s="8" t="inlineStr">
        <is>
          <t>Mercedes-Benz</t>
        </is>
      </c>
      <c r="H8809" s="8" t="inlineStr">
        <is>
          <t>AMG GT</t>
        </is>
      </c>
      <c r="I8809" s="8" t="inlineStr">
        <is>
          <t>U8JUT94JSZCKT5VAX</t>
        </is>
      </c>
      <c r="J8809" s="8" t="inlineStr">
        <is>
          <t>02 - Sports / GT</t>
        </is>
      </c>
      <c r="K8809" s="12" t="n">
        <v>870000</v>
      </c>
      <c r="L8809" s="8" t="inlineStr">
        <is>
          <t>Maryland</t>
        </is>
      </c>
      <c r="M8809" s="13" t="n">
        <v>10136.32</v>
      </c>
      <c r="N8809" s="13" t="n">
        <v>7752.26</v>
      </c>
      <c r="O8809" s="8" t="n"/>
    </row>
    <row r="8810">
      <c r="A8810" s="8" t="inlineStr">
        <is>
          <t>CANON-202606-008699</t>
        </is>
      </c>
      <c r="B8810" s="9" t="inlineStr">
        <is>
          <t>2026-06</t>
        </is>
      </c>
      <c r="C8810" s="10" t="n">
        <v>46174</v>
      </c>
      <c r="D8810" s="9" t="inlineStr">
        <is>
          <t>Bound</t>
        </is>
      </c>
      <c r="E8810" s="8" t="inlineStr">
        <is>
          <t>Wilhelmina Farkas</t>
        </is>
      </c>
      <c r="F8810" s="11" t="n">
        <v>1992</v>
      </c>
      <c r="G8810" s="8" t="inlineStr">
        <is>
          <t>Porsche</t>
        </is>
      </c>
      <c r="H8810" s="8" t="inlineStr">
        <is>
          <t>911 Turbo S</t>
        </is>
      </c>
      <c r="I8810" s="8" t="inlineStr">
        <is>
          <t>663ETGRSGN7Z8TEVZ</t>
        </is>
      </c>
      <c r="J8810" s="8" t="inlineStr">
        <is>
          <t>02 - Sports / GT</t>
        </is>
      </c>
      <c r="K8810" s="12" t="n">
        <v>540000</v>
      </c>
      <c r="L8810" s="8" t="inlineStr">
        <is>
          <t>Minnesota</t>
        </is>
      </c>
      <c r="M8810" s="13" t="n">
        <v>8741.889999999999</v>
      </c>
      <c r="N8810" s="13" t="n">
        <v>6685.8</v>
      </c>
      <c r="O8810" s="8" t="n"/>
    </row>
    <row r="8811">
      <c r="A8811" s="8" t="inlineStr">
        <is>
          <t>CANON-202606-008701</t>
        </is>
      </c>
      <c r="B8811" s="9" t="inlineStr">
        <is>
          <t>2026-06</t>
        </is>
      </c>
      <c r="C8811" s="10" t="n">
        <v>46190</v>
      </c>
      <c r="D8811" s="9" t="inlineStr">
        <is>
          <t>Bound</t>
        </is>
      </c>
      <c r="E8811" s="8" t="inlineStr">
        <is>
          <t>Saoirse Pennington</t>
        </is>
      </c>
      <c r="F8811" s="11" t="n">
        <v>2000</v>
      </c>
      <c r="G8811" s="8" t="inlineStr">
        <is>
          <t>BMW</t>
        </is>
      </c>
      <c r="H8811" s="8" t="inlineStr">
        <is>
          <t>M8 Competition</t>
        </is>
      </c>
      <c r="I8811" s="8" t="inlineStr">
        <is>
          <t>KPG19U2PZWR19VUYR</t>
        </is>
      </c>
      <c r="J8811" s="8" t="inlineStr">
        <is>
          <t>02 - Sports / GT</t>
        </is>
      </c>
      <c r="K8811" s="12" t="n">
        <v>355000</v>
      </c>
      <c r="L8811" s="8" t="inlineStr">
        <is>
          <t>West Virginia</t>
        </is>
      </c>
      <c r="M8811" s="13" t="n">
        <v>6681.37</v>
      </c>
      <c r="N8811" s="13" t="n">
        <v>5109.91</v>
      </c>
      <c r="O8811" s="8" t="n"/>
    </row>
    <row r="8812">
      <c r="A8812" s="8" t="inlineStr">
        <is>
          <t>CANON-202606-008703</t>
        </is>
      </c>
      <c r="B8812" s="9" t="inlineStr">
        <is>
          <t>2026-06</t>
        </is>
      </c>
      <c r="C8812" s="10" t="n">
        <v>46183</v>
      </c>
      <c r="D8812" s="9" t="inlineStr">
        <is>
          <t>Bound</t>
        </is>
      </c>
      <c r="E8812" s="8" t="inlineStr">
        <is>
          <t>Ramona Rourke</t>
        </is>
      </c>
      <c r="F8812" s="11" t="n">
        <v>2021</v>
      </c>
      <c r="G8812" s="8" t="inlineStr">
        <is>
          <t>McLaren</t>
        </is>
      </c>
      <c r="H8812" s="8" t="inlineStr">
        <is>
          <t>750S</t>
        </is>
      </c>
      <c r="I8812" s="8" t="inlineStr">
        <is>
          <t>BUP7FEFKCU1M9TRSF</t>
        </is>
      </c>
      <c r="J8812" s="8" t="inlineStr">
        <is>
          <t>03 - Supercar</t>
        </is>
      </c>
      <c r="K8812" s="12" t="n">
        <v>285000</v>
      </c>
      <c r="L8812" s="8" t="inlineStr">
        <is>
          <t>Colorado</t>
        </is>
      </c>
      <c r="M8812" s="13" t="n">
        <v>6802.36</v>
      </c>
      <c r="N8812" s="13" t="n">
        <v>5202.44</v>
      </c>
      <c r="O8812" s="8" t="n"/>
    </row>
    <row r="8813">
      <c r="A8813" s="8" t="inlineStr">
        <is>
          <t>CANON-202606-008704</t>
        </is>
      </c>
      <c r="B8813" s="9" t="inlineStr">
        <is>
          <t>2026-06</t>
        </is>
      </c>
      <c r="C8813" s="10" t="n">
        <v>46186</v>
      </c>
      <c r="D8813" s="9" t="inlineStr">
        <is>
          <t>Bound</t>
        </is>
      </c>
      <c r="E8813" s="8" t="inlineStr">
        <is>
          <t>Noor Okonkwo</t>
        </is>
      </c>
      <c r="F8813" s="11" t="n">
        <v>1996</v>
      </c>
      <c r="G8813" s="8" t="inlineStr">
        <is>
          <t>Ferrari</t>
        </is>
      </c>
      <c r="H8813" s="8" t="inlineStr">
        <is>
          <t>SF90 Stradale</t>
        </is>
      </c>
      <c r="I8813" s="8" t="inlineStr">
        <is>
          <t>PJMK8R2YYE6K79TM1</t>
        </is>
      </c>
      <c r="J8813" s="8" t="inlineStr">
        <is>
          <t>03 - Supercar</t>
        </is>
      </c>
      <c r="K8813" s="12" t="n">
        <v>635000</v>
      </c>
      <c r="L8813" s="8" t="inlineStr">
        <is>
          <t>Kansas</t>
        </is>
      </c>
      <c r="M8813" s="13" t="n">
        <v>11040.61</v>
      </c>
      <c r="N8813" s="13" t="n">
        <v>8443.860000000001</v>
      </c>
      <c r="O8813" s="8" t="n"/>
    </row>
    <row r="8814">
      <c r="A8814" s="8" t="inlineStr">
        <is>
          <t>CANON-202606-008705</t>
        </is>
      </c>
      <c r="B8814" s="9" t="inlineStr">
        <is>
          <t>2026-06</t>
        </is>
      </c>
      <c r="C8814" s="10" t="n">
        <v>46179</v>
      </c>
      <c r="D8814" s="9" t="inlineStr">
        <is>
          <t>Bound</t>
        </is>
      </c>
      <c r="E8814" s="8" t="inlineStr">
        <is>
          <t>Aurelio Larsson</t>
        </is>
      </c>
      <c r="F8814" s="11" t="n">
        <v>2008</v>
      </c>
      <c r="G8814" s="8" t="inlineStr">
        <is>
          <t>Aston Martin</t>
        </is>
      </c>
      <c r="H8814" s="8" t="inlineStr">
        <is>
          <t>DB12</t>
        </is>
      </c>
      <c r="I8814" s="8" t="inlineStr">
        <is>
          <t>RYUD0S0X1KXHTH1XJ</t>
        </is>
      </c>
      <c r="J8814" s="8" t="inlineStr">
        <is>
          <t>02 - Sports / GT</t>
        </is>
      </c>
      <c r="K8814" s="12" t="n">
        <v>375000</v>
      </c>
      <c r="L8814" s="8" t="inlineStr">
        <is>
          <t>New Mexico</t>
        </is>
      </c>
      <c r="M8814" s="13" t="n">
        <v>6792.45</v>
      </c>
      <c r="N8814" s="13" t="n">
        <v>5194.87</v>
      </c>
      <c r="O8814" s="8" t="n"/>
    </row>
    <row r="8815">
      <c r="A8815" s="8" t="inlineStr">
        <is>
          <t>CANON-202606-008706</t>
        </is>
      </c>
      <c r="B8815" s="9" t="inlineStr">
        <is>
          <t>2026-06</t>
        </is>
      </c>
      <c r="C8815" s="10" t="n">
        <v>46191</v>
      </c>
      <c r="D8815" s="9" t="inlineStr">
        <is>
          <t>Bound</t>
        </is>
      </c>
      <c r="E8815" s="8" t="inlineStr">
        <is>
          <t>Horace Pennington</t>
        </is>
      </c>
      <c r="F8815" s="11" t="n">
        <v>2007</v>
      </c>
      <c r="G8815" s="8" t="inlineStr">
        <is>
          <t>Aston Martin</t>
        </is>
      </c>
      <c r="H8815" s="8" t="inlineStr">
        <is>
          <t>DB12</t>
        </is>
      </c>
      <c r="I8815" s="8" t="inlineStr">
        <is>
          <t>JDCDPC4PVPTLG78TR</t>
        </is>
      </c>
      <c r="J8815" s="8" t="inlineStr">
        <is>
          <t>02 - Sports / GT</t>
        </is>
      </c>
      <c r="K8815" s="12" t="n">
        <v>750000</v>
      </c>
      <c r="L8815" s="8" t="inlineStr">
        <is>
          <t>Idaho</t>
        </is>
      </c>
      <c r="M8815" s="13" t="n">
        <v>9106.129999999999</v>
      </c>
      <c r="N8815" s="13" t="n">
        <v>6964.37</v>
      </c>
      <c r="O8815" s="8" t="n"/>
    </row>
    <row r="8816">
      <c r="A8816" s="8" t="inlineStr">
        <is>
          <t>CANON-202606-008708</t>
        </is>
      </c>
      <c r="B8816" s="9" t="inlineStr">
        <is>
          <t>2026-06</t>
        </is>
      </c>
      <c r="C8816" s="10" t="n">
        <v>46195</v>
      </c>
      <c r="D8816" s="9" t="inlineStr">
        <is>
          <t>Bound</t>
        </is>
      </c>
      <c r="E8816" s="8" t="inlineStr">
        <is>
          <t>Horace Vasquez</t>
        </is>
      </c>
      <c r="F8816" s="11" t="n">
        <v>1990</v>
      </c>
      <c r="G8816" s="8" t="inlineStr">
        <is>
          <t>Lamborghini</t>
        </is>
      </c>
      <c r="H8816" s="8" t="inlineStr">
        <is>
          <t>Huracan EVO</t>
        </is>
      </c>
      <c r="I8816" s="8" t="inlineStr">
        <is>
          <t>3GAUJ4EJ765WD76EW</t>
        </is>
      </c>
      <c r="J8816" s="8" t="inlineStr">
        <is>
          <t>03 - Supercar</t>
        </is>
      </c>
      <c r="K8816" s="12" t="n">
        <v>1950000</v>
      </c>
      <c r="L8816" s="8" t="inlineStr">
        <is>
          <t>Kentucky</t>
        </is>
      </c>
      <c r="M8816" s="13" t="n">
        <v>39441.51</v>
      </c>
      <c r="N8816" s="13" t="n">
        <v>30164.87</v>
      </c>
      <c r="O8816" s="8" t="n"/>
    </row>
    <row r="8817">
      <c r="A8817" s="8" t="inlineStr">
        <is>
          <t>CANON-202606-008709</t>
        </is>
      </c>
      <c r="B8817" s="9" t="inlineStr">
        <is>
          <t>2026-06</t>
        </is>
      </c>
      <c r="C8817" s="10" t="n">
        <v>46175</v>
      </c>
      <c r="D8817" s="9" t="inlineStr">
        <is>
          <t>Bound</t>
        </is>
      </c>
      <c r="E8817" s="8" t="inlineStr">
        <is>
          <t>Sunniva Underwood</t>
        </is>
      </c>
      <c r="F8817" s="11" t="n">
        <v>2017</v>
      </c>
      <c r="G8817" s="8" t="inlineStr">
        <is>
          <t>Ferrari</t>
        </is>
      </c>
      <c r="H8817" s="8" t="inlineStr">
        <is>
          <t>SF90 Stradale</t>
        </is>
      </c>
      <c r="I8817" s="8" t="inlineStr">
        <is>
          <t>S71JYH2D3YUNY6DA0</t>
        </is>
      </c>
      <c r="J8817" s="8" t="inlineStr">
        <is>
          <t>03 - Supercar</t>
        </is>
      </c>
      <c r="K8817" s="12" t="n">
        <v>700000</v>
      </c>
      <c r="L8817" s="8" t="inlineStr">
        <is>
          <t>California</t>
        </is>
      </c>
      <c r="M8817" s="13" t="n">
        <v>16938.68</v>
      </c>
      <c r="N8817" s="13" t="n">
        <v>12954.7</v>
      </c>
      <c r="O8817" s="8" t="n"/>
    </row>
    <row r="8818">
      <c r="A8818" s="8" t="inlineStr">
        <is>
          <t>CANON-202606-008710</t>
        </is>
      </c>
      <c r="B8818" s="9" t="inlineStr">
        <is>
          <t>2026-06</t>
        </is>
      </c>
      <c r="C8818" s="10" t="n">
        <v>46191</v>
      </c>
      <c r="D8818" s="9" t="inlineStr">
        <is>
          <t>Bound</t>
        </is>
      </c>
      <c r="E8818" s="8" t="inlineStr">
        <is>
          <t>Emiliano Whitlock</t>
        </is>
      </c>
      <c r="F8818" s="11" t="n">
        <v>1967</v>
      </c>
      <c r="G8818" s="8" t="inlineStr">
        <is>
          <t>Ringbrothers</t>
        </is>
      </c>
      <c r="H8818" s="8" t="inlineStr">
        <is>
          <t>Mustang</t>
        </is>
      </c>
      <c r="I8818" s="8" t="inlineStr">
        <is>
          <t>FMLN75ECEG25S4TZ8</t>
        </is>
      </c>
      <c r="J8818" s="8" t="inlineStr">
        <is>
          <t>11 - Restomod / Coachbuilt / Bespoke</t>
        </is>
      </c>
      <c r="K8818" s="12" t="n">
        <v>455000</v>
      </c>
      <c r="L8818" s="8" t="inlineStr">
        <is>
          <t>Washington</t>
        </is>
      </c>
      <c r="M8818" s="13" t="n">
        <v>7252.53</v>
      </c>
      <c r="N8818" s="13" t="n">
        <v>5546.73</v>
      </c>
      <c r="O8818" s="8" t="n"/>
    </row>
    <row r="8819">
      <c r="A8819" s="8" t="inlineStr">
        <is>
          <t>CANON-202606-008711</t>
        </is>
      </c>
      <c r="B8819" s="9" t="inlineStr">
        <is>
          <t>2026-06</t>
        </is>
      </c>
      <c r="C8819" s="10" t="n">
        <v>46188</v>
      </c>
      <c r="D8819" s="9" t="inlineStr">
        <is>
          <t>Bound</t>
        </is>
      </c>
      <c r="E8819" s="8" t="inlineStr">
        <is>
          <t>Beatrix Blackwood</t>
        </is>
      </c>
      <c r="F8819" s="11" t="n">
        <v>1968</v>
      </c>
      <c r="G8819" s="8" t="inlineStr">
        <is>
          <t>Bentley</t>
        </is>
      </c>
      <c r="H8819" s="8" t="inlineStr">
        <is>
          <t>Continental GT</t>
        </is>
      </c>
      <c r="I8819" s="8" t="inlineStr">
        <is>
          <t>47Z0YT58KY47J4492</t>
        </is>
      </c>
      <c r="J8819" s="8" t="inlineStr">
        <is>
          <t>02 - Sports / GT</t>
        </is>
      </c>
      <c r="K8819" s="12" t="n">
        <v>355000</v>
      </c>
      <c r="L8819" s="8" t="inlineStr">
        <is>
          <t>Tennessee</t>
        </is>
      </c>
      <c r="M8819" s="13" t="n">
        <v>4923.11</v>
      </c>
      <c r="N8819" s="13" t="n">
        <v>3765.19</v>
      </c>
      <c r="O8819" s="8" t="n"/>
    </row>
    <row r="8820">
      <c r="A8820" s="8" t="inlineStr">
        <is>
          <t>CANON-202606-008712</t>
        </is>
      </c>
      <c r="B8820" s="9" t="inlineStr">
        <is>
          <t>2026-06</t>
        </is>
      </c>
      <c r="C8820" s="10" t="n">
        <v>46192</v>
      </c>
      <c r="D8820" s="9" t="inlineStr">
        <is>
          <t>Bound</t>
        </is>
      </c>
      <c r="E8820" s="8" t="inlineStr">
        <is>
          <t>Everett Farkas</t>
        </is>
      </c>
      <c r="F8820" s="11" t="n">
        <v>1986</v>
      </c>
      <c r="G8820" s="8" t="inlineStr">
        <is>
          <t>McLaren</t>
        </is>
      </c>
      <c r="H8820" s="8" t="inlineStr">
        <is>
          <t>750S</t>
        </is>
      </c>
      <c r="I8820" s="8" t="inlineStr">
        <is>
          <t>494FRCA02UAHF11ER</t>
        </is>
      </c>
      <c r="J8820" s="8" t="inlineStr">
        <is>
          <t>03 - Supercar</t>
        </is>
      </c>
      <c r="K8820" s="12" t="n">
        <v>965000</v>
      </c>
      <c r="L8820" s="8" t="inlineStr">
        <is>
          <t>New Mexico</t>
        </is>
      </c>
      <c r="M8820" s="13" t="n">
        <v>22140.38</v>
      </c>
      <c r="N8820" s="13" t="n">
        <v>16932.96</v>
      </c>
      <c r="O8820" s="8" t="n"/>
    </row>
    <row r="8821">
      <c r="A8821" s="8" t="inlineStr">
        <is>
          <t>CANON-202606-008713</t>
        </is>
      </c>
      <c r="B8821" s="9" t="inlineStr">
        <is>
          <t>2026-06</t>
        </is>
      </c>
      <c r="C8821" s="10" t="n">
        <v>46178</v>
      </c>
      <c r="D8821" s="9" t="inlineStr">
        <is>
          <t>Bound</t>
        </is>
      </c>
      <c r="E8821" s="8" t="inlineStr">
        <is>
          <t>Emiliano Delacroix</t>
        </is>
      </c>
      <c r="F8821" s="11" t="n">
        <v>2000</v>
      </c>
      <c r="G8821" s="8" t="inlineStr">
        <is>
          <t>Mercedes-Benz</t>
        </is>
      </c>
      <c r="H8821" s="8" t="inlineStr">
        <is>
          <t>280SL Pagoda</t>
        </is>
      </c>
      <c r="I8821" s="8" t="inlineStr">
        <is>
          <t>0U8JTE3B4WA98XZMB</t>
        </is>
      </c>
      <c r="J8821" s="8" t="inlineStr">
        <is>
          <t>07 - Post-War Classic (1946-1972)</t>
        </is>
      </c>
      <c r="K8821" s="12" t="n">
        <v>1665000</v>
      </c>
      <c r="L8821" s="8" t="inlineStr">
        <is>
          <t>New Mexico</t>
        </is>
      </c>
      <c r="M8821" s="13" t="n">
        <v>15280.3</v>
      </c>
      <c r="N8821" s="13" t="n">
        <v>11686.37</v>
      </c>
      <c r="O8821" s="8" t="n"/>
    </row>
    <row r="8822">
      <c r="A8822" s="8" t="inlineStr">
        <is>
          <t>CANON-202606-008714</t>
        </is>
      </c>
      <c r="B8822" s="9" t="inlineStr">
        <is>
          <t>2026-06</t>
        </is>
      </c>
      <c r="C8822" s="10" t="n">
        <v>46191</v>
      </c>
      <c r="D8822" s="9" t="inlineStr">
        <is>
          <t>Bound</t>
        </is>
      </c>
      <c r="E8822" s="8" t="inlineStr">
        <is>
          <t>Fenwick Thistlewood</t>
        </is>
      </c>
      <c r="F8822" s="11" t="n">
        <v>1973</v>
      </c>
      <c r="G8822" s="8" t="inlineStr">
        <is>
          <t>Singer</t>
        </is>
      </c>
      <c r="H8822" s="8" t="inlineStr">
        <is>
          <t>911 Reimagined</t>
        </is>
      </c>
      <c r="I8822" s="8" t="inlineStr">
        <is>
          <t>TFW3PXKGKK047VWCN</t>
        </is>
      </c>
      <c r="J8822" s="8" t="inlineStr">
        <is>
          <t>11 - Restomod / Coachbuilt / Bespoke</t>
        </is>
      </c>
      <c r="K8822" s="12" t="n">
        <v>255000</v>
      </c>
      <c r="L8822" s="8" t="inlineStr">
        <is>
          <t>Idaho</t>
        </is>
      </c>
      <c r="M8822" s="13" t="n">
        <v>4191.62</v>
      </c>
      <c r="N8822" s="13" t="n">
        <v>3205.75</v>
      </c>
      <c r="O8822" s="8" t="n"/>
    </row>
    <row r="8823">
      <c r="A8823" s="8" t="inlineStr">
        <is>
          <t>CANON-202606-008715</t>
        </is>
      </c>
      <c r="B8823" s="9" t="inlineStr">
        <is>
          <t>2026-06</t>
        </is>
      </c>
      <c r="C8823" s="10" t="n">
        <v>46189</v>
      </c>
      <c r="D8823" s="9" t="inlineStr">
        <is>
          <t>Bound</t>
        </is>
      </c>
      <c r="E8823" s="8" t="inlineStr">
        <is>
          <t>Mireille Nakashima</t>
        </is>
      </c>
      <c r="F8823" s="11" t="n">
        <v>1973</v>
      </c>
      <c r="G8823" s="8" t="inlineStr">
        <is>
          <t>Bentley</t>
        </is>
      </c>
      <c r="H8823" s="8" t="inlineStr">
        <is>
          <t>Continental GT</t>
        </is>
      </c>
      <c r="I8823" s="8" t="inlineStr">
        <is>
          <t>JCTLSR2EY3LRU70VP</t>
        </is>
      </c>
      <c r="J8823" s="8" t="inlineStr">
        <is>
          <t>02 - Sports / GT</t>
        </is>
      </c>
      <c r="K8823" s="12" t="n">
        <v>785000</v>
      </c>
      <c r="L8823" s="8" t="inlineStr">
        <is>
          <t>Ohio</t>
        </is>
      </c>
      <c r="M8823" s="13" t="n">
        <v>13382.03</v>
      </c>
      <c r="N8823" s="13" t="n">
        <v>10234.58</v>
      </c>
      <c r="O8823" s="8" t="n"/>
    </row>
    <row r="8824">
      <c r="A8824" s="8" t="inlineStr">
        <is>
          <t>CANON-202606-008716</t>
        </is>
      </c>
      <c r="B8824" s="9" t="inlineStr">
        <is>
          <t>2026-06</t>
        </is>
      </c>
      <c r="C8824" s="10" t="n">
        <v>46191</v>
      </c>
      <c r="D8824" s="9" t="inlineStr">
        <is>
          <t>Bound</t>
        </is>
      </c>
      <c r="E8824" s="8" t="inlineStr">
        <is>
          <t>Anouk Chattopadhyay</t>
        </is>
      </c>
      <c r="F8824" s="11" t="n">
        <v>1976</v>
      </c>
      <c r="G8824" s="8" t="inlineStr">
        <is>
          <t>Porsche</t>
        </is>
      </c>
      <c r="H8824" s="8" t="inlineStr">
        <is>
          <t>911 Turbo S</t>
        </is>
      </c>
      <c r="I8824" s="8" t="inlineStr">
        <is>
          <t>5PBW9XK6YA284RF9M</t>
        </is>
      </c>
      <c r="J8824" s="8" t="inlineStr">
        <is>
          <t>02 - Sports / GT</t>
        </is>
      </c>
      <c r="K8824" s="12" t="n">
        <v>600000</v>
      </c>
      <c r="L8824" s="8" t="inlineStr">
        <is>
          <t>Massachusetts</t>
        </is>
      </c>
      <c r="M8824" s="13" t="n">
        <v>9198.110000000001</v>
      </c>
      <c r="N8824" s="13" t="n">
        <v>7034.71</v>
      </c>
      <c r="O8824" s="8" t="n"/>
    </row>
    <row r="8825">
      <c r="A8825" s="8" t="inlineStr">
        <is>
          <t>CANON-202606-008717</t>
        </is>
      </c>
      <c r="B8825" s="9" t="inlineStr">
        <is>
          <t>2026-06</t>
        </is>
      </c>
      <c r="C8825" s="10" t="n">
        <v>46174</v>
      </c>
      <c r="D8825" s="9" t="inlineStr">
        <is>
          <t>Bound</t>
        </is>
      </c>
      <c r="E8825" s="8" t="inlineStr">
        <is>
          <t>Mireille Farkas</t>
        </is>
      </c>
      <c r="F8825" s="11" t="n">
        <v>1962</v>
      </c>
      <c r="G8825" s="8" t="inlineStr">
        <is>
          <t>Mercedes-Benz</t>
        </is>
      </c>
      <c r="H8825" s="8" t="inlineStr">
        <is>
          <t>AMG GT</t>
        </is>
      </c>
      <c r="I8825" s="8" t="inlineStr">
        <is>
          <t>ZKXAEUGK0FL5BJMJ0</t>
        </is>
      </c>
      <c r="J8825" s="8" t="inlineStr">
        <is>
          <t>02 - Sports / GT</t>
        </is>
      </c>
      <c r="K8825" s="12" t="n">
        <v>1035000</v>
      </c>
      <c r="L8825" s="8" t="inlineStr">
        <is>
          <t>Massachusetts</t>
        </is>
      </c>
      <c r="M8825" s="13" t="n">
        <v>13425.71</v>
      </c>
      <c r="N8825" s="13" t="n">
        <v>10267.98</v>
      </c>
      <c r="O8825" s="8" t="n"/>
    </row>
    <row r="8826">
      <c r="A8826" s="8" t="inlineStr">
        <is>
          <t>CANON-202606-008720</t>
        </is>
      </c>
      <c r="B8826" s="9" t="inlineStr">
        <is>
          <t>2026-06</t>
        </is>
      </c>
      <c r="C8826" s="10" t="n">
        <v>46200</v>
      </c>
      <c r="D8826" s="9" t="inlineStr">
        <is>
          <t>Bound</t>
        </is>
      </c>
      <c r="E8826" s="8" t="inlineStr">
        <is>
          <t>Saoirse Rourke</t>
        </is>
      </c>
      <c r="F8826" s="11" t="n">
        <v>2019</v>
      </c>
      <c r="G8826" s="8" t="inlineStr">
        <is>
          <t>Maserati</t>
        </is>
      </c>
      <c r="H8826" s="8" t="inlineStr">
        <is>
          <t>GranTurismo</t>
        </is>
      </c>
      <c r="I8826" s="8" t="inlineStr">
        <is>
          <t>B5UJS648CC4ZL22PS</t>
        </is>
      </c>
      <c r="J8826" s="8" t="inlineStr">
        <is>
          <t>02 - Sports / GT</t>
        </is>
      </c>
      <c r="K8826" s="12" t="n">
        <v>400000</v>
      </c>
      <c r="L8826" s="8" t="inlineStr">
        <is>
          <t>Texas</t>
        </is>
      </c>
      <c r="M8826" s="13" t="n">
        <v>6509.43</v>
      </c>
      <c r="N8826" s="13" t="n">
        <v>4978.41</v>
      </c>
      <c r="O8826" s="8" t="n"/>
    </row>
    <row r="8827">
      <c r="A8827" s="8" t="inlineStr">
        <is>
          <t>CANON-202606-008721</t>
        </is>
      </c>
      <c r="B8827" s="9" t="inlineStr">
        <is>
          <t>2026-06</t>
        </is>
      </c>
      <c r="C8827" s="10" t="n">
        <v>46191</v>
      </c>
      <c r="D8827" s="9" t="inlineStr">
        <is>
          <t>Bound</t>
        </is>
      </c>
      <c r="E8827" s="8" t="inlineStr">
        <is>
          <t>Leopold Larsson</t>
        </is>
      </c>
      <c r="F8827" s="11" t="n">
        <v>1957</v>
      </c>
      <c r="G8827" s="8" t="inlineStr">
        <is>
          <t>Bentley</t>
        </is>
      </c>
      <c r="H8827" s="8" t="inlineStr">
        <is>
          <t>Continental GT</t>
        </is>
      </c>
      <c r="I8827" s="8" t="inlineStr">
        <is>
          <t>AA794EBZ0B7DA4B5S</t>
        </is>
      </c>
      <c r="J8827" s="8" t="inlineStr">
        <is>
          <t>02 - Sports / GT</t>
        </is>
      </c>
      <c r="K8827" s="12" t="n">
        <v>425000</v>
      </c>
      <c r="L8827" s="8" t="inlineStr">
        <is>
          <t>West Virginia</t>
        </is>
      </c>
      <c r="M8827" s="13" t="n">
        <v>7998.82</v>
      </c>
      <c r="N8827" s="13" t="n">
        <v>6117.5</v>
      </c>
      <c r="O8827" s="8" t="n"/>
    </row>
    <row r="8828">
      <c r="A8828" s="8" t="inlineStr">
        <is>
          <t>CANON-202606-008722</t>
        </is>
      </c>
      <c r="B8828" s="9" t="inlineStr">
        <is>
          <t>2026-06</t>
        </is>
      </c>
      <c r="C8828" s="10" t="n">
        <v>46200</v>
      </c>
      <c r="D8828" s="9" t="inlineStr">
        <is>
          <t>Bound</t>
        </is>
      </c>
      <c r="E8828" s="8" t="inlineStr">
        <is>
          <t>Ingrid Ashcombe</t>
        </is>
      </c>
      <c r="F8828" s="11" t="n">
        <v>2020</v>
      </c>
      <c r="G8828" s="8" t="inlineStr">
        <is>
          <t>Bentley</t>
        </is>
      </c>
      <c r="H8828" s="8" t="inlineStr">
        <is>
          <t>Continental GT</t>
        </is>
      </c>
      <c r="I8828" s="8" t="inlineStr">
        <is>
          <t>WCPALVBLSSML2NPSE</t>
        </is>
      </c>
      <c r="J8828" s="8" t="inlineStr">
        <is>
          <t>02 - Sports / GT</t>
        </is>
      </c>
      <c r="K8828" s="12" t="n">
        <v>420000</v>
      </c>
      <c r="L8828" s="8" t="inlineStr">
        <is>
          <t>Tennessee</t>
        </is>
      </c>
      <c r="M8828" s="13" t="n">
        <v>5824.53</v>
      </c>
      <c r="N8828" s="13" t="n">
        <v>4454.6</v>
      </c>
      <c r="O8828" s="8" t="n"/>
    </row>
    <row r="8829">
      <c r="A8829" s="8" t="inlineStr">
        <is>
          <t>CANON-202606-008723</t>
        </is>
      </c>
      <c r="B8829" s="9" t="inlineStr">
        <is>
          <t>2026-06</t>
        </is>
      </c>
      <c r="C8829" s="10" t="n">
        <v>46189</v>
      </c>
      <c r="D8829" s="9" t="inlineStr">
        <is>
          <t>Bound</t>
        </is>
      </c>
      <c r="E8829" s="8" t="inlineStr">
        <is>
          <t>Mireille Vandermeer</t>
        </is>
      </c>
      <c r="F8829" s="11" t="n">
        <v>1977</v>
      </c>
      <c r="G8829" s="8" t="inlineStr">
        <is>
          <t>Bentley</t>
        </is>
      </c>
      <c r="H8829" s="8" t="inlineStr">
        <is>
          <t>Continental GT</t>
        </is>
      </c>
      <c r="I8829" s="8" t="inlineStr">
        <is>
          <t>38421V3VKB3GFZ16W</t>
        </is>
      </c>
      <c r="J8829" s="8" t="inlineStr">
        <is>
          <t>02 - Sports / GT</t>
        </is>
      </c>
      <c r="K8829" s="12" t="n">
        <v>845000</v>
      </c>
      <c r="L8829" s="8" t="inlineStr">
        <is>
          <t>New Jersey</t>
        </is>
      </c>
      <c r="M8829" s="13" t="n">
        <v>9430.52</v>
      </c>
      <c r="N8829" s="13" t="n">
        <v>7212.46</v>
      </c>
      <c r="O8829" s="8" t="n"/>
    </row>
    <row r="8830">
      <c r="A8830" s="8" t="inlineStr">
        <is>
          <t>CANON-202606-008724</t>
        </is>
      </c>
      <c r="B8830" s="9" t="inlineStr">
        <is>
          <t>2026-06</t>
        </is>
      </c>
      <c r="C8830" s="10" t="n">
        <v>46199</v>
      </c>
      <c r="D8830" s="9" t="inlineStr">
        <is>
          <t>Bound</t>
        </is>
      </c>
      <c r="E8830" s="8" t="inlineStr">
        <is>
          <t>Sunniva Okonkwo</t>
        </is>
      </c>
      <c r="F8830" s="11" t="n">
        <v>2022</v>
      </c>
      <c r="G8830" s="8" t="inlineStr">
        <is>
          <t>Bentley</t>
        </is>
      </c>
      <c r="H8830" s="8" t="inlineStr">
        <is>
          <t>Continental GT</t>
        </is>
      </c>
      <c r="I8830" s="8" t="inlineStr">
        <is>
          <t>R8YNB26R5REGMN8BW</t>
        </is>
      </c>
      <c r="J8830" s="8" t="inlineStr">
        <is>
          <t>02 - Sports / GT</t>
        </is>
      </c>
      <c r="K8830" s="12" t="n">
        <v>680000</v>
      </c>
      <c r="L8830" s="8" t="inlineStr">
        <is>
          <t>Nebraska</t>
        </is>
      </c>
      <c r="M8830" s="13" t="n">
        <v>10841.51</v>
      </c>
      <c r="N8830" s="13" t="n">
        <v>8291.59</v>
      </c>
      <c r="O8830" s="8" t="n"/>
    </row>
    <row r="8831">
      <c r="A8831" s="8" t="inlineStr">
        <is>
          <t>CANON-202606-008729</t>
        </is>
      </c>
      <c r="B8831" s="9" t="inlineStr">
        <is>
          <t>2026-06</t>
        </is>
      </c>
      <c r="C8831" s="10" t="n">
        <v>46197</v>
      </c>
      <c r="D8831" s="9" t="inlineStr">
        <is>
          <t>Bound</t>
        </is>
      </c>
      <c r="E8831" s="8" t="inlineStr">
        <is>
          <t>Cassius Nakashima</t>
        </is>
      </c>
      <c r="F8831" s="11" t="n">
        <v>1988</v>
      </c>
      <c r="G8831" s="8" t="inlineStr">
        <is>
          <t>Aston Martin</t>
        </is>
      </c>
      <c r="H8831" s="8" t="inlineStr">
        <is>
          <t>DB5</t>
        </is>
      </c>
      <c r="I8831" s="8" t="inlineStr">
        <is>
          <t>KDAZWGC39VHP3HJNE</t>
        </is>
      </c>
      <c r="J8831" s="8" t="inlineStr">
        <is>
          <t>07 - Post-War Classic (1946-1972)</t>
        </is>
      </c>
      <c r="K8831" s="12" t="n">
        <v>925000</v>
      </c>
      <c r="L8831" s="8" t="inlineStr">
        <is>
          <t>Kansas</t>
        </is>
      </c>
      <c r="M8831" s="13" t="n">
        <v>7279.58</v>
      </c>
      <c r="N8831" s="13" t="n">
        <v>5567.42</v>
      </c>
      <c r="O8831" s="8" t="n"/>
    </row>
    <row r="8832">
      <c r="A8832" s="8" t="inlineStr">
        <is>
          <t>CANON-202606-008731</t>
        </is>
      </c>
      <c r="B8832" s="9" t="inlineStr">
        <is>
          <t>2026-06</t>
        </is>
      </c>
      <c r="C8832" s="10" t="n">
        <v>46191</v>
      </c>
      <c r="D8832" s="9" t="inlineStr">
        <is>
          <t>Bound</t>
        </is>
      </c>
      <c r="E8832" s="8" t="inlineStr">
        <is>
          <t>Ottilie Thistlewood</t>
        </is>
      </c>
      <c r="F8832" s="11" t="n">
        <v>2013</v>
      </c>
      <c r="G8832" s="8" t="inlineStr">
        <is>
          <t>Maserati</t>
        </is>
      </c>
      <c r="H8832" s="8" t="inlineStr">
        <is>
          <t>GranTurismo</t>
        </is>
      </c>
      <c r="I8832" s="8" t="inlineStr">
        <is>
          <t>DR284KFUB0606P3NT</t>
        </is>
      </c>
      <c r="J8832" s="8" t="inlineStr">
        <is>
          <t>02 - Sports / GT</t>
        </is>
      </c>
      <c r="K8832" s="12" t="n">
        <v>305000</v>
      </c>
      <c r="L8832" s="8" t="inlineStr">
        <is>
          <t>Texas</t>
        </is>
      </c>
      <c r="M8832" s="13" t="n">
        <v>4963.44</v>
      </c>
      <c r="N8832" s="13" t="n">
        <v>3796.04</v>
      </c>
      <c r="O8832" s="8" t="n"/>
    </row>
    <row r="8833">
      <c r="A8833" s="8" t="inlineStr">
        <is>
          <t>CANON-202606-008732</t>
        </is>
      </c>
      <c r="B8833" s="9" t="inlineStr">
        <is>
          <t>2026-06</t>
        </is>
      </c>
      <c r="C8833" s="10" t="n">
        <v>46195</v>
      </c>
      <c r="D8833" s="9" t="inlineStr">
        <is>
          <t>Bound</t>
        </is>
      </c>
      <c r="E8833" s="8" t="inlineStr">
        <is>
          <t>Marisol Delacroix</t>
        </is>
      </c>
      <c r="F8833" s="11" t="n">
        <v>1984</v>
      </c>
      <c r="G8833" s="8" t="inlineStr">
        <is>
          <t>Aston Martin</t>
        </is>
      </c>
      <c r="H8833" s="8" t="inlineStr">
        <is>
          <t>DB5</t>
        </is>
      </c>
      <c r="I8833" s="8" t="inlineStr">
        <is>
          <t>KEGT1A2LUR2WEC3EB</t>
        </is>
      </c>
      <c r="J8833" s="8" t="inlineStr">
        <is>
          <t>07 - Post-War Classic (1946-1972)</t>
        </is>
      </c>
      <c r="K8833" s="12" t="n">
        <v>385000</v>
      </c>
      <c r="L8833" s="8" t="inlineStr">
        <is>
          <t>Utah</t>
        </is>
      </c>
      <c r="M8833" s="13" t="n">
        <v>4707.17</v>
      </c>
      <c r="N8833" s="13" t="n">
        <v>3600.04</v>
      </c>
      <c r="O8833" s="8" t="n"/>
    </row>
    <row r="8834">
      <c r="A8834" s="8" t="inlineStr">
        <is>
          <t>CANON-202606-008733</t>
        </is>
      </c>
      <c r="B8834" s="9" t="inlineStr">
        <is>
          <t>2026-06</t>
        </is>
      </c>
      <c r="C8834" s="10" t="n">
        <v>46199</v>
      </c>
      <c r="D8834" s="9" t="inlineStr">
        <is>
          <t>Bound</t>
        </is>
      </c>
      <c r="E8834" s="8" t="inlineStr">
        <is>
          <t>Ingrid Merriweather</t>
        </is>
      </c>
      <c r="F8834" s="11" t="n">
        <v>1982</v>
      </c>
      <c r="G8834" s="8" t="inlineStr">
        <is>
          <t>Ferrari</t>
        </is>
      </c>
      <c r="H8834" s="8" t="inlineStr">
        <is>
          <t>275 GTB/4</t>
        </is>
      </c>
      <c r="I8834" s="8" t="inlineStr">
        <is>
          <t>C7M7B6EARZKRF64L8</t>
        </is>
      </c>
      <c r="J8834" s="8" t="inlineStr">
        <is>
          <t>07 - Post-War Classic (1946-1972)</t>
        </is>
      </c>
      <c r="K8834" s="12" t="n">
        <v>470000</v>
      </c>
      <c r="L8834" s="8" t="inlineStr">
        <is>
          <t>Michigan</t>
        </is>
      </c>
      <c r="M8834" s="13" t="n">
        <v>6597.74</v>
      </c>
      <c r="N8834" s="13" t="n">
        <v>5045.95</v>
      </c>
      <c r="O8834" s="8" t="n"/>
    </row>
    <row r="8835">
      <c r="A8835" s="8" t="inlineStr">
        <is>
          <t>CANON-202606-008734</t>
        </is>
      </c>
      <c r="B8835" s="9" t="inlineStr">
        <is>
          <t>2026-06</t>
        </is>
      </c>
      <c r="C8835" s="10" t="n">
        <v>46176</v>
      </c>
      <c r="D8835" s="9" t="inlineStr">
        <is>
          <t>Bound</t>
        </is>
      </c>
      <c r="E8835" s="8" t="inlineStr">
        <is>
          <t>Mireille Rourke</t>
        </is>
      </c>
      <c r="F8835" s="11" t="n">
        <v>1998</v>
      </c>
      <c r="G8835" s="8" t="inlineStr">
        <is>
          <t>BMW</t>
        </is>
      </c>
      <c r="H8835" s="8" t="inlineStr">
        <is>
          <t>M8 Competition</t>
        </is>
      </c>
      <c r="I8835" s="8" t="inlineStr">
        <is>
          <t>NGC2TW2U5B401GNF8</t>
        </is>
      </c>
      <c r="J8835" s="8" t="inlineStr">
        <is>
          <t>02 - Sports / GT</t>
        </is>
      </c>
      <c r="K8835" s="12" t="n">
        <v>205000</v>
      </c>
      <c r="L8835" s="8" t="inlineStr">
        <is>
          <t>Mississippi</t>
        </is>
      </c>
      <c r="M8835" s="13" t="n">
        <v>4234.6</v>
      </c>
      <c r="N8835" s="13" t="n">
        <v>3238.62</v>
      </c>
      <c r="O8835" s="8" t="n"/>
    </row>
    <row r="8836">
      <c r="A8836" s="8" t="inlineStr">
        <is>
          <t>CANON-202606-008735</t>
        </is>
      </c>
      <c r="B8836" s="9" t="inlineStr">
        <is>
          <t>2026-06</t>
        </is>
      </c>
      <c r="C8836" s="10" t="n">
        <v>46202</v>
      </c>
      <c r="D8836" s="9" t="inlineStr">
        <is>
          <t>Bound</t>
        </is>
      </c>
      <c r="E8836" s="8" t="inlineStr">
        <is>
          <t>Ottilie Whitlock</t>
        </is>
      </c>
      <c r="F8836" s="11" t="n">
        <v>1968</v>
      </c>
      <c r="G8836" s="8" t="inlineStr">
        <is>
          <t>Porsche</t>
        </is>
      </c>
      <c r="H8836" s="8" t="inlineStr">
        <is>
          <t>911 Turbo S</t>
        </is>
      </c>
      <c r="I8836" s="8" t="inlineStr">
        <is>
          <t>RV0CNJELSW3X566NL</t>
        </is>
      </c>
      <c r="J8836" s="8" t="inlineStr">
        <is>
          <t>02 - Sports / GT</t>
        </is>
      </c>
      <c r="K8836" s="12" t="n">
        <v>575000</v>
      </c>
      <c r="L8836" s="8" t="inlineStr">
        <is>
          <t>Ohio</t>
        </is>
      </c>
      <c r="M8836" s="13" t="n">
        <v>9802.120000000001</v>
      </c>
      <c r="N8836" s="13" t="n">
        <v>7496.66</v>
      </c>
      <c r="O8836" s="8" t="n"/>
    </row>
    <row r="8837">
      <c r="A8837" s="8" t="inlineStr">
        <is>
          <t>CANON-202606-008736</t>
        </is>
      </c>
      <c r="B8837" s="9" t="inlineStr">
        <is>
          <t>2026-06</t>
        </is>
      </c>
      <c r="C8837" s="10" t="n">
        <v>46184</v>
      </c>
      <c r="D8837" s="9" t="inlineStr">
        <is>
          <t>Bound</t>
        </is>
      </c>
      <c r="E8837" s="8" t="inlineStr">
        <is>
          <t>Ottilie Vasquez</t>
        </is>
      </c>
      <c r="F8837" s="11" t="n">
        <v>1994</v>
      </c>
      <c r="G8837" s="8" t="inlineStr">
        <is>
          <t>BMW</t>
        </is>
      </c>
      <c r="H8837" s="8" t="inlineStr">
        <is>
          <t>M8 Competition</t>
        </is>
      </c>
      <c r="I8837" s="8" t="inlineStr">
        <is>
          <t>8NFDW58CCX753VKY1</t>
        </is>
      </c>
      <c r="J8837" s="8" t="inlineStr">
        <is>
          <t>02 - Sports / GT</t>
        </is>
      </c>
      <c r="K8837" s="12" t="n">
        <v>1055000</v>
      </c>
      <c r="L8837" s="8" t="inlineStr">
        <is>
          <t>New York</t>
        </is>
      </c>
      <c r="M8837" s="13" t="n">
        <v>14013.58</v>
      </c>
      <c r="N8837" s="13" t="n">
        <v>10717.59</v>
      </c>
      <c r="O8837" s="8" t="n"/>
    </row>
    <row r="8838">
      <c r="A8838" s="8" t="inlineStr">
        <is>
          <t>CANON-202606-008737</t>
        </is>
      </c>
      <c r="B8838" s="9" t="inlineStr">
        <is>
          <t>2026-06</t>
        </is>
      </c>
      <c r="C8838" s="10" t="n">
        <v>46184</v>
      </c>
      <c r="D8838" s="9" t="inlineStr">
        <is>
          <t>Bound</t>
        </is>
      </c>
      <c r="E8838" s="8" t="inlineStr">
        <is>
          <t>Sunniva Underwood</t>
        </is>
      </c>
      <c r="F8838" s="11" t="n">
        <v>1981</v>
      </c>
      <c r="G8838" s="8" t="inlineStr">
        <is>
          <t>Aston Martin</t>
        </is>
      </c>
      <c r="H8838" s="8" t="inlineStr">
        <is>
          <t>DB12</t>
        </is>
      </c>
      <c r="I8838" s="8" t="inlineStr">
        <is>
          <t>HJCKJ9682Z4HVA9WD</t>
        </is>
      </c>
      <c r="J8838" s="8" t="inlineStr">
        <is>
          <t>02 - Sports / GT</t>
        </is>
      </c>
      <c r="K8838" s="12" t="n">
        <v>500000</v>
      </c>
      <c r="L8838" s="8" t="inlineStr">
        <is>
          <t>Vermont</t>
        </is>
      </c>
      <c r="M8838" s="13" t="n">
        <v>7481.13</v>
      </c>
      <c r="N8838" s="13" t="n">
        <v>5721.57</v>
      </c>
      <c r="O8838" s="8" t="n"/>
    </row>
    <row r="8839">
      <c r="A8839" s="8" t="inlineStr">
        <is>
          <t>CANON-202606-008738</t>
        </is>
      </c>
      <c r="B8839" s="9" t="inlineStr">
        <is>
          <t>2026-06</t>
        </is>
      </c>
      <c r="C8839" s="10" t="n">
        <v>46195</v>
      </c>
      <c r="D8839" s="9" t="inlineStr">
        <is>
          <t>Bound</t>
        </is>
      </c>
      <c r="E8839" s="8" t="inlineStr">
        <is>
          <t>Horace Fairweather</t>
        </is>
      </c>
      <c r="F8839" s="11" t="n">
        <v>1979</v>
      </c>
      <c r="G8839" s="8" t="inlineStr">
        <is>
          <t>Maserati</t>
        </is>
      </c>
      <c r="H8839" s="8" t="inlineStr">
        <is>
          <t>GranTurismo</t>
        </is>
      </c>
      <c r="I8839" s="8" t="inlineStr">
        <is>
          <t>LW4VBSXGLUPMSUY1D</t>
        </is>
      </c>
      <c r="J8839" s="8" t="inlineStr">
        <is>
          <t>02 - Sports / GT</t>
        </is>
      </c>
      <c r="K8839" s="12" t="n">
        <v>1260000</v>
      </c>
      <c r="L8839" s="8" t="inlineStr">
        <is>
          <t>Oklahoma</t>
        </is>
      </c>
      <c r="M8839" s="13" t="n">
        <v>16475.09</v>
      </c>
      <c r="N8839" s="13" t="n">
        <v>12600.15</v>
      </c>
      <c r="O8839" s="8" t="n"/>
    </row>
    <row r="8840">
      <c r="A8840" s="8" t="inlineStr">
        <is>
          <t>CANON-202606-008739</t>
        </is>
      </c>
      <c r="B8840" s="9" t="inlineStr">
        <is>
          <t>2026-06</t>
        </is>
      </c>
      <c r="C8840" s="10" t="n">
        <v>46191</v>
      </c>
      <c r="D8840" s="9" t="inlineStr">
        <is>
          <t>Bound</t>
        </is>
      </c>
      <c r="E8840" s="8" t="inlineStr">
        <is>
          <t>Ottilie Farkas</t>
        </is>
      </c>
      <c r="F8840" s="11" t="n">
        <v>1966</v>
      </c>
      <c r="G8840" s="8" t="inlineStr">
        <is>
          <t>BMW</t>
        </is>
      </c>
      <c r="H8840" s="8" t="inlineStr">
        <is>
          <t>M8 Competition</t>
        </is>
      </c>
      <c r="I8840" s="8" t="inlineStr">
        <is>
          <t>LR2MXGBW6HECA3GMX</t>
        </is>
      </c>
      <c r="J8840" s="8" t="inlineStr">
        <is>
          <t>02 - Sports / GT</t>
        </is>
      </c>
      <c r="K8840" s="12" t="n">
        <v>465000</v>
      </c>
      <c r="L8840" s="8" t="inlineStr">
        <is>
          <t>Georgia</t>
        </is>
      </c>
      <c r="M8840" s="13" t="n">
        <v>7369.81</v>
      </c>
      <c r="N8840" s="13" t="n">
        <v>5636.43</v>
      </c>
      <c r="O8840" s="8" t="n"/>
    </row>
    <row r="8841">
      <c r="A8841" s="8" t="inlineStr">
        <is>
          <t>CANON-202606-008740</t>
        </is>
      </c>
      <c r="B8841" s="9" t="inlineStr">
        <is>
          <t>2026-06</t>
        </is>
      </c>
      <c r="C8841" s="10" t="n">
        <v>46185</v>
      </c>
      <c r="D8841" s="9" t="inlineStr">
        <is>
          <t>Bound</t>
        </is>
      </c>
      <c r="E8841" s="8" t="inlineStr">
        <is>
          <t>Saoirse Whitlock</t>
        </is>
      </c>
      <c r="F8841" s="11" t="n">
        <v>2013</v>
      </c>
      <c r="G8841" s="8" t="inlineStr">
        <is>
          <t>Porsche</t>
        </is>
      </c>
      <c r="H8841" s="8" t="inlineStr">
        <is>
          <t>911 Turbo S</t>
        </is>
      </c>
      <c r="I8841" s="8" t="inlineStr">
        <is>
          <t>GBFR6JCMV5T719L0T</t>
        </is>
      </c>
      <c r="J8841" s="8" t="inlineStr">
        <is>
          <t>02 - Sports / GT</t>
        </is>
      </c>
      <c r="K8841" s="12" t="n">
        <v>655000</v>
      </c>
      <c r="L8841" s="8" t="inlineStr">
        <is>
          <t>Colorado</t>
        </is>
      </c>
      <c r="M8841" s="13" t="n">
        <v>8836.32</v>
      </c>
      <c r="N8841" s="13" t="n">
        <v>6758.02</v>
      </c>
      <c r="O8841" s="8" t="n"/>
    </row>
    <row r="8842">
      <c r="A8842" s="8" t="inlineStr">
        <is>
          <t>CANON-202606-008741</t>
        </is>
      </c>
      <c r="B8842" s="9" t="inlineStr">
        <is>
          <t>2026-06</t>
        </is>
      </c>
      <c r="C8842" s="10" t="n">
        <v>46191</v>
      </c>
      <c r="D8842" s="9" t="inlineStr">
        <is>
          <t>Bound</t>
        </is>
      </c>
      <c r="E8842" s="8" t="inlineStr">
        <is>
          <t>Callum Pennington</t>
        </is>
      </c>
      <c r="F8842" s="11" t="n">
        <v>2017</v>
      </c>
      <c r="G8842" s="8" t="inlineStr">
        <is>
          <t>Maserati</t>
        </is>
      </c>
      <c r="H8842" s="8" t="inlineStr">
        <is>
          <t>GranTurismo</t>
        </is>
      </c>
      <c r="I8842" s="8" t="inlineStr">
        <is>
          <t>6AASG3KS4M3E871E5</t>
        </is>
      </c>
      <c r="J8842" s="8" t="inlineStr">
        <is>
          <t>02 - Sports / GT</t>
        </is>
      </c>
      <c r="K8842" s="12" t="n">
        <v>515000</v>
      </c>
      <c r="L8842" s="8" t="inlineStr">
        <is>
          <t>Florida</t>
        </is>
      </c>
      <c r="M8842" s="13" t="n">
        <v>8968.77</v>
      </c>
      <c r="N8842" s="13" t="n">
        <v>6859.32</v>
      </c>
      <c r="O8842" s="8" t="n"/>
    </row>
    <row r="8843">
      <c r="A8843" s="8" t="inlineStr">
        <is>
          <t>CANON-202606-008742</t>
        </is>
      </c>
      <c r="B8843" s="9" t="inlineStr">
        <is>
          <t>2026-06</t>
        </is>
      </c>
      <c r="C8843" s="10" t="n">
        <v>46193</v>
      </c>
      <c r="D8843" s="9" t="inlineStr">
        <is>
          <t>Bound</t>
        </is>
      </c>
      <c r="E8843" s="8" t="inlineStr">
        <is>
          <t>Anouk Whitlock</t>
        </is>
      </c>
      <c r="F8843" s="11" t="n">
        <v>1999</v>
      </c>
      <c r="G8843" s="8" t="inlineStr">
        <is>
          <t>Bentley</t>
        </is>
      </c>
      <c r="H8843" s="8" t="inlineStr">
        <is>
          <t>Continental GT</t>
        </is>
      </c>
      <c r="I8843" s="8" t="inlineStr">
        <is>
          <t>6EDWH5UXWAC3VVZ18</t>
        </is>
      </c>
      <c r="J8843" s="8" t="inlineStr">
        <is>
          <t>02 - Sports / GT</t>
        </is>
      </c>
      <c r="K8843" s="12" t="n">
        <v>910000</v>
      </c>
      <c r="L8843" s="8" t="inlineStr">
        <is>
          <t>Michigan</t>
        </is>
      </c>
      <c r="M8843" s="13" t="n">
        <v>17298.58</v>
      </c>
      <c r="N8843" s="13" t="n">
        <v>13229.95</v>
      </c>
      <c r="O8843" s="8" t="n"/>
    </row>
    <row r="8844">
      <c r="A8844" s="8" t="inlineStr">
        <is>
          <t>CANON-202606-008743</t>
        </is>
      </c>
      <c r="B8844" s="9" t="inlineStr">
        <is>
          <t>2026-06</t>
        </is>
      </c>
      <c r="C8844" s="10" t="n">
        <v>46188</v>
      </c>
      <c r="D8844" s="9" t="inlineStr">
        <is>
          <t>Bound</t>
        </is>
      </c>
      <c r="E8844" s="8" t="inlineStr">
        <is>
          <t>Aurelio Montoya</t>
        </is>
      </c>
      <c r="F8844" s="11" t="n">
        <v>1978</v>
      </c>
      <c r="G8844" s="8" t="inlineStr">
        <is>
          <t>Ferrari</t>
        </is>
      </c>
      <c r="H8844" s="8" t="inlineStr">
        <is>
          <t>SF90 Stradale</t>
        </is>
      </c>
      <c r="I8844" s="8" t="inlineStr">
        <is>
          <t>GNWVMX2PXJ0RMBMH3</t>
        </is>
      </c>
      <c r="J8844" s="8" t="inlineStr">
        <is>
          <t>03 - Supercar</t>
        </is>
      </c>
      <c r="K8844" s="12" t="n">
        <v>420000</v>
      </c>
      <c r="L8844" s="8" t="inlineStr">
        <is>
          <t>California</t>
        </is>
      </c>
      <c r="M8844" s="13" t="n">
        <v>12302.83</v>
      </c>
      <c r="N8844" s="13" t="n">
        <v>9409.200000000001</v>
      </c>
      <c r="O8844" s="8" t="n"/>
    </row>
    <row r="8845">
      <c r="A8845" s="8" t="inlineStr">
        <is>
          <t>CANON-202606-008744</t>
        </is>
      </c>
      <c r="B8845" s="9" t="inlineStr">
        <is>
          <t>2026-06</t>
        </is>
      </c>
      <c r="C8845" s="10" t="n">
        <v>46186</v>
      </c>
      <c r="D8845" s="9" t="inlineStr">
        <is>
          <t>Bound</t>
        </is>
      </c>
      <c r="E8845" s="8" t="inlineStr">
        <is>
          <t>Callum Underwood</t>
        </is>
      </c>
      <c r="F8845" s="11" t="n">
        <v>1999</v>
      </c>
      <c r="G8845" s="8" t="inlineStr">
        <is>
          <t>McLaren</t>
        </is>
      </c>
      <c r="H8845" s="8" t="inlineStr">
        <is>
          <t>750S</t>
        </is>
      </c>
      <c r="I8845" s="8" t="inlineStr">
        <is>
          <t>83DGVLR7S0DH975Z1</t>
        </is>
      </c>
      <c r="J8845" s="8" t="inlineStr">
        <is>
          <t>03 - Supercar</t>
        </is>
      </c>
      <c r="K8845" s="12" t="n">
        <v>495000</v>
      </c>
      <c r="L8845" s="8" t="inlineStr">
        <is>
          <t>Rhode Island</t>
        </is>
      </c>
      <c r="M8845" s="13" t="n">
        <v>14714.58</v>
      </c>
      <c r="N8845" s="13" t="n">
        <v>11253.71</v>
      </c>
      <c r="O8845" s="8" t="n"/>
    </row>
    <row r="8846">
      <c r="A8846" s="8" t="inlineStr">
        <is>
          <t>CANON-202606-008745</t>
        </is>
      </c>
      <c r="B8846" s="9" t="inlineStr">
        <is>
          <t>2026-06</t>
        </is>
      </c>
      <c r="C8846" s="10" t="n">
        <v>46202</v>
      </c>
      <c r="D8846" s="9" t="inlineStr">
        <is>
          <t>Bound</t>
        </is>
      </c>
      <c r="E8846" s="8" t="inlineStr">
        <is>
          <t>Mireille Farkas</t>
        </is>
      </c>
      <c r="F8846" s="11" t="n">
        <v>1993</v>
      </c>
      <c r="G8846" s="8" t="inlineStr">
        <is>
          <t>Ferrari</t>
        </is>
      </c>
      <c r="H8846" s="8" t="inlineStr">
        <is>
          <t>275 GTB/4</t>
        </is>
      </c>
      <c r="I8846" s="8" t="inlineStr">
        <is>
          <t>N8HMX3VL7PRKPJAGB</t>
        </is>
      </c>
      <c r="J8846" s="8" t="inlineStr">
        <is>
          <t>07 - Post-War Classic (1946-1972)</t>
        </is>
      </c>
      <c r="K8846" s="12" t="n">
        <v>170000</v>
      </c>
      <c r="L8846" s="8" t="inlineStr">
        <is>
          <t>New Mexico</t>
        </is>
      </c>
      <c r="M8846" s="13" t="n">
        <v>2340.23</v>
      </c>
      <c r="N8846" s="13" t="n">
        <v>1789.81</v>
      </c>
      <c r="O8846" s="8" t="n"/>
    </row>
    <row r="8847">
      <c r="A8847" s="8" t="inlineStr">
        <is>
          <t>CANON-202606-008746</t>
        </is>
      </c>
      <c r="B8847" s="9" t="inlineStr">
        <is>
          <t>2026-06</t>
        </is>
      </c>
      <c r="C8847" s="10" t="n">
        <v>46196</v>
      </c>
      <c r="D8847" s="9" t="inlineStr">
        <is>
          <t>Bound</t>
        </is>
      </c>
      <c r="E8847" s="8" t="inlineStr">
        <is>
          <t>Ottilie Rourke</t>
        </is>
      </c>
      <c r="F8847" s="11" t="n">
        <v>2006</v>
      </c>
      <c r="G8847" s="8" t="inlineStr">
        <is>
          <t>BMW</t>
        </is>
      </c>
      <c r="H8847" s="8" t="inlineStr">
        <is>
          <t>M8 Competition</t>
        </is>
      </c>
      <c r="I8847" s="8" t="inlineStr">
        <is>
          <t>ZFF51SCE0B72HFUMY</t>
        </is>
      </c>
      <c r="J8847" s="8" t="inlineStr">
        <is>
          <t>02 - Sports / GT</t>
        </is>
      </c>
      <c r="K8847" s="12" t="n">
        <v>585000</v>
      </c>
      <c r="L8847" s="8" t="inlineStr">
        <is>
          <t>Texas</t>
        </is>
      </c>
      <c r="M8847" s="13" t="n">
        <v>8250.709999999999</v>
      </c>
      <c r="N8847" s="13" t="n">
        <v>6310.14</v>
      </c>
      <c r="O8847" s="8" t="n"/>
    </row>
    <row r="8848">
      <c r="A8848" s="8" t="inlineStr">
        <is>
          <t>CANON-202606-008747</t>
        </is>
      </c>
      <c r="B8848" s="9" t="inlineStr">
        <is>
          <t>2026-06</t>
        </is>
      </c>
      <c r="C8848" s="10" t="n">
        <v>46201</v>
      </c>
      <c r="D8848" s="9" t="inlineStr">
        <is>
          <t>Bound</t>
        </is>
      </c>
      <c r="E8848" s="8" t="inlineStr">
        <is>
          <t>Anouk Farkas</t>
        </is>
      </c>
      <c r="F8848" s="11" t="n">
        <v>2007</v>
      </c>
      <c r="G8848" s="8" t="inlineStr">
        <is>
          <t>Aston Martin</t>
        </is>
      </c>
      <c r="H8848" s="8" t="inlineStr">
        <is>
          <t>DB12</t>
        </is>
      </c>
      <c r="I8848" s="8" t="inlineStr">
        <is>
          <t>K4X8XSXG14RZBYZUW</t>
        </is>
      </c>
      <c r="J8848" s="8" t="inlineStr">
        <is>
          <t>02 - Sports / GT</t>
        </is>
      </c>
      <c r="K8848" s="12" t="n">
        <v>1195000</v>
      </c>
      <c r="L8848" s="8" t="inlineStr">
        <is>
          <t>Idaho</t>
        </is>
      </c>
      <c r="M8848" s="13" t="n">
        <v>12276.93</v>
      </c>
      <c r="N8848" s="13" t="n">
        <v>9389.4</v>
      </c>
      <c r="O8848" s="8" t="n"/>
    </row>
    <row r="8849">
      <c r="A8849" s="8" t="inlineStr">
        <is>
          <t>CANON-202606-008748</t>
        </is>
      </c>
      <c r="B8849" s="9" t="inlineStr">
        <is>
          <t>2026-06</t>
        </is>
      </c>
      <c r="C8849" s="10" t="n">
        <v>46184</v>
      </c>
      <c r="D8849" s="9" t="inlineStr">
        <is>
          <t>Bound</t>
        </is>
      </c>
      <c r="E8849" s="8" t="inlineStr">
        <is>
          <t>Sunniva Castellanos</t>
        </is>
      </c>
      <c r="F8849" s="11" t="n">
        <v>2016</v>
      </c>
      <c r="G8849" s="8" t="inlineStr">
        <is>
          <t>Mercedes-Benz</t>
        </is>
      </c>
      <c r="H8849" s="8" t="inlineStr">
        <is>
          <t>AMG GT</t>
        </is>
      </c>
      <c r="I8849" s="8" t="inlineStr">
        <is>
          <t>UG69K5D7B96PE76EH</t>
        </is>
      </c>
      <c r="J8849" s="8" t="inlineStr">
        <is>
          <t>02 - Sports / GT</t>
        </is>
      </c>
      <c r="K8849" s="12" t="n">
        <v>410000</v>
      </c>
      <c r="L8849" s="8" t="inlineStr">
        <is>
          <t>Idaho</t>
        </is>
      </c>
      <c r="M8849" s="13" t="n">
        <v>5743.87</v>
      </c>
      <c r="N8849" s="13" t="n">
        <v>4392.91</v>
      </c>
      <c r="O8849" s="8" t="n"/>
    </row>
    <row r="8850">
      <c r="A8850" s="8" t="inlineStr">
        <is>
          <t>CANON-202606-008749</t>
        </is>
      </c>
      <c r="B8850" s="9" t="inlineStr">
        <is>
          <t>2026-06</t>
        </is>
      </c>
      <c r="C8850" s="10" t="n">
        <v>46187</v>
      </c>
      <c r="D8850" s="9" t="inlineStr">
        <is>
          <t>Bound</t>
        </is>
      </c>
      <c r="E8850" s="8" t="inlineStr">
        <is>
          <t>Emiliano Larsson</t>
        </is>
      </c>
      <c r="F8850" s="11" t="n">
        <v>1987</v>
      </c>
      <c r="G8850" s="8" t="inlineStr">
        <is>
          <t>Mercedes-Benz</t>
        </is>
      </c>
      <c r="H8850" s="8" t="inlineStr">
        <is>
          <t>AMG GT</t>
        </is>
      </c>
      <c r="I8850" s="8" t="inlineStr">
        <is>
          <t>YPLEGV68RU55NT6X7</t>
        </is>
      </c>
      <c r="J8850" s="8" t="inlineStr">
        <is>
          <t>02 - Sports / GT</t>
        </is>
      </c>
      <c r="K8850" s="12" t="n">
        <v>275000</v>
      </c>
      <c r="L8850" s="8" t="inlineStr">
        <is>
          <t>Connecticut</t>
        </is>
      </c>
      <c r="M8850" s="13" t="n">
        <v>4358.49</v>
      </c>
      <c r="N8850" s="13" t="n">
        <v>3333.37</v>
      </c>
      <c r="O8850" s="8" t="n"/>
    </row>
    <row r="8851">
      <c r="A8851" s="8" t="inlineStr">
        <is>
          <t>CANON-202606-008750</t>
        </is>
      </c>
      <c r="B8851" s="9" t="inlineStr">
        <is>
          <t>2026-06</t>
        </is>
      </c>
      <c r="C8851" s="10" t="n">
        <v>46176</v>
      </c>
      <c r="D8851" s="9" t="inlineStr">
        <is>
          <t>Bound</t>
        </is>
      </c>
      <c r="E8851" s="8" t="inlineStr">
        <is>
          <t>Emiliano Montoya</t>
        </is>
      </c>
      <c r="F8851" s="11" t="n">
        <v>1965</v>
      </c>
      <c r="G8851" s="8" t="inlineStr">
        <is>
          <t>Aston Martin</t>
        </is>
      </c>
      <c r="H8851" s="8" t="inlineStr">
        <is>
          <t>DB5</t>
        </is>
      </c>
      <c r="I8851" s="8" t="inlineStr">
        <is>
          <t>Z84HNXN26N3Y3ZSK5</t>
        </is>
      </c>
      <c r="J8851" s="8" t="inlineStr">
        <is>
          <t>07 - Post-War Classic (1946-1972)</t>
        </is>
      </c>
      <c r="K8851" s="12" t="n">
        <v>1565000</v>
      </c>
      <c r="L8851" s="8" t="inlineStr">
        <is>
          <t>Indiana</t>
        </is>
      </c>
      <c r="M8851" s="13" t="n">
        <v>13801.53</v>
      </c>
      <c r="N8851" s="13" t="n">
        <v>10555.41</v>
      </c>
      <c r="O8851" s="8" t="n"/>
    </row>
    <row r="8852">
      <c r="A8852" s="8" t="inlineStr">
        <is>
          <t>CANON-202606-008751</t>
        </is>
      </c>
      <c r="B8852" s="9" t="inlineStr">
        <is>
          <t>2026-06</t>
        </is>
      </c>
      <c r="C8852" s="10" t="n">
        <v>46179</v>
      </c>
      <c r="D8852" s="9" t="inlineStr">
        <is>
          <t>Bound</t>
        </is>
      </c>
      <c r="E8852" s="8" t="inlineStr">
        <is>
          <t>Marisol Underwood</t>
        </is>
      </c>
      <c r="F8852" s="11" t="n">
        <v>2009</v>
      </c>
      <c r="G8852" s="8" t="inlineStr">
        <is>
          <t>Ferrari</t>
        </is>
      </c>
      <c r="H8852" s="8" t="inlineStr">
        <is>
          <t>SF90 Stradale</t>
        </is>
      </c>
      <c r="I8852" s="8" t="inlineStr">
        <is>
          <t>GGWV761KG74ET8E32</t>
        </is>
      </c>
      <c r="J8852" s="8" t="inlineStr">
        <is>
          <t>03 - Supercar</t>
        </is>
      </c>
      <c r="K8852" s="12" t="n">
        <v>1055000</v>
      </c>
      <c r="L8852" s="8" t="inlineStr">
        <is>
          <t>Ohio</t>
        </is>
      </c>
      <c r="M8852" s="13" t="n">
        <v>22135.09</v>
      </c>
      <c r="N8852" s="13" t="n">
        <v>16928.92</v>
      </c>
      <c r="O8852" s="8" t="n"/>
    </row>
    <row r="8853">
      <c r="A8853" s="8" t="inlineStr">
        <is>
          <t>CANON-202606-008752</t>
        </is>
      </c>
      <c r="B8853" s="9" t="inlineStr">
        <is>
          <t>2026-06</t>
        </is>
      </c>
      <c r="C8853" s="10" t="n">
        <v>46189</v>
      </c>
      <c r="D8853" s="9" t="inlineStr">
        <is>
          <t>Bound</t>
        </is>
      </c>
      <c r="E8853" s="8" t="inlineStr">
        <is>
          <t>Fenwick Montoya</t>
        </is>
      </c>
      <c r="F8853" s="11" t="n">
        <v>1992</v>
      </c>
      <c r="G8853" s="8" t="inlineStr">
        <is>
          <t>Alfa Romeo</t>
        </is>
      </c>
      <c r="H8853" s="8" t="inlineStr">
        <is>
          <t>8C 2900</t>
        </is>
      </c>
      <c r="I8853" s="8" t="inlineStr">
        <is>
          <t>UEE50VNFA1N72UDXK</t>
        </is>
      </c>
      <c r="J8853" s="8" t="inlineStr">
        <is>
          <t>06 - Vintage Pre-War (pre-1946)</t>
        </is>
      </c>
      <c r="K8853" s="12" t="n">
        <v>1040000</v>
      </c>
      <c r="L8853" s="8" t="inlineStr">
        <is>
          <t>Washington</t>
        </is>
      </c>
      <c r="M8853" s="13" t="n">
        <v>6404.83</v>
      </c>
      <c r="N8853" s="13" t="n">
        <v>4898.41</v>
      </c>
      <c r="O8853" s="8" t="n"/>
    </row>
    <row r="8854">
      <c r="A8854" s="8" t="inlineStr">
        <is>
          <t>CANON-202606-008753</t>
        </is>
      </c>
      <c r="B8854" s="9" t="inlineStr">
        <is>
          <t>2026-06</t>
        </is>
      </c>
      <c r="C8854" s="10" t="n">
        <v>46174</v>
      </c>
      <c r="D8854" s="9" t="inlineStr">
        <is>
          <t>Bound</t>
        </is>
      </c>
      <c r="E8854" s="8" t="inlineStr">
        <is>
          <t>Wilhelmina Harrington</t>
        </is>
      </c>
      <c r="F8854" s="11" t="n">
        <v>1955</v>
      </c>
      <c r="G8854" s="8" t="inlineStr">
        <is>
          <t>Bentley</t>
        </is>
      </c>
      <c r="H8854" s="8" t="inlineStr">
        <is>
          <t>Continental GT</t>
        </is>
      </c>
      <c r="I8854" s="8" t="inlineStr">
        <is>
          <t>ACVYHYR43K9N0UNRM</t>
        </is>
      </c>
      <c r="J8854" s="8" t="inlineStr">
        <is>
          <t>02 - Sports / GT</t>
        </is>
      </c>
      <c r="K8854" s="12" t="n">
        <v>715000</v>
      </c>
      <c r="L8854" s="8" t="inlineStr">
        <is>
          <t>Indiana</t>
        </is>
      </c>
      <c r="M8854" s="13" t="n">
        <v>10785.71</v>
      </c>
      <c r="N8854" s="13" t="n">
        <v>8248.91</v>
      </c>
      <c r="O8854" s="8" t="n"/>
    </row>
    <row r="8855">
      <c r="A8855" s="8" t="inlineStr">
        <is>
          <t>CANON-202606-008754</t>
        </is>
      </c>
      <c r="B8855" s="9" t="inlineStr">
        <is>
          <t>2026-06</t>
        </is>
      </c>
      <c r="C8855" s="10" t="n">
        <v>46201</v>
      </c>
      <c r="D8855" s="9" t="inlineStr">
        <is>
          <t>Bound</t>
        </is>
      </c>
      <c r="E8855" s="8" t="inlineStr">
        <is>
          <t>Emiliano Vasquez</t>
        </is>
      </c>
      <c r="F8855" s="11" t="n">
        <v>2008</v>
      </c>
      <c r="G8855" s="8" t="inlineStr">
        <is>
          <t>Lamborghini</t>
        </is>
      </c>
      <c r="H8855" s="8" t="inlineStr">
        <is>
          <t>Huracan EVO</t>
        </is>
      </c>
      <c r="I8855" s="8" t="inlineStr">
        <is>
          <t>R8MCK1PLX92P8EZCZ</t>
        </is>
      </c>
      <c r="J8855" s="8" t="inlineStr">
        <is>
          <t>03 - Supercar</t>
        </is>
      </c>
      <c r="K8855" s="12" t="n">
        <v>380000</v>
      </c>
      <c r="L8855" s="8" t="inlineStr">
        <is>
          <t>Ohio</t>
        </is>
      </c>
      <c r="M8855" s="13" t="n">
        <v>11460.94</v>
      </c>
      <c r="N8855" s="13" t="n">
        <v>8765.33</v>
      </c>
      <c r="O8855" s="8" t="n"/>
    </row>
    <row r="8856">
      <c r="A8856" s="8" t="inlineStr">
        <is>
          <t>CANON-202606-008756</t>
        </is>
      </c>
      <c r="B8856" s="9" t="inlineStr">
        <is>
          <t>2026-06</t>
        </is>
      </c>
      <c r="C8856" s="10" t="n">
        <v>46179</v>
      </c>
      <c r="D8856" s="9" t="inlineStr">
        <is>
          <t>Bound</t>
        </is>
      </c>
      <c r="E8856" s="8" t="inlineStr">
        <is>
          <t>Fenwick Harrington</t>
        </is>
      </c>
      <c r="F8856" s="11" t="n">
        <v>1960</v>
      </c>
      <c r="G8856" s="8" t="inlineStr">
        <is>
          <t>Bentley</t>
        </is>
      </c>
      <c r="H8856" s="8" t="inlineStr">
        <is>
          <t>Continental GT</t>
        </is>
      </c>
      <c r="I8856" s="8" t="inlineStr">
        <is>
          <t>TY414LH1R277MKWX6</t>
        </is>
      </c>
      <c r="J8856" s="8" t="inlineStr">
        <is>
          <t>02 - Sports / GT</t>
        </is>
      </c>
      <c r="K8856" s="12" t="n">
        <v>410000</v>
      </c>
      <c r="L8856" s="8" t="inlineStr">
        <is>
          <t>California</t>
        </is>
      </c>
      <c r="M8856" s="13" t="n">
        <v>7832.55</v>
      </c>
      <c r="N8856" s="13" t="n">
        <v>5990.33</v>
      </c>
      <c r="O8856" s="8" t="n"/>
    </row>
    <row r="8857">
      <c r="A8857" s="8" t="inlineStr">
        <is>
          <t>CANON-202606-008757</t>
        </is>
      </c>
      <c r="B8857" s="9" t="inlineStr">
        <is>
          <t>2026-06</t>
        </is>
      </c>
      <c r="C8857" s="10" t="n">
        <v>46189</v>
      </c>
      <c r="D8857" s="9" t="inlineStr">
        <is>
          <t>Bound</t>
        </is>
      </c>
      <c r="E8857" s="8" t="inlineStr">
        <is>
          <t>Cassius Nakashima</t>
        </is>
      </c>
      <c r="F8857" s="11" t="n">
        <v>1981</v>
      </c>
      <c r="G8857" s="8" t="inlineStr">
        <is>
          <t>Ferrari</t>
        </is>
      </c>
      <c r="H8857" s="8" t="inlineStr">
        <is>
          <t>SF90 Stradale</t>
        </is>
      </c>
      <c r="I8857" s="8" t="inlineStr">
        <is>
          <t>UXSX742ZWXG3A731A</t>
        </is>
      </c>
      <c r="J8857" s="8" t="inlineStr">
        <is>
          <t>03 - Supercar</t>
        </is>
      </c>
      <c r="K8857" s="12" t="n">
        <v>645000</v>
      </c>
      <c r="L8857" s="8" t="inlineStr">
        <is>
          <t>Texas</t>
        </is>
      </c>
      <c r="M8857" s="13" t="n">
        <v>13295.52</v>
      </c>
      <c r="N8857" s="13" t="n">
        <v>10168.41</v>
      </c>
      <c r="O8857" s="8" t="n"/>
    </row>
    <row r="8858">
      <c r="A8858" s="8" t="inlineStr">
        <is>
          <t>CANON-202606-008758</t>
        </is>
      </c>
      <c r="B8858" s="9" t="inlineStr">
        <is>
          <t>2026-06</t>
        </is>
      </c>
      <c r="C8858" s="10" t="n">
        <v>46202</v>
      </c>
      <c r="D8858" s="9" t="inlineStr">
        <is>
          <t>Bound</t>
        </is>
      </c>
      <c r="E8858" s="8" t="inlineStr">
        <is>
          <t>Noor Vasquez</t>
        </is>
      </c>
      <c r="F8858" s="11" t="n">
        <v>1998</v>
      </c>
      <c r="G8858" s="8" t="inlineStr">
        <is>
          <t>Ferrari</t>
        </is>
      </c>
      <c r="H8858" s="8" t="inlineStr">
        <is>
          <t>296 GTB</t>
        </is>
      </c>
      <c r="I8858" s="8" t="inlineStr">
        <is>
          <t>MADUF9R591KP735J3</t>
        </is>
      </c>
      <c r="J8858" s="8" t="inlineStr">
        <is>
          <t>03 - Supercar</t>
        </is>
      </c>
      <c r="K8858" s="12" t="n">
        <v>1595000</v>
      </c>
      <c r="L8858" s="8" t="inlineStr">
        <is>
          <t>Indiana</t>
        </is>
      </c>
      <c r="M8858" s="13" t="n">
        <v>29612.83</v>
      </c>
      <c r="N8858" s="13" t="n">
        <v>22647.89</v>
      </c>
      <c r="O8858" s="8" t="n"/>
    </row>
    <row r="8859">
      <c r="A8859" s="8" t="inlineStr">
        <is>
          <t>CANON-202606-008759</t>
        </is>
      </c>
      <c r="B8859" s="9" t="inlineStr">
        <is>
          <t>2026-06</t>
        </is>
      </c>
      <c r="C8859" s="10" t="n">
        <v>46186</v>
      </c>
      <c r="D8859" s="9" t="inlineStr">
        <is>
          <t>Bound</t>
        </is>
      </c>
      <c r="E8859" s="8" t="inlineStr">
        <is>
          <t>Anouk Blackwood</t>
        </is>
      </c>
      <c r="F8859" s="11" t="n">
        <v>1991</v>
      </c>
      <c r="G8859" s="8" t="inlineStr">
        <is>
          <t>BMW</t>
        </is>
      </c>
      <c r="H8859" s="8" t="inlineStr">
        <is>
          <t>M8 Competition</t>
        </is>
      </c>
      <c r="I8859" s="8" t="inlineStr">
        <is>
          <t>WYR2LKUZT806W8F2V</t>
        </is>
      </c>
      <c r="J8859" s="8" t="inlineStr">
        <is>
          <t>02 - Sports / GT</t>
        </is>
      </c>
      <c r="K8859" s="12" t="n">
        <v>415000</v>
      </c>
      <c r="L8859" s="8" t="inlineStr">
        <is>
          <t>California</t>
        </is>
      </c>
      <c r="M8859" s="13" t="n">
        <v>7928.07</v>
      </c>
      <c r="N8859" s="13" t="n">
        <v>6063.39</v>
      </c>
      <c r="O8859" s="8" t="n"/>
    </row>
    <row r="8860">
      <c r="A8860" s="8" t="inlineStr">
        <is>
          <t>CANON-202606-008761</t>
        </is>
      </c>
      <c r="B8860" s="9" t="inlineStr">
        <is>
          <t>2026-06</t>
        </is>
      </c>
      <c r="C8860" s="10" t="n">
        <v>46191</v>
      </c>
      <c r="D8860" s="9" t="inlineStr">
        <is>
          <t>Bound</t>
        </is>
      </c>
      <c r="E8860" s="8" t="inlineStr">
        <is>
          <t>Thaddeus Larsson</t>
        </is>
      </c>
      <c r="F8860" s="11" t="n">
        <v>2006</v>
      </c>
      <c r="G8860" s="8" t="inlineStr">
        <is>
          <t>Maserati</t>
        </is>
      </c>
      <c r="H8860" s="8" t="inlineStr">
        <is>
          <t>GranTurismo</t>
        </is>
      </c>
      <c r="I8860" s="8" t="inlineStr">
        <is>
          <t>XB2S45A60VK2GA79W</t>
        </is>
      </c>
      <c r="J8860" s="8" t="inlineStr">
        <is>
          <t>02 - Sports / GT</t>
        </is>
      </c>
      <c r="K8860" s="12" t="n">
        <v>465000</v>
      </c>
      <c r="L8860" s="8" t="inlineStr">
        <is>
          <t>Rhode Island</t>
        </is>
      </c>
      <c r="M8860" s="13" t="n">
        <v>9014.860000000001</v>
      </c>
      <c r="N8860" s="13" t="n">
        <v>6894.56</v>
      </c>
      <c r="O8860" s="8" t="n"/>
    </row>
    <row r="8861">
      <c r="A8861" s="8" t="inlineStr">
        <is>
          <t>CANON-202606-008762</t>
        </is>
      </c>
      <c r="B8861" s="9" t="inlineStr">
        <is>
          <t>2026-06</t>
        </is>
      </c>
      <c r="C8861" s="10" t="n">
        <v>46192</v>
      </c>
      <c r="D8861" s="9" t="inlineStr">
        <is>
          <t>Bound</t>
        </is>
      </c>
      <c r="E8861" s="8" t="inlineStr">
        <is>
          <t>Beatrix Fairweather</t>
        </is>
      </c>
      <c r="F8861" s="11" t="n">
        <v>1955</v>
      </c>
      <c r="G8861" s="8" t="inlineStr">
        <is>
          <t>Porsche</t>
        </is>
      </c>
      <c r="H8861" s="8" t="inlineStr">
        <is>
          <t>911 Turbo S</t>
        </is>
      </c>
      <c r="I8861" s="8" t="inlineStr">
        <is>
          <t>C29908CC4AYL64XSS</t>
        </is>
      </c>
      <c r="J8861" s="8" t="inlineStr">
        <is>
          <t>02 - Sports / GT</t>
        </is>
      </c>
      <c r="K8861" s="12" t="n">
        <v>715000</v>
      </c>
      <c r="L8861" s="8" t="inlineStr">
        <is>
          <t>Illinois</t>
        </is>
      </c>
      <c r="M8861" s="13" t="n">
        <v>11925.66</v>
      </c>
      <c r="N8861" s="13" t="n">
        <v>9120.74</v>
      </c>
      <c r="O8861" s="8" t="n"/>
    </row>
    <row r="8862">
      <c r="A8862" s="8" t="inlineStr">
        <is>
          <t>CANON-202606-008765</t>
        </is>
      </c>
      <c r="B8862" s="9" t="inlineStr">
        <is>
          <t>2026-06</t>
        </is>
      </c>
      <c r="C8862" s="10" t="n">
        <v>46198</v>
      </c>
      <c r="D8862" s="9" t="inlineStr">
        <is>
          <t>Bound</t>
        </is>
      </c>
      <c r="E8862" s="8" t="inlineStr">
        <is>
          <t>Horace Bellandi</t>
        </is>
      </c>
      <c r="F8862" s="11" t="n">
        <v>2017</v>
      </c>
      <c r="G8862" s="8" t="inlineStr">
        <is>
          <t>McLaren</t>
        </is>
      </c>
      <c r="H8862" s="8" t="inlineStr">
        <is>
          <t>750S</t>
        </is>
      </c>
      <c r="I8862" s="8" t="inlineStr">
        <is>
          <t>SG68LJZGPXMB5E0WW</t>
        </is>
      </c>
      <c r="J8862" s="8" t="inlineStr">
        <is>
          <t>03 - Supercar</t>
        </is>
      </c>
      <c r="K8862" s="12" t="n">
        <v>1430000</v>
      </c>
      <c r="L8862" s="8" t="inlineStr">
        <is>
          <t>Texas</t>
        </is>
      </c>
      <c r="M8862" s="13" t="n">
        <v>24822.64</v>
      </c>
      <c r="N8862" s="13" t="n">
        <v>18984.36</v>
      </c>
      <c r="O8862" s="8" t="n"/>
    </row>
    <row r="8863">
      <c r="A8863" s="8" t="inlineStr">
        <is>
          <t>CANON-202606-008766</t>
        </is>
      </c>
      <c r="B8863" s="9" t="inlineStr">
        <is>
          <t>2026-06</t>
        </is>
      </c>
      <c r="C8863" s="10" t="n">
        <v>46179</v>
      </c>
      <c r="D8863" s="9" t="inlineStr">
        <is>
          <t>Bound</t>
        </is>
      </c>
      <c r="E8863" s="8" t="inlineStr">
        <is>
          <t>Noor Bellandi</t>
        </is>
      </c>
      <c r="F8863" s="11" t="n">
        <v>2018</v>
      </c>
      <c r="G8863" s="8" t="inlineStr">
        <is>
          <t>Bentley</t>
        </is>
      </c>
      <c r="H8863" s="8" t="inlineStr">
        <is>
          <t>Continental GT</t>
        </is>
      </c>
      <c r="I8863" s="8" t="inlineStr">
        <is>
          <t>T54SD2TMGA7VMPK3E</t>
        </is>
      </c>
      <c r="J8863" s="8" t="inlineStr">
        <is>
          <t>02 - Sports / GT</t>
        </is>
      </c>
      <c r="K8863" s="12" t="n">
        <v>235000</v>
      </c>
      <c r="L8863" s="8" t="inlineStr">
        <is>
          <t>Ohio</t>
        </is>
      </c>
      <c r="M8863" s="13" t="n">
        <v>5670.15</v>
      </c>
      <c r="N8863" s="13" t="n">
        <v>4336.53</v>
      </c>
      <c r="O8863" s="8" t="n"/>
    </row>
    <row r="8864">
      <c r="A8864" s="8" t="inlineStr">
        <is>
          <t>CANON-202606-008769</t>
        </is>
      </c>
      <c r="B8864" s="9" t="inlineStr">
        <is>
          <t>2026-06</t>
        </is>
      </c>
      <c r="C8864" s="10" t="n">
        <v>46191</v>
      </c>
      <c r="D8864" s="9" t="inlineStr">
        <is>
          <t>Bound</t>
        </is>
      </c>
      <c r="E8864" s="8" t="inlineStr">
        <is>
          <t>Aurelio Okonkwo</t>
        </is>
      </c>
      <c r="F8864" s="11" t="n">
        <v>1987</v>
      </c>
      <c r="G8864" s="8" t="inlineStr">
        <is>
          <t>Mercedes-Benz</t>
        </is>
      </c>
      <c r="H8864" s="8" t="inlineStr">
        <is>
          <t>AMG GT</t>
        </is>
      </c>
      <c r="I8864" s="8" t="inlineStr">
        <is>
          <t>TZWJZ7RE9WCPW5JVK</t>
        </is>
      </c>
      <c r="J8864" s="8" t="inlineStr">
        <is>
          <t>02 - Sports / GT</t>
        </is>
      </c>
      <c r="K8864" s="12" t="n">
        <v>515000</v>
      </c>
      <c r="L8864" s="8" t="inlineStr">
        <is>
          <t>Kansas</t>
        </is>
      </c>
      <c r="M8864" s="13" t="n">
        <v>6126.56</v>
      </c>
      <c r="N8864" s="13" t="n">
        <v>4685.59</v>
      </c>
      <c r="O8864" s="8" t="n"/>
    </row>
    <row r="8865">
      <c r="A8865" s="8" t="inlineStr">
        <is>
          <t>CANON-202606-008770</t>
        </is>
      </c>
      <c r="B8865" s="9" t="inlineStr">
        <is>
          <t>2026-06</t>
        </is>
      </c>
      <c r="C8865" s="10" t="n">
        <v>46177</v>
      </c>
      <c r="D8865" s="9" t="inlineStr">
        <is>
          <t>Bound</t>
        </is>
      </c>
      <c r="E8865" s="8" t="inlineStr">
        <is>
          <t>Marisol Harrington</t>
        </is>
      </c>
      <c r="F8865" s="11" t="n">
        <v>2008</v>
      </c>
      <c r="G8865" s="8" t="inlineStr">
        <is>
          <t>Bentley</t>
        </is>
      </c>
      <c r="H8865" s="8" t="inlineStr">
        <is>
          <t>Continental GT</t>
        </is>
      </c>
      <c r="I8865" s="8" t="inlineStr">
        <is>
          <t>KHKD3A674TZ930Y0K</t>
        </is>
      </c>
      <c r="J8865" s="8" t="inlineStr">
        <is>
          <t>02 - Sports / GT</t>
        </is>
      </c>
      <c r="K8865" s="12" t="n">
        <v>690000</v>
      </c>
      <c r="L8865" s="8" t="inlineStr">
        <is>
          <t>Illinois</t>
        </is>
      </c>
      <c r="M8865" s="13" t="n">
        <v>11508.68</v>
      </c>
      <c r="N8865" s="13" t="n">
        <v>8801.84</v>
      </c>
      <c r="O8865" s="8" t="n"/>
    </row>
    <row r="8866">
      <c r="A8866" s="8" t="inlineStr">
        <is>
          <t>CANON-202606-008771</t>
        </is>
      </c>
      <c r="B8866" s="9" t="inlineStr">
        <is>
          <t>2026-06</t>
        </is>
      </c>
      <c r="C8866" s="10" t="n">
        <v>46192</v>
      </c>
      <c r="D8866" s="9" t="inlineStr">
        <is>
          <t>Bound</t>
        </is>
      </c>
      <c r="E8866" s="8" t="inlineStr">
        <is>
          <t>Noor Thistlewood</t>
        </is>
      </c>
      <c r="F8866" s="11" t="n">
        <v>2009</v>
      </c>
      <c r="G8866" s="8" t="inlineStr">
        <is>
          <t>Maserati</t>
        </is>
      </c>
      <c r="H8866" s="8" t="inlineStr">
        <is>
          <t>GranTurismo</t>
        </is>
      </c>
      <c r="I8866" s="8" t="inlineStr">
        <is>
          <t>59E31XVELGG1E27UR</t>
        </is>
      </c>
      <c r="J8866" s="8" t="inlineStr">
        <is>
          <t>02 - Sports / GT</t>
        </is>
      </c>
      <c r="K8866" s="12" t="n">
        <v>190000</v>
      </c>
      <c r="L8866" s="8" t="inlineStr">
        <is>
          <t>Oregon</t>
        </is>
      </c>
      <c r="M8866" s="13" t="n">
        <v>3726.87</v>
      </c>
      <c r="N8866" s="13" t="n">
        <v>2850.31</v>
      </c>
      <c r="O8866" s="8" t="n"/>
    </row>
    <row r="8867">
      <c r="A8867" s="8" t="inlineStr">
        <is>
          <t>CANON-202606-008772</t>
        </is>
      </c>
      <c r="B8867" s="9" t="inlineStr">
        <is>
          <t>2026-06</t>
        </is>
      </c>
      <c r="C8867" s="10" t="n">
        <v>46190</v>
      </c>
      <c r="D8867" s="9" t="inlineStr">
        <is>
          <t>Bound</t>
        </is>
      </c>
      <c r="E8867" s="8" t="inlineStr">
        <is>
          <t>Fitzgerald Blackwood</t>
        </is>
      </c>
      <c r="F8867" s="11" t="n">
        <v>2005</v>
      </c>
      <c r="G8867" s="8" t="inlineStr">
        <is>
          <t>Jaguar</t>
        </is>
      </c>
      <c r="H8867" s="8" t="inlineStr">
        <is>
          <t>E-Type Series 1</t>
        </is>
      </c>
      <c r="I8867" s="8" t="inlineStr">
        <is>
          <t>DV7N0G13U4WR3WTWX</t>
        </is>
      </c>
      <c r="J8867" s="8" t="inlineStr">
        <is>
          <t>07 - Post-War Classic (1946-1972)</t>
        </is>
      </c>
      <c r="K8867" s="12" t="n">
        <v>275000</v>
      </c>
      <c r="L8867" s="8" t="inlineStr">
        <is>
          <t>West Virginia</t>
        </is>
      </c>
      <c r="M8867" s="13" t="n">
        <v>3312.45</v>
      </c>
      <c r="N8867" s="13" t="n">
        <v>2533.36</v>
      </c>
      <c r="O8867" s="8" t="n"/>
    </row>
    <row r="8868">
      <c r="A8868" s="8" t="inlineStr">
        <is>
          <t>CANON-202606-008773</t>
        </is>
      </c>
      <c r="B8868" s="9" t="inlineStr">
        <is>
          <t>2026-06</t>
        </is>
      </c>
      <c r="C8868" s="10" t="n">
        <v>46181</v>
      </c>
      <c r="D8868" s="9" t="inlineStr">
        <is>
          <t>Bound</t>
        </is>
      </c>
      <c r="E8868" s="8" t="inlineStr">
        <is>
          <t>Emiliano Harrington</t>
        </is>
      </c>
      <c r="F8868" s="11" t="n">
        <v>1977</v>
      </c>
      <c r="G8868" s="8" t="inlineStr">
        <is>
          <t>Porsche</t>
        </is>
      </c>
      <c r="H8868" s="8" t="inlineStr">
        <is>
          <t>911 Turbo S</t>
        </is>
      </c>
      <c r="I8868" s="8" t="inlineStr">
        <is>
          <t>PHV6B99D54YRSH6F9</t>
        </is>
      </c>
      <c r="J8868" s="8" t="inlineStr">
        <is>
          <t>02 - Sports / GT</t>
        </is>
      </c>
      <c r="K8868" s="12" t="n">
        <v>795000</v>
      </c>
      <c r="L8868" s="8" t="inlineStr">
        <is>
          <t>Michigan</t>
        </is>
      </c>
      <c r="M8868" s="13" t="n">
        <v>15112.5</v>
      </c>
      <c r="N8868" s="13" t="n">
        <v>11558.04</v>
      </c>
      <c r="O8868" s="8" t="n"/>
    </row>
    <row r="8869">
      <c r="A8869" s="8" t="inlineStr">
        <is>
          <t>CANON-202606-008774</t>
        </is>
      </c>
      <c r="B8869" s="9" t="inlineStr">
        <is>
          <t>2026-06</t>
        </is>
      </c>
      <c r="C8869" s="10" t="n">
        <v>46199</v>
      </c>
      <c r="D8869" s="9" t="inlineStr">
        <is>
          <t>Bound</t>
        </is>
      </c>
      <c r="E8869" s="8" t="inlineStr">
        <is>
          <t>Leopold Delacroix</t>
        </is>
      </c>
      <c r="F8869" s="11" t="n">
        <v>1977</v>
      </c>
      <c r="G8869" s="8" t="inlineStr">
        <is>
          <t>Mercedes-Benz</t>
        </is>
      </c>
      <c r="H8869" s="8" t="inlineStr">
        <is>
          <t>280SL Pagoda</t>
        </is>
      </c>
      <c r="I8869" s="8" t="inlineStr">
        <is>
          <t>7MYBKELDA9HT984HA</t>
        </is>
      </c>
      <c r="J8869" s="8" t="inlineStr">
        <is>
          <t>07 - Post-War Classic (1946-1972)</t>
        </is>
      </c>
      <c r="K8869" s="12" t="n">
        <v>535000</v>
      </c>
      <c r="L8869" s="8" t="inlineStr">
        <is>
          <t>Tennessee</t>
        </is>
      </c>
      <c r="M8869" s="13" t="n">
        <v>4253.75</v>
      </c>
      <c r="N8869" s="13" t="n">
        <v>3253.27</v>
      </c>
      <c r="O8869" s="8" t="n"/>
    </row>
    <row r="8870">
      <c r="A8870" s="8" t="inlineStr">
        <is>
          <t>CANON-202606-008775</t>
        </is>
      </c>
      <c r="B8870" s="9" t="inlineStr">
        <is>
          <t>2026-06</t>
        </is>
      </c>
      <c r="C8870" s="10" t="n">
        <v>46200</v>
      </c>
      <c r="D8870" s="9" t="inlineStr">
        <is>
          <t>Bound</t>
        </is>
      </c>
      <c r="E8870" s="8" t="inlineStr">
        <is>
          <t>Callum Larsson</t>
        </is>
      </c>
      <c r="F8870" s="11" t="n">
        <v>1979</v>
      </c>
      <c r="G8870" s="8" t="inlineStr">
        <is>
          <t>Ferrari</t>
        </is>
      </c>
      <c r="H8870" s="8" t="inlineStr">
        <is>
          <t>275 GTB/4</t>
        </is>
      </c>
      <c r="I8870" s="8" t="inlineStr">
        <is>
          <t>CXCVZHRLHRZJCYGEB</t>
        </is>
      </c>
      <c r="J8870" s="8" t="inlineStr">
        <is>
          <t>07 - Post-War Classic (1946-1972)</t>
        </is>
      </c>
      <c r="K8870" s="12" t="n">
        <v>405000</v>
      </c>
      <c r="L8870" s="8" t="inlineStr">
        <is>
          <t>Arkansas</t>
        </is>
      </c>
      <c r="M8870" s="13" t="n">
        <v>5061.74</v>
      </c>
      <c r="N8870" s="13" t="n">
        <v>3871.22</v>
      </c>
      <c r="O8870" s="8" t="n"/>
    </row>
    <row r="8871">
      <c r="A8871" s="8" t="inlineStr">
        <is>
          <t>CANON-202606-008776</t>
        </is>
      </c>
      <c r="B8871" s="9" t="inlineStr">
        <is>
          <t>2026-06</t>
        </is>
      </c>
      <c r="C8871" s="10" t="n">
        <v>46196</v>
      </c>
      <c r="D8871" s="9" t="inlineStr">
        <is>
          <t>Bound</t>
        </is>
      </c>
      <c r="E8871" s="8" t="inlineStr">
        <is>
          <t>Priya Underwood</t>
        </is>
      </c>
      <c r="F8871" s="11" t="n">
        <v>2007</v>
      </c>
      <c r="G8871" s="8" t="inlineStr">
        <is>
          <t>Maserati</t>
        </is>
      </c>
      <c r="H8871" s="8" t="inlineStr">
        <is>
          <t>GranTurismo</t>
        </is>
      </c>
      <c r="I8871" s="8" t="inlineStr">
        <is>
          <t>0S18VXLG68WMZRWV4</t>
        </is>
      </c>
      <c r="J8871" s="8" t="inlineStr">
        <is>
          <t>02 - Sports / GT</t>
        </is>
      </c>
      <c r="K8871" s="12" t="n">
        <v>180000</v>
      </c>
      <c r="L8871" s="8" t="inlineStr">
        <is>
          <t>Massachusetts</t>
        </is>
      </c>
      <c r="M8871" s="13" t="n">
        <v>3905.66</v>
      </c>
      <c r="N8871" s="13" t="n">
        <v>2987.05</v>
      </c>
      <c r="O8871" s="8" t="n"/>
    </row>
    <row r="8872">
      <c r="A8872" s="8" t="inlineStr">
        <is>
          <t>CANON-202606-008778</t>
        </is>
      </c>
      <c r="B8872" s="9" t="inlineStr">
        <is>
          <t>2026-06</t>
        </is>
      </c>
      <c r="C8872" s="10" t="n">
        <v>46203</v>
      </c>
      <c r="D8872" s="9" t="inlineStr">
        <is>
          <t>Bound</t>
        </is>
      </c>
      <c r="E8872" s="8" t="inlineStr">
        <is>
          <t>Ingrid Merriweather</t>
        </is>
      </c>
      <c r="F8872" s="11" t="n">
        <v>1986</v>
      </c>
      <c r="G8872" s="8" t="inlineStr">
        <is>
          <t>Ferrari</t>
        </is>
      </c>
      <c r="H8872" s="8" t="inlineStr">
        <is>
          <t>296 GTB</t>
        </is>
      </c>
      <c r="I8872" s="8" t="inlineStr">
        <is>
          <t>LDYNC1RUZ15AZ6TXK</t>
        </is>
      </c>
      <c r="J8872" s="8" t="inlineStr">
        <is>
          <t>03 - Supercar</t>
        </is>
      </c>
      <c r="K8872" s="12" t="n">
        <v>405000</v>
      </c>
      <c r="L8872" s="8" t="inlineStr">
        <is>
          <t>Arizona</t>
        </is>
      </c>
      <c r="M8872" s="13" t="n">
        <v>8875.610000000001</v>
      </c>
      <c r="N8872" s="13" t="n">
        <v>6788.07</v>
      </c>
      <c r="O8872" s="8" t="n"/>
    </row>
    <row r="8873">
      <c r="A8873" s="8" t="inlineStr">
        <is>
          <t>CANON-202606-008781</t>
        </is>
      </c>
      <c r="B8873" s="9" t="inlineStr">
        <is>
          <t>2026-06</t>
        </is>
      </c>
      <c r="C8873" s="10" t="n">
        <v>46184</v>
      </c>
      <c r="D8873" s="9" t="inlineStr">
        <is>
          <t>Bound</t>
        </is>
      </c>
      <c r="E8873" s="8" t="inlineStr">
        <is>
          <t>Sunniva Larsson</t>
        </is>
      </c>
      <c r="F8873" s="11" t="n">
        <v>1996</v>
      </c>
      <c r="G8873" s="8" t="inlineStr">
        <is>
          <t>BMW</t>
        </is>
      </c>
      <c r="H8873" s="8" t="inlineStr">
        <is>
          <t>M8 Competition</t>
        </is>
      </c>
      <c r="I8873" s="8" t="inlineStr">
        <is>
          <t>26VVB0V78U24YFEYZ</t>
        </is>
      </c>
      <c r="J8873" s="8" t="inlineStr">
        <is>
          <t>02 - Sports / GT</t>
        </is>
      </c>
      <c r="K8873" s="12" t="n">
        <v>1185000</v>
      </c>
      <c r="L8873" s="8" t="inlineStr">
        <is>
          <t>Texas</t>
        </is>
      </c>
      <c r="M8873" s="13" t="n">
        <v>14141.75</v>
      </c>
      <c r="N8873" s="13" t="n">
        <v>10815.61</v>
      </c>
      <c r="O8873" s="8" t="n"/>
    </row>
    <row r="8874">
      <c r="A8874" s="8" t="inlineStr">
        <is>
          <t>CANON-202606-008783</t>
        </is>
      </c>
      <c r="B8874" s="9" t="inlineStr">
        <is>
          <t>2026-06</t>
        </is>
      </c>
      <c r="C8874" s="10" t="n">
        <v>46201</v>
      </c>
      <c r="D8874" s="9" t="inlineStr">
        <is>
          <t>Bound</t>
        </is>
      </c>
      <c r="E8874" s="8" t="inlineStr">
        <is>
          <t>Mireille Okonkwo</t>
        </is>
      </c>
      <c r="F8874" s="11" t="n">
        <v>1972</v>
      </c>
      <c r="G8874" s="8" t="inlineStr">
        <is>
          <t>Bentley</t>
        </is>
      </c>
      <c r="H8874" s="8" t="inlineStr">
        <is>
          <t>Continental GT</t>
        </is>
      </c>
      <c r="I8874" s="8" t="inlineStr">
        <is>
          <t>UZWXKMA1JSPYZYSVV</t>
        </is>
      </c>
      <c r="J8874" s="8" t="inlineStr">
        <is>
          <t>02 - Sports / GT</t>
        </is>
      </c>
      <c r="K8874" s="12" t="n">
        <v>920000</v>
      </c>
      <c r="L8874" s="8" t="inlineStr">
        <is>
          <t>Tennessee</t>
        </is>
      </c>
      <c r="M8874" s="13" t="n">
        <v>11057.36</v>
      </c>
      <c r="N8874" s="13" t="n">
        <v>8456.67</v>
      </c>
      <c r="O8874" s="8" t="n"/>
    </row>
    <row r="8875">
      <c r="A8875" s="8" t="inlineStr">
        <is>
          <t>CANON-202606-008784</t>
        </is>
      </c>
      <c r="B8875" s="9" t="inlineStr">
        <is>
          <t>2026-06</t>
        </is>
      </c>
      <c r="C8875" s="10" t="n">
        <v>46187</v>
      </c>
      <c r="D8875" s="9" t="inlineStr">
        <is>
          <t>Bound</t>
        </is>
      </c>
      <c r="E8875" s="8" t="inlineStr">
        <is>
          <t>Lorenzo Okonkwo</t>
        </is>
      </c>
      <c r="F8875" s="11" t="n">
        <v>1986</v>
      </c>
      <c r="G8875" s="8" t="inlineStr">
        <is>
          <t>Bentley</t>
        </is>
      </c>
      <c r="H8875" s="8" t="inlineStr">
        <is>
          <t>Continental GT</t>
        </is>
      </c>
      <c r="I8875" s="8" t="inlineStr">
        <is>
          <t>TKZXB35AG4KKDA3JZ</t>
        </is>
      </c>
      <c r="J8875" s="8" t="inlineStr">
        <is>
          <t>02 - Sports / GT</t>
        </is>
      </c>
      <c r="K8875" s="12" t="n">
        <v>680000</v>
      </c>
      <c r="L8875" s="8" t="inlineStr">
        <is>
          <t>North Dakota</t>
        </is>
      </c>
      <c r="M8875" s="13" t="n">
        <v>8506.42</v>
      </c>
      <c r="N8875" s="13" t="n">
        <v>6505.71</v>
      </c>
      <c r="O8875" s="8" t="n"/>
    </row>
    <row r="8876">
      <c r="A8876" s="8" t="inlineStr">
        <is>
          <t>CANON-202606-008785</t>
        </is>
      </c>
      <c r="B8876" s="9" t="inlineStr">
        <is>
          <t>2026-06</t>
        </is>
      </c>
      <c r="C8876" s="10" t="n">
        <v>46201</v>
      </c>
      <c r="D8876" s="9" t="inlineStr">
        <is>
          <t>Bound</t>
        </is>
      </c>
      <c r="E8876" s="8" t="inlineStr">
        <is>
          <t>Horace Pennington</t>
        </is>
      </c>
      <c r="F8876" s="11" t="n">
        <v>2023</v>
      </c>
      <c r="G8876" s="8" t="inlineStr">
        <is>
          <t>Maserati</t>
        </is>
      </c>
      <c r="H8876" s="8" t="inlineStr">
        <is>
          <t>GranTurismo</t>
        </is>
      </c>
      <c r="I8876" s="8" t="inlineStr">
        <is>
          <t>H8RZ53939518L33FA</t>
        </is>
      </c>
      <c r="J8876" s="8" t="inlineStr">
        <is>
          <t>02 - Sports / GT</t>
        </is>
      </c>
      <c r="K8876" s="12" t="n">
        <v>660000</v>
      </c>
      <c r="L8876" s="8" t="inlineStr">
        <is>
          <t>Pennsylvania</t>
        </is>
      </c>
      <c r="M8876" s="13" t="n">
        <v>8094.34</v>
      </c>
      <c r="N8876" s="13" t="n">
        <v>6190.55</v>
      </c>
      <c r="O8876" s="8" t="n"/>
    </row>
    <row r="8877">
      <c r="A8877" s="8" t="inlineStr">
        <is>
          <t>CANON-202606-008786</t>
        </is>
      </c>
      <c r="B8877" s="9" t="inlineStr">
        <is>
          <t>2026-06</t>
        </is>
      </c>
      <c r="C8877" s="10" t="n">
        <v>46203</v>
      </c>
      <c r="D8877" s="9" t="inlineStr">
        <is>
          <t>Bound</t>
        </is>
      </c>
      <c r="E8877" s="8" t="inlineStr">
        <is>
          <t>Leopold Larsson</t>
        </is>
      </c>
      <c r="F8877" s="11" t="n">
        <v>1987</v>
      </c>
      <c r="G8877" s="8" t="inlineStr">
        <is>
          <t>Jaguar</t>
        </is>
      </c>
      <c r="H8877" s="8" t="inlineStr">
        <is>
          <t>E-Type Series 1</t>
        </is>
      </c>
      <c r="I8877" s="8" t="inlineStr">
        <is>
          <t>BJ7921MVZK1DDF9AR</t>
        </is>
      </c>
      <c r="J8877" s="8" t="inlineStr">
        <is>
          <t>07 - Post-War Classic (1946-1972)</t>
        </is>
      </c>
      <c r="K8877" s="12" t="n">
        <v>625000</v>
      </c>
      <c r="L8877" s="8" t="inlineStr">
        <is>
          <t>Arkansas</t>
        </is>
      </c>
      <c r="M8877" s="13" t="n">
        <v>6997.64</v>
      </c>
      <c r="N8877" s="13" t="n">
        <v>5351.8</v>
      </c>
      <c r="O8877" s="8" t="n"/>
    </row>
    <row r="8878">
      <c r="A8878" s="8" t="inlineStr">
        <is>
          <t>CANON-202606-008787</t>
        </is>
      </c>
      <c r="B8878" s="9" t="inlineStr">
        <is>
          <t>2026-06</t>
        </is>
      </c>
      <c r="C8878" s="10" t="n">
        <v>46194</v>
      </c>
      <c r="D8878" s="9" t="inlineStr">
        <is>
          <t>Bound</t>
        </is>
      </c>
      <c r="E8878" s="8" t="inlineStr">
        <is>
          <t>Lorenzo Larsson</t>
        </is>
      </c>
      <c r="F8878" s="11" t="n">
        <v>2022</v>
      </c>
      <c r="G8878" s="8" t="inlineStr">
        <is>
          <t>Ferrari</t>
        </is>
      </c>
      <c r="H8878" s="8" t="inlineStr">
        <is>
          <t>296 GTB</t>
        </is>
      </c>
      <c r="I8878" s="8" t="inlineStr">
        <is>
          <t>BDNDL9L54JV5EAB4B</t>
        </is>
      </c>
      <c r="J8878" s="8" t="inlineStr">
        <is>
          <t>03 - Supercar</t>
        </is>
      </c>
      <c r="K8878" s="12" t="n">
        <v>1950000</v>
      </c>
      <c r="L8878" s="8" t="inlineStr">
        <is>
          <t>Washington</t>
        </is>
      </c>
      <c r="M8878" s="13" t="n">
        <v>28256.6</v>
      </c>
      <c r="N8878" s="13" t="n">
        <v>21610.65</v>
      </c>
      <c r="O8878" s="8" t="n"/>
    </row>
    <row r="8879">
      <c r="A8879" s="8" t="inlineStr">
        <is>
          <t>CANON-202606-008788</t>
        </is>
      </c>
      <c r="B8879" s="9" t="inlineStr">
        <is>
          <t>2026-06</t>
        </is>
      </c>
      <c r="C8879" s="10" t="n">
        <v>46179</v>
      </c>
      <c r="D8879" s="9" t="inlineStr">
        <is>
          <t>Bound</t>
        </is>
      </c>
      <c r="E8879" s="8" t="inlineStr">
        <is>
          <t>Marisol Larsson</t>
        </is>
      </c>
      <c r="F8879" s="11" t="n">
        <v>1973</v>
      </c>
      <c r="G8879" s="8" t="inlineStr">
        <is>
          <t>Jaguar</t>
        </is>
      </c>
      <c r="H8879" s="8" t="inlineStr">
        <is>
          <t>E-Type Series 1</t>
        </is>
      </c>
      <c r="I8879" s="8" t="inlineStr">
        <is>
          <t>MFT8K32ATJU5FCVNP</t>
        </is>
      </c>
      <c r="J8879" s="8" t="inlineStr">
        <is>
          <t>07 - Post-War Classic (1946-1972)</t>
        </is>
      </c>
      <c r="K8879" s="12" t="n">
        <v>1950000</v>
      </c>
      <c r="L8879" s="8" t="inlineStr">
        <is>
          <t>Utah</t>
        </is>
      </c>
      <c r="M8879" s="13" t="n">
        <v>18874.53</v>
      </c>
      <c r="N8879" s="13" t="n">
        <v>14435.24</v>
      </c>
      <c r="O8879" s="8" t="n"/>
    </row>
    <row r="8880">
      <c r="A8880" s="8" t="inlineStr">
        <is>
          <t>CANON-202606-008790</t>
        </is>
      </c>
      <c r="B8880" s="9" t="inlineStr">
        <is>
          <t>2026-06</t>
        </is>
      </c>
      <c r="C8880" s="10" t="n">
        <v>46174</v>
      </c>
      <c r="D8880" s="9" t="inlineStr">
        <is>
          <t>Bound</t>
        </is>
      </c>
      <c r="E8880" s="8" t="inlineStr">
        <is>
          <t>Wilhelmina Bellandi</t>
        </is>
      </c>
      <c r="F8880" s="11" t="n">
        <v>2017</v>
      </c>
      <c r="G8880" s="8" t="inlineStr">
        <is>
          <t>Bentley</t>
        </is>
      </c>
      <c r="H8880" s="8" t="inlineStr">
        <is>
          <t>Continental GT</t>
        </is>
      </c>
      <c r="I8880" s="8" t="inlineStr">
        <is>
          <t>H0LUMX7BWHYZY5NAE</t>
        </is>
      </c>
      <c r="J8880" s="8" t="inlineStr">
        <is>
          <t>02 - Sports / GT</t>
        </is>
      </c>
      <c r="K8880" s="12" t="n">
        <v>775000</v>
      </c>
      <c r="L8880" s="8" t="inlineStr">
        <is>
          <t>Arkansas</t>
        </is>
      </c>
      <c r="M8880" s="13" t="n">
        <v>13116.51</v>
      </c>
      <c r="N8880" s="13" t="n">
        <v>10031.51</v>
      </c>
      <c r="O8880" s="8" t="n"/>
    </row>
    <row r="8881">
      <c r="A8881" s="8" t="inlineStr">
        <is>
          <t>CANON-202606-008791</t>
        </is>
      </c>
      <c r="B8881" s="9" t="inlineStr">
        <is>
          <t>2026-06</t>
        </is>
      </c>
      <c r="C8881" s="10" t="n">
        <v>46192</v>
      </c>
      <c r="D8881" s="9" t="inlineStr">
        <is>
          <t>Bound</t>
        </is>
      </c>
      <c r="E8881" s="8" t="inlineStr">
        <is>
          <t>Mireille Harrington</t>
        </is>
      </c>
      <c r="F8881" s="11" t="n">
        <v>2019</v>
      </c>
      <c r="G8881" s="8" t="inlineStr">
        <is>
          <t>Singer</t>
        </is>
      </c>
      <c r="H8881" s="8" t="inlineStr">
        <is>
          <t>911 Reimagined</t>
        </is>
      </c>
      <c r="I8881" s="8" t="inlineStr">
        <is>
          <t>SHV2GYAY2B3GUZ93X</t>
        </is>
      </c>
      <c r="J8881" s="8" t="inlineStr">
        <is>
          <t>11 - Restomod / Coachbuilt / Bespoke</t>
        </is>
      </c>
      <c r="K8881" s="12" t="n">
        <v>310000</v>
      </c>
      <c r="L8881" s="8" t="inlineStr">
        <is>
          <t>Kentucky</t>
        </is>
      </c>
      <c r="M8881" s="13" t="n">
        <v>6897.21</v>
      </c>
      <c r="N8881" s="13" t="n">
        <v>5274.99</v>
      </c>
      <c r="O8881" s="8" t="n"/>
    </row>
    <row r="8882">
      <c r="A8882" s="8" t="inlineStr">
        <is>
          <t>CANON-202606-008793</t>
        </is>
      </c>
      <c r="B8882" s="9" t="inlineStr">
        <is>
          <t>2026-06</t>
        </is>
      </c>
      <c r="C8882" s="10" t="n">
        <v>46199</v>
      </c>
      <c r="D8882" s="9" t="inlineStr">
        <is>
          <t>Bound</t>
        </is>
      </c>
      <c r="E8882" s="8" t="inlineStr">
        <is>
          <t>Everett Nakashima</t>
        </is>
      </c>
      <c r="F8882" s="11" t="n">
        <v>1992</v>
      </c>
      <c r="G8882" s="8" t="inlineStr">
        <is>
          <t>Aston Martin</t>
        </is>
      </c>
      <c r="H8882" s="8" t="inlineStr">
        <is>
          <t>DB5</t>
        </is>
      </c>
      <c r="I8882" s="8" t="inlineStr">
        <is>
          <t>3SRNXSJW5VPMG4H25</t>
        </is>
      </c>
      <c r="J8882" s="8" t="inlineStr">
        <is>
          <t>07 - Post-War Classic (1946-1972)</t>
        </is>
      </c>
      <c r="K8882" s="12" t="n">
        <v>1145000</v>
      </c>
      <c r="L8882" s="8" t="inlineStr">
        <is>
          <t>Michigan</t>
        </is>
      </c>
      <c r="M8882" s="13" t="n">
        <v>12724.62</v>
      </c>
      <c r="N8882" s="13" t="n">
        <v>9731.790000000001</v>
      </c>
      <c r="O8882" s="8" t="n"/>
    </row>
    <row r="8883">
      <c r="A8883" s="8" t="inlineStr">
        <is>
          <t>CANON-202606-008795</t>
        </is>
      </c>
      <c r="B8883" s="9" t="inlineStr">
        <is>
          <t>2026-06</t>
        </is>
      </c>
      <c r="C8883" s="10" t="n">
        <v>46203</v>
      </c>
      <c r="D8883" s="9" t="inlineStr">
        <is>
          <t>Bound</t>
        </is>
      </c>
      <c r="E8883" s="8" t="inlineStr">
        <is>
          <t>Fenwick Ashcombe</t>
        </is>
      </c>
      <c r="F8883" s="11" t="n">
        <v>2000</v>
      </c>
      <c r="G8883" s="8" t="inlineStr">
        <is>
          <t>Bentley</t>
        </is>
      </c>
      <c r="H8883" s="8" t="inlineStr">
        <is>
          <t>Continental GT</t>
        </is>
      </c>
      <c r="I8883" s="8" t="inlineStr">
        <is>
          <t>ZTEZRKDFWFAM2SL92</t>
        </is>
      </c>
      <c r="J8883" s="8" t="inlineStr">
        <is>
          <t>02 - Sports / GT</t>
        </is>
      </c>
      <c r="K8883" s="12" t="n">
        <v>225000</v>
      </c>
      <c r="L8883" s="8" t="inlineStr">
        <is>
          <t>Minnesota</t>
        </is>
      </c>
      <c r="M8883" s="13" t="n">
        <v>5155.47</v>
      </c>
      <c r="N8883" s="13" t="n">
        <v>3942.9</v>
      </c>
      <c r="O8883" s="8" t="n"/>
    </row>
    <row r="8884">
      <c r="A8884" s="8" t="inlineStr">
        <is>
          <t>CANON-202606-008796</t>
        </is>
      </c>
      <c r="B8884" s="9" t="inlineStr">
        <is>
          <t>2026-06</t>
        </is>
      </c>
      <c r="C8884" s="10" t="n">
        <v>46200</v>
      </c>
      <c r="D8884" s="9" t="inlineStr">
        <is>
          <t>Bound</t>
        </is>
      </c>
      <c r="E8884" s="8" t="inlineStr">
        <is>
          <t>Marisol Rourke</t>
        </is>
      </c>
      <c r="F8884" s="11" t="n">
        <v>2012</v>
      </c>
      <c r="G8884" s="8" t="inlineStr">
        <is>
          <t>Ferrari</t>
        </is>
      </c>
      <c r="H8884" s="8" t="inlineStr">
        <is>
          <t>296 GTB</t>
        </is>
      </c>
      <c r="I8884" s="8" t="inlineStr">
        <is>
          <t>8G355SU5SVY1FT8DA</t>
        </is>
      </c>
      <c r="J8884" s="8" t="inlineStr">
        <is>
          <t>03 - Supercar</t>
        </is>
      </c>
      <c r="K8884" s="12" t="n">
        <v>590000</v>
      </c>
      <c r="L8884" s="8" t="inlineStr">
        <is>
          <t>Louisiana</t>
        </is>
      </c>
      <c r="M8884" s="13" t="n">
        <v>12796.32</v>
      </c>
      <c r="N8884" s="13" t="n">
        <v>9786.629999999999</v>
      </c>
      <c r="O8884" s="8" t="n"/>
    </row>
    <row r="8885">
      <c r="A8885" s="8" t="inlineStr">
        <is>
          <t>CANON-202606-008797</t>
        </is>
      </c>
      <c r="B8885" s="9" t="inlineStr">
        <is>
          <t>2026-06</t>
        </is>
      </c>
      <c r="C8885" s="10" t="n">
        <v>46188</v>
      </c>
      <c r="D8885" s="9" t="inlineStr">
        <is>
          <t>Bound</t>
        </is>
      </c>
      <c r="E8885" s="8" t="inlineStr">
        <is>
          <t>Thaddeus Rourke</t>
        </is>
      </c>
      <c r="F8885" s="11" t="n">
        <v>2003</v>
      </c>
      <c r="G8885" s="8" t="inlineStr">
        <is>
          <t>Mercedes-Benz</t>
        </is>
      </c>
      <c r="H8885" s="8" t="inlineStr">
        <is>
          <t>AMG GT</t>
        </is>
      </c>
      <c r="I8885" s="8" t="inlineStr">
        <is>
          <t>9VZ7ZZT6L4V6PW3BS</t>
        </is>
      </c>
      <c r="J8885" s="8" t="inlineStr">
        <is>
          <t>02 - Sports / GT</t>
        </is>
      </c>
      <c r="K8885" s="12" t="n">
        <v>640000</v>
      </c>
      <c r="L8885" s="8" t="inlineStr">
        <is>
          <t>Colorado</t>
        </is>
      </c>
      <c r="M8885" s="13" t="n">
        <v>8633.959999999999</v>
      </c>
      <c r="N8885" s="13" t="n">
        <v>6603.25</v>
      </c>
      <c r="O8885" s="8" t="n"/>
    </row>
    <row r="8886">
      <c r="A8886" s="8" t="inlineStr">
        <is>
          <t>CANON-202606-008798</t>
        </is>
      </c>
      <c r="B8886" s="9" t="inlineStr">
        <is>
          <t>2026-06</t>
        </is>
      </c>
      <c r="C8886" s="10" t="n">
        <v>46189</v>
      </c>
      <c r="D8886" s="9" t="inlineStr">
        <is>
          <t>Bound</t>
        </is>
      </c>
      <c r="E8886" s="8" t="inlineStr">
        <is>
          <t>Ramona Farkas</t>
        </is>
      </c>
      <c r="F8886" s="11" t="n">
        <v>1992</v>
      </c>
      <c r="G8886" s="8" t="inlineStr">
        <is>
          <t>Alfa Romeo</t>
        </is>
      </c>
      <c r="H8886" s="8" t="inlineStr">
        <is>
          <t>8C 2900</t>
        </is>
      </c>
      <c r="I8886" s="8" t="inlineStr">
        <is>
          <t>5G9RUDKDB7TCA8VR8</t>
        </is>
      </c>
      <c r="J8886" s="8" t="inlineStr">
        <is>
          <t>06 - Vintage Pre-War (pre-1946)</t>
        </is>
      </c>
      <c r="K8886" s="12" t="n">
        <v>255000</v>
      </c>
      <c r="L8886" s="8" t="inlineStr">
        <is>
          <t>Washington</t>
        </is>
      </c>
      <c r="M8886" s="13" t="n">
        <v>1939.92</v>
      </c>
      <c r="N8886" s="13" t="n">
        <v>1483.65</v>
      </c>
      <c r="O8886" s="8" t="n"/>
    </row>
    <row r="8887">
      <c r="A8887" s="8" t="inlineStr">
        <is>
          <t>CANON-202606-008799</t>
        </is>
      </c>
      <c r="B8887" s="9" t="inlineStr">
        <is>
          <t>2026-06</t>
        </is>
      </c>
      <c r="C8887" s="10" t="n">
        <v>46193</v>
      </c>
      <c r="D8887" s="9" t="inlineStr">
        <is>
          <t>Bound</t>
        </is>
      </c>
      <c r="E8887" s="8" t="inlineStr">
        <is>
          <t>Sunniva Thistlewood</t>
        </is>
      </c>
      <c r="F8887" s="11" t="n">
        <v>1988</v>
      </c>
      <c r="G8887" s="8" t="inlineStr">
        <is>
          <t>Ferrari</t>
        </is>
      </c>
      <c r="H8887" s="8" t="inlineStr">
        <is>
          <t>275 GTB/4</t>
        </is>
      </c>
      <c r="I8887" s="8" t="inlineStr">
        <is>
          <t>15ULB6L0YBBZXBV51</t>
        </is>
      </c>
      <c r="J8887" s="8" t="inlineStr">
        <is>
          <t>07 - Post-War Classic (1946-1972)</t>
        </is>
      </c>
      <c r="K8887" s="12" t="n">
        <v>910000</v>
      </c>
      <c r="L8887" s="8" t="inlineStr">
        <is>
          <t>Kentucky</t>
        </is>
      </c>
      <c r="M8887" s="13" t="n">
        <v>9893.25</v>
      </c>
      <c r="N8887" s="13" t="n">
        <v>7566.36</v>
      </c>
      <c r="O8887" s="8" t="n"/>
    </row>
    <row r="8888">
      <c r="A8888" s="8" t="inlineStr">
        <is>
          <t>CANON-202606-008803</t>
        </is>
      </c>
      <c r="B8888" s="9" t="inlineStr">
        <is>
          <t>2026-06</t>
        </is>
      </c>
      <c r="C8888" s="10" t="n">
        <v>46180</v>
      </c>
      <c r="D8888" s="9" t="inlineStr">
        <is>
          <t>Bound</t>
        </is>
      </c>
      <c r="E8888" s="8" t="inlineStr">
        <is>
          <t>Horace Pennington</t>
        </is>
      </c>
      <c r="F8888" s="11" t="n">
        <v>2015</v>
      </c>
      <c r="G8888" s="8" t="inlineStr">
        <is>
          <t>Lamborghini</t>
        </is>
      </c>
      <c r="H8888" s="8" t="inlineStr">
        <is>
          <t>Huracan EVO</t>
        </is>
      </c>
      <c r="I8888" s="8" t="inlineStr">
        <is>
          <t>AK4M2V7DAP90NT5P7</t>
        </is>
      </c>
      <c r="J8888" s="8" t="inlineStr">
        <is>
          <t>03 - Supercar</t>
        </is>
      </c>
      <c r="K8888" s="12" t="n">
        <v>295000</v>
      </c>
      <c r="L8888" s="8" t="inlineStr">
        <is>
          <t>Utah</t>
        </is>
      </c>
      <c r="M8888" s="13" t="n">
        <v>8641.27</v>
      </c>
      <c r="N8888" s="13" t="n">
        <v>6608.84</v>
      </c>
      <c r="O8888" s="8" t="n"/>
    </row>
    <row r="8889">
      <c r="A8889" s="8" t="inlineStr">
        <is>
          <t>CANON-202606-008804</t>
        </is>
      </c>
      <c r="B8889" s="9" t="inlineStr">
        <is>
          <t>2026-06</t>
        </is>
      </c>
      <c r="C8889" s="10" t="n">
        <v>46200</v>
      </c>
      <c r="D8889" s="9" t="inlineStr">
        <is>
          <t>Bound</t>
        </is>
      </c>
      <c r="E8889" s="8" t="inlineStr">
        <is>
          <t>Aurelio Farkas</t>
        </is>
      </c>
      <c r="F8889" s="11" t="n">
        <v>2021</v>
      </c>
      <c r="G8889" s="8" t="inlineStr">
        <is>
          <t>Maserati</t>
        </is>
      </c>
      <c r="H8889" s="8" t="inlineStr">
        <is>
          <t>GranTurismo</t>
        </is>
      </c>
      <c r="I8889" s="8" t="inlineStr">
        <is>
          <t>G3SNVXE62F7MF37RK</t>
        </is>
      </c>
      <c r="J8889" s="8" t="inlineStr">
        <is>
          <t>02 - Sports / GT</t>
        </is>
      </c>
      <c r="K8889" s="12" t="n">
        <v>225000</v>
      </c>
      <c r="L8889" s="8" t="inlineStr">
        <is>
          <t>Alaska</t>
        </is>
      </c>
      <c r="M8889" s="13" t="n">
        <v>4452.45</v>
      </c>
      <c r="N8889" s="13" t="n">
        <v>3405.23</v>
      </c>
      <c r="O8889" s="8" t="n"/>
    </row>
    <row r="8890">
      <c r="A8890" s="8" t="inlineStr">
        <is>
          <t>CANON-202606-008805</t>
        </is>
      </c>
      <c r="B8890" s="9" t="inlineStr">
        <is>
          <t>2026-06</t>
        </is>
      </c>
      <c r="C8890" s="10" t="n">
        <v>46195</v>
      </c>
      <c r="D8890" s="9" t="inlineStr">
        <is>
          <t>Bound</t>
        </is>
      </c>
      <c r="E8890" s="8" t="inlineStr">
        <is>
          <t>Lorenzo Vasquez</t>
        </is>
      </c>
      <c r="F8890" s="11" t="n">
        <v>2021</v>
      </c>
      <c r="G8890" s="8" t="inlineStr">
        <is>
          <t>Maserati</t>
        </is>
      </c>
      <c r="H8890" s="8" t="inlineStr">
        <is>
          <t>GranTurismo</t>
        </is>
      </c>
      <c r="I8890" s="8" t="inlineStr">
        <is>
          <t>BX3CSDRFSS7U0CMTU</t>
        </is>
      </c>
      <c r="J8890" s="8" t="inlineStr">
        <is>
          <t>02 - Sports / GT</t>
        </is>
      </c>
      <c r="K8890" s="12" t="n">
        <v>225000</v>
      </c>
      <c r="L8890" s="8" t="inlineStr">
        <is>
          <t>Pennsylvania</t>
        </is>
      </c>
      <c r="M8890" s="13" t="n">
        <v>3905.66</v>
      </c>
      <c r="N8890" s="13" t="n">
        <v>2987.05</v>
      </c>
      <c r="O8890" s="8" t="n"/>
    </row>
    <row r="8891">
      <c r="A8891" s="8" t="inlineStr">
        <is>
          <t>CANON-202606-008806</t>
        </is>
      </c>
      <c r="B8891" s="9" t="inlineStr">
        <is>
          <t>2026-06</t>
        </is>
      </c>
      <c r="C8891" s="10" t="n">
        <v>46191</v>
      </c>
      <c r="D8891" s="9" t="inlineStr">
        <is>
          <t>Bound</t>
        </is>
      </c>
      <c r="E8891" s="8" t="inlineStr">
        <is>
          <t>Noor Merriweather</t>
        </is>
      </c>
      <c r="F8891" s="11" t="n">
        <v>2009</v>
      </c>
      <c r="G8891" s="8" t="inlineStr">
        <is>
          <t>Aston Martin</t>
        </is>
      </c>
      <c r="H8891" s="8" t="inlineStr">
        <is>
          <t>DB5</t>
        </is>
      </c>
      <c r="I8891" s="8" t="inlineStr">
        <is>
          <t>8N6P4EFRE6LHVSVMZ</t>
        </is>
      </c>
      <c r="J8891" s="8" t="inlineStr">
        <is>
          <t>07 - Post-War Classic (1946-1972)</t>
        </is>
      </c>
      <c r="K8891" s="12" t="n">
        <v>410000</v>
      </c>
      <c r="L8891" s="8" t="inlineStr">
        <is>
          <t>Ohio</t>
        </is>
      </c>
      <c r="M8891" s="13" t="n">
        <v>5161.36</v>
      </c>
      <c r="N8891" s="13" t="n">
        <v>3947.41</v>
      </c>
      <c r="O8891" s="8" t="n"/>
    </row>
    <row r="8892">
      <c r="A8892" s="8" t="inlineStr">
        <is>
          <t>CANON-202606-008807</t>
        </is>
      </c>
      <c r="B8892" s="9" t="inlineStr">
        <is>
          <t>2026-06</t>
        </is>
      </c>
      <c r="C8892" s="10" t="n">
        <v>46187</v>
      </c>
      <c r="D8892" s="9" t="inlineStr">
        <is>
          <t>Bound</t>
        </is>
      </c>
      <c r="E8892" s="8" t="inlineStr">
        <is>
          <t>Fitzgerald Farkas</t>
        </is>
      </c>
      <c r="F8892" s="11" t="n">
        <v>1975</v>
      </c>
      <c r="G8892" s="8" t="inlineStr">
        <is>
          <t>Maserati</t>
        </is>
      </c>
      <c r="H8892" s="8" t="inlineStr">
        <is>
          <t>GranTurismo</t>
        </is>
      </c>
      <c r="I8892" s="8" t="inlineStr">
        <is>
          <t>XH5R6EFAN9VHL770N</t>
        </is>
      </c>
      <c r="J8892" s="8" t="inlineStr">
        <is>
          <t>02 - Sports / GT</t>
        </is>
      </c>
      <c r="K8892" s="12" t="n">
        <v>260000</v>
      </c>
      <c r="L8892" s="8" t="inlineStr">
        <is>
          <t>Rhode Island</t>
        </is>
      </c>
      <c r="M8892" s="13" t="n">
        <v>5040.57</v>
      </c>
      <c r="N8892" s="13" t="n">
        <v>3855.03</v>
      </c>
      <c r="O8892" s="8" t="n"/>
    </row>
    <row r="8893">
      <c r="A8893" s="8" t="inlineStr">
        <is>
          <t>CANON-202606-008808</t>
        </is>
      </c>
      <c r="B8893" s="9" t="inlineStr">
        <is>
          <t>2026-06</t>
        </is>
      </c>
      <c r="C8893" s="10" t="n">
        <v>46178</v>
      </c>
      <c r="D8893" s="9" t="inlineStr">
        <is>
          <t>Bound</t>
        </is>
      </c>
      <c r="E8893" s="8" t="inlineStr">
        <is>
          <t>Marisol Bellandi</t>
        </is>
      </c>
      <c r="F8893" s="11" t="n">
        <v>1993</v>
      </c>
      <c r="G8893" s="8" t="inlineStr">
        <is>
          <t>Porsche</t>
        </is>
      </c>
      <c r="H8893" s="8" t="inlineStr">
        <is>
          <t>911 Turbo S</t>
        </is>
      </c>
      <c r="I8893" s="8" t="inlineStr">
        <is>
          <t>3GLYVYDJTSPC5UX61</t>
        </is>
      </c>
      <c r="J8893" s="8" t="inlineStr">
        <is>
          <t>02 - Sports / GT</t>
        </is>
      </c>
      <c r="K8893" s="12" t="n">
        <v>430000</v>
      </c>
      <c r="L8893" s="8" t="inlineStr">
        <is>
          <t>Idaho</t>
        </is>
      </c>
      <c r="M8893" s="13" t="n">
        <v>6024.06</v>
      </c>
      <c r="N8893" s="13" t="n">
        <v>4607.2</v>
      </c>
      <c r="O8893" s="8" t="n"/>
    </row>
    <row r="8894">
      <c r="A8894" s="8" t="inlineStr">
        <is>
          <t>CANON-202606-008810</t>
        </is>
      </c>
      <c r="B8894" s="9" t="inlineStr">
        <is>
          <t>2026-06</t>
        </is>
      </c>
      <c r="C8894" s="10" t="n">
        <v>46181</v>
      </c>
      <c r="D8894" s="9" t="inlineStr">
        <is>
          <t>Bound</t>
        </is>
      </c>
      <c r="E8894" s="8" t="inlineStr">
        <is>
          <t>Aurelio Merriweather</t>
        </is>
      </c>
      <c r="F8894" s="11" t="n">
        <v>2000</v>
      </c>
      <c r="G8894" s="8" t="inlineStr">
        <is>
          <t>Maserati</t>
        </is>
      </c>
      <c r="H8894" s="8" t="inlineStr">
        <is>
          <t>GranTurismo</t>
        </is>
      </c>
      <c r="I8894" s="8" t="inlineStr">
        <is>
          <t>VRF4H6N3E2K5PW0NA</t>
        </is>
      </c>
      <c r="J8894" s="8" t="inlineStr">
        <is>
          <t>02 - Sports / GT</t>
        </is>
      </c>
      <c r="K8894" s="12" t="n">
        <v>760000</v>
      </c>
      <c r="L8894" s="8" t="inlineStr">
        <is>
          <t>Iowa</t>
        </is>
      </c>
      <c r="M8894" s="13" t="n">
        <v>10252.83</v>
      </c>
      <c r="N8894" s="13" t="n">
        <v>7841.36</v>
      </c>
      <c r="O8894" s="8" t="n"/>
    </row>
    <row r="8895">
      <c r="A8895" s="8" t="inlineStr">
        <is>
          <t>CANON-202606-008811</t>
        </is>
      </c>
      <c r="B8895" s="9" t="inlineStr">
        <is>
          <t>2026-06</t>
        </is>
      </c>
      <c r="C8895" s="10" t="n">
        <v>46190</v>
      </c>
      <c r="D8895" s="9" t="inlineStr">
        <is>
          <t>Bound</t>
        </is>
      </c>
      <c r="E8895" s="8" t="inlineStr">
        <is>
          <t>Noor Rourke</t>
        </is>
      </c>
      <c r="F8895" s="11" t="n">
        <v>1969</v>
      </c>
      <c r="G8895" s="8" t="inlineStr">
        <is>
          <t>Bugatti</t>
        </is>
      </c>
      <c r="H8895" s="8" t="inlineStr">
        <is>
          <t>Type 57</t>
        </is>
      </c>
      <c r="I8895" s="8" t="inlineStr">
        <is>
          <t>DH7AH8SZWWY72ZWS4</t>
        </is>
      </c>
      <c r="J8895" s="8" t="inlineStr">
        <is>
          <t>06 - Vintage Pre-War (pre-1946)</t>
        </is>
      </c>
      <c r="K8895" s="12" t="n">
        <v>895000</v>
      </c>
      <c r="L8895" s="8" t="inlineStr">
        <is>
          <t>West Virginia</t>
        </is>
      </c>
      <c r="M8895" s="13" t="n">
        <v>8534.58</v>
      </c>
      <c r="N8895" s="13" t="n">
        <v>6527.25</v>
      </c>
      <c r="O8895" s="8" t="n"/>
    </row>
    <row r="8896">
      <c r="A8896" s="8" t="inlineStr">
        <is>
          <t>CANON-202606-008812</t>
        </is>
      </c>
      <c r="B8896" s="9" t="inlineStr">
        <is>
          <t>2026-06</t>
        </is>
      </c>
      <c r="C8896" s="10" t="n">
        <v>46186</v>
      </c>
      <c r="D8896" s="9" t="inlineStr">
        <is>
          <t>Bound</t>
        </is>
      </c>
      <c r="E8896" s="8" t="inlineStr">
        <is>
          <t>Wilhelmina Delacroix</t>
        </is>
      </c>
      <c r="F8896" s="11" t="n">
        <v>1959</v>
      </c>
      <c r="G8896" s="8" t="inlineStr">
        <is>
          <t>BMW</t>
        </is>
      </c>
      <c r="H8896" s="8" t="inlineStr">
        <is>
          <t>M8 Competition</t>
        </is>
      </c>
      <c r="I8896" s="8" t="inlineStr">
        <is>
          <t>ZWNU2A2SSW7MEGWZU</t>
        </is>
      </c>
      <c r="J8896" s="8" t="inlineStr">
        <is>
          <t>02 - Sports / GT</t>
        </is>
      </c>
      <c r="K8896" s="12" t="n">
        <v>255000</v>
      </c>
      <c r="L8896" s="8" t="inlineStr">
        <is>
          <t>Hawaii</t>
        </is>
      </c>
      <c r="M8896" s="13" t="n">
        <v>4691.04</v>
      </c>
      <c r="N8896" s="13" t="n">
        <v>3587.71</v>
      </c>
      <c r="O8896" s="8" t="n"/>
    </row>
    <row r="8897">
      <c r="A8897" s="8" t="inlineStr">
        <is>
          <t>CANON-202606-008814</t>
        </is>
      </c>
      <c r="B8897" s="9" t="inlineStr">
        <is>
          <t>2026-06</t>
        </is>
      </c>
      <c r="C8897" s="10" t="n">
        <v>46184</v>
      </c>
      <c r="D8897" s="9" t="inlineStr">
        <is>
          <t>Bound</t>
        </is>
      </c>
      <c r="E8897" s="8" t="inlineStr">
        <is>
          <t>Anouk Vandermeer</t>
        </is>
      </c>
      <c r="F8897" s="11" t="n">
        <v>2006</v>
      </c>
      <c r="G8897" s="8" t="inlineStr">
        <is>
          <t>Aston Martin</t>
        </is>
      </c>
      <c r="H8897" s="8" t="inlineStr">
        <is>
          <t>DB12</t>
        </is>
      </c>
      <c r="I8897" s="8" t="inlineStr">
        <is>
          <t>S600LG49M1W388MH5</t>
        </is>
      </c>
      <c r="J8897" s="8" t="inlineStr">
        <is>
          <t>02 - Sports / GT</t>
        </is>
      </c>
      <c r="K8897" s="12" t="n">
        <v>330000</v>
      </c>
      <c r="L8897" s="8" t="inlineStr">
        <is>
          <t>Nebraska</t>
        </is>
      </c>
      <c r="M8897" s="13" t="n">
        <v>6070.75</v>
      </c>
      <c r="N8897" s="13" t="n">
        <v>4642.91</v>
      </c>
      <c r="O8897" s="8" t="n"/>
    </row>
    <row r="8898">
      <c r="A8898" s="8" t="inlineStr">
        <is>
          <t>CANON-202606-008815</t>
        </is>
      </c>
      <c r="B8898" s="9" t="inlineStr">
        <is>
          <t>2026-06</t>
        </is>
      </c>
      <c r="C8898" s="10" t="n">
        <v>46197</v>
      </c>
      <c r="D8898" s="9" t="inlineStr">
        <is>
          <t>Bound</t>
        </is>
      </c>
      <c r="E8898" s="8" t="inlineStr">
        <is>
          <t>Saoirse Blackwood</t>
        </is>
      </c>
      <c r="F8898" s="11" t="n">
        <v>1983</v>
      </c>
      <c r="G8898" s="8" t="inlineStr">
        <is>
          <t>Mercedes-Benz</t>
        </is>
      </c>
      <c r="H8898" s="8" t="inlineStr">
        <is>
          <t>280SL Pagoda</t>
        </is>
      </c>
      <c r="I8898" s="8" t="inlineStr">
        <is>
          <t>NRVGKZL6FH8JXPF3H</t>
        </is>
      </c>
      <c r="J8898" s="8" t="inlineStr">
        <is>
          <t>07 - Post-War Classic (1946-1972)</t>
        </is>
      </c>
      <c r="K8898" s="12" t="n">
        <v>650000</v>
      </c>
      <c r="L8898" s="8" t="inlineStr">
        <is>
          <t>Kansas</t>
        </is>
      </c>
      <c r="M8898" s="13" t="n">
        <v>5115.38</v>
      </c>
      <c r="N8898" s="13" t="n">
        <v>3912.24</v>
      </c>
      <c r="O8898" s="8" t="n"/>
    </row>
    <row r="8899">
      <c r="A8899" s="8" t="inlineStr">
        <is>
          <t>CANON-202606-008816</t>
        </is>
      </c>
      <c r="B8899" s="9" t="inlineStr">
        <is>
          <t>2026-06</t>
        </is>
      </c>
      <c r="C8899" s="10" t="n">
        <v>46188</v>
      </c>
      <c r="D8899" s="9" t="inlineStr">
        <is>
          <t>Bound</t>
        </is>
      </c>
      <c r="E8899" s="8" t="inlineStr">
        <is>
          <t>Noor Underwood</t>
        </is>
      </c>
      <c r="F8899" s="11" t="n">
        <v>1987</v>
      </c>
      <c r="G8899" s="8" t="inlineStr">
        <is>
          <t>Mercedes-Benz</t>
        </is>
      </c>
      <c r="H8899" s="8" t="inlineStr">
        <is>
          <t>280SL Pagoda</t>
        </is>
      </c>
      <c r="I8899" s="8" t="inlineStr">
        <is>
          <t>FGWVVSYBJA4V7EFLF</t>
        </is>
      </c>
      <c r="J8899" s="8" t="inlineStr">
        <is>
          <t>07 - Post-War Classic (1946-1972)</t>
        </is>
      </c>
      <c r="K8899" s="12" t="n">
        <v>400000</v>
      </c>
      <c r="L8899" s="8" t="inlineStr">
        <is>
          <t>South Carolina</t>
        </is>
      </c>
      <c r="M8899" s="13" t="n">
        <v>4492.08</v>
      </c>
      <c r="N8899" s="13" t="n">
        <v>3435.54</v>
      </c>
      <c r="O8899" s="8" t="n"/>
    </row>
    <row r="8900">
      <c r="A8900" s="8" t="inlineStr">
        <is>
          <t>CANON-202606-008817</t>
        </is>
      </c>
      <c r="B8900" s="9" t="inlineStr">
        <is>
          <t>2026-06</t>
        </is>
      </c>
      <c r="C8900" s="10" t="n">
        <v>46195</v>
      </c>
      <c r="D8900" s="9" t="inlineStr">
        <is>
          <t>Bound</t>
        </is>
      </c>
      <c r="E8900" s="8" t="inlineStr">
        <is>
          <t>Aurelio Nakashima</t>
        </is>
      </c>
      <c r="F8900" s="11" t="n">
        <v>1963</v>
      </c>
      <c r="G8900" s="8" t="inlineStr">
        <is>
          <t>McLaren</t>
        </is>
      </c>
      <c r="H8900" s="8" t="inlineStr">
        <is>
          <t>750S</t>
        </is>
      </c>
      <c r="I8900" s="8" t="inlineStr">
        <is>
          <t>K04GTRXCU68AUDVLD</t>
        </is>
      </c>
      <c r="J8900" s="8" t="inlineStr">
        <is>
          <t>03 - Supercar</t>
        </is>
      </c>
      <c r="K8900" s="12" t="n">
        <v>730000</v>
      </c>
      <c r="L8900" s="8" t="inlineStr">
        <is>
          <t>Pennsylvania</t>
        </is>
      </c>
      <c r="M8900" s="13" t="n">
        <v>13084.91</v>
      </c>
      <c r="N8900" s="13" t="n">
        <v>10007.34</v>
      </c>
      <c r="O8900" s="8" t="n"/>
    </row>
    <row r="8901">
      <c r="A8901" s="8" t="inlineStr">
        <is>
          <t>CANON-202606-008818</t>
        </is>
      </c>
      <c r="B8901" s="9" t="inlineStr">
        <is>
          <t>2026-06</t>
        </is>
      </c>
      <c r="C8901" s="10" t="n">
        <v>46187</v>
      </c>
      <c r="D8901" s="9" t="inlineStr">
        <is>
          <t>Bound</t>
        </is>
      </c>
      <c r="E8901" s="8" t="inlineStr">
        <is>
          <t>Ottilie Montoya</t>
        </is>
      </c>
      <c r="F8901" s="11" t="n">
        <v>1962</v>
      </c>
      <c r="G8901" s="8" t="inlineStr">
        <is>
          <t>Ferrari</t>
        </is>
      </c>
      <c r="H8901" s="8" t="inlineStr">
        <is>
          <t>SF90 Stradale</t>
        </is>
      </c>
      <c r="I8901" s="8" t="inlineStr">
        <is>
          <t>SKJB01NWLMU8PWMAG</t>
        </is>
      </c>
      <c r="J8901" s="8" t="inlineStr">
        <is>
          <t>03 - Supercar</t>
        </is>
      </c>
      <c r="K8901" s="12" t="n">
        <v>705000</v>
      </c>
      <c r="L8901" s="8" t="inlineStr">
        <is>
          <t>Florida</t>
        </is>
      </c>
      <c r="M8901" s="13" t="n">
        <v>17944.25</v>
      </c>
      <c r="N8901" s="13" t="n">
        <v>13723.76</v>
      </c>
      <c r="O8901" s="8" t="n"/>
    </row>
    <row r="8902">
      <c r="A8902" s="8" t="inlineStr">
        <is>
          <t>CANON-202606-008819</t>
        </is>
      </c>
      <c r="B8902" s="9" t="inlineStr">
        <is>
          <t>2026-06</t>
        </is>
      </c>
      <c r="C8902" s="10" t="n">
        <v>46196</v>
      </c>
      <c r="D8902" s="9" t="inlineStr">
        <is>
          <t>Bound</t>
        </is>
      </c>
      <c r="E8902" s="8" t="inlineStr">
        <is>
          <t>Cassius Chattopadhyay</t>
        </is>
      </c>
      <c r="F8902" s="11" t="n">
        <v>2013</v>
      </c>
      <c r="G8902" s="8" t="inlineStr">
        <is>
          <t>Ferrari</t>
        </is>
      </c>
      <c r="H8902" s="8" t="inlineStr">
        <is>
          <t>296 GTB</t>
        </is>
      </c>
      <c r="I8902" s="8" t="inlineStr">
        <is>
          <t>A57MVA1LM38LS626B</t>
        </is>
      </c>
      <c r="J8902" s="8" t="inlineStr">
        <is>
          <t>03 - Supercar</t>
        </is>
      </c>
      <c r="K8902" s="12" t="n">
        <v>400000</v>
      </c>
      <c r="L8902" s="8" t="inlineStr">
        <is>
          <t>Kansas</t>
        </is>
      </c>
      <c r="M8902" s="13" t="n">
        <v>8418.870000000001</v>
      </c>
      <c r="N8902" s="13" t="n">
        <v>6438.75</v>
      </c>
      <c r="O8902" s="8" t="n"/>
    </row>
    <row r="8903">
      <c r="A8903" s="8" t="inlineStr">
        <is>
          <t>CANON-202606-008820</t>
        </is>
      </c>
      <c r="B8903" s="9" t="inlineStr">
        <is>
          <t>2026-06</t>
        </is>
      </c>
      <c r="C8903" s="10" t="n">
        <v>46175</v>
      </c>
      <c r="D8903" s="9" t="inlineStr">
        <is>
          <t>Bound</t>
        </is>
      </c>
      <c r="E8903" s="8" t="inlineStr">
        <is>
          <t>Anouk Whitlock</t>
        </is>
      </c>
      <c r="F8903" s="11" t="n">
        <v>2021</v>
      </c>
      <c r="G8903" s="8" t="inlineStr">
        <is>
          <t>Maserati</t>
        </is>
      </c>
      <c r="H8903" s="8" t="inlineStr">
        <is>
          <t>GranTurismo</t>
        </is>
      </c>
      <c r="I8903" s="8" t="inlineStr">
        <is>
          <t>11H639GG8N4Y8EHZL</t>
        </is>
      </c>
      <c r="J8903" s="8" t="inlineStr">
        <is>
          <t>02 - Sports / GT</t>
        </is>
      </c>
      <c r="K8903" s="12" t="n">
        <v>415000</v>
      </c>
      <c r="L8903" s="8" t="inlineStr">
        <is>
          <t>Massachusetts</t>
        </is>
      </c>
      <c r="M8903" s="13" t="n">
        <v>7340.8</v>
      </c>
      <c r="N8903" s="13" t="n">
        <v>5614.24</v>
      </c>
      <c r="O8903" s="8" t="n"/>
    </row>
    <row r="8904">
      <c r="A8904" s="8" t="inlineStr">
        <is>
          <t>CANON-202606-008821</t>
        </is>
      </c>
      <c r="B8904" s="9" t="inlineStr">
        <is>
          <t>2026-06</t>
        </is>
      </c>
      <c r="C8904" s="10" t="n">
        <v>46189</v>
      </c>
      <c r="D8904" s="9" t="inlineStr">
        <is>
          <t>Bound</t>
        </is>
      </c>
      <c r="E8904" s="8" t="inlineStr">
        <is>
          <t>Everett Chattopadhyay</t>
        </is>
      </c>
      <c r="F8904" s="11" t="n">
        <v>1970</v>
      </c>
      <c r="G8904" s="8" t="inlineStr">
        <is>
          <t>Ferrari</t>
        </is>
      </c>
      <c r="H8904" s="8" t="inlineStr">
        <is>
          <t>296 GTB</t>
        </is>
      </c>
      <c r="I8904" s="8" t="inlineStr">
        <is>
          <t>5LC56LTNUXANNJ07D</t>
        </is>
      </c>
      <c r="J8904" s="8" t="inlineStr">
        <is>
          <t>03 - Supercar</t>
        </is>
      </c>
      <c r="K8904" s="12" t="n">
        <v>500000</v>
      </c>
      <c r="L8904" s="8" t="inlineStr">
        <is>
          <t>Vermont</t>
        </is>
      </c>
      <c r="M8904" s="13" t="n">
        <v>10933.96</v>
      </c>
      <c r="N8904" s="13" t="n">
        <v>8362.290000000001</v>
      </c>
      <c r="O8904" s="8" t="n"/>
    </row>
    <row r="8905">
      <c r="A8905" s="8" t="inlineStr">
        <is>
          <t>CANON-202606-008823</t>
        </is>
      </c>
      <c r="B8905" s="9" t="inlineStr">
        <is>
          <t>2026-06</t>
        </is>
      </c>
      <c r="C8905" s="10" t="n">
        <v>46186</v>
      </c>
      <c r="D8905" s="9" t="inlineStr">
        <is>
          <t>Bound</t>
        </is>
      </c>
      <c r="E8905" s="8" t="inlineStr">
        <is>
          <t>Wilhelmina Nakashima</t>
        </is>
      </c>
      <c r="F8905" s="11" t="n">
        <v>1995</v>
      </c>
      <c r="G8905" s="8" t="inlineStr">
        <is>
          <t>Maserati</t>
        </is>
      </c>
      <c r="H8905" s="8" t="inlineStr">
        <is>
          <t>GranTurismo</t>
        </is>
      </c>
      <c r="I8905" s="8" t="inlineStr">
        <is>
          <t>3JFP3M3WE0BZNEX05</t>
        </is>
      </c>
      <c r="J8905" s="8" t="inlineStr">
        <is>
          <t>02 - Sports / GT</t>
        </is>
      </c>
      <c r="K8905" s="12" t="n">
        <v>390000</v>
      </c>
      <c r="L8905" s="8" t="inlineStr">
        <is>
          <t>Montana</t>
        </is>
      </c>
      <c r="M8905" s="13" t="n">
        <v>5132.55</v>
      </c>
      <c r="N8905" s="13" t="n">
        <v>3925.37</v>
      </c>
      <c r="O8905" s="8" t="n"/>
    </row>
    <row r="8906">
      <c r="A8906" s="8" t="inlineStr">
        <is>
          <t>CANON-202606-008824</t>
        </is>
      </c>
      <c r="B8906" s="9" t="inlineStr">
        <is>
          <t>2026-06</t>
        </is>
      </c>
      <c r="C8906" s="10" t="n">
        <v>46189</v>
      </c>
      <c r="D8906" s="9" t="inlineStr">
        <is>
          <t>Bound</t>
        </is>
      </c>
      <c r="E8906" s="8" t="inlineStr">
        <is>
          <t>Ottilie Kingsford</t>
        </is>
      </c>
      <c r="F8906" s="11" t="n">
        <v>2014</v>
      </c>
      <c r="G8906" s="8" t="inlineStr">
        <is>
          <t>Aston Martin</t>
        </is>
      </c>
      <c r="H8906" s="8" t="inlineStr">
        <is>
          <t>DB12</t>
        </is>
      </c>
      <c r="I8906" s="8" t="inlineStr">
        <is>
          <t>VWR68RNHFD9KM9NWG</t>
        </is>
      </c>
      <c r="J8906" s="8" t="inlineStr">
        <is>
          <t>02 - Sports / GT</t>
        </is>
      </c>
      <c r="K8906" s="12" t="n">
        <v>525000</v>
      </c>
      <c r="L8906" s="8" t="inlineStr">
        <is>
          <t>New Jersey</t>
        </is>
      </c>
      <c r="M8906" s="13" t="n">
        <v>5859.2</v>
      </c>
      <c r="N8906" s="13" t="n">
        <v>4481.12</v>
      </c>
      <c r="O8906" s="8" t="n"/>
    </row>
    <row r="8907">
      <c r="A8907" s="8" t="inlineStr">
        <is>
          <t>CANON-202606-008825</t>
        </is>
      </c>
      <c r="B8907" s="9" t="inlineStr">
        <is>
          <t>2026-06</t>
        </is>
      </c>
      <c r="C8907" s="10" t="n">
        <v>46179</v>
      </c>
      <c r="D8907" s="9" t="inlineStr">
        <is>
          <t>Bound</t>
        </is>
      </c>
      <c r="E8907" s="8" t="inlineStr">
        <is>
          <t>Ramona Fairweather</t>
        </is>
      </c>
      <c r="F8907" s="11" t="n">
        <v>1962</v>
      </c>
      <c r="G8907" s="8" t="inlineStr">
        <is>
          <t>Lamborghini</t>
        </is>
      </c>
      <c r="H8907" s="8" t="inlineStr">
        <is>
          <t>Huracan EVO</t>
        </is>
      </c>
      <c r="I8907" s="8" t="inlineStr">
        <is>
          <t>CX7ZK0YP2BCP6SZB7</t>
        </is>
      </c>
      <c r="J8907" s="8" t="inlineStr">
        <is>
          <t>03 - Supercar</t>
        </is>
      </c>
      <c r="K8907" s="12" t="n">
        <v>1260000</v>
      </c>
      <c r="L8907" s="8" t="inlineStr">
        <is>
          <t>Illinois</t>
        </is>
      </c>
      <c r="M8907" s="13" t="n">
        <v>25865.66</v>
      </c>
      <c r="N8907" s="13" t="n">
        <v>19782.06</v>
      </c>
      <c r="O8907" s="8" t="n"/>
    </row>
    <row r="8908">
      <c r="A8908" s="8" t="inlineStr">
        <is>
          <t>CANON-202606-008827</t>
        </is>
      </c>
      <c r="B8908" s="9" t="inlineStr">
        <is>
          <t>2026-06</t>
        </is>
      </c>
      <c r="C8908" s="10" t="n">
        <v>46199</v>
      </c>
      <c r="D8908" s="9" t="inlineStr">
        <is>
          <t>Bound</t>
        </is>
      </c>
      <c r="E8908" s="8" t="inlineStr">
        <is>
          <t>Marisol Fairweather</t>
        </is>
      </c>
      <c r="F8908" s="11" t="n">
        <v>1983</v>
      </c>
      <c r="G8908" s="8" t="inlineStr">
        <is>
          <t>Aston Martin</t>
        </is>
      </c>
      <c r="H8908" s="8" t="inlineStr">
        <is>
          <t>DB5</t>
        </is>
      </c>
      <c r="I8908" s="8" t="inlineStr">
        <is>
          <t>E3L1DTKZX2M34AV3T</t>
        </is>
      </c>
      <c r="J8908" s="8" t="inlineStr">
        <is>
          <t>07 - Post-War Classic (1946-1972)</t>
        </is>
      </c>
      <c r="K8908" s="12" t="n">
        <v>960000</v>
      </c>
      <c r="L8908" s="8" t="inlineStr">
        <is>
          <t>Texas</t>
        </is>
      </c>
      <c r="M8908" s="13" t="n">
        <v>8956.98</v>
      </c>
      <c r="N8908" s="13" t="n">
        <v>6850.3</v>
      </c>
      <c r="O8908" s="8" t="n"/>
    </row>
    <row r="8909">
      <c r="A8909" s="8" t="inlineStr">
        <is>
          <t>CANON-202606-008828</t>
        </is>
      </c>
      <c r="B8909" s="9" t="inlineStr">
        <is>
          <t>2026-06</t>
        </is>
      </c>
      <c r="C8909" s="10" t="n">
        <v>46179</v>
      </c>
      <c r="D8909" s="9" t="inlineStr">
        <is>
          <t>Bound</t>
        </is>
      </c>
      <c r="E8909" s="8" t="inlineStr">
        <is>
          <t>Horace Ashcombe</t>
        </is>
      </c>
      <c r="F8909" s="11" t="n">
        <v>2022</v>
      </c>
      <c r="G8909" s="8" t="inlineStr">
        <is>
          <t>Ferrari</t>
        </is>
      </c>
      <c r="H8909" s="8" t="inlineStr">
        <is>
          <t>SF90 Stradale</t>
        </is>
      </c>
      <c r="I8909" s="8" t="inlineStr">
        <is>
          <t>GJ46FNZJBX8XW37FS</t>
        </is>
      </c>
      <c r="J8909" s="8" t="inlineStr">
        <is>
          <t>03 - Supercar</t>
        </is>
      </c>
      <c r="K8909" s="12" t="n">
        <v>620000</v>
      </c>
      <c r="L8909" s="8" t="inlineStr">
        <is>
          <t>Pennsylvania</t>
        </is>
      </c>
      <c r="M8909" s="13" t="n">
        <v>11113.21</v>
      </c>
      <c r="N8909" s="13" t="n">
        <v>8499.379999999999</v>
      </c>
      <c r="O8909" s="8" t="n"/>
    </row>
    <row r="8910">
      <c r="A8910" s="8" t="inlineStr">
        <is>
          <t>CANON-202606-008830</t>
        </is>
      </c>
      <c r="B8910" s="9" t="inlineStr">
        <is>
          <t>2026-06</t>
        </is>
      </c>
      <c r="C8910" s="10" t="n">
        <v>46175</v>
      </c>
      <c r="D8910" s="9" t="inlineStr">
        <is>
          <t>Bound</t>
        </is>
      </c>
      <c r="E8910" s="8" t="inlineStr">
        <is>
          <t>Leopold Farkas</t>
        </is>
      </c>
      <c r="F8910" s="11" t="n">
        <v>2015</v>
      </c>
      <c r="G8910" s="8" t="inlineStr">
        <is>
          <t>Mercedes-Benz</t>
        </is>
      </c>
      <c r="H8910" s="8" t="inlineStr">
        <is>
          <t>280SL Pagoda</t>
        </is>
      </c>
      <c r="I8910" s="8" t="inlineStr">
        <is>
          <t>H6ARRGBZWBLYS994W</t>
        </is>
      </c>
      <c r="J8910" s="8" t="inlineStr">
        <is>
          <t>07 - Post-War Classic (1946-1972)</t>
        </is>
      </c>
      <c r="K8910" s="12" t="n">
        <v>1795000</v>
      </c>
      <c r="L8910" s="8" t="inlineStr">
        <is>
          <t>Idaho</t>
        </is>
      </c>
      <c r="M8910" s="13" t="n">
        <v>12741.11</v>
      </c>
      <c r="N8910" s="13" t="n">
        <v>9744.4</v>
      </c>
      <c r="O8910" s="8" t="n"/>
    </row>
    <row r="8911">
      <c r="A8911" s="8" t="inlineStr">
        <is>
          <t>CANON-202606-008831</t>
        </is>
      </c>
      <c r="B8911" s="9" t="inlineStr">
        <is>
          <t>2026-06</t>
        </is>
      </c>
      <c r="C8911" s="10" t="n">
        <v>46191</v>
      </c>
      <c r="D8911" s="9" t="inlineStr">
        <is>
          <t>Bound</t>
        </is>
      </c>
      <c r="E8911" s="8" t="inlineStr">
        <is>
          <t>Saoirse Montoya</t>
        </is>
      </c>
      <c r="F8911" s="11" t="n">
        <v>1988</v>
      </c>
      <c r="G8911" s="8" t="inlineStr">
        <is>
          <t>Ferrari</t>
        </is>
      </c>
      <c r="H8911" s="8" t="inlineStr">
        <is>
          <t>275 GTB/4</t>
        </is>
      </c>
      <c r="I8911" s="8" t="inlineStr">
        <is>
          <t>5HZRB1T3S58K076JZ</t>
        </is>
      </c>
      <c r="J8911" s="8" t="inlineStr">
        <is>
          <t>07 - Post-War Classic (1946-1972)</t>
        </is>
      </c>
      <c r="K8911" s="12" t="n">
        <v>1950000</v>
      </c>
      <c r="L8911" s="8" t="inlineStr">
        <is>
          <t>Michigan</t>
        </is>
      </c>
      <c r="M8911" s="13" t="n">
        <v>21670.75</v>
      </c>
      <c r="N8911" s="13" t="n">
        <v>16573.79</v>
      </c>
      <c r="O8911" s="8" t="n"/>
    </row>
    <row r="8912">
      <c r="A8912" s="8" t="inlineStr">
        <is>
          <t>CANON-202606-008834</t>
        </is>
      </c>
      <c r="B8912" s="9" t="inlineStr">
        <is>
          <t>2026-06</t>
        </is>
      </c>
      <c r="C8912" s="10" t="n">
        <v>46190</v>
      </c>
      <c r="D8912" s="9" t="inlineStr">
        <is>
          <t>Bound</t>
        </is>
      </c>
      <c r="E8912" s="8" t="inlineStr">
        <is>
          <t>Thaddeus Whitlock</t>
        </is>
      </c>
      <c r="F8912" s="11" t="n">
        <v>1977</v>
      </c>
      <c r="G8912" s="8" t="inlineStr">
        <is>
          <t>Aston Martin</t>
        </is>
      </c>
      <c r="H8912" s="8" t="inlineStr">
        <is>
          <t>DB5</t>
        </is>
      </c>
      <c r="I8912" s="8" t="inlineStr">
        <is>
          <t>N7SS3GHK3TW9PK5TW</t>
        </is>
      </c>
      <c r="J8912" s="8" t="inlineStr">
        <is>
          <t>07 - Post-War Classic (1946-1972)</t>
        </is>
      </c>
      <c r="K8912" s="12" t="n">
        <v>335000</v>
      </c>
      <c r="L8912" s="8" t="inlineStr">
        <is>
          <t>North Dakota</t>
        </is>
      </c>
      <c r="M8912" s="13" t="n">
        <v>3094.64</v>
      </c>
      <c r="N8912" s="13" t="n">
        <v>2366.78</v>
      </c>
      <c r="O8912" s="8" t="n"/>
    </row>
    <row r="8913">
      <c r="A8913" s="8" t="inlineStr">
        <is>
          <t>CANON-202606-008835</t>
        </is>
      </c>
      <c r="B8913" s="9" t="inlineStr">
        <is>
          <t>2026-06</t>
        </is>
      </c>
      <c r="C8913" s="10" t="n">
        <v>46193</v>
      </c>
      <c r="D8913" s="9" t="inlineStr">
        <is>
          <t>Bound</t>
        </is>
      </c>
      <c r="E8913" s="8" t="inlineStr">
        <is>
          <t>Ottilie Okonkwo</t>
        </is>
      </c>
      <c r="F8913" s="11" t="n">
        <v>2024</v>
      </c>
      <c r="G8913" s="8" t="inlineStr">
        <is>
          <t>Aston Martin</t>
        </is>
      </c>
      <c r="H8913" s="8" t="inlineStr">
        <is>
          <t>DB12</t>
        </is>
      </c>
      <c r="I8913" s="8" t="inlineStr">
        <is>
          <t>T0VK0LE99NLSEJS0P</t>
        </is>
      </c>
      <c r="J8913" s="8" t="inlineStr">
        <is>
          <t>02 - Sports / GT</t>
        </is>
      </c>
      <c r="K8913" s="12" t="n">
        <v>525000</v>
      </c>
      <c r="L8913" s="8" t="inlineStr">
        <is>
          <t>Nevada</t>
        </is>
      </c>
      <c r="M8913" s="13" t="n">
        <v>7533.25</v>
      </c>
      <c r="N8913" s="13" t="n">
        <v>5761.43</v>
      </c>
      <c r="O8913" s="8" t="n"/>
    </row>
    <row r="8914">
      <c r="A8914" s="8" t="inlineStr">
        <is>
          <t>CANON-202606-008836</t>
        </is>
      </c>
      <c r="B8914" s="9" t="inlineStr">
        <is>
          <t>2026-06</t>
        </is>
      </c>
      <c r="C8914" s="10" t="n">
        <v>46186</v>
      </c>
      <c r="D8914" s="9" t="inlineStr">
        <is>
          <t>Bound</t>
        </is>
      </c>
      <c r="E8914" s="8" t="inlineStr">
        <is>
          <t>Delphine Delacroix</t>
        </is>
      </c>
      <c r="F8914" s="11" t="n">
        <v>2018</v>
      </c>
      <c r="G8914" s="8" t="inlineStr">
        <is>
          <t>Porsche</t>
        </is>
      </c>
      <c r="H8914" s="8" t="inlineStr">
        <is>
          <t>911 Turbo S</t>
        </is>
      </c>
      <c r="I8914" s="8" t="inlineStr">
        <is>
          <t>NBMJE1YEW5UPASCC8</t>
        </is>
      </c>
      <c r="J8914" s="8" t="inlineStr">
        <is>
          <t>02 - Sports / GT</t>
        </is>
      </c>
      <c r="K8914" s="12" t="n">
        <v>350000</v>
      </c>
      <c r="L8914" s="8" t="inlineStr">
        <is>
          <t>Wyoming</t>
        </is>
      </c>
      <c r="M8914" s="13" t="n">
        <v>5299.53</v>
      </c>
      <c r="N8914" s="13" t="n">
        <v>4053.08</v>
      </c>
      <c r="O8914" s="8" t="n"/>
    </row>
    <row r="8915">
      <c r="A8915" s="8" t="inlineStr">
        <is>
          <t>CANON-202606-008838</t>
        </is>
      </c>
      <c r="B8915" s="9" t="inlineStr">
        <is>
          <t>2026-06</t>
        </is>
      </c>
      <c r="C8915" s="10" t="n">
        <v>46183</v>
      </c>
      <c r="D8915" s="9" t="inlineStr">
        <is>
          <t>Bound</t>
        </is>
      </c>
      <c r="E8915" s="8" t="inlineStr">
        <is>
          <t>Lorenzo Fairweather</t>
        </is>
      </c>
      <c r="F8915" s="11" t="n">
        <v>2012</v>
      </c>
      <c r="G8915" s="8" t="inlineStr">
        <is>
          <t>Maserati</t>
        </is>
      </c>
      <c r="H8915" s="8" t="inlineStr">
        <is>
          <t>GranTurismo</t>
        </is>
      </c>
      <c r="I8915" s="8" t="inlineStr">
        <is>
          <t>1FRSP0JE1L3F6KZ1A</t>
        </is>
      </c>
      <c r="J8915" s="8" t="inlineStr">
        <is>
          <t>02 - Sports / GT</t>
        </is>
      </c>
      <c r="K8915" s="12" t="n">
        <v>235000</v>
      </c>
      <c r="L8915" s="8" t="inlineStr">
        <is>
          <t>New Jersey</t>
        </is>
      </c>
      <c r="M8915" s="13" t="n">
        <v>3712.11</v>
      </c>
      <c r="N8915" s="13" t="n">
        <v>2839.02</v>
      </c>
      <c r="O8915" s="8" t="n"/>
    </row>
    <row r="8916">
      <c r="A8916" s="8" t="inlineStr">
        <is>
          <t>CANON-202606-008840</t>
        </is>
      </c>
      <c r="B8916" s="9" t="inlineStr">
        <is>
          <t>2026-06</t>
        </is>
      </c>
      <c r="C8916" s="10" t="n">
        <v>46176</v>
      </c>
      <c r="D8916" s="9" t="inlineStr">
        <is>
          <t>Bound</t>
        </is>
      </c>
      <c r="E8916" s="8" t="inlineStr">
        <is>
          <t>Beatrix Fairweather</t>
        </is>
      </c>
      <c r="F8916" s="11" t="n">
        <v>1997</v>
      </c>
      <c r="G8916" s="8" t="inlineStr">
        <is>
          <t>BMW</t>
        </is>
      </c>
      <c r="H8916" s="8" t="inlineStr">
        <is>
          <t>M8 Competition</t>
        </is>
      </c>
      <c r="I8916" s="8" t="inlineStr">
        <is>
          <t>51SA8AVWHGH4LNM3G</t>
        </is>
      </c>
      <c r="J8916" s="8" t="inlineStr">
        <is>
          <t>02 - Sports / GT</t>
        </is>
      </c>
      <c r="K8916" s="12" t="n">
        <v>650000</v>
      </c>
      <c r="L8916" s="8" t="inlineStr">
        <is>
          <t>Pennsylvania</t>
        </is>
      </c>
      <c r="M8916" s="13" t="n">
        <v>7971.7</v>
      </c>
      <c r="N8916" s="13" t="n">
        <v>6096.76</v>
      </c>
      <c r="O8916" s="8" t="n"/>
    </row>
    <row r="8917">
      <c r="A8917" s="8" t="inlineStr">
        <is>
          <t>CANON-202606-008843</t>
        </is>
      </c>
      <c r="B8917" s="9" t="inlineStr">
        <is>
          <t>2026-06</t>
        </is>
      </c>
      <c r="C8917" s="10" t="n">
        <v>46180</v>
      </c>
      <c r="D8917" s="9" t="inlineStr">
        <is>
          <t>Bound</t>
        </is>
      </c>
      <c r="E8917" s="8" t="inlineStr">
        <is>
          <t>Fitzgerald Whitlock</t>
        </is>
      </c>
      <c r="F8917" s="11" t="n">
        <v>2012</v>
      </c>
      <c r="G8917" s="8" t="inlineStr">
        <is>
          <t>Aston Martin</t>
        </is>
      </c>
      <c r="H8917" s="8" t="inlineStr">
        <is>
          <t>DB5</t>
        </is>
      </c>
      <c r="I8917" s="8" t="inlineStr">
        <is>
          <t>ETNE6ERSNKSJVFYFM</t>
        </is>
      </c>
      <c r="J8917" s="8" t="inlineStr">
        <is>
          <t>07 - Post-War Classic (1946-1972)</t>
        </is>
      </c>
      <c r="K8917" s="12" t="n">
        <v>1380000</v>
      </c>
      <c r="L8917" s="8" t="inlineStr">
        <is>
          <t>Louisiana</t>
        </is>
      </c>
      <c r="M8917" s="13" t="n">
        <v>11972.15</v>
      </c>
      <c r="N8917" s="13" t="n">
        <v>9156.299999999999</v>
      </c>
      <c r="O8917" s="8" t="n"/>
    </row>
    <row r="8918">
      <c r="A8918" s="8" t="inlineStr">
        <is>
          <t>CANON-202606-008844</t>
        </is>
      </c>
      <c r="B8918" s="9" t="inlineStr">
        <is>
          <t>2026-06</t>
        </is>
      </c>
      <c r="C8918" s="10" t="n">
        <v>46175</v>
      </c>
      <c r="D8918" s="9" t="inlineStr">
        <is>
          <t>Bound</t>
        </is>
      </c>
      <c r="E8918" s="8" t="inlineStr">
        <is>
          <t>Saoirse Merriweather</t>
        </is>
      </c>
      <c r="F8918" s="11" t="n">
        <v>1972</v>
      </c>
      <c r="G8918" s="8" t="inlineStr">
        <is>
          <t>Ringbrothers</t>
        </is>
      </c>
      <c r="H8918" s="8" t="inlineStr">
        <is>
          <t>Mustang</t>
        </is>
      </c>
      <c r="I8918" s="8" t="inlineStr">
        <is>
          <t>EG8LW45KJP3BUNDEK</t>
        </is>
      </c>
      <c r="J8918" s="8" t="inlineStr">
        <is>
          <t>11 - Restomod / Coachbuilt / Bespoke</t>
        </is>
      </c>
      <c r="K8918" s="12" t="n">
        <v>725000</v>
      </c>
      <c r="L8918" s="8" t="inlineStr">
        <is>
          <t>Arizona</t>
        </is>
      </c>
      <c r="M8918" s="13" t="n">
        <v>10776.51</v>
      </c>
      <c r="N8918" s="13" t="n">
        <v>8241.870000000001</v>
      </c>
      <c r="O8918" s="8" t="n"/>
    </row>
    <row r="8919">
      <c r="A8919" s="8" t="inlineStr">
        <is>
          <t>CANON-202606-008845</t>
        </is>
      </c>
      <c r="B8919" s="9" t="inlineStr">
        <is>
          <t>2026-06</t>
        </is>
      </c>
      <c r="C8919" s="10" t="n">
        <v>46185</v>
      </c>
      <c r="D8919" s="9" t="inlineStr">
        <is>
          <t>Bound</t>
        </is>
      </c>
      <c r="E8919" s="8" t="inlineStr">
        <is>
          <t>Everett Larsson</t>
        </is>
      </c>
      <c r="F8919" s="11" t="n">
        <v>1980</v>
      </c>
      <c r="G8919" s="8" t="inlineStr">
        <is>
          <t>Alfa Romeo</t>
        </is>
      </c>
      <c r="H8919" s="8" t="inlineStr">
        <is>
          <t>8C 2900</t>
        </is>
      </c>
      <c r="I8919" s="8" t="inlineStr">
        <is>
          <t>KA300SZWN7KGN0PZG</t>
        </is>
      </c>
      <c r="J8919" s="8" t="inlineStr">
        <is>
          <t>06 - Vintage Pre-War (pre-1946)</t>
        </is>
      </c>
      <c r="K8919" s="12" t="n">
        <v>890000</v>
      </c>
      <c r="L8919" s="8" t="inlineStr">
        <is>
          <t>Wisconsin</t>
        </is>
      </c>
      <c r="M8919" s="13" t="n">
        <v>7657.36</v>
      </c>
      <c r="N8919" s="13" t="n">
        <v>5856.35</v>
      </c>
      <c r="O8919" s="8" t="n"/>
    </row>
    <row r="8920">
      <c r="A8920" s="8" t="inlineStr">
        <is>
          <t>CANON-202606-008846</t>
        </is>
      </c>
      <c r="B8920" s="9" t="inlineStr">
        <is>
          <t>2026-06</t>
        </is>
      </c>
      <c r="C8920" s="10" t="n">
        <v>46192</v>
      </c>
      <c r="D8920" s="9" t="inlineStr">
        <is>
          <t>Bound</t>
        </is>
      </c>
      <c r="E8920" s="8" t="inlineStr">
        <is>
          <t>Mireille Kingsford</t>
        </is>
      </c>
      <c r="F8920" s="11" t="n">
        <v>2007</v>
      </c>
      <c r="G8920" s="8" t="inlineStr">
        <is>
          <t>Aston Martin</t>
        </is>
      </c>
      <c r="H8920" s="8" t="inlineStr">
        <is>
          <t>DB12</t>
        </is>
      </c>
      <c r="I8920" s="8" t="inlineStr">
        <is>
          <t>H12P6B35NA8B687JW</t>
        </is>
      </c>
      <c r="J8920" s="8" t="inlineStr">
        <is>
          <t>02 - Sports / GT</t>
        </is>
      </c>
      <c r="K8920" s="12" t="n">
        <v>650000</v>
      </c>
      <c r="L8920" s="8" t="inlineStr">
        <is>
          <t>Vermont</t>
        </is>
      </c>
      <c r="M8920" s="13" t="n">
        <v>9725.469999999999</v>
      </c>
      <c r="N8920" s="13" t="n">
        <v>7438.04</v>
      </c>
      <c r="O8920" s="8" t="n"/>
    </row>
    <row r="8921">
      <c r="A8921" s="8" t="inlineStr">
        <is>
          <t>CANON-202606-008847</t>
        </is>
      </c>
      <c r="B8921" s="9" t="inlineStr">
        <is>
          <t>2026-06</t>
        </is>
      </c>
      <c r="C8921" s="10" t="n">
        <v>46202</v>
      </c>
      <c r="D8921" s="9" t="inlineStr">
        <is>
          <t>Bound</t>
        </is>
      </c>
      <c r="E8921" s="8" t="inlineStr">
        <is>
          <t>Horace Harrington</t>
        </is>
      </c>
      <c r="F8921" s="11" t="n">
        <v>2006</v>
      </c>
      <c r="G8921" s="8" t="inlineStr">
        <is>
          <t>BMW</t>
        </is>
      </c>
      <c r="H8921" s="8" t="inlineStr">
        <is>
          <t>M8 Competition</t>
        </is>
      </c>
      <c r="I8921" s="8" t="inlineStr">
        <is>
          <t>F1D9E34T4675ACERT</t>
        </is>
      </c>
      <c r="J8921" s="8" t="inlineStr">
        <is>
          <t>02 - Sports / GT</t>
        </is>
      </c>
      <c r="K8921" s="12" t="n">
        <v>780000</v>
      </c>
      <c r="L8921" s="8" t="inlineStr">
        <is>
          <t>Michigan</t>
        </is>
      </c>
      <c r="M8921" s="13" t="n">
        <v>14827.36</v>
      </c>
      <c r="N8921" s="13" t="n">
        <v>11339.96</v>
      </c>
      <c r="O8921" s="8" t="n"/>
    </row>
    <row r="8922">
      <c r="A8922" s="8" t="inlineStr">
        <is>
          <t>CANON-202606-008848</t>
        </is>
      </c>
      <c r="B8922" s="9" t="inlineStr">
        <is>
          <t>2026-06</t>
        </is>
      </c>
      <c r="C8922" s="10" t="n">
        <v>46174</v>
      </c>
      <c r="D8922" s="9" t="inlineStr">
        <is>
          <t>Bound</t>
        </is>
      </c>
      <c r="E8922" s="8" t="inlineStr">
        <is>
          <t>Mireille Vasquez</t>
        </is>
      </c>
      <c r="F8922" s="11" t="n">
        <v>1980</v>
      </c>
      <c r="G8922" s="8" t="inlineStr">
        <is>
          <t>Mercedes-Benz</t>
        </is>
      </c>
      <c r="H8922" s="8" t="inlineStr">
        <is>
          <t>AMG GT</t>
        </is>
      </c>
      <c r="I8922" s="8" t="inlineStr">
        <is>
          <t>9XZFS02UL3G3TL0NB</t>
        </is>
      </c>
      <c r="J8922" s="8" t="inlineStr">
        <is>
          <t>02 - Sports / GT</t>
        </is>
      </c>
      <c r="K8922" s="12" t="n">
        <v>340000</v>
      </c>
      <c r="L8922" s="8" t="inlineStr">
        <is>
          <t>North Carolina</t>
        </is>
      </c>
      <c r="M8922" s="13" t="n">
        <v>5533.02</v>
      </c>
      <c r="N8922" s="13" t="n">
        <v>4231.65</v>
      </c>
      <c r="O8922" s="8" t="n"/>
    </row>
    <row r="8923">
      <c r="A8923" s="8" t="inlineStr">
        <is>
          <t>CANON-202606-008849</t>
        </is>
      </c>
      <c r="B8923" s="9" t="inlineStr">
        <is>
          <t>2026-06</t>
        </is>
      </c>
      <c r="C8923" s="10" t="n">
        <v>46180</v>
      </c>
      <c r="D8923" s="9" t="inlineStr">
        <is>
          <t>Bound</t>
        </is>
      </c>
      <c r="E8923" s="8" t="inlineStr">
        <is>
          <t>Callum Kingsford</t>
        </is>
      </c>
      <c r="F8923" s="11" t="n">
        <v>2015</v>
      </c>
      <c r="G8923" s="8" t="inlineStr">
        <is>
          <t>BMW</t>
        </is>
      </c>
      <c r="H8923" s="8" t="inlineStr">
        <is>
          <t>M8 Competition</t>
        </is>
      </c>
      <c r="I8923" s="8" t="inlineStr">
        <is>
          <t>UAUFL85MF5RL0E634</t>
        </is>
      </c>
      <c r="J8923" s="8" t="inlineStr">
        <is>
          <t>02 - Sports / GT</t>
        </is>
      </c>
      <c r="K8923" s="12" t="n">
        <v>405000</v>
      </c>
      <c r="L8923" s="8" t="inlineStr">
        <is>
          <t>Mississippi</t>
        </is>
      </c>
      <c r="M8923" s="13" t="n">
        <v>6820.05</v>
      </c>
      <c r="N8923" s="13" t="n">
        <v>5215.97</v>
      </c>
      <c r="O8923" s="8" t="n"/>
    </row>
    <row r="8924">
      <c r="A8924" s="8" t="inlineStr">
        <is>
          <t>CANON-202606-008851</t>
        </is>
      </c>
      <c r="B8924" s="9" t="inlineStr">
        <is>
          <t>2026-06</t>
        </is>
      </c>
      <c r="C8924" s="10" t="n">
        <v>46178</v>
      </c>
      <c r="D8924" s="9" t="inlineStr">
        <is>
          <t>Bound</t>
        </is>
      </c>
      <c r="E8924" s="8" t="inlineStr">
        <is>
          <t>Emiliano Underwood</t>
        </is>
      </c>
      <c r="F8924" s="11" t="n">
        <v>2010</v>
      </c>
      <c r="G8924" s="8" t="inlineStr">
        <is>
          <t>McLaren</t>
        </is>
      </c>
      <c r="H8924" s="8" t="inlineStr">
        <is>
          <t>750S</t>
        </is>
      </c>
      <c r="I8924" s="8" t="inlineStr">
        <is>
          <t>BRSRY37P0EUHWCXLL</t>
        </is>
      </c>
      <c r="J8924" s="8" t="inlineStr">
        <is>
          <t>03 - Supercar</t>
        </is>
      </c>
      <c r="K8924" s="12" t="n">
        <v>1310000</v>
      </c>
      <c r="L8924" s="8" t="inlineStr">
        <is>
          <t>New York</t>
        </is>
      </c>
      <c r="M8924" s="13" t="n">
        <v>25310.19</v>
      </c>
      <c r="N8924" s="13" t="n">
        <v>19357.23</v>
      </c>
      <c r="O8924" s="8" t="n"/>
    </row>
    <row r="8925">
      <c r="A8925" s="8" t="inlineStr">
        <is>
          <t>CANON-202606-008852</t>
        </is>
      </c>
      <c r="B8925" s="9" t="inlineStr">
        <is>
          <t>2026-06</t>
        </is>
      </c>
      <c r="C8925" s="10" t="n">
        <v>46183</v>
      </c>
      <c r="D8925" s="9" t="inlineStr">
        <is>
          <t>Bound</t>
        </is>
      </c>
      <c r="E8925" s="8" t="inlineStr">
        <is>
          <t>Priya Pennington</t>
        </is>
      </c>
      <c r="F8925" s="11" t="n">
        <v>1995</v>
      </c>
      <c r="G8925" s="8" t="inlineStr">
        <is>
          <t>Ferrari</t>
        </is>
      </c>
      <c r="H8925" s="8" t="inlineStr">
        <is>
          <t>296 GTB</t>
        </is>
      </c>
      <c r="I8925" s="8" t="inlineStr">
        <is>
          <t>LR609CYX60YESFMTT</t>
        </is>
      </c>
      <c r="J8925" s="8" t="inlineStr">
        <is>
          <t>03 - Supercar</t>
        </is>
      </c>
      <c r="K8925" s="12" t="n">
        <v>1760000</v>
      </c>
      <c r="L8925" s="8" t="inlineStr">
        <is>
          <t>South Carolina</t>
        </is>
      </c>
      <c r="M8925" s="13" t="n">
        <v>32941.89</v>
      </c>
      <c r="N8925" s="13" t="n">
        <v>25193.96</v>
      </c>
      <c r="O8925" s="8" t="n"/>
    </row>
    <row r="8926">
      <c r="A8926" s="8" t="inlineStr">
        <is>
          <t>CANON-202606-008854</t>
        </is>
      </c>
      <c r="B8926" s="9" t="inlineStr">
        <is>
          <t>2026-06</t>
        </is>
      </c>
      <c r="C8926" s="10" t="n">
        <v>46195</v>
      </c>
      <c r="D8926" s="9" t="inlineStr">
        <is>
          <t>Bound</t>
        </is>
      </c>
      <c r="E8926" s="8" t="inlineStr">
        <is>
          <t>Emiliano Merriweather</t>
        </is>
      </c>
      <c r="F8926" s="11" t="n">
        <v>2022</v>
      </c>
      <c r="G8926" s="8" t="inlineStr">
        <is>
          <t>Mercedes-Benz</t>
        </is>
      </c>
      <c r="H8926" s="8" t="inlineStr">
        <is>
          <t>AMG GT</t>
        </is>
      </c>
      <c r="I8926" s="8" t="inlineStr">
        <is>
          <t>CYNYL3LUZM1PMUX2N</t>
        </is>
      </c>
      <c r="J8926" s="8" t="inlineStr">
        <is>
          <t>02 - Sports / GT</t>
        </is>
      </c>
      <c r="K8926" s="12" t="n">
        <v>670000</v>
      </c>
      <c r="L8926" s="8" t="inlineStr">
        <is>
          <t>Pennsylvania</t>
        </is>
      </c>
      <c r="M8926" s="13" t="n">
        <v>8216.98</v>
      </c>
      <c r="N8926" s="13" t="n">
        <v>6284.35</v>
      </c>
      <c r="O8926" s="8" t="n"/>
    </row>
    <row r="8927">
      <c r="A8927" s="8" t="inlineStr">
        <is>
          <t>CANON-202606-008855</t>
        </is>
      </c>
      <c r="B8927" s="9" t="inlineStr">
        <is>
          <t>2026-06</t>
        </is>
      </c>
      <c r="C8927" s="10" t="n">
        <v>46183</v>
      </c>
      <c r="D8927" s="9" t="inlineStr">
        <is>
          <t>Bound</t>
        </is>
      </c>
      <c r="E8927" s="8" t="inlineStr">
        <is>
          <t>Priya Castellanos</t>
        </is>
      </c>
      <c r="F8927" s="11" t="n">
        <v>1974</v>
      </c>
      <c r="G8927" s="8" t="inlineStr">
        <is>
          <t>BMW</t>
        </is>
      </c>
      <c r="H8927" s="8" t="inlineStr">
        <is>
          <t>M8 Competition</t>
        </is>
      </c>
      <c r="I8927" s="8" t="inlineStr">
        <is>
          <t>VGSF3RZ3SAZCZE0YT</t>
        </is>
      </c>
      <c r="J8927" s="8" t="inlineStr">
        <is>
          <t>02 - Sports / GT</t>
        </is>
      </c>
      <c r="K8927" s="12" t="n">
        <v>865000</v>
      </c>
      <c r="L8927" s="8" t="inlineStr">
        <is>
          <t>New Jersey</t>
        </is>
      </c>
      <c r="M8927" s="13" t="n">
        <v>9653.73</v>
      </c>
      <c r="N8927" s="13" t="n">
        <v>7383.17</v>
      </c>
      <c r="O8927" s="8" t="n"/>
    </row>
    <row r="8928">
      <c r="A8928" s="8" t="inlineStr">
        <is>
          <t>CANON-202606-008856</t>
        </is>
      </c>
      <c r="B8928" s="9" t="inlineStr">
        <is>
          <t>2026-06</t>
        </is>
      </c>
      <c r="C8928" s="10" t="n">
        <v>46197</v>
      </c>
      <c r="D8928" s="9" t="inlineStr">
        <is>
          <t>Bound</t>
        </is>
      </c>
      <c r="E8928" s="8" t="inlineStr">
        <is>
          <t>Fenwick Underwood</t>
        </is>
      </c>
      <c r="F8928" s="11" t="n">
        <v>1981</v>
      </c>
      <c r="G8928" s="8" t="inlineStr">
        <is>
          <t>BMW</t>
        </is>
      </c>
      <c r="H8928" s="8" t="inlineStr">
        <is>
          <t>M8 Competition</t>
        </is>
      </c>
      <c r="I8928" s="8" t="inlineStr">
        <is>
          <t>82NMSNYPFMXEAG3BV</t>
        </is>
      </c>
      <c r="J8928" s="8" t="inlineStr">
        <is>
          <t>02 - Sports / GT</t>
        </is>
      </c>
      <c r="K8928" s="12" t="n">
        <v>565000</v>
      </c>
      <c r="L8928" s="8" t="inlineStr">
        <is>
          <t>Wisconsin</t>
        </is>
      </c>
      <c r="M8928" s="13" t="n">
        <v>8315.09</v>
      </c>
      <c r="N8928" s="13" t="n">
        <v>6359.38</v>
      </c>
      <c r="O8928" s="8" t="n"/>
    </row>
    <row r="8929">
      <c r="A8929" s="8" t="inlineStr">
        <is>
          <t>CANON-202606-008857</t>
        </is>
      </c>
      <c r="B8929" s="9" t="inlineStr">
        <is>
          <t>2026-06</t>
        </is>
      </c>
      <c r="C8929" s="10" t="n">
        <v>46202</v>
      </c>
      <c r="D8929" s="9" t="inlineStr">
        <is>
          <t>Bound</t>
        </is>
      </c>
      <c r="E8929" s="8" t="inlineStr">
        <is>
          <t>Priya Larsson</t>
        </is>
      </c>
      <c r="F8929" s="11" t="n">
        <v>1985</v>
      </c>
      <c r="G8929" s="8" t="inlineStr">
        <is>
          <t>Icon</t>
        </is>
      </c>
      <c r="H8929" s="8" t="inlineStr">
        <is>
          <t>Derelict</t>
        </is>
      </c>
      <c r="I8929" s="8" t="inlineStr">
        <is>
          <t>T1DF1R89S2119K6XJ</t>
        </is>
      </c>
      <c r="J8929" s="8" t="inlineStr">
        <is>
          <t>11 - Restomod / Coachbuilt / Bespoke</t>
        </is>
      </c>
      <c r="K8929" s="12" t="n">
        <v>475000</v>
      </c>
      <c r="L8929" s="8" t="inlineStr">
        <is>
          <t>Texas</t>
        </is>
      </c>
      <c r="M8929" s="13" t="n">
        <v>9069.809999999999</v>
      </c>
      <c r="N8929" s="13" t="n">
        <v>6936.59</v>
      </c>
      <c r="O8929" s="8" t="n"/>
    </row>
    <row r="8930">
      <c r="A8930" s="8" t="inlineStr">
        <is>
          <t>CANON-202606-008858</t>
        </is>
      </c>
      <c r="B8930" s="9" t="inlineStr">
        <is>
          <t>2026-06</t>
        </is>
      </c>
      <c r="C8930" s="10" t="n">
        <v>46200</v>
      </c>
      <c r="D8930" s="9" t="inlineStr">
        <is>
          <t>Bound</t>
        </is>
      </c>
      <c r="E8930" s="8" t="inlineStr">
        <is>
          <t>Delphine Merriweather</t>
        </is>
      </c>
      <c r="F8930" s="11" t="n">
        <v>1968</v>
      </c>
      <c r="G8930" s="8" t="inlineStr">
        <is>
          <t>Maserati</t>
        </is>
      </c>
      <c r="H8930" s="8" t="inlineStr">
        <is>
          <t>GranTurismo</t>
        </is>
      </c>
      <c r="I8930" s="8" t="inlineStr">
        <is>
          <t>3X87LHZ474XJ7HYP3</t>
        </is>
      </c>
      <c r="J8930" s="8" t="inlineStr">
        <is>
          <t>02 - Sports / GT</t>
        </is>
      </c>
      <c r="K8930" s="12" t="n">
        <v>415000</v>
      </c>
      <c r="L8930" s="8" t="inlineStr">
        <is>
          <t>Utah</t>
        </is>
      </c>
      <c r="M8930" s="13" t="n">
        <v>7928.07</v>
      </c>
      <c r="N8930" s="13" t="n">
        <v>6063.39</v>
      </c>
      <c r="O8930" s="8" t="n"/>
    </row>
    <row r="8931">
      <c r="A8931" s="8" t="inlineStr">
        <is>
          <t>CANON-202606-008859</t>
        </is>
      </c>
      <c r="B8931" s="9" t="inlineStr">
        <is>
          <t>2026-06</t>
        </is>
      </c>
      <c r="C8931" s="10" t="n">
        <v>46194</v>
      </c>
      <c r="D8931" s="9" t="inlineStr">
        <is>
          <t>Bound</t>
        </is>
      </c>
      <c r="E8931" s="8" t="inlineStr">
        <is>
          <t>Marisol Kingsford</t>
        </is>
      </c>
      <c r="F8931" s="11" t="n">
        <v>1994</v>
      </c>
      <c r="G8931" s="8" t="inlineStr">
        <is>
          <t>Ferrari</t>
        </is>
      </c>
      <c r="H8931" s="8" t="inlineStr">
        <is>
          <t>296 GTB</t>
        </is>
      </c>
      <c r="I8931" s="8" t="inlineStr">
        <is>
          <t>DVD0DUG58LUYJ3T21</t>
        </is>
      </c>
      <c r="J8931" s="8" t="inlineStr">
        <is>
          <t>03 - Supercar</t>
        </is>
      </c>
      <c r="K8931" s="12" t="n">
        <v>445000</v>
      </c>
      <c r="L8931" s="8" t="inlineStr">
        <is>
          <t>California</t>
        </is>
      </c>
      <c r="M8931" s="13" t="n">
        <v>13035.14</v>
      </c>
      <c r="N8931" s="13" t="n">
        <v>9969.280000000001</v>
      </c>
      <c r="O8931" s="8" t="n"/>
    </row>
    <row r="8932">
      <c r="A8932" s="8" t="inlineStr">
        <is>
          <t>CANON-202606-008860</t>
        </is>
      </c>
      <c r="B8932" s="9" t="inlineStr">
        <is>
          <t>2026-06</t>
        </is>
      </c>
      <c r="C8932" s="10" t="n">
        <v>46175</v>
      </c>
      <c r="D8932" s="9" t="inlineStr">
        <is>
          <t>Bound</t>
        </is>
      </c>
      <c r="E8932" s="8" t="inlineStr">
        <is>
          <t>Everett Ashcombe</t>
        </is>
      </c>
      <c r="F8932" s="11" t="n">
        <v>2014</v>
      </c>
      <c r="G8932" s="8" t="inlineStr">
        <is>
          <t>Aston Martin</t>
        </is>
      </c>
      <c r="H8932" s="8" t="inlineStr">
        <is>
          <t>DB12</t>
        </is>
      </c>
      <c r="I8932" s="8" t="inlineStr">
        <is>
          <t>1SBAUWDW7Z144YU2W</t>
        </is>
      </c>
      <c r="J8932" s="8" t="inlineStr">
        <is>
          <t>02 - Sports / GT</t>
        </is>
      </c>
      <c r="K8932" s="12" t="n">
        <v>1025000</v>
      </c>
      <c r="L8932" s="8" t="inlineStr">
        <is>
          <t>Pennsylvania</t>
        </is>
      </c>
      <c r="M8932" s="13" t="n">
        <v>10636.79</v>
      </c>
      <c r="N8932" s="13" t="n">
        <v>8135.02</v>
      </c>
      <c r="O8932" s="8" t="n"/>
    </row>
    <row r="8933">
      <c r="A8933" s="8" t="inlineStr">
        <is>
          <t>CANON-202606-008861</t>
        </is>
      </c>
      <c r="B8933" s="9" t="inlineStr">
        <is>
          <t>2026-06</t>
        </is>
      </c>
      <c r="C8933" s="10" t="n">
        <v>46181</v>
      </c>
      <c r="D8933" s="9" t="inlineStr">
        <is>
          <t>Bound</t>
        </is>
      </c>
      <c r="E8933" s="8" t="inlineStr">
        <is>
          <t>Lorenzo Chattopadhyay</t>
        </is>
      </c>
      <c r="F8933" s="11" t="n">
        <v>1988</v>
      </c>
      <c r="G8933" s="8" t="inlineStr">
        <is>
          <t>Aston Martin</t>
        </is>
      </c>
      <c r="H8933" s="8" t="inlineStr">
        <is>
          <t>DB12</t>
        </is>
      </c>
      <c r="I8933" s="8" t="inlineStr">
        <is>
          <t>D7YF0NK14J5JSDS52</t>
        </is>
      </c>
      <c r="J8933" s="8" t="inlineStr">
        <is>
          <t>02 - Sports / GT</t>
        </is>
      </c>
      <c r="K8933" s="12" t="n">
        <v>170000</v>
      </c>
      <c r="L8933" s="8" t="inlineStr">
        <is>
          <t>Kansas</t>
        </is>
      </c>
      <c r="M8933" s="13" t="n">
        <v>2862.42</v>
      </c>
      <c r="N8933" s="13" t="n">
        <v>2189.18</v>
      </c>
      <c r="O8933" s="8" t="n"/>
    </row>
    <row r="8934">
      <c r="A8934" s="8" t="inlineStr">
        <is>
          <t>CANON-202606-008862</t>
        </is>
      </c>
      <c r="B8934" s="9" t="inlineStr">
        <is>
          <t>2026-06</t>
        </is>
      </c>
      <c r="C8934" s="10" t="n">
        <v>46176</v>
      </c>
      <c r="D8934" s="9" t="inlineStr">
        <is>
          <t>Bound</t>
        </is>
      </c>
      <c r="E8934" s="8" t="inlineStr">
        <is>
          <t>Ottilie Merriweather</t>
        </is>
      </c>
      <c r="F8934" s="11" t="n">
        <v>1986</v>
      </c>
      <c r="G8934" s="8" t="inlineStr">
        <is>
          <t>Mercedes-Benz</t>
        </is>
      </c>
      <c r="H8934" s="8" t="inlineStr">
        <is>
          <t>AMG GT</t>
        </is>
      </c>
      <c r="I8934" s="8" t="inlineStr">
        <is>
          <t>LLS0X81U9DYCKKYUD</t>
        </is>
      </c>
      <c r="J8934" s="8" t="inlineStr">
        <is>
          <t>02 - Sports / GT</t>
        </is>
      </c>
      <c r="K8934" s="12" t="n">
        <v>450000</v>
      </c>
      <c r="L8934" s="8" t="inlineStr">
        <is>
          <t>Michigan</t>
        </is>
      </c>
      <c r="M8934" s="13" t="n">
        <v>9870.280000000001</v>
      </c>
      <c r="N8934" s="13" t="n">
        <v>7548.79</v>
      </c>
      <c r="O8934" s="8" t="n"/>
    </row>
    <row r="8935">
      <c r="A8935" s="8" t="inlineStr">
        <is>
          <t>CANON-202606-008864</t>
        </is>
      </c>
      <c r="B8935" s="9" t="inlineStr">
        <is>
          <t>2026-06</t>
        </is>
      </c>
      <c r="C8935" s="10" t="n">
        <v>46203</v>
      </c>
      <c r="D8935" s="9" t="inlineStr">
        <is>
          <t>Bound</t>
        </is>
      </c>
      <c r="E8935" s="8" t="inlineStr">
        <is>
          <t>Anouk Blackwood</t>
        </is>
      </c>
      <c r="F8935" s="11" t="n">
        <v>1991</v>
      </c>
      <c r="G8935" s="8" t="inlineStr">
        <is>
          <t>Ferrari</t>
        </is>
      </c>
      <c r="H8935" s="8" t="inlineStr">
        <is>
          <t>296 GTB</t>
        </is>
      </c>
      <c r="I8935" s="8" t="inlineStr">
        <is>
          <t>FGEA857P20BBCVRJR</t>
        </is>
      </c>
      <c r="J8935" s="8" t="inlineStr">
        <is>
          <t>03 - Supercar</t>
        </is>
      </c>
      <c r="K8935" s="12" t="n">
        <v>305000</v>
      </c>
      <c r="L8935" s="8" t="inlineStr">
        <is>
          <t>Kansas</t>
        </is>
      </c>
      <c r="M8935" s="13" t="n">
        <v>6419.39</v>
      </c>
      <c r="N8935" s="13" t="n">
        <v>4909.55</v>
      </c>
      <c r="O8935" s="8" t="n"/>
    </row>
    <row r="8936">
      <c r="A8936" s="8" t="inlineStr">
        <is>
          <t>CANON-202606-008865</t>
        </is>
      </c>
      <c r="B8936" s="9" t="inlineStr">
        <is>
          <t>2026-06</t>
        </is>
      </c>
      <c r="C8936" s="10" t="n">
        <v>46187</v>
      </c>
      <c r="D8936" s="9" t="inlineStr">
        <is>
          <t>Bound</t>
        </is>
      </c>
      <c r="E8936" s="8" t="inlineStr">
        <is>
          <t>Priya Fairweather</t>
        </is>
      </c>
      <c r="F8936" s="11" t="n">
        <v>2022</v>
      </c>
      <c r="G8936" s="8" t="inlineStr">
        <is>
          <t>Porsche</t>
        </is>
      </c>
      <c r="H8936" s="8" t="inlineStr">
        <is>
          <t>911 Turbo S</t>
        </is>
      </c>
      <c r="I8936" s="8" t="inlineStr">
        <is>
          <t>YE0PSHVF3XTPWZXS1</t>
        </is>
      </c>
      <c r="J8936" s="8" t="inlineStr">
        <is>
          <t>02 - Sports / GT</t>
        </is>
      </c>
      <c r="K8936" s="12" t="n">
        <v>255000</v>
      </c>
      <c r="L8936" s="8" t="inlineStr">
        <is>
          <t>South Carolina</t>
        </is>
      </c>
      <c r="M8936" s="13" t="n">
        <v>4474.53</v>
      </c>
      <c r="N8936" s="13" t="n">
        <v>3422.12</v>
      </c>
      <c r="O8936" s="8" t="n"/>
    </row>
    <row r="8937">
      <c r="A8937" s="8" t="inlineStr">
        <is>
          <t>CANON-202606-008866</t>
        </is>
      </c>
      <c r="B8937" s="9" t="inlineStr">
        <is>
          <t>2026-06</t>
        </is>
      </c>
      <c r="C8937" s="10" t="n">
        <v>46187</v>
      </c>
      <c r="D8937" s="9" t="inlineStr">
        <is>
          <t>Bound</t>
        </is>
      </c>
      <c r="E8937" s="8" t="inlineStr">
        <is>
          <t>Emiliano Merriweather</t>
        </is>
      </c>
      <c r="F8937" s="11" t="n">
        <v>1994</v>
      </c>
      <c r="G8937" s="8" t="inlineStr">
        <is>
          <t>Maserati</t>
        </is>
      </c>
      <c r="H8937" s="8" t="inlineStr">
        <is>
          <t>GranTurismo</t>
        </is>
      </c>
      <c r="I8937" s="8" t="inlineStr">
        <is>
          <t>64JZEZFREFCHS90J9</t>
        </is>
      </c>
      <c r="J8937" s="8" t="inlineStr">
        <is>
          <t>02 - Sports / GT</t>
        </is>
      </c>
      <c r="K8937" s="12" t="n">
        <v>645000</v>
      </c>
      <c r="L8937" s="8" t="inlineStr">
        <is>
          <t>Connecticut</t>
        </is>
      </c>
      <c r="M8937" s="13" t="n">
        <v>8859.620000000001</v>
      </c>
      <c r="N8937" s="13" t="n">
        <v>6775.84</v>
      </c>
      <c r="O8937" s="8" t="n"/>
    </row>
    <row r="8938">
      <c r="A8938" s="8" t="inlineStr">
        <is>
          <t>CANON-202606-008867</t>
        </is>
      </c>
      <c r="B8938" s="9" t="inlineStr">
        <is>
          <t>2026-06</t>
        </is>
      </c>
      <c r="C8938" s="10" t="n">
        <v>46178</v>
      </c>
      <c r="D8938" s="9" t="inlineStr">
        <is>
          <t>Bound</t>
        </is>
      </c>
      <c r="E8938" s="8" t="inlineStr">
        <is>
          <t>Aurelio Montoya</t>
        </is>
      </c>
      <c r="F8938" s="11" t="n">
        <v>1994</v>
      </c>
      <c r="G8938" s="8" t="inlineStr">
        <is>
          <t>Porsche</t>
        </is>
      </c>
      <c r="H8938" s="8" t="inlineStr">
        <is>
          <t>911 Turbo S</t>
        </is>
      </c>
      <c r="I8938" s="8" t="inlineStr">
        <is>
          <t>5DR3ET98BR80C9YYR</t>
        </is>
      </c>
      <c r="J8938" s="8" t="inlineStr">
        <is>
          <t>02 - Sports / GT</t>
        </is>
      </c>
      <c r="K8938" s="12" t="n">
        <v>1390000</v>
      </c>
      <c r="L8938" s="8" t="inlineStr">
        <is>
          <t>Nevada</t>
        </is>
      </c>
      <c r="M8938" s="13" t="n">
        <v>16876.7</v>
      </c>
      <c r="N8938" s="13" t="n">
        <v>12907.3</v>
      </c>
      <c r="O8938" s="8" t="n"/>
    </row>
    <row r="8939">
      <c r="A8939" s="8" t="inlineStr">
        <is>
          <t>CANON-202606-008868</t>
        </is>
      </c>
      <c r="B8939" s="9" t="inlineStr">
        <is>
          <t>2026-06</t>
        </is>
      </c>
      <c r="C8939" s="10" t="n">
        <v>46191</v>
      </c>
      <c r="D8939" s="9" t="inlineStr">
        <is>
          <t>Bound</t>
        </is>
      </c>
      <c r="E8939" s="8" t="inlineStr">
        <is>
          <t>Horace Whitlock</t>
        </is>
      </c>
      <c r="F8939" s="11" t="n">
        <v>2014</v>
      </c>
      <c r="G8939" s="8" t="inlineStr">
        <is>
          <t>Mercedes-Benz</t>
        </is>
      </c>
      <c r="H8939" s="8" t="inlineStr">
        <is>
          <t>AMG GT</t>
        </is>
      </c>
      <c r="I8939" s="8" t="inlineStr">
        <is>
          <t>GN3A5SX09ZWPT68U2</t>
        </is>
      </c>
      <c r="J8939" s="8" t="inlineStr">
        <is>
          <t>02 - Sports / GT</t>
        </is>
      </c>
      <c r="K8939" s="12" t="n">
        <v>295000</v>
      </c>
      <c r="L8939" s="8" t="inlineStr">
        <is>
          <t>New York</t>
        </is>
      </c>
      <c r="M8939" s="13" t="n">
        <v>5343.4</v>
      </c>
      <c r="N8939" s="13" t="n">
        <v>4086.63</v>
      </c>
      <c r="O8939" s="8" t="n"/>
    </row>
    <row r="8940">
      <c r="A8940" s="8" t="inlineStr">
        <is>
          <t>CANON-202606-008872</t>
        </is>
      </c>
      <c r="B8940" s="9" t="inlineStr">
        <is>
          <t>2026-06</t>
        </is>
      </c>
      <c r="C8940" s="10" t="n">
        <v>46179</v>
      </c>
      <c r="D8940" s="9" t="inlineStr">
        <is>
          <t>Bound</t>
        </is>
      </c>
      <c r="E8940" s="8" t="inlineStr">
        <is>
          <t>Aurelio Larsson</t>
        </is>
      </c>
      <c r="F8940" s="11" t="n">
        <v>2006</v>
      </c>
      <c r="G8940" s="8" t="inlineStr">
        <is>
          <t>Lamborghini</t>
        </is>
      </c>
      <c r="H8940" s="8" t="inlineStr">
        <is>
          <t>Huracan EVO</t>
        </is>
      </c>
      <c r="I8940" s="8" t="inlineStr">
        <is>
          <t>SRBAV8ZU99T9F89KR</t>
        </is>
      </c>
      <c r="J8940" s="8" t="inlineStr">
        <is>
          <t>03 - Supercar</t>
        </is>
      </c>
      <c r="K8940" s="12" t="n">
        <v>690000</v>
      </c>
      <c r="L8940" s="8" t="inlineStr">
        <is>
          <t>Arkansas</t>
        </is>
      </c>
      <c r="M8940" s="13" t="n">
        <v>17067.74</v>
      </c>
      <c r="N8940" s="13" t="n">
        <v>13053.41</v>
      </c>
      <c r="O8940" s="8" t="n"/>
    </row>
    <row r="8941">
      <c r="A8941" s="8" t="inlineStr">
        <is>
          <t>CANON-202606-008873</t>
        </is>
      </c>
      <c r="B8941" s="9" t="inlineStr">
        <is>
          <t>2026-06</t>
        </is>
      </c>
      <c r="C8941" s="10" t="n">
        <v>46181</v>
      </c>
      <c r="D8941" s="9" t="inlineStr">
        <is>
          <t>Bound</t>
        </is>
      </c>
      <c r="E8941" s="8" t="inlineStr">
        <is>
          <t>Delphine Nakashima</t>
        </is>
      </c>
      <c r="F8941" s="11" t="n">
        <v>2001</v>
      </c>
      <c r="G8941" s="8" t="inlineStr">
        <is>
          <t>Maserati</t>
        </is>
      </c>
      <c r="H8941" s="8" t="inlineStr">
        <is>
          <t>GranTurismo</t>
        </is>
      </c>
      <c r="I8941" s="8" t="inlineStr">
        <is>
          <t>3JA5SGJHALJ8AL1GH</t>
        </is>
      </c>
      <c r="J8941" s="8" t="inlineStr">
        <is>
          <t>02 - Sports / GT</t>
        </is>
      </c>
      <c r="K8941" s="12" t="n">
        <v>220000</v>
      </c>
      <c r="L8941" s="8" t="inlineStr">
        <is>
          <t>California</t>
        </is>
      </c>
      <c r="M8941" s="13" t="n">
        <v>5155.47</v>
      </c>
      <c r="N8941" s="13" t="n">
        <v>3942.9</v>
      </c>
      <c r="O8941" s="8" t="n"/>
    </row>
    <row r="8942">
      <c r="A8942" s="8" t="inlineStr">
        <is>
          <t>CANON-202606-008874</t>
        </is>
      </c>
      <c r="B8942" s="9" t="inlineStr">
        <is>
          <t>2026-06</t>
        </is>
      </c>
      <c r="C8942" s="10" t="n">
        <v>46202</v>
      </c>
      <c r="D8942" s="9" t="inlineStr">
        <is>
          <t>Bound</t>
        </is>
      </c>
      <c r="E8942" s="8" t="inlineStr">
        <is>
          <t>Ingrid Vasquez</t>
        </is>
      </c>
      <c r="F8942" s="11" t="n">
        <v>1975</v>
      </c>
      <c r="G8942" s="8" t="inlineStr">
        <is>
          <t>BMW</t>
        </is>
      </c>
      <c r="H8942" s="8" t="inlineStr">
        <is>
          <t>M8 Competition</t>
        </is>
      </c>
      <c r="I8942" s="8" t="inlineStr">
        <is>
          <t>V4758ATVEE1KZHJ8V</t>
        </is>
      </c>
      <c r="J8942" s="8" t="inlineStr">
        <is>
          <t>02 - Sports / GT</t>
        </is>
      </c>
      <c r="K8942" s="12" t="n">
        <v>360000</v>
      </c>
      <c r="L8942" s="8" t="inlineStr">
        <is>
          <t>Georgia</t>
        </is>
      </c>
      <c r="M8942" s="13" t="n">
        <v>5705.66</v>
      </c>
      <c r="N8942" s="13" t="n">
        <v>4363.69</v>
      </c>
      <c r="O8942" s="8" t="n"/>
    </row>
    <row r="8943">
      <c r="A8943" s="8" t="inlineStr">
        <is>
          <t>CANON-202606-008875</t>
        </is>
      </c>
      <c r="B8943" s="9" t="inlineStr">
        <is>
          <t>2026-06</t>
        </is>
      </c>
      <c r="C8943" s="10" t="n">
        <v>46197</v>
      </c>
      <c r="D8943" s="9" t="inlineStr">
        <is>
          <t>Bound</t>
        </is>
      </c>
      <c r="E8943" s="8" t="inlineStr">
        <is>
          <t>Everett Castellanos</t>
        </is>
      </c>
      <c r="F8943" s="11" t="n">
        <v>1969</v>
      </c>
      <c r="G8943" s="8" t="inlineStr">
        <is>
          <t>Aston Martin</t>
        </is>
      </c>
      <c r="H8943" s="8" t="inlineStr">
        <is>
          <t>DB12</t>
        </is>
      </c>
      <c r="I8943" s="8" t="inlineStr">
        <is>
          <t>0L0ER4EZNHZGMH88N</t>
        </is>
      </c>
      <c r="J8943" s="8" t="inlineStr">
        <is>
          <t>02 - Sports / GT</t>
        </is>
      </c>
      <c r="K8943" s="12" t="n">
        <v>390000</v>
      </c>
      <c r="L8943" s="8" t="inlineStr">
        <is>
          <t>Iowa</t>
        </is>
      </c>
      <c r="M8943" s="13" t="n">
        <v>6070.75</v>
      </c>
      <c r="N8943" s="13" t="n">
        <v>4642.91</v>
      </c>
      <c r="O8943" s="8" t="n"/>
    </row>
    <row r="8944">
      <c r="A8944" s="8" t="inlineStr">
        <is>
          <t>CANON-202606-008877</t>
        </is>
      </c>
      <c r="B8944" s="9" t="inlineStr">
        <is>
          <t>2026-06</t>
        </is>
      </c>
      <c r="C8944" s="10" t="n">
        <v>46189</v>
      </c>
      <c r="D8944" s="9" t="inlineStr">
        <is>
          <t>Bound</t>
        </is>
      </c>
      <c r="E8944" s="8" t="inlineStr">
        <is>
          <t>Ottilie Whitlock</t>
        </is>
      </c>
      <c r="F8944" s="11" t="n">
        <v>1976</v>
      </c>
      <c r="G8944" s="8" t="inlineStr">
        <is>
          <t>Ferrari</t>
        </is>
      </c>
      <c r="H8944" s="8" t="inlineStr">
        <is>
          <t>275 GTB/4</t>
        </is>
      </c>
      <c r="I8944" s="8" t="inlineStr">
        <is>
          <t>Y76SNWM0EA2C6L8V3</t>
        </is>
      </c>
      <c r="J8944" s="8" t="inlineStr">
        <is>
          <t>07 - Post-War Classic (1946-1972)</t>
        </is>
      </c>
      <c r="K8944" s="12" t="n">
        <v>500000</v>
      </c>
      <c r="L8944" s="8" t="inlineStr">
        <is>
          <t>Arkansas</t>
        </is>
      </c>
      <c r="M8944" s="13" t="n">
        <v>5598.11</v>
      </c>
      <c r="N8944" s="13" t="n">
        <v>4281.43</v>
      </c>
      <c r="O8944" s="8" t="n"/>
    </row>
    <row r="8945">
      <c r="A8945" s="8" t="inlineStr">
        <is>
          <t>CANON-202606-008879</t>
        </is>
      </c>
      <c r="B8945" s="9" t="inlineStr">
        <is>
          <t>2026-06</t>
        </is>
      </c>
      <c r="C8945" s="10" t="n">
        <v>46202</v>
      </c>
      <c r="D8945" s="9" t="inlineStr">
        <is>
          <t>Bound</t>
        </is>
      </c>
      <c r="E8945" s="8" t="inlineStr">
        <is>
          <t>Delphine Chattopadhyay</t>
        </is>
      </c>
      <c r="F8945" s="11" t="n">
        <v>1982</v>
      </c>
      <c r="G8945" s="8" t="inlineStr">
        <is>
          <t>Aston Martin</t>
        </is>
      </c>
      <c r="H8945" s="8" t="inlineStr">
        <is>
          <t>DB12</t>
        </is>
      </c>
      <c r="I8945" s="8" t="inlineStr">
        <is>
          <t>8HGWKGK775KCUHBV3</t>
        </is>
      </c>
      <c r="J8945" s="8" t="inlineStr">
        <is>
          <t>02 - Sports / GT</t>
        </is>
      </c>
      <c r="K8945" s="12" t="n">
        <v>480000</v>
      </c>
      <c r="L8945" s="8" t="inlineStr">
        <is>
          <t>Rhode Island</t>
        </is>
      </c>
      <c r="M8945" s="13" t="n">
        <v>9305.66</v>
      </c>
      <c r="N8945" s="13" t="n">
        <v>7116.97</v>
      </c>
      <c r="O8945" s="8" t="n"/>
    </row>
    <row r="8946">
      <c r="A8946" s="8" t="inlineStr">
        <is>
          <t>CANON-202606-008880</t>
        </is>
      </c>
      <c r="B8946" s="9" t="inlineStr">
        <is>
          <t>2026-06</t>
        </is>
      </c>
      <c r="C8946" s="10" t="n">
        <v>46196</v>
      </c>
      <c r="D8946" s="9" t="inlineStr">
        <is>
          <t>Bound</t>
        </is>
      </c>
      <c r="E8946" s="8" t="inlineStr">
        <is>
          <t>Ingrid Ashcombe</t>
        </is>
      </c>
      <c r="F8946" s="11" t="n">
        <v>1967</v>
      </c>
      <c r="G8946" s="8" t="inlineStr">
        <is>
          <t>Maserati</t>
        </is>
      </c>
      <c r="H8946" s="8" t="inlineStr">
        <is>
          <t>GranTurismo</t>
        </is>
      </c>
      <c r="I8946" s="8" t="inlineStr">
        <is>
          <t>CGVZ2SN6D9RA6GJB6</t>
        </is>
      </c>
      <c r="J8946" s="8" t="inlineStr">
        <is>
          <t>02 - Sports / GT</t>
        </is>
      </c>
      <c r="K8946" s="12" t="n">
        <v>275000</v>
      </c>
      <c r="L8946" s="8" t="inlineStr">
        <is>
          <t>Minnesota</t>
        </is>
      </c>
      <c r="M8946" s="13" t="n">
        <v>5136.79</v>
      </c>
      <c r="N8946" s="13" t="n">
        <v>3928.62</v>
      </c>
      <c r="O8946" s="8" t="n"/>
    </row>
    <row r="8947">
      <c r="A8947" s="8" t="inlineStr">
        <is>
          <t>CANON-202606-008882</t>
        </is>
      </c>
      <c r="B8947" s="9" t="inlineStr">
        <is>
          <t>2026-06</t>
        </is>
      </c>
      <c r="C8947" s="10" t="n">
        <v>46188</v>
      </c>
      <c r="D8947" s="9" t="inlineStr">
        <is>
          <t>Bound</t>
        </is>
      </c>
      <c r="E8947" s="8" t="inlineStr">
        <is>
          <t>Horace Ashcombe</t>
        </is>
      </c>
      <c r="F8947" s="11" t="n">
        <v>1991</v>
      </c>
      <c r="G8947" s="8" t="inlineStr">
        <is>
          <t>Aston Martin</t>
        </is>
      </c>
      <c r="H8947" s="8" t="inlineStr">
        <is>
          <t>DB5</t>
        </is>
      </c>
      <c r="I8947" s="8" t="inlineStr">
        <is>
          <t>GT4PXG803KE7M0MPG</t>
        </is>
      </c>
      <c r="J8947" s="8" t="inlineStr">
        <is>
          <t>07 - Post-War Classic (1946-1972)</t>
        </is>
      </c>
      <c r="K8947" s="12" t="n">
        <v>950000</v>
      </c>
      <c r="L8947" s="8" t="inlineStr">
        <is>
          <t>Ohio</t>
        </is>
      </c>
      <c r="M8947" s="13" t="n">
        <v>10713.49</v>
      </c>
      <c r="N8947" s="13" t="n">
        <v>8193.68</v>
      </c>
      <c r="O8947" s="8" t="n"/>
    </row>
    <row r="8948">
      <c r="A8948" s="8" t="inlineStr">
        <is>
          <t>CANON-202606-008884</t>
        </is>
      </c>
      <c r="B8948" s="9" t="inlineStr">
        <is>
          <t>2026-06</t>
        </is>
      </c>
      <c r="C8948" s="10" t="n">
        <v>46202</v>
      </c>
      <c r="D8948" s="9" t="inlineStr">
        <is>
          <t>Bound</t>
        </is>
      </c>
      <c r="E8948" s="8" t="inlineStr">
        <is>
          <t>Delphine Blackwood</t>
        </is>
      </c>
      <c r="F8948" s="11" t="n">
        <v>2024</v>
      </c>
      <c r="G8948" s="8" t="inlineStr">
        <is>
          <t>Ferrari</t>
        </is>
      </c>
      <c r="H8948" s="8" t="inlineStr">
        <is>
          <t>275 GTB/4</t>
        </is>
      </c>
      <c r="I8948" s="8" t="inlineStr">
        <is>
          <t>CVS7LDJ9JGJ5KUE4V</t>
        </is>
      </c>
      <c r="J8948" s="8" t="inlineStr">
        <is>
          <t>07 - Post-War Classic (1946-1972)</t>
        </is>
      </c>
      <c r="K8948" s="12" t="n">
        <v>1190000</v>
      </c>
      <c r="L8948" s="8" t="inlineStr">
        <is>
          <t>Colorado</t>
        </is>
      </c>
      <c r="M8948" s="13" t="n">
        <v>9385.280000000001</v>
      </c>
      <c r="N8948" s="13" t="n">
        <v>7177.86</v>
      </c>
      <c r="O8948" s="8" t="n"/>
    </row>
    <row r="8949">
      <c r="A8949" s="8" t="inlineStr">
        <is>
          <t>CANON-202606-008885</t>
        </is>
      </c>
      <c r="B8949" s="9" t="inlineStr">
        <is>
          <t>2026-06</t>
        </is>
      </c>
      <c r="C8949" s="10" t="n">
        <v>46202</v>
      </c>
      <c r="D8949" s="9" t="inlineStr">
        <is>
          <t>Bound</t>
        </is>
      </c>
      <c r="E8949" s="8" t="inlineStr">
        <is>
          <t>Fitzgerald Pennington</t>
        </is>
      </c>
      <c r="F8949" s="11" t="n">
        <v>2024</v>
      </c>
      <c r="G8949" s="8" t="inlineStr">
        <is>
          <t>BMW</t>
        </is>
      </c>
      <c r="H8949" s="8" t="inlineStr">
        <is>
          <t>M8 Competition</t>
        </is>
      </c>
      <c r="I8949" s="8" t="inlineStr">
        <is>
          <t>7LNTHMYLE66PHS1EL</t>
        </is>
      </c>
      <c r="J8949" s="8" t="inlineStr">
        <is>
          <t>02 - Sports / GT</t>
        </is>
      </c>
      <c r="K8949" s="12" t="n">
        <v>865000</v>
      </c>
      <c r="L8949" s="8" t="inlineStr">
        <is>
          <t>Alaska</t>
        </is>
      </c>
      <c r="M8949" s="13" t="n">
        <v>12093.68</v>
      </c>
      <c r="N8949" s="13" t="n">
        <v>9249.25</v>
      </c>
      <c r="O8949" s="8" t="n"/>
    </row>
    <row r="8950">
      <c r="A8950" s="8" t="inlineStr">
        <is>
          <t>CANON-202606-008886</t>
        </is>
      </c>
      <c r="B8950" s="9" t="inlineStr">
        <is>
          <t>2026-06</t>
        </is>
      </c>
      <c r="C8950" s="10" t="n">
        <v>46187</v>
      </c>
      <c r="D8950" s="9" t="inlineStr">
        <is>
          <t>Bound</t>
        </is>
      </c>
      <c r="E8950" s="8" t="inlineStr">
        <is>
          <t>Anouk Merriweather</t>
        </is>
      </c>
      <c r="F8950" s="11" t="n">
        <v>1987</v>
      </c>
      <c r="G8950" s="8" t="inlineStr">
        <is>
          <t>Ferrari</t>
        </is>
      </c>
      <c r="H8950" s="8" t="inlineStr">
        <is>
          <t>SF90 Stradale</t>
        </is>
      </c>
      <c r="I8950" s="8" t="inlineStr">
        <is>
          <t>MYFJVH81RUG0M7MAM</t>
        </is>
      </c>
      <c r="J8950" s="8" t="inlineStr">
        <is>
          <t>03 - Supercar</t>
        </is>
      </c>
      <c r="K8950" s="12" t="n">
        <v>1040000</v>
      </c>
      <c r="L8950" s="8" t="inlineStr">
        <is>
          <t>California</t>
        </is>
      </c>
      <c r="M8950" s="13" t="n">
        <v>21192.45</v>
      </c>
      <c r="N8950" s="13" t="n">
        <v>16207.99</v>
      </c>
      <c r="O8950" s="8" t="n"/>
    </row>
    <row r="8951">
      <c r="A8951" s="8" t="inlineStr">
        <is>
          <t>CANON-202606-008887</t>
        </is>
      </c>
      <c r="B8951" s="9" t="inlineStr">
        <is>
          <t>2026-06</t>
        </is>
      </c>
      <c r="C8951" s="10" t="n">
        <v>46184</v>
      </c>
      <c r="D8951" s="9" t="inlineStr">
        <is>
          <t>Bound</t>
        </is>
      </c>
      <c r="E8951" s="8" t="inlineStr">
        <is>
          <t>Sunniva Okonkwo</t>
        </is>
      </c>
      <c r="F8951" s="11" t="n">
        <v>1989</v>
      </c>
      <c r="G8951" s="8" t="inlineStr">
        <is>
          <t>Aston Martin</t>
        </is>
      </c>
      <c r="H8951" s="8" t="inlineStr">
        <is>
          <t>DB12</t>
        </is>
      </c>
      <c r="I8951" s="8" t="inlineStr">
        <is>
          <t>HXYTRBFTDTLY95EJ6</t>
        </is>
      </c>
      <c r="J8951" s="8" t="inlineStr">
        <is>
          <t>02 - Sports / GT</t>
        </is>
      </c>
      <c r="K8951" s="12" t="n">
        <v>1020000</v>
      </c>
      <c r="L8951" s="8" t="inlineStr">
        <is>
          <t>Michigan</t>
        </is>
      </c>
      <c r="M8951" s="13" t="n">
        <v>16406.6</v>
      </c>
      <c r="N8951" s="13" t="n">
        <v>12547.77</v>
      </c>
      <c r="O8951" s="8" t="n"/>
    </row>
    <row r="8952">
      <c r="A8952" s="8" t="inlineStr">
        <is>
          <t>CANON-202606-008888</t>
        </is>
      </c>
      <c r="B8952" s="9" t="inlineStr">
        <is>
          <t>2026-06</t>
        </is>
      </c>
      <c r="C8952" s="10" t="n">
        <v>46201</v>
      </c>
      <c r="D8952" s="9" t="inlineStr">
        <is>
          <t>Bound</t>
        </is>
      </c>
      <c r="E8952" s="8" t="inlineStr">
        <is>
          <t>Leopold Delacroix</t>
        </is>
      </c>
      <c r="F8952" s="11" t="n">
        <v>2015</v>
      </c>
      <c r="G8952" s="8" t="inlineStr">
        <is>
          <t>Ferrari</t>
        </is>
      </c>
      <c r="H8952" s="8" t="inlineStr">
        <is>
          <t>275 GTB/4</t>
        </is>
      </c>
      <c r="I8952" s="8" t="inlineStr">
        <is>
          <t>4NEF02K4MRPMS715U</t>
        </is>
      </c>
      <c r="J8952" s="8" t="inlineStr">
        <is>
          <t>07 - Post-War Classic (1946-1972)</t>
        </is>
      </c>
      <c r="K8952" s="12" t="n">
        <v>350000</v>
      </c>
      <c r="L8952" s="8" t="inlineStr">
        <is>
          <t>Georgia</t>
        </is>
      </c>
      <c r="M8952" s="13" t="n">
        <v>3550.19</v>
      </c>
      <c r="N8952" s="13" t="n">
        <v>2715.19</v>
      </c>
      <c r="O8952" s="8" t="n"/>
    </row>
    <row r="8953">
      <c r="A8953" s="8" t="inlineStr">
        <is>
          <t>CANON-202606-008889</t>
        </is>
      </c>
      <c r="B8953" s="9" t="inlineStr">
        <is>
          <t>2026-06</t>
        </is>
      </c>
      <c r="C8953" s="10" t="n">
        <v>46181</v>
      </c>
      <c r="D8953" s="9" t="inlineStr">
        <is>
          <t>Bound</t>
        </is>
      </c>
      <c r="E8953" s="8" t="inlineStr">
        <is>
          <t>Callum Montoya</t>
        </is>
      </c>
      <c r="F8953" s="11" t="n">
        <v>1970</v>
      </c>
      <c r="G8953" s="8" t="inlineStr">
        <is>
          <t>Jaguar</t>
        </is>
      </c>
      <c r="H8953" s="8" t="inlineStr">
        <is>
          <t>E-Type Series 1</t>
        </is>
      </c>
      <c r="I8953" s="8" t="inlineStr">
        <is>
          <t>FPRMWVTVZJCM9UMD8</t>
        </is>
      </c>
      <c r="J8953" s="8" t="inlineStr">
        <is>
          <t>07 - Post-War Classic (1946-1972)</t>
        </is>
      </c>
      <c r="K8953" s="12" t="n">
        <v>570000</v>
      </c>
      <c r="L8953" s="8" t="inlineStr">
        <is>
          <t>Arizona</t>
        </is>
      </c>
      <c r="M8953" s="13" t="n">
        <v>4670.77</v>
      </c>
      <c r="N8953" s="13" t="n">
        <v>3572.2</v>
      </c>
      <c r="O8953" s="8" t="n"/>
    </row>
    <row r="8954">
      <c r="A8954" s="8" t="inlineStr">
        <is>
          <t>CANON-202606-008890</t>
        </is>
      </c>
      <c r="B8954" s="9" t="inlineStr">
        <is>
          <t>2026-06</t>
        </is>
      </c>
      <c r="C8954" s="10" t="n">
        <v>46182</v>
      </c>
      <c r="D8954" s="9" t="inlineStr">
        <is>
          <t>Bound</t>
        </is>
      </c>
      <c r="E8954" s="8" t="inlineStr">
        <is>
          <t>Ottilie Thistlewood</t>
        </is>
      </c>
      <c r="F8954" s="11" t="n">
        <v>1981</v>
      </c>
      <c r="G8954" s="8" t="inlineStr">
        <is>
          <t>BMW</t>
        </is>
      </c>
      <c r="H8954" s="8" t="inlineStr">
        <is>
          <t>M8 Competition</t>
        </is>
      </c>
      <c r="I8954" s="8" t="inlineStr">
        <is>
          <t>PUJF9TYMKL4WKTXKN</t>
        </is>
      </c>
      <c r="J8954" s="8" t="inlineStr">
        <is>
          <t>02 - Sports / GT</t>
        </is>
      </c>
      <c r="K8954" s="12" t="n">
        <v>515000</v>
      </c>
      <c r="L8954" s="8" t="inlineStr">
        <is>
          <t>Oregon</t>
        </is>
      </c>
      <c r="M8954" s="13" t="n">
        <v>7137.12</v>
      </c>
      <c r="N8954" s="13" t="n">
        <v>5458.47</v>
      </c>
      <c r="O8954" s="8" t="n"/>
    </row>
    <row r="8955">
      <c r="A8955" s="8" t="inlineStr">
        <is>
          <t>CANON-202606-008892</t>
        </is>
      </c>
      <c r="B8955" s="9" t="inlineStr">
        <is>
          <t>2026-06</t>
        </is>
      </c>
      <c r="C8955" s="10" t="n">
        <v>46177</v>
      </c>
      <c r="D8955" s="9" t="inlineStr">
        <is>
          <t>Bound</t>
        </is>
      </c>
      <c r="E8955" s="8" t="inlineStr">
        <is>
          <t>Aurelio Chattopadhyay</t>
        </is>
      </c>
      <c r="F8955" s="11" t="n">
        <v>2015</v>
      </c>
      <c r="G8955" s="8" t="inlineStr">
        <is>
          <t>Bentley</t>
        </is>
      </c>
      <c r="H8955" s="8" t="inlineStr">
        <is>
          <t>Continental GT</t>
        </is>
      </c>
      <c r="I8955" s="8" t="inlineStr">
        <is>
          <t>B9KB9E33Z80AHX19R</t>
        </is>
      </c>
      <c r="J8955" s="8" t="inlineStr">
        <is>
          <t>02 - Sports / GT</t>
        </is>
      </c>
      <c r="K8955" s="12" t="n">
        <v>555000</v>
      </c>
      <c r="L8955" s="8" t="inlineStr">
        <is>
          <t>Maine</t>
        </is>
      </c>
      <c r="M8955" s="13" t="n">
        <v>7351.13</v>
      </c>
      <c r="N8955" s="13" t="n">
        <v>5622.14</v>
      </c>
      <c r="O8955" s="8" t="n"/>
    </row>
    <row r="8956">
      <c r="A8956" s="8" t="inlineStr">
        <is>
          <t>CANON-202606-008893</t>
        </is>
      </c>
      <c r="B8956" s="9" t="inlineStr">
        <is>
          <t>2026-06</t>
        </is>
      </c>
      <c r="C8956" s="10" t="n">
        <v>46192</v>
      </c>
      <c r="D8956" s="9" t="inlineStr">
        <is>
          <t>Bound</t>
        </is>
      </c>
      <c r="E8956" s="8" t="inlineStr">
        <is>
          <t>Cassius Chattopadhyay</t>
        </is>
      </c>
      <c r="F8956" s="11" t="n">
        <v>2017</v>
      </c>
      <c r="G8956" s="8" t="inlineStr">
        <is>
          <t>Ferrari</t>
        </is>
      </c>
      <c r="H8956" s="8" t="inlineStr">
        <is>
          <t>275 GTB/4</t>
        </is>
      </c>
      <c r="I8956" s="8" t="inlineStr">
        <is>
          <t>5MX8KVNKJP2ES1M38</t>
        </is>
      </c>
      <c r="J8956" s="8" t="inlineStr">
        <is>
          <t>07 - Post-War Classic (1946-1972)</t>
        </is>
      </c>
      <c r="K8956" s="12" t="n">
        <v>565000</v>
      </c>
      <c r="L8956" s="8" t="inlineStr">
        <is>
          <t>North Dakota</t>
        </is>
      </c>
      <c r="M8956" s="13" t="n">
        <v>4675.64</v>
      </c>
      <c r="N8956" s="13" t="n">
        <v>3575.93</v>
      </c>
      <c r="O8956" s="8" t="n"/>
    </row>
    <row r="8957">
      <c r="A8957" s="8" t="inlineStr">
        <is>
          <t>CANON-202606-008894</t>
        </is>
      </c>
      <c r="B8957" s="9" t="inlineStr">
        <is>
          <t>2026-06</t>
        </is>
      </c>
      <c r="C8957" s="10" t="n">
        <v>46196</v>
      </c>
      <c r="D8957" s="9" t="inlineStr">
        <is>
          <t>Bound</t>
        </is>
      </c>
      <c r="E8957" s="8" t="inlineStr">
        <is>
          <t>Thaddeus Harrington</t>
        </is>
      </c>
      <c r="F8957" s="11" t="n">
        <v>2002</v>
      </c>
      <c r="G8957" s="8" t="inlineStr">
        <is>
          <t>Maserati</t>
        </is>
      </c>
      <c r="H8957" s="8" t="inlineStr">
        <is>
          <t>GranTurismo</t>
        </is>
      </c>
      <c r="I8957" s="8" t="inlineStr">
        <is>
          <t>SBRHG5HRH0NLRE029</t>
        </is>
      </c>
      <c r="J8957" s="8" t="inlineStr">
        <is>
          <t>02 - Sports / GT</t>
        </is>
      </c>
      <c r="K8957" s="12" t="n">
        <v>1510000</v>
      </c>
      <c r="L8957" s="8" t="inlineStr">
        <is>
          <t>New Jersey</t>
        </is>
      </c>
      <c r="M8957" s="13" t="n">
        <v>14259.53</v>
      </c>
      <c r="N8957" s="13" t="n">
        <v>10905.69</v>
      </c>
      <c r="O8957" s="8" t="n"/>
    </row>
    <row r="8958">
      <c r="A8958" s="8" t="inlineStr">
        <is>
          <t>CANON-202606-008895</t>
        </is>
      </c>
      <c r="B8958" s="9" t="inlineStr">
        <is>
          <t>2026-06</t>
        </is>
      </c>
      <c r="C8958" s="10" t="n">
        <v>46194</v>
      </c>
      <c r="D8958" s="9" t="inlineStr">
        <is>
          <t>Bound</t>
        </is>
      </c>
      <c r="E8958" s="8" t="inlineStr">
        <is>
          <t>Beatrix Rourke</t>
        </is>
      </c>
      <c r="F8958" s="11" t="n">
        <v>2007</v>
      </c>
      <c r="G8958" s="8" t="inlineStr">
        <is>
          <t>Ferrari</t>
        </is>
      </c>
      <c r="H8958" s="8" t="inlineStr">
        <is>
          <t>275 GTB/4</t>
        </is>
      </c>
      <c r="I8958" s="8" t="inlineStr">
        <is>
          <t>1ZB8U00LREL5CXSNW</t>
        </is>
      </c>
      <c r="J8958" s="8" t="inlineStr">
        <is>
          <t>07 - Post-War Classic (1946-1972)</t>
        </is>
      </c>
      <c r="K8958" s="12" t="n">
        <v>600000</v>
      </c>
      <c r="L8958" s="8" t="inlineStr">
        <is>
          <t>Michigan</t>
        </is>
      </c>
      <c r="M8958" s="13" t="n">
        <v>7545.28</v>
      </c>
      <c r="N8958" s="13" t="n">
        <v>5770.63</v>
      </c>
      <c r="O8958" s="8" t="n"/>
    </row>
    <row r="8959">
      <c r="A8959" s="8" t="inlineStr">
        <is>
          <t>CANON-202606-008897</t>
        </is>
      </c>
      <c r="B8959" s="9" t="inlineStr">
        <is>
          <t>2026-06</t>
        </is>
      </c>
      <c r="C8959" s="10" t="n">
        <v>46195</v>
      </c>
      <c r="D8959" s="9" t="inlineStr">
        <is>
          <t>Bound</t>
        </is>
      </c>
      <c r="E8959" s="8" t="inlineStr">
        <is>
          <t>Callum Nakashima</t>
        </is>
      </c>
      <c r="F8959" s="11" t="n">
        <v>1998</v>
      </c>
      <c r="G8959" s="8" t="inlineStr">
        <is>
          <t>Singer</t>
        </is>
      </c>
      <c r="H8959" s="8" t="inlineStr">
        <is>
          <t>911 Reimagined</t>
        </is>
      </c>
      <c r="I8959" s="8" t="inlineStr">
        <is>
          <t>H5PB4Y040G2FLW1ZZ</t>
        </is>
      </c>
      <c r="J8959" s="8" t="inlineStr">
        <is>
          <t>11 - Restomod / Coachbuilt / Bespoke</t>
        </is>
      </c>
      <c r="K8959" s="12" t="n">
        <v>395000</v>
      </c>
      <c r="L8959" s="8" t="inlineStr">
        <is>
          <t>South Dakota</t>
        </is>
      </c>
      <c r="M8959" s="13" t="n">
        <v>7279.92</v>
      </c>
      <c r="N8959" s="13" t="n">
        <v>5567.68</v>
      </c>
      <c r="O8959" s="8" t="n"/>
    </row>
    <row r="8960">
      <c r="A8960" s="8" t="inlineStr">
        <is>
          <t>CANON-202606-008898</t>
        </is>
      </c>
      <c r="B8960" s="9" t="inlineStr">
        <is>
          <t>2026-06</t>
        </is>
      </c>
      <c r="C8960" s="10" t="n">
        <v>46175</v>
      </c>
      <c r="D8960" s="9" t="inlineStr">
        <is>
          <t>Bound</t>
        </is>
      </c>
      <c r="E8960" s="8" t="inlineStr">
        <is>
          <t>Thaddeus Whitlock</t>
        </is>
      </c>
      <c r="F8960" s="11" t="n">
        <v>2015</v>
      </c>
      <c r="G8960" s="8" t="inlineStr">
        <is>
          <t>Aston Martin</t>
        </is>
      </c>
      <c r="H8960" s="8" t="inlineStr">
        <is>
          <t>DB12</t>
        </is>
      </c>
      <c r="I8960" s="8" t="inlineStr">
        <is>
          <t>Y5Y9JV9DWPR5VSX4F</t>
        </is>
      </c>
      <c r="J8960" s="8" t="inlineStr">
        <is>
          <t>02 - Sports / GT</t>
        </is>
      </c>
      <c r="K8960" s="12" t="n">
        <v>800000</v>
      </c>
      <c r="L8960" s="8" t="inlineStr">
        <is>
          <t>Texas</t>
        </is>
      </c>
      <c r="M8960" s="13" t="n">
        <v>11283.02</v>
      </c>
      <c r="N8960" s="13" t="n">
        <v>8629.25</v>
      </c>
      <c r="O8960" s="8" t="n"/>
    </row>
    <row r="8961">
      <c r="A8961" s="8" t="inlineStr">
        <is>
          <t>CANON-202606-008899</t>
        </is>
      </c>
      <c r="B8961" s="9" t="inlineStr">
        <is>
          <t>2026-06</t>
        </is>
      </c>
      <c r="C8961" s="10" t="n">
        <v>46201</v>
      </c>
      <c r="D8961" s="9" t="inlineStr">
        <is>
          <t>Bound</t>
        </is>
      </c>
      <c r="E8961" s="8" t="inlineStr">
        <is>
          <t>Priya Blackwood</t>
        </is>
      </c>
      <c r="F8961" s="11" t="n">
        <v>2012</v>
      </c>
      <c r="G8961" s="8" t="inlineStr">
        <is>
          <t>Bentley</t>
        </is>
      </c>
      <c r="H8961" s="8" t="inlineStr">
        <is>
          <t>4.5 Litre</t>
        </is>
      </c>
      <c r="I8961" s="8" t="inlineStr">
        <is>
          <t>CT2720V7ARUC27LGW</t>
        </is>
      </c>
      <c r="J8961" s="8" t="inlineStr">
        <is>
          <t>06 - Vintage Pre-War (pre-1946)</t>
        </is>
      </c>
      <c r="K8961" s="12" t="n">
        <v>1040000</v>
      </c>
      <c r="L8961" s="8" t="inlineStr">
        <is>
          <t>Virginia</t>
        </is>
      </c>
      <c r="M8961" s="13" t="n">
        <v>7272.15</v>
      </c>
      <c r="N8961" s="13" t="n">
        <v>5561.74</v>
      </c>
      <c r="O8961" s="8" t="n"/>
    </row>
    <row r="8962">
      <c r="A8962" s="8" t="inlineStr">
        <is>
          <t>CANON-202606-008900</t>
        </is>
      </c>
      <c r="B8962" s="9" t="inlineStr">
        <is>
          <t>2026-06</t>
        </is>
      </c>
      <c r="C8962" s="10" t="n">
        <v>46202</v>
      </c>
      <c r="D8962" s="9" t="inlineStr">
        <is>
          <t>Bound</t>
        </is>
      </c>
      <c r="E8962" s="8" t="inlineStr">
        <is>
          <t>Desmond Vandermeer</t>
        </is>
      </c>
      <c r="F8962" s="11" t="n">
        <v>2013</v>
      </c>
      <c r="G8962" s="8" t="inlineStr">
        <is>
          <t>Aston Martin</t>
        </is>
      </c>
      <c r="H8962" s="8" t="inlineStr">
        <is>
          <t>DB12</t>
        </is>
      </c>
      <c r="I8962" s="8" t="inlineStr">
        <is>
          <t>R1KEESYTDVDLRX9AZ</t>
        </is>
      </c>
      <c r="J8962" s="8" t="inlineStr">
        <is>
          <t>02 - Sports / GT</t>
        </is>
      </c>
      <c r="K8962" s="12" t="n">
        <v>240000</v>
      </c>
      <c r="L8962" s="8" t="inlineStr">
        <is>
          <t>Maine</t>
        </is>
      </c>
      <c r="M8962" s="13" t="n">
        <v>4499.32</v>
      </c>
      <c r="N8962" s="13" t="n">
        <v>3441.08</v>
      </c>
      <c r="O8962" s="8" t="n"/>
    </row>
    <row r="8963">
      <c r="A8963" s="8" t="inlineStr">
        <is>
          <t>CANON-202606-008901</t>
        </is>
      </c>
      <c r="B8963" s="9" t="inlineStr">
        <is>
          <t>2026-06</t>
        </is>
      </c>
      <c r="C8963" s="10" t="n">
        <v>46199</v>
      </c>
      <c r="D8963" s="9" t="inlineStr">
        <is>
          <t>Bound</t>
        </is>
      </c>
      <c r="E8963" s="8" t="inlineStr">
        <is>
          <t>Mireille Whitlock</t>
        </is>
      </c>
      <c r="F8963" s="11" t="n">
        <v>1975</v>
      </c>
      <c r="G8963" s="8" t="inlineStr">
        <is>
          <t>McLaren</t>
        </is>
      </c>
      <c r="H8963" s="8" t="inlineStr">
        <is>
          <t>750S</t>
        </is>
      </c>
      <c r="I8963" s="8" t="inlineStr">
        <is>
          <t>3CCXY7VKUD60AHBNC</t>
        </is>
      </c>
      <c r="J8963" s="8" t="inlineStr">
        <is>
          <t>03 - Supercar</t>
        </is>
      </c>
      <c r="K8963" s="12" t="n">
        <v>305000</v>
      </c>
      <c r="L8963" s="8" t="inlineStr">
        <is>
          <t>Maine</t>
        </is>
      </c>
      <c r="M8963" s="13" t="n">
        <v>7147.36</v>
      </c>
      <c r="N8963" s="13" t="n">
        <v>5466.3</v>
      </c>
      <c r="O8963" s="8" t="n"/>
    </row>
    <row r="8964">
      <c r="A8964" s="8" t="inlineStr">
        <is>
          <t>CANON-202606-008904</t>
        </is>
      </c>
      <c r="B8964" s="9" t="inlineStr">
        <is>
          <t>2026-06</t>
        </is>
      </c>
      <c r="C8964" s="10" t="n">
        <v>46200</v>
      </c>
      <c r="D8964" s="9" t="inlineStr">
        <is>
          <t>Bound</t>
        </is>
      </c>
      <c r="E8964" s="8" t="inlineStr">
        <is>
          <t>Fitzgerald Delacroix</t>
        </is>
      </c>
      <c r="F8964" s="11" t="n">
        <v>1988</v>
      </c>
      <c r="G8964" s="8" t="inlineStr">
        <is>
          <t>BMW</t>
        </is>
      </c>
      <c r="H8964" s="8" t="inlineStr">
        <is>
          <t>M8 Competition</t>
        </is>
      </c>
      <c r="I8964" s="8" t="inlineStr">
        <is>
          <t>2NDY93FGEJZGSVGE1</t>
        </is>
      </c>
      <c r="J8964" s="8" t="inlineStr">
        <is>
          <t>02 - Sports / GT</t>
        </is>
      </c>
      <c r="K8964" s="12" t="n">
        <v>905000</v>
      </c>
      <c r="L8964" s="8" t="inlineStr">
        <is>
          <t>South Carolina</t>
        </is>
      </c>
      <c r="M8964" s="13" t="n">
        <v>13762.83</v>
      </c>
      <c r="N8964" s="13" t="n">
        <v>10525.81</v>
      </c>
      <c r="O8964" s="8" t="n"/>
    </row>
    <row r="8965">
      <c r="A8965" s="8" t="inlineStr">
        <is>
          <t>CANON-202606-008905</t>
        </is>
      </c>
      <c r="B8965" s="9" t="inlineStr">
        <is>
          <t>2026-06</t>
        </is>
      </c>
      <c r="C8965" s="10" t="n">
        <v>46180</v>
      </c>
      <c r="D8965" s="9" t="inlineStr">
        <is>
          <t>Bound</t>
        </is>
      </c>
      <c r="E8965" s="8" t="inlineStr">
        <is>
          <t>Beatrix Bellandi</t>
        </is>
      </c>
      <c r="F8965" s="11" t="n">
        <v>1966</v>
      </c>
      <c r="G8965" s="8" t="inlineStr">
        <is>
          <t>Lamborghini</t>
        </is>
      </c>
      <c r="H8965" s="8" t="inlineStr">
        <is>
          <t>Huracan EVO</t>
        </is>
      </c>
      <c r="I8965" s="8" t="inlineStr">
        <is>
          <t>GGJR1T75SMALP0UZ4</t>
        </is>
      </c>
      <c r="J8965" s="8" t="inlineStr">
        <is>
          <t>03 - Supercar</t>
        </is>
      </c>
      <c r="K8965" s="12" t="n">
        <v>1700000</v>
      </c>
      <c r="L8965" s="8" t="inlineStr">
        <is>
          <t>Oklahoma</t>
        </is>
      </c>
      <c r="M8965" s="13" t="n">
        <v>32332.08</v>
      </c>
      <c r="N8965" s="13" t="n">
        <v>24727.57</v>
      </c>
      <c r="O8965" s="8" t="n"/>
    </row>
    <row r="8966">
      <c r="A8966" s="8" t="inlineStr">
        <is>
          <t>CANON-202606-008906</t>
        </is>
      </c>
      <c r="B8966" s="9" t="inlineStr">
        <is>
          <t>2026-06</t>
        </is>
      </c>
      <c r="C8966" s="10" t="n">
        <v>46197</v>
      </c>
      <c r="D8966" s="9" t="inlineStr">
        <is>
          <t>Bound</t>
        </is>
      </c>
      <c r="E8966" s="8" t="inlineStr">
        <is>
          <t>Emiliano Nakashima</t>
        </is>
      </c>
      <c r="F8966" s="11" t="n">
        <v>1981</v>
      </c>
      <c r="G8966" s="8" t="inlineStr">
        <is>
          <t>Porsche</t>
        </is>
      </c>
      <c r="H8966" s="8" t="inlineStr">
        <is>
          <t>911 Turbo S</t>
        </is>
      </c>
      <c r="I8966" s="8" t="inlineStr">
        <is>
          <t>BYZKTNLPSHDVF3G22</t>
        </is>
      </c>
      <c r="J8966" s="8" t="inlineStr">
        <is>
          <t>02 - Sports / GT</t>
        </is>
      </c>
      <c r="K8966" s="12" t="n">
        <v>590000</v>
      </c>
      <c r="L8966" s="8" t="inlineStr">
        <is>
          <t>Wyoming</t>
        </is>
      </c>
      <c r="M8966" s="13" t="n">
        <v>7742.36</v>
      </c>
      <c r="N8966" s="13" t="n">
        <v>5921.36</v>
      </c>
      <c r="O8966" s="8" t="n"/>
    </row>
    <row r="8967">
      <c r="A8967" s="8" t="inlineStr">
        <is>
          <t>CANON-202606-008907</t>
        </is>
      </c>
      <c r="B8967" s="9" t="inlineStr">
        <is>
          <t>2026-06</t>
        </is>
      </c>
      <c r="C8967" s="10" t="n">
        <v>46197</v>
      </c>
      <c r="D8967" s="9" t="inlineStr">
        <is>
          <t>Bound</t>
        </is>
      </c>
      <c r="E8967" s="8" t="inlineStr">
        <is>
          <t>Callum Nakashima</t>
        </is>
      </c>
      <c r="F8967" s="11" t="n">
        <v>1959</v>
      </c>
      <c r="G8967" s="8" t="inlineStr">
        <is>
          <t>Mercedes-Benz</t>
        </is>
      </c>
      <c r="H8967" s="8" t="inlineStr">
        <is>
          <t>AMG GT</t>
        </is>
      </c>
      <c r="I8967" s="8" t="inlineStr">
        <is>
          <t>GAENSPNWBE4YWCCN9</t>
        </is>
      </c>
      <c r="J8967" s="8" t="inlineStr">
        <is>
          <t>02 - Sports / GT</t>
        </is>
      </c>
      <c r="K8967" s="12" t="n">
        <v>615000</v>
      </c>
      <c r="L8967" s="8" t="inlineStr">
        <is>
          <t>Michigan</t>
        </is>
      </c>
      <c r="M8967" s="13" t="n">
        <v>11690.8</v>
      </c>
      <c r="N8967" s="13" t="n">
        <v>8941.120000000001</v>
      </c>
      <c r="O8967" s="8" t="n"/>
    </row>
    <row r="8968">
      <c r="A8968" s="8" t="inlineStr">
        <is>
          <t>CANON-202606-008908</t>
        </is>
      </c>
      <c r="B8968" s="9" t="inlineStr">
        <is>
          <t>2026-06</t>
        </is>
      </c>
      <c r="C8968" s="10" t="n">
        <v>46185</v>
      </c>
      <c r="D8968" s="9" t="inlineStr">
        <is>
          <t>Bound</t>
        </is>
      </c>
      <c r="E8968" s="8" t="inlineStr">
        <is>
          <t>Ingrid Farkas</t>
        </is>
      </c>
      <c r="F8968" s="11" t="n">
        <v>1984</v>
      </c>
      <c r="G8968" s="8" t="inlineStr">
        <is>
          <t>BMW</t>
        </is>
      </c>
      <c r="H8968" s="8" t="inlineStr">
        <is>
          <t>M8 Competition</t>
        </is>
      </c>
      <c r="I8968" s="8" t="inlineStr">
        <is>
          <t>TVRAF7AXYMU1CWV5U</t>
        </is>
      </c>
      <c r="J8968" s="8" t="inlineStr">
        <is>
          <t>02 - Sports / GT</t>
        </is>
      </c>
      <c r="K8968" s="12" t="n">
        <v>390000</v>
      </c>
      <c r="L8968" s="8" t="inlineStr">
        <is>
          <t>Texas</t>
        </is>
      </c>
      <c r="M8968" s="13" t="n">
        <v>6346.7</v>
      </c>
      <c r="N8968" s="13" t="n">
        <v>4853.96</v>
      </c>
      <c r="O8968" s="8" t="n"/>
    </row>
    <row r="8969">
      <c r="A8969" s="8" t="inlineStr">
        <is>
          <t>CANON-202606-008910</t>
        </is>
      </c>
      <c r="B8969" s="9" t="inlineStr">
        <is>
          <t>2026-06</t>
        </is>
      </c>
      <c r="C8969" s="10" t="n">
        <v>46201</v>
      </c>
      <c r="D8969" s="9" t="inlineStr">
        <is>
          <t>Bound</t>
        </is>
      </c>
      <c r="E8969" s="8" t="inlineStr">
        <is>
          <t>Saoirse Larsson</t>
        </is>
      </c>
      <c r="F8969" s="11" t="n">
        <v>2016</v>
      </c>
      <c r="G8969" s="8" t="inlineStr">
        <is>
          <t>Ferrari</t>
        </is>
      </c>
      <c r="H8969" s="8" t="inlineStr">
        <is>
          <t>275 GTB/4</t>
        </is>
      </c>
      <c r="I8969" s="8" t="inlineStr">
        <is>
          <t>L5P4SHTF5KUDETUS4</t>
        </is>
      </c>
      <c r="J8969" s="8" t="inlineStr">
        <is>
          <t>07 - Post-War Classic (1946-1972)</t>
        </is>
      </c>
      <c r="K8969" s="12" t="n">
        <v>800000</v>
      </c>
      <c r="L8969" s="8" t="inlineStr">
        <is>
          <t>North Dakota</t>
        </is>
      </c>
      <c r="M8969" s="13" t="n">
        <v>6620.38</v>
      </c>
      <c r="N8969" s="13" t="n">
        <v>5063.27</v>
      </c>
      <c r="O8969" s="8" t="n"/>
    </row>
    <row r="8970">
      <c r="A8970" s="8" t="inlineStr">
        <is>
          <t>CANON-202606-008911</t>
        </is>
      </c>
      <c r="B8970" s="9" t="inlineStr">
        <is>
          <t>2026-06</t>
        </is>
      </c>
      <c r="C8970" s="10" t="n">
        <v>46179</v>
      </c>
      <c r="D8970" s="9" t="inlineStr">
        <is>
          <t>Bound</t>
        </is>
      </c>
      <c r="E8970" s="8" t="inlineStr">
        <is>
          <t>Delphine Thistlewood</t>
        </is>
      </c>
      <c r="F8970" s="11" t="n">
        <v>2021</v>
      </c>
      <c r="G8970" s="8" t="inlineStr">
        <is>
          <t>Maserati</t>
        </is>
      </c>
      <c r="H8970" s="8" t="inlineStr">
        <is>
          <t>GranTurismo</t>
        </is>
      </c>
      <c r="I8970" s="8" t="inlineStr">
        <is>
          <t>2BPVY0418B5KR4AZE</t>
        </is>
      </c>
      <c r="J8970" s="8" t="inlineStr">
        <is>
          <t>02 - Sports / GT</t>
        </is>
      </c>
      <c r="K8970" s="12" t="n">
        <v>255000</v>
      </c>
      <c r="L8970" s="8" t="inlineStr">
        <is>
          <t>South Dakota</t>
        </is>
      </c>
      <c r="M8970" s="13" t="n">
        <v>4005.42</v>
      </c>
      <c r="N8970" s="13" t="n">
        <v>3063.35</v>
      </c>
      <c r="O8970" s="8" t="n"/>
    </row>
    <row r="8971">
      <c r="A8971" s="8" t="inlineStr">
        <is>
          <t>CANON-202606-008912</t>
        </is>
      </c>
      <c r="B8971" s="9" t="inlineStr">
        <is>
          <t>2026-06</t>
        </is>
      </c>
      <c r="C8971" s="10" t="n">
        <v>46183</v>
      </c>
      <c r="D8971" s="9" t="inlineStr">
        <is>
          <t>Bound</t>
        </is>
      </c>
      <c r="E8971" s="8" t="inlineStr">
        <is>
          <t>Delphine Castellanos</t>
        </is>
      </c>
      <c r="F8971" s="11" t="n">
        <v>1983</v>
      </c>
      <c r="G8971" s="8" t="inlineStr">
        <is>
          <t>Lamborghini</t>
        </is>
      </c>
      <c r="H8971" s="8" t="inlineStr">
        <is>
          <t>Huracan EVO</t>
        </is>
      </c>
      <c r="I8971" s="8" t="inlineStr">
        <is>
          <t>GVBCMJAGBRJ756D7P</t>
        </is>
      </c>
      <c r="J8971" s="8" t="inlineStr">
        <is>
          <t>03 - Supercar</t>
        </is>
      </c>
      <c r="K8971" s="12" t="n">
        <v>645000</v>
      </c>
      <c r="L8971" s="8" t="inlineStr">
        <is>
          <t>Kentucky</t>
        </is>
      </c>
      <c r="M8971" s="13" t="n">
        <v>15492.17</v>
      </c>
      <c r="N8971" s="13" t="n">
        <v>11848.41</v>
      </c>
      <c r="O8971" s="8" t="n"/>
    </row>
    <row r="8972">
      <c r="A8972" s="8" t="inlineStr">
        <is>
          <t>CANON-202606-008913</t>
        </is>
      </c>
      <c r="B8972" s="9" t="inlineStr">
        <is>
          <t>2026-06</t>
        </is>
      </c>
      <c r="C8972" s="10" t="n">
        <v>46178</v>
      </c>
      <c r="D8972" s="9" t="inlineStr">
        <is>
          <t>Bound</t>
        </is>
      </c>
      <c r="E8972" s="8" t="inlineStr">
        <is>
          <t>Aurelio Montoya</t>
        </is>
      </c>
      <c r="F8972" s="11" t="n">
        <v>1980</v>
      </c>
      <c r="G8972" s="8" t="inlineStr">
        <is>
          <t>Mercedes-Benz</t>
        </is>
      </c>
      <c r="H8972" s="8" t="inlineStr">
        <is>
          <t>AMG GT</t>
        </is>
      </c>
      <c r="I8972" s="8" t="inlineStr">
        <is>
          <t>S4VLLTBXRBDFBGFHH</t>
        </is>
      </c>
      <c r="J8972" s="8" t="inlineStr">
        <is>
          <t>02 - Sports / GT</t>
        </is>
      </c>
      <c r="K8972" s="12" t="n">
        <v>560000</v>
      </c>
      <c r="L8972" s="8" t="inlineStr">
        <is>
          <t>Delaware</t>
        </is>
      </c>
      <c r="M8972" s="13" t="n">
        <v>8584.91</v>
      </c>
      <c r="N8972" s="13" t="n">
        <v>6565.74</v>
      </c>
      <c r="O8972" s="8" t="n"/>
    </row>
    <row r="8973">
      <c r="A8973" s="8" t="inlineStr">
        <is>
          <t>CANON-202606-008914</t>
        </is>
      </c>
      <c r="B8973" s="9" t="inlineStr">
        <is>
          <t>2026-06</t>
        </is>
      </c>
      <c r="C8973" s="10" t="n">
        <v>46183</v>
      </c>
      <c r="D8973" s="9" t="inlineStr">
        <is>
          <t>Bound</t>
        </is>
      </c>
      <c r="E8973" s="8" t="inlineStr">
        <is>
          <t>Anouk Ashcombe</t>
        </is>
      </c>
      <c r="F8973" s="11" t="n">
        <v>1965</v>
      </c>
      <c r="G8973" s="8" t="inlineStr">
        <is>
          <t>Mercedes-Benz</t>
        </is>
      </c>
      <c r="H8973" s="8" t="inlineStr">
        <is>
          <t>AMG GT</t>
        </is>
      </c>
      <c r="I8973" s="8" t="inlineStr">
        <is>
          <t>YK3B3R5FW5BAWLPTH</t>
        </is>
      </c>
      <c r="J8973" s="8" t="inlineStr">
        <is>
          <t>02 - Sports / GT</t>
        </is>
      </c>
      <c r="K8973" s="12" t="n">
        <v>590000</v>
      </c>
      <c r="L8973" s="8" t="inlineStr">
        <is>
          <t>Utah</t>
        </is>
      </c>
      <c r="M8973" s="13" t="n">
        <v>9768.4</v>
      </c>
      <c r="N8973" s="13" t="n">
        <v>7470.87</v>
      </c>
      <c r="O8973" s="8" t="n"/>
    </row>
    <row r="8974">
      <c r="A8974" s="8" t="inlineStr">
        <is>
          <t>CANON-202606-008915</t>
        </is>
      </c>
      <c r="B8974" s="9" t="inlineStr">
        <is>
          <t>2026-06</t>
        </is>
      </c>
      <c r="C8974" s="10" t="n">
        <v>46184</v>
      </c>
      <c r="D8974" s="9" t="inlineStr">
        <is>
          <t>Bound</t>
        </is>
      </c>
      <c r="E8974" s="8" t="inlineStr">
        <is>
          <t>Fenwick Vandermeer</t>
        </is>
      </c>
      <c r="F8974" s="11" t="n">
        <v>2011</v>
      </c>
      <c r="G8974" s="8" t="inlineStr">
        <is>
          <t>Icon</t>
        </is>
      </c>
      <c r="H8974" s="8" t="inlineStr">
        <is>
          <t>Derelict</t>
        </is>
      </c>
      <c r="I8974" s="8" t="inlineStr">
        <is>
          <t>7MC1PY7JMAYAWLMLG</t>
        </is>
      </c>
      <c r="J8974" s="8" t="inlineStr">
        <is>
          <t>11 - Restomod / Coachbuilt / Bespoke</t>
        </is>
      </c>
      <c r="K8974" s="12" t="n">
        <v>800000</v>
      </c>
      <c r="L8974" s="8" t="inlineStr">
        <is>
          <t>Washington</t>
        </is>
      </c>
      <c r="M8974" s="13" t="n">
        <v>11302.64</v>
      </c>
      <c r="N8974" s="13" t="n">
        <v>8644.26</v>
      </c>
      <c r="O8974" s="8" t="n"/>
    </row>
    <row r="8975">
      <c r="A8975" s="8" t="inlineStr">
        <is>
          <t>CANON-202606-008916</t>
        </is>
      </c>
      <c r="B8975" s="9" t="inlineStr">
        <is>
          <t>2026-06</t>
        </is>
      </c>
      <c r="C8975" s="10" t="n">
        <v>46183</v>
      </c>
      <c r="D8975" s="9" t="inlineStr">
        <is>
          <t>Bound</t>
        </is>
      </c>
      <c r="E8975" s="8" t="inlineStr">
        <is>
          <t>Wilhelmina Rourke</t>
        </is>
      </c>
      <c r="F8975" s="11" t="n">
        <v>1992</v>
      </c>
      <c r="G8975" s="8" t="inlineStr">
        <is>
          <t>BMW</t>
        </is>
      </c>
      <c r="H8975" s="8" t="inlineStr">
        <is>
          <t>M8 Competition</t>
        </is>
      </c>
      <c r="I8975" s="8" t="inlineStr">
        <is>
          <t>C9EUYDJWGBT5WLZD1</t>
        </is>
      </c>
      <c r="J8975" s="8" t="inlineStr">
        <is>
          <t>02 - Sports / GT</t>
        </is>
      </c>
      <c r="K8975" s="12" t="n">
        <v>525000</v>
      </c>
      <c r="L8975" s="8" t="inlineStr">
        <is>
          <t>Ohio</t>
        </is>
      </c>
      <c r="M8975" s="13" t="n">
        <v>8949.76</v>
      </c>
      <c r="N8975" s="13" t="n">
        <v>6844.78</v>
      </c>
      <c r="O8975" s="8" t="n"/>
    </row>
    <row r="8976">
      <c r="A8976" s="8" t="inlineStr">
        <is>
          <t>CANON-202606-008918</t>
        </is>
      </c>
      <c r="B8976" s="9" t="inlineStr">
        <is>
          <t>2026-06</t>
        </is>
      </c>
      <c r="C8976" s="10" t="n">
        <v>46192</v>
      </c>
      <c r="D8976" s="9" t="inlineStr">
        <is>
          <t>Bound</t>
        </is>
      </c>
      <c r="E8976" s="8" t="inlineStr">
        <is>
          <t>Desmond Bellandi</t>
        </is>
      </c>
      <c r="F8976" s="11" t="n">
        <v>1983</v>
      </c>
      <c r="G8976" s="8" t="inlineStr">
        <is>
          <t>Aston Martin</t>
        </is>
      </c>
      <c r="H8976" s="8" t="inlineStr">
        <is>
          <t>DB12</t>
        </is>
      </c>
      <c r="I8976" s="8" t="inlineStr">
        <is>
          <t>TX327TELXM23JXD6C</t>
        </is>
      </c>
      <c r="J8976" s="8" t="inlineStr">
        <is>
          <t>02 - Sports / GT</t>
        </is>
      </c>
      <c r="K8976" s="12" t="n">
        <v>690000</v>
      </c>
      <c r="L8976" s="8" t="inlineStr">
        <is>
          <t>Oregon</t>
        </is>
      </c>
      <c r="M8976" s="13" t="n">
        <v>9562.360000000001</v>
      </c>
      <c r="N8976" s="13" t="n">
        <v>7313.29</v>
      </c>
      <c r="O8976" s="8" t="n"/>
    </row>
    <row r="8977">
      <c r="A8977" s="8" t="inlineStr">
        <is>
          <t>CANON-202606-008919</t>
        </is>
      </c>
      <c r="B8977" s="9" t="inlineStr">
        <is>
          <t>2026-06</t>
        </is>
      </c>
      <c r="C8977" s="10" t="n">
        <v>46185</v>
      </c>
      <c r="D8977" s="9" t="inlineStr">
        <is>
          <t>Bound</t>
        </is>
      </c>
      <c r="E8977" s="8" t="inlineStr">
        <is>
          <t>Anouk Vasquez</t>
        </is>
      </c>
      <c r="F8977" s="11" t="n">
        <v>2019</v>
      </c>
      <c r="G8977" s="8" t="inlineStr">
        <is>
          <t>Jaguar</t>
        </is>
      </c>
      <c r="H8977" s="8" t="inlineStr">
        <is>
          <t>E-Type Series 1</t>
        </is>
      </c>
      <c r="I8977" s="8" t="inlineStr">
        <is>
          <t>PNE0511CGC4W441S6</t>
        </is>
      </c>
      <c r="J8977" s="8" t="inlineStr">
        <is>
          <t>07 - Post-War Classic (1946-1972)</t>
        </is>
      </c>
      <c r="K8977" s="12" t="n">
        <v>1670000</v>
      </c>
      <c r="L8977" s="8" t="inlineStr">
        <is>
          <t>Idaho</t>
        </is>
      </c>
      <c r="M8977" s="13" t="n">
        <v>11853.85</v>
      </c>
      <c r="N8977" s="13" t="n">
        <v>9065.82</v>
      </c>
      <c r="O8977" s="8" t="n"/>
    </row>
    <row r="8978">
      <c r="A8978" s="8" t="inlineStr">
        <is>
          <t>CANON-202606-008920</t>
        </is>
      </c>
      <c r="B8978" s="9" t="inlineStr">
        <is>
          <t>2026-06</t>
        </is>
      </c>
      <c r="C8978" s="10" t="n">
        <v>46176</v>
      </c>
      <c r="D8978" s="9" t="inlineStr">
        <is>
          <t>Bound</t>
        </is>
      </c>
      <c r="E8978" s="8" t="inlineStr">
        <is>
          <t>Delphine Nakashima</t>
        </is>
      </c>
      <c r="F8978" s="11" t="n">
        <v>1983</v>
      </c>
      <c r="G8978" s="8" t="inlineStr">
        <is>
          <t>BMW</t>
        </is>
      </c>
      <c r="H8978" s="8" t="inlineStr">
        <is>
          <t>M8 Competition</t>
        </is>
      </c>
      <c r="I8978" s="8" t="inlineStr">
        <is>
          <t>DPU6SB46TDJX6TC9A</t>
        </is>
      </c>
      <c r="J8978" s="8" t="inlineStr">
        <is>
          <t>02 - Sports / GT</t>
        </is>
      </c>
      <c r="K8978" s="12" t="n">
        <v>555000</v>
      </c>
      <c r="L8978" s="8" t="inlineStr">
        <is>
          <t>Nevada</t>
        </is>
      </c>
      <c r="M8978" s="13" t="n">
        <v>7963.73</v>
      </c>
      <c r="N8978" s="13" t="n">
        <v>6090.66</v>
      </c>
      <c r="O8978" s="8" t="n"/>
    </row>
    <row r="8979">
      <c r="A8979" s="8" t="inlineStr">
        <is>
          <t>CANON-202606-008921</t>
        </is>
      </c>
      <c r="B8979" s="9" t="inlineStr">
        <is>
          <t>2026-06</t>
        </is>
      </c>
      <c r="C8979" s="10" t="n">
        <v>46196</v>
      </c>
      <c r="D8979" s="9" t="inlineStr">
        <is>
          <t>Bound</t>
        </is>
      </c>
      <c r="E8979" s="8" t="inlineStr">
        <is>
          <t>Thaddeus Delacroix</t>
        </is>
      </c>
      <c r="F8979" s="11" t="n">
        <v>1986</v>
      </c>
      <c r="G8979" s="8" t="inlineStr">
        <is>
          <t>Lamborghini</t>
        </is>
      </c>
      <c r="H8979" s="8" t="inlineStr">
        <is>
          <t>Huracan EVO</t>
        </is>
      </c>
      <c r="I8979" s="8" t="inlineStr">
        <is>
          <t>9PDCJAM6JH75JJRUZ</t>
        </is>
      </c>
      <c r="J8979" s="8" t="inlineStr">
        <is>
          <t>03 - Supercar</t>
        </is>
      </c>
      <c r="K8979" s="12" t="n">
        <v>1400000</v>
      </c>
      <c r="L8979" s="8" t="inlineStr">
        <is>
          <t>North Carolina</t>
        </is>
      </c>
      <c r="M8979" s="13" t="n">
        <v>24301.89</v>
      </c>
      <c r="N8979" s="13" t="n">
        <v>18586.09</v>
      </c>
      <c r="O8979" s="8" t="n"/>
    </row>
    <row r="8980">
      <c r="A8980" s="8" t="inlineStr">
        <is>
          <t>CANON-202606-008922</t>
        </is>
      </c>
      <c r="B8980" s="9" t="inlineStr">
        <is>
          <t>2026-06</t>
        </is>
      </c>
      <c r="C8980" s="10" t="n">
        <v>46187</v>
      </c>
      <c r="D8980" s="9" t="inlineStr">
        <is>
          <t>Bound</t>
        </is>
      </c>
      <c r="E8980" s="8" t="inlineStr">
        <is>
          <t>Mireille Larsson</t>
        </is>
      </c>
      <c r="F8980" s="11" t="n">
        <v>1967</v>
      </c>
      <c r="G8980" s="8" t="inlineStr">
        <is>
          <t>Ferrari</t>
        </is>
      </c>
      <c r="H8980" s="8" t="inlineStr">
        <is>
          <t>296 GTB</t>
        </is>
      </c>
      <c r="I8980" s="8" t="inlineStr">
        <is>
          <t>ZFK129SA7XNK9GYWL</t>
        </is>
      </c>
      <c r="J8980" s="8" t="inlineStr">
        <is>
          <t>03 - Supercar</t>
        </is>
      </c>
      <c r="K8980" s="12" t="n">
        <v>645000</v>
      </c>
      <c r="L8980" s="8" t="inlineStr">
        <is>
          <t>Pennsylvania</t>
        </is>
      </c>
      <c r="M8980" s="13" t="n">
        <v>11561.32</v>
      </c>
      <c r="N8980" s="13" t="n">
        <v>8842.1</v>
      </c>
      <c r="O8980" s="8" t="n"/>
    </row>
    <row r="8981">
      <c r="A8981" s="8" t="inlineStr">
        <is>
          <t>CANON-202606-008923</t>
        </is>
      </c>
      <c r="B8981" s="9" t="inlineStr">
        <is>
          <t>2026-06</t>
        </is>
      </c>
      <c r="C8981" s="10" t="n">
        <v>46180</v>
      </c>
      <c r="D8981" s="9" t="inlineStr">
        <is>
          <t>Bound</t>
        </is>
      </c>
      <c r="E8981" s="8" t="inlineStr">
        <is>
          <t>Sunniva Ashcombe</t>
        </is>
      </c>
      <c r="F8981" s="11" t="n">
        <v>1965</v>
      </c>
      <c r="G8981" s="8" t="inlineStr">
        <is>
          <t>Maserati</t>
        </is>
      </c>
      <c r="H8981" s="8" t="inlineStr">
        <is>
          <t>GranTurismo</t>
        </is>
      </c>
      <c r="I8981" s="8" t="inlineStr">
        <is>
          <t>T82KDY5B2DY8TXLYM</t>
        </is>
      </c>
      <c r="J8981" s="8" t="inlineStr">
        <is>
          <t>02 - Sports / GT</t>
        </is>
      </c>
      <c r="K8981" s="12" t="n">
        <v>375000</v>
      </c>
      <c r="L8981" s="8" t="inlineStr">
        <is>
          <t>New York</t>
        </is>
      </c>
      <c r="M8981" s="13" t="n">
        <v>6792.45</v>
      </c>
      <c r="N8981" s="13" t="n">
        <v>5194.87</v>
      </c>
      <c r="O8981" s="8" t="n"/>
    </row>
    <row r="8982">
      <c r="A8982" s="8" t="inlineStr">
        <is>
          <t>CANON-202606-008924</t>
        </is>
      </c>
      <c r="B8982" s="9" t="inlineStr">
        <is>
          <t>2026-06</t>
        </is>
      </c>
      <c r="C8982" s="10" t="n">
        <v>46192</v>
      </c>
      <c r="D8982" s="9" t="inlineStr">
        <is>
          <t>Bound</t>
        </is>
      </c>
      <c r="E8982" s="8" t="inlineStr">
        <is>
          <t>Anouk Nakashima</t>
        </is>
      </c>
      <c r="F8982" s="11" t="n">
        <v>1985</v>
      </c>
      <c r="G8982" s="8" t="inlineStr">
        <is>
          <t>Jaguar</t>
        </is>
      </c>
      <c r="H8982" s="8" t="inlineStr">
        <is>
          <t>E-Type Series 1</t>
        </is>
      </c>
      <c r="I8982" s="8" t="inlineStr">
        <is>
          <t>23TPP502N4H4PEHK2</t>
        </is>
      </c>
      <c r="J8982" s="8" t="inlineStr">
        <is>
          <t>07 - Post-War Classic (1946-1972)</t>
        </is>
      </c>
      <c r="K8982" s="12" t="n">
        <v>730000</v>
      </c>
      <c r="L8982" s="8" t="inlineStr">
        <is>
          <t>New Mexico</t>
        </is>
      </c>
      <c r="M8982" s="13" t="n">
        <v>7580.98</v>
      </c>
      <c r="N8982" s="13" t="n">
        <v>5797.93</v>
      </c>
      <c r="O8982" s="8" t="n"/>
    </row>
    <row r="8983">
      <c r="A8983" s="8" t="inlineStr">
        <is>
          <t>CANON-202606-008926</t>
        </is>
      </c>
      <c r="B8983" s="9" t="inlineStr">
        <is>
          <t>2026-06</t>
        </is>
      </c>
      <c r="C8983" s="10" t="n">
        <v>46177</v>
      </c>
      <c r="D8983" s="9" t="inlineStr">
        <is>
          <t>Bound</t>
        </is>
      </c>
      <c r="E8983" s="8" t="inlineStr">
        <is>
          <t>Thaddeus Underwood</t>
        </is>
      </c>
      <c r="F8983" s="11" t="n">
        <v>2006</v>
      </c>
      <c r="G8983" s="8" t="inlineStr">
        <is>
          <t>Ferrari</t>
        </is>
      </c>
      <c r="H8983" s="8" t="inlineStr">
        <is>
          <t>SF90 Stradale</t>
        </is>
      </c>
      <c r="I8983" s="8" t="inlineStr">
        <is>
          <t>M0AF1X8V90N3GU9VN</t>
        </is>
      </c>
      <c r="J8983" s="8" t="inlineStr">
        <is>
          <t>03 - Supercar</t>
        </is>
      </c>
      <c r="K8983" s="12" t="n">
        <v>520000</v>
      </c>
      <c r="L8983" s="8" t="inlineStr">
        <is>
          <t>Hawaii</t>
        </is>
      </c>
      <c r="M8983" s="13" t="n">
        <v>12116.98</v>
      </c>
      <c r="N8983" s="13" t="n">
        <v>9267.07</v>
      </c>
      <c r="O8983" s="8" t="n"/>
    </row>
    <row r="8984">
      <c r="A8984" s="8" t="inlineStr">
        <is>
          <t>CANON-202606-008928</t>
        </is>
      </c>
      <c r="B8984" s="9" t="inlineStr">
        <is>
          <t>2026-06</t>
        </is>
      </c>
      <c r="C8984" s="10" t="n">
        <v>46198</v>
      </c>
      <c r="D8984" s="9" t="inlineStr">
        <is>
          <t>Bound</t>
        </is>
      </c>
      <c r="E8984" s="8" t="inlineStr">
        <is>
          <t>Ottilie Kingsford</t>
        </is>
      </c>
      <c r="F8984" s="11" t="n">
        <v>1994</v>
      </c>
      <c r="G8984" s="8" t="inlineStr">
        <is>
          <t>Ferrari</t>
        </is>
      </c>
      <c r="H8984" s="8" t="inlineStr">
        <is>
          <t>296 GTB</t>
        </is>
      </c>
      <c r="I8984" s="8" t="inlineStr">
        <is>
          <t>FGD6RWY1YDJJL57K6</t>
        </is>
      </c>
      <c r="J8984" s="8" t="inlineStr">
        <is>
          <t>03 - Supercar</t>
        </is>
      </c>
      <c r="K8984" s="12" t="n">
        <v>1665000</v>
      </c>
      <c r="L8984" s="8" t="inlineStr">
        <is>
          <t>Wisconsin</t>
        </is>
      </c>
      <c r="M8984" s="13" t="n">
        <v>30158.49</v>
      </c>
      <c r="N8984" s="13" t="n">
        <v>23065.21</v>
      </c>
      <c r="O8984" s="8" t="n"/>
    </row>
    <row r="8985">
      <c r="A8985" s="8" t="inlineStr">
        <is>
          <t>CANON-202606-008930</t>
        </is>
      </c>
      <c r="B8985" s="9" t="inlineStr">
        <is>
          <t>2026-06</t>
        </is>
      </c>
      <c r="C8985" s="10" t="n">
        <v>46188</v>
      </c>
      <c r="D8985" s="9" t="inlineStr">
        <is>
          <t>Bound</t>
        </is>
      </c>
      <c r="E8985" s="8" t="inlineStr">
        <is>
          <t>Delphine Vasquez</t>
        </is>
      </c>
      <c r="F8985" s="11" t="n">
        <v>2014</v>
      </c>
      <c r="G8985" s="8" t="inlineStr">
        <is>
          <t>Mercedes-Benz</t>
        </is>
      </c>
      <c r="H8985" s="8" t="inlineStr">
        <is>
          <t>280SL Pagoda</t>
        </is>
      </c>
      <c r="I8985" s="8" t="inlineStr">
        <is>
          <t>VY7MF37WPSPW5BL8A</t>
        </is>
      </c>
      <c r="J8985" s="8" t="inlineStr">
        <is>
          <t>07 - Post-War Classic (1946-1972)</t>
        </is>
      </c>
      <c r="K8985" s="12" t="n">
        <v>730000</v>
      </c>
      <c r="L8985" s="8" t="inlineStr">
        <is>
          <t>Illinois</t>
        </is>
      </c>
      <c r="M8985" s="13" t="n">
        <v>8054.79</v>
      </c>
      <c r="N8985" s="13" t="n">
        <v>6160.3</v>
      </c>
      <c r="O8985" s="8" t="n"/>
    </row>
    <row r="8986">
      <c r="A8986" s="8" t="inlineStr">
        <is>
          <t>CANON-202606-008931</t>
        </is>
      </c>
      <c r="B8986" s="9" t="inlineStr">
        <is>
          <t>2026-06</t>
        </is>
      </c>
      <c r="C8986" s="10" t="n">
        <v>46176</v>
      </c>
      <c r="D8986" s="9" t="inlineStr">
        <is>
          <t>Bound</t>
        </is>
      </c>
      <c r="E8986" s="8" t="inlineStr">
        <is>
          <t>Saoirse Kingsford</t>
        </is>
      </c>
      <c r="F8986" s="11" t="n">
        <v>1957</v>
      </c>
      <c r="G8986" s="8" t="inlineStr">
        <is>
          <t>McLaren</t>
        </is>
      </c>
      <c r="H8986" s="8" t="inlineStr">
        <is>
          <t>750S</t>
        </is>
      </c>
      <c r="I8986" s="8" t="inlineStr">
        <is>
          <t>2CH4W1LFRZE5A2APZ</t>
        </is>
      </c>
      <c r="J8986" s="8" t="inlineStr">
        <is>
          <t>03 - Supercar</t>
        </is>
      </c>
      <c r="K8986" s="12" t="n">
        <v>435000</v>
      </c>
      <c r="L8986" s="8" t="inlineStr">
        <is>
          <t>Massachusetts</t>
        </is>
      </c>
      <c r="M8986" s="13" t="n">
        <v>11798.35</v>
      </c>
      <c r="N8986" s="13" t="n">
        <v>9023.379999999999</v>
      </c>
      <c r="O8986" s="8" t="n"/>
    </row>
    <row r="8987">
      <c r="A8987" s="8" t="inlineStr">
        <is>
          <t>CANON-202606-008932</t>
        </is>
      </c>
      <c r="B8987" s="9" t="inlineStr">
        <is>
          <t>2026-06</t>
        </is>
      </c>
      <c r="C8987" s="10" t="n">
        <v>46191</v>
      </c>
      <c r="D8987" s="9" t="inlineStr">
        <is>
          <t>Bound</t>
        </is>
      </c>
      <c r="E8987" s="8" t="inlineStr">
        <is>
          <t>Beatrix Bellandi</t>
        </is>
      </c>
      <c r="F8987" s="11" t="n">
        <v>1961</v>
      </c>
      <c r="G8987" s="8" t="inlineStr">
        <is>
          <t>Bentley</t>
        </is>
      </c>
      <c r="H8987" s="8" t="inlineStr">
        <is>
          <t>Continental GT</t>
        </is>
      </c>
      <c r="I8987" s="8" t="inlineStr">
        <is>
          <t>S7ZBSDKBZ1TYAE126</t>
        </is>
      </c>
      <c r="J8987" s="8" t="inlineStr">
        <is>
          <t>02 - Sports / GT</t>
        </is>
      </c>
      <c r="K8987" s="12" t="n">
        <v>290000</v>
      </c>
      <c r="L8987" s="8" t="inlineStr">
        <is>
          <t>South Dakota</t>
        </is>
      </c>
      <c r="M8987" s="13" t="n">
        <v>4555.19</v>
      </c>
      <c r="N8987" s="13" t="n">
        <v>3483.81</v>
      </c>
      <c r="O8987" s="8" t="n"/>
    </row>
    <row r="8988">
      <c r="A8988" s="8" t="inlineStr">
        <is>
          <t>CANON-202606-008933</t>
        </is>
      </c>
      <c r="B8988" s="9" t="inlineStr">
        <is>
          <t>2026-06</t>
        </is>
      </c>
      <c r="C8988" s="10" t="n">
        <v>46201</v>
      </c>
      <c r="D8988" s="9" t="inlineStr">
        <is>
          <t>Bound</t>
        </is>
      </c>
      <c r="E8988" s="8" t="inlineStr">
        <is>
          <t>Wilhelmina Fairweather</t>
        </is>
      </c>
      <c r="F8988" s="11" t="n">
        <v>2014</v>
      </c>
      <c r="G8988" s="8" t="inlineStr">
        <is>
          <t>Maserati</t>
        </is>
      </c>
      <c r="H8988" s="8" t="inlineStr">
        <is>
          <t>GranTurismo</t>
        </is>
      </c>
      <c r="I8988" s="8" t="inlineStr">
        <is>
          <t>33NZWVSZ230HKPTFG</t>
        </is>
      </c>
      <c r="J8988" s="8" t="inlineStr">
        <is>
          <t>02 - Sports / GT</t>
        </is>
      </c>
      <c r="K8988" s="12" t="n">
        <v>145000</v>
      </c>
      <c r="L8988" s="8" t="inlineStr">
        <is>
          <t>Tennessee</t>
        </is>
      </c>
      <c r="M8988" s="13" t="n">
        <v>2466.64</v>
      </c>
      <c r="N8988" s="13" t="n">
        <v>1886.49</v>
      </c>
      <c r="O8988" s="8" t="n"/>
    </row>
    <row r="8989">
      <c r="A8989" s="8" t="inlineStr">
        <is>
          <t>CANON-202606-008934</t>
        </is>
      </c>
      <c r="B8989" s="9" t="inlineStr">
        <is>
          <t>2026-06</t>
        </is>
      </c>
      <c r="C8989" s="10" t="n">
        <v>46187</v>
      </c>
      <c r="D8989" s="9" t="inlineStr">
        <is>
          <t>Bound</t>
        </is>
      </c>
      <c r="E8989" s="8" t="inlineStr">
        <is>
          <t>Wilhelmina Ashcombe</t>
        </is>
      </c>
      <c r="F8989" s="11" t="n">
        <v>2003</v>
      </c>
      <c r="G8989" s="8" t="inlineStr">
        <is>
          <t>Aston Martin</t>
        </is>
      </c>
      <c r="H8989" s="8" t="inlineStr">
        <is>
          <t>DB5</t>
        </is>
      </c>
      <c r="I8989" s="8" t="inlineStr">
        <is>
          <t>83FBSLPS3B85T50KM</t>
        </is>
      </c>
      <c r="J8989" s="8" t="inlineStr">
        <is>
          <t>07 - Post-War Classic (1946-1972)</t>
        </is>
      </c>
      <c r="K8989" s="12" t="n">
        <v>570000</v>
      </c>
      <c r="L8989" s="8" t="inlineStr">
        <is>
          <t>Florida</t>
        </is>
      </c>
      <c r="M8989" s="13" t="n">
        <v>6566.83</v>
      </c>
      <c r="N8989" s="13" t="n">
        <v>5022.31</v>
      </c>
      <c r="O8989" s="8" t="n"/>
    </row>
    <row r="8990">
      <c r="A8990" s="8" t="inlineStr">
        <is>
          <t>CANON-202606-008935</t>
        </is>
      </c>
      <c r="B8990" s="9" t="inlineStr">
        <is>
          <t>2026-06</t>
        </is>
      </c>
      <c r="C8990" s="10" t="n">
        <v>46197</v>
      </c>
      <c r="D8990" s="9" t="inlineStr">
        <is>
          <t>Bound</t>
        </is>
      </c>
      <c r="E8990" s="8" t="inlineStr">
        <is>
          <t>Horace Chattopadhyay</t>
        </is>
      </c>
      <c r="F8990" s="11" t="n">
        <v>1960</v>
      </c>
      <c r="G8990" s="8" t="inlineStr">
        <is>
          <t>Mercedes-Benz</t>
        </is>
      </c>
      <c r="H8990" s="8" t="inlineStr">
        <is>
          <t>280SL Pagoda</t>
        </is>
      </c>
      <c r="I8990" s="8" t="inlineStr">
        <is>
          <t>7MVUPGEAVE0VC020R</t>
        </is>
      </c>
      <c r="J8990" s="8" t="inlineStr">
        <is>
          <t>07 - Post-War Classic (1946-1972)</t>
        </is>
      </c>
      <c r="K8990" s="12" t="n">
        <v>635000</v>
      </c>
      <c r="L8990" s="8" t="inlineStr">
        <is>
          <t>California</t>
        </is>
      </c>
      <c r="M8990" s="13" t="n">
        <v>6955.05</v>
      </c>
      <c r="N8990" s="13" t="n">
        <v>5319.22</v>
      </c>
      <c r="O8990" s="8" t="n"/>
    </row>
    <row r="8991">
      <c r="A8991" s="8" t="inlineStr">
        <is>
          <t>CANON-202606-008936</t>
        </is>
      </c>
      <c r="B8991" s="9" t="inlineStr">
        <is>
          <t>2026-06</t>
        </is>
      </c>
      <c r="C8991" s="10" t="n">
        <v>46203</v>
      </c>
      <c r="D8991" s="9" t="inlineStr">
        <is>
          <t>Bound</t>
        </is>
      </c>
      <c r="E8991" s="8" t="inlineStr">
        <is>
          <t>Ramona Nakashima</t>
        </is>
      </c>
      <c r="F8991" s="11" t="n">
        <v>2010</v>
      </c>
      <c r="G8991" s="8" t="inlineStr">
        <is>
          <t>Singer</t>
        </is>
      </c>
      <c r="H8991" s="8" t="inlineStr">
        <is>
          <t>911 Reimagined</t>
        </is>
      </c>
      <c r="I8991" s="8" t="inlineStr">
        <is>
          <t>WXW8BVJ5KFBH4K9NY</t>
        </is>
      </c>
      <c r="J8991" s="8" t="inlineStr">
        <is>
          <t>11 - Restomod / Coachbuilt / Bespoke</t>
        </is>
      </c>
      <c r="K8991" s="12" t="n">
        <v>285000</v>
      </c>
      <c r="L8991" s="8" t="inlineStr">
        <is>
          <t>Texas</t>
        </is>
      </c>
      <c r="M8991" s="13" t="n">
        <v>5441.89</v>
      </c>
      <c r="N8991" s="13" t="n">
        <v>4161.96</v>
      </c>
      <c r="O8991" s="8" t="n"/>
    </row>
    <row r="8992">
      <c r="A8992" s="8" t="inlineStr">
        <is>
          <t>CANON-202606-008938</t>
        </is>
      </c>
      <c r="B8992" s="9" t="inlineStr">
        <is>
          <t>2026-06</t>
        </is>
      </c>
      <c r="C8992" s="10" t="n">
        <v>46176</v>
      </c>
      <c r="D8992" s="9" t="inlineStr">
        <is>
          <t>Bound</t>
        </is>
      </c>
      <c r="E8992" s="8" t="inlineStr">
        <is>
          <t>Delphine Fairweather</t>
        </is>
      </c>
      <c r="F8992" s="11" t="n">
        <v>2007</v>
      </c>
      <c r="G8992" s="8" t="inlineStr">
        <is>
          <t>Mercedes-Benz</t>
        </is>
      </c>
      <c r="H8992" s="8" t="inlineStr">
        <is>
          <t>AMG GT</t>
        </is>
      </c>
      <c r="I8992" s="8" t="inlineStr">
        <is>
          <t>36P0E0161BASVX88Z</t>
        </is>
      </c>
      <c r="J8992" s="8" t="inlineStr">
        <is>
          <t>02 - Sports / GT</t>
        </is>
      </c>
      <c r="K8992" s="12" t="n">
        <v>290000</v>
      </c>
      <c r="L8992" s="8" t="inlineStr">
        <is>
          <t>Florida</t>
        </is>
      </c>
      <c r="M8992" s="13" t="n">
        <v>5827.36</v>
      </c>
      <c r="N8992" s="13" t="n">
        <v>4456.76</v>
      </c>
      <c r="O8992" s="8" t="n"/>
    </row>
    <row r="8993">
      <c r="A8993" s="8" t="inlineStr">
        <is>
          <t>CANON-202606-008939</t>
        </is>
      </c>
      <c r="B8993" s="9" t="inlineStr">
        <is>
          <t>2026-06</t>
        </is>
      </c>
      <c r="C8993" s="10" t="n">
        <v>46197</v>
      </c>
      <c r="D8993" s="9" t="inlineStr">
        <is>
          <t>Bound</t>
        </is>
      </c>
      <c r="E8993" s="8" t="inlineStr">
        <is>
          <t>Horace Farkas</t>
        </is>
      </c>
      <c r="F8993" s="11" t="n">
        <v>2010</v>
      </c>
      <c r="G8993" s="8" t="inlineStr">
        <is>
          <t>Porsche</t>
        </is>
      </c>
      <c r="H8993" s="8" t="inlineStr">
        <is>
          <t>911 Turbo S</t>
        </is>
      </c>
      <c r="I8993" s="8" t="inlineStr">
        <is>
          <t>260K7WEEZSRCE73Z8</t>
        </is>
      </c>
      <c r="J8993" s="8" t="inlineStr">
        <is>
          <t>02 - Sports / GT</t>
        </is>
      </c>
      <c r="K8993" s="12" t="n">
        <v>255000</v>
      </c>
      <c r="L8993" s="8" t="inlineStr">
        <is>
          <t>New York</t>
        </is>
      </c>
      <c r="M8993" s="13" t="n">
        <v>4618.87</v>
      </c>
      <c r="N8993" s="13" t="n">
        <v>3532.51</v>
      </c>
      <c r="O8993" s="8" t="n"/>
    </row>
    <row r="8994">
      <c r="A8994" s="8" t="inlineStr">
        <is>
          <t>CANON-202606-008940</t>
        </is>
      </c>
      <c r="B8994" s="9" t="inlineStr">
        <is>
          <t>2026-06</t>
        </is>
      </c>
      <c r="C8994" s="10" t="n">
        <v>46194</v>
      </c>
      <c r="D8994" s="9" t="inlineStr">
        <is>
          <t>Bound</t>
        </is>
      </c>
      <c r="E8994" s="8" t="inlineStr">
        <is>
          <t>Ingrid Rourke</t>
        </is>
      </c>
      <c r="F8994" s="11" t="n">
        <v>1980</v>
      </c>
      <c r="G8994" s="8" t="inlineStr">
        <is>
          <t>Ferrari</t>
        </is>
      </c>
      <c r="H8994" s="8" t="inlineStr">
        <is>
          <t>296 GTB</t>
        </is>
      </c>
      <c r="I8994" s="8" t="inlineStr">
        <is>
          <t>CY2ZESJHVDNYT6GXR</t>
        </is>
      </c>
      <c r="J8994" s="8" t="inlineStr">
        <is>
          <t>03 - Supercar</t>
        </is>
      </c>
      <c r="K8994" s="12" t="n">
        <v>1925000</v>
      </c>
      <c r="L8994" s="8" t="inlineStr">
        <is>
          <t>West Virginia</t>
        </is>
      </c>
      <c r="M8994" s="13" t="n">
        <v>38645.28</v>
      </c>
      <c r="N8994" s="13" t="n">
        <v>29555.91</v>
      </c>
      <c r="O8994" s="8" t="n"/>
    </row>
    <row r="8995">
      <c r="A8995" s="8" t="inlineStr">
        <is>
          <t>CANON-202606-008941</t>
        </is>
      </c>
      <c r="B8995" s="9" t="inlineStr">
        <is>
          <t>2026-06</t>
        </is>
      </c>
      <c r="C8995" s="10" t="n">
        <v>46189</v>
      </c>
      <c r="D8995" s="9" t="inlineStr">
        <is>
          <t>Bound</t>
        </is>
      </c>
      <c r="E8995" s="8" t="inlineStr">
        <is>
          <t>Beatrix Chattopadhyay</t>
        </is>
      </c>
      <c r="F8995" s="11" t="n">
        <v>2023</v>
      </c>
      <c r="G8995" s="8" t="inlineStr">
        <is>
          <t>BMW</t>
        </is>
      </c>
      <c r="H8995" s="8" t="inlineStr">
        <is>
          <t>M8 Competition</t>
        </is>
      </c>
      <c r="I8995" s="8" t="inlineStr">
        <is>
          <t>J81WUP14BZUAHXXZJ</t>
        </is>
      </c>
      <c r="J8995" s="8" t="inlineStr">
        <is>
          <t>02 - Sports / GT</t>
        </is>
      </c>
      <c r="K8995" s="12" t="n">
        <v>485000</v>
      </c>
      <c r="L8995" s="8" t="inlineStr">
        <is>
          <t>Hawaii</t>
        </is>
      </c>
      <c r="M8995" s="13" t="n">
        <v>8922.17</v>
      </c>
      <c r="N8995" s="13" t="n">
        <v>6823.68</v>
      </c>
      <c r="O8995" s="8" t="n"/>
    </row>
    <row r="8996">
      <c r="A8996" s="8" t="inlineStr">
        <is>
          <t>CANON-202606-008942</t>
        </is>
      </c>
      <c r="B8996" s="9" t="inlineStr">
        <is>
          <t>2026-06</t>
        </is>
      </c>
      <c r="C8996" s="10" t="n">
        <v>46192</v>
      </c>
      <c r="D8996" s="9" t="inlineStr">
        <is>
          <t>Bound</t>
        </is>
      </c>
      <c r="E8996" s="8" t="inlineStr">
        <is>
          <t>Callum Merriweather</t>
        </is>
      </c>
      <c r="F8996" s="11" t="n">
        <v>1972</v>
      </c>
      <c r="G8996" s="8" t="inlineStr">
        <is>
          <t>Bentley</t>
        </is>
      </c>
      <c r="H8996" s="8" t="inlineStr">
        <is>
          <t>4.5 Litre</t>
        </is>
      </c>
      <c r="I8996" s="8" t="inlineStr">
        <is>
          <t>5FAZRRGUMBGK70R3W</t>
        </is>
      </c>
      <c r="J8996" s="8" t="inlineStr">
        <is>
          <t>06 - Vintage Pre-War (pre-1946)</t>
        </is>
      </c>
      <c r="K8996" s="12" t="n">
        <v>800000</v>
      </c>
      <c r="L8996" s="8" t="inlineStr">
        <is>
          <t>Texas</t>
        </is>
      </c>
      <c r="M8996" s="13" t="n">
        <v>6596.23</v>
      </c>
      <c r="N8996" s="13" t="n">
        <v>5044.8</v>
      </c>
      <c r="O8996" s="8" t="n"/>
    </row>
    <row r="8997">
      <c r="A8997" s="8" t="inlineStr">
        <is>
          <t>CANON-202606-008943</t>
        </is>
      </c>
      <c r="B8997" s="9" t="inlineStr">
        <is>
          <t>2026-06</t>
        </is>
      </c>
      <c r="C8997" s="10" t="n">
        <v>46194</v>
      </c>
      <c r="D8997" s="9" t="inlineStr">
        <is>
          <t>Bound</t>
        </is>
      </c>
      <c r="E8997" s="8" t="inlineStr">
        <is>
          <t>Callum Castellanos</t>
        </is>
      </c>
      <c r="F8997" s="11" t="n">
        <v>1957</v>
      </c>
      <c r="G8997" s="8" t="inlineStr">
        <is>
          <t>Bentley</t>
        </is>
      </c>
      <c r="H8997" s="8" t="inlineStr">
        <is>
          <t>Continental GT</t>
        </is>
      </c>
      <c r="I8997" s="8" t="inlineStr">
        <is>
          <t>02FUATK8MWDSGPN7C</t>
        </is>
      </c>
      <c r="J8997" s="8" t="inlineStr">
        <is>
          <t>02 - Sports / GT</t>
        </is>
      </c>
      <c r="K8997" s="12" t="n">
        <v>315000</v>
      </c>
      <c r="L8997" s="8" t="inlineStr">
        <is>
          <t>Indiana</t>
        </is>
      </c>
      <c r="M8997" s="13" t="n">
        <v>5482.78</v>
      </c>
      <c r="N8997" s="13" t="n">
        <v>4193.23</v>
      </c>
      <c r="O8997" s="8" t="n"/>
    </row>
    <row r="8998">
      <c r="A8998" s="8" t="inlineStr">
        <is>
          <t>CANON-202606-008944</t>
        </is>
      </c>
      <c r="B8998" s="9" t="inlineStr">
        <is>
          <t>2026-06</t>
        </is>
      </c>
      <c r="C8998" s="10" t="n">
        <v>46199</v>
      </c>
      <c r="D8998" s="9" t="inlineStr">
        <is>
          <t>Bound</t>
        </is>
      </c>
      <c r="E8998" s="8" t="inlineStr">
        <is>
          <t>Emiliano Rourke</t>
        </is>
      </c>
      <c r="F8998" s="11" t="n">
        <v>2002</v>
      </c>
      <c r="G8998" s="8" t="inlineStr">
        <is>
          <t>Bugatti</t>
        </is>
      </c>
      <c r="H8998" s="8" t="inlineStr">
        <is>
          <t>Type 57</t>
        </is>
      </c>
      <c r="I8998" s="8" t="inlineStr">
        <is>
          <t>65MR24S2L6VX7NWFB</t>
        </is>
      </c>
      <c r="J8998" s="8" t="inlineStr">
        <is>
          <t>06 - Vintage Pre-War (pre-1946)</t>
        </is>
      </c>
      <c r="K8998" s="12" t="n">
        <v>445000</v>
      </c>
      <c r="L8998" s="8" t="inlineStr">
        <is>
          <t>South Carolina</t>
        </is>
      </c>
      <c r="M8998" s="13" t="n">
        <v>4372.75</v>
      </c>
      <c r="N8998" s="13" t="n">
        <v>3344.28</v>
      </c>
      <c r="O8998" s="8" t="n"/>
    </row>
    <row r="8999">
      <c r="A8999" s="8" t="inlineStr">
        <is>
          <t>CANON-202606-008946</t>
        </is>
      </c>
      <c r="B8999" s="9" t="inlineStr">
        <is>
          <t>2026-06</t>
        </is>
      </c>
      <c r="C8999" s="10" t="n">
        <v>46195</v>
      </c>
      <c r="D8999" s="9" t="inlineStr">
        <is>
          <t>Bound</t>
        </is>
      </c>
      <c r="E8999" s="8" t="inlineStr">
        <is>
          <t>Saoirse Harrington</t>
        </is>
      </c>
      <c r="F8999" s="11" t="n">
        <v>1978</v>
      </c>
      <c r="G8999" s="8" t="inlineStr">
        <is>
          <t>McLaren</t>
        </is>
      </c>
      <c r="H8999" s="8" t="inlineStr">
        <is>
          <t>750S</t>
        </is>
      </c>
      <c r="I8999" s="8" t="inlineStr">
        <is>
          <t>VFW961GX0252B9MC6</t>
        </is>
      </c>
      <c r="J8999" s="8" t="inlineStr">
        <is>
          <t>03 - Supercar</t>
        </is>
      </c>
      <c r="K8999" s="12" t="n">
        <v>1950000</v>
      </c>
      <c r="L8999" s="8" t="inlineStr">
        <is>
          <t>Delaware</t>
        </is>
      </c>
      <c r="M8999" s="13" t="n">
        <v>36792.45</v>
      </c>
      <c r="N8999" s="13" t="n">
        <v>28138.87</v>
      </c>
      <c r="O8999" s="8" t="n"/>
    </row>
    <row r="9000">
      <c r="A9000" s="8" t="inlineStr">
        <is>
          <t>CANON-202606-008951</t>
        </is>
      </c>
      <c r="B9000" s="9" t="inlineStr">
        <is>
          <t>2026-06</t>
        </is>
      </c>
      <c r="C9000" s="10" t="n">
        <v>46189</v>
      </c>
      <c r="D9000" s="9" t="inlineStr">
        <is>
          <t>Bound</t>
        </is>
      </c>
      <c r="E9000" s="8" t="inlineStr">
        <is>
          <t>Sunniva Delacroix</t>
        </is>
      </c>
      <c r="F9000" s="11" t="n">
        <v>1958</v>
      </c>
      <c r="G9000" s="8" t="inlineStr">
        <is>
          <t>Porsche</t>
        </is>
      </c>
      <c r="H9000" s="8" t="inlineStr">
        <is>
          <t>911 Turbo S</t>
        </is>
      </c>
      <c r="I9000" s="8" t="inlineStr">
        <is>
          <t>PPWP11WZ0V3AFEH7H</t>
        </is>
      </c>
      <c r="J9000" s="8" t="inlineStr">
        <is>
          <t>02 - Sports / GT</t>
        </is>
      </c>
      <c r="K9000" s="12" t="n">
        <v>1950000</v>
      </c>
      <c r="L9000" s="8" t="inlineStr">
        <is>
          <t>Virginia</t>
        </is>
      </c>
      <c r="M9000" s="13" t="n">
        <v>22057.08</v>
      </c>
      <c r="N9000" s="13" t="n">
        <v>16869.25</v>
      </c>
      <c r="O9000" s="8" t="n"/>
    </row>
    <row r="9001">
      <c r="A9001" s="8" t="inlineStr">
        <is>
          <t>CANON-202606-008953</t>
        </is>
      </c>
      <c r="B9001" s="9" t="inlineStr">
        <is>
          <t>2026-06</t>
        </is>
      </c>
      <c r="C9001" s="10" t="n">
        <v>46186</v>
      </c>
      <c r="D9001" s="9" t="inlineStr">
        <is>
          <t>Bound</t>
        </is>
      </c>
      <c r="E9001" s="8" t="inlineStr">
        <is>
          <t>Desmond Larsson</t>
        </is>
      </c>
      <c r="F9001" s="11" t="n">
        <v>1963</v>
      </c>
      <c r="G9001" s="8" t="inlineStr">
        <is>
          <t>BMW</t>
        </is>
      </c>
      <c r="H9001" s="8" t="inlineStr">
        <is>
          <t>M8 Competition</t>
        </is>
      </c>
      <c r="I9001" s="8" t="inlineStr">
        <is>
          <t>F77ZMZWRYZRC3GJSJ</t>
        </is>
      </c>
      <c r="J9001" s="8" t="inlineStr">
        <is>
          <t>02 - Sports / GT</t>
        </is>
      </c>
      <c r="K9001" s="12" t="n">
        <v>260000</v>
      </c>
      <c r="L9001" s="8" t="inlineStr">
        <is>
          <t>Wisconsin</t>
        </is>
      </c>
      <c r="M9001" s="13" t="n">
        <v>4415.09</v>
      </c>
      <c r="N9001" s="13" t="n">
        <v>3376.66</v>
      </c>
      <c r="O9001" s="8" t="n"/>
    </row>
    <row r="9002">
      <c r="A9002" s="8" t="inlineStr">
        <is>
          <t>CANON-202606-008954</t>
        </is>
      </c>
      <c r="B9002" s="9" t="inlineStr">
        <is>
          <t>2026-06</t>
        </is>
      </c>
      <c r="C9002" s="10" t="n">
        <v>46188</v>
      </c>
      <c r="D9002" s="9" t="inlineStr">
        <is>
          <t>Bound</t>
        </is>
      </c>
      <c r="E9002" s="8" t="inlineStr">
        <is>
          <t>Callum Okonkwo</t>
        </is>
      </c>
      <c r="F9002" s="11" t="n">
        <v>1961</v>
      </c>
      <c r="G9002" s="8" t="inlineStr">
        <is>
          <t>BMW</t>
        </is>
      </c>
      <c r="H9002" s="8" t="inlineStr">
        <is>
          <t>M8 Competition</t>
        </is>
      </c>
      <c r="I9002" s="8" t="inlineStr">
        <is>
          <t>N3386N87VTP67JTTH</t>
        </is>
      </c>
      <c r="J9002" s="8" t="inlineStr">
        <is>
          <t>02 - Sports / GT</t>
        </is>
      </c>
      <c r="K9002" s="12" t="n">
        <v>845000</v>
      </c>
      <c r="L9002" s="8" t="inlineStr">
        <is>
          <t>Massachusetts</t>
        </is>
      </c>
      <c r="M9002" s="13" t="n">
        <v>12954.01</v>
      </c>
      <c r="N9002" s="13" t="n">
        <v>9907.23</v>
      </c>
      <c r="O9002" s="8" t="n"/>
    </row>
    <row r="9003">
      <c r="A9003" s="8" t="inlineStr">
        <is>
          <t>CANON-202606-008956</t>
        </is>
      </c>
      <c r="B9003" s="9" t="inlineStr">
        <is>
          <t>2026-06</t>
        </is>
      </c>
      <c r="C9003" s="10" t="n">
        <v>46184</v>
      </c>
      <c r="D9003" s="9" t="inlineStr">
        <is>
          <t>Bound</t>
        </is>
      </c>
      <c r="E9003" s="8" t="inlineStr">
        <is>
          <t>Cassius Okonkwo</t>
        </is>
      </c>
      <c r="F9003" s="11" t="n">
        <v>1975</v>
      </c>
      <c r="G9003" s="8" t="inlineStr">
        <is>
          <t>Aston Martin</t>
        </is>
      </c>
      <c r="H9003" s="8" t="inlineStr">
        <is>
          <t>DB12</t>
        </is>
      </c>
      <c r="I9003" s="8" t="inlineStr">
        <is>
          <t>3THH4CH4MCM8XTX2X</t>
        </is>
      </c>
      <c r="J9003" s="8" t="inlineStr">
        <is>
          <t>02 - Sports / GT</t>
        </is>
      </c>
      <c r="K9003" s="12" t="n">
        <v>685000</v>
      </c>
      <c r="L9003" s="8" t="inlineStr">
        <is>
          <t>California</t>
        </is>
      </c>
      <c r="M9003" s="13" t="n">
        <v>11341.27</v>
      </c>
      <c r="N9003" s="13" t="n">
        <v>8673.799999999999</v>
      </c>
      <c r="O9003" s="8" t="n"/>
    </row>
    <row r="9004">
      <c r="A9004" s="8" t="inlineStr">
        <is>
          <t>CANON-202606-008957</t>
        </is>
      </c>
      <c r="B9004" s="9" t="inlineStr">
        <is>
          <t>2026-06</t>
        </is>
      </c>
      <c r="C9004" s="10" t="n">
        <v>46197</v>
      </c>
      <c r="D9004" s="9" t="inlineStr">
        <is>
          <t>Bound</t>
        </is>
      </c>
      <c r="E9004" s="8" t="inlineStr">
        <is>
          <t>Callum Farkas</t>
        </is>
      </c>
      <c r="F9004" s="11" t="n">
        <v>1967</v>
      </c>
      <c r="G9004" s="8" t="inlineStr">
        <is>
          <t>McLaren</t>
        </is>
      </c>
      <c r="H9004" s="8" t="inlineStr">
        <is>
          <t>750S</t>
        </is>
      </c>
      <c r="I9004" s="8" t="inlineStr">
        <is>
          <t>YZGRWLGCYBJ6Z6ULP</t>
        </is>
      </c>
      <c r="J9004" s="8" t="inlineStr">
        <is>
          <t>03 - Supercar</t>
        </is>
      </c>
      <c r="K9004" s="12" t="n">
        <v>835000</v>
      </c>
      <c r="L9004" s="8" t="inlineStr">
        <is>
          <t>Idaho</t>
        </is>
      </c>
      <c r="M9004" s="13" t="n">
        <v>14817.31</v>
      </c>
      <c r="N9004" s="13" t="n">
        <v>11332.28</v>
      </c>
      <c r="O9004" s="8" t="n"/>
    </row>
    <row r="9005">
      <c r="A9005" s="8" t="inlineStr">
        <is>
          <t>CANON-202606-008959</t>
        </is>
      </c>
      <c r="B9005" s="9" t="inlineStr">
        <is>
          <t>2026-06</t>
        </is>
      </c>
      <c r="C9005" s="10" t="n">
        <v>46196</v>
      </c>
      <c r="D9005" s="9" t="inlineStr">
        <is>
          <t>Bound</t>
        </is>
      </c>
      <c r="E9005" s="8" t="inlineStr">
        <is>
          <t>Ramona Thistlewood</t>
        </is>
      </c>
      <c r="F9005" s="11" t="n">
        <v>1971</v>
      </c>
      <c r="G9005" s="8" t="inlineStr">
        <is>
          <t>Maserati</t>
        </is>
      </c>
      <c r="H9005" s="8" t="inlineStr">
        <is>
          <t>GranTurismo</t>
        </is>
      </c>
      <c r="I9005" s="8" t="inlineStr">
        <is>
          <t>Z6SMVHEALK6TNPYFW</t>
        </is>
      </c>
      <c r="J9005" s="8" t="inlineStr">
        <is>
          <t>02 - Sports / GT</t>
        </is>
      </c>
      <c r="K9005" s="12" t="n">
        <v>310000</v>
      </c>
      <c r="L9005" s="8" t="inlineStr">
        <is>
          <t>Hawaii</t>
        </is>
      </c>
      <c r="M9005" s="13" t="n">
        <v>5702.83</v>
      </c>
      <c r="N9005" s="13" t="n">
        <v>4361.52</v>
      </c>
      <c r="O9005" s="8" t="n"/>
    </row>
    <row r="9006">
      <c r="A9006" s="8" t="inlineStr">
        <is>
          <t>CANON-202606-008960</t>
        </is>
      </c>
      <c r="B9006" s="9" t="inlineStr">
        <is>
          <t>2026-06</t>
        </is>
      </c>
      <c r="C9006" s="10" t="n">
        <v>46199</v>
      </c>
      <c r="D9006" s="9" t="inlineStr">
        <is>
          <t>Bound</t>
        </is>
      </c>
      <c r="E9006" s="8" t="inlineStr">
        <is>
          <t>Fenwick Underwood</t>
        </is>
      </c>
      <c r="F9006" s="11" t="n">
        <v>2022</v>
      </c>
      <c r="G9006" s="8" t="inlineStr">
        <is>
          <t>Ferrari</t>
        </is>
      </c>
      <c r="H9006" s="8" t="inlineStr">
        <is>
          <t>SF90 Stradale</t>
        </is>
      </c>
      <c r="I9006" s="8" t="inlineStr">
        <is>
          <t>DN60RYKE4GG7MEEY2</t>
        </is>
      </c>
      <c r="J9006" s="8" t="inlineStr">
        <is>
          <t>03 - Supercar</t>
        </is>
      </c>
      <c r="K9006" s="12" t="n">
        <v>825000</v>
      </c>
      <c r="L9006" s="8" t="inlineStr">
        <is>
          <t>South Carolina</t>
        </is>
      </c>
      <c r="M9006" s="13" t="n">
        <v>18336.79</v>
      </c>
      <c r="N9006" s="13" t="n">
        <v>14023.98</v>
      </c>
      <c r="O9006" s="8" t="n"/>
    </row>
    <row r="9007">
      <c r="A9007" s="8" t="inlineStr">
        <is>
          <t>CANON-202606-008961</t>
        </is>
      </c>
      <c r="B9007" s="9" t="inlineStr">
        <is>
          <t>2026-06</t>
        </is>
      </c>
      <c r="C9007" s="10" t="n">
        <v>46191</v>
      </c>
      <c r="D9007" s="9" t="inlineStr">
        <is>
          <t>Bound</t>
        </is>
      </c>
      <c r="E9007" s="8" t="inlineStr">
        <is>
          <t>Mireille Castellanos</t>
        </is>
      </c>
      <c r="F9007" s="11" t="n">
        <v>1995</v>
      </c>
      <c r="G9007" s="8" t="inlineStr">
        <is>
          <t>Aston Martin</t>
        </is>
      </c>
      <c r="H9007" s="8" t="inlineStr">
        <is>
          <t>DB5</t>
        </is>
      </c>
      <c r="I9007" s="8" t="inlineStr">
        <is>
          <t>HDXETEE3MD3ZHZ7FT</t>
        </is>
      </c>
      <c r="J9007" s="8" t="inlineStr">
        <is>
          <t>07 - Post-War Classic (1946-1972)</t>
        </is>
      </c>
      <c r="K9007" s="12" t="n">
        <v>770000</v>
      </c>
      <c r="L9007" s="8" t="inlineStr">
        <is>
          <t>Florida</t>
        </is>
      </c>
      <c r="M9007" s="13" t="n">
        <v>8870.98</v>
      </c>
      <c r="N9007" s="13" t="n">
        <v>6784.53</v>
      </c>
      <c r="O9007" s="8" t="n"/>
    </row>
    <row r="9008">
      <c r="A9008" s="8" t="inlineStr">
        <is>
          <t>CANON-202606-008964</t>
        </is>
      </c>
      <c r="B9008" s="9" t="inlineStr">
        <is>
          <t>2026-06</t>
        </is>
      </c>
      <c r="C9008" s="10" t="n">
        <v>46187</v>
      </c>
      <c r="D9008" s="9" t="inlineStr">
        <is>
          <t>Bound</t>
        </is>
      </c>
      <c r="E9008" s="8" t="inlineStr">
        <is>
          <t>Ramona Okonkwo</t>
        </is>
      </c>
      <c r="F9008" s="11" t="n">
        <v>2001</v>
      </c>
      <c r="G9008" s="8" t="inlineStr">
        <is>
          <t>Aston Martin</t>
        </is>
      </c>
      <c r="H9008" s="8" t="inlineStr">
        <is>
          <t>DB12</t>
        </is>
      </c>
      <c r="I9008" s="8" t="inlineStr">
        <is>
          <t>1PJ5SMTK1RX6F7HYY</t>
        </is>
      </c>
      <c r="J9008" s="8" t="inlineStr">
        <is>
          <t>02 - Sports / GT</t>
        </is>
      </c>
      <c r="K9008" s="12" t="n">
        <v>910000</v>
      </c>
      <c r="L9008" s="8" t="inlineStr">
        <is>
          <t>Ohio</t>
        </is>
      </c>
      <c r="M9008" s="13" t="n">
        <v>15512.92</v>
      </c>
      <c r="N9008" s="13" t="n">
        <v>11864.28</v>
      </c>
      <c r="O9008" s="8" t="n"/>
    </row>
    <row r="9009">
      <c r="A9009" s="8" t="inlineStr">
        <is>
          <t>CANON-202606-008965</t>
        </is>
      </c>
      <c r="B9009" s="9" t="inlineStr">
        <is>
          <t>2026-06</t>
        </is>
      </c>
      <c r="C9009" s="10" t="n">
        <v>46186</v>
      </c>
      <c r="D9009" s="9" t="inlineStr">
        <is>
          <t>Bound</t>
        </is>
      </c>
      <c r="E9009" s="8" t="inlineStr">
        <is>
          <t>Aurelio Harrington</t>
        </is>
      </c>
      <c r="F9009" s="11" t="n">
        <v>1991</v>
      </c>
      <c r="G9009" s="8" t="inlineStr">
        <is>
          <t>Singer</t>
        </is>
      </c>
      <c r="H9009" s="8" t="inlineStr">
        <is>
          <t>911 Reimagined</t>
        </is>
      </c>
      <c r="I9009" s="8" t="inlineStr">
        <is>
          <t>MSYHPXA351E7ZAZFZ</t>
        </is>
      </c>
      <c r="J9009" s="8" t="inlineStr">
        <is>
          <t>11 - Restomod / Coachbuilt / Bespoke</t>
        </is>
      </c>
      <c r="K9009" s="12" t="n">
        <v>325000</v>
      </c>
      <c r="L9009" s="8" t="inlineStr">
        <is>
          <t>Iowa</t>
        </is>
      </c>
      <c r="M9009" s="13" t="n">
        <v>5935.85</v>
      </c>
      <c r="N9009" s="13" t="n">
        <v>4539.74</v>
      </c>
      <c r="O9009" s="8" t="n"/>
    </row>
    <row r="9010">
      <c r="A9010" s="8" t="inlineStr">
        <is>
          <t>CANON-202606-008967</t>
        </is>
      </c>
      <c r="B9010" s="9" t="inlineStr">
        <is>
          <t>2026-06</t>
        </is>
      </c>
      <c r="C9010" s="10" t="n">
        <v>46177</v>
      </c>
      <c r="D9010" s="9" t="inlineStr">
        <is>
          <t>Bound</t>
        </is>
      </c>
      <c r="E9010" s="8" t="inlineStr">
        <is>
          <t>Noor Vasquez</t>
        </is>
      </c>
      <c r="F9010" s="11" t="n">
        <v>2009</v>
      </c>
      <c r="G9010" s="8" t="inlineStr">
        <is>
          <t>Ferrari</t>
        </is>
      </c>
      <c r="H9010" s="8" t="inlineStr">
        <is>
          <t>296 GTB</t>
        </is>
      </c>
      <c r="I9010" s="8" t="inlineStr">
        <is>
          <t>0NY2PJN51JLEL05Z8</t>
        </is>
      </c>
      <c r="J9010" s="8" t="inlineStr">
        <is>
          <t>03 - Supercar</t>
        </is>
      </c>
      <c r="K9010" s="12" t="n">
        <v>380000</v>
      </c>
      <c r="L9010" s="8" t="inlineStr">
        <is>
          <t>California</t>
        </is>
      </c>
      <c r="M9010" s="13" t="n">
        <v>11131.13</v>
      </c>
      <c r="N9010" s="13" t="n">
        <v>8513.09</v>
      </c>
      <c r="O9010" s="8" t="n"/>
    </row>
    <row r="9011">
      <c r="A9011" s="8" t="inlineStr">
        <is>
          <t>CANON-202606-008968</t>
        </is>
      </c>
      <c r="B9011" s="9" t="inlineStr">
        <is>
          <t>2026-06</t>
        </is>
      </c>
      <c r="C9011" s="10" t="n">
        <v>46193</v>
      </c>
      <c r="D9011" s="9" t="inlineStr">
        <is>
          <t>Bound</t>
        </is>
      </c>
      <c r="E9011" s="8" t="inlineStr">
        <is>
          <t>Ottilie Castellanos</t>
        </is>
      </c>
      <c r="F9011" s="11" t="n">
        <v>1994</v>
      </c>
      <c r="G9011" s="8" t="inlineStr">
        <is>
          <t>Jaguar</t>
        </is>
      </c>
      <c r="H9011" s="8" t="inlineStr">
        <is>
          <t>E-Type Series 1</t>
        </is>
      </c>
      <c r="I9011" s="8" t="inlineStr">
        <is>
          <t>UUHKNNYWNCACG7FFF</t>
        </is>
      </c>
      <c r="J9011" s="8" t="inlineStr">
        <is>
          <t>07 - Post-War Classic (1946-1972)</t>
        </is>
      </c>
      <c r="K9011" s="12" t="n">
        <v>945000</v>
      </c>
      <c r="L9011" s="8" t="inlineStr">
        <is>
          <t>Nevada</t>
        </is>
      </c>
      <c r="M9011" s="13" t="n">
        <v>8970.370000000001</v>
      </c>
      <c r="N9011" s="13" t="n">
        <v>6860.54</v>
      </c>
      <c r="O9011" s="8" t="n"/>
    </row>
    <row r="9012">
      <c r="A9012" s="8" t="inlineStr">
        <is>
          <t>CANON-202606-008971</t>
        </is>
      </c>
      <c r="B9012" s="9" t="inlineStr">
        <is>
          <t>2026-06</t>
        </is>
      </c>
      <c r="C9012" s="10" t="n">
        <v>46197</v>
      </c>
      <c r="D9012" s="9" t="inlineStr">
        <is>
          <t>Bound</t>
        </is>
      </c>
      <c r="E9012" s="8" t="inlineStr">
        <is>
          <t>Mireille Castellanos</t>
        </is>
      </c>
      <c r="F9012" s="11" t="n">
        <v>1989</v>
      </c>
      <c r="G9012" s="8" t="inlineStr">
        <is>
          <t>Porsche</t>
        </is>
      </c>
      <c r="H9012" s="8" t="inlineStr">
        <is>
          <t>911 Turbo S</t>
        </is>
      </c>
      <c r="I9012" s="8" t="inlineStr">
        <is>
          <t>6EU9TG7T54NBPSL3Y</t>
        </is>
      </c>
      <c r="J9012" s="8" t="inlineStr">
        <is>
          <t>02 - Sports / GT</t>
        </is>
      </c>
      <c r="K9012" s="12" t="n">
        <v>210000</v>
      </c>
      <c r="L9012" s="8" t="inlineStr">
        <is>
          <t>Wyoming</t>
        </is>
      </c>
      <c r="M9012" s="13" t="n">
        <v>3900.45</v>
      </c>
      <c r="N9012" s="13" t="n">
        <v>2983.06</v>
      </c>
      <c r="O9012" s="8" t="n"/>
    </row>
    <row r="9013">
      <c r="A9013" s="8" t="inlineStr">
        <is>
          <t>CANON-202606-008974</t>
        </is>
      </c>
      <c r="B9013" s="9" t="inlineStr">
        <is>
          <t>2026-06</t>
        </is>
      </c>
      <c r="C9013" s="10" t="n">
        <v>46196</v>
      </c>
      <c r="D9013" s="9" t="inlineStr">
        <is>
          <t>Bound</t>
        </is>
      </c>
      <c r="E9013" s="8" t="inlineStr">
        <is>
          <t>Wilhelmina Blackwood</t>
        </is>
      </c>
      <c r="F9013" s="11" t="n">
        <v>1971</v>
      </c>
      <c r="G9013" s="8" t="inlineStr">
        <is>
          <t>Icon</t>
        </is>
      </c>
      <c r="H9013" s="8" t="inlineStr">
        <is>
          <t>Derelict</t>
        </is>
      </c>
      <c r="I9013" s="8" t="inlineStr">
        <is>
          <t>NMYLRG77NV5PLMW5K</t>
        </is>
      </c>
      <c r="J9013" s="8" t="inlineStr">
        <is>
          <t>11 - Restomod / Coachbuilt / Bespoke</t>
        </is>
      </c>
      <c r="K9013" s="12" t="n">
        <v>540000</v>
      </c>
      <c r="L9013" s="8" t="inlineStr">
        <is>
          <t>Idaho</t>
        </is>
      </c>
      <c r="M9013" s="13" t="n">
        <v>7867.7</v>
      </c>
      <c r="N9013" s="13" t="n">
        <v>6017.22</v>
      </c>
      <c r="O9013" s="8" t="n"/>
    </row>
    <row r="9014">
      <c r="A9014" s="8" t="inlineStr">
        <is>
          <t>CANON-202606-008975</t>
        </is>
      </c>
      <c r="B9014" s="9" t="inlineStr">
        <is>
          <t>2026-06</t>
        </is>
      </c>
      <c r="C9014" s="10" t="n">
        <v>46193</v>
      </c>
      <c r="D9014" s="9" t="inlineStr">
        <is>
          <t>Bound</t>
        </is>
      </c>
      <c r="E9014" s="8" t="inlineStr">
        <is>
          <t>Emiliano Kingsford</t>
        </is>
      </c>
      <c r="F9014" s="11" t="n">
        <v>1961</v>
      </c>
      <c r="G9014" s="8" t="inlineStr">
        <is>
          <t>Mercedes-Benz</t>
        </is>
      </c>
      <c r="H9014" s="8" t="inlineStr">
        <is>
          <t>AMG GT</t>
        </is>
      </c>
      <c r="I9014" s="8" t="inlineStr">
        <is>
          <t>ZK55B48JHV91YNG3Y</t>
        </is>
      </c>
      <c r="J9014" s="8" t="inlineStr">
        <is>
          <t>02 - Sports / GT</t>
        </is>
      </c>
      <c r="K9014" s="12" t="n">
        <v>400000</v>
      </c>
      <c r="L9014" s="8" t="inlineStr">
        <is>
          <t>California</t>
        </is>
      </c>
      <c r="M9014" s="13" t="n">
        <v>7641.51</v>
      </c>
      <c r="N9014" s="13" t="n">
        <v>5844.23</v>
      </c>
      <c r="O9014" s="8" t="n"/>
    </row>
    <row r="9015">
      <c r="A9015" s="8" t="inlineStr">
        <is>
          <t>CANON-202606-008976</t>
        </is>
      </c>
      <c r="B9015" s="9" t="inlineStr">
        <is>
          <t>2026-06</t>
        </is>
      </c>
      <c r="C9015" s="10" t="n">
        <v>46185</v>
      </c>
      <c r="D9015" s="9" t="inlineStr">
        <is>
          <t>Bound</t>
        </is>
      </c>
      <c r="E9015" s="8" t="inlineStr">
        <is>
          <t>Ingrid Vasquez</t>
        </is>
      </c>
      <c r="F9015" s="11" t="n">
        <v>1983</v>
      </c>
      <c r="G9015" s="8" t="inlineStr">
        <is>
          <t>Ferrari</t>
        </is>
      </c>
      <c r="H9015" s="8" t="inlineStr">
        <is>
          <t>SF90 Stradale</t>
        </is>
      </c>
      <c r="I9015" s="8" t="inlineStr">
        <is>
          <t>W9RYZRYFL2MLLY02S</t>
        </is>
      </c>
      <c r="J9015" s="8" t="inlineStr">
        <is>
          <t>03 - Supercar</t>
        </is>
      </c>
      <c r="K9015" s="12" t="n">
        <v>420000</v>
      </c>
      <c r="L9015" s="8" t="inlineStr">
        <is>
          <t>Pennsylvania</t>
        </is>
      </c>
      <c r="M9015" s="13" t="n">
        <v>9113.209999999999</v>
      </c>
      <c r="N9015" s="13" t="n">
        <v>6969.78</v>
      </c>
      <c r="O9015" s="8" t="n"/>
    </row>
    <row r="9016">
      <c r="A9016" s="8" t="inlineStr">
        <is>
          <t>CANON-202606-008977</t>
        </is>
      </c>
      <c r="B9016" s="9" t="inlineStr">
        <is>
          <t>2026-06</t>
        </is>
      </c>
      <c r="C9016" s="10" t="n">
        <v>46201</v>
      </c>
      <c r="D9016" s="9" t="inlineStr">
        <is>
          <t>Bound</t>
        </is>
      </c>
      <c r="E9016" s="8" t="inlineStr">
        <is>
          <t>Emiliano Rourke</t>
        </is>
      </c>
      <c r="F9016" s="11" t="n">
        <v>1998</v>
      </c>
      <c r="G9016" s="8" t="inlineStr">
        <is>
          <t>Bentley</t>
        </is>
      </c>
      <c r="H9016" s="8" t="inlineStr">
        <is>
          <t>Continental GT</t>
        </is>
      </c>
      <c r="I9016" s="8" t="inlineStr">
        <is>
          <t>Z8U4NKLCUUM7AT1L6</t>
        </is>
      </c>
      <c r="J9016" s="8" t="inlineStr">
        <is>
          <t>02 - Sports / GT</t>
        </is>
      </c>
      <c r="K9016" s="12" t="n">
        <v>525000</v>
      </c>
      <c r="L9016" s="8" t="inlineStr">
        <is>
          <t>Virginia</t>
        </is>
      </c>
      <c r="M9016" s="13" t="n">
        <v>7018.16</v>
      </c>
      <c r="N9016" s="13" t="n">
        <v>5367.49</v>
      </c>
      <c r="O9016" s="8" t="n"/>
    </row>
    <row r="9017">
      <c r="A9017" s="8" t="inlineStr">
        <is>
          <t>CANON-202606-008978</t>
        </is>
      </c>
      <c r="B9017" s="9" t="inlineStr">
        <is>
          <t>2026-06</t>
        </is>
      </c>
      <c r="C9017" s="10" t="n">
        <v>46183</v>
      </c>
      <c r="D9017" s="9" t="inlineStr">
        <is>
          <t>Bound</t>
        </is>
      </c>
      <c r="E9017" s="8" t="inlineStr">
        <is>
          <t>Priya Blackwood</t>
        </is>
      </c>
      <c r="F9017" s="11" t="n">
        <v>1994</v>
      </c>
      <c r="G9017" s="8" t="inlineStr">
        <is>
          <t>Ferrari</t>
        </is>
      </c>
      <c r="H9017" s="8" t="inlineStr">
        <is>
          <t>SF90 Stradale</t>
        </is>
      </c>
      <c r="I9017" s="8" t="inlineStr">
        <is>
          <t>TB38AVNBU6YSTXNBB</t>
        </is>
      </c>
      <c r="J9017" s="8" t="inlineStr">
        <is>
          <t>03 - Supercar</t>
        </is>
      </c>
      <c r="K9017" s="12" t="n">
        <v>975000</v>
      </c>
      <c r="L9017" s="8" t="inlineStr">
        <is>
          <t>Oklahoma</t>
        </is>
      </c>
      <c r="M9017" s="13" t="n">
        <v>22020.28</v>
      </c>
      <c r="N9017" s="13" t="n">
        <v>16841.11</v>
      </c>
      <c r="O9017" s="8" t="n"/>
    </row>
    <row r="9018">
      <c r="A9018" s="8" t="inlineStr">
        <is>
          <t>CANON-202606-008979</t>
        </is>
      </c>
      <c r="B9018" s="9" t="inlineStr">
        <is>
          <t>2026-06</t>
        </is>
      </c>
      <c r="C9018" s="10" t="n">
        <v>46190</v>
      </c>
      <c r="D9018" s="9" t="inlineStr">
        <is>
          <t>Bound</t>
        </is>
      </c>
      <c r="E9018" s="8" t="inlineStr">
        <is>
          <t>Noor Underwood</t>
        </is>
      </c>
      <c r="F9018" s="11" t="n">
        <v>1960</v>
      </c>
      <c r="G9018" s="8" t="inlineStr">
        <is>
          <t>Mercedes-Benz</t>
        </is>
      </c>
      <c r="H9018" s="8" t="inlineStr">
        <is>
          <t>AMG GT</t>
        </is>
      </c>
      <c r="I9018" s="8" t="inlineStr">
        <is>
          <t>VFW52Y3JA9HABJDJR</t>
        </is>
      </c>
      <c r="J9018" s="8" t="inlineStr">
        <is>
          <t>02 - Sports / GT</t>
        </is>
      </c>
      <c r="K9018" s="12" t="n">
        <v>420000</v>
      </c>
      <c r="L9018" s="8" t="inlineStr">
        <is>
          <t>Iowa</t>
        </is>
      </c>
      <c r="M9018" s="13" t="n">
        <v>6537.74</v>
      </c>
      <c r="N9018" s="13" t="n">
        <v>5000.06</v>
      </c>
      <c r="O9018" s="8" t="n"/>
    </row>
    <row r="9019">
      <c r="A9019" s="8" t="inlineStr">
        <is>
          <t>CANON-202606-008981</t>
        </is>
      </c>
      <c r="B9019" s="9" t="inlineStr">
        <is>
          <t>2026-06</t>
        </is>
      </c>
      <c r="C9019" s="10" t="n">
        <v>46186</v>
      </c>
      <c r="D9019" s="9" t="inlineStr">
        <is>
          <t>Bound</t>
        </is>
      </c>
      <c r="E9019" s="8" t="inlineStr">
        <is>
          <t>Fitzgerald Underwood</t>
        </is>
      </c>
      <c r="F9019" s="11" t="n">
        <v>1968</v>
      </c>
      <c r="G9019" s="8" t="inlineStr">
        <is>
          <t>Ringbrothers</t>
        </is>
      </c>
      <c r="H9019" s="8" t="inlineStr">
        <is>
          <t>Mustang</t>
        </is>
      </c>
      <c r="I9019" s="8" t="inlineStr">
        <is>
          <t>DUUL19WPTF30MP227</t>
        </is>
      </c>
      <c r="J9019" s="8" t="inlineStr">
        <is>
          <t>11 - Restomod / Coachbuilt / Bespoke</t>
        </is>
      </c>
      <c r="K9019" s="12" t="n">
        <v>890000</v>
      </c>
      <c r="L9019" s="8" t="inlineStr">
        <is>
          <t>Tennessee</t>
        </is>
      </c>
      <c r="M9019" s="13" t="n">
        <v>12836.15</v>
      </c>
      <c r="N9019" s="13" t="n">
        <v>9817.09</v>
      </c>
      <c r="O9019" s="8" t="n"/>
    </row>
    <row r="9020">
      <c r="A9020" s="8" t="inlineStr">
        <is>
          <t>CANON-202606-008982</t>
        </is>
      </c>
      <c r="B9020" s="9" t="inlineStr">
        <is>
          <t>2026-06</t>
        </is>
      </c>
      <c r="C9020" s="10" t="n">
        <v>46179</v>
      </c>
      <c r="D9020" s="9" t="inlineStr">
        <is>
          <t>Bound</t>
        </is>
      </c>
      <c r="E9020" s="8" t="inlineStr">
        <is>
          <t>Fenwick Bellandi</t>
        </is>
      </c>
      <c r="F9020" s="11" t="n">
        <v>2024</v>
      </c>
      <c r="G9020" s="8" t="inlineStr">
        <is>
          <t>BMW</t>
        </is>
      </c>
      <c r="H9020" s="8" t="inlineStr">
        <is>
          <t>M8 Competition</t>
        </is>
      </c>
      <c r="I9020" s="8" t="inlineStr">
        <is>
          <t>JTEMT8SW0A2TRZHYA</t>
        </is>
      </c>
      <c r="J9020" s="8" t="inlineStr">
        <is>
          <t>02 - Sports / GT</t>
        </is>
      </c>
      <c r="K9020" s="12" t="n">
        <v>925000</v>
      </c>
      <c r="L9020" s="8" t="inlineStr">
        <is>
          <t>Idaho</t>
        </is>
      </c>
      <c r="M9020" s="13" t="n">
        <v>11230.9</v>
      </c>
      <c r="N9020" s="13" t="n">
        <v>8589.389999999999</v>
      </c>
      <c r="O9020" s="8" t="n"/>
    </row>
    <row r="9021">
      <c r="A9021" s="8" t="inlineStr">
        <is>
          <t>CANON-202606-008983</t>
        </is>
      </c>
      <c r="B9021" s="9" t="inlineStr">
        <is>
          <t>2026-06</t>
        </is>
      </c>
      <c r="C9021" s="10" t="n">
        <v>46198</v>
      </c>
      <c r="D9021" s="9" t="inlineStr">
        <is>
          <t>Bound</t>
        </is>
      </c>
      <c r="E9021" s="8" t="inlineStr">
        <is>
          <t>Beatrix Harrington</t>
        </is>
      </c>
      <c r="F9021" s="11" t="n">
        <v>1992</v>
      </c>
      <c r="G9021" s="8" t="inlineStr">
        <is>
          <t>Bentley</t>
        </is>
      </c>
      <c r="H9021" s="8" t="inlineStr">
        <is>
          <t>Continental GT</t>
        </is>
      </c>
      <c r="I9021" s="8" t="inlineStr">
        <is>
          <t>X1P60U1ALYT14RW2B</t>
        </is>
      </c>
      <c r="J9021" s="8" t="inlineStr">
        <is>
          <t>02 - Sports / GT</t>
        </is>
      </c>
      <c r="K9021" s="12" t="n">
        <v>410000</v>
      </c>
      <c r="L9021" s="8" t="inlineStr">
        <is>
          <t>New York</t>
        </is>
      </c>
      <c r="M9021" s="13" t="n">
        <v>7426.42</v>
      </c>
      <c r="N9021" s="13" t="n">
        <v>5679.73</v>
      </c>
      <c r="O9021" s="8" t="n"/>
    </row>
    <row r="9022">
      <c r="A9022" s="8" t="inlineStr">
        <is>
          <t>CANON-202606-008984</t>
        </is>
      </c>
      <c r="B9022" s="9" t="inlineStr">
        <is>
          <t>2026-06</t>
        </is>
      </c>
      <c r="C9022" s="10" t="n">
        <v>46196</v>
      </c>
      <c r="D9022" s="9" t="inlineStr">
        <is>
          <t>Bound</t>
        </is>
      </c>
      <c r="E9022" s="8" t="inlineStr">
        <is>
          <t>Anouk Delacroix</t>
        </is>
      </c>
      <c r="F9022" s="11" t="n">
        <v>1971</v>
      </c>
      <c r="G9022" s="8" t="inlineStr">
        <is>
          <t>Mercedes-Benz</t>
        </is>
      </c>
      <c r="H9022" s="8" t="inlineStr">
        <is>
          <t>AMG GT</t>
        </is>
      </c>
      <c r="I9022" s="8" t="inlineStr">
        <is>
          <t>0GZWTMPCAGVC1HHCW</t>
        </is>
      </c>
      <c r="J9022" s="8" t="inlineStr">
        <is>
          <t>02 - Sports / GT</t>
        </is>
      </c>
      <c r="K9022" s="12" t="n">
        <v>720000</v>
      </c>
      <c r="L9022" s="8" t="inlineStr">
        <is>
          <t>California</t>
        </is>
      </c>
      <c r="M9022" s="13" t="n">
        <v>11920.75</v>
      </c>
      <c r="N9022" s="13" t="n">
        <v>9116.99</v>
      </c>
      <c r="O9022" s="8" t="n"/>
    </row>
    <row r="9023">
      <c r="A9023" s="8" t="inlineStr">
        <is>
          <t>CANON-202606-008985</t>
        </is>
      </c>
      <c r="B9023" s="9" t="inlineStr">
        <is>
          <t>2026-06</t>
        </is>
      </c>
      <c r="C9023" s="10" t="n">
        <v>46196</v>
      </c>
      <c r="D9023" s="9" t="inlineStr">
        <is>
          <t>Bound</t>
        </is>
      </c>
      <c r="E9023" s="8" t="inlineStr">
        <is>
          <t>Delphine Bellandi</t>
        </is>
      </c>
      <c r="F9023" s="11" t="n">
        <v>1980</v>
      </c>
      <c r="G9023" s="8" t="inlineStr">
        <is>
          <t>Bentley</t>
        </is>
      </c>
      <c r="H9023" s="8" t="inlineStr">
        <is>
          <t>Continental GT</t>
        </is>
      </c>
      <c r="I9023" s="8" t="inlineStr">
        <is>
          <t>J7ZHY961L2398GJAG</t>
        </is>
      </c>
      <c r="J9023" s="8" t="inlineStr">
        <is>
          <t>02 - Sports / GT</t>
        </is>
      </c>
      <c r="K9023" s="12" t="n">
        <v>460000</v>
      </c>
      <c r="L9023" s="8" t="inlineStr">
        <is>
          <t>North Carolina</t>
        </is>
      </c>
      <c r="M9023" s="13" t="n">
        <v>7485.85</v>
      </c>
      <c r="N9023" s="13" t="n">
        <v>5725.18</v>
      </c>
      <c r="O9023" s="8" t="n"/>
    </row>
    <row r="9024">
      <c r="A9024" s="8" t="inlineStr">
        <is>
          <t>CANON-202606-008986</t>
        </is>
      </c>
      <c r="B9024" s="9" t="inlineStr">
        <is>
          <t>2026-06</t>
        </is>
      </c>
      <c r="C9024" s="10" t="n">
        <v>46202</v>
      </c>
      <c r="D9024" s="9" t="inlineStr">
        <is>
          <t>Bound</t>
        </is>
      </c>
      <c r="E9024" s="8" t="inlineStr">
        <is>
          <t>Saoirse Castellanos</t>
        </is>
      </c>
      <c r="F9024" s="11" t="n">
        <v>2015</v>
      </c>
      <c r="G9024" s="8" t="inlineStr">
        <is>
          <t>Maserati</t>
        </is>
      </c>
      <c r="H9024" s="8" t="inlineStr">
        <is>
          <t>GranTurismo</t>
        </is>
      </c>
      <c r="I9024" s="8" t="inlineStr">
        <is>
          <t>94WSAGGJU0NKMKC9Z</t>
        </is>
      </c>
      <c r="J9024" s="8" t="inlineStr">
        <is>
          <t>02 - Sports / GT</t>
        </is>
      </c>
      <c r="K9024" s="12" t="n">
        <v>940000</v>
      </c>
      <c r="L9024" s="8" t="inlineStr">
        <is>
          <t>Kansas</t>
        </is>
      </c>
      <c r="M9024" s="13" t="n">
        <v>11182.45</v>
      </c>
      <c r="N9024" s="13" t="n">
        <v>8552.34</v>
      </c>
      <c r="O9024" s="8" t="n"/>
    </row>
    <row r="9025">
      <c r="A9025" s="8" t="inlineStr">
        <is>
          <t>CANON-202606-008987</t>
        </is>
      </c>
      <c r="B9025" s="9" t="inlineStr">
        <is>
          <t>2026-06</t>
        </is>
      </c>
      <c r="C9025" s="10" t="n">
        <v>46200</v>
      </c>
      <c r="D9025" s="9" t="inlineStr">
        <is>
          <t>Bound</t>
        </is>
      </c>
      <c r="E9025" s="8" t="inlineStr">
        <is>
          <t>Mireille Whitlock</t>
        </is>
      </c>
      <c r="F9025" s="11" t="n">
        <v>1963</v>
      </c>
      <c r="G9025" s="8" t="inlineStr">
        <is>
          <t>Aston Martin</t>
        </is>
      </c>
      <c r="H9025" s="8" t="inlineStr">
        <is>
          <t>DB12</t>
        </is>
      </c>
      <c r="I9025" s="8" t="inlineStr">
        <is>
          <t>2AKLUPR37X8ZWTT7T</t>
        </is>
      </c>
      <c r="J9025" s="8" t="inlineStr">
        <is>
          <t>02 - Sports / GT</t>
        </is>
      </c>
      <c r="K9025" s="12" t="n">
        <v>865000</v>
      </c>
      <c r="L9025" s="8" t="inlineStr">
        <is>
          <t>South Dakota</t>
        </is>
      </c>
      <c r="M9025" s="13" t="n">
        <v>11775.42</v>
      </c>
      <c r="N9025" s="13" t="n">
        <v>9005.84</v>
      </c>
      <c r="O9025" s="8" t="n"/>
    </row>
    <row r="9026">
      <c r="A9026" s="8" t="inlineStr">
        <is>
          <t>CANON-202606-008988</t>
        </is>
      </c>
      <c r="B9026" s="9" t="inlineStr">
        <is>
          <t>2026-06</t>
        </is>
      </c>
      <c r="C9026" s="10" t="n">
        <v>46184</v>
      </c>
      <c r="D9026" s="9" t="inlineStr">
        <is>
          <t>Bound</t>
        </is>
      </c>
      <c r="E9026" s="8" t="inlineStr">
        <is>
          <t>Desmond Ashcombe</t>
        </is>
      </c>
      <c r="F9026" s="11" t="n">
        <v>2014</v>
      </c>
      <c r="G9026" s="8" t="inlineStr">
        <is>
          <t>Aston Martin</t>
        </is>
      </c>
      <c r="H9026" s="8" t="inlineStr">
        <is>
          <t>DB5</t>
        </is>
      </c>
      <c r="I9026" s="8" t="inlineStr">
        <is>
          <t>N7UJVJ5MY5ZA58UK8</t>
        </is>
      </c>
      <c r="J9026" s="8" t="inlineStr">
        <is>
          <t>07 - Post-War Classic (1946-1972)</t>
        </is>
      </c>
      <c r="K9026" s="12" t="n">
        <v>420000</v>
      </c>
      <c r="L9026" s="8" t="inlineStr">
        <is>
          <t>North Carolina</t>
        </is>
      </c>
      <c r="M9026" s="13" t="n">
        <v>4374.34</v>
      </c>
      <c r="N9026" s="13" t="n">
        <v>3345.5</v>
      </c>
      <c r="O9026" s="8" t="n"/>
    </row>
    <row r="9027">
      <c r="A9027" s="8" t="inlineStr">
        <is>
          <t>CANON-202606-008990</t>
        </is>
      </c>
      <c r="B9027" s="9" t="inlineStr">
        <is>
          <t>2026-06</t>
        </is>
      </c>
      <c r="C9027" s="10" t="n">
        <v>46191</v>
      </c>
      <c r="D9027" s="9" t="inlineStr">
        <is>
          <t>Bound</t>
        </is>
      </c>
      <c r="E9027" s="8" t="inlineStr">
        <is>
          <t>Cassius Kingsford</t>
        </is>
      </c>
      <c r="F9027" s="11" t="n">
        <v>1981</v>
      </c>
      <c r="G9027" s="8" t="inlineStr">
        <is>
          <t>Icon</t>
        </is>
      </c>
      <c r="H9027" s="8" t="inlineStr">
        <is>
          <t>Derelict</t>
        </is>
      </c>
      <c r="I9027" s="8" t="inlineStr">
        <is>
          <t>V48FLB5MD4EM3BPA4</t>
        </is>
      </c>
      <c r="J9027" s="8" t="inlineStr">
        <is>
          <t>11 - Restomod / Coachbuilt / Bespoke</t>
        </is>
      </c>
      <c r="K9027" s="12" t="n">
        <v>1050000</v>
      </c>
      <c r="L9027" s="8" t="inlineStr">
        <is>
          <t>Ohio</t>
        </is>
      </c>
      <c r="M9027" s="13" t="n">
        <v>18725.66</v>
      </c>
      <c r="N9027" s="13" t="n">
        <v>14321.38</v>
      </c>
      <c r="O9027" s="8" t="n"/>
    </row>
    <row r="9028">
      <c r="A9028" s="8" t="inlineStr">
        <is>
          <t>CANON-202606-008992</t>
        </is>
      </c>
      <c r="B9028" s="9" t="inlineStr">
        <is>
          <t>2026-06</t>
        </is>
      </c>
      <c r="C9028" s="10" t="n">
        <v>46187</v>
      </c>
      <c r="D9028" s="9" t="inlineStr">
        <is>
          <t>Bound</t>
        </is>
      </c>
      <c r="E9028" s="8" t="inlineStr">
        <is>
          <t>Callum Rourke</t>
        </is>
      </c>
      <c r="F9028" s="11" t="n">
        <v>2001</v>
      </c>
      <c r="G9028" s="8" t="inlineStr">
        <is>
          <t>Porsche</t>
        </is>
      </c>
      <c r="H9028" s="8" t="inlineStr">
        <is>
          <t>911 Turbo S</t>
        </is>
      </c>
      <c r="I9028" s="8" t="inlineStr">
        <is>
          <t>YP4E5VT640H7L2YEU</t>
        </is>
      </c>
      <c r="J9028" s="8" t="inlineStr">
        <is>
          <t>02 - Sports / GT</t>
        </is>
      </c>
      <c r="K9028" s="12" t="n">
        <v>495000</v>
      </c>
      <c r="L9028" s="8" t="inlineStr">
        <is>
          <t>Colorado</t>
        </is>
      </c>
      <c r="M9028" s="13" t="n">
        <v>7705.19</v>
      </c>
      <c r="N9028" s="13" t="n">
        <v>5892.93</v>
      </c>
      <c r="O9028" s="8" t="n"/>
    </row>
    <row r="9029">
      <c r="A9029" s="8" t="inlineStr">
        <is>
          <t>CANON-202606-008993</t>
        </is>
      </c>
      <c r="B9029" s="9" t="inlineStr">
        <is>
          <t>2026-06</t>
        </is>
      </c>
      <c r="C9029" s="10" t="n">
        <v>46191</v>
      </c>
      <c r="D9029" s="9" t="inlineStr">
        <is>
          <t>Bound</t>
        </is>
      </c>
      <c r="E9029" s="8" t="inlineStr">
        <is>
          <t>Marisol Farkas</t>
        </is>
      </c>
      <c r="F9029" s="11" t="n">
        <v>1978</v>
      </c>
      <c r="G9029" s="8" t="inlineStr">
        <is>
          <t>Bentley</t>
        </is>
      </c>
      <c r="H9029" s="8" t="inlineStr">
        <is>
          <t>Continental GT</t>
        </is>
      </c>
      <c r="I9029" s="8" t="inlineStr">
        <is>
          <t>VENVN8DZUJAEWML8J</t>
        </is>
      </c>
      <c r="J9029" s="8" t="inlineStr">
        <is>
          <t>02 - Sports / GT</t>
        </is>
      </c>
      <c r="K9029" s="12" t="n">
        <v>220000</v>
      </c>
      <c r="L9029" s="8" t="inlineStr">
        <is>
          <t>Wyoming</t>
        </is>
      </c>
      <c r="M9029" s="13" t="n">
        <v>4086.19</v>
      </c>
      <c r="N9029" s="13" t="n">
        <v>3125.12</v>
      </c>
      <c r="O9029" s="8" t="n"/>
    </row>
    <row r="9030">
      <c r="A9030" s="8" t="inlineStr">
        <is>
          <t>CANON-202606-008994</t>
        </is>
      </c>
      <c r="B9030" s="9" t="inlineStr">
        <is>
          <t>2026-06</t>
        </is>
      </c>
      <c r="C9030" s="10" t="n">
        <v>46179</v>
      </c>
      <c r="D9030" s="9" t="inlineStr">
        <is>
          <t>Bound</t>
        </is>
      </c>
      <c r="E9030" s="8" t="inlineStr">
        <is>
          <t>Beatrix Farkas</t>
        </is>
      </c>
      <c r="F9030" s="11" t="n">
        <v>1968</v>
      </c>
      <c r="G9030" s="8" t="inlineStr">
        <is>
          <t>Bentley</t>
        </is>
      </c>
      <c r="H9030" s="8" t="inlineStr">
        <is>
          <t>Continental GT</t>
        </is>
      </c>
      <c r="I9030" s="8" t="inlineStr">
        <is>
          <t>E3E9MN36BX36U7NCJ</t>
        </is>
      </c>
      <c r="J9030" s="8" t="inlineStr">
        <is>
          <t>02 - Sports / GT</t>
        </is>
      </c>
      <c r="K9030" s="12" t="n">
        <v>775000</v>
      </c>
      <c r="L9030" s="8" t="inlineStr">
        <is>
          <t>Rhode Island</t>
        </is>
      </c>
      <c r="M9030" s="13" t="n">
        <v>13021.46</v>
      </c>
      <c r="N9030" s="13" t="n">
        <v>9958.809999999999</v>
      </c>
      <c r="O9030" s="8" t="n"/>
    </row>
    <row r="9031">
      <c r="A9031" s="8" t="inlineStr">
        <is>
          <t>CANON-202606-008995</t>
        </is>
      </c>
      <c r="B9031" s="9" t="inlineStr">
        <is>
          <t>2026-06</t>
        </is>
      </c>
      <c r="C9031" s="10" t="n">
        <v>46181</v>
      </c>
      <c r="D9031" s="9" t="inlineStr">
        <is>
          <t>Bound</t>
        </is>
      </c>
      <c r="E9031" s="8" t="inlineStr">
        <is>
          <t>Mireille Montoya</t>
        </is>
      </c>
      <c r="F9031" s="11" t="n">
        <v>2014</v>
      </c>
      <c r="G9031" s="8" t="inlineStr">
        <is>
          <t>BMW</t>
        </is>
      </c>
      <c r="H9031" s="8" t="inlineStr">
        <is>
          <t>M8 Competition</t>
        </is>
      </c>
      <c r="I9031" s="8" t="inlineStr">
        <is>
          <t>765XW3KE0GTPR0CGT</t>
        </is>
      </c>
      <c r="J9031" s="8" t="inlineStr">
        <is>
          <t>02 - Sports / GT</t>
        </is>
      </c>
      <c r="K9031" s="12" t="n">
        <v>325000</v>
      </c>
      <c r="L9031" s="8" t="inlineStr">
        <is>
          <t>Pennsylvania</t>
        </is>
      </c>
      <c r="M9031" s="13" t="n">
        <v>4599.06</v>
      </c>
      <c r="N9031" s="13" t="n">
        <v>3517.36</v>
      </c>
      <c r="O9031" s="8" t="n"/>
    </row>
    <row r="9032">
      <c r="A9032" s="8" t="inlineStr">
        <is>
          <t>CANON-202606-008996</t>
        </is>
      </c>
      <c r="B9032" s="9" t="inlineStr">
        <is>
          <t>2026-06</t>
        </is>
      </c>
      <c r="C9032" s="10" t="n">
        <v>46192</v>
      </c>
      <c r="D9032" s="9" t="inlineStr">
        <is>
          <t>Bound</t>
        </is>
      </c>
      <c r="E9032" s="8" t="inlineStr">
        <is>
          <t>Saoirse Delacroix</t>
        </is>
      </c>
      <c r="F9032" s="11" t="n">
        <v>1991</v>
      </c>
      <c r="G9032" s="8" t="inlineStr">
        <is>
          <t>Aston Martin</t>
        </is>
      </c>
      <c r="H9032" s="8" t="inlineStr">
        <is>
          <t>DB12</t>
        </is>
      </c>
      <c r="I9032" s="8" t="inlineStr">
        <is>
          <t>97U03HYPK5PEGXXF3</t>
        </is>
      </c>
      <c r="J9032" s="8" t="inlineStr">
        <is>
          <t>02 - Sports / GT</t>
        </is>
      </c>
      <c r="K9032" s="12" t="n">
        <v>275000</v>
      </c>
      <c r="L9032" s="8" t="inlineStr">
        <is>
          <t>Alaska</t>
        </is>
      </c>
      <c r="M9032" s="13" t="n">
        <v>4436.32</v>
      </c>
      <c r="N9032" s="13" t="n">
        <v>3392.9</v>
      </c>
      <c r="O9032" s="8" t="n"/>
    </row>
    <row r="9033">
      <c r="A9033" s="8" t="inlineStr">
        <is>
          <t>CANON-202606-008998</t>
        </is>
      </c>
      <c r="B9033" s="9" t="inlineStr">
        <is>
          <t>2026-06</t>
        </is>
      </c>
      <c r="C9033" s="10" t="n">
        <v>46197</v>
      </c>
      <c r="D9033" s="9" t="inlineStr">
        <is>
          <t>Bound</t>
        </is>
      </c>
      <c r="E9033" s="8" t="inlineStr">
        <is>
          <t>Fenwick Montoya</t>
        </is>
      </c>
      <c r="F9033" s="11" t="n">
        <v>2000</v>
      </c>
      <c r="G9033" s="8" t="inlineStr">
        <is>
          <t>BMW</t>
        </is>
      </c>
      <c r="H9033" s="8" t="inlineStr">
        <is>
          <t>M8 Competition</t>
        </is>
      </c>
      <c r="I9033" s="8" t="inlineStr">
        <is>
          <t>DBF96GD8P5U3G17KC</t>
        </is>
      </c>
      <c r="J9033" s="8" t="inlineStr">
        <is>
          <t>02 - Sports / GT</t>
        </is>
      </c>
      <c r="K9033" s="12" t="n">
        <v>690000</v>
      </c>
      <c r="L9033" s="8" t="inlineStr">
        <is>
          <t>Iowa</t>
        </is>
      </c>
      <c r="M9033" s="13" t="n">
        <v>9308.49</v>
      </c>
      <c r="N9033" s="13" t="n">
        <v>7119.13</v>
      </c>
      <c r="O9033" s="8" t="n"/>
    </row>
    <row r="9034">
      <c r="A9034" s="8" t="inlineStr">
        <is>
          <t>CANON-202606-008999</t>
        </is>
      </c>
      <c r="B9034" s="9" t="inlineStr">
        <is>
          <t>2026-06</t>
        </is>
      </c>
      <c r="C9034" s="10" t="n">
        <v>46184</v>
      </c>
      <c r="D9034" s="9" t="inlineStr">
        <is>
          <t>Bound</t>
        </is>
      </c>
      <c r="E9034" s="8" t="inlineStr">
        <is>
          <t>Emiliano Whitlock</t>
        </is>
      </c>
      <c r="F9034" s="11" t="n">
        <v>1980</v>
      </c>
      <c r="G9034" s="8" t="inlineStr">
        <is>
          <t>Maserati</t>
        </is>
      </c>
      <c r="H9034" s="8" t="inlineStr">
        <is>
          <t>GranTurismo</t>
        </is>
      </c>
      <c r="I9034" s="8" t="inlineStr">
        <is>
          <t>445RFDNRV7PVMZM6U</t>
        </is>
      </c>
      <c r="J9034" s="8" t="inlineStr">
        <is>
          <t>02 - Sports / GT</t>
        </is>
      </c>
      <c r="K9034" s="12" t="n">
        <v>1280000</v>
      </c>
      <c r="L9034" s="8" t="inlineStr">
        <is>
          <t>Alaska</t>
        </is>
      </c>
      <c r="M9034" s="13" t="n">
        <v>15142.64</v>
      </c>
      <c r="N9034" s="13" t="n">
        <v>11581.09</v>
      </c>
      <c r="O9034" s="8" t="n"/>
    </row>
    <row r="9035">
      <c r="A9035" s="8" t="inlineStr">
        <is>
          <t>CANON-202606-009000</t>
        </is>
      </c>
      <c r="B9035" s="9" t="inlineStr">
        <is>
          <t>2026-06</t>
        </is>
      </c>
      <c r="C9035" s="10" t="n">
        <v>46176</v>
      </c>
      <c r="D9035" s="9" t="inlineStr">
        <is>
          <t>Bound</t>
        </is>
      </c>
      <c r="E9035" s="8" t="inlineStr">
        <is>
          <t>Mireille Harrington</t>
        </is>
      </c>
      <c r="F9035" s="11" t="n">
        <v>1957</v>
      </c>
      <c r="G9035" s="8" t="inlineStr">
        <is>
          <t>BMW</t>
        </is>
      </c>
      <c r="H9035" s="8" t="inlineStr">
        <is>
          <t>M8 Competition</t>
        </is>
      </c>
      <c r="I9035" s="8" t="inlineStr">
        <is>
          <t>RSC7FPVCCSWY8EEGR</t>
        </is>
      </c>
      <c r="J9035" s="8" t="inlineStr">
        <is>
          <t>02 - Sports / GT</t>
        </is>
      </c>
      <c r="K9035" s="12" t="n">
        <v>445000</v>
      </c>
      <c r="L9035" s="8" t="inlineStr">
        <is>
          <t>Idaho</t>
        </is>
      </c>
      <c r="M9035" s="13" t="n">
        <v>6234.2</v>
      </c>
      <c r="N9035" s="13" t="n">
        <v>4767.92</v>
      </c>
      <c r="O9035" s="8" t="n"/>
    </row>
    <row r="9036">
      <c r="A9036" s="8" t="inlineStr">
        <is>
          <t>CANON-202606-009001</t>
        </is>
      </c>
      <c r="B9036" s="9" t="inlineStr">
        <is>
          <t>2026-06</t>
        </is>
      </c>
      <c r="C9036" s="10" t="n">
        <v>46184</v>
      </c>
      <c r="D9036" s="9" t="inlineStr">
        <is>
          <t>Bound</t>
        </is>
      </c>
      <c r="E9036" s="8" t="inlineStr">
        <is>
          <t>Callum Blackwood</t>
        </is>
      </c>
      <c r="F9036" s="11" t="n">
        <v>2021</v>
      </c>
      <c r="G9036" s="8" t="inlineStr">
        <is>
          <t>Maserati</t>
        </is>
      </c>
      <c r="H9036" s="8" t="inlineStr">
        <is>
          <t>GranTurismo</t>
        </is>
      </c>
      <c r="I9036" s="8" t="inlineStr">
        <is>
          <t>CDBC76Z5YXF3UWJS6</t>
        </is>
      </c>
      <c r="J9036" s="8" t="inlineStr">
        <is>
          <t>02 - Sports / GT</t>
        </is>
      </c>
      <c r="K9036" s="12" t="n">
        <v>430000</v>
      </c>
      <c r="L9036" s="8" t="inlineStr">
        <is>
          <t>Tennessee</t>
        </is>
      </c>
      <c r="M9036" s="13" t="n">
        <v>5963.21</v>
      </c>
      <c r="N9036" s="13" t="n">
        <v>4560.66</v>
      </c>
      <c r="O9036" s="8" t="n"/>
    </row>
    <row r="9037">
      <c r="A9037" s="8" t="inlineStr">
        <is>
          <t>CANON-202606-009002</t>
        </is>
      </c>
      <c r="B9037" s="9" t="inlineStr">
        <is>
          <t>2026-06</t>
        </is>
      </c>
      <c r="C9037" s="10" t="n">
        <v>46195</v>
      </c>
      <c r="D9037" s="9" t="inlineStr">
        <is>
          <t>Bound</t>
        </is>
      </c>
      <c r="E9037" s="8" t="inlineStr">
        <is>
          <t>Wilhelmina Larsson</t>
        </is>
      </c>
      <c r="F9037" s="11" t="n">
        <v>1960</v>
      </c>
      <c r="G9037" s="8" t="inlineStr">
        <is>
          <t>Porsche</t>
        </is>
      </c>
      <c r="H9037" s="8" t="inlineStr">
        <is>
          <t>911 Turbo S</t>
        </is>
      </c>
      <c r="I9037" s="8" t="inlineStr">
        <is>
          <t>Y34M4HAVJ481WVUVV</t>
        </is>
      </c>
      <c r="J9037" s="8" t="inlineStr">
        <is>
          <t>02 - Sports / GT</t>
        </is>
      </c>
      <c r="K9037" s="12" t="n">
        <v>625000</v>
      </c>
      <c r="L9037" s="8" t="inlineStr">
        <is>
          <t>Montana</t>
        </is>
      </c>
      <c r="M9037" s="13" t="n">
        <v>7128.54</v>
      </c>
      <c r="N9037" s="13" t="n">
        <v>5451.91</v>
      </c>
      <c r="O9037" s="8" t="n"/>
    </row>
    <row r="9038">
      <c r="A9038" s="8" t="inlineStr">
        <is>
          <t>CANON-202606-009003</t>
        </is>
      </c>
      <c r="B9038" s="9" t="inlineStr">
        <is>
          <t>2026-06</t>
        </is>
      </c>
      <c r="C9038" s="10" t="n">
        <v>46199</v>
      </c>
      <c r="D9038" s="9" t="inlineStr">
        <is>
          <t>Bound</t>
        </is>
      </c>
      <c r="E9038" s="8" t="inlineStr">
        <is>
          <t>Ramona Vasquez</t>
        </is>
      </c>
      <c r="F9038" s="11" t="n">
        <v>1977</v>
      </c>
      <c r="G9038" s="8" t="inlineStr">
        <is>
          <t>Porsche</t>
        </is>
      </c>
      <c r="H9038" s="8" t="inlineStr">
        <is>
          <t>911 Turbo S</t>
        </is>
      </c>
      <c r="I9038" s="8" t="inlineStr">
        <is>
          <t>GC68FP60MJG174R85</t>
        </is>
      </c>
      <c r="J9038" s="8" t="inlineStr">
        <is>
          <t>02 - Sports / GT</t>
        </is>
      </c>
      <c r="K9038" s="12" t="n">
        <v>495000</v>
      </c>
      <c r="L9038" s="8" t="inlineStr">
        <is>
          <t>Virginia</t>
        </is>
      </c>
      <c r="M9038" s="13" t="n">
        <v>7635.14</v>
      </c>
      <c r="N9038" s="13" t="n">
        <v>5839.36</v>
      </c>
      <c r="O9038" s="8" t="n"/>
    </row>
    <row r="9039">
      <c r="A9039" s="8" t="inlineStr">
        <is>
          <t>CANON-202606-009004</t>
        </is>
      </c>
      <c r="B9039" s="9" t="inlineStr">
        <is>
          <t>2026-06</t>
        </is>
      </c>
      <c r="C9039" s="10" t="n">
        <v>46182</v>
      </c>
      <c r="D9039" s="9" t="inlineStr">
        <is>
          <t>Bound</t>
        </is>
      </c>
      <c r="E9039" s="8" t="inlineStr">
        <is>
          <t>Beatrix Whitlock</t>
        </is>
      </c>
      <c r="F9039" s="11" t="n">
        <v>1988</v>
      </c>
      <c r="G9039" s="8" t="inlineStr">
        <is>
          <t>Maserati</t>
        </is>
      </c>
      <c r="H9039" s="8" t="inlineStr">
        <is>
          <t>GranTurismo</t>
        </is>
      </c>
      <c r="I9039" s="8" t="inlineStr">
        <is>
          <t>9EGSUZ117AWNCNU2D</t>
        </is>
      </c>
      <c r="J9039" s="8" t="inlineStr">
        <is>
          <t>02 - Sports / GT</t>
        </is>
      </c>
      <c r="K9039" s="12" t="n">
        <v>710000</v>
      </c>
      <c r="L9039" s="8" t="inlineStr">
        <is>
          <t>Virginia</t>
        </is>
      </c>
      <c r="M9039" s="13" t="n">
        <v>9491.23</v>
      </c>
      <c r="N9039" s="13" t="n">
        <v>7258.89</v>
      </c>
      <c r="O9039" s="8" t="n"/>
    </row>
    <row r="9040">
      <c r="A9040" s="8" t="inlineStr">
        <is>
          <t>CANON-202606-009005</t>
        </is>
      </c>
      <c r="B9040" s="9" t="inlineStr">
        <is>
          <t>2026-06</t>
        </is>
      </c>
      <c r="C9040" s="10" t="n">
        <v>46184</v>
      </c>
      <c r="D9040" s="9" t="inlineStr">
        <is>
          <t>Bound</t>
        </is>
      </c>
      <c r="E9040" s="8" t="inlineStr">
        <is>
          <t>Lorenzo Okonkwo</t>
        </is>
      </c>
      <c r="F9040" s="11" t="n">
        <v>2006</v>
      </c>
      <c r="G9040" s="8" t="inlineStr">
        <is>
          <t>Aston Martin</t>
        </is>
      </c>
      <c r="H9040" s="8" t="inlineStr">
        <is>
          <t>DB12</t>
        </is>
      </c>
      <c r="I9040" s="8" t="inlineStr">
        <is>
          <t>LL15AWP9RMLGX44XS</t>
        </is>
      </c>
      <c r="J9040" s="8" t="inlineStr">
        <is>
          <t>02 - Sports / GT</t>
        </is>
      </c>
      <c r="K9040" s="12" t="n">
        <v>815000</v>
      </c>
      <c r="L9040" s="8" t="inlineStr">
        <is>
          <t>Florida</t>
        </is>
      </c>
      <c r="M9040" s="13" t="n">
        <v>14193.3</v>
      </c>
      <c r="N9040" s="13" t="n">
        <v>10855.04</v>
      </c>
      <c r="O9040" s="8" t="n"/>
    </row>
    <row r="9041">
      <c r="A9041" s="8" t="inlineStr">
        <is>
          <t>CANON-202606-009006</t>
        </is>
      </c>
      <c r="B9041" s="9" t="inlineStr">
        <is>
          <t>2026-06</t>
        </is>
      </c>
      <c r="C9041" s="10" t="n">
        <v>46183</v>
      </c>
      <c r="D9041" s="9" t="inlineStr">
        <is>
          <t>Bound</t>
        </is>
      </c>
      <c r="E9041" s="8" t="inlineStr">
        <is>
          <t>Anouk Thistlewood</t>
        </is>
      </c>
      <c r="F9041" s="11" t="n">
        <v>1972</v>
      </c>
      <c r="G9041" s="8" t="inlineStr">
        <is>
          <t>Ferrari</t>
        </is>
      </c>
      <c r="H9041" s="8" t="inlineStr">
        <is>
          <t>275 GTB/4</t>
        </is>
      </c>
      <c r="I9041" s="8" t="inlineStr">
        <is>
          <t>ES7H1XTHC3PVYRPVJ</t>
        </is>
      </c>
      <c r="J9041" s="8" t="inlineStr">
        <is>
          <t>07 - Post-War Classic (1946-1972)</t>
        </is>
      </c>
      <c r="K9041" s="12" t="n">
        <v>1820000</v>
      </c>
      <c r="L9041" s="8" t="inlineStr">
        <is>
          <t>Delaware</t>
        </is>
      </c>
      <c r="M9041" s="13" t="n">
        <v>16311.32</v>
      </c>
      <c r="N9041" s="13" t="n">
        <v>12474.9</v>
      </c>
      <c r="O9041" s="8" t="n"/>
    </row>
    <row r="9042">
      <c r="A9042" s="8" t="inlineStr">
        <is>
          <t>CANON-202606-009007</t>
        </is>
      </c>
      <c r="B9042" s="9" t="inlineStr">
        <is>
          <t>2026-06</t>
        </is>
      </c>
      <c r="C9042" s="10" t="n">
        <v>46200</v>
      </c>
      <c r="D9042" s="9" t="inlineStr">
        <is>
          <t>Bound</t>
        </is>
      </c>
      <c r="E9042" s="8" t="inlineStr">
        <is>
          <t>Emiliano Underwood</t>
        </is>
      </c>
      <c r="F9042" s="11" t="n">
        <v>1957</v>
      </c>
      <c r="G9042" s="8" t="inlineStr">
        <is>
          <t>Porsche</t>
        </is>
      </c>
      <c r="H9042" s="8" t="inlineStr">
        <is>
          <t>911 Turbo S</t>
        </is>
      </c>
      <c r="I9042" s="8" t="inlineStr">
        <is>
          <t>GKU9CB5CB88EG8J5W</t>
        </is>
      </c>
      <c r="J9042" s="8" t="inlineStr">
        <is>
          <t>02 - Sports / GT</t>
        </is>
      </c>
      <c r="K9042" s="12" t="n">
        <v>495000</v>
      </c>
      <c r="L9042" s="8" t="inlineStr">
        <is>
          <t>Florida</t>
        </is>
      </c>
      <c r="M9042" s="13" t="n">
        <v>9946.700000000001</v>
      </c>
      <c r="N9042" s="13" t="n">
        <v>7607.24</v>
      </c>
      <c r="O9042" s="8" t="n"/>
    </row>
    <row r="9043">
      <c r="A9043" s="8" t="inlineStr">
        <is>
          <t>CANON-202606-009008</t>
        </is>
      </c>
      <c r="B9043" s="9" t="inlineStr">
        <is>
          <t>2026-06</t>
        </is>
      </c>
      <c r="C9043" s="10" t="n">
        <v>46189</v>
      </c>
      <c r="D9043" s="9" t="inlineStr">
        <is>
          <t>Bound</t>
        </is>
      </c>
      <c r="E9043" s="8" t="inlineStr">
        <is>
          <t>Wilhelmina Underwood</t>
        </is>
      </c>
      <c r="F9043" s="11" t="n">
        <v>2020</v>
      </c>
      <c r="G9043" s="8" t="inlineStr">
        <is>
          <t>Ferrari</t>
        </is>
      </c>
      <c r="H9043" s="8" t="inlineStr">
        <is>
          <t>296 GTB</t>
        </is>
      </c>
      <c r="I9043" s="8" t="inlineStr">
        <is>
          <t>46C2W75HE7HXB4PK4</t>
        </is>
      </c>
      <c r="J9043" s="8" t="inlineStr">
        <is>
          <t>03 - Supercar</t>
        </is>
      </c>
      <c r="K9043" s="12" t="n">
        <v>1950000</v>
      </c>
      <c r="L9043" s="8" t="inlineStr">
        <is>
          <t>Oregon</t>
        </is>
      </c>
      <c r="M9043" s="13" t="n">
        <v>33260.38</v>
      </c>
      <c r="N9043" s="13" t="n">
        <v>25437.54</v>
      </c>
      <c r="O9043" s="8" t="n"/>
    </row>
    <row r="9044">
      <c r="A9044" s="8" t="inlineStr">
        <is>
          <t>CANON-202606-009009</t>
        </is>
      </c>
      <c r="B9044" s="9" t="inlineStr">
        <is>
          <t>2026-06</t>
        </is>
      </c>
      <c r="C9044" s="10" t="n">
        <v>46190</v>
      </c>
      <c r="D9044" s="9" t="inlineStr">
        <is>
          <t>Bound</t>
        </is>
      </c>
      <c r="E9044" s="8" t="inlineStr">
        <is>
          <t>Desmond Vasquez</t>
        </is>
      </c>
      <c r="F9044" s="11" t="n">
        <v>2014</v>
      </c>
      <c r="G9044" s="8" t="inlineStr">
        <is>
          <t>Porsche</t>
        </is>
      </c>
      <c r="H9044" s="8" t="inlineStr">
        <is>
          <t>911 Turbo S</t>
        </is>
      </c>
      <c r="I9044" s="8" t="inlineStr">
        <is>
          <t>JMWR1DSGPUG6XZE7J</t>
        </is>
      </c>
      <c r="J9044" s="8" t="inlineStr">
        <is>
          <t>02 - Sports / GT</t>
        </is>
      </c>
      <c r="K9044" s="12" t="n">
        <v>235000</v>
      </c>
      <c r="L9044" s="8" t="inlineStr">
        <is>
          <t>South Dakota</t>
        </is>
      </c>
      <c r="M9044" s="13" t="n">
        <v>4527.96</v>
      </c>
      <c r="N9044" s="13" t="n">
        <v>3462.98</v>
      </c>
      <c r="O9044" s="8" t="n"/>
    </row>
    <row r="9045">
      <c r="A9045" s="8" t="inlineStr">
        <is>
          <t>CANON-202606-009010</t>
        </is>
      </c>
      <c r="B9045" s="9" t="inlineStr">
        <is>
          <t>2026-06</t>
        </is>
      </c>
      <c r="C9045" s="10" t="n">
        <v>46176</v>
      </c>
      <c r="D9045" s="9" t="inlineStr">
        <is>
          <t>Bound</t>
        </is>
      </c>
      <c r="E9045" s="8" t="inlineStr">
        <is>
          <t>Leopold Rourke</t>
        </is>
      </c>
      <c r="F9045" s="11" t="n">
        <v>2012</v>
      </c>
      <c r="G9045" s="8" t="inlineStr">
        <is>
          <t>Maserati</t>
        </is>
      </c>
      <c r="H9045" s="8" t="inlineStr">
        <is>
          <t>GranTurismo</t>
        </is>
      </c>
      <c r="I9045" s="8" t="inlineStr">
        <is>
          <t>5M2UJ51YM7RJJB57A</t>
        </is>
      </c>
      <c r="J9045" s="8" t="inlineStr">
        <is>
          <t>02 - Sports / GT</t>
        </is>
      </c>
      <c r="K9045" s="12" t="n">
        <v>1210000</v>
      </c>
      <c r="L9045" s="8" t="inlineStr">
        <is>
          <t>New York</t>
        </is>
      </c>
      <c r="M9045" s="13" t="n">
        <v>16072.45</v>
      </c>
      <c r="N9045" s="13" t="n">
        <v>12292.21</v>
      </c>
      <c r="O9045" s="8" t="n"/>
    </row>
    <row r="9046">
      <c r="A9046" s="8" t="inlineStr">
        <is>
          <t>CANON-202606-009011</t>
        </is>
      </c>
      <c r="B9046" s="9" t="inlineStr">
        <is>
          <t>2026-06</t>
        </is>
      </c>
      <c r="C9046" s="10" t="n">
        <v>46186</v>
      </c>
      <c r="D9046" s="9" t="inlineStr">
        <is>
          <t>Bound</t>
        </is>
      </c>
      <c r="E9046" s="8" t="inlineStr">
        <is>
          <t>Horace Ashcombe</t>
        </is>
      </c>
      <c r="F9046" s="11" t="n">
        <v>2020</v>
      </c>
      <c r="G9046" s="8" t="inlineStr">
        <is>
          <t>Bentley</t>
        </is>
      </c>
      <c r="H9046" s="8" t="inlineStr">
        <is>
          <t>Continental GT</t>
        </is>
      </c>
      <c r="I9046" s="8" t="inlineStr">
        <is>
          <t>818GS37SSKXYSX9ZW</t>
        </is>
      </c>
      <c r="J9046" s="8" t="inlineStr">
        <is>
          <t>02 - Sports / GT</t>
        </is>
      </c>
      <c r="K9046" s="12" t="n">
        <v>1145000</v>
      </c>
      <c r="L9046" s="8" t="inlineStr">
        <is>
          <t>Pennsylvania</t>
        </is>
      </c>
      <c r="M9046" s="13" t="n">
        <v>11882.08</v>
      </c>
      <c r="N9046" s="13" t="n">
        <v>9087.41</v>
      </c>
      <c r="O9046" s="8" t="n"/>
    </row>
    <row r="9047">
      <c r="A9047" s="8" t="inlineStr">
        <is>
          <t>CANON-202606-009013</t>
        </is>
      </c>
      <c r="B9047" s="9" t="inlineStr">
        <is>
          <t>2026-06</t>
        </is>
      </c>
      <c r="C9047" s="10" t="n">
        <v>46179</v>
      </c>
      <c r="D9047" s="9" t="inlineStr">
        <is>
          <t>Bound</t>
        </is>
      </c>
      <c r="E9047" s="8" t="inlineStr">
        <is>
          <t>Mireille Pennington</t>
        </is>
      </c>
      <c r="F9047" s="11" t="n">
        <v>1967</v>
      </c>
      <c r="G9047" s="8" t="inlineStr">
        <is>
          <t>Aston Martin</t>
        </is>
      </c>
      <c r="H9047" s="8" t="inlineStr">
        <is>
          <t>DB12</t>
        </is>
      </c>
      <c r="I9047" s="8" t="inlineStr">
        <is>
          <t>YN63C3LC80P7KXHP6</t>
        </is>
      </c>
      <c r="J9047" s="8" t="inlineStr">
        <is>
          <t>02 - Sports / GT</t>
        </is>
      </c>
      <c r="K9047" s="12" t="n">
        <v>310000</v>
      </c>
      <c r="L9047" s="8" t="inlineStr">
        <is>
          <t>Colorado</t>
        </is>
      </c>
      <c r="M9047" s="13" t="n">
        <v>4825.47</v>
      </c>
      <c r="N9047" s="13" t="n">
        <v>3690.52</v>
      </c>
      <c r="O9047" s="8" t="n"/>
    </row>
    <row r="9048">
      <c r="A9048" s="8" t="inlineStr">
        <is>
          <t>CANON-202606-009014</t>
        </is>
      </c>
      <c r="B9048" s="9" t="inlineStr">
        <is>
          <t>2026-06</t>
        </is>
      </c>
      <c r="C9048" s="10" t="n">
        <v>46182</v>
      </c>
      <c r="D9048" s="9" t="inlineStr">
        <is>
          <t>Bound</t>
        </is>
      </c>
      <c r="E9048" s="8" t="inlineStr">
        <is>
          <t>Aurelio Vasquez</t>
        </is>
      </c>
      <c r="F9048" s="11" t="n">
        <v>1983</v>
      </c>
      <c r="G9048" s="8" t="inlineStr">
        <is>
          <t>BMW</t>
        </is>
      </c>
      <c r="H9048" s="8" t="inlineStr">
        <is>
          <t>M8 Competition</t>
        </is>
      </c>
      <c r="I9048" s="8" t="inlineStr">
        <is>
          <t>C4BPZJ1ZHD8Y7KX6F</t>
        </is>
      </c>
      <c r="J9048" s="8" t="inlineStr">
        <is>
          <t>02 - Sports / GT</t>
        </is>
      </c>
      <c r="K9048" s="12" t="n">
        <v>710000</v>
      </c>
      <c r="L9048" s="8" t="inlineStr">
        <is>
          <t>Illinois</t>
        </is>
      </c>
      <c r="M9048" s="13" t="n">
        <v>11842.26</v>
      </c>
      <c r="N9048" s="13" t="n">
        <v>9056.959999999999</v>
      </c>
      <c r="O9048" s="8" t="n"/>
    </row>
    <row r="9049">
      <c r="A9049" s="8" t="inlineStr">
        <is>
          <t>CANON-202606-009015</t>
        </is>
      </c>
      <c r="B9049" s="9" t="inlineStr">
        <is>
          <t>2026-06</t>
        </is>
      </c>
      <c r="C9049" s="10" t="n">
        <v>46187</v>
      </c>
      <c r="D9049" s="9" t="inlineStr">
        <is>
          <t>Bound</t>
        </is>
      </c>
      <c r="E9049" s="8" t="inlineStr">
        <is>
          <t>Ingrid Larsson</t>
        </is>
      </c>
      <c r="F9049" s="11" t="n">
        <v>1979</v>
      </c>
      <c r="G9049" s="8" t="inlineStr">
        <is>
          <t>Bentley</t>
        </is>
      </c>
      <c r="H9049" s="8" t="inlineStr">
        <is>
          <t>Continental GT</t>
        </is>
      </c>
      <c r="I9049" s="8" t="inlineStr">
        <is>
          <t>M6Z6PJDT6HW8KSEK8</t>
        </is>
      </c>
      <c r="J9049" s="8" t="inlineStr">
        <is>
          <t>02 - Sports / GT</t>
        </is>
      </c>
      <c r="K9049" s="12" t="n">
        <v>645000</v>
      </c>
      <c r="L9049" s="8" t="inlineStr">
        <is>
          <t>Pennsylvania</t>
        </is>
      </c>
      <c r="M9049" s="13" t="n">
        <v>7910.38</v>
      </c>
      <c r="N9049" s="13" t="n">
        <v>6049.86</v>
      </c>
      <c r="O9049" s="8" t="n"/>
    </row>
    <row r="9050">
      <c r="A9050" s="8" t="inlineStr">
        <is>
          <t>CANON-202606-009016</t>
        </is>
      </c>
      <c r="B9050" s="9" t="inlineStr">
        <is>
          <t>2026-06</t>
        </is>
      </c>
      <c r="C9050" s="10" t="n">
        <v>46195</v>
      </c>
      <c r="D9050" s="9" t="inlineStr">
        <is>
          <t>Bound</t>
        </is>
      </c>
      <c r="E9050" s="8" t="inlineStr">
        <is>
          <t>Mireille Harrington</t>
        </is>
      </c>
      <c r="F9050" s="11" t="n">
        <v>1977</v>
      </c>
      <c r="G9050" s="8" t="inlineStr">
        <is>
          <t>Aston Martin</t>
        </is>
      </c>
      <c r="H9050" s="8" t="inlineStr">
        <is>
          <t>DB5</t>
        </is>
      </c>
      <c r="I9050" s="8" t="inlineStr">
        <is>
          <t>NCPU2EMK3FK5VZWF4</t>
        </is>
      </c>
      <c r="J9050" s="8" t="inlineStr">
        <is>
          <t>07 - Post-War Classic (1946-1972)</t>
        </is>
      </c>
      <c r="K9050" s="12" t="n">
        <v>780000</v>
      </c>
      <c r="L9050" s="8" t="inlineStr">
        <is>
          <t>Illinois</t>
        </is>
      </c>
      <c r="M9050" s="13" t="n">
        <v>8606.49</v>
      </c>
      <c r="N9050" s="13" t="n">
        <v>6582.24</v>
      </c>
      <c r="O9050" s="8" t="n"/>
    </row>
    <row r="9051">
      <c r="A9051" s="8" t="inlineStr">
        <is>
          <t>CANON-202606-009017</t>
        </is>
      </c>
      <c r="B9051" s="9" t="inlineStr">
        <is>
          <t>2026-06</t>
        </is>
      </c>
      <c r="C9051" s="10" t="n">
        <v>46189</v>
      </c>
      <c r="D9051" s="9" t="inlineStr">
        <is>
          <t>Bound</t>
        </is>
      </c>
      <c r="E9051" s="8" t="inlineStr">
        <is>
          <t>Aurelio Rourke</t>
        </is>
      </c>
      <c r="F9051" s="11" t="n">
        <v>2017</v>
      </c>
      <c r="G9051" s="8" t="inlineStr">
        <is>
          <t>Aston Martin</t>
        </is>
      </c>
      <c r="H9051" s="8" t="inlineStr">
        <is>
          <t>DB12</t>
        </is>
      </c>
      <c r="I9051" s="8" t="inlineStr">
        <is>
          <t>E3EHURWK3HCV1JRCE</t>
        </is>
      </c>
      <c r="J9051" s="8" t="inlineStr">
        <is>
          <t>02 - Sports / GT</t>
        </is>
      </c>
      <c r="K9051" s="12" t="n">
        <v>1885000</v>
      </c>
      <c r="L9051" s="8" t="inlineStr">
        <is>
          <t>Indiana</t>
        </is>
      </c>
      <c r="M9051" s="13" t="n">
        <v>24060.42</v>
      </c>
      <c r="N9051" s="13" t="n">
        <v>18401.41</v>
      </c>
      <c r="O9051" s="8" t="n"/>
    </row>
    <row r="9052">
      <c r="A9052" s="8" t="inlineStr">
        <is>
          <t>CANON-202606-009019</t>
        </is>
      </c>
      <c r="B9052" s="9" t="inlineStr">
        <is>
          <t>2026-06</t>
        </is>
      </c>
      <c r="C9052" s="10" t="n">
        <v>46203</v>
      </c>
      <c r="D9052" s="9" t="inlineStr">
        <is>
          <t>Bound</t>
        </is>
      </c>
      <c r="E9052" s="8" t="inlineStr">
        <is>
          <t>Callum Pennington</t>
        </is>
      </c>
      <c r="F9052" s="11" t="n">
        <v>1962</v>
      </c>
      <c r="G9052" s="8" t="inlineStr">
        <is>
          <t>Icon</t>
        </is>
      </c>
      <c r="H9052" s="8" t="inlineStr">
        <is>
          <t>Derelict</t>
        </is>
      </c>
      <c r="I9052" s="8" t="inlineStr">
        <is>
          <t>8H8LSJ6CZ7NM8SNLP</t>
        </is>
      </c>
      <c r="J9052" s="8" t="inlineStr">
        <is>
          <t>11 - Restomod / Coachbuilt / Bespoke</t>
        </is>
      </c>
      <c r="K9052" s="12" t="n">
        <v>380000</v>
      </c>
      <c r="L9052" s="8" t="inlineStr">
        <is>
          <t>Texas</t>
        </is>
      </c>
      <c r="M9052" s="13" t="n">
        <v>7255.85</v>
      </c>
      <c r="N9052" s="13" t="n">
        <v>5549.27</v>
      </c>
      <c r="O9052" s="8" t="n"/>
    </row>
    <row r="9053">
      <c r="A9053" s="8" t="inlineStr">
        <is>
          <t>CANON-202606-009020</t>
        </is>
      </c>
      <c r="B9053" s="9" t="inlineStr">
        <is>
          <t>2026-06</t>
        </is>
      </c>
      <c r="C9053" s="10" t="n">
        <v>46201</v>
      </c>
      <c r="D9053" s="9" t="inlineStr">
        <is>
          <t>Bound</t>
        </is>
      </c>
      <c r="E9053" s="8" t="inlineStr">
        <is>
          <t>Priya Pennington</t>
        </is>
      </c>
      <c r="F9053" s="11" t="n">
        <v>1978</v>
      </c>
      <c r="G9053" s="8" t="inlineStr">
        <is>
          <t>Aston Martin</t>
        </is>
      </c>
      <c r="H9053" s="8" t="inlineStr">
        <is>
          <t>DB5</t>
        </is>
      </c>
      <c r="I9053" s="8" t="inlineStr">
        <is>
          <t>9WERNX5W5JYUSVHLP</t>
        </is>
      </c>
      <c r="J9053" s="8" t="inlineStr">
        <is>
          <t>07 - Post-War Classic (1946-1972)</t>
        </is>
      </c>
      <c r="K9053" s="12" t="n">
        <v>570000</v>
      </c>
      <c r="L9053" s="8" t="inlineStr">
        <is>
          <t>Kentucky</t>
        </is>
      </c>
      <c r="M9053" s="13" t="n">
        <v>6196.87</v>
      </c>
      <c r="N9053" s="13" t="n">
        <v>4739.37</v>
      </c>
      <c r="O9053" s="8" t="n"/>
    </row>
    <row r="9054">
      <c r="A9054" s="8" t="inlineStr">
        <is>
          <t>CANON-202606-009021</t>
        </is>
      </c>
      <c r="B9054" s="9" t="inlineStr">
        <is>
          <t>2026-06</t>
        </is>
      </c>
      <c r="C9054" s="10" t="n">
        <v>46181</v>
      </c>
      <c r="D9054" s="9" t="inlineStr">
        <is>
          <t>Bound</t>
        </is>
      </c>
      <c r="E9054" s="8" t="inlineStr">
        <is>
          <t>Noor Thistlewood</t>
        </is>
      </c>
      <c r="F9054" s="11" t="n">
        <v>2017</v>
      </c>
      <c r="G9054" s="8" t="inlineStr">
        <is>
          <t>Icon</t>
        </is>
      </c>
      <c r="H9054" s="8" t="inlineStr">
        <is>
          <t>Derelict</t>
        </is>
      </c>
      <c r="I9054" s="8" t="inlineStr">
        <is>
          <t>K62DZNJ4MTMP7Z5FU</t>
        </is>
      </c>
      <c r="J9054" s="8" t="inlineStr">
        <is>
          <t>11 - Restomod / Coachbuilt / Bespoke</t>
        </is>
      </c>
      <c r="K9054" s="12" t="n">
        <v>510000</v>
      </c>
      <c r="L9054" s="8" t="inlineStr">
        <is>
          <t>Washington</t>
        </is>
      </c>
      <c r="M9054" s="13" t="n">
        <v>7205.43</v>
      </c>
      <c r="N9054" s="13" t="n">
        <v>5510.71</v>
      </c>
      <c r="O9054" s="8" t="n"/>
    </row>
    <row r="9055">
      <c r="A9055" s="8" t="inlineStr">
        <is>
          <t>CANON-202606-009022</t>
        </is>
      </c>
      <c r="B9055" s="9" t="inlineStr">
        <is>
          <t>2026-06</t>
        </is>
      </c>
      <c r="C9055" s="10" t="n">
        <v>46182</v>
      </c>
      <c r="D9055" s="9" t="inlineStr">
        <is>
          <t>Bound</t>
        </is>
      </c>
      <c r="E9055" s="8" t="inlineStr">
        <is>
          <t>Horace Vasquez</t>
        </is>
      </c>
      <c r="F9055" s="11" t="n">
        <v>1993</v>
      </c>
      <c r="G9055" s="8" t="inlineStr">
        <is>
          <t>Maserati</t>
        </is>
      </c>
      <c r="H9055" s="8" t="inlineStr">
        <is>
          <t>GranTurismo</t>
        </is>
      </c>
      <c r="I9055" s="8" t="inlineStr">
        <is>
          <t>S64RWUWFN3F1R0LVR</t>
        </is>
      </c>
      <c r="J9055" s="8" t="inlineStr">
        <is>
          <t>02 - Sports / GT</t>
        </is>
      </c>
      <c r="K9055" s="12" t="n">
        <v>205000</v>
      </c>
      <c r="L9055" s="8" t="inlineStr">
        <is>
          <t>Indiana</t>
        </is>
      </c>
      <c r="M9055" s="13" t="n">
        <v>4376.94</v>
      </c>
      <c r="N9055" s="13" t="n">
        <v>3347.48</v>
      </c>
      <c r="O9055" s="8" t="n"/>
    </row>
    <row r="9056">
      <c r="A9056" s="8" t="inlineStr">
        <is>
          <t>CANON-202606-009024</t>
        </is>
      </c>
      <c r="B9056" s="9" t="inlineStr">
        <is>
          <t>2026-06</t>
        </is>
      </c>
      <c r="C9056" s="10" t="n">
        <v>46198</v>
      </c>
      <c r="D9056" s="9" t="inlineStr">
        <is>
          <t>Bound</t>
        </is>
      </c>
      <c r="E9056" s="8" t="inlineStr">
        <is>
          <t>Horace Whitlock</t>
        </is>
      </c>
      <c r="F9056" s="11" t="n">
        <v>2012</v>
      </c>
      <c r="G9056" s="8" t="inlineStr">
        <is>
          <t>Singer</t>
        </is>
      </c>
      <c r="H9056" s="8" t="inlineStr">
        <is>
          <t>911 Reimagined</t>
        </is>
      </c>
      <c r="I9056" s="8" t="inlineStr">
        <is>
          <t>93UJ7M8P50S7FCH5U</t>
        </is>
      </c>
      <c r="J9056" s="8" t="inlineStr">
        <is>
          <t>11 - Restomod / Coachbuilt / Bespoke</t>
        </is>
      </c>
      <c r="K9056" s="12" t="n">
        <v>600000</v>
      </c>
      <c r="L9056" s="8" t="inlineStr">
        <is>
          <t>Idaho</t>
        </is>
      </c>
      <c r="M9056" s="13" t="n">
        <v>8741.889999999999</v>
      </c>
      <c r="N9056" s="13" t="n">
        <v>6685.8</v>
      </c>
      <c r="O9056" s="8" t="n"/>
    </row>
    <row r="9057">
      <c r="A9057" s="8" t="inlineStr">
        <is>
          <t>CANON-202606-009025</t>
        </is>
      </c>
      <c r="B9057" s="9" t="inlineStr">
        <is>
          <t>2026-06</t>
        </is>
      </c>
      <c r="C9057" s="10" t="n">
        <v>46186</v>
      </c>
      <c r="D9057" s="9" t="inlineStr">
        <is>
          <t>Bound</t>
        </is>
      </c>
      <c r="E9057" s="8" t="inlineStr">
        <is>
          <t>Beatrix Kingsford</t>
        </is>
      </c>
      <c r="F9057" s="11" t="n">
        <v>1972</v>
      </c>
      <c r="G9057" s="8" t="inlineStr">
        <is>
          <t>Icon</t>
        </is>
      </c>
      <c r="H9057" s="8" t="inlineStr">
        <is>
          <t>Derelict</t>
        </is>
      </c>
      <c r="I9057" s="8" t="inlineStr">
        <is>
          <t>U16MA7PEV1YRNB22F</t>
        </is>
      </c>
      <c r="J9057" s="8" t="inlineStr">
        <is>
          <t>11 - Restomod / Coachbuilt / Bespoke</t>
        </is>
      </c>
      <c r="K9057" s="12" t="n">
        <v>980000</v>
      </c>
      <c r="L9057" s="8" t="inlineStr">
        <is>
          <t>California</t>
        </is>
      </c>
      <c r="M9057" s="13" t="n">
        <v>19470.57</v>
      </c>
      <c r="N9057" s="13" t="n">
        <v>14891.09</v>
      </c>
      <c r="O9057" s="8" t="n"/>
    </row>
    <row r="9058">
      <c r="A9058" s="8" t="inlineStr">
        <is>
          <t>CANON-202606-009026</t>
        </is>
      </c>
      <c r="B9058" s="9" t="inlineStr">
        <is>
          <t>2026-06</t>
        </is>
      </c>
      <c r="C9058" s="10" t="n">
        <v>46184</v>
      </c>
      <c r="D9058" s="9" t="inlineStr">
        <is>
          <t>Bound</t>
        </is>
      </c>
      <c r="E9058" s="8" t="inlineStr">
        <is>
          <t>Fenwick Larsson</t>
        </is>
      </c>
      <c r="F9058" s="11" t="n">
        <v>1956</v>
      </c>
      <c r="G9058" s="8" t="inlineStr">
        <is>
          <t>Maserati</t>
        </is>
      </c>
      <c r="H9058" s="8" t="inlineStr">
        <is>
          <t>GranTurismo</t>
        </is>
      </c>
      <c r="I9058" s="8" t="inlineStr">
        <is>
          <t>B9NCN9J4UB4H7AVLZ</t>
        </is>
      </c>
      <c r="J9058" s="8" t="inlineStr">
        <is>
          <t>02 - Sports / GT</t>
        </is>
      </c>
      <c r="K9058" s="12" t="n">
        <v>355000</v>
      </c>
      <c r="L9058" s="8" t="inlineStr">
        <is>
          <t>New Mexico</t>
        </is>
      </c>
      <c r="M9058" s="13" t="n">
        <v>6430.19</v>
      </c>
      <c r="N9058" s="13" t="n">
        <v>4917.81</v>
      </c>
      <c r="O9058" s="8" t="n"/>
    </row>
    <row r="9059">
      <c r="A9059" s="8" t="inlineStr">
        <is>
          <t>CANON-202606-009027</t>
        </is>
      </c>
      <c r="B9059" s="9" t="inlineStr">
        <is>
          <t>2026-06</t>
        </is>
      </c>
      <c r="C9059" s="10" t="n">
        <v>46178</v>
      </c>
      <c r="D9059" s="9" t="inlineStr">
        <is>
          <t>Bound</t>
        </is>
      </c>
      <c r="E9059" s="8" t="inlineStr">
        <is>
          <t>Saoirse Rourke</t>
        </is>
      </c>
      <c r="F9059" s="11" t="n">
        <v>2020</v>
      </c>
      <c r="G9059" s="8" t="inlineStr">
        <is>
          <t>Mercedes-Benz</t>
        </is>
      </c>
      <c r="H9059" s="8" t="inlineStr">
        <is>
          <t>AMG GT</t>
        </is>
      </c>
      <c r="I9059" s="8" t="inlineStr">
        <is>
          <t>EJPCAKXCKZUJC8ACM</t>
        </is>
      </c>
      <c r="J9059" s="8" t="inlineStr">
        <is>
          <t>02 - Sports / GT</t>
        </is>
      </c>
      <c r="K9059" s="12" t="n">
        <v>570000</v>
      </c>
      <c r="L9059" s="8" t="inlineStr">
        <is>
          <t>Arkansas</t>
        </is>
      </c>
      <c r="M9059" s="13" t="n">
        <v>9646.98</v>
      </c>
      <c r="N9059" s="13" t="n">
        <v>7378.01</v>
      </c>
      <c r="O9059" s="8" t="n"/>
    </row>
    <row r="9060">
      <c r="A9060" s="8" t="inlineStr">
        <is>
          <t>CANON-202606-009028</t>
        </is>
      </c>
      <c r="B9060" s="9" t="inlineStr">
        <is>
          <t>2026-06</t>
        </is>
      </c>
      <c r="C9060" s="10" t="n">
        <v>46189</v>
      </c>
      <c r="D9060" s="9" t="inlineStr">
        <is>
          <t>Bound</t>
        </is>
      </c>
      <c r="E9060" s="8" t="inlineStr">
        <is>
          <t>Noor Nakashima</t>
        </is>
      </c>
      <c r="F9060" s="11" t="n">
        <v>1966</v>
      </c>
      <c r="G9060" s="8" t="inlineStr">
        <is>
          <t>Aston Martin</t>
        </is>
      </c>
      <c r="H9060" s="8" t="inlineStr">
        <is>
          <t>DB5</t>
        </is>
      </c>
      <c r="I9060" s="8" t="inlineStr">
        <is>
          <t>00N7TF2FFY0YLEK1N</t>
        </is>
      </c>
      <c r="J9060" s="8" t="inlineStr">
        <is>
          <t>07 - Post-War Classic (1946-1972)</t>
        </is>
      </c>
      <c r="K9060" s="12" t="n">
        <v>985000</v>
      </c>
      <c r="L9060" s="8" t="inlineStr">
        <is>
          <t>New Hampshire</t>
        </is>
      </c>
      <c r="M9060" s="13" t="n">
        <v>8311.17</v>
      </c>
      <c r="N9060" s="13" t="n">
        <v>6356.38</v>
      </c>
      <c r="O9060" s="8" t="n"/>
    </row>
    <row r="9061">
      <c r="A9061" s="8" t="inlineStr">
        <is>
          <t>CANON-202606-009030</t>
        </is>
      </c>
      <c r="B9061" s="9" t="inlineStr">
        <is>
          <t>2026-06</t>
        </is>
      </c>
      <c r="C9061" s="10" t="n">
        <v>46176</v>
      </c>
      <c r="D9061" s="9" t="inlineStr">
        <is>
          <t>Bound</t>
        </is>
      </c>
      <c r="E9061" s="8" t="inlineStr">
        <is>
          <t>Anouk Chattopadhyay</t>
        </is>
      </c>
      <c r="F9061" s="11" t="n">
        <v>1967</v>
      </c>
      <c r="G9061" s="8" t="inlineStr">
        <is>
          <t>McLaren</t>
        </is>
      </c>
      <c r="H9061" s="8" t="inlineStr">
        <is>
          <t>750S</t>
        </is>
      </c>
      <c r="I9061" s="8" t="inlineStr">
        <is>
          <t>5L0F6KKNWH8TZK1TM</t>
        </is>
      </c>
      <c r="J9061" s="8" t="inlineStr">
        <is>
          <t>03 - Supercar</t>
        </is>
      </c>
      <c r="K9061" s="12" t="n">
        <v>355000</v>
      </c>
      <c r="L9061" s="8" t="inlineStr">
        <is>
          <t>Colorado</t>
        </is>
      </c>
      <c r="M9061" s="13" t="n">
        <v>8473.110000000001</v>
      </c>
      <c r="N9061" s="13" t="n">
        <v>6480.23</v>
      </c>
      <c r="O9061" s="8" t="n"/>
    </row>
    <row r="9062">
      <c r="A9062" s="8" t="inlineStr">
        <is>
          <t>CANON-202606-009031</t>
        </is>
      </c>
      <c r="B9062" s="9" t="inlineStr">
        <is>
          <t>2026-06</t>
        </is>
      </c>
      <c r="C9062" s="10" t="n">
        <v>46180</v>
      </c>
      <c r="D9062" s="9" t="inlineStr">
        <is>
          <t>Bound</t>
        </is>
      </c>
      <c r="E9062" s="8" t="inlineStr">
        <is>
          <t>Sunniva Harrington</t>
        </is>
      </c>
      <c r="F9062" s="11" t="n">
        <v>1995</v>
      </c>
      <c r="G9062" s="8" t="inlineStr">
        <is>
          <t>Mercedes-Benz</t>
        </is>
      </c>
      <c r="H9062" s="8" t="inlineStr">
        <is>
          <t>AMG GT</t>
        </is>
      </c>
      <c r="I9062" s="8" t="inlineStr">
        <is>
          <t>B176KXLDPRSKG99DB</t>
        </is>
      </c>
      <c r="J9062" s="8" t="inlineStr">
        <is>
          <t>02 - Sports / GT</t>
        </is>
      </c>
      <c r="K9062" s="12" t="n">
        <v>855000</v>
      </c>
      <c r="L9062" s="8" t="inlineStr">
        <is>
          <t>New York</t>
        </is>
      </c>
      <c r="M9062" s="13" t="n">
        <v>13421.89</v>
      </c>
      <c r="N9062" s="13" t="n">
        <v>10265.06</v>
      </c>
      <c r="O9062" s="8" t="n"/>
    </row>
    <row r="9063">
      <c r="A9063" s="8" t="inlineStr">
        <is>
          <t>CANON-202606-009032</t>
        </is>
      </c>
      <c r="B9063" s="9" t="inlineStr">
        <is>
          <t>2026-06</t>
        </is>
      </c>
      <c r="C9063" s="10" t="n">
        <v>46176</v>
      </c>
      <c r="D9063" s="9" t="inlineStr">
        <is>
          <t>Bound</t>
        </is>
      </c>
      <c r="E9063" s="8" t="inlineStr">
        <is>
          <t>Thaddeus Merriweather</t>
        </is>
      </c>
      <c r="F9063" s="11" t="n">
        <v>1995</v>
      </c>
      <c r="G9063" s="8" t="inlineStr">
        <is>
          <t>Mercedes-Benz</t>
        </is>
      </c>
      <c r="H9063" s="8" t="inlineStr">
        <is>
          <t>280SL Pagoda</t>
        </is>
      </c>
      <c r="I9063" s="8" t="inlineStr">
        <is>
          <t>MMGMV05JFYDAD5T0Y</t>
        </is>
      </c>
      <c r="J9063" s="8" t="inlineStr">
        <is>
          <t>07 - Post-War Classic (1946-1972)</t>
        </is>
      </c>
      <c r="K9063" s="12" t="n">
        <v>1300000</v>
      </c>
      <c r="L9063" s="8" t="inlineStr">
        <is>
          <t>Montana</t>
        </is>
      </c>
      <c r="M9063" s="13" t="n">
        <v>8668.299999999999</v>
      </c>
      <c r="N9063" s="13" t="n">
        <v>6629.52</v>
      </c>
      <c r="O9063" s="8" t="n"/>
    </row>
    <row r="9064">
      <c r="A9064" s="8" t="inlineStr">
        <is>
          <t>CANON-202606-009033</t>
        </is>
      </c>
      <c r="B9064" s="9" t="inlineStr">
        <is>
          <t>2026-06</t>
        </is>
      </c>
      <c r="C9064" s="10" t="n">
        <v>46183</v>
      </c>
      <c r="D9064" s="9" t="inlineStr">
        <is>
          <t>Bound</t>
        </is>
      </c>
      <c r="E9064" s="8" t="inlineStr">
        <is>
          <t>Mireille Ashcombe</t>
        </is>
      </c>
      <c r="F9064" s="11" t="n">
        <v>1994</v>
      </c>
      <c r="G9064" s="8" t="inlineStr">
        <is>
          <t>Aston Martin</t>
        </is>
      </c>
      <c r="H9064" s="8" t="inlineStr">
        <is>
          <t>DB12</t>
        </is>
      </c>
      <c r="I9064" s="8" t="inlineStr">
        <is>
          <t>CN9ZSTBW154ATS5VD</t>
        </is>
      </c>
      <c r="J9064" s="8" t="inlineStr">
        <is>
          <t>02 - Sports / GT</t>
        </is>
      </c>
      <c r="K9064" s="12" t="n">
        <v>185000</v>
      </c>
      <c r="L9064" s="8" t="inlineStr">
        <is>
          <t>Oklahoma</t>
        </is>
      </c>
      <c r="M9064" s="13" t="n">
        <v>4046.26</v>
      </c>
      <c r="N9064" s="13" t="n">
        <v>3094.58</v>
      </c>
      <c r="O9064" s="8" t="n"/>
    </row>
    <row r="9065">
      <c r="A9065" s="8" t="inlineStr">
        <is>
          <t>CANON-202606-009034</t>
        </is>
      </c>
      <c r="B9065" s="9" t="inlineStr">
        <is>
          <t>2026-06</t>
        </is>
      </c>
      <c r="C9065" s="10" t="n">
        <v>46188</v>
      </c>
      <c r="D9065" s="9" t="inlineStr">
        <is>
          <t>Bound</t>
        </is>
      </c>
      <c r="E9065" s="8" t="inlineStr">
        <is>
          <t>Cassius Blackwood</t>
        </is>
      </c>
      <c r="F9065" s="11" t="n">
        <v>1972</v>
      </c>
      <c r="G9065" s="8" t="inlineStr">
        <is>
          <t>Porsche</t>
        </is>
      </c>
      <c r="H9065" s="8" t="inlineStr">
        <is>
          <t>911 Turbo S</t>
        </is>
      </c>
      <c r="I9065" s="8" t="inlineStr">
        <is>
          <t>TR3B87C6TLAG89P5S</t>
        </is>
      </c>
      <c r="J9065" s="8" t="inlineStr">
        <is>
          <t>02 - Sports / GT</t>
        </is>
      </c>
      <c r="K9065" s="12" t="n">
        <v>700000</v>
      </c>
      <c r="L9065" s="8" t="inlineStr">
        <is>
          <t>Arizona</t>
        </is>
      </c>
      <c r="M9065" s="13" t="n">
        <v>8670.75</v>
      </c>
      <c r="N9065" s="13" t="n">
        <v>6631.39</v>
      </c>
      <c r="O9065" s="8" t="n"/>
    </row>
    <row r="9066">
      <c r="A9066" s="8" t="inlineStr">
        <is>
          <t>CANON-202606-009038</t>
        </is>
      </c>
      <c r="B9066" s="9" t="inlineStr">
        <is>
          <t>2026-06</t>
        </is>
      </c>
      <c r="C9066" s="10" t="n">
        <v>46200</v>
      </c>
      <c r="D9066" s="9" t="inlineStr">
        <is>
          <t>Bound</t>
        </is>
      </c>
      <c r="E9066" s="8" t="inlineStr">
        <is>
          <t>Marisol Nakashima</t>
        </is>
      </c>
      <c r="F9066" s="11" t="n">
        <v>1980</v>
      </c>
      <c r="G9066" s="8" t="inlineStr">
        <is>
          <t>Jaguar</t>
        </is>
      </c>
      <c r="H9066" s="8" t="inlineStr">
        <is>
          <t>E-Type Series 1</t>
        </is>
      </c>
      <c r="I9066" s="8" t="inlineStr">
        <is>
          <t>3H31K4CRUESZ1U9R0</t>
        </is>
      </c>
      <c r="J9066" s="8" t="inlineStr">
        <is>
          <t>07 - Post-War Classic (1946-1972)</t>
        </is>
      </c>
      <c r="K9066" s="12" t="n">
        <v>635000</v>
      </c>
      <c r="L9066" s="8" t="inlineStr">
        <is>
          <t>North Carolina</t>
        </is>
      </c>
      <c r="M9066" s="13" t="n">
        <v>5924.67</v>
      </c>
      <c r="N9066" s="13" t="n">
        <v>4531.19</v>
      </c>
      <c r="O9066" s="8" t="n"/>
    </row>
    <row r="9067">
      <c r="A9067" s="8" t="inlineStr">
        <is>
          <t>CANON-202606-009039</t>
        </is>
      </c>
      <c r="B9067" s="9" t="inlineStr">
        <is>
          <t>2026-06</t>
        </is>
      </c>
      <c r="C9067" s="10" t="n">
        <v>46195</v>
      </c>
      <c r="D9067" s="9" t="inlineStr">
        <is>
          <t>Bound</t>
        </is>
      </c>
      <c r="E9067" s="8" t="inlineStr">
        <is>
          <t>Leopold Bellandi</t>
        </is>
      </c>
      <c r="F9067" s="11" t="n">
        <v>2014</v>
      </c>
      <c r="G9067" s="8" t="inlineStr">
        <is>
          <t>Maserati</t>
        </is>
      </c>
      <c r="H9067" s="8" t="inlineStr">
        <is>
          <t>GranTurismo</t>
        </is>
      </c>
      <c r="I9067" s="8" t="inlineStr">
        <is>
          <t>W9Y6B4X4DU7AYLZ55</t>
        </is>
      </c>
      <c r="J9067" s="8" t="inlineStr">
        <is>
          <t>02 - Sports / GT</t>
        </is>
      </c>
      <c r="K9067" s="12" t="n">
        <v>715000</v>
      </c>
      <c r="L9067" s="8" t="inlineStr">
        <is>
          <t>Indiana</t>
        </is>
      </c>
      <c r="M9067" s="13" t="n">
        <v>10785.71</v>
      </c>
      <c r="N9067" s="13" t="n">
        <v>8248.91</v>
      </c>
      <c r="O9067" s="8" t="n"/>
    </row>
    <row r="9068">
      <c r="A9068" s="8" t="inlineStr">
        <is>
          <t>CANON-202606-009040</t>
        </is>
      </c>
      <c r="B9068" s="9" t="inlineStr">
        <is>
          <t>2026-06</t>
        </is>
      </c>
      <c r="C9068" s="10" t="n">
        <v>46179</v>
      </c>
      <c r="D9068" s="9" t="inlineStr">
        <is>
          <t>Bound</t>
        </is>
      </c>
      <c r="E9068" s="8" t="inlineStr">
        <is>
          <t>Fenwick Montoya</t>
        </is>
      </c>
      <c r="F9068" s="11" t="n">
        <v>1963</v>
      </c>
      <c r="G9068" s="8" t="inlineStr">
        <is>
          <t>Aston Martin</t>
        </is>
      </c>
      <c r="H9068" s="8" t="inlineStr">
        <is>
          <t>DB12</t>
        </is>
      </c>
      <c r="I9068" s="8" t="inlineStr">
        <is>
          <t>EJ06XZ2PLCFWHMMCX</t>
        </is>
      </c>
      <c r="J9068" s="8" t="inlineStr">
        <is>
          <t>02 - Sports / GT</t>
        </is>
      </c>
      <c r="K9068" s="12" t="n">
        <v>750000</v>
      </c>
      <c r="L9068" s="8" t="inlineStr">
        <is>
          <t>Ohio</t>
        </is>
      </c>
      <c r="M9068" s="13" t="n">
        <v>12785.38</v>
      </c>
      <c r="N9068" s="13" t="n">
        <v>9778.26</v>
      </c>
      <c r="O9068" s="8" t="n"/>
    </row>
    <row r="9069">
      <c r="A9069" s="8" t="inlineStr">
        <is>
          <t>CANON-202606-009041</t>
        </is>
      </c>
      <c r="B9069" s="9" t="inlineStr">
        <is>
          <t>2026-06</t>
        </is>
      </c>
      <c r="C9069" s="10" t="n">
        <v>46183</v>
      </c>
      <c r="D9069" s="9" t="inlineStr">
        <is>
          <t>Bound</t>
        </is>
      </c>
      <c r="E9069" s="8" t="inlineStr">
        <is>
          <t>Thaddeus Montoya</t>
        </is>
      </c>
      <c r="F9069" s="11" t="n">
        <v>2012</v>
      </c>
      <c r="G9069" s="8" t="inlineStr">
        <is>
          <t>BMW</t>
        </is>
      </c>
      <c r="H9069" s="8" t="inlineStr">
        <is>
          <t>M8 Competition</t>
        </is>
      </c>
      <c r="I9069" s="8" t="inlineStr">
        <is>
          <t>Y16EVKAHSBL71MBGE</t>
        </is>
      </c>
      <c r="J9069" s="8" t="inlineStr">
        <is>
          <t>02 - Sports / GT</t>
        </is>
      </c>
      <c r="K9069" s="12" t="n">
        <v>500000</v>
      </c>
      <c r="L9069" s="8" t="inlineStr">
        <is>
          <t>Kentucky</t>
        </is>
      </c>
      <c r="M9069" s="13" t="n">
        <v>8216.98</v>
      </c>
      <c r="N9069" s="13" t="n">
        <v>6284.35</v>
      </c>
      <c r="O9069" s="8" t="n"/>
    </row>
    <row r="9070">
      <c r="A9070" s="8" t="inlineStr">
        <is>
          <t>CANON-202606-009042</t>
        </is>
      </c>
      <c r="B9070" s="9" t="inlineStr">
        <is>
          <t>2026-06</t>
        </is>
      </c>
      <c r="C9070" s="10" t="n">
        <v>46200</v>
      </c>
      <c r="D9070" s="9" t="inlineStr">
        <is>
          <t>Bound</t>
        </is>
      </c>
      <c r="E9070" s="8" t="inlineStr">
        <is>
          <t>Noor Vasquez</t>
        </is>
      </c>
      <c r="F9070" s="11" t="n">
        <v>2022</v>
      </c>
      <c r="G9070" s="8" t="inlineStr">
        <is>
          <t>Aston Martin</t>
        </is>
      </c>
      <c r="H9070" s="8" t="inlineStr">
        <is>
          <t>DB12</t>
        </is>
      </c>
      <c r="I9070" s="8" t="inlineStr">
        <is>
          <t>AL72CCK0Y10RA67NE</t>
        </is>
      </c>
      <c r="J9070" s="8" t="inlineStr">
        <is>
          <t>02 - Sports / GT</t>
        </is>
      </c>
      <c r="K9070" s="12" t="n">
        <v>245000</v>
      </c>
      <c r="L9070" s="8" t="inlineStr">
        <is>
          <t>North Carolina</t>
        </is>
      </c>
      <c r="M9070" s="13" t="n">
        <v>4890.75</v>
      </c>
      <c r="N9070" s="13" t="n">
        <v>3740.45</v>
      </c>
      <c r="O9070" s="8" t="n"/>
    </row>
    <row r="9071">
      <c r="A9071" s="8" t="inlineStr">
        <is>
          <t>CANON-202606-009043</t>
        </is>
      </c>
      <c r="B9071" s="9" t="inlineStr">
        <is>
          <t>2026-06</t>
        </is>
      </c>
      <c r="C9071" s="10" t="n">
        <v>46181</v>
      </c>
      <c r="D9071" s="9" t="inlineStr">
        <is>
          <t>Bound</t>
        </is>
      </c>
      <c r="E9071" s="8" t="inlineStr">
        <is>
          <t>Mireille Harrington</t>
        </is>
      </c>
      <c r="F9071" s="11" t="n">
        <v>1955</v>
      </c>
      <c r="G9071" s="8" t="inlineStr">
        <is>
          <t>Bugatti</t>
        </is>
      </c>
      <c r="H9071" s="8" t="inlineStr">
        <is>
          <t>Type 57</t>
        </is>
      </c>
      <c r="I9071" s="8" t="inlineStr">
        <is>
          <t>JNTS4CB04B6CTGWFC</t>
        </is>
      </c>
      <c r="J9071" s="8" t="inlineStr">
        <is>
          <t>06 - Vintage Pre-War (pre-1946)</t>
        </is>
      </c>
      <c r="K9071" s="12" t="n">
        <v>960000</v>
      </c>
      <c r="L9071" s="8" t="inlineStr">
        <is>
          <t>Montana</t>
        </is>
      </c>
      <c r="M9071" s="13" t="n">
        <v>6401.21</v>
      </c>
      <c r="N9071" s="13" t="n">
        <v>4895.65</v>
      </c>
      <c r="O9071" s="8" t="n"/>
    </row>
    <row r="9072">
      <c r="A9072" s="8" t="inlineStr">
        <is>
          <t>CANON-202606-009045</t>
        </is>
      </c>
      <c r="B9072" s="9" t="inlineStr">
        <is>
          <t>2026-06</t>
        </is>
      </c>
      <c r="C9072" s="10" t="n">
        <v>46191</v>
      </c>
      <c r="D9072" s="9" t="inlineStr">
        <is>
          <t>Bound</t>
        </is>
      </c>
      <c r="E9072" s="8" t="inlineStr">
        <is>
          <t>Horace Harrington</t>
        </is>
      </c>
      <c r="F9072" s="11" t="n">
        <v>2024</v>
      </c>
      <c r="G9072" s="8" t="inlineStr">
        <is>
          <t>Mercedes-Benz</t>
        </is>
      </c>
      <c r="H9072" s="8" t="inlineStr">
        <is>
          <t>AMG GT</t>
        </is>
      </c>
      <c r="I9072" s="8" t="inlineStr">
        <is>
          <t>ZXVV59GC096LBYABT</t>
        </is>
      </c>
      <c r="J9072" s="8" t="inlineStr">
        <is>
          <t>02 - Sports / GT</t>
        </is>
      </c>
      <c r="K9072" s="12" t="n">
        <v>250000</v>
      </c>
      <c r="L9072" s="8" t="inlineStr">
        <is>
          <t>New Jersey</t>
        </is>
      </c>
      <c r="M9072" s="13" t="n">
        <v>3219.34</v>
      </c>
      <c r="N9072" s="13" t="n">
        <v>2462.15</v>
      </c>
      <c r="O9072" s="8" t="n"/>
    </row>
    <row r="9073">
      <c r="A9073" s="8" t="inlineStr">
        <is>
          <t>CANON-202606-009046</t>
        </is>
      </c>
      <c r="B9073" s="9" t="inlineStr">
        <is>
          <t>2026-06</t>
        </is>
      </c>
      <c r="C9073" s="10" t="n">
        <v>46194</v>
      </c>
      <c r="D9073" s="9" t="inlineStr">
        <is>
          <t>Bound</t>
        </is>
      </c>
      <c r="E9073" s="8" t="inlineStr">
        <is>
          <t>Horace Blackwood</t>
        </is>
      </c>
      <c r="F9073" s="11" t="n">
        <v>1955</v>
      </c>
      <c r="G9073" s="8" t="inlineStr">
        <is>
          <t>Bentley</t>
        </is>
      </c>
      <c r="H9073" s="8" t="inlineStr">
        <is>
          <t>4.5 Litre</t>
        </is>
      </c>
      <c r="I9073" s="8" t="inlineStr">
        <is>
          <t>NBJ2DKT86ANY43Y8P</t>
        </is>
      </c>
      <c r="J9073" s="8" t="inlineStr">
        <is>
          <t>06 - Vintage Pre-War (pre-1946)</t>
        </is>
      </c>
      <c r="K9073" s="12" t="n">
        <v>850000</v>
      </c>
      <c r="L9073" s="8" t="inlineStr">
        <is>
          <t>Florida</t>
        </is>
      </c>
      <c r="M9073" s="13" t="n">
        <v>8653.959999999999</v>
      </c>
      <c r="N9073" s="13" t="n">
        <v>6618.55</v>
      </c>
      <c r="O9073" s="8" t="n"/>
    </row>
    <row r="9074">
      <c r="A9074" s="8" t="inlineStr">
        <is>
          <t>CANON-202606-009047</t>
        </is>
      </c>
      <c r="B9074" s="9" t="inlineStr">
        <is>
          <t>2026-06</t>
        </is>
      </c>
      <c r="C9074" s="10" t="n">
        <v>46174</v>
      </c>
      <c r="D9074" s="9" t="inlineStr">
        <is>
          <t>Bound</t>
        </is>
      </c>
      <c r="E9074" s="8" t="inlineStr">
        <is>
          <t>Ramona Thistlewood</t>
        </is>
      </c>
      <c r="F9074" s="11" t="n">
        <v>1987</v>
      </c>
      <c r="G9074" s="8" t="inlineStr">
        <is>
          <t>Bentley</t>
        </is>
      </c>
      <c r="H9074" s="8" t="inlineStr">
        <is>
          <t>Continental GT</t>
        </is>
      </c>
      <c r="I9074" s="8" t="inlineStr">
        <is>
          <t>V8826G22XZN42VPYX</t>
        </is>
      </c>
      <c r="J9074" s="8" t="inlineStr">
        <is>
          <t>02 - Sports / GT</t>
        </is>
      </c>
      <c r="K9074" s="12" t="n">
        <v>655000</v>
      </c>
      <c r="L9074" s="8" t="inlineStr">
        <is>
          <t>West Virginia</t>
        </is>
      </c>
      <c r="M9074" s="13" t="n">
        <v>10683.92</v>
      </c>
      <c r="N9074" s="13" t="n">
        <v>8171.06</v>
      </c>
      <c r="O9074" s="8" t="n"/>
    </row>
    <row r="9075">
      <c r="A9075" s="8" t="inlineStr">
        <is>
          <t>CANON-202606-009049</t>
        </is>
      </c>
      <c r="B9075" s="9" t="inlineStr">
        <is>
          <t>2026-06</t>
        </is>
      </c>
      <c r="C9075" s="10" t="n">
        <v>46187</v>
      </c>
      <c r="D9075" s="9" t="inlineStr">
        <is>
          <t>Bound</t>
        </is>
      </c>
      <c r="E9075" s="8" t="inlineStr">
        <is>
          <t>Callum Vandermeer</t>
        </is>
      </c>
      <c r="F9075" s="11" t="n">
        <v>2020</v>
      </c>
      <c r="G9075" s="8" t="inlineStr">
        <is>
          <t>Mercedes-Benz</t>
        </is>
      </c>
      <c r="H9075" s="8" t="inlineStr">
        <is>
          <t>280SL Pagoda</t>
        </is>
      </c>
      <c r="I9075" s="8" t="inlineStr">
        <is>
          <t>8F4UG2EARXY3JW6VH</t>
        </is>
      </c>
      <c r="J9075" s="8" t="inlineStr">
        <is>
          <t>07 - Post-War Classic (1946-1972)</t>
        </is>
      </c>
      <c r="K9075" s="12" t="n">
        <v>1130000</v>
      </c>
      <c r="L9075" s="8" t="inlineStr">
        <is>
          <t>Pennsylvania</t>
        </is>
      </c>
      <c r="M9075" s="13" t="n">
        <v>8101.89</v>
      </c>
      <c r="N9075" s="13" t="n">
        <v>6196.33</v>
      </c>
      <c r="O9075" s="8" t="n"/>
    </row>
    <row r="9076">
      <c r="A9076" s="8" t="inlineStr">
        <is>
          <t>CANON-202606-009050</t>
        </is>
      </c>
      <c r="B9076" s="9" t="inlineStr">
        <is>
          <t>2026-06</t>
        </is>
      </c>
      <c r="C9076" s="10" t="n">
        <v>46200</v>
      </c>
      <c r="D9076" s="9" t="inlineStr">
        <is>
          <t>Bound</t>
        </is>
      </c>
      <c r="E9076" s="8" t="inlineStr">
        <is>
          <t>Ingrid Fairweather</t>
        </is>
      </c>
      <c r="F9076" s="11" t="n">
        <v>1994</v>
      </c>
      <c r="G9076" s="8" t="inlineStr">
        <is>
          <t>Aston Martin</t>
        </is>
      </c>
      <c r="H9076" s="8" t="inlineStr">
        <is>
          <t>DB12</t>
        </is>
      </c>
      <c r="I9076" s="8" t="inlineStr">
        <is>
          <t>8KUJPMVG4MBXDNJAF</t>
        </is>
      </c>
      <c r="J9076" s="8" t="inlineStr">
        <is>
          <t>02 - Sports / GT</t>
        </is>
      </c>
      <c r="K9076" s="12" t="n">
        <v>865000</v>
      </c>
      <c r="L9076" s="8" t="inlineStr">
        <is>
          <t>Colorado</t>
        </is>
      </c>
      <c r="M9076" s="13" t="n">
        <v>11669.34</v>
      </c>
      <c r="N9076" s="13" t="n">
        <v>8924.709999999999</v>
      </c>
      <c r="O9076" s="8" t="n"/>
    </row>
    <row r="9077">
      <c r="A9077" s="8" t="inlineStr">
        <is>
          <t>CANON-202606-009051</t>
        </is>
      </c>
      <c r="B9077" s="9" t="inlineStr">
        <is>
          <t>2026-06</t>
        </is>
      </c>
      <c r="C9077" s="10" t="n">
        <v>46194</v>
      </c>
      <c r="D9077" s="9" t="inlineStr">
        <is>
          <t>Bound</t>
        </is>
      </c>
      <c r="E9077" s="8" t="inlineStr">
        <is>
          <t>Horace Bellandi</t>
        </is>
      </c>
      <c r="F9077" s="11" t="n">
        <v>1998</v>
      </c>
      <c r="G9077" s="8" t="inlineStr">
        <is>
          <t>Mercedes-Benz</t>
        </is>
      </c>
      <c r="H9077" s="8" t="inlineStr">
        <is>
          <t>280SL Pagoda</t>
        </is>
      </c>
      <c r="I9077" s="8" t="inlineStr">
        <is>
          <t>PNEL82666NJ2919R3</t>
        </is>
      </c>
      <c r="J9077" s="8" t="inlineStr">
        <is>
          <t>07 - Post-War Classic (1946-1972)</t>
        </is>
      </c>
      <c r="K9077" s="12" t="n">
        <v>360000</v>
      </c>
      <c r="L9077" s="8" t="inlineStr">
        <is>
          <t>Florida</t>
        </is>
      </c>
      <c r="M9077" s="13" t="n">
        <v>4629.74</v>
      </c>
      <c r="N9077" s="13" t="n">
        <v>3540.83</v>
      </c>
      <c r="O9077" s="8" t="n"/>
    </row>
    <row r="9078">
      <c r="A9078" s="8" t="inlineStr">
        <is>
          <t>CANON-202606-009052</t>
        </is>
      </c>
      <c r="B9078" s="9" t="inlineStr">
        <is>
          <t>2026-06</t>
        </is>
      </c>
      <c r="C9078" s="10" t="n">
        <v>46196</v>
      </c>
      <c r="D9078" s="9" t="inlineStr">
        <is>
          <t>Bound</t>
        </is>
      </c>
      <c r="E9078" s="8" t="inlineStr">
        <is>
          <t>Mireille Harrington</t>
        </is>
      </c>
      <c r="F9078" s="11" t="n">
        <v>1995</v>
      </c>
      <c r="G9078" s="8" t="inlineStr">
        <is>
          <t>Porsche</t>
        </is>
      </c>
      <c r="H9078" s="8" t="inlineStr">
        <is>
          <t>911 Turbo S</t>
        </is>
      </c>
      <c r="I9078" s="8" t="inlineStr">
        <is>
          <t>UW4K42EYB42KTV949</t>
        </is>
      </c>
      <c r="J9078" s="8" t="inlineStr">
        <is>
          <t>02 - Sports / GT</t>
        </is>
      </c>
      <c r="K9078" s="12" t="n">
        <v>495000</v>
      </c>
      <c r="L9078" s="8" t="inlineStr">
        <is>
          <t>Minnesota</t>
        </is>
      </c>
      <c r="M9078" s="13" t="n">
        <v>9246.23</v>
      </c>
      <c r="N9078" s="13" t="n">
        <v>7071.52</v>
      </c>
      <c r="O9078" s="8" t="n"/>
    </row>
    <row r="9079">
      <c r="A9079" s="8" t="inlineStr">
        <is>
          <t>CANON-202606-009054</t>
        </is>
      </c>
      <c r="B9079" s="9" t="inlineStr">
        <is>
          <t>2026-06</t>
        </is>
      </c>
      <c r="C9079" s="10" t="n">
        <v>46188</v>
      </c>
      <c r="D9079" s="9" t="inlineStr">
        <is>
          <t>Bound</t>
        </is>
      </c>
      <c r="E9079" s="8" t="inlineStr">
        <is>
          <t>Cassius Harrington</t>
        </is>
      </c>
      <c r="F9079" s="11" t="n">
        <v>1992</v>
      </c>
      <c r="G9079" s="8" t="inlineStr">
        <is>
          <t>Mercedes-Benz</t>
        </is>
      </c>
      <c r="H9079" s="8" t="inlineStr">
        <is>
          <t>280SL Pagoda</t>
        </is>
      </c>
      <c r="I9079" s="8" t="inlineStr">
        <is>
          <t>GV7P00P2MLJYKKMMJ</t>
        </is>
      </c>
      <c r="J9079" s="8" t="inlineStr">
        <is>
          <t>07 - Post-War Classic (1946-1972)</t>
        </is>
      </c>
      <c r="K9079" s="12" t="n">
        <v>1250000</v>
      </c>
      <c r="L9079" s="8" t="inlineStr">
        <is>
          <t>Pennsylvania</t>
        </is>
      </c>
      <c r="M9079" s="13" t="n">
        <v>8962.26</v>
      </c>
      <c r="N9079" s="13" t="n">
        <v>6854.34</v>
      </c>
      <c r="O9079" s="8" t="n"/>
    </row>
    <row r="9080">
      <c r="A9080" s="8" t="inlineStr">
        <is>
          <t>CANON-202606-009056</t>
        </is>
      </c>
      <c r="B9080" s="9" t="inlineStr">
        <is>
          <t>2026-06</t>
        </is>
      </c>
      <c r="C9080" s="10" t="n">
        <v>46197</v>
      </c>
      <c r="D9080" s="9" t="inlineStr">
        <is>
          <t>Bound</t>
        </is>
      </c>
      <c r="E9080" s="8" t="inlineStr">
        <is>
          <t>Anouk Delacroix</t>
        </is>
      </c>
      <c r="F9080" s="11" t="n">
        <v>1995</v>
      </c>
      <c r="G9080" s="8" t="inlineStr">
        <is>
          <t>Mercedes-Benz</t>
        </is>
      </c>
      <c r="H9080" s="8" t="inlineStr">
        <is>
          <t>280SL Pagoda</t>
        </is>
      </c>
      <c r="I9080" s="8" t="inlineStr">
        <is>
          <t>7891DCRH5041P6EW2</t>
        </is>
      </c>
      <c r="J9080" s="8" t="inlineStr">
        <is>
          <t>07 - Post-War Classic (1946-1972)</t>
        </is>
      </c>
      <c r="K9080" s="12" t="n">
        <v>1950000</v>
      </c>
      <c r="L9080" s="8" t="inlineStr">
        <is>
          <t>Oklahoma</t>
        </is>
      </c>
      <c r="M9080" s="13" t="n">
        <v>17616.23</v>
      </c>
      <c r="N9080" s="13" t="n">
        <v>13472.89</v>
      </c>
      <c r="O9080" s="8" t="n"/>
    </row>
    <row r="9081">
      <c r="A9081" s="8" t="inlineStr">
        <is>
          <t>CANON-202606-009057</t>
        </is>
      </c>
      <c r="B9081" s="9" t="inlineStr">
        <is>
          <t>2026-06</t>
        </is>
      </c>
      <c r="C9081" s="10" t="n">
        <v>46181</v>
      </c>
      <c r="D9081" s="9" t="inlineStr">
        <is>
          <t>Bound</t>
        </is>
      </c>
      <c r="E9081" s="8" t="inlineStr">
        <is>
          <t>Priya Farkas</t>
        </is>
      </c>
      <c r="F9081" s="11" t="n">
        <v>1958</v>
      </c>
      <c r="G9081" s="8" t="inlineStr">
        <is>
          <t>Aston Martin</t>
        </is>
      </c>
      <c r="H9081" s="8" t="inlineStr">
        <is>
          <t>DB12</t>
        </is>
      </c>
      <c r="I9081" s="8" t="inlineStr">
        <is>
          <t>T6P5SM279T8UR8E37</t>
        </is>
      </c>
      <c r="J9081" s="8" t="inlineStr">
        <is>
          <t>02 - Sports / GT</t>
        </is>
      </c>
      <c r="K9081" s="12" t="n">
        <v>630000</v>
      </c>
      <c r="L9081" s="8" t="inlineStr">
        <is>
          <t>California</t>
        </is>
      </c>
      <c r="M9081" s="13" t="n">
        <v>10430.66</v>
      </c>
      <c r="N9081" s="13" t="n">
        <v>7977.37</v>
      </c>
      <c r="O9081" s="8" t="n"/>
    </row>
    <row r="9082">
      <c r="A9082" s="8" t="inlineStr">
        <is>
          <t>CANON-202606-009058</t>
        </is>
      </c>
      <c r="B9082" s="9" t="inlineStr">
        <is>
          <t>2026-06</t>
        </is>
      </c>
      <c r="C9082" s="10" t="n">
        <v>46182</v>
      </c>
      <c r="D9082" s="9" t="inlineStr">
        <is>
          <t>Bound</t>
        </is>
      </c>
      <c r="E9082" s="8" t="inlineStr">
        <is>
          <t>Saoirse Okonkwo</t>
        </is>
      </c>
      <c r="F9082" s="11" t="n">
        <v>1994</v>
      </c>
      <c r="G9082" s="8" t="inlineStr">
        <is>
          <t>Mercedes-Benz</t>
        </is>
      </c>
      <c r="H9082" s="8" t="inlineStr">
        <is>
          <t>AMG GT</t>
        </is>
      </c>
      <c r="I9082" s="8" t="inlineStr">
        <is>
          <t>1RA0F078JT478Z8EW</t>
        </is>
      </c>
      <c r="J9082" s="8" t="inlineStr">
        <is>
          <t>02 - Sports / GT</t>
        </is>
      </c>
      <c r="K9082" s="12" t="n">
        <v>420000</v>
      </c>
      <c r="L9082" s="8" t="inlineStr">
        <is>
          <t>Kentucky</t>
        </is>
      </c>
      <c r="M9082" s="13" t="n">
        <v>7964.15</v>
      </c>
      <c r="N9082" s="13" t="n">
        <v>6090.98</v>
      </c>
      <c r="O9082" s="8" t="n"/>
    </row>
    <row r="9083">
      <c r="A9083" s="8" t="inlineStr">
        <is>
          <t>CANON-202606-009060</t>
        </is>
      </c>
      <c r="B9083" s="9" t="inlineStr">
        <is>
          <t>2026-06</t>
        </is>
      </c>
      <c r="C9083" s="10" t="n">
        <v>46183</v>
      </c>
      <c r="D9083" s="9" t="inlineStr">
        <is>
          <t>Bound</t>
        </is>
      </c>
      <c r="E9083" s="8" t="inlineStr">
        <is>
          <t>Horace Harrington</t>
        </is>
      </c>
      <c r="F9083" s="11" t="n">
        <v>1971</v>
      </c>
      <c r="G9083" s="8" t="inlineStr">
        <is>
          <t>McLaren</t>
        </is>
      </c>
      <c r="H9083" s="8" t="inlineStr">
        <is>
          <t>750S</t>
        </is>
      </c>
      <c r="I9083" s="8" t="inlineStr">
        <is>
          <t>5DB8H8RA8P73LPD8F</t>
        </is>
      </c>
      <c r="J9083" s="8" t="inlineStr">
        <is>
          <t>03 - Supercar</t>
        </is>
      </c>
      <c r="K9083" s="12" t="n">
        <v>1470000</v>
      </c>
      <c r="L9083" s="8" t="inlineStr">
        <is>
          <t>Colorado</t>
        </is>
      </c>
      <c r="M9083" s="13" t="n">
        <v>24407.55</v>
      </c>
      <c r="N9083" s="13" t="n">
        <v>18666.89</v>
      </c>
      <c r="O9083" s="8" t="n"/>
    </row>
    <row r="9084">
      <c r="A9084" s="8" t="inlineStr">
        <is>
          <t>CANON-202606-009061</t>
        </is>
      </c>
      <c r="B9084" s="9" t="inlineStr">
        <is>
          <t>2026-06</t>
        </is>
      </c>
      <c r="C9084" s="10" t="n">
        <v>46191</v>
      </c>
      <c r="D9084" s="9" t="inlineStr">
        <is>
          <t>Bound</t>
        </is>
      </c>
      <c r="E9084" s="8" t="inlineStr">
        <is>
          <t>Horace Whitlock</t>
        </is>
      </c>
      <c r="F9084" s="11" t="n">
        <v>2003</v>
      </c>
      <c r="G9084" s="8" t="inlineStr">
        <is>
          <t>BMW</t>
        </is>
      </c>
      <c r="H9084" s="8" t="inlineStr">
        <is>
          <t>M8 Competition</t>
        </is>
      </c>
      <c r="I9084" s="8" t="inlineStr">
        <is>
          <t>ALEWL2J0BGAN60BXD</t>
        </is>
      </c>
      <c r="J9084" s="8" t="inlineStr">
        <is>
          <t>02 - Sports / GT</t>
        </is>
      </c>
      <c r="K9084" s="12" t="n">
        <v>565000</v>
      </c>
      <c r="L9084" s="8" t="inlineStr">
        <is>
          <t>New York</t>
        </is>
      </c>
      <c r="M9084" s="13" t="n">
        <v>8869.43</v>
      </c>
      <c r="N9084" s="13" t="n">
        <v>6783.34</v>
      </c>
      <c r="O9084" s="8" t="n"/>
    </row>
    <row r="9085">
      <c r="A9085" s="8" t="inlineStr">
        <is>
          <t>CANON-202606-009063</t>
        </is>
      </c>
      <c r="B9085" s="9" t="inlineStr">
        <is>
          <t>2026-06</t>
        </is>
      </c>
      <c r="C9085" s="10" t="n">
        <v>46177</v>
      </c>
      <c r="D9085" s="9" t="inlineStr">
        <is>
          <t>Bound</t>
        </is>
      </c>
      <c r="E9085" s="8" t="inlineStr">
        <is>
          <t>Aurelio Castellanos</t>
        </is>
      </c>
      <c r="F9085" s="11" t="n">
        <v>2023</v>
      </c>
      <c r="G9085" s="8" t="inlineStr">
        <is>
          <t>Bentley</t>
        </is>
      </c>
      <c r="H9085" s="8" t="inlineStr">
        <is>
          <t>Continental GT</t>
        </is>
      </c>
      <c r="I9085" s="8" t="inlineStr">
        <is>
          <t>20UKM20PPS6HVMV3T</t>
        </is>
      </c>
      <c r="J9085" s="8" t="inlineStr">
        <is>
          <t>02 - Sports / GT</t>
        </is>
      </c>
      <c r="K9085" s="12" t="n">
        <v>705000</v>
      </c>
      <c r="L9085" s="8" t="inlineStr">
        <is>
          <t>California</t>
        </is>
      </c>
      <c r="M9085" s="13" t="n">
        <v>11672.41</v>
      </c>
      <c r="N9085" s="13" t="n">
        <v>8927.059999999999</v>
      </c>
      <c r="O9085" s="8" t="n"/>
    </row>
    <row r="9086">
      <c r="A9086" s="8" t="inlineStr">
        <is>
          <t>CANON-202606-009064</t>
        </is>
      </c>
      <c r="B9086" s="9" t="inlineStr">
        <is>
          <t>2026-06</t>
        </is>
      </c>
      <c r="C9086" s="10" t="n">
        <v>46197</v>
      </c>
      <c r="D9086" s="9" t="inlineStr">
        <is>
          <t>Bound</t>
        </is>
      </c>
      <c r="E9086" s="8" t="inlineStr">
        <is>
          <t>Delphine Merriweather</t>
        </is>
      </c>
      <c r="F9086" s="11" t="n">
        <v>2016</v>
      </c>
      <c r="G9086" s="8" t="inlineStr">
        <is>
          <t>Mercedes-Benz</t>
        </is>
      </c>
      <c r="H9086" s="8" t="inlineStr">
        <is>
          <t>280SL Pagoda</t>
        </is>
      </c>
      <c r="I9086" s="8" t="inlineStr">
        <is>
          <t>BGAALYKNL8W1XVNX3</t>
        </is>
      </c>
      <c r="J9086" s="8" t="inlineStr">
        <is>
          <t>07 - Post-War Classic (1946-1972)</t>
        </is>
      </c>
      <c r="K9086" s="12" t="n">
        <v>445000</v>
      </c>
      <c r="L9086" s="8" t="inlineStr">
        <is>
          <t>Wyoming</t>
        </is>
      </c>
      <c r="M9086" s="13" t="n">
        <v>4312.3</v>
      </c>
      <c r="N9086" s="13" t="n">
        <v>3298.05</v>
      </c>
      <c r="O9086" s="8" t="n"/>
    </row>
    <row r="9087">
      <c r="A9087" s="8" t="inlineStr">
        <is>
          <t>CANON-202606-009065</t>
        </is>
      </c>
      <c r="B9087" s="9" t="inlineStr">
        <is>
          <t>2026-06</t>
        </is>
      </c>
      <c r="C9087" s="10" t="n">
        <v>46174</v>
      </c>
      <c r="D9087" s="9" t="inlineStr">
        <is>
          <t>Bound</t>
        </is>
      </c>
      <c r="E9087" s="8" t="inlineStr">
        <is>
          <t>Noor Montoya</t>
        </is>
      </c>
      <c r="F9087" s="11" t="n">
        <v>2012</v>
      </c>
      <c r="G9087" s="8" t="inlineStr">
        <is>
          <t>Mercedes-Benz</t>
        </is>
      </c>
      <c r="H9087" s="8" t="inlineStr">
        <is>
          <t>280SL Pagoda</t>
        </is>
      </c>
      <c r="I9087" s="8" t="inlineStr">
        <is>
          <t>EP0S1996355790KKD</t>
        </is>
      </c>
      <c r="J9087" s="8" t="inlineStr">
        <is>
          <t>07 - Post-War Classic (1946-1972)</t>
        </is>
      </c>
      <c r="K9087" s="12" t="n">
        <v>420000</v>
      </c>
      <c r="L9087" s="8" t="inlineStr">
        <is>
          <t>Oregon</t>
        </is>
      </c>
      <c r="M9087" s="13" t="n">
        <v>4298.26</v>
      </c>
      <c r="N9087" s="13" t="n">
        <v>3287.31</v>
      </c>
      <c r="O9087" s="8" t="n"/>
    </row>
    <row r="9088">
      <c r="A9088" s="8" t="inlineStr">
        <is>
          <t>CANON-202606-009067</t>
        </is>
      </c>
      <c r="B9088" s="9" t="inlineStr">
        <is>
          <t>2026-06</t>
        </is>
      </c>
      <c r="C9088" s="10" t="n">
        <v>46200</v>
      </c>
      <c r="D9088" s="9" t="inlineStr">
        <is>
          <t>Bound</t>
        </is>
      </c>
      <c r="E9088" s="8" t="inlineStr">
        <is>
          <t>Sunniva Montoya</t>
        </is>
      </c>
      <c r="F9088" s="11" t="n">
        <v>1986</v>
      </c>
      <c r="G9088" s="8" t="inlineStr">
        <is>
          <t>Porsche</t>
        </is>
      </c>
      <c r="H9088" s="8" t="inlineStr">
        <is>
          <t>911 Turbo S</t>
        </is>
      </c>
      <c r="I9088" s="8" t="inlineStr">
        <is>
          <t>79WVA3J4MW927VEXH</t>
        </is>
      </c>
      <c r="J9088" s="8" t="inlineStr">
        <is>
          <t>02 - Sports / GT</t>
        </is>
      </c>
      <c r="K9088" s="12" t="n">
        <v>715000</v>
      </c>
      <c r="L9088" s="8" t="inlineStr">
        <is>
          <t>Michigan</t>
        </is>
      </c>
      <c r="M9088" s="13" t="n">
        <v>13591.75</v>
      </c>
      <c r="N9088" s="13" t="n">
        <v>10394.97</v>
      </c>
      <c r="O9088" s="8" t="n"/>
    </row>
    <row r="9089">
      <c r="A9089" s="8" t="inlineStr">
        <is>
          <t>CANON-202606-009068</t>
        </is>
      </c>
      <c r="B9089" s="9" t="inlineStr">
        <is>
          <t>2026-06</t>
        </is>
      </c>
      <c r="C9089" s="10" t="n">
        <v>46180</v>
      </c>
      <c r="D9089" s="9" t="inlineStr">
        <is>
          <t>Bound</t>
        </is>
      </c>
      <c r="E9089" s="8" t="inlineStr">
        <is>
          <t>Wilhelmina Ashcombe</t>
        </is>
      </c>
      <c r="F9089" s="11" t="n">
        <v>2017</v>
      </c>
      <c r="G9089" s="8" t="inlineStr">
        <is>
          <t>Aston Martin</t>
        </is>
      </c>
      <c r="H9089" s="8" t="inlineStr">
        <is>
          <t>DB12</t>
        </is>
      </c>
      <c r="I9089" s="8" t="inlineStr">
        <is>
          <t>P8R4F1D8C2584RPU0</t>
        </is>
      </c>
      <c r="J9089" s="8" t="inlineStr">
        <is>
          <t>02 - Sports / GT</t>
        </is>
      </c>
      <c r="K9089" s="12" t="n">
        <v>860000</v>
      </c>
      <c r="L9089" s="8" t="inlineStr">
        <is>
          <t>New Hampshire</t>
        </is>
      </c>
      <c r="M9089" s="13" t="n">
        <v>10969.06</v>
      </c>
      <c r="N9089" s="13" t="n">
        <v>8389.139999999999</v>
      </c>
      <c r="O9089" s="8" t="n"/>
    </row>
    <row r="9090">
      <c r="A9090" s="8" t="inlineStr">
        <is>
          <t>CANON-202606-009069</t>
        </is>
      </c>
      <c r="B9090" s="9" t="inlineStr">
        <is>
          <t>2026-06</t>
        </is>
      </c>
      <c r="C9090" s="10" t="n">
        <v>46200</v>
      </c>
      <c r="D9090" s="9" t="inlineStr">
        <is>
          <t>Bound</t>
        </is>
      </c>
      <c r="E9090" s="8" t="inlineStr">
        <is>
          <t>Aurelio Whitlock</t>
        </is>
      </c>
      <c r="F9090" s="11" t="n">
        <v>1973</v>
      </c>
      <c r="G9090" s="8" t="inlineStr">
        <is>
          <t>Ferrari</t>
        </is>
      </c>
      <c r="H9090" s="8" t="inlineStr">
        <is>
          <t>296 GTB</t>
        </is>
      </c>
      <c r="I9090" s="8" t="inlineStr">
        <is>
          <t>ZJ678P0YZJ3KH2P30</t>
        </is>
      </c>
      <c r="J9090" s="8" t="inlineStr">
        <is>
          <t>03 - Supercar</t>
        </is>
      </c>
      <c r="K9090" s="12" t="n">
        <v>615000</v>
      </c>
      <c r="L9090" s="8" t="inlineStr">
        <is>
          <t>South Carolina</t>
        </is>
      </c>
      <c r="M9090" s="13" t="n">
        <v>13669.25</v>
      </c>
      <c r="N9090" s="13" t="n">
        <v>10454.24</v>
      </c>
      <c r="O9090" s="8" t="n"/>
    </row>
    <row r="9091">
      <c r="A9091" s="8" t="inlineStr">
        <is>
          <t>CANON-202606-009071</t>
        </is>
      </c>
      <c r="B9091" s="9" t="inlineStr">
        <is>
          <t>2026-06</t>
        </is>
      </c>
      <c r="C9091" s="10" t="n">
        <v>46194</v>
      </c>
      <c r="D9091" s="9" t="inlineStr">
        <is>
          <t>Bound</t>
        </is>
      </c>
      <c r="E9091" s="8" t="inlineStr">
        <is>
          <t>Everett Pennington</t>
        </is>
      </c>
      <c r="F9091" s="11" t="n">
        <v>1968</v>
      </c>
      <c r="G9091" s="8" t="inlineStr">
        <is>
          <t>Porsche</t>
        </is>
      </c>
      <c r="H9091" s="8" t="inlineStr">
        <is>
          <t>911 Turbo S</t>
        </is>
      </c>
      <c r="I9091" s="8" t="inlineStr">
        <is>
          <t>6W276XPURS3TBA7GP</t>
        </is>
      </c>
      <c r="J9091" s="8" t="inlineStr">
        <is>
          <t>02 - Sports / GT</t>
        </is>
      </c>
      <c r="K9091" s="12" t="n">
        <v>410000</v>
      </c>
      <c r="L9091" s="8" t="inlineStr">
        <is>
          <t>Michigan</t>
        </is>
      </c>
      <c r="M9091" s="13" t="n">
        <v>8992.92</v>
      </c>
      <c r="N9091" s="13" t="n">
        <v>6877.79</v>
      </c>
      <c r="O9091" s="8" t="n"/>
    </row>
    <row r="9092">
      <c r="A9092" s="8" t="inlineStr">
        <is>
          <t>CANON-202606-009076</t>
        </is>
      </c>
      <c r="B9092" s="9" t="inlineStr">
        <is>
          <t>2026-06</t>
        </is>
      </c>
      <c r="C9092" s="10" t="n">
        <v>46183</v>
      </c>
      <c r="D9092" s="9" t="inlineStr">
        <is>
          <t>Bound</t>
        </is>
      </c>
      <c r="E9092" s="8" t="inlineStr">
        <is>
          <t>Marisol Kingsford</t>
        </is>
      </c>
      <c r="F9092" s="11" t="n">
        <v>1955</v>
      </c>
      <c r="G9092" s="8" t="inlineStr">
        <is>
          <t>BMW</t>
        </is>
      </c>
      <c r="H9092" s="8" t="inlineStr">
        <is>
          <t>M8 Competition</t>
        </is>
      </c>
      <c r="I9092" s="8" t="inlineStr">
        <is>
          <t>CDG7GA5WYLUBXS9PY</t>
        </is>
      </c>
      <c r="J9092" s="8" t="inlineStr">
        <is>
          <t>02 - Sports / GT</t>
        </is>
      </c>
      <c r="K9092" s="12" t="n">
        <v>765000</v>
      </c>
      <c r="L9092" s="8" t="inlineStr">
        <is>
          <t>Texas</t>
        </is>
      </c>
      <c r="M9092" s="13" t="n">
        <v>10789.39</v>
      </c>
      <c r="N9092" s="13" t="n">
        <v>8251.73</v>
      </c>
      <c r="O9092" s="8" t="n"/>
    </row>
    <row r="9093">
      <c r="A9093" s="8" t="inlineStr">
        <is>
          <t>CANON-202606-009077</t>
        </is>
      </c>
      <c r="B9093" s="9" t="inlineStr">
        <is>
          <t>2026-06</t>
        </is>
      </c>
      <c r="C9093" s="10" t="n">
        <v>46181</v>
      </c>
      <c r="D9093" s="9" t="inlineStr">
        <is>
          <t>Bound</t>
        </is>
      </c>
      <c r="E9093" s="8" t="inlineStr">
        <is>
          <t>Marisol Rourke</t>
        </is>
      </c>
      <c r="F9093" s="11" t="n">
        <v>1959</v>
      </c>
      <c r="G9093" s="8" t="inlineStr">
        <is>
          <t>Bentley</t>
        </is>
      </c>
      <c r="H9093" s="8" t="inlineStr">
        <is>
          <t>Continental GT</t>
        </is>
      </c>
      <c r="I9093" s="8" t="inlineStr">
        <is>
          <t>5VCYE00XK9R6VNGPL</t>
        </is>
      </c>
      <c r="J9093" s="8" t="inlineStr">
        <is>
          <t>02 - Sports / GT</t>
        </is>
      </c>
      <c r="K9093" s="12" t="n">
        <v>450000</v>
      </c>
      <c r="L9093" s="8" t="inlineStr">
        <is>
          <t>Virginia</t>
        </is>
      </c>
      <c r="M9093" s="13" t="n">
        <v>6941.04</v>
      </c>
      <c r="N9093" s="13" t="n">
        <v>5308.51</v>
      </c>
      <c r="O9093" s="8" t="n"/>
    </row>
    <row r="9094">
      <c r="A9094" s="8" t="inlineStr">
        <is>
          <t>CANON-202606-009079</t>
        </is>
      </c>
      <c r="B9094" s="9" t="inlineStr">
        <is>
          <t>2026-06</t>
        </is>
      </c>
      <c r="C9094" s="10" t="n">
        <v>46201</v>
      </c>
      <c r="D9094" s="9" t="inlineStr">
        <is>
          <t>Bound</t>
        </is>
      </c>
      <c r="E9094" s="8" t="inlineStr">
        <is>
          <t>Aurelio Bellandi</t>
        </is>
      </c>
      <c r="F9094" s="11" t="n">
        <v>2012</v>
      </c>
      <c r="G9094" s="8" t="inlineStr">
        <is>
          <t>Ferrari</t>
        </is>
      </c>
      <c r="H9094" s="8" t="inlineStr">
        <is>
          <t>275 GTB/4</t>
        </is>
      </c>
      <c r="I9094" s="8" t="inlineStr">
        <is>
          <t>ZF5RSVTWUCFGY4SYX</t>
        </is>
      </c>
      <c r="J9094" s="8" t="inlineStr">
        <is>
          <t>07 - Post-War Classic (1946-1972)</t>
        </is>
      </c>
      <c r="K9094" s="12" t="n">
        <v>425000</v>
      </c>
      <c r="L9094" s="8" t="inlineStr">
        <is>
          <t>California</t>
        </is>
      </c>
      <c r="M9094" s="13" t="n">
        <v>5196.23</v>
      </c>
      <c r="N9094" s="13" t="n">
        <v>3974.08</v>
      </c>
      <c r="O9094" s="8" t="n"/>
    </row>
    <row r="9095">
      <c r="A9095" s="8" t="inlineStr">
        <is>
          <t>CANON-202606-009082</t>
        </is>
      </c>
      <c r="B9095" s="9" t="inlineStr">
        <is>
          <t>2026-06</t>
        </is>
      </c>
      <c r="C9095" s="10" t="n">
        <v>46202</v>
      </c>
      <c r="D9095" s="9" t="inlineStr">
        <is>
          <t>Bound</t>
        </is>
      </c>
      <c r="E9095" s="8" t="inlineStr">
        <is>
          <t>Fenwick Montoya</t>
        </is>
      </c>
      <c r="F9095" s="11" t="n">
        <v>1999</v>
      </c>
      <c r="G9095" s="8" t="inlineStr">
        <is>
          <t>Aston Martin</t>
        </is>
      </c>
      <c r="H9095" s="8" t="inlineStr">
        <is>
          <t>DB12</t>
        </is>
      </c>
      <c r="I9095" s="8" t="inlineStr">
        <is>
          <t>ZFE51GPCW2SGFNUF1</t>
        </is>
      </c>
      <c r="J9095" s="8" t="inlineStr">
        <is>
          <t>02 - Sports / GT</t>
        </is>
      </c>
      <c r="K9095" s="12" t="n">
        <v>280000</v>
      </c>
      <c r="L9095" s="8" t="inlineStr">
        <is>
          <t>Texas</t>
        </is>
      </c>
      <c r="M9095" s="13" t="n">
        <v>4556.6</v>
      </c>
      <c r="N9095" s="13" t="n">
        <v>3484.89</v>
      </c>
      <c r="O9095" s="8" t="n"/>
    </row>
    <row r="9096">
      <c r="A9096" s="8" t="inlineStr">
        <is>
          <t>CANON-202606-009083</t>
        </is>
      </c>
      <c r="B9096" s="9" t="inlineStr">
        <is>
          <t>2026-06</t>
        </is>
      </c>
      <c r="C9096" s="10" t="n">
        <v>46196</v>
      </c>
      <c r="D9096" s="9" t="inlineStr">
        <is>
          <t>Bound</t>
        </is>
      </c>
      <c r="E9096" s="8" t="inlineStr">
        <is>
          <t>Callum Merriweather</t>
        </is>
      </c>
      <c r="F9096" s="11" t="n">
        <v>2013</v>
      </c>
      <c r="G9096" s="8" t="inlineStr">
        <is>
          <t>BMW</t>
        </is>
      </c>
      <c r="H9096" s="8" t="inlineStr">
        <is>
          <t>M8 Competition</t>
        </is>
      </c>
      <c r="I9096" s="8" t="inlineStr">
        <is>
          <t>J3NRX8NKJNAVHVZYZ</t>
        </is>
      </c>
      <c r="J9096" s="8" t="inlineStr">
        <is>
          <t>02 - Sports / GT</t>
        </is>
      </c>
      <c r="K9096" s="12" t="n">
        <v>1150000</v>
      </c>
      <c r="L9096" s="8" t="inlineStr">
        <is>
          <t>Montana</t>
        </is>
      </c>
      <c r="M9096" s="13" t="n">
        <v>11098.58</v>
      </c>
      <c r="N9096" s="13" t="n">
        <v>8488.190000000001</v>
      </c>
      <c r="O9096" s="8" t="n"/>
    </row>
    <row r="9097">
      <c r="A9097" s="8" t="inlineStr">
        <is>
          <t>CANON-202606-009084</t>
        </is>
      </c>
      <c r="B9097" s="9" t="inlineStr">
        <is>
          <t>2026-06</t>
        </is>
      </c>
      <c r="C9097" s="10" t="n">
        <v>46184</v>
      </c>
      <c r="D9097" s="9" t="inlineStr">
        <is>
          <t>Bound</t>
        </is>
      </c>
      <c r="E9097" s="8" t="inlineStr">
        <is>
          <t>Saoirse Whitlock</t>
        </is>
      </c>
      <c r="F9097" s="11" t="n">
        <v>2013</v>
      </c>
      <c r="G9097" s="8" t="inlineStr">
        <is>
          <t>Ringbrothers</t>
        </is>
      </c>
      <c r="H9097" s="8" t="inlineStr">
        <is>
          <t>Mustang</t>
        </is>
      </c>
      <c r="I9097" s="8" t="inlineStr">
        <is>
          <t>J0VZTLZD561LFX404</t>
        </is>
      </c>
      <c r="J9097" s="8" t="inlineStr">
        <is>
          <t>11 - Restomod / Coachbuilt / Bespoke</t>
        </is>
      </c>
      <c r="K9097" s="12" t="n">
        <v>785000</v>
      </c>
      <c r="L9097" s="8" t="inlineStr">
        <is>
          <t>Idaho</t>
        </is>
      </c>
      <c r="M9097" s="13" t="n">
        <v>11437.3</v>
      </c>
      <c r="N9097" s="13" t="n">
        <v>8747.25</v>
      </c>
      <c r="O9097" s="8" t="n"/>
    </row>
    <row r="9098">
      <c r="A9098" s="8" t="inlineStr">
        <is>
          <t>CANON-202606-009085</t>
        </is>
      </c>
      <c r="B9098" s="9" t="inlineStr">
        <is>
          <t>2026-06</t>
        </is>
      </c>
      <c r="C9098" s="10" t="n">
        <v>46186</v>
      </c>
      <c r="D9098" s="9" t="inlineStr">
        <is>
          <t>Bound</t>
        </is>
      </c>
      <c r="E9098" s="8" t="inlineStr">
        <is>
          <t>Fitzgerald Vasquez</t>
        </is>
      </c>
      <c r="F9098" s="11" t="n">
        <v>1974</v>
      </c>
      <c r="G9098" s="8" t="inlineStr">
        <is>
          <t>Bentley</t>
        </is>
      </c>
      <c r="H9098" s="8" t="inlineStr">
        <is>
          <t>Continental GT</t>
        </is>
      </c>
      <c r="I9098" s="8" t="inlineStr">
        <is>
          <t>GSC949A8T2KT5XR7Y</t>
        </is>
      </c>
      <c r="J9098" s="8" t="inlineStr">
        <is>
          <t>02 - Sports / GT</t>
        </is>
      </c>
      <c r="K9098" s="12" t="n">
        <v>890000</v>
      </c>
      <c r="L9098" s="8" t="inlineStr">
        <is>
          <t>West Virginia</t>
        </is>
      </c>
      <c r="M9098" s="13" t="n">
        <v>14517.08</v>
      </c>
      <c r="N9098" s="13" t="n">
        <v>11102.66</v>
      </c>
      <c r="O9098" s="8" t="n"/>
    </row>
    <row r="9099">
      <c r="A9099" s="8" t="inlineStr">
        <is>
          <t>CANON-202606-009086</t>
        </is>
      </c>
      <c r="B9099" s="9" t="inlineStr">
        <is>
          <t>2026-06</t>
        </is>
      </c>
      <c r="C9099" s="10" t="n">
        <v>46198</v>
      </c>
      <c r="D9099" s="9" t="inlineStr">
        <is>
          <t>Bound</t>
        </is>
      </c>
      <c r="E9099" s="8" t="inlineStr">
        <is>
          <t>Wilhelmina Okonkwo</t>
        </is>
      </c>
      <c r="F9099" s="11" t="n">
        <v>1997</v>
      </c>
      <c r="G9099" s="8" t="inlineStr">
        <is>
          <t>Aston Martin</t>
        </is>
      </c>
      <c r="H9099" s="8" t="inlineStr">
        <is>
          <t>DB12</t>
        </is>
      </c>
      <c r="I9099" s="8" t="inlineStr">
        <is>
          <t>3110S1PFKXND8MA27</t>
        </is>
      </c>
      <c r="J9099" s="8" t="inlineStr">
        <is>
          <t>02 - Sports / GT</t>
        </is>
      </c>
      <c r="K9099" s="12" t="n">
        <v>195000</v>
      </c>
      <c r="L9099" s="8" t="inlineStr">
        <is>
          <t>Florida</t>
        </is>
      </c>
      <c r="M9099" s="13" t="n">
        <v>4806.57</v>
      </c>
      <c r="N9099" s="13" t="n">
        <v>3676.06</v>
      </c>
      <c r="O9099" s="8" t="n"/>
    </row>
    <row r="9100">
      <c r="A9100" s="8" t="inlineStr">
        <is>
          <t>CANON-202606-009087</t>
        </is>
      </c>
      <c r="B9100" s="9" t="inlineStr">
        <is>
          <t>2026-06</t>
        </is>
      </c>
      <c r="C9100" s="10" t="n">
        <v>46189</v>
      </c>
      <c r="D9100" s="9" t="inlineStr">
        <is>
          <t>Bound</t>
        </is>
      </c>
      <c r="E9100" s="8" t="inlineStr">
        <is>
          <t>Anouk Okonkwo</t>
        </is>
      </c>
      <c r="F9100" s="11" t="n">
        <v>2003</v>
      </c>
      <c r="G9100" s="8" t="inlineStr">
        <is>
          <t>Aston Martin</t>
        </is>
      </c>
      <c r="H9100" s="8" t="inlineStr">
        <is>
          <t>DB12</t>
        </is>
      </c>
      <c r="I9100" s="8" t="inlineStr">
        <is>
          <t>RRVTJFJ9GNYBCY761</t>
        </is>
      </c>
      <c r="J9100" s="8" t="inlineStr">
        <is>
          <t>02 - Sports / GT</t>
        </is>
      </c>
      <c r="K9100" s="12" t="n">
        <v>695000</v>
      </c>
      <c r="L9100" s="8" t="inlineStr">
        <is>
          <t>New York</t>
        </is>
      </c>
      <c r="M9100" s="13" t="n">
        <v>10910.19</v>
      </c>
      <c r="N9100" s="13" t="n">
        <v>8344.110000000001</v>
      </c>
      <c r="O9100" s="8" t="n"/>
    </row>
    <row r="9101">
      <c r="A9101" s="8" t="inlineStr">
        <is>
          <t>CANON-202606-009088</t>
        </is>
      </c>
      <c r="B9101" s="9" t="inlineStr">
        <is>
          <t>2026-06</t>
        </is>
      </c>
      <c r="C9101" s="10" t="n">
        <v>46183</v>
      </c>
      <c r="D9101" s="9" t="inlineStr">
        <is>
          <t>Bound</t>
        </is>
      </c>
      <c r="E9101" s="8" t="inlineStr">
        <is>
          <t>Ramona Underwood</t>
        </is>
      </c>
      <c r="F9101" s="11" t="n">
        <v>1995</v>
      </c>
      <c r="G9101" s="8" t="inlineStr">
        <is>
          <t>Ferrari</t>
        </is>
      </c>
      <c r="H9101" s="8" t="inlineStr">
        <is>
          <t>SF90 Stradale</t>
        </is>
      </c>
      <c r="I9101" s="8" t="inlineStr">
        <is>
          <t>N2283BVVWLS28K5VK</t>
        </is>
      </c>
      <c r="J9101" s="8" t="inlineStr">
        <is>
          <t>03 - Supercar</t>
        </is>
      </c>
      <c r="K9101" s="12" t="n">
        <v>440000</v>
      </c>
      <c r="L9101" s="8" t="inlineStr">
        <is>
          <t>Oregon</t>
        </is>
      </c>
      <c r="M9101" s="13" t="n">
        <v>10788.3</v>
      </c>
      <c r="N9101" s="13" t="n">
        <v>8250.889999999999</v>
      </c>
      <c r="O9101" s="8" t="n"/>
    </row>
    <row r="9102">
      <c r="A9102" s="8" t="inlineStr">
        <is>
          <t>CANON-202606-009089</t>
        </is>
      </c>
      <c r="B9102" s="9" t="inlineStr">
        <is>
          <t>2026-06</t>
        </is>
      </c>
      <c r="C9102" s="10" t="n">
        <v>46187</v>
      </c>
      <c r="D9102" s="9" t="inlineStr">
        <is>
          <t>Bound</t>
        </is>
      </c>
      <c r="E9102" s="8" t="inlineStr">
        <is>
          <t>Wilhelmina Kingsford</t>
        </is>
      </c>
      <c r="F9102" s="11" t="n">
        <v>1968</v>
      </c>
      <c r="G9102" s="8" t="inlineStr">
        <is>
          <t>Ferrari</t>
        </is>
      </c>
      <c r="H9102" s="8" t="inlineStr">
        <is>
          <t>SF90 Stradale</t>
        </is>
      </c>
      <c r="I9102" s="8" t="inlineStr">
        <is>
          <t>ZPFV75SZS5E1MS6AX</t>
        </is>
      </c>
      <c r="J9102" s="8" t="inlineStr">
        <is>
          <t>03 - Supercar</t>
        </is>
      </c>
      <c r="K9102" s="12" t="n">
        <v>560000</v>
      </c>
      <c r="L9102" s="8" t="inlineStr">
        <is>
          <t>Pennsylvania</t>
        </is>
      </c>
      <c r="M9102" s="13" t="n">
        <v>10037.74</v>
      </c>
      <c r="N9102" s="13" t="n">
        <v>7676.86</v>
      </c>
      <c r="O9102" s="8" t="n"/>
    </row>
    <row r="9103">
      <c r="A9103" s="8" t="inlineStr">
        <is>
          <t>CANON-202606-009092</t>
        </is>
      </c>
      <c r="B9103" s="9" t="inlineStr">
        <is>
          <t>2026-06</t>
        </is>
      </c>
      <c r="C9103" s="10" t="n">
        <v>46197</v>
      </c>
      <c r="D9103" s="9" t="inlineStr">
        <is>
          <t>Bound</t>
        </is>
      </c>
      <c r="E9103" s="8" t="inlineStr">
        <is>
          <t>Cassius Montoya</t>
        </is>
      </c>
      <c r="F9103" s="11" t="n">
        <v>1973</v>
      </c>
      <c r="G9103" s="8" t="inlineStr">
        <is>
          <t>Alfa Romeo</t>
        </is>
      </c>
      <c r="H9103" s="8" t="inlineStr">
        <is>
          <t>8C 2900</t>
        </is>
      </c>
      <c r="I9103" s="8" t="inlineStr">
        <is>
          <t>F1J3ZL9157NL5RHFZ</t>
        </is>
      </c>
      <c r="J9103" s="8" t="inlineStr">
        <is>
          <t>06 - Vintage Pre-War (pre-1946)</t>
        </is>
      </c>
      <c r="K9103" s="12" t="n">
        <v>570000</v>
      </c>
      <c r="L9103" s="8" t="inlineStr">
        <is>
          <t>Florida</t>
        </is>
      </c>
      <c r="M9103" s="13" t="n">
        <v>5803.25</v>
      </c>
      <c r="N9103" s="13" t="n">
        <v>4438.33</v>
      </c>
      <c r="O9103" s="8" t="n"/>
    </row>
    <row r="9104">
      <c r="A9104" s="8" t="inlineStr">
        <is>
          <t>CANON-202606-009093</t>
        </is>
      </c>
      <c r="B9104" s="9" t="inlineStr">
        <is>
          <t>2026-06</t>
        </is>
      </c>
      <c r="C9104" s="10" t="n">
        <v>46180</v>
      </c>
      <c r="D9104" s="9" t="inlineStr">
        <is>
          <t>Bound</t>
        </is>
      </c>
      <c r="E9104" s="8" t="inlineStr">
        <is>
          <t>Mireille Delacroix</t>
        </is>
      </c>
      <c r="F9104" s="11" t="n">
        <v>1992</v>
      </c>
      <c r="G9104" s="8" t="inlineStr">
        <is>
          <t>Ferrari</t>
        </is>
      </c>
      <c r="H9104" s="8" t="inlineStr">
        <is>
          <t>275 GTB/4</t>
        </is>
      </c>
      <c r="I9104" s="8" t="inlineStr">
        <is>
          <t>3R8K76PC3EM3ANE4H</t>
        </is>
      </c>
      <c r="J9104" s="8" t="inlineStr">
        <is>
          <t>07 - Post-War Classic (1946-1972)</t>
        </is>
      </c>
      <c r="K9104" s="12" t="n">
        <v>1280000</v>
      </c>
      <c r="L9104" s="8" t="inlineStr">
        <is>
          <t>Oregon</t>
        </is>
      </c>
      <c r="M9104" s="13" t="n">
        <v>10370.42</v>
      </c>
      <c r="N9104" s="13" t="n">
        <v>7931.3</v>
      </c>
      <c r="O9104" s="8" t="n"/>
    </row>
    <row r="9105">
      <c r="A9105" s="8" t="inlineStr">
        <is>
          <t>CANON-202606-009096</t>
        </is>
      </c>
      <c r="B9105" s="9" t="inlineStr">
        <is>
          <t>2026-06</t>
        </is>
      </c>
      <c r="C9105" s="10" t="n">
        <v>46193</v>
      </c>
      <c r="D9105" s="9" t="inlineStr">
        <is>
          <t>Bound</t>
        </is>
      </c>
      <c r="E9105" s="8" t="inlineStr">
        <is>
          <t>Fitzgerald Delacroix</t>
        </is>
      </c>
      <c r="F9105" s="11" t="n">
        <v>2002</v>
      </c>
      <c r="G9105" s="8" t="inlineStr">
        <is>
          <t>Bentley</t>
        </is>
      </c>
      <c r="H9105" s="8" t="inlineStr">
        <is>
          <t>Continental GT</t>
        </is>
      </c>
      <c r="I9105" s="8" t="inlineStr">
        <is>
          <t>L15GBLHNY1ACJTXA7</t>
        </is>
      </c>
      <c r="J9105" s="8" t="inlineStr">
        <is>
          <t>02 - Sports / GT</t>
        </is>
      </c>
      <c r="K9105" s="12" t="n">
        <v>370000</v>
      </c>
      <c r="L9105" s="8" t="inlineStr">
        <is>
          <t>New Jersey</t>
        </is>
      </c>
      <c r="M9105" s="13" t="n">
        <v>4764.62</v>
      </c>
      <c r="N9105" s="13" t="n">
        <v>3643.98</v>
      </c>
      <c r="O9105" s="8" t="n"/>
    </row>
    <row r="9106">
      <c r="A9106" s="8" t="inlineStr">
        <is>
          <t>CANON-202606-009097</t>
        </is>
      </c>
      <c r="B9106" s="9" t="inlineStr">
        <is>
          <t>2026-06</t>
        </is>
      </c>
      <c r="C9106" s="10" t="n">
        <v>46182</v>
      </c>
      <c r="D9106" s="9" t="inlineStr">
        <is>
          <t>Bound</t>
        </is>
      </c>
      <c r="E9106" s="8" t="inlineStr">
        <is>
          <t>Emiliano Delacroix</t>
        </is>
      </c>
      <c r="F9106" s="11" t="n">
        <v>1967</v>
      </c>
      <c r="G9106" s="8" t="inlineStr">
        <is>
          <t>Bentley</t>
        </is>
      </c>
      <c r="H9106" s="8" t="inlineStr">
        <is>
          <t>Continental GT</t>
        </is>
      </c>
      <c r="I9106" s="8" t="inlineStr">
        <is>
          <t>FNZH65DCGALTM87SJ</t>
        </is>
      </c>
      <c r="J9106" s="8" t="inlineStr">
        <is>
          <t>02 - Sports / GT</t>
        </is>
      </c>
      <c r="K9106" s="12" t="n">
        <v>620000</v>
      </c>
      <c r="L9106" s="8" t="inlineStr">
        <is>
          <t>California</t>
        </is>
      </c>
      <c r="M9106" s="13" t="n">
        <v>10265.09</v>
      </c>
      <c r="N9106" s="13" t="n">
        <v>7850.74</v>
      </c>
      <c r="O9106" s="8" t="n"/>
    </row>
    <row r="9107">
      <c r="A9107" s="8" t="inlineStr">
        <is>
          <t>CANON-202606-009098</t>
        </is>
      </c>
      <c r="B9107" s="9" t="inlineStr">
        <is>
          <t>2026-06</t>
        </is>
      </c>
      <c r="C9107" s="10" t="n">
        <v>46176</v>
      </c>
      <c r="D9107" s="9" t="inlineStr">
        <is>
          <t>Bound</t>
        </is>
      </c>
      <c r="E9107" s="8" t="inlineStr">
        <is>
          <t>Sunniva Ashcombe</t>
        </is>
      </c>
      <c r="F9107" s="11" t="n">
        <v>1975</v>
      </c>
      <c r="G9107" s="8" t="inlineStr">
        <is>
          <t>Porsche</t>
        </is>
      </c>
      <c r="H9107" s="8" t="inlineStr">
        <is>
          <t>911 Turbo S</t>
        </is>
      </c>
      <c r="I9107" s="8" t="inlineStr">
        <is>
          <t>7AGBTT2TYVSUUA55X</t>
        </is>
      </c>
      <c r="J9107" s="8" t="inlineStr">
        <is>
          <t>02 - Sports / GT</t>
        </is>
      </c>
      <c r="K9107" s="12" t="n">
        <v>365000</v>
      </c>
      <c r="L9107" s="8" t="inlineStr">
        <is>
          <t>Rhode Island</t>
        </is>
      </c>
      <c r="M9107" s="13" t="n">
        <v>7076.18</v>
      </c>
      <c r="N9107" s="13" t="n">
        <v>5411.86</v>
      </c>
      <c r="O9107" s="8" t="n"/>
    </row>
    <row r="9108">
      <c r="A9108" s="8" t="inlineStr">
        <is>
          <t>CANON-202606-009099</t>
        </is>
      </c>
      <c r="B9108" s="9" t="inlineStr">
        <is>
          <t>2026-06</t>
        </is>
      </c>
      <c r="C9108" s="10" t="n">
        <v>46199</v>
      </c>
      <c r="D9108" s="9" t="inlineStr">
        <is>
          <t>Bound</t>
        </is>
      </c>
      <c r="E9108" s="8" t="inlineStr">
        <is>
          <t>Callum Delacroix</t>
        </is>
      </c>
      <c r="F9108" s="11" t="n">
        <v>1973</v>
      </c>
      <c r="G9108" s="8" t="inlineStr">
        <is>
          <t>Bentley</t>
        </is>
      </c>
      <c r="H9108" s="8" t="inlineStr">
        <is>
          <t>4.5 Litre</t>
        </is>
      </c>
      <c r="I9108" s="8" t="inlineStr">
        <is>
          <t>21XALL3Y3Y3KYKZ6U</t>
        </is>
      </c>
      <c r="J9108" s="8" t="inlineStr">
        <is>
          <t>06 - Vintage Pre-War (pre-1946)</t>
        </is>
      </c>
      <c r="K9108" s="12" t="n">
        <v>345000</v>
      </c>
      <c r="L9108" s="8" t="inlineStr">
        <is>
          <t>Kentucky</t>
        </is>
      </c>
      <c r="M9108" s="13" t="n">
        <v>3663.51</v>
      </c>
      <c r="N9108" s="13" t="n">
        <v>2801.85</v>
      </c>
      <c r="O9108" s="8" t="n"/>
    </row>
    <row r="9109">
      <c r="A9109" s="8" t="inlineStr">
        <is>
          <t>CANON-202606-009100</t>
        </is>
      </c>
      <c r="B9109" s="9" t="inlineStr">
        <is>
          <t>2026-06</t>
        </is>
      </c>
      <c r="C9109" s="10" t="n">
        <v>46194</v>
      </c>
      <c r="D9109" s="9" t="inlineStr">
        <is>
          <t>Bound</t>
        </is>
      </c>
      <c r="E9109" s="8" t="inlineStr">
        <is>
          <t>Leopold Ashcombe</t>
        </is>
      </c>
      <c r="F9109" s="11" t="n">
        <v>2018</v>
      </c>
      <c r="G9109" s="8" t="inlineStr">
        <is>
          <t>Ferrari</t>
        </is>
      </c>
      <c r="H9109" s="8" t="inlineStr">
        <is>
          <t>SF90 Stradale</t>
        </is>
      </c>
      <c r="I9109" s="8" t="inlineStr">
        <is>
          <t>VXNPWK9XEDGE87AD1</t>
        </is>
      </c>
      <c r="J9109" s="8" t="inlineStr">
        <is>
          <t>03 - Supercar</t>
        </is>
      </c>
      <c r="K9109" s="12" t="n">
        <v>1950000</v>
      </c>
      <c r="L9109" s="8" t="inlineStr">
        <is>
          <t>Texas</t>
        </is>
      </c>
      <c r="M9109" s="13" t="n">
        <v>33849.06</v>
      </c>
      <c r="N9109" s="13" t="n">
        <v>25887.76</v>
      </c>
      <c r="O9109" s="8" t="n"/>
    </row>
    <row r="9110">
      <c r="A9110" s="8" t="inlineStr">
        <is>
          <t>CANON-202606-009101</t>
        </is>
      </c>
      <c r="B9110" s="9" t="inlineStr">
        <is>
          <t>2026-06</t>
        </is>
      </c>
      <c r="C9110" s="10" t="n">
        <v>46190</v>
      </c>
      <c r="D9110" s="9" t="inlineStr">
        <is>
          <t>Bound</t>
        </is>
      </c>
      <c r="E9110" s="8" t="inlineStr">
        <is>
          <t>Desmond Pennington</t>
        </is>
      </c>
      <c r="F9110" s="11" t="n">
        <v>2009</v>
      </c>
      <c r="G9110" s="8" t="inlineStr">
        <is>
          <t>Ferrari</t>
        </is>
      </c>
      <c r="H9110" s="8" t="inlineStr">
        <is>
          <t>296 GTB</t>
        </is>
      </c>
      <c r="I9110" s="8" t="inlineStr">
        <is>
          <t>33X4NCWYBV3GABC02</t>
        </is>
      </c>
      <c r="J9110" s="8" t="inlineStr">
        <is>
          <t>03 - Supercar</t>
        </is>
      </c>
      <c r="K9110" s="12" t="n">
        <v>1275000</v>
      </c>
      <c r="L9110" s="8" t="inlineStr">
        <is>
          <t>New Jersey</t>
        </is>
      </c>
      <c r="M9110" s="13" t="n">
        <v>17513.21</v>
      </c>
      <c r="N9110" s="13" t="n">
        <v>13394.1</v>
      </c>
      <c r="O9110" s="8" t="n"/>
    </row>
    <row r="9111">
      <c r="A9111" s="8" t="inlineStr">
        <is>
          <t>CANON-202606-009102</t>
        </is>
      </c>
      <c r="B9111" s="9" t="inlineStr">
        <is>
          <t>2026-06</t>
        </is>
      </c>
      <c r="C9111" s="10" t="n">
        <v>46190</v>
      </c>
      <c r="D9111" s="9" t="inlineStr">
        <is>
          <t>Bound</t>
        </is>
      </c>
      <c r="E9111" s="8" t="inlineStr">
        <is>
          <t>Ingrid Rourke</t>
        </is>
      </c>
      <c r="F9111" s="11" t="n">
        <v>2006</v>
      </c>
      <c r="G9111" s="8" t="inlineStr">
        <is>
          <t>Mercedes-Benz</t>
        </is>
      </c>
      <c r="H9111" s="8" t="inlineStr">
        <is>
          <t>AMG GT</t>
        </is>
      </c>
      <c r="I9111" s="8" t="inlineStr">
        <is>
          <t>R90UP1BC5WG90N0K7</t>
        </is>
      </c>
      <c r="J9111" s="8" t="inlineStr">
        <is>
          <t>02 - Sports / GT</t>
        </is>
      </c>
      <c r="K9111" s="12" t="n">
        <v>1390000</v>
      </c>
      <c r="L9111" s="8" t="inlineStr">
        <is>
          <t>New Jersey</t>
        </is>
      </c>
      <c r="M9111" s="13" t="n">
        <v>13126.32</v>
      </c>
      <c r="N9111" s="13" t="n">
        <v>10039.01</v>
      </c>
      <c r="O9111" s="8" t="n"/>
    </row>
    <row r="9112">
      <c r="A9112" s="8" t="inlineStr">
        <is>
          <t>CANON-202606-009104</t>
        </is>
      </c>
      <c r="B9112" s="9" t="inlineStr">
        <is>
          <t>2026-06</t>
        </is>
      </c>
      <c r="C9112" s="10" t="n">
        <v>46196</v>
      </c>
      <c r="D9112" s="9" t="inlineStr">
        <is>
          <t>Bound</t>
        </is>
      </c>
      <c r="E9112" s="8" t="inlineStr">
        <is>
          <t>Leopold Rourke</t>
        </is>
      </c>
      <c r="F9112" s="11" t="n">
        <v>1955</v>
      </c>
      <c r="G9112" s="8" t="inlineStr">
        <is>
          <t>BMW</t>
        </is>
      </c>
      <c r="H9112" s="8" t="inlineStr">
        <is>
          <t>M8 Competition</t>
        </is>
      </c>
      <c r="I9112" s="8" t="inlineStr">
        <is>
          <t>AMXNXH8KKKCA9UE54</t>
        </is>
      </c>
      <c r="J9112" s="8" t="inlineStr">
        <is>
          <t>02 - Sports / GT</t>
        </is>
      </c>
      <c r="K9112" s="12" t="n">
        <v>1175000</v>
      </c>
      <c r="L9112" s="8" t="inlineStr">
        <is>
          <t>Alaska</t>
        </is>
      </c>
      <c r="M9112" s="13" t="n">
        <v>13900.47</v>
      </c>
      <c r="N9112" s="13" t="n">
        <v>10631.08</v>
      </c>
      <c r="O9112" s="8" t="n"/>
    </row>
    <row r="9113">
      <c r="A9113" s="8" t="inlineStr">
        <is>
          <t>CANON-202606-009107</t>
        </is>
      </c>
      <c r="B9113" s="9" t="inlineStr">
        <is>
          <t>2026-06</t>
        </is>
      </c>
      <c r="C9113" s="10" t="n">
        <v>46193</v>
      </c>
      <c r="D9113" s="9" t="inlineStr">
        <is>
          <t>Bound</t>
        </is>
      </c>
      <c r="E9113" s="8" t="inlineStr">
        <is>
          <t>Fenwick Harrington</t>
        </is>
      </c>
      <c r="F9113" s="11" t="n">
        <v>2008</v>
      </c>
      <c r="G9113" s="8" t="inlineStr">
        <is>
          <t>Porsche</t>
        </is>
      </c>
      <c r="H9113" s="8" t="inlineStr">
        <is>
          <t>911 Turbo S</t>
        </is>
      </c>
      <c r="I9113" s="8" t="inlineStr">
        <is>
          <t>A7CTAY1V6BLFF7V43</t>
        </is>
      </c>
      <c r="J9113" s="8" t="inlineStr">
        <is>
          <t>02 - Sports / GT</t>
        </is>
      </c>
      <c r="K9113" s="12" t="n">
        <v>420000</v>
      </c>
      <c r="L9113" s="8" t="inlineStr">
        <is>
          <t>South Dakota</t>
        </is>
      </c>
      <c r="M9113" s="13" t="n">
        <v>6597.17</v>
      </c>
      <c r="N9113" s="13" t="n">
        <v>5045.52</v>
      </c>
      <c r="O9113" s="8" t="n"/>
    </row>
    <row r="9114">
      <c r="A9114" s="8" t="inlineStr">
        <is>
          <t>CANON-202606-009108</t>
        </is>
      </c>
      <c r="B9114" s="9" t="inlineStr">
        <is>
          <t>2026-06</t>
        </is>
      </c>
      <c r="C9114" s="10" t="n">
        <v>46175</v>
      </c>
      <c r="D9114" s="9" t="inlineStr">
        <is>
          <t>Bound</t>
        </is>
      </c>
      <c r="E9114" s="8" t="inlineStr">
        <is>
          <t>Saoirse Kingsford</t>
        </is>
      </c>
      <c r="F9114" s="11" t="n">
        <v>1993</v>
      </c>
      <c r="G9114" s="8" t="inlineStr">
        <is>
          <t>BMW</t>
        </is>
      </c>
      <c r="H9114" s="8" t="inlineStr">
        <is>
          <t>M8 Competition</t>
        </is>
      </c>
      <c r="I9114" s="8" t="inlineStr">
        <is>
          <t>S5T6JFTVPZM3GP9VF</t>
        </is>
      </c>
      <c r="J9114" s="8" t="inlineStr">
        <is>
          <t>02 - Sports / GT</t>
        </is>
      </c>
      <c r="K9114" s="12" t="n">
        <v>1225000</v>
      </c>
      <c r="L9114" s="8" t="inlineStr">
        <is>
          <t>New Mexico</t>
        </is>
      </c>
      <c r="M9114" s="13" t="n">
        <v>16271.7</v>
      </c>
      <c r="N9114" s="13" t="n">
        <v>12444.6</v>
      </c>
      <c r="O9114" s="8" t="n"/>
    </row>
    <row r="9115">
      <c r="A9115" s="8" t="inlineStr">
        <is>
          <t>CANON-202606-009109</t>
        </is>
      </c>
      <c r="B9115" s="9" t="inlineStr">
        <is>
          <t>2026-06</t>
        </is>
      </c>
      <c r="C9115" s="10" t="n">
        <v>46188</v>
      </c>
      <c r="D9115" s="9" t="inlineStr">
        <is>
          <t>Bound</t>
        </is>
      </c>
      <c r="E9115" s="8" t="inlineStr">
        <is>
          <t>Lorenzo Larsson</t>
        </is>
      </c>
      <c r="F9115" s="11" t="n">
        <v>1990</v>
      </c>
      <c r="G9115" s="8" t="inlineStr">
        <is>
          <t>Bentley</t>
        </is>
      </c>
      <c r="H9115" s="8" t="inlineStr">
        <is>
          <t>Continental GT</t>
        </is>
      </c>
      <c r="I9115" s="8" t="inlineStr">
        <is>
          <t>51847TTE8JLDR0JP2</t>
        </is>
      </c>
      <c r="J9115" s="8" t="inlineStr">
        <is>
          <t>02 - Sports / GT</t>
        </is>
      </c>
      <c r="K9115" s="12" t="n">
        <v>260000</v>
      </c>
      <c r="L9115" s="8" t="inlineStr">
        <is>
          <t>Utah</t>
        </is>
      </c>
      <c r="M9115" s="13" t="n">
        <v>4966.98</v>
      </c>
      <c r="N9115" s="13" t="n">
        <v>3798.75</v>
      </c>
      <c r="O9115" s="8" t="n"/>
    </row>
    <row r="9116">
      <c r="A9116" s="8" t="inlineStr">
        <is>
          <t>CANON-202606-009110</t>
        </is>
      </c>
      <c r="B9116" s="9" t="inlineStr">
        <is>
          <t>2026-06</t>
        </is>
      </c>
      <c r="C9116" s="10" t="n">
        <v>46198</v>
      </c>
      <c r="D9116" s="9" t="inlineStr">
        <is>
          <t>Bound</t>
        </is>
      </c>
      <c r="E9116" s="8" t="inlineStr">
        <is>
          <t>Cassius Vandermeer</t>
        </is>
      </c>
      <c r="F9116" s="11" t="n">
        <v>2002</v>
      </c>
      <c r="G9116" s="8" t="inlineStr">
        <is>
          <t>Bentley</t>
        </is>
      </c>
      <c r="H9116" s="8" t="inlineStr">
        <is>
          <t>Continental GT</t>
        </is>
      </c>
      <c r="I9116" s="8" t="inlineStr">
        <is>
          <t>BUGSEV356MW2KWUHF</t>
        </is>
      </c>
      <c r="J9116" s="8" t="inlineStr">
        <is>
          <t>02 - Sports / GT</t>
        </is>
      </c>
      <c r="K9116" s="12" t="n">
        <v>1090000</v>
      </c>
      <c r="L9116" s="8" t="inlineStr">
        <is>
          <t>North Dakota</t>
        </is>
      </c>
      <c r="M9116" s="13" t="n">
        <v>11537.55</v>
      </c>
      <c r="N9116" s="13" t="n">
        <v>8823.92</v>
      </c>
      <c r="O9116" s="8" t="n"/>
    </row>
    <row r="9117">
      <c r="A9117" s="8" t="inlineStr">
        <is>
          <t>CANON-202606-009113</t>
        </is>
      </c>
      <c r="B9117" s="9" t="inlineStr">
        <is>
          <t>2026-06</t>
        </is>
      </c>
      <c r="C9117" s="10" t="n">
        <v>46196</v>
      </c>
      <c r="D9117" s="9" t="inlineStr">
        <is>
          <t>Bound</t>
        </is>
      </c>
      <c r="E9117" s="8" t="inlineStr">
        <is>
          <t>Priya Thistlewood</t>
        </is>
      </c>
      <c r="F9117" s="11" t="n">
        <v>1978</v>
      </c>
      <c r="G9117" s="8" t="inlineStr">
        <is>
          <t>Aston Martin</t>
        </is>
      </c>
      <c r="H9117" s="8" t="inlineStr">
        <is>
          <t>DB5</t>
        </is>
      </c>
      <c r="I9117" s="8" t="inlineStr">
        <is>
          <t>M05585SGLVLDE262X</t>
        </is>
      </c>
      <c r="J9117" s="8" t="inlineStr">
        <is>
          <t>07 - Post-War Classic (1946-1972)</t>
        </is>
      </c>
      <c r="K9117" s="12" t="n">
        <v>795000</v>
      </c>
      <c r="L9117" s="8" t="inlineStr">
        <is>
          <t>New Jersey</t>
        </is>
      </c>
      <c r="M9117" s="13" t="n">
        <v>5869.5</v>
      </c>
      <c r="N9117" s="13" t="n">
        <v>4488.99</v>
      </c>
      <c r="O9117" s="8" t="n"/>
    </row>
    <row r="9118">
      <c r="A9118" s="8" t="inlineStr">
        <is>
          <t>CANON-202606-009114</t>
        </is>
      </c>
      <c r="B9118" s="9" t="inlineStr">
        <is>
          <t>2026-06</t>
        </is>
      </c>
      <c r="C9118" s="10" t="n">
        <v>46175</v>
      </c>
      <c r="D9118" s="9" t="inlineStr">
        <is>
          <t>Bound</t>
        </is>
      </c>
      <c r="E9118" s="8" t="inlineStr">
        <is>
          <t>Everett Ashcombe</t>
        </is>
      </c>
      <c r="F9118" s="11" t="n">
        <v>1966</v>
      </c>
      <c r="G9118" s="8" t="inlineStr">
        <is>
          <t>Mercedes-Benz</t>
        </is>
      </c>
      <c r="H9118" s="8" t="inlineStr">
        <is>
          <t>AMG GT</t>
        </is>
      </c>
      <c r="I9118" s="8" t="inlineStr">
        <is>
          <t>7VTVBRSYLRTLK99GV</t>
        </is>
      </c>
      <c r="J9118" s="8" t="inlineStr">
        <is>
          <t>02 - Sports / GT</t>
        </is>
      </c>
      <c r="K9118" s="12" t="n">
        <v>295000</v>
      </c>
      <c r="L9118" s="8" t="inlineStr">
        <is>
          <t>New York</t>
        </is>
      </c>
      <c r="M9118" s="13" t="n">
        <v>5343.4</v>
      </c>
      <c r="N9118" s="13" t="n">
        <v>4086.63</v>
      </c>
      <c r="O9118" s="8" t="n"/>
    </row>
    <row r="9119">
      <c r="A9119" s="8" t="inlineStr">
        <is>
          <t>CANON-202606-009115</t>
        </is>
      </c>
      <c r="B9119" s="9" t="inlineStr">
        <is>
          <t>2026-06</t>
        </is>
      </c>
      <c r="C9119" s="10" t="n">
        <v>46195</v>
      </c>
      <c r="D9119" s="9" t="inlineStr">
        <is>
          <t>Bound</t>
        </is>
      </c>
      <c r="E9119" s="8" t="inlineStr">
        <is>
          <t>Cassius Vandermeer</t>
        </is>
      </c>
      <c r="F9119" s="11" t="n">
        <v>1975</v>
      </c>
      <c r="G9119" s="8" t="inlineStr">
        <is>
          <t>Aston Martin</t>
        </is>
      </c>
      <c r="H9119" s="8" t="inlineStr">
        <is>
          <t>DB12</t>
        </is>
      </c>
      <c r="I9119" s="8" t="inlineStr">
        <is>
          <t>HS6ATCHBS1GB9N2Z7</t>
        </is>
      </c>
      <c r="J9119" s="8" t="inlineStr">
        <is>
          <t>02 - Sports / GT</t>
        </is>
      </c>
      <c r="K9119" s="12" t="n">
        <v>580000</v>
      </c>
      <c r="L9119" s="8" t="inlineStr">
        <is>
          <t>California</t>
        </is>
      </c>
      <c r="M9119" s="13" t="n">
        <v>9602.83</v>
      </c>
      <c r="N9119" s="13" t="n">
        <v>7344.24</v>
      </c>
      <c r="O9119" s="8" t="n"/>
    </row>
    <row r="9120">
      <c r="A9120" s="8" t="inlineStr">
        <is>
          <t>CANON-202606-009118</t>
        </is>
      </c>
      <c r="B9120" s="9" t="inlineStr">
        <is>
          <t>2026-06</t>
        </is>
      </c>
      <c r="C9120" s="10" t="n">
        <v>46198</v>
      </c>
      <c r="D9120" s="9" t="inlineStr">
        <is>
          <t>Bound</t>
        </is>
      </c>
      <c r="E9120" s="8" t="inlineStr">
        <is>
          <t>Anouk Larsson</t>
        </is>
      </c>
      <c r="F9120" s="11" t="n">
        <v>1955</v>
      </c>
      <c r="G9120" s="8" t="inlineStr">
        <is>
          <t>Ferrari</t>
        </is>
      </c>
      <c r="H9120" s="8" t="inlineStr">
        <is>
          <t>296 GTB</t>
        </is>
      </c>
      <c r="I9120" s="8" t="inlineStr">
        <is>
          <t>SA794J42JVXRPATXL</t>
        </is>
      </c>
      <c r="J9120" s="8" t="inlineStr">
        <is>
          <t>03 - Supercar</t>
        </is>
      </c>
      <c r="K9120" s="12" t="n">
        <v>185000</v>
      </c>
      <c r="L9120" s="8" t="inlineStr">
        <is>
          <t>Colorado</t>
        </is>
      </c>
      <c r="M9120" s="13" t="n">
        <v>5452.26</v>
      </c>
      <c r="N9120" s="13" t="n">
        <v>4169.89</v>
      </c>
      <c r="O9120" s="8" t="n"/>
    </row>
    <row r="9121">
      <c r="A9121" s="8" t="inlineStr">
        <is>
          <t>CANON-202606-009119</t>
        </is>
      </c>
      <c r="B9121" s="9" t="inlineStr">
        <is>
          <t>2026-06</t>
        </is>
      </c>
      <c r="C9121" s="10" t="n">
        <v>46203</v>
      </c>
      <c r="D9121" s="9" t="inlineStr">
        <is>
          <t>Bound</t>
        </is>
      </c>
      <c r="E9121" s="8" t="inlineStr">
        <is>
          <t>Thaddeus Castellanos</t>
        </is>
      </c>
      <c r="F9121" s="11" t="n">
        <v>1959</v>
      </c>
      <c r="G9121" s="8" t="inlineStr">
        <is>
          <t>Aston Martin</t>
        </is>
      </c>
      <c r="H9121" s="8" t="inlineStr">
        <is>
          <t>DB12</t>
        </is>
      </c>
      <c r="I9121" s="8" t="inlineStr">
        <is>
          <t>NFMRYJK9M34PRJDV4</t>
        </is>
      </c>
      <c r="J9121" s="8" t="inlineStr">
        <is>
          <t>02 - Sports / GT</t>
        </is>
      </c>
      <c r="K9121" s="12" t="n">
        <v>415000</v>
      </c>
      <c r="L9121" s="8" t="inlineStr">
        <is>
          <t>New York</t>
        </is>
      </c>
      <c r="M9121" s="13" t="n">
        <v>7516.98</v>
      </c>
      <c r="N9121" s="13" t="n">
        <v>5748.99</v>
      </c>
      <c r="O9121" s="8" t="n"/>
    </row>
    <row r="9122">
      <c r="A9122" s="8" t="inlineStr">
        <is>
          <t>CANON-202606-009120</t>
        </is>
      </c>
      <c r="B9122" s="9" t="inlineStr">
        <is>
          <t>2026-06</t>
        </is>
      </c>
      <c r="C9122" s="10" t="n">
        <v>46202</v>
      </c>
      <c r="D9122" s="9" t="inlineStr">
        <is>
          <t>Bound</t>
        </is>
      </c>
      <c r="E9122" s="8" t="inlineStr">
        <is>
          <t>Everett Ashcombe</t>
        </is>
      </c>
      <c r="F9122" s="11" t="n">
        <v>1991</v>
      </c>
      <c r="G9122" s="8" t="inlineStr">
        <is>
          <t>Porsche</t>
        </is>
      </c>
      <c r="H9122" s="8" t="inlineStr">
        <is>
          <t>911 Turbo S</t>
        </is>
      </c>
      <c r="I9122" s="8" t="inlineStr">
        <is>
          <t>ZRRMZ6JA52FKPZ3PB</t>
        </is>
      </c>
      <c r="J9122" s="8" t="inlineStr">
        <is>
          <t>02 - Sports / GT</t>
        </is>
      </c>
      <c r="K9122" s="12" t="n">
        <v>225000</v>
      </c>
      <c r="L9122" s="8" t="inlineStr">
        <is>
          <t>Oklahoma</t>
        </is>
      </c>
      <c r="M9122" s="13" t="n">
        <v>4921.13</v>
      </c>
      <c r="N9122" s="13" t="n">
        <v>3763.68</v>
      </c>
      <c r="O9122" s="8" t="n"/>
    </row>
    <row r="9123">
      <c r="A9123" s="8" t="inlineStr">
        <is>
          <t>CANON-202606-009121</t>
        </is>
      </c>
      <c r="B9123" s="9" t="inlineStr">
        <is>
          <t>2026-06</t>
        </is>
      </c>
      <c r="C9123" s="10" t="n">
        <v>46174</v>
      </c>
      <c r="D9123" s="9" t="inlineStr">
        <is>
          <t>Bound</t>
        </is>
      </c>
      <c r="E9123" s="8" t="inlineStr">
        <is>
          <t>Beatrix Montoya</t>
        </is>
      </c>
      <c r="F9123" s="11" t="n">
        <v>1969</v>
      </c>
      <c r="G9123" s="8" t="inlineStr">
        <is>
          <t>McLaren</t>
        </is>
      </c>
      <c r="H9123" s="8" t="inlineStr">
        <is>
          <t>750S</t>
        </is>
      </c>
      <c r="I9123" s="8" t="inlineStr">
        <is>
          <t>ZGD1GEGHS0GW3X2HL</t>
        </is>
      </c>
      <c r="J9123" s="8" t="inlineStr">
        <is>
          <t>03 - Supercar</t>
        </is>
      </c>
      <c r="K9123" s="12" t="n">
        <v>820000</v>
      </c>
      <c r="L9123" s="8" t="inlineStr">
        <is>
          <t>Tennessee</t>
        </is>
      </c>
      <c r="M9123" s="13" t="n">
        <v>14404.15</v>
      </c>
      <c r="N9123" s="13" t="n">
        <v>11016.29</v>
      </c>
      <c r="O9123" s="8" t="n"/>
    </row>
    <row r="9124">
      <c r="A9124" s="8" t="inlineStr">
        <is>
          <t>CANON-202606-009122</t>
        </is>
      </c>
      <c r="B9124" s="9" t="inlineStr">
        <is>
          <t>2026-06</t>
        </is>
      </c>
      <c r="C9124" s="10" t="n">
        <v>46198</v>
      </c>
      <c r="D9124" s="9" t="inlineStr">
        <is>
          <t>Bound</t>
        </is>
      </c>
      <c r="E9124" s="8" t="inlineStr">
        <is>
          <t>Delphine Blackwood</t>
        </is>
      </c>
      <c r="F9124" s="11" t="n">
        <v>1996</v>
      </c>
      <c r="G9124" s="8" t="inlineStr">
        <is>
          <t>Maserati</t>
        </is>
      </c>
      <c r="H9124" s="8" t="inlineStr">
        <is>
          <t>GranTurismo</t>
        </is>
      </c>
      <c r="I9124" s="8" t="inlineStr">
        <is>
          <t>R1SVB4ULZ2VJF1GFK</t>
        </is>
      </c>
      <c r="J9124" s="8" t="inlineStr">
        <is>
          <t>02 - Sports / GT</t>
        </is>
      </c>
      <c r="K9124" s="12" t="n">
        <v>170000</v>
      </c>
      <c r="L9124" s="8" t="inlineStr">
        <is>
          <t>Texas</t>
        </is>
      </c>
      <c r="M9124" s="13" t="n">
        <v>3393.58</v>
      </c>
      <c r="N9124" s="13" t="n">
        <v>2595.41</v>
      </c>
      <c r="O9124" s="8" t="n"/>
    </row>
    <row r="9125">
      <c r="A9125" s="8" t="inlineStr">
        <is>
          <t>CANON-202606-009123</t>
        </is>
      </c>
      <c r="B9125" s="9" t="inlineStr">
        <is>
          <t>2026-06</t>
        </is>
      </c>
      <c r="C9125" s="10" t="n">
        <v>46188</v>
      </c>
      <c r="D9125" s="9" t="inlineStr">
        <is>
          <t>Bound</t>
        </is>
      </c>
      <c r="E9125" s="8" t="inlineStr">
        <is>
          <t>Wilhelmina Vasquez</t>
        </is>
      </c>
      <c r="F9125" s="11" t="n">
        <v>1968</v>
      </c>
      <c r="G9125" s="8" t="inlineStr">
        <is>
          <t>McLaren</t>
        </is>
      </c>
      <c r="H9125" s="8" t="inlineStr">
        <is>
          <t>750S</t>
        </is>
      </c>
      <c r="I9125" s="8" t="inlineStr">
        <is>
          <t>N07MU9YH8K7C6945D</t>
        </is>
      </c>
      <c r="J9125" s="8" t="inlineStr">
        <is>
          <t>03 - Supercar</t>
        </is>
      </c>
      <c r="K9125" s="12" t="n">
        <v>770000</v>
      </c>
      <c r="L9125" s="8" t="inlineStr">
        <is>
          <t>Illinois</t>
        </is>
      </c>
      <c r="M9125" s="13" t="n">
        <v>18770.57</v>
      </c>
      <c r="N9125" s="13" t="n">
        <v>14355.73</v>
      </c>
      <c r="O9125" s="8" t="n"/>
    </row>
    <row r="9126">
      <c r="A9126" s="8" t="inlineStr">
        <is>
          <t>CANON-202606-009124</t>
        </is>
      </c>
      <c r="B9126" s="9" t="inlineStr">
        <is>
          <t>2026-06</t>
        </is>
      </c>
      <c r="C9126" s="10" t="n">
        <v>46187</v>
      </c>
      <c r="D9126" s="9" t="inlineStr">
        <is>
          <t>Bound</t>
        </is>
      </c>
      <c r="E9126" s="8" t="inlineStr">
        <is>
          <t>Saoirse Delacroix</t>
        </is>
      </c>
      <c r="F9126" s="11" t="n">
        <v>1973</v>
      </c>
      <c r="G9126" s="8" t="inlineStr">
        <is>
          <t>Bugatti</t>
        </is>
      </c>
      <c r="H9126" s="8" t="inlineStr">
        <is>
          <t>Type 57</t>
        </is>
      </c>
      <c r="I9126" s="8" t="inlineStr">
        <is>
          <t>WWMKP3ZKDGBRUPCV6</t>
        </is>
      </c>
      <c r="J9126" s="8" t="inlineStr">
        <is>
          <t>06 - Vintage Pre-War (pre-1946)</t>
        </is>
      </c>
      <c r="K9126" s="12" t="n">
        <v>1295000</v>
      </c>
      <c r="L9126" s="8" t="inlineStr">
        <is>
          <t>Arkansas</t>
        </is>
      </c>
      <c r="M9126" s="13" t="n">
        <v>11464.42</v>
      </c>
      <c r="N9126" s="13" t="n">
        <v>8767.99</v>
      </c>
      <c r="O9126" s="8" t="n"/>
    </row>
    <row r="9127">
      <c r="A9127" s="8" t="inlineStr">
        <is>
          <t>CANON-202606-009125</t>
        </is>
      </c>
      <c r="B9127" s="9" t="inlineStr">
        <is>
          <t>2026-06</t>
        </is>
      </c>
      <c r="C9127" s="10" t="n">
        <v>46197</v>
      </c>
      <c r="D9127" s="9" t="inlineStr">
        <is>
          <t>Bound</t>
        </is>
      </c>
      <c r="E9127" s="8" t="inlineStr">
        <is>
          <t>Marisol Kingsford</t>
        </is>
      </c>
      <c r="F9127" s="11" t="n">
        <v>1992</v>
      </c>
      <c r="G9127" s="8" t="inlineStr">
        <is>
          <t>Porsche</t>
        </is>
      </c>
      <c r="H9127" s="8" t="inlineStr">
        <is>
          <t>911 Turbo S</t>
        </is>
      </c>
      <c r="I9127" s="8" t="inlineStr">
        <is>
          <t>ASBD1UHWMJWW30URE</t>
        </is>
      </c>
      <c r="J9127" s="8" t="inlineStr">
        <is>
          <t>02 - Sports / GT</t>
        </is>
      </c>
      <c r="K9127" s="12" t="n">
        <v>860000</v>
      </c>
      <c r="L9127" s="8" t="inlineStr">
        <is>
          <t>Maine</t>
        </is>
      </c>
      <c r="M9127" s="13" t="n">
        <v>11390.94</v>
      </c>
      <c r="N9127" s="13" t="n">
        <v>8711.790000000001</v>
      </c>
      <c r="O9127" s="8" t="n"/>
    </row>
    <row r="9128">
      <c r="A9128" s="8" t="inlineStr">
        <is>
          <t>CANON-202606-009127</t>
        </is>
      </c>
      <c r="B9128" s="9" t="inlineStr">
        <is>
          <t>2026-06</t>
        </is>
      </c>
      <c r="C9128" s="10" t="n">
        <v>46202</v>
      </c>
      <c r="D9128" s="9" t="inlineStr">
        <is>
          <t>Bound</t>
        </is>
      </c>
      <c r="E9128" s="8" t="inlineStr">
        <is>
          <t>Ingrid Blackwood</t>
        </is>
      </c>
      <c r="F9128" s="11" t="n">
        <v>1990</v>
      </c>
      <c r="G9128" s="8" t="inlineStr">
        <is>
          <t>Porsche</t>
        </is>
      </c>
      <c r="H9128" s="8" t="inlineStr">
        <is>
          <t>911 Turbo S</t>
        </is>
      </c>
      <c r="I9128" s="8" t="inlineStr">
        <is>
          <t>3K043G4PM8R93DLN9</t>
        </is>
      </c>
      <c r="J9128" s="8" t="inlineStr">
        <is>
          <t>02 - Sports / GT</t>
        </is>
      </c>
      <c r="K9128" s="12" t="n">
        <v>1950000</v>
      </c>
      <c r="L9128" s="8" t="inlineStr">
        <is>
          <t>North Carolina</t>
        </is>
      </c>
      <c r="M9128" s="13" t="n">
        <v>23271.23</v>
      </c>
      <c r="N9128" s="13" t="n">
        <v>17797.84</v>
      </c>
      <c r="O9128" s="8" t="n"/>
    </row>
    <row r="9129">
      <c r="A9129" s="8" t="inlineStr">
        <is>
          <t>CANON-202606-009128</t>
        </is>
      </c>
      <c r="B9129" s="9" t="inlineStr">
        <is>
          <t>2026-06</t>
        </is>
      </c>
      <c r="C9129" s="10" t="n">
        <v>46183</v>
      </c>
      <c r="D9129" s="9" t="inlineStr">
        <is>
          <t>Bound</t>
        </is>
      </c>
      <c r="E9129" s="8" t="inlineStr">
        <is>
          <t>Callum Whitlock</t>
        </is>
      </c>
      <c r="F9129" s="11" t="n">
        <v>1962</v>
      </c>
      <c r="G9129" s="8" t="inlineStr">
        <is>
          <t>Aston Martin</t>
        </is>
      </c>
      <c r="H9129" s="8" t="inlineStr">
        <is>
          <t>DB12</t>
        </is>
      </c>
      <c r="I9129" s="8" t="inlineStr">
        <is>
          <t>YJDC41ESA9G07DG4W</t>
        </is>
      </c>
      <c r="J9129" s="8" t="inlineStr">
        <is>
          <t>02 - Sports / GT</t>
        </is>
      </c>
      <c r="K9129" s="12" t="n">
        <v>210000</v>
      </c>
      <c r="L9129" s="8" t="inlineStr">
        <is>
          <t>New Mexico</t>
        </is>
      </c>
      <c r="M9129" s="13" t="n">
        <v>4665.96</v>
      </c>
      <c r="N9129" s="13" t="n">
        <v>3568.53</v>
      </c>
      <c r="O9129" s="8" t="n"/>
    </row>
    <row r="9130">
      <c r="A9130" s="8" t="inlineStr">
        <is>
          <t>CANON-202606-009129</t>
        </is>
      </c>
      <c r="B9130" s="9" t="inlineStr">
        <is>
          <t>2026-06</t>
        </is>
      </c>
      <c r="C9130" s="10" t="n">
        <v>46185</v>
      </c>
      <c r="D9130" s="9" t="inlineStr">
        <is>
          <t>Bound</t>
        </is>
      </c>
      <c r="E9130" s="8" t="inlineStr">
        <is>
          <t>Marisol Pennington</t>
        </is>
      </c>
      <c r="F9130" s="11" t="n">
        <v>2011</v>
      </c>
      <c r="G9130" s="8" t="inlineStr">
        <is>
          <t>Alfa Romeo</t>
        </is>
      </c>
      <c r="H9130" s="8" t="inlineStr">
        <is>
          <t>8C 2900</t>
        </is>
      </c>
      <c r="I9130" s="8" t="inlineStr">
        <is>
          <t>Y51V15M33DKR0S5HX</t>
        </is>
      </c>
      <c r="J9130" s="8" t="inlineStr">
        <is>
          <t>06 - Vintage Pre-War (pre-1946)</t>
        </is>
      </c>
      <c r="K9130" s="12" t="n">
        <v>1155000</v>
      </c>
      <c r="L9130" s="8" t="inlineStr">
        <is>
          <t>Illinois</t>
        </is>
      </c>
      <c r="M9130" s="13" t="n">
        <v>10076.83</v>
      </c>
      <c r="N9130" s="13" t="n">
        <v>7706.76</v>
      </c>
      <c r="O9130" s="8" t="n"/>
    </row>
    <row r="9131">
      <c r="A9131" s="8" t="inlineStr">
        <is>
          <t>CANON-202606-009134</t>
        </is>
      </c>
      <c r="B9131" s="9" t="inlineStr">
        <is>
          <t>2026-06</t>
        </is>
      </c>
      <c r="C9131" s="10" t="n">
        <v>46195</v>
      </c>
      <c r="D9131" s="9" t="inlineStr">
        <is>
          <t>Bound</t>
        </is>
      </c>
      <c r="E9131" s="8" t="inlineStr">
        <is>
          <t>Marisol Farkas</t>
        </is>
      </c>
      <c r="F9131" s="11" t="n">
        <v>1976</v>
      </c>
      <c r="G9131" s="8" t="inlineStr">
        <is>
          <t>Aston Martin</t>
        </is>
      </c>
      <c r="H9131" s="8" t="inlineStr">
        <is>
          <t>DB12</t>
        </is>
      </c>
      <c r="I9131" s="8" t="inlineStr">
        <is>
          <t>5JD36ZAHBSC4TR4Z0</t>
        </is>
      </c>
      <c r="J9131" s="8" t="inlineStr">
        <is>
          <t>02 - Sports / GT</t>
        </is>
      </c>
      <c r="K9131" s="12" t="n">
        <v>365000</v>
      </c>
      <c r="L9131" s="8" t="inlineStr">
        <is>
          <t>Iowa</t>
        </is>
      </c>
      <c r="M9131" s="13" t="n">
        <v>5681.6</v>
      </c>
      <c r="N9131" s="13" t="n">
        <v>4345.29</v>
      </c>
      <c r="O9131" s="8" t="n"/>
    </row>
    <row r="9132">
      <c r="A9132" s="8" t="inlineStr">
        <is>
          <t>CANON-202606-009135</t>
        </is>
      </c>
      <c r="B9132" s="9" t="inlineStr">
        <is>
          <t>2026-06</t>
        </is>
      </c>
      <c r="C9132" s="10" t="n">
        <v>46200</v>
      </c>
      <c r="D9132" s="9" t="inlineStr">
        <is>
          <t>Bound</t>
        </is>
      </c>
      <c r="E9132" s="8" t="inlineStr">
        <is>
          <t>Fitzgerald Montoya</t>
        </is>
      </c>
      <c r="F9132" s="11" t="n">
        <v>1973</v>
      </c>
      <c r="G9132" s="8" t="inlineStr">
        <is>
          <t>Lamborghini</t>
        </is>
      </c>
      <c r="H9132" s="8" t="inlineStr">
        <is>
          <t>Huracan EVO</t>
        </is>
      </c>
      <c r="I9132" s="8" t="inlineStr">
        <is>
          <t>DEPSU433JHU3B8684</t>
        </is>
      </c>
      <c r="J9132" s="8" t="inlineStr">
        <is>
          <t>03 - Supercar</t>
        </is>
      </c>
      <c r="K9132" s="12" t="n">
        <v>845000</v>
      </c>
      <c r="L9132" s="8" t="inlineStr">
        <is>
          <t>Washington</t>
        </is>
      </c>
      <c r="M9132" s="13" t="n">
        <v>14540.38</v>
      </c>
      <c r="N9132" s="13" t="n">
        <v>11120.48</v>
      </c>
      <c r="O9132" s="8" t="n"/>
    </row>
    <row r="9133">
      <c r="A9133" s="8" t="inlineStr">
        <is>
          <t>CANON-202606-009136</t>
        </is>
      </c>
      <c r="B9133" s="9" t="inlineStr">
        <is>
          <t>2026-06</t>
        </is>
      </c>
      <c r="C9133" s="10" t="n">
        <v>46176</v>
      </c>
      <c r="D9133" s="9" t="inlineStr">
        <is>
          <t>Bound</t>
        </is>
      </c>
      <c r="E9133" s="8" t="inlineStr">
        <is>
          <t>Mireille Larsson</t>
        </is>
      </c>
      <c r="F9133" s="11" t="n">
        <v>2009</v>
      </c>
      <c r="G9133" s="8" t="inlineStr">
        <is>
          <t>Mercedes-Benz</t>
        </is>
      </c>
      <c r="H9133" s="8" t="inlineStr">
        <is>
          <t>AMG GT</t>
        </is>
      </c>
      <c r="I9133" s="8" t="inlineStr">
        <is>
          <t>875XLR0WVMRZJYSD3</t>
        </is>
      </c>
      <c r="J9133" s="8" t="inlineStr">
        <is>
          <t>02 - Sports / GT</t>
        </is>
      </c>
      <c r="K9133" s="12" t="n">
        <v>615000</v>
      </c>
      <c r="L9133" s="8" t="inlineStr">
        <is>
          <t>Maine</t>
        </is>
      </c>
      <c r="M9133" s="13" t="n">
        <v>8145.85</v>
      </c>
      <c r="N9133" s="13" t="n">
        <v>6229.95</v>
      </c>
      <c r="O9133" s="8" t="n"/>
    </row>
    <row r="9134">
      <c r="A9134" s="8" t="inlineStr">
        <is>
          <t>CANON-202606-009137</t>
        </is>
      </c>
      <c r="B9134" s="9" t="inlineStr">
        <is>
          <t>2026-06</t>
        </is>
      </c>
      <c r="C9134" s="10" t="n">
        <v>46184</v>
      </c>
      <c r="D9134" s="9" t="inlineStr">
        <is>
          <t>Bound</t>
        </is>
      </c>
      <c r="E9134" s="8" t="inlineStr">
        <is>
          <t>Emiliano Fairweather</t>
        </is>
      </c>
      <c r="F9134" s="11" t="n">
        <v>1966</v>
      </c>
      <c r="G9134" s="8" t="inlineStr">
        <is>
          <t>Bugatti</t>
        </is>
      </c>
      <c r="H9134" s="8" t="inlineStr">
        <is>
          <t>Type 57</t>
        </is>
      </c>
      <c r="I9134" s="8" t="inlineStr">
        <is>
          <t>8GA3497EGNW5L1T5S</t>
        </is>
      </c>
      <c r="J9134" s="8" t="inlineStr">
        <is>
          <t>06 - Vintage Pre-War (pre-1946)</t>
        </is>
      </c>
      <c r="K9134" s="12" t="n">
        <v>765000</v>
      </c>
      <c r="L9134" s="8" t="inlineStr">
        <is>
          <t>Oregon</t>
        </is>
      </c>
      <c r="M9134" s="13" t="n">
        <v>6197.94</v>
      </c>
      <c r="N9134" s="13" t="n">
        <v>4740.18</v>
      </c>
      <c r="O9134" s="8" t="n"/>
    </row>
    <row r="9135">
      <c r="A9135" s="8" t="inlineStr">
        <is>
          <t>CANON-202606-009139</t>
        </is>
      </c>
      <c r="B9135" s="9" t="inlineStr">
        <is>
          <t>2026-06</t>
        </is>
      </c>
      <c r="C9135" s="10" t="n">
        <v>46197</v>
      </c>
      <c r="D9135" s="9" t="inlineStr">
        <is>
          <t>Bound</t>
        </is>
      </c>
      <c r="E9135" s="8" t="inlineStr">
        <is>
          <t>Thaddeus Pennington</t>
        </is>
      </c>
      <c r="F9135" s="11" t="n">
        <v>1978</v>
      </c>
      <c r="G9135" s="8" t="inlineStr">
        <is>
          <t>Bentley</t>
        </is>
      </c>
      <c r="H9135" s="8" t="inlineStr">
        <is>
          <t>Continental GT</t>
        </is>
      </c>
      <c r="I9135" s="8" t="inlineStr">
        <is>
          <t>SKV82SDWV2K7TXTDX</t>
        </is>
      </c>
      <c r="J9135" s="8" t="inlineStr">
        <is>
          <t>02 - Sports / GT</t>
        </is>
      </c>
      <c r="K9135" s="12" t="n">
        <v>465000</v>
      </c>
      <c r="L9135" s="8" t="inlineStr">
        <is>
          <t>Alaska</t>
        </is>
      </c>
      <c r="M9135" s="13" t="n">
        <v>7501.42</v>
      </c>
      <c r="N9135" s="13" t="n">
        <v>5737.09</v>
      </c>
      <c r="O9135" s="8" t="n"/>
    </row>
    <row r="9136">
      <c r="A9136" s="8" t="inlineStr">
        <is>
          <t>CANON-202606-009140</t>
        </is>
      </c>
      <c r="B9136" s="9" t="inlineStr">
        <is>
          <t>2026-06</t>
        </is>
      </c>
      <c r="C9136" s="10" t="n">
        <v>46182</v>
      </c>
      <c r="D9136" s="9" t="inlineStr">
        <is>
          <t>Bound</t>
        </is>
      </c>
      <c r="E9136" s="8" t="inlineStr">
        <is>
          <t>Ottilie Nakashima</t>
        </is>
      </c>
      <c r="F9136" s="11" t="n">
        <v>2023</v>
      </c>
      <c r="G9136" s="8" t="inlineStr">
        <is>
          <t>Aston Martin</t>
        </is>
      </c>
      <c r="H9136" s="8" t="inlineStr">
        <is>
          <t>DB12</t>
        </is>
      </c>
      <c r="I9136" s="8" t="inlineStr">
        <is>
          <t>846KPRBAS1CK0SPCK</t>
        </is>
      </c>
      <c r="J9136" s="8" t="inlineStr">
        <is>
          <t>02 - Sports / GT</t>
        </is>
      </c>
      <c r="K9136" s="12" t="n">
        <v>420000</v>
      </c>
      <c r="L9136" s="8" t="inlineStr">
        <is>
          <t>Michigan</t>
        </is>
      </c>
      <c r="M9136" s="13" t="n">
        <v>9212.26</v>
      </c>
      <c r="N9136" s="13" t="n">
        <v>7045.54</v>
      </c>
      <c r="O9136" s="8" t="n"/>
    </row>
    <row r="9137">
      <c r="A9137" s="8" t="inlineStr">
        <is>
          <t>CANON-202606-009141</t>
        </is>
      </c>
      <c r="B9137" s="9" t="inlineStr">
        <is>
          <t>2026-06</t>
        </is>
      </c>
      <c r="C9137" s="10" t="n">
        <v>46191</v>
      </c>
      <c r="D9137" s="9" t="inlineStr">
        <is>
          <t>Bound</t>
        </is>
      </c>
      <c r="E9137" s="8" t="inlineStr">
        <is>
          <t>Fenwick Farkas</t>
        </is>
      </c>
      <c r="F9137" s="11" t="n">
        <v>1967</v>
      </c>
      <c r="G9137" s="8" t="inlineStr">
        <is>
          <t>Mercedes-Benz</t>
        </is>
      </c>
      <c r="H9137" s="8" t="inlineStr">
        <is>
          <t>AMG GT</t>
        </is>
      </c>
      <c r="I9137" s="8" t="inlineStr">
        <is>
          <t>0D32Z0MAZ0HLDHJHK</t>
        </is>
      </c>
      <c r="J9137" s="8" t="inlineStr">
        <is>
          <t>02 - Sports / GT</t>
        </is>
      </c>
      <c r="K9137" s="12" t="n">
        <v>275000</v>
      </c>
      <c r="L9137" s="8" t="inlineStr">
        <is>
          <t>South Carolina</t>
        </is>
      </c>
      <c r="M9137" s="13" t="n">
        <v>4825.47</v>
      </c>
      <c r="N9137" s="13" t="n">
        <v>3690.52</v>
      </c>
      <c r="O9137" s="8" t="n"/>
    </row>
    <row r="9138">
      <c r="A9138" s="8" t="inlineStr">
        <is>
          <t>CANON-202606-009143</t>
        </is>
      </c>
      <c r="B9138" s="9" t="inlineStr">
        <is>
          <t>2026-06</t>
        </is>
      </c>
      <c r="C9138" s="10" t="n">
        <v>46203</v>
      </c>
      <c r="D9138" s="9" t="inlineStr">
        <is>
          <t>Bound</t>
        </is>
      </c>
      <c r="E9138" s="8" t="inlineStr">
        <is>
          <t>Delphine Harrington</t>
        </is>
      </c>
      <c r="F9138" s="11" t="n">
        <v>2012</v>
      </c>
      <c r="G9138" s="8" t="inlineStr">
        <is>
          <t>Maserati</t>
        </is>
      </c>
      <c r="H9138" s="8" t="inlineStr">
        <is>
          <t>GranTurismo</t>
        </is>
      </c>
      <c r="I9138" s="8" t="inlineStr">
        <is>
          <t>K056MW8DVR86VXXVZ</t>
        </is>
      </c>
      <c r="J9138" s="8" t="inlineStr">
        <is>
          <t>02 - Sports / GT</t>
        </is>
      </c>
      <c r="K9138" s="12" t="n">
        <v>800000</v>
      </c>
      <c r="L9138" s="8" t="inlineStr">
        <is>
          <t>Connecticut</t>
        </is>
      </c>
      <c r="M9138" s="13" t="n">
        <v>10988.68</v>
      </c>
      <c r="N9138" s="13" t="n">
        <v>8404.139999999999</v>
      </c>
      <c r="O9138" s="8" t="n"/>
    </row>
    <row r="9139">
      <c r="A9139" s="8" t="inlineStr">
        <is>
          <t>CANON-202606-009144</t>
        </is>
      </c>
      <c r="B9139" s="9" t="inlineStr">
        <is>
          <t>2026-06</t>
        </is>
      </c>
      <c r="C9139" s="10" t="n">
        <v>46200</v>
      </c>
      <c r="D9139" s="9" t="inlineStr">
        <is>
          <t>Bound</t>
        </is>
      </c>
      <c r="E9139" s="8" t="inlineStr">
        <is>
          <t>Leopold Nakashima</t>
        </is>
      </c>
      <c r="F9139" s="11" t="n">
        <v>2018</v>
      </c>
      <c r="G9139" s="8" t="inlineStr">
        <is>
          <t>Ferrari</t>
        </is>
      </c>
      <c r="H9139" s="8" t="inlineStr">
        <is>
          <t>SF90 Stradale</t>
        </is>
      </c>
      <c r="I9139" s="8" t="inlineStr">
        <is>
          <t>2VJZS91U0ZXYTW9KA</t>
        </is>
      </c>
      <c r="J9139" s="8" t="inlineStr">
        <is>
          <t>03 - Supercar</t>
        </is>
      </c>
      <c r="K9139" s="12" t="n">
        <v>1405000</v>
      </c>
      <c r="L9139" s="8" t="inlineStr">
        <is>
          <t>New Jersey</t>
        </is>
      </c>
      <c r="M9139" s="13" t="n">
        <v>19298.87</v>
      </c>
      <c r="N9139" s="13" t="n">
        <v>14759.78</v>
      </c>
      <c r="O9139" s="8" t="n"/>
    </row>
    <row r="9140">
      <c r="A9140" s="8" t="inlineStr">
        <is>
          <t>CANON-202606-009147</t>
        </is>
      </c>
      <c r="B9140" s="9" t="inlineStr">
        <is>
          <t>2026-06</t>
        </is>
      </c>
      <c r="C9140" s="10" t="n">
        <v>46195</v>
      </c>
      <c r="D9140" s="9" t="inlineStr">
        <is>
          <t>Bound</t>
        </is>
      </c>
      <c r="E9140" s="8" t="inlineStr">
        <is>
          <t>Wilhelmina Nakashima</t>
        </is>
      </c>
      <c r="F9140" s="11" t="n">
        <v>1973</v>
      </c>
      <c r="G9140" s="8" t="inlineStr">
        <is>
          <t>McLaren</t>
        </is>
      </c>
      <c r="H9140" s="8" t="inlineStr">
        <is>
          <t>750S</t>
        </is>
      </c>
      <c r="I9140" s="8" t="inlineStr">
        <is>
          <t>B8NYTWSYJBY9N00NL</t>
        </is>
      </c>
      <c r="J9140" s="8" t="inlineStr">
        <is>
          <t>03 - Supercar</t>
        </is>
      </c>
      <c r="K9140" s="12" t="n">
        <v>635000</v>
      </c>
      <c r="L9140" s="8" t="inlineStr">
        <is>
          <t>Vermont</t>
        </is>
      </c>
      <c r="M9140" s="13" t="n">
        <v>13886.13</v>
      </c>
      <c r="N9140" s="13" t="n">
        <v>10620.11</v>
      </c>
      <c r="O9140" s="8" t="n"/>
    </row>
    <row r="9141">
      <c r="A9141" s="8" t="inlineStr">
        <is>
          <t>CANON-202606-009148</t>
        </is>
      </c>
      <c r="B9141" s="9" t="inlineStr">
        <is>
          <t>2026-06</t>
        </is>
      </c>
      <c r="C9141" s="10" t="n">
        <v>46178</v>
      </c>
      <c r="D9141" s="9" t="inlineStr">
        <is>
          <t>Bound</t>
        </is>
      </c>
      <c r="E9141" s="8" t="inlineStr">
        <is>
          <t>Lorenzo Harrington</t>
        </is>
      </c>
      <c r="F9141" s="11" t="n">
        <v>1967</v>
      </c>
      <c r="G9141" s="8" t="inlineStr">
        <is>
          <t>BMW</t>
        </is>
      </c>
      <c r="H9141" s="8" t="inlineStr">
        <is>
          <t>M8 Competition</t>
        </is>
      </c>
      <c r="I9141" s="8" t="inlineStr">
        <is>
          <t>G8MLBLNZDBTZSLCN9</t>
        </is>
      </c>
      <c r="J9141" s="8" t="inlineStr">
        <is>
          <t>02 - Sports / GT</t>
        </is>
      </c>
      <c r="K9141" s="12" t="n">
        <v>490000</v>
      </c>
      <c r="L9141" s="8" t="inlineStr">
        <is>
          <t>Nebraska</t>
        </is>
      </c>
      <c r="M9141" s="13" t="n">
        <v>9014.15</v>
      </c>
      <c r="N9141" s="13" t="n">
        <v>6894.02</v>
      </c>
      <c r="O9141" s="8" t="n"/>
    </row>
    <row r="9142">
      <c r="A9142" s="8" t="inlineStr">
        <is>
          <t>CANON-202606-009149</t>
        </is>
      </c>
      <c r="B9142" s="9" t="inlineStr">
        <is>
          <t>2026-06</t>
        </is>
      </c>
      <c r="C9142" s="10" t="n">
        <v>46193</v>
      </c>
      <c r="D9142" s="9" t="inlineStr">
        <is>
          <t>Bound</t>
        </is>
      </c>
      <c r="E9142" s="8" t="inlineStr">
        <is>
          <t>Emiliano Okonkwo</t>
        </is>
      </c>
      <c r="F9142" s="11" t="n">
        <v>1967</v>
      </c>
      <c r="G9142" s="8" t="inlineStr">
        <is>
          <t>Bentley</t>
        </is>
      </c>
      <c r="H9142" s="8" t="inlineStr">
        <is>
          <t>Continental GT</t>
        </is>
      </c>
      <c r="I9142" s="8" t="inlineStr">
        <is>
          <t>9WKGAX7UD3VKSPV8S</t>
        </is>
      </c>
      <c r="J9142" s="8" t="inlineStr">
        <is>
          <t>02 - Sports / GT</t>
        </is>
      </c>
      <c r="K9142" s="12" t="n">
        <v>1205000</v>
      </c>
      <c r="L9142" s="8" t="inlineStr">
        <is>
          <t>Rhode Island</t>
        </is>
      </c>
      <c r="M9142" s="13" t="n">
        <v>17131.46</v>
      </c>
      <c r="N9142" s="13" t="n">
        <v>13102.14</v>
      </c>
      <c r="O9142" s="8" t="n"/>
    </row>
    <row r="9143">
      <c r="A9143" s="8" t="inlineStr">
        <is>
          <t>CANON-202606-009150</t>
        </is>
      </c>
      <c r="B9143" s="9" t="inlineStr">
        <is>
          <t>2026-06</t>
        </is>
      </c>
      <c r="C9143" s="10" t="n">
        <v>46197</v>
      </c>
      <c r="D9143" s="9" t="inlineStr">
        <is>
          <t>Bound</t>
        </is>
      </c>
      <c r="E9143" s="8" t="inlineStr">
        <is>
          <t>Everett Thistlewood</t>
        </is>
      </c>
      <c r="F9143" s="11" t="n">
        <v>2019</v>
      </c>
      <c r="G9143" s="8" t="inlineStr">
        <is>
          <t>Aston Martin</t>
        </is>
      </c>
      <c r="H9143" s="8" t="inlineStr">
        <is>
          <t>DB12</t>
        </is>
      </c>
      <c r="I9143" s="8" t="inlineStr">
        <is>
          <t>H0U4M714ARBE9YEFR</t>
        </is>
      </c>
      <c r="J9143" s="8" t="inlineStr">
        <is>
          <t>02 - Sports / GT</t>
        </is>
      </c>
      <c r="K9143" s="12" t="n">
        <v>1015000</v>
      </c>
      <c r="L9143" s="8" t="inlineStr">
        <is>
          <t>New Mexico</t>
        </is>
      </c>
      <c r="M9143" s="13" t="n">
        <v>13482.26</v>
      </c>
      <c r="N9143" s="13" t="n">
        <v>10311.23</v>
      </c>
      <c r="O9143" s="8" t="n"/>
    </row>
    <row r="9144">
      <c r="A9144" s="8" t="inlineStr">
        <is>
          <t>CANON-202606-009151</t>
        </is>
      </c>
      <c r="B9144" s="9" t="inlineStr">
        <is>
          <t>2026-06</t>
        </is>
      </c>
      <c r="C9144" s="10" t="n">
        <v>46194</v>
      </c>
      <c r="D9144" s="9" t="inlineStr">
        <is>
          <t>Bound</t>
        </is>
      </c>
      <c r="E9144" s="8" t="inlineStr">
        <is>
          <t>Leopold Larsson</t>
        </is>
      </c>
      <c r="F9144" s="11" t="n">
        <v>1995</v>
      </c>
      <c r="G9144" s="8" t="inlineStr">
        <is>
          <t>BMW</t>
        </is>
      </c>
      <c r="H9144" s="8" t="inlineStr">
        <is>
          <t>M8 Competition</t>
        </is>
      </c>
      <c r="I9144" s="8" t="inlineStr">
        <is>
          <t>8VFY2TBUV1AJBNDZY</t>
        </is>
      </c>
      <c r="J9144" s="8" t="inlineStr">
        <is>
          <t>02 - Sports / GT</t>
        </is>
      </c>
      <c r="K9144" s="12" t="n">
        <v>765000</v>
      </c>
      <c r="L9144" s="8" t="inlineStr">
        <is>
          <t>Washington</t>
        </is>
      </c>
      <c r="M9144" s="13" t="n">
        <v>9006.790000000001</v>
      </c>
      <c r="N9144" s="13" t="n">
        <v>6888.39</v>
      </c>
      <c r="O9144" s="8" t="n"/>
    </row>
    <row r="9145">
      <c r="A9145" s="8" t="inlineStr">
        <is>
          <t>CANON-202606-009152</t>
        </is>
      </c>
      <c r="B9145" s="9" t="inlineStr">
        <is>
          <t>2026-06</t>
        </is>
      </c>
      <c r="C9145" s="10" t="n">
        <v>46195</v>
      </c>
      <c r="D9145" s="9" t="inlineStr">
        <is>
          <t>Bound</t>
        </is>
      </c>
      <c r="E9145" s="8" t="inlineStr">
        <is>
          <t>Lorenzo Larsson</t>
        </is>
      </c>
      <c r="F9145" s="11" t="n">
        <v>1961</v>
      </c>
      <c r="G9145" s="8" t="inlineStr">
        <is>
          <t>BMW</t>
        </is>
      </c>
      <c r="H9145" s="8" t="inlineStr">
        <is>
          <t>M8 Competition</t>
        </is>
      </c>
      <c r="I9145" s="8" t="inlineStr">
        <is>
          <t>0ZE50H6JEGPV40ALR</t>
        </is>
      </c>
      <c r="J9145" s="8" t="inlineStr">
        <is>
          <t>02 - Sports / GT</t>
        </is>
      </c>
      <c r="K9145" s="12" t="n">
        <v>160000</v>
      </c>
      <c r="L9145" s="8" t="inlineStr">
        <is>
          <t>Rhode Island</t>
        </is>
      </c>
      <c r="M9145" s="13" t="n">
        <v>3804.98</v>
      </c>
      <c r="N9145" s="13" t="n">
        <v>2910.05</v>
      </c>
      <c r="O9145" s="8" t="n"/>
    </row>
    <row r="9146">
      <c r="A9146" s="8" t="inlineStr">
        <is>
          <t>CANON-202606-009153</t>
        </is>
      </c>
      <c r="B9146" s="9" t="inlineStr">
        <is>
          <t>2026-06</t>
        </is>
      </c>
      <c r="C9146" s="10" t="n">
        <v>46177</v>
      </c>
      <c r="D9146" s="9" t="inlineStr">
        <is>
          <t>Bound</t>
        </is>
      </c>
      <c r="E9146" s="8" t="inlineStr">
        <is>
          <t>Fitzgerald Bellandi</t>
        </is>
      </c>
      <c r="F9146" s="11" t="n">
        <v>1959</v>
      </c>
      <c r="G9146" s="8" t="inlineStr">
        <is>
          <t>Mercedes-Benz</t>
        </is>
      </c>
      <c r="H9146" s="8" t="inlineStr">
        <is>
          <t>280SL Pagoda</t>
        </is>
      </c>
      <c r="I9146" s="8" t="inlineStr">
        <is>
          <t>KPMDLNDKYN68YT29W</t>
        </is>
      </c>
      <c r="J9146" s="8" t="inlineStr">
        <is>
          <t>07 - Post-War Classic (1946-1972)</t>
        </is>
      </c>
      <c r="K9146" s="12" t="n">
        <v>1235000</v>
      </c>
      <c r="L9146" s="8" t="inlineStr">
        <is>
          <t>Texas</t>
        </is>
      </c>
      <c r="M9146" s="13" t="n">
        <v>10182.92</v>
      </c>
      <c r="N9146" s="13" t="n">
        <v>7787.9</v>
      </c>
      <c r="O9146" s="8" t="n"/>
    </row>
    <row r="9147">
      <c r="A9147" s="8" t="inlineStr">
        <is>
          <t>CANON-202606-009154</t>
        </is>
      </c>
      <c r="B9147" s="9" t="inlineStr">
        <is>
          <t>2026-06</t>
        </is>
      </c>
      <c r="C9147" s="10" t="n">
        <v>46181</v>
      </c>
      <c r="D9147" s="9" t="inlineStr">
        <is>
          <t>Bound</t>
        </is>
      </c>
      <c r="E9147" s="8" t="inlineStr">
        <is>
          <t>Desmond Vasquez</t>
        </is>
      </c>
      <c r="F9147" s="11" t="n">
        <v>1987</v>
      </c>
      <c r="G9147" s="8" t="inlineStr">
        <is>
          <t>Porsche</t>
        </is>
      </c>
      <c r="H9147" s="8" t="inlineStr">
        <is>
          <t>911 Turbo S</t>
        </is>
      </c>
      <c r="I9147" s="8" t="inlineStr">
        <is>
          <t>TML97YPE4T3ZU8FRZ</t>
        </is>
      </c>
      <c r="J9147" s="8" t="inlineStr">
        <is>
          <t>02 - Sports / GT</t>
        </is>
      </c>
      <c r="K9147" s="12" t="n">
        <v>625000</v>
      </c>
      <c r="L9147" s="8" t="inlineStr">
        <is>
          <t>New Jersey</t>
        </is>
      </c>
      <c r="M9147" s="13" t="n">
        <v>6975.24</v>
      </c>
      <c r="N9147" s="13" t="n">
        <v>5334.66</v>
      </c>
      <c r="O9147" s="8" t="n"/>
    </row>
    <row r="9148">
      <c r="A9148" s="8" t="inlineStr">
        <is>
          <t>CANON-202606-009155</t>
        </is>
      </c>
      <c r="B9148" s="9" t="inlineStr">
        <is>
          <t>2026-06</t>
        </is>
      </c>
      <c r="C9148" s="10" t="n">
        <v>46199</v>
      </c>
      <c r="D9148" s="9" t="inlineStr">
        <is>
          <t>Bound</t>
        </is>
      </c>
      <c r="E9148" s="8" t="inlineStr">
        <is>
          <t>Mireille Montoya</t>
        </is>
      </c>
      <c r="F9148" s="11" t="n">
        <v>1998</v>
      </c>
      <c r="G9148" s="8" t="inlineStr">
        <is>
          <t>Bentley</t>
        </is>
      </c>
      <c r="H9148" s="8" t="inlineStr">
        <is>
          <t>Continental GT</t>
        </is>
      </c>
      <c r="I9148" s="8" t="inlineStr">
        <is>
          <t>503W42NK1FT2FC4UW</t>
        </is>
      </c>
      <c r="J9148" s="8" t="inlineStr">
        <is>
          <t>02 - Sports / GT</t>
        </is>
      </c>
      <c r="K9148" s="12" t="n">
        <v>565000</v>
      </c>
      <c r="L9148" s="8" t="inlineStr">
        <is>
          <t>New York</t>
        </is>
      </c>
      <c r="M9148" s="13" t="n">
        <v>8869.43</v>
      </c>
      <c r="N9148" s="13" t="n">
        <v>6783.34</v>
      </c>
      <c r="O9148" s="8" t="n"/>
    </row>
    <row r="9149">
      <c r="A9149" s="8" t="inlineStr">
        <is>
          <t>CANON-202606-009156</t>
        </is>
      </c>
      <c r="B9149" s="9" t="inlineStr">
        <is>
          <t>2026-06</t>
        </is>
      </c>
      <c r="C9149" s="10" t="n">
        <v>46202</v>
      </c>
      <c r="D9149" s="9" t="inlineStr">
        <is>
          <t>Bound</t>
        </is>
      </c>
      <c r="E9149" s="8" t="inlineStr">
        <is>
          <t>Callum Pennington</t>
        </is>
      </c>
      <c r="F9149" s="11" t="n">
        <v>1988</v>
      </c>
      <c r="G9149" s="8" t="inlineStr">
        <is>
          <t>Porsche</t>
        </is>
      </c>
      <c r="H9149" s="8" t="inlineStr">
        <is>
          <t>911 Turbo S</t>
        </is>
      </c>
      <c r="I9149" s="8" t="inlineStr">
        <is>
          <t>BF0E9L3DHDRERSH09</t>
        </is>
      </c>
      <c r="J9149" s="8" t="inlineStr">
        <is>
          <t>02 - Sports / GT</t>
        </is>
      </c>
      <c r="K9149" s="12" t="n">
        <v>395000</v>
      </c>
      <c r="L9149" s="8" t="inlineStr">
        <is>
          <t>Colorado</t>
        </is>
      </c>
      <c r="M9149" s="13" t="n">
        <v>6148.58</v>
      </c>
      <c r="N9149" s="13" t="n">
        <v>4702.43</v>
      </c>
      <c r="O9149" s="8" t="n"/>
    </row>
    <row r="9150">
      <c r="A9150" s="8" t="inlineStr">
        <is>
          <t>CANON-202606-009157</t>
        </is>
      </c>
      <c r="B9150" s="9" t="inlineStr">
        <is>
          <t>2026-06</t>
        </is>
      </c>
      <c r="C9150" s="10" t="n">
        <v>46200</v>
      </c>
      <c r="D9150" s="9" t="inlineStr">
        <is>
          <t>Bound</t>
        </is>
      </c>
      <c r="E9150" s="8" t="inlineStr">
        <is>
          <t>Cassius Whitlock</t>
        </is>
      </c>
      <c r="F9150" s="11" t="n">
        <v>1997</v>
      </c>
      <c r="G9150" s="8" t="inlineStr">
        <is>
          <t>Jaguar</t>
        </is>
      </c>
      <c r="H9150" s="8" t="inlineStr">
        <is>
          <t>E-Type Series 1</t>
        </is>
      </c>
      <c r="I9150" s="8" t="inlineStr">
        <is>
          <t>20NBL4RLYYW2V96EH</t>
        </is>
      </c>
      <c r="J9150" s="8" t="inlineStr">
        <is>
          <t>07 - Post-War Classic (1946-1972)</t>
        </is>
      </c>
      <c r="K9150" s="12" t="n">
        <v>425000</v>
      </c>
      <c r="L9150" s="8" t="inlineStr">
        <is>
          <t>Alaska</t>
        </is>
      </c>
      <c r="M9150" s="13" t="n">
        <v>4387.92</v>
      </c>
      <c r="N9150" s="13" t="n">
        <v>3355.88</v>
      </c>
      <c r="O9150" s="8" t="n"/>
    </row>
    <row r="9151">
      <c r="A9151" s="8" t="inlineStr">
        <is>
          <t>CANON-202606-009158</t>
        </is>
      </c>
      <c r="B9151" s="9" t="inlineStr">
        <is>
          <t>2026-06</t>
        </is>
      </c>
      <c r="C9151" s="10" t="n">
        <v>46190</v>
      </c>
      <c r="D9151" s="9" t="inlineStr">
        <is>
          <t>Bound</t>
        </is>
      </c>
      <c r="E9151" s="8" t="inlineStr">
        <is>
          <t>Anouk Chattopadhyay</t>
        </is>
      </c>
      <c r="F9151" s="11" t="n">
        <v>1957</v>
      </c>
      <c r="G9151" s="8" t="inlineStr">
        <is>
          <t>BMW</t>
        </is>
      </c>
      <c r="H9151" s="8" t="inlineStr">
        <is>
          <t>M8 Competition</t>
        </is>
      </c>
      <c r="I9151" s="8" t="inlineStr">
        <is>
          <t>85SUXXA3DABYDH19D</t>
        </is>
      </c>
      <c r="J9151" s="8" t="inlineStr">
        <is>
          <t>02 - Sports / GT</t>
        </is>
      </c>
      <c r="K9151" s="12" t="n">
        <v>560000</v>
      </c>
      <c r="L9151" s="8" t="inlineStr">
        <is>
          <t>Louisiana</t>
        </is>
      </c>
      <c r="M9151" s="13" t="n">
        <v>8310.190000000001</v>
      </c>
      <c r="N9151" s="13" t="n">
        <v>6355.63</v>
      </c>
      <c r="O9151" s="8" t="n"/>
    </row>
    <row r="9152">
      <c r="A9152" s="8" t="inlineStr">
        <is>
          <t>CANON-202606-009159</t>
        </is>
      </c>
      <c r="B9152" s="9" t="inlineStr">
        <is>
          <t>2026-06</t>
        </is>
      </c>
      <c r="C9152" s="10" t="n">
        <v>46202</v>
      </c>
      <c r="D9152" s="9" t="inlineStr">
        <is>
          <t>Bound</t>
        </is>
      </c>
      <c r="E9152" s="8" t="inlineStr">
        <is>
          <t>Priya Bellandi</t>
        </is>
      </c>
      <c r="F9152" s="11" t="n">
        <v>1966</v>
      </c>
      <c r="G9152" s="8" t="inlineStr">
        <is>
          <t>Bentley</t>
        </is>
      </c>
      <c r="H9152" s="8" t="inlineStr">
        <is>
          <t>Continental GT</t>
        </is>
      </c>
      <c r="I9152" s="8" t="inlineStr">
        <is>
          <t>UHCRN87G51VV9C3NF</t>
        </is>
      </c>
      <c r="J9152" s="8" t="inlineStr">
        <is>
          <t>02 - Sports / GT</t>
        </is>
      </c>
      <c r="K9152" s="12" t="n">
        <v>850000</v>
      </c>
      <c r="L9152" s="8" t="inlineStr">
        <is>
          <t>California</t>
        </is>
      </c>
      <c r="M9152" s="13" t="n">
        <v>14073.11</v>
      </c>
      <c r="N9152" s="13" t="n">
        <v>10763.11</v>
      </c>
      <c r="O9152" s="8" t="n"/>
    </row>
    <row r="9153">
      <c r="A9153" s="8" t="inlineStr">
        <is>
          <t>CANON-202606-009160</t>
        </is>
      </c>
      <c r="B9153" s="9" t="inlineStr">
        <is>
          <t>2026-06</t>
        </is>
      </c>
      <c r="C9153" s="10" t="n">
        <v>46176</v>
      </c>
      <c r="D9153" s="9" t="inlineStr">
        <is>
          <t>Bound</t>
        </is>
      </c>
      <c r="E9153" s="8" t="inlineStr">
        <is>
          <t>Aurelio Vandermeer</t>
        </is>
      </c>
      <c r="F9153" s="11" t="n">
        <v>1957</v>
      </c>
      <c r="G9153" s="8" t="inlineStr">
        <is>
          <t>Ferrari</t>
        </is>
      </c>
      <c r="H9153" s="8" t="inlineStr">
        <is>
          <t>SF90 Stradale</t>
        </is>
      </c>
      <c r="I9153" s="8" t="inlineStr">
        <is>
          <t>24LC96Z798A6A1WGD</t>
        </is>
      </c>
      <c r="J9153" s="8" t="inlineStr">
        <is>
          <t>03 - Supercar</t>
        </is>
      </c>
      <c r="K9153" s="12" t="n">
        <v>445000</v>
      </c>
      <c r="L9153" s="8" t="inlineStr">
        <is>
          <t>Georgia</t>
        </is>
      </c>
      <c r="M9153" s="13" t="n">
        <v>10814.34</v>
      </c>
      <c r="N9153" s="13" t="n">
        <v>8270.809999999999</v>
      </c>
      <c r="O9153" s="8" t="n"/>
    </row>
    <row r="9154">
      <c r="A9154" s="8" t="inlineStr">
        <is>
          <t>CANON-202606-009161</t>
        </is>
      </c>
      <c r="B9154" s="9" t="inlineStr">
        <is>
          <t>2026-06</t>
        </is>
      </c>
      <c r="C9154" s="10" t="n">
        <v>46194</v>
      </c>
      <c r="D9154" s="9" t="inlineStr">
        <is>
          <t>Bound</t>
        </is>
      </c>
      <c r="E9154" s="8" t="inlineStr">
        <is>
          <t>Ingrid Whitlock</t>
        </is>
      </c>
      <c r="F9154" s="11" t="n">
        <v>1970</v>
      </c>
      <c r="G9154" s="8" t="inlineStr">
        <is>
          <t>Aston Martin</t>
        </is>
      </c>
      <c r="H9154" s="8" t="inlineStr">
        <is>
          <t>DB12</t>
        </is>
      </c>
      <c r="I9154" s="8" t="inlineStr">
        <is>
          <t>825YRD1XZJTB1DGSA</t>
        </is>
      </c>
      <c r="J9154" s="8" t="inlineStr">
        <is>
          <t>02 - Sports / GT</t>
        </is>
      </c>
      <c r="K9154" s="12" t="n">
        <v>1805000</v>
      </c>
      <c r="L9154" s="8" t="inlineStr">
        <is>
          <t>Michigan</t>
        </is>
      </c>
      <c r="M9154" s="13" t="n">
        <v>29033.25</v>
      </c>
      <c r="N9154" s="13" t="n">
        <v>22204.63</v>
      </c>
      <c r="O9154" s="8" t="n"/>
    </row>
    <row r="9155">
      <c r="A9155" s="8" t="inlineStr">
        <is>
          <t>CANON-202606-009162</t>
        </is>
      </c>
      <c r="B9155" s="9" t="inlineStr">
        <is>
          <t>2026-06</t>
        </is>
      </c>
      <c r="C9155" s="10" t="n">
        <v>46184</v>
      </c>
      <c r="D9155" s="9" t="inlineStr">
        <is>
          <t>Bound</t>
        </is>
      </c>
      <c r="E9155" s="8" t="inlineStr">
        <is>
          <t>Sunniva Nakashima</t>
        </is>
      </c>
      <c r="F9155" s="11" t="n">
        <v>1983</v>
      </c>
      <c r="G9155" s="8" t="inlineStr">
        <is>
          <t>Ferrari</t>
        </is>
      </c>
      <c r="H9155" s="8" t="inlineStr">
        <is>
          <t>296 GTB</t>
        </is>
      </c>
      <c r="I9155" s="8" t="inlineStr">
        <is>
          <t>96JM8DTAWGV2UBHV4</t>
        </is>
      </c>
      <c r="J9155" s="8" t="inlineStr">
        <is>
          <t>03 - Supercar</t>
        </is>
      </c>
      <c r="K9155" s="12" t="n">
        <v>1100000</v>
      </c>
      <c r="L9155" s="8" t="inlineStr">
        <is>
          <t>Colorado</t>
        </is>
      </c>
      <c r="M9155" s="13" t="n">
        <v>18264.15</v>
      </c>
      <c r="N9155" s="13" t="n">
        <v>13968.42</v>
      </c>
      <c r="O9155" s="8" t="n"/>
    </row>
    <row r="9156">
      <c r="A9156" s="8" t="inlineStr">
        <is>
          <t>CANON-202606-009163</t>
        </is>
      </c>
      <c r="B9156" s="9" t="inlineStr">
        <is>
          <t>2026-06</t>
        </is>
      </c>
      <c r="C9156" s="10" t="n">
        <v>46197</v>
      </c>
      <c r="D9156" s="9" t="inlineStr">
        <is>
          <t>Bound</t>
        </is>
      </c>
      <c r="E9156" s="8" t="inlineStr">
        <is>
          <t>Lorenzo Montoya</t>
        </is>
      </c>
      <c r="F9156" s="11" t="n">
        <v>2003</v>
      </c>
      <c r="G9156" s="8" t="inlineStr">
        <is>
          <t>BMW</t>
        </is>
      </c>
      <c r="H9156" s="8" t="inlineStr">
        <is>
          <t>M8 Competition</t>
        </is>
      </c>
      <c r="I9156" s="8" t="inlineStr">
        <is>
          <t>M6LH0CJTRWCCAGV4E</t>
        </is>
      </c>
      <c r="J9156" s="8" t="inlineStr">
        <is>
          <t>02 - Sports / GT</t>
        </is>
      </c>
      <c r="K9156" s="12" t="n">
        <v>1025000</v>
      </c>
      <c r="L9156" s="8" t="inlineStr">
        <is>
          <t>Michigan</t>
        </is>
      </c>
      <c r="M9156" s="13" t="n">
        <v>16487.03</v>
      </c>
      <c r="N9156" s="13" t="n">
        <v>12609.28</v>
      </c>
      <c r="O9156" s="8" t="n"/>
    </row>
    <row r="9157">
      <c r="A9157" s="8" t="inlineStr">
        <is>
          <t>CANON-202606-009164</t>
        </is>
      </c>
      <c r="B9157" s="9" t="inlineStr">
        <is>
          <t>2026-06</t>
        </is>
      </c>
      <c r="C9157" s="10" t="n">
        <v>46199</v>
      </c>
      <c r="D9157" s="9" t="inlineStr">
        <is>
          <t>Bound</t>
        </is>
      </c>
      <c r="E9157" s="8" t="inlineStr">
        <is>
          <t>Thaddeus Pennington</t>
        </is>
      </c>
      <c r="F9157" s="11" t="n">
        <v>2017</v>
      </c>
      <c r="G9157" s="8" t="inlineStr">
        <is>
          <t>Aston Martin</t>
        </is>
      </c>
      <c r="H9157" s="8" t="inlineStr">
        <is>
          <t>DB12</t>
        </is>
      </c>
      <c r="I9157" s="8" t="inlineStr">
        <is>
          <t>CV5GPD36HE57N4A3Z</t>
        </is>
      </c>
      <c r="J9157" s="8" t="inlineStr">
        <is>
          <t>02 - Sports / GT</t>
        </is>
      </c>
      <c r="K9157" s="12" t="n">
        <v>265000</v>
      </c>
      <c r="L9157" s="8" t="inlineStr">
        <is>
          <t>Georgia</t>
        </is>
      </c>
      <c r="M9157" s="13" t="n">
        <v>4200</v>
      </c>
      <c r="N9157" s="13" t="n">
        <v>3212.16</v>
      </c>
      <c r="O9157" s="8" t="n"/>
    </row>
    <row r="9158">
      <c r="A9158" s="8" t="inlineStr">
        <is>
          <t>CANON-202606-009165</t>
        </is>
      </c>
      <c r="B9158" s="9" t="inlineStr">
        <is>
          <t>2026-06</t>
        </is>
      </c>
      <c r="C9158" s="10" t="n">
        <v>46181</v>
      </c>
      <c r="D9158" s="9" t="inlineStr">
        <is>
          <t>Bound</t>
        </is>
      </c>
      <c r="E9158" s="8" t="inlineStr">
        <is>
          <t>Everett Chattopadhyay</t>
        </is>
      </c>
      <c r="F9158" s="11" t="n">
        <v>2012</v>
      </c>
      <c r="G9158" s="8" t="inlineStr">
        <is>
          <t>Aston Martin</t>
        </is>
      </c>
      <c r="H9158" s="8" t="inlineStr">
        <is>
          <t>DB5</t>
        </is>
      </c>
      <c r="I9158" s="8" t="inlineStr">
        <is>
          <t>ARB04J3WTBT1E0J1R</t>
        </is>
      </c>
      <c r="J9158" s="8" t="inlineStr">
        <is>
          <t>07 - Post-War Classic (1946-1972)</t>
        </is>
      </c>
      <c r="K9158" s="12" t="n">
        <v>450000</v>
      </c>
      <c r="L9158" s="8" t="inlineStr">
        <is>
          <t>Michigan</t>
        </is>
      </c>
      <c r="M9158" s="13" t="n">
        <v>6316.98</v>
      </c>
      <c r="N9158" s="13" t="n">
        <v>4831.23</v>
      </c>
      <c r="O9158" s="8" t="n"/>
    </row>
    <row r="9159">
      <c r="A9159" s="8" t="inlineStr">
        <is>
          <t>CANON-202606-009166</t>
        </is>
      </c>
      <c r="B9159" s="9" t="inlineStr">
        <is>
          <t>2026-06</t>
        </is>
      </c>
      <c r="C9159" s="10" t="n">
        <v>46194</v>
      </c>
      <c r="D9159" s="9" t="inlineStr">
        <is>
          <t>Bound</t>
        </is>
      </c>
      <c r="E9159" s="8" t="inlineStr">
        <is>
          <t>Saoirse Castellanos</t>
        </is>
      </c>
      <c r="F9159" s="11" t="n">
        <v>2003</v>
      </c>
      <c r="G9159" s="8" t="inlineStr">
        <is>
          <t>Aston Martin</t>
        </is>
      </c>
      <c r="H9159" s="8" t="inlineStr">
        <is>
          <t>DB12</t>
        </is>
      </c>
      <c r="I9159" s="8" t="inlineStr">
        <is>
          <t>BYM19LDFH1MT1E94Y</t>
        </is>
      </c>
      <c r="J9159" s="8" t="inlineStr">
        <is>
          <t>02 - Sports / GT</t>
        </is>
      </c>
      <c r="K9159" s="12" t="n">
        <v>705000</v>
      </c>
      <c r="L9159" s="8" t="inlineStr">
        <is>
          <t>Illinois</t>
        </is>
      </c>
      <c r="M9159" s="13" t="n">
        <v>11758.87</v>
      </c>
      <c r="N9159" s="13" t="n">
        <v>8993.18</v>
      </c>
      <c r="O9159" s="8" t="n"/>
    </row>
    <row r="9160">
      <c r="A9160" s="8" t="inlineStr">
        <is>
          <t>CANON-202606-009167</t>
        </is>
      </c>
      <c r="B9160" s="9" t="inlineStr">
        <is>
          <t>2026-06</t>
        </is>
      </c>
      <c r="C9160" s="10" t="n">
        <v>46192</v>
      </c>
      <c r="D9160" s="9" t="inlineStr">
        <is>
          <t>Bound</t>
        </is>
      </c>
      <c r="E9160" s="8" t="inlineStr">
        <is>
          <t>Fitzgerald Nakashima</t>
        </is>
      </c>
      <c r="F9160" s="11" t="n">
        <v>1985</v>
      </c>
      <c r="G9160" s="8" t="inlineStr">
        <is>
          <t>Mercedes-Benz</t>
        </is>
      </c>
      <c r="H9160" s="8" t="inlineStr">
        <is>
          <t>AMG GT</t>
        </is>
      </c>
      <c r="I9160" s="8" t="inlineStr">
        <is>
          <t>UL97KALX95E84YZNG</t>
        </is>
      </c>
      <c r="J9160" s="8" t="inlineStr">
        <is>
          <t>02 - Sports / GT</t>
        </is>
      </c>
      <c r="K9160" s="12" t="n">
        <v>245000</v>
      </c>
      <c r="L9160" s="8" t="inlineStr">
        <is>
          <t>Wyoming</t>
        </is>
      </c>
      <c r="M9160" s="13" t="n">
        <v>4550.53</v>
      </c>
      <c r="N9160" s="13" t="n">
        <v>3480.25</v>
      </c>
      <c r="O9160" s="8" t="n"/>
    </row>
    <row r="9161">
      <c r="A9161" s="8" t="inlineStr">
        <is>
          <t>CANON-202606-009168</t>
        </is>
      </c>
      <c r="B9161" s="9" t="inlineStr">
        <is>
          <t>2026-06</t>
        </is>
      </c>
      <c r="C9161" s="10" t="n">
        <v>46183</v>
      </c>
      <c r="D9161" s="9" t="inlineStr">
        <is>
          <t>Bound</t>
        </is>
      </c>
      <c r="E9161" s="8" t="inlineStr">
        <is>
          <t>Wilhelmina Kingsford</t>
        </is>
      </c>
      <c r="F9161" s="11" t="n">
        <v>2009</v>
      </c>
      <c r="G9161" s="8" t="inlineStr">
        <is>
          <t>Bugatti</t>
        </is>
      </c>
      <c r="H9161" s="8" t="inlineStr">
        <is>
          <t>Type 57</t>
        </is>
      </c>
      <c r="I9161" s="8" t="inlineStr">
        <is>
          <t>M4PHZ0002PJ4GZT9L</t>
        </is>
      </c>
      <c r="J9161" s="8" t="inlineStr">
        <is>
          <t>06 - Vintage Pre-War (pre-1946)</t>
        </is>
      </c>
      <c r="K9161" s="12" t="n">
        <v>1380000</v>
      </c>
      <c r="L9161" s="8" t="inlineStr">
        <is>
          <t>South Carolina</t>
        </is>
      </c>
      <c r="M9161" s="13" t="n">
        <v>10977.51</v>
      </c>
      <c r="N9161" s="13" t="n">
        <v>8395.6</v>
      </c>
      <c r="O9161" s="8" t="n"/>
    </row>
    <row r="9162">
      <c r="A9162" s="8" t="inlineStr">
        <is>
          <t>CANON-202606-009170</t>
        </is>
      </c>
      <c r="B9162" s="9" t="inlineStr">
        <is>
          <t>2026-06</t>
        </is>
      </c>
      <c r="C9162" s="10" t="n">
        <v>46188</v>
      </c>
      <c r="D9162" s="9" t="inlineStr">
        <is>
          <t>Bound</t>
        </is>
      </c>
      <c r="E9162" s="8" t="inlineStr">
        <is>
          <t>Sunniva Rourke</t>
        </is>
      </c>
      <c r="F9162" s="11" t="n">
        <v>1985</v>
      </c>
      <c r="G9162" s="8" t="inlineStr">
        <is>
          <t>Porsche</t>
        </is>
      </c>
      <c r="H9162" s="8" t="inlineStr">
        <is>
          <t>911 Turbo S</t>
        </is>
      </c>
      <c r="I9162" s="8" t="inlineStr">
        <is>
          <t>LB1VJMXSN3HTMLXUN</t>
        </is>
      </c>
      <c r="J9162" s="8" t="inlineStr">
        <is>
          <t>02 - Sports / GT</t>
        </is>
      </c>
      <c r="K9162" s="12" t="n">
        <v>330000</v>
      </c>
      <c r="L9162" s="8" t="inlineStr">
        <is>
          <t>New York</t>
        </is>
      </c>
      <c r="M9162" s="13" t="n">
        <v>5977.36</v>
      </c>
      <c r="N9162" s="13" t="n">
        <v>4571.48</v>
      </c>
      <c r="O9162" s="8" t="n"/>
    </row>
    <row r="9163">
      <c r="A9163" s="8" t="inlineStr">
        <is>
          <t>CANON-202606-009171</t>
        </is>
      </c>
      <c r="B9163" s="9" t="inlineStr">
        <is>
          <t>2026-06</t>
        </is>
      </c>
      <c r="C9163" s="10" t="n">
        <v>46185</v>
      </c>
      <c r="D9163" s="9" t="inlineStr">
        <is>
          <t>Bound</t>
        </is>
      </c>
      <c r="E9163" s="8" t="inlineStr">
        <is>
          <t>Marisol Kingsford</t>
        </is>
      </c>
      <c r="F9163" s="11" t="n">
        <v>1970</v>
      </c>
      <c r="G9163" s="8" t="inlineStr">
        <is>
          <t>Mercedes-Benz</t>
        </is>
      </c>
      <c r="H9163" s="8" t="inlineStr">
        <is>
          <t>AMG GT</t>
        </is>
      </c>
      <c r="I9163" s="8" t="inlineStr">
        <is>
          <t>LPJAKTKD3WFP615EL</t>
        </is>
      </c>
      <c r="J9163" s="8" t="inlineStr">
        <is>
          <t>02 - Sports / GT</t>
        </is>
      </c>
      <c r="K9163" s="12" t="n">
        <v>1700000</v>
      </c>
      <c r="L9163" s="8" t="inlineStr">
        <is>
          <t>Colorado</t>
        </is>
      </c>
      <c r="M9163" s="13" t="n">
        <v>19405.66</v>
      </c>
      <c r="N9163" s="13" t="n">
        <v>14841.45</v>
      </c>
      <c r="O9163" s="8" t="n"/>
    </row>
    <row r="9164">
      <c r="A9164" s="8" t="inlineStr">
        <is>
          <t>CANON-202606-009172</t>
        </is>
      </c>
      <c r="B9164" s="9" t="inlineStr">
        <is>
          <t>2026-06</t>
        </is>
      </c>
      <c r="C9164" s="10" t="n">
        <v>46177</v>
      </c>
      <c r="D9164" s="9" t="inlineStr">
        <is>
          <t>Bound</t>
        </is>
      </c>
      <c r="E9164" s="8" t="inlineStr">
        <is>
          <t>Everett Larsson</t>
        </is>
      </c>
      <c r="F9164" s="11" t="n">
        <v>1982</v>
      </c>
      <c r="G9164" s="8" t="inlineStr">
        <is>
          <t>Jaguar</t>
        </is>
      </c>
      <c r="H9164" s="8" t="inlineStr">
        <is>
          <t>E-Type Series 1</t>
        </is>
      </c>
      <c r="I9164" s="8" t="inlineStr">
        <is>
          <t>JD430FCDC7RPKTLJU</t>
        </is>
      </c>
      <c r="J9164" s="8" t="inlineStr">
        <is>
          <t>07 - Post-War Classic (1946-1972)</t>
        </is>
      </c>
      <c r="K9164" s="12" t="n">
        <v>890000</v>
      </c>
      <c r="L9164" s="8" t="inlineStr">
        <is>
          <t>Wisconsin</t>
        </is>
      </c>
      <c r="M9164" s="13" t="n">
        <v>8664.91</v>
      </c>
      <c r="N9164" s="13" t="n">
        <v>6626.92</v>
      </c>
      <c r="O9164" s="8" t="n"/>
    </row>
    <row r="9165">
      <c r="A9165" s="8" t="inlineStr">
        <is>
          <t>CANON-202606-009173</t>
        </is>
      </c>
      <c r="B9165" s="9" t="inlineStr">
        <is>
          <t>2026-06</t>
        </is>
      </c>
      <c r="C9165" s="10" t="n">
        <v>46203</v>
      </c>
      <c r="D9165" s="9" t="inlineStr">
        <is>
          <t>Bound</t>
        </is>
      </c>
      <c r="E9165" s="8" t="inlineStr">
        <is>
          <t>Cassius Vasquez</t>
        </is>
      </c>
      <c r="F9165" s="11" t="n">
        <v>1984</v>
      </c>
      <c r="G9165" s="8" t="inlineStr">
        <is>
          <t>Singer</t>
        </is>
      </c>
      <c r="H9165" s="8" t="inlineStr">
        <is>
          <t>911 Reimagined</t>
        </is>
      </c>
      <c r="I9165" s="8" t="inlineStr">
        <is>
          <t>FLMPBCVECVS9F30ZJ</t>
        </is>
      </c>
      <c r="J9165" s="8" t="inlineStr">
        <is>
          <t>11 - Restomod / Coachbuilt / Bespoke</t>
        </is>
      </c>
      <c r="K9165" s="12" t="n">
        <v>615000</v>
      </c>
      <c r="L9165" s="8" t="inlineStr">
        <is>
          <t>Washington</t>
        </is>
      </c>
      <c r="M9165" s="13" t="n">
        <v>8688.91</v>
      </c>
      <c r="N9165" s="13" t="n">
        <v>6645.28</v>
      </c>
      <c r="O9165" s="8" t="n"/>
    </row>
    <row r="9166">
      <c r="A9166" s="8" t="inlineStr">
        <is>
          <t>CANON-202606-009175</t>
        </is>
      </c>
      <c r="B9166" s="9" t="inlineStr">
        <is>
          <t>2026-06</t>
        </is>
      </c>
      <c r="C9166" s="10" t="n">
        <v>46198</v>
      </c>
      <c r="D9166" s="9" t="inlineStr">
        <is>
          <t>Bound</t>
        </is>
      </c>
      <c r="E9166" s="8" t="inlineStr">
        <is>
          <t>Priya Thistlewood</t>
        </is>
      </c>
      <c r="F9166" s="11" t="n">
        <v>1973</v>
      </c>
      <c r="G9166" s="8" t="inlineStr">
        <is>
          <t>Mercedes-Benz</t>
        </is>
      </c>
      <c r="H9166" s="8" t="inlineStr">
        <is>
          <t>AMG GT</t>
        </is>
      </c>
      <c r="I9166" s="8" t="inlineStr">
        <is>
          <t>CZKC9C7Z7M3M68K38</t>
        </is>
      </c>
      <c r="J9166" s="8" t="inlineStr">
        <is>
          <t>02 - Sports / GT</t>
        </is>
      </c>
      <c r="K9166" s="12" t="n">
        <v>280000</v>
      </c>
      <c r="L9166" s="8" t="inlineStr">
        <is>
          <t>Wyoming</t>
        </is>
      </c>
      <c r="M9166" s="13" t="n">
        <v>4239.62</v>
      </c>
      <c r="N9166" s="13" t="n">
        <v>3242.46</v>
      </c>
      <c r="O9166" s="8" t="n"/>
    </row>
    <row r="9167">
      <c r="A9167" s="8" t="inlineStr">
        <is>
          <t>CANON-202606-009176</t>
        </is>
      </c>
      <c r="B9167" s="9" t="inlineStr">
        <is>
          <t>2026-06</t>
        </is>
      </c>
      <c r="C9167" s="10" t="n">
        <v>46184</v>
      </c>
      <c r="D9167" s="9" t="inlineStr">
        <is>
          <t>Bound</t>
        </is>
      </c>
      <c r="E9167" s="8" t="inlineStr">
        <is>
          <t>Beatrix Castellanos</t>
        </is>
      </c>
      <c r="F9167" s="11" t="n">
        <v>2003</v>
      </c>
      <c r="G9167" s="8" t="inlineStr">
        <is>
          <t>BMW</t>
        </is>
      </c>
      <c r="H9167" s="8" t="inlineStr">
        <is>
          <t>M8 Competition</t>
        </is>
      </c>
      <c r="I9167" s="8" t="inlineStr">
        <is>
          <t>UG4JVC1TCZAVC96PP</t>
        </is>
      </c>
      <c r="J9167" s="8" t="inlineStr">
        <is>
          <t>02 - Sports / GT</t>
        </is>
      </c>
      <c r="K9167" s="12" t="n">
        <v>465000</v>
      </c>
      <c r="L9167" s="8" t="inlineStr">
        <is>
          <t>South Dakota</t>
        </is>
      </c>
      <c r="M9167" s="13" t="n">
        <v>7304.01</v>
      </c>
      <c r="N9167" s="13" t="n">
        <v>5586.11</v>
      </c>
      <c r="O9167" s="8" t="n"/>
    </row>
    <row r="9168">
      <c r="A9168" s="8" t="inlineStr">
        <is>
          <t>CANON-202606-009177</t>
        </is>
      </c>
      <c r="B9168" s="9" t="inlineStr">
        <is>
          <t>2026-06</t>
        </is>
      </c>
      <c r="C9168" s="10" t="n">
        <v>46178</v>
      </c>
      <c r="D9168" s="9" t="inlineStr">
        <is>
          <t>Bound</t>
        </is>
      </c>
      <c r="E9168" s="8" t="inlineStr">
        <is>
          <t>Wilhelmina Ashcombe</t>
        </is>
      </c>
      <c r="F9168" s="11" t="n">
        <v>1977</v>
      </c>
      <c r="G9168" s="8" t="inlineStr">
        <is>
          <t>Mercedes-Benz</t>
        </is>
      </c>
      <c r="H9168" s="8" t="inlineStr">
        <is>
          <t>280SL Pagoda</t>
        </is>
      </c>
      <c r="I9168" s="8" t="inlineStr">
        <is>
          <t>83D4GZRGTLYK4VMU7</t>
        </is>
      </c>
      <c r="J9168" s="8" t="inlineStr">
        <is>
          <t>07 - Post-War Classic (1946-1972)</t>
        </is>
      </c>
      <c r="K9168" s="12" t="n">
        <v>1505000</v>
      </c>
      <c r="L9168" s="8" t="inlineStr">
        <is>
          <t>Washington</t>
        </is>
      </c>
      <c r="M9168" s="13" t="n">
        <v>10358.94</v>
      </c>
      <c r="N9168" s="13" t="n">
        <v>7922.52</v>
      </c>
      <c r="O9168" s="8" t="n"/>
    </row>
    <row r="9169">
      <c r="A9169" s="8" t="inlineStr">
        <is>
          <t>CANON-202606-009178</t>
        </is>
      </c>
      <c r="B9169" s="9" t="inlineStr">
        <is>
          <t>2026-06</t>
        </is>
      </c>
      <c r="C9169" s="10" t="n">
        <v>46191</v>
      </c>
      <c r="D9169" s="9" t="inlineStr">
        <is>
          <t>Bound</t>
        </is>
      </c>
      <c r="E9169" s="8" t="inlineStr">
        <is>
          <t>Fitzgerald Castellanos</t>
        </is>
      </c>
      <c r="F9169" s="11" t="n">
        <v>1983</v>
      </c>
      <c r="G9169" s="8" t="inlineStr">
        <is>
          <t>Porsche</t>
        </is>
      </c>
      <c r="H9169" s="8" t="inlineStr">
        <is>
          <t>911 Turbo S</t>
        </is>
      </c>
      <c r="I9169" s="8" t="inlineStr">
        <is>
          <t>AT7KXU91KKCVENCAH</t>
        </is>
      </c>
      <c r="J9169" s="8" t="inlineStr">
        <is>
          <t>02 - Sports / GT</t>
        </is>
      </c>
      <c r="K9169" s="12" t="n">
        <v>1055000</v>
      </c>
      <c r="L9169" s="8" t="inlineStr">
        <is>
          <t>Arkansas</t>
        </is>
      </c>
      <c r="M9169" s="13" t="n">
        <v>15108.4</v>
      </c>
      <c r="N9169" s="13" t="n">
        <v>11554.9</v>
      </c>
      <c r="O9169" s="8" t="n"/>
    </row>
    <row r="9170">
      <c r="A9170" s="8" t="inlineStr">
        <is>
          <t>CANON-202606-009179</t>
        </is>
      </c>
      <c r="B9170" s="9" t="inlineStr">
        <is>
          <t>2026-06</t>
        </is>
      </c>
      <c r="C9170" s="10" t="n">
        <v>46201</v>
      </c>
      <c r="D9170" s="9" t="inlineStr">
        <is>
          <t>Bound</t>
        </is>
      </c>
      <c r="E9170" s="8" t="inlineStr">
        <is>
          <t>Fitzgerald Harrington</t>
        </is>
      </c>
      <c r="F9170" s="11" t="n">
        <v>1982</v>
      </c>
      <c r="G9170" s="8" t="inlineStr">
        <is>
          <t>Porsche</t>
        </is>
      </c>
      <c r="H9170" s="8" t="inlineStr">
        <is>
          <t>911 Turbo S</t>
        </is>
      </c>
      <c r="I9170" s="8" t="inlineStr">
        <is>
          <t>23P68S333U5BWWJ8C</t>
        </is>
      </c>
      <c r="J9170" s="8" t="inlineStr">
        <is>
          <t>02 - Sports / GT</t>
        </is>
      </c>
      <c r="K9170" s="12" t="n">
        <v>460000</v>
      </c>
      <c r="L9170" s="8" t="inlineStr">
        <is>
          <t>Michigan</t>
        </is>
      </c>
      <c r="M9170" s="13" t="n">
        <v>10089.62</v>
      </c>
      <c r="N9170" s="13" t="n">
        <v>7716.54</v>
      </c>
      <c r="O9170" s="8" t="n"/>
    </row>
    <row r="9171">
      <c r="A9171" s="8" t="inlineStr">
        <is>
          <t>CANON-202606-009180</t>
        </is>
      </c>
      <c r="B9171" s="9" t="inlineStr">
        <is>
          <t>2026-06</t>
        </is>
      </c>
      <c r="C9171" s="10" t="n">
        <v>46201</v>
      </c>
      <c r="D9171" s="9" t="inlineStr">
        <is>
          <t>Bound</t>
        </is>
      </c>
      <c r="E9171" s="8" t="inlineStr">
        <is>
          <t>Horace Underwood</t>
        </is>
      </c>
      <c r="F9171" s="11" t="n">
        <v>2020</v>
      </c>
      <c r="G9171" s="8" t="inlineStr">
        <is>
          <t>Ferrari</t>
        </is>
      </c>
      <c r="H9171" s="8" t="inlineStr">
        <is>
          <t>296 GTB</t>
        </is>
      </c>
      <c r="I9171" s="8" t="inlineStr">
        <is>
          <t>AS2PVHP6R1A1J06LR</t>
        </is>
      </c>
      <c r="J9171" s="8" t="inlineStr">
        <is>
          <t>03 - Supercar</t>
        </is>
      </c>
      <c r="K9171" s="12" t="n">
        <v>455000</v>
      </c>
      <c r="L9171" s="8" t="inlineStr">
        <is>
          <t>Delaware</t>
        </is>
      </c>
      <c r="M9171" s="13" t="n">
        <v>12340.8</v>
      </c>
      <c r="N9171" s="13" t="n">
        <v>9438.24</v>
      </c>
      <c r="O9171" s="8" t="n"/>
    </row>
    <row r="9172">
      <c r="A9172" s="8" t="inlineStr">
        <is>
          <t>CANON-202606-009181</t>
        </is>
      </c>
      <c r="B9172" s="9" t="inlineStr">
        <is>
          <t>2026-06</t>
        </is>
      </c>
      <c r="C9172" s="10" t="n">
        <v>46201</v>
      </c>
      <c r="D9172" s="9" t="inlineStr">
        <is>
          <t>Bound</t>
        </is>
      </c>
      <c r="E9172" s="8" t="inlineStr">
        <is>
          <t>Horace Delacroix</t>
        </is>
      </c>
      <c r="F9172" s="11" t="n">
        <v>1984</v>
      </c>
      <c r="G9172" s="8" t="inlineStr">
        <is>
          <t>Jaguar</t>
        </is>
      </c>
      <c r="H9172" s="8" t="inlineStr">
        <is>
          <t>E-Type Series 1</t>
        </is>
      </c>
      <c r="I9172" s="8" t="inlineStr">
        <is>
          <t>TR3NXJPJB1UZV7PY9</t>
        </is>
      </c>
      <c r="J9172" s="8" t="inlineStr">
        <is>
          <t>07 - Post-War Classic (1946-1972)</t>
        </is>
      </c>
      <c r="K9172" s="12" t="n">
        <v>500000</v>
      </c>
      <c r="L9172" s="8" t="inlineStr">
        <is>
          <t>Arkansas</t>
        </is>
      </c>
      <c r="M9172" s="13" t="n">
        <v>5598.11</v>
      </c>
      <c r="N9172" s="13" t="n">
        <v>4281.43</v>
      </c>
      <c r="O9172" s="8" t="n"/>
    </row>
    <row r="9173">
      <c r="A9173" s="8" t="inlineStr">
        <is>
          <t>CANON-202606-009183</t>
        </is>
      </c>
      <c r="B9173" s="9" t="inlineStr">
        <is>
          <t>2026-06</t>
        </is>
      </c>
      <c r="C9173" s="10" t="n">
        <v>46200</v>
      </c>
      <c r="D9173" s="9" t="inlineStr">
        <is>
          <t>Bound</t>
        </is>
      </c>
      <c r="E9173" s="8" t="inlineStr">
        <is>
          <t>Marisol Bellandi</t>
        </is>
      </c>
      <c r="F9173" s="11" t="n">
        <v>1979</v>
      </c>
      <c r="G9173" s="8" t="inlineStr">
        <is>
          <t>Ferrari</t>
        </is>
      </c>
      <c r="H9173" s="8" t="inlineStr">
        <is>
          <t>296 GTB</t>
        </is>
      </c>
      <c r="I9173" s="8" t="inlineStr">
        <is>
          <t>6RPDXHB78VSGVA8LC</t>
        </is>
      </c>
      <c r="J9173" s="8" t="inlineStr">
        <is>
          <t>03 - Supercar</t>
        </is>
      </c>
      <c r="K9173" s="12" t="n">
        <v>1940000</v>
      </c>
      <c r="L9173" s="8" t="inlineStr">
        <is>
          <t>Texas</t>
        </is>
      </c>
      <c r="M9173" s="13" t="n">
        <v>33675.47</v>
      </c>
      <c r="N9173" s="13" t="n">
        <v>25755</v>
      </c>
      <c r="O9173" s="8" t="n"/>
    </row>
    <row r="9174">
      <c r="A9174" s="8" t="inlineStr">
        <is>
          <t>CANON-202606-009184</t>
        </is>
      </c>
      <c r="B9174" s="9" t="inlineStr">
        <is>
          <t>2026-06</t>
        </is>
      </c>
      <c r="C9174" s="10" t="n">
        <v>46200</v>
      </c>
      <c r="D9174" s="9" t="inlineStr">
        <is>
          <t>Bound</t>
        </is>
      </c>
      <c r="E9174" s="8" t="inlineStr">
        <is>
          <t>Noor Okonkwo</t>
        </is>
      </c>
      <c r="F9174" s="11" t="n">
        <v>1959</v>
      </c>
      <c r="G9174" s="8" t="inlineStr">
        <is>
          <t>Ferrari</t>
        </is>
      </c>
      <c r="H9174" s="8" t="inlineStr">
        <is>
          <t>SF90 Stradale</t>
        </is>
      </c>
      <c r="I9174" s="8" t="inlineStr">
        <is>
          <t>RPGKRD5K1ER7PBX0W</t>
        </is>
      </c>
      <c r="J9174" s="8" t="inlineStr">
        <is>
          <t>03 - Supercar</t>
        </is>
      </c>
      <c r="K9174" s="12" t="n">
        <v>625000</v>
      </c>
      <c r="L9174" s="8" t="inlineStr">
        <is>
          <t>Michigan</t>
        </is>
      </c>
      <c r="M9174" s="13" t="n">
        <v>17364.39</v>
      </c>
      <c r="N9174" s="13" t="n">
        <v>13280.29</v>
      </c>
      <c r="O9174" s="8" t="n"/>
    </row>
    <row r="9175">
      <c r="A9175" s="8" t="inlineStr">
        <is>
          <t>CANON-202606-009186</t>
        </is>
      </c>
      <c r="B9175" s="9" t="inlineStr">
        <is>
          <t>2026-06</t>
        </is>
      </c>
      <c r="C9175" s="10" t="n">
        <v>46197</v>
      </c>
      <c r="D9175" s="9" t="inlineStr">
        <is>
          <t>Bound</t>
        </is>
      </c>
      <c r="E9175" s="8" t="inlineStr">
        <is>
          <t>Mireille Merriweather</t>
        </is>
      </c>
      <c r="F9175" s="11" t="n">
        <v>1988</v>
      </c>
      <c r="G9175" s="8" t="inlineStr">
        <is>
          <t>Maserati</t>
        </is>
      </c>
      <c r="H9175" s="8" t="inlineStr">
        <is>
          <t>GranTurismo</t>
        </is>
      </c>
      <c r="I9175" s="8" t="inlineStr">
        <is>
          <t>LWWEFMWZG2J6JTZM1</t>
        </is>
      </c>
      <c r="J9175" s="8" t="inlineStr">
        <is>
          <t>02 - Sports / GT</t>
        </is>
      </c>
      <c r="K9175" s="12" t="n">
        <v>280000</v>
      </c>
      <c r="L9175" s="8" t="inlineStr">
        <is>
          <t>New York</t>
        </is>
      </c>
      <c r="M9175" s="13" t="n">
        <v>5071.7</v>
      </c>
      <c r="N9175" s="13" t="n">
        <v>3878.84</v>
      </c>
      <c r="O9175" s="8" t="n"/>
    </row>
    <row r="9176">
      <c r="A9176" s="8" t="inlineStr">
        <is>
          <t>CANON-202606-009188</t>
        </is>
      </c>
      <c r="B9176" s="9" t="inlineStr">
        <is>
          <t>2026-06</t>
        </is>
      </c>
      <c r="C9176" s="10" t="n">
        <v>46188</v>
      </c>
      <c r="D9176" s="9" t="inlineStr">
        <is>
          <t>Bound</t>
        </is>
      </c>
      <c r="E9176" s="8" t="inlineStr">
        <is>
          <t>Anouk Fairweather</t>
        </is>
      </c>
      <c r="F9176" s="11" t="n">
        <v>1987</v>
      </c>
      <c r="G9176" s="8" t="inlineStr">
        <is>
          <t>McLaren</t>
        </is>
      </c>
      <c r="H9176" s="8" t="inlineStr">
        <is>
          <t>750S</t>
        </is>
      </c>
      <c r="I9176" s="8" t="inlineStr">
        <is>
          <t>EKPS7C41WE6SZWBL3</t>
        </is>
      </c>
      <c r="J9176" s="8" t="inlineStr">
        <is>
          <t>03 - Supercar</t>
        </is>
      </c>
      <c r="K9176" s="12" t="n">
        <v>1560000</v>
      </c>
      <c r="L9176" s="8" t="inlineStr">
        <is>
          <t>Nevada</t>
        </is>
      </c>
      <c r="M9176" s="13" t="n">
        <v>27550.19</v>
      </c>
      <c r="N9176" s="13" t="n">
        <v>21070.39</v>
      </c>
      <c r="O9176" s="8" t="n"/>
    </row>
    <row r="9177">
      <c r="A9177" s="8" t="inlineStr">
        <is>
          <t>CANON-202606-009189</t>
        </is>
      </c>
      <c r="B9177" s="9" t="inlineStr">
        <is>
          <t>2026-06</t>
        </is>
      </c>
      <c r="C9177" s="10" t="n">
        <v>46196</v>
      </c>
      <c r="D9177" s="9" t="inlineStr">
        <is>
          <t>Bound</t>
        </is>
      </c>
      <c r="E9177" s="8" t="inlineStr">
        <is>
          <t>Marisol Okonkwo</t>
        </is>
      </c>
      <c r="F9177" s="11" t="n">
        <v>1974</v>
      </c>
      <c r="G9177" s="8" t="inlineStr">
        <is>
          <t>Lamborghini</t>
        </is>
      </c>
      <c r="H9177" s="8" t="inlineStr">
        <is>
          <t>Huracan EVO</t>
        </is>
      </c>
      <c r="I9177" s="8" t="inlineStr">
        <is>
          <t>L7XJ2PBCSGVKE4P12</t>
        </is>
      </c>
      <c r="J9177" s="8" t="inlineStr">
        <is>
          <t>03 - Supercar</t>
        </is>
      </c>
      <c r="K9177" s="12" t="n">
        <v>720000</v>
      </c>
      <c r="L9177" s="8" t="inlineStr">
        <is>
          <t>New York</t>
        </is>
      </c>
      <c r="M9177" s="13" t="n">
        <v>16519.25</v>
      </c>
      <c r="N9177" s="13" t="n">
        <v>12633.92</v>
      </c>
      <c r="O9177" s="8" t="n"/>
    </row>
    <row r="9178">
      <c r="A9178" s="8" t="inlineStr">
        <is>
          <t>CANON-202606-009190</t>
        </is>
      </c>
      <c r="B9178" s="9" t="inlineStr">
        <is>
          <t>2026-06</t>
        </is>
      </c>
      <c r="C9178" s="10" t="n">
        <v>46189</v>
      </c>
      <c r="D9178" s="9" t="inlineStr">
        <is>
          <t>Bound</t>
        </is>
      </c>
      <c r="E9178" s="8" t="inlineStr">
        <is>
          <t>Callum Farkas</t>
        </is>
      </c>
      <c r="F9178" s="11" t="n">
        <v>1979</v>
      </c>
      <c r="G9178" s="8" t="inlineStr">
        <is>
          <t>Bentley</t>
        </is>
      </c>
      <c r="H9178" s="8" t="inlineStr">
        <is>
          <t>Continental GT</t>
        </is>
      </c>
      <c r="I9178" s="8" t="inlineStr">
        <is>
          <t>PSG87H6M7SEDXB30W</t>
        </is>
      </c>
      <c r="J9178" s="8" t="inlineStr">
        <is>
          <t>02 - Sports / GT</t>
        </is>
      </c>
      <c r="K9178" s="12" t="n">
        <v>345000</v>
      </c>
      <c r="L9178" s="8" t="inlineStr">
        <is>
          <t>West Virginia</t>
        </is>
      </c>
      <c r="M9178" s="13" t="n">
        <v>6493.16</v>
      </c>
      <c r="N9178" s="13" t="n">
        <v>4965.97</v>
      </c>
      <c r="O9178" s="8" t="n"/>
    </row>
    <row r="9179">
      <c r="A9179" s="8" t="inlineStr">
        <is>
          <t>CANON-202606-009191</t>
        </is>
      </c>
      <c r="B9179" s="9" t="inlineStr">
        <is>
          <t>2026-06</t>
        </is>
      </c>
      <c r="C9179" s="10" t="n">
        <v>46200</v>
      </c>
      <c r="D9179" s="9" t="inlineStr">
        <is>
          <t>Bound</t>
        </is>
      </c>
      <c r="E9179" s="8" t="inlineStr">
        <is>
          <t>Saoirse Farkas</t>
        </is>
      </c>
      <c r="F9179" s="11" t="n">
        <v>1989</v>
      </c>
      <c r="G9179" s="8" t="inlineStr">
        <is>
          <t>Porsche</t>
        </is>
      </c>
      <c r="H9179" s="8" t="inlineStr">
        <is>
          <t>911 Turbo S</t>
        </is>
      </c>
      <c r="I9179" s="8" t="inlineStr">
        <is>
          <t>AM21PP7C6AG8DZTHJ</t>
        </is>
      </c>
      <c r="J9179" s="8" t="inlineStr">
        <is>
          <t>02 - Sports / GT</t>
        </is>
      </c>
      <c r="K9179" s="12" t="n">
        <v>280000</v>
      </c>
      <c r="L9179" s="8" t="inlineStr">
        <is>
          <t>Florida</t>
        </is>
      </c>
      <c r="M9179" s="13" t="n">
        <v>5626.42</v>
      </c>
      <c r="N9179" s="13" t="n">
        <v>4303.09</v>
      </c>
      <c r="O9179" s="8" t="n"/>
    </row>
    <row r="9180">
      <c r="A9180" s="8" t="inlineStr">
        <is>
          <t>CANON-202606-009192</t>
        </is>
      </c>
      <c r="B9180" s="9" t="inlineStr">
        <is>
          <t>2026-06</t>
        </is>
      </c>
      <c r="C9180" s="10" t="n">
        <v>46198</v>
      </c>
      <c r="D9180" s="9" t="inlineStr">
        <is>
          <t>Bound</t>
        </is>
      </c>
      <c r="E9180" s="8" t="inlineStr">
        <is>
          <t>Aurelio Merriweather</t>
        </is>
      </c>
      <c r="F9180" s="11" t="n">
        <v>2022</v>
      </c>
      <c r="G9180" s="8" t="inlineStr">
        <is>
          <t>Mercedes-Benz</t>
        </is>
      </c>
      <c r="H9180" s="8" t="inlineStr">
        <is>
          <t>AMG GT</t>
        </is>
      </c>
      <c r="I9180" s="8" t="inlineStr">
        <is>
          <t>T8WUD2D9SV2W3LS55</t>
        </is>
      </c>
      <c r="J9180" s="8" t="inlineStr">
        <is>
          <t>02 - Sports / GT</t>
        </is>
      </c>
      <c r="K9180" s="12" t="n">
        <v>905000</v>
      </c>
      <c r="L9180" s="8" t="inlineStr">
        <is>
          <t>Rhode Island</t>
        </is>
      </c>
      <c r="M9180" s="13" t="n">
        <v>15205.71</v>
      </c>
      <c r="N9180" s="13" t="n">
        <v>11629.33</v>
      </c>
      <c r="O9180" s="8" t="n"/>
    </row>
    <row r="9181">
      <c r="A9181" s="8" t="inlineStr">
        <is>
          <t>CANON-202606-009193</t>
        </is>
      </c>
      <c r="B9181" s="9" t="inlineStr">
        <is>
          <t>2026-06</t>
        </is>
      </c>
      <c r="C9181" s="10" t="n">
        <v>46182</v>
      </c>
      <c r="D9181" s="9" t="inlineStr">
        <is>
          <t>Bound</t>
        </is>
      </c>
      <c r="E9181" s="8" t="inlineStr">
        <is>
          <t>Lorenzo Vandermeer</t>
        </is>
      </c>
      <c r="F9181" s="11" t="n">
        <v>1973</v>
      </c>
      <c r="G9181" s="8" t="inlineStr">
        <is>
          <t>Maserati</t>
        </is>
      </c>
      <c r="H9181" s="8" t="inlineStr">
        <is>
          <t>GranTurismo</t>
        </is>
      </c>
      <c r="I9181" s="8" t="inlineStr">
        <is>
          <t>FC8J2EH1ESAH8V66X</t>
        </is>
      </c>
      <c r="J9181" s="8" t="inlineStr">
        <is>
          <t>02 - Sports / GT</t>
        </is>
      </c>
      <c r="K9181" s="12" t="n">
        <v>630000</v>
      </c>
      <c r="L9181" s="8" t="inlineStr">
        <is>
          <t>Connecticut</t>
        </is>
      </c>
      <c r="M9181" s="13" t="n">
        <v>8653.58</v>
      </c>
      <c r="N9181" s="13" t="n">
        <v>6618.26</v>
      </c>
      <c r="O9181" s="8" t="n"/>
    </row>
    <row r="9182">
      <c r="A9182" s="8" t="inlineStr">
        <is>
          <t>CANON-202606-009194</t>
        </is>
      </c>
      <c r="B9182" s="9" t="inlineStr">
        <is>
          <t>2026-06</t>
        </is>
      </c>
      <c r="C9182" s="10" t="n">
        <v>46195</v>
      </c>
      <c r="D9182" s="9" t="inlineStr">
        <is>
          <t>Bound</t>
        </is>
      </c>
      <c r="E9182" s="8" t="inlineStr">
        <is>
          <t>Beatrix Rourke</t>
        </is>
      </c>
      <c r="F9182" s="11" t="n">
        <v>1972</v>
      </c>
      <c r="G9182" s="8" t="inlineStr">
        <is>
          <t>Icon</t>
        </is>
      </c>
      <c r="H9182" s="8" t="inlineStr">
        <is>
          <t>Derelict</t>
        </is>
      </c>
      <c r="I9182" s="8" t="inlineStr">
        <is>
          <t>DR11KNGJUR6LK2ZCZ</t>
        </is>
      </c>
      <c r="J9182" s="8" t="inlineStr">
        <is>
          <t>11 - Restomod / Coachbuilt / Bespoke</t>
        </is>
      </c>
      <c r="K9182" s="12" t="n">
        <v>1055000</v>
      </c>
      <c r="L9182" s="8" t="inlineStr">
        <is>
          <t>Florida</t>
        </is>
      </c>
      <c r="M9182" s="13" t="n">
        <v>19220.91</v>
      </c>
      <c r="N9182" s="13" t="n">
        <v>14700.15</v>
      </c>
      <c r="O9182" s="8" t="n"/>
    </row>
    <row r="9183">
      <c r="A9183" s="8" t="inlineStr">
        <is>
          <t>CANON-202606-009196</t>
        </is>
      </c>
      <c r="B9183" s="9" t="inlineStr">
        <is>
          <t>2026-06</t>
        </is>
      </c>
      <c r="C9183" s="10" t="n">
        <v>46179</v>
      </c>
      <c r="D9183" s="9" t="inlineStr">
        <is>
          <t>Bound</t>
        </is>
      </c>
      <c r="E9183" s="8" t="inlineStr">
        <is>
          <t>Callum Harrington</t>
        </is>
      </c>
      <c r="F9183" s="11" t="n">
        <v>1972</v>
      </c>
      <c r="G9183" s="8" t="inlineStr">
        <is>
          <t>BMW</t>
        </is>
      </c>
      <c r="H9183" s="8" t="inlineStr">
        <is>
          <t>M8 Competition</t>
        </is>
      </c>
      <c r="I9183" s="8" t="inlineStr">
        <is>
          <t>90MS23EB2DB3R4GR1</t>
        </is>
      </c>
      <c r="J9183" s="8" t="inlineStr">
        <is>
          <t>02 - Sports / GT</t>
        </is>
      </c>
      <c r="K9183" s="12" t="n">
        <v>405000</v>
      </c>
      <c r="L9183" s="8" t="inlineStr">
        <is>
          <t>Pennsylvania</t>
        </is>
      </c>
      <c r="M9183" s="13" t="n">
        <v>5731.13</v>
      </c>
      <c r="N9183" s="13" t="n">
        <v>4383.17</v>
      </c>
      <c r="O9183" s="8" t="n"/>
    </row>
    <row r="9184">
      <c r="A9184" s="8" t="inlineStr">
        <is>
          <t>CANON-202606-009197</t>
        </is>
      </c>
      <c r="B9184" s="9" t="inlineStr">
        <is>
          <t>2026-06</t>
        </is>
      </c>
      <c r="C9184" s="10" t="n">
        <v>46189</v>
      </c>
      <c r="D9184" s="9" t="inlineStr">
        <is>
          <t>Bound</t>
        </is>
      </c>
      <c r="E9184" s="8" t="inlineStr">
        <is>
          <t>Priya Montoya</t>
        </is>
      </c>
      <c r="F9184" s="11" t="n">
        <v>1963</v>
      </c>
      <c r="G9184" s="8" t="inlineStr">
        <is>
          <t>Bentley</t>
        </is>
      </c>
      <c r="H9184" s="8" t="inlineStr">
        <is>
          <t>Continental GT</t>
        </is>
      </c>
      <c r="I9184" s="8" t="inlineStr">
        <is>
          <t>1EHNHP6KFDV4PX8ZD</t>
        </is>
      </c>
      <c r="J9184" s="8" t="inlineStr">
        <is>
          <t>02 - Sports / GT</t>
        </is>
      </c>
      <c r="K9184" s="12" t="n">
        <v>530000</v>
      </c>
      <c r="L9184" s="8" t="inlineStr">
        <is>
          <t>Pennsylvania</t>
        </is>
      </c>
      <c r="M9184" s="13" t="n">
        <v>6500</v>
      </c>
      <c r="N9184" s="13" t="n">
        <v>4971.2</v>
      </c>
      <c r="O9184" s="8" t="n"/>
    </row>
    <row r="9185">
      <c r="A9185" s="8" t="inlineStr">
        <is>
          <t>CANON-202606-009198</t>
        </is>
      </c>
      <c r="B9185" s="9" t="inlineStr">
        <is>
          <t>2026-06</t>
        </is>
      </c>
      <c r="C9185" s="10" t="n">
        <v>46190</v>
      </c>
      <c r="D9185" s="9" t="inlineStr">
        <is>
          <t>Bound</t>
        </is>
      </c>
      <c r="E9185" s="8" t="inlineStr">
        <is>
          <t>Ingrid Castellanos</t>
        </is>
      </c>
      <c r="F9185" s="11" t="n">
        <v>1969</v>
      </c>
      <c r="G9185" s="8" t="inlineStr">
        <is>
          <t>Maserati</t>
        </is>
      </c>
      <c r="H9185" s="8" t="inlineStr">
        <is>
          <t>GranTurismo</t>
        </is>
      </c>
      <c r="I9185" s="8" t="inlineStr">
        <is>
          <t>LBY4Y7B5TKEBLCAM4</t>
        </is>
      </c>
      <c r="J9185" s="8" t="inlineStr">
        <is>
          <t>02 - Sports / GT</t>
        </is>
      </c>
      <c r="K9185" s="12" t="n">
        <v>1925000</v>
      </c>
      <c r="L9185" s="8" t="inlineStr">
        <is>
          <t>Hawaii</t>
        </is>
      </c>
      <c r="M9185" s="13" t="n">
        <v>25969.34</v>
      </c>
      <c r="N9185" s="13" t="n">
        <v>19861.35</v>
      </c>
      <c r="O9185" s="8" t="n"/>
    </row>
    <row r="9186">
      <c r="A9186" s="8" t="inlineStr">
        <is>
          <t>CANON-202606-009199</t>
        </is>
      </c>
      <c r="B9186" s="9" t="inlineStr">
        <is>
          <t>2026-06</t>
        </is>
      </c>
      <c r="C9186" s="10" t="n">
        <v>46193</v>
      </c>
      <c r="D9186" s="9" t="inlineStr">
        <is>
          <t>Bound</t>
        </is>
      </c>
      <c r="E9186" s="8" t="inlineStr">
        <is>
          <t>Delphine Underwood</t>
        </is>
      </c>
      <c r="F9186" s="11" t="n">
        <v>1960</v>
      </c>
      <c r="G9186" s="8" t="inlineStr">
        <is>
          <t>Mercedes-Benz</t>
        </is>
      </c>
      <c r="H9186" s="8" t="inlineStr">
        <is>
          <t>AMG GT</t>
        </is>
      </c>
      <c r="I9186" s="8" t="inlineStr">
        <is>
          <t>149DXU2LVAXGC5U5L</t>
        </is>
      </c>
      <c r="J9186" s="8" t="inlineStr">
        <is>
          <t>02 - Sports / GT</t>
        </is>
      </c>
      <c r="K9186" s="12" t="n">
        <v>225000</v>
      </c>
      <c r="L9186" s="8" t="inlineStr">
        <is>
          <t>Massachusetts</t>
        </is>
      </c>
      <c r="M9186" s="13" t="n">
        <v>4882.08</v>
      </c>
      <c r="N9186" s="13" t="n">
        <v>3733.81</v>
      </c>
      <c r="O9186" s="8" t="n"/>
    </row>
    <row r="9187">
      <c r="A9187" s="8" t="inlineStr">
        <is>
          <t>CANON-202606-009201</t>
        </is>
      </c>
      <c r="B9187" s="9" t="inlineStr">
        <is>
          <t>2026-06</t>
        </is>
      </c>
      <c r="C9187" s="10" t="n">
        <v>46176</v>
      </c>
      <c r="D9187" s="9" t="inlineStr">
        <is>
          <t>Bound</t>
        </is>
      </c>
      <c r="E9187" s="8" t="inlineStr">
        <is>
          <t>Callum Harrington</t>
        </is>
      </c>
      <c r="F9187" s="11" t="n">
        <v>1983</v>
      </c>
      <c r="G9187" s="8" t="inlineStr">
        <is>
          <t>Bentley</t>
        </is>
      </c>
      <c r="H9187" s="8" t="inlineStr">
        <is>
          <t>Continental GT</t>
        </is>
      </c>
      <c r="I9187" s="8" t="inlineStr">
        <is>
          <t>16TJZJ30V6UX8UZ9T</t>
        </is>
      </c>
      <c r="J9187" s="8" t="inlineStr">
        <is>
          <t>02 - Sports / GT</t>
        </is>
      </c>
      <c r="K9187" s="12" t="n">
        <v>910000</v>
      </c>
      <c r="L9187" s="8" t="inlineStr">
        <is>
          <t>Pennsylvania</t>
        </is>
      </c>
      <c r="M9187" s="13" t="n">
        <v>11160.38</v>
      </c>
      <c r="N9187" s="13" t="n">
        <v>8535.459999999999</v>
      </c>
      <c r="O9187" s="8" t="n"/>
    </row>
    <row r="9188">
      <c r="A9188" s="8" t="inlineStr">
        <is>
          <t>CANON-202606-009202</t>
        </is>
      </c>
      <c r="B9188" s="9" t="inlineStr">
        <is>
          <t>2026-06</t>
        </is>
      </c>
      <c r="C9188" s="10" t="n">
        <v>46198</v>
      </c>
      <c r="D9188" s="9" t="inlineStr">
        <is>
          <t>Bound</t>
        </is>
      </c>
      <c r="E9188" s="8" t="inlineStr">
        <is>
          <t>Ottilie Vandermeer</t>
        </is>
      </c>
      <c r="F9188" s="11" t="n">
        <v>1986</v>
      </c>
      <c r="G9188" s="8" t="inlineStr">
        <is>
          <t>BMW</t>
        </is>
      </c>
      <c r="H9188" s="8" t="inlineStr">
        <is>
          <t>M8 Competition</t>
        </is>
      </c>
      <c r="I9188" s="8" t="inlineStr">
        <is>
          <t>8X9TLM45YSPHA68GW</t>
        </is>
      </c>
      <c r="J9188" s="8" t="inlineStr">
        <is>
          <t>02 - Sports / GT</t>
        </is>
      </c>
      <c r="K9188" s="12" t="n">
        <v>980000</v>
      </c>
      <c r="L9188" s="8" t="inlineStr">
        <is>
          <t>New York</t>
        </is>
      </c>
      <c r="M9188" s="13" t="n">
        <v>15384.15</v>
      </c>
      <c r="N9188" s="13" t="n">
        <v>11765.8</v>
      </c>
      <c r="O9188" s="8" t="n"/>
    </row>
    <row r="9189">
      <c r="A9189" s="8" t="inlineStr">
        <is>
          <t>CANON-202606-009203</t>
        </is>
      </c>
      <c r="B9189" s="9" t="inlineStr">
        <is>
          <t>2026-06</t>
        </is>
      </c>
      <c r="C9189" s="10" t="n">
        <v>46201</v>
      </c>
      <c r="D9189" s="9" t="inlineStr">
        <is>
          <t>Bound</t>
        </is>
      </c>
      <c r="E9189" s="8" t="inlineStr">
        <is>
          <t>Priya Chattopadhyay</t>
        </is>
      </c>
      <c r="F9189" s="11" t="n">
        <v>1961</v>
      </c>
      <c r="G9189" s="8" t="inlineStr">
        <is>
          <t>Porsche</t>
        </is>
      </c>
      <c r="H9189" s="8" t="inlineStr">
        <is>
          <t>911 Turbo S</t>
        </is>
      </c>
      <c r="I9189" s="8" t="inlineStr">
        <is>
          <t>Z29H83GN7BDX5GG8B</t>
        </is>
      </c>
      <c r="J9189" s="8" t="inlineStr">
        <is>
          <t>02 - Sports / GT</t>
        </is>
      </c>
      <c r="K9189" s="12" t="n">
        <v>665000</v>
      </c>
      <c r="L9189" s="8" t="inlineStr">
        <is>
          <t>Ohio</t>
        </is>
      </c>
      <c r="M9189" s="13" t="n">
        <v>11336.37</v>
      </c>
      <c r="N9189" s="13" t="n">
        <v>8670.059999999999</v>
      </c>
      <c r="O9189" s="8" t="n"/>
    </row>
    <row r="9190">
      <c r="A9190" s="8" t="inlineStr">
        <is>
          <t>CANON-202606-009204</t>
        </is>
      </c>
      <c r="B9190" s="9" t="inlineStr">
        <is>
          <t>2026-06</t>
        </is>
      </c>
      <c r="C9190" s="10" t="n">
        <v>46201</v>
      </c>
      <c r="D9190" s="9" t="inlineStr">
        <is>
          <t>Bound</t>
        </is>
      </c>
      <c r="E9190" s="8" t="inlineStr">
        <is>
          <t>Mireille Larsson</t>
        </is>
      </c>
      <c r="F9190" s="11" t="n">
        <v>1972</v>
      </c>
      <c r="G9190" s="8" t="inlineStr">
        <is>
          <t>Aston Martin</t>
        </is>
      </c>
      <c r="H9190" s="8" t="inlineStr">
        <is>
          <t>DB12</t>
        </is>
      </c>
      <c r="I9190" s="8" t="inlineStr">
        <is>
          <t>0RRZT2F9SPUK8YWBZ</t>
        </is>
      </c>
      <c r="J9190" s="8" t="inlineStr">
        <is>
          <t>02 - Sports / GT</t>
        </is>
      </c>
      <c r="K9190" s="12" t="n">
        <v>485000</v>
      </c>
      <c r="L9190" s="8" t="inlineStr">
        <is>
          <t>Hawaii</t>
        </is>
      </c>
      <c r="M9190" s="13" t="n">
        <v>8922.17</v>
      </c>
      <c r="N9190" s="13" t="n">
        <v>6823.68</v>
      </c>
      <c r="O9190" s="8" t="n"/>
    </row>
    <row r="9191">
      <c r="A9191" s="8" t="inlineStr">
        <is>
          <t>CANON-202606-009205</t>
        </is>
      </c>
      <c r="B9191" s="9" t="inlineStr">
        <is>
          <t>2026-06</t>
        </is>
      </c>
      <c r="C9191" s="10" t="n">
        <v>46184</v>
      </c>
      <c r="D9191" s="9" t="inlineStr">
        <is>
          <t>Bound</t>
        </is>
      </c>
      <c r="E9191" s="8" t="inlineStr">
        <is>
          <t>Delphine Bellandi</t>
        </is>
      </c>
      <c r="F9191" s="11" t="n">
        <v>1995</v>
      </c>
      <c r="G9191" s="8" t="inlineStr">
        <is>
          <t>Mercedes-Benz</t>
        </is>
      </c>
      <c r="H9191" s="8" t="inlineStr">
        <is>
          <t>AMG GT</t>
        </is>
      </c>
      <c r="I9191" s="8" t="inlineStr">
        <is>
          <t>F5JM9GPDTEX7AZ2FY</t>
        </is>
      </c>
      <c r="J9191" s="8" t="inlineStr">
        <is>
          <t>02 - Sports / GT</t>
        </is>
      </c>
      <c r="K9191" s="12" t="n">
        <v>315000</v>
      </c>
      <c r="L9191" s="8" t="inlineStr">
        <is>
          <t>South Dakota</t>
        </is>
      </c>
      <c r="M9191" s="13" t="n">
        <v>4947.88</v>
      </c>
      <c r="N9191" s="13" t="n">
        <v>3784.14</v>
      </c>
      <c r="O9191" s="8" t="n"/>
    </row>
    <row r="9192">
      <c r="A9192" s="8" t="inlineStr">
        <is>
          <t>CANON-202606-009208</t>
        </is>
      </c>
      <c r="B9192" s="9" t="inlineStr">
        <is>
          <t>2026-06</t>
        </is>
      </c>
      <c r="C9192" s="10" t="n">
        <v>46203</v>
      </c>
      <c r="D9192" s="9" t="inlineStr">
        <is>
          <t>Bound</t>
        </is>
      </c>
      <c r="E9192" s="8" t="inlineStr">
        <is>
          <t>Mireille Blackwood</t>
        </is>
      </c>
      <c r="F9192" s="11" t="n">
        <v>1974</v>
      </c>
      <c r="G9192" s="8" t="inlineStr">
        <is>
          <t>Bentley</t>
        </is>
      </c>
      <c r="H9192" s="8" t="inlineStr">
        <is>
          <t>Continental GT</t>
        </is>
      </c>
      <c r="I9192" s="8" t="inlineStr">
        <is>
          <t>VG7745FC5WKDZPAJS</t>
        </is>
      </c>
      <c r="J9192" s="8" t="inlineStr">
        <is>
          <t>02 - Sports / GT</t>
        </is>
      </c>
      <c r="K9192" s="12" t="n">
        <v>665000</v>
      </c>
      <c r="L9192" s="8" t="inlineStr">
        <is>
          <t>Oregon</t>
        </is>
      </c>
      <c r="M9192" s="13" t="n">
        <v>9215.9</v>
      </c>
      <c r="N9192" s="13" t="n">
        <v>7048.32</v>
      </c>
      <c r="O9192" s="8" t="n"/>
    </row>
    <row r="9193">
      <c r="A9193" s="8" t="inlineStr">
        <is>
          <t>CANON-202606-009209</t>
        </is>
      </c>
      <c r="B9193" s="9" t="inlineStr">
        <is>
          <t>2026-06</t>
        </is>
      </c>
      <c r="C9193" s="10" t="n">
        <v>46200</v>
      </c>
      <c r="D9193" s="9" t="inlineStr">
        <is>
          <t>Bound</t>
        </is>
      </c>
      <c r="E9193" s="8" t="inlineStr">
        <is>
          <t>Mireille Harrington</t>
        </is>
      </c>
      <c r="F9193" s="11" t="n">
        <v>2006</v>
      </c>
      <c r="G9193" s="8" t="inlineStr">
        <is>
          <t>Bentley</t>
        </is>
      </c>
      <c r="H9193" s="8" t="inlineStr">
        <is>
          <t>Continental GT</t>
        </is>
      </c>
      <c r="I9193" s="8" t="inlineStr">
        <is>
          <t>FAXG56JC47MEELF40</t>
        </is>
      </c>
      <c r="J9193" s="8" t="inlineStr">
        <is>
          <t>02 - Sports / GT</t>
        </is>
      </c>
      <c r="K9193" s="12" t="n">
        <v>855000</v>
      </c>
      <c r="L9193" s="8" t="inlineStr">
        <is>
          <t>Ohio</t>
        </is>
      </c>
      <c r="M9193" s="13" t="n">
        <v>14575.33</v>
      </c>
      <c r="N9193" s="13" t="n">
        <v>11147.21</v>
      </c>
      <c r="O9193" s="8" t="n"/>
    </row>
    <row r="9194">
      <c r="A9194" s="8" t="inlineStr">
        <is>
          <t>CANON-202606-009210</t>
        </is>
      </c>
      <c r="B9194" s="9" t="inlineStr">
        <is>
          <t>2026-06</t>
        </is>
      </c>
      <c r="C9194" s="10" t="n">
        <v>46202</v>
      </c>
      <c r="D9194" s="9" t="inlineStr">
        <is>
          <t>Bound</t>
        </is>
      </c>
      <c r="E9194" s="8" t="inlineStr">
        <is>
          <t>Beatrix Nakashima</t>
        </is>
      </c>
      <c r="F9194" s="11" t="n">
        <v>1955</v>
      </c>
      <c r="G9194" s="8" t="inlineStr">
        <is>
          <t>Mercedes-Benz</t>
        </is>
      </c>
      <c r="H9194" s="8" t="inlineStr">
        <is>
          <t>AMG GT</t>
        </is>
      </c>
      <c r="I9194" s="8" t="inlineStr">
        <is>
          <t>WSXX1WBVCNC4S9PYC</t>
        </is>
      </c>
      <c r="J9194" s="8" t="inlineStr">
        <is>
          <t>02 - Sports / GT</t>
        </is>
      </c>
      <c r="K9194" s="12" t="n">
        <v>835000</v>
      </c>
      <c r="L9194" s="8" t="inlineStr">
        <is>
          <t>Texas</t>
        </is>
      </c>
      <c r="M9194" s="13" t="n">
        <v>11776.65</v>
      </c>
      <c r="N9194" s="13" t="n">
        <v>9006.780000000001</v>
      </c>
      <c r="O9194" s="8" t="n"/>
    </row>
    <row r="9195">
      <c r="A9195" s="8" t="inlineStr">
        <is>
          <t>CANON-202606-009211</t>
        </is>
      </c>
      <c r="B9195" s="9" t="inlineStr">
        <is>
          <t>2026-06</t>
        </is>
      </c>
      <c r="C9195" s="10" t="n">
        <v>46188</v>
      </c>
      <c r="D9195" s="9" t="inlineStr">
        <is>
          <t>Bound</t>
        </is>
      </c>
      <c r="E9195" s="8" t="inlineStr">
        <is>
          <t>Thaddeus Thistlewood</t>
        </is>
      </c>
      <c r="F9195" s="11" t="n">
        <v>1999</v>
      </c>
      <c r="G9195" s="8" t="inlineStr">
        <is>
          <t>Aston Martin</t>
        </is>
      </c>
      <c r="H9195" s="8" t="inlineStr">
        <is>
          <t>DB5</t>
        </is>
      </c>
      <c r="I9195" s="8" t="inlineStr">
        <is>
          <t>HWMESGS9V087DXMZV</t>
        </is>
      </c>
      <c r="J9195" s="8" t="inlineStr">
        <is>
          <t>07 - Post-War Classic (1946-1972)</t>
        </is>
      </c>
      <c r="K9195" s="12" t="n">
        <v>555000</v>
      </c>
      <c r="L9195" s="8" t="inlineStr">
        <is>
          <t>New Jersey</t>
        </is>
      </c>
      <c r="M9195" s="13" t="n">
        <v>4097.58</v>
      </c>
      <c r="N9195" s="13" t="n">
        <v>3133.83</v>
      </c>
      <c r="O9195" s="8" t="n"/>
    </row>
    <row r="9196">
      <c r="A9196" s="8" t="inlineStr">
        <is>
          <t>CANON-202606-009212</t>
        </is>
      </c>
      <c r="B9196" s="9" t="inlineStr">
        <is>
          <t>2026-06</t>
        </is>
      </c>
      <c r="C9196" s="10" t="n">
        <v>46197</v>
      </c>
      <c r="D9196" s="9" t="inlineStr">
        <is>
          <t>Bound</t>
        </is>
      </c>
      <c r="E9196" s="8" t="inlineStr">
        <is>
          <t>Lorenzo Whitlock</t>
        </is>
      </c>
      <c r="F9196" s="11" t="n">
        <v>2016</v>
      </c>
      <c r="G9196" s="8" t="inlineStr">
        <is>
          <t>Maserati</t>
        </is>
      </c>
      <c r="H9196" s="8" t="inlineStr">
        <is>
          <t>GranTurismo</t>
        </is>
      </c>
      <c r="I9196" s="8" t="inlineStr">
        <is>
          <t>56VD4F30L9EGV8FRY</t>
        </is>
      </c>
      <c r="J9196" s="8" t="inlineStr">
        <is>
          <t>02 - Sports / GT</t>
        </is>
      </c>
      <c r="K9196" s="12" t="n">
        <v>410000</v>
      </c>
      <c r="L9196" s="8" t="inlineStr">
        <is>
          <t>Nebraska</t>
        </is>
      </c>
      <c r="M9196" s="13" t="n">
        <v>7542.45</v>
      </c>
      <c r="N9196" s="13" t="n">
        <v>5768.47</v>
      </c>
      <c r="O9196" s="8" t="n"/>
    </row>
    <row r="9197">
      <c r="A9197" s="8" t="inlineStr">
        <is>
          <t>CANON-202606-009213</t>
        </is>
      </c>
      <c r="B9197" s="9" t="inlineStr">
        <is>
          <t>2026-06</t>
        </is>
      </c>
      <c r="C9197" s="10" t="n">
        <v>46179</v>
      </c>
      <c r="D9197" s="9" t="inlineStr">
        <is>
          <t>Bound</t>
        </is>
      </c>
      <c r="E9197" s="8" t="inlineStr">
        <is>
          <t>Beatrix Bellandi</t>
        </is>
      </c>
      <c r="F9197" s="11" t="n">
        <v>2022</v>
      </c>
      <c r="G9197" s="8" t="inlineStr">
        <is>
          <t>Mercedes-Benz</t>
        </is>
      </c>
      <c r="H9197" s="8" t="inlineStr">
        <is>
          <t>AMG GT</t>
        </is>
      </c>
      <c r="I9197" s="8" t="inlineStr">
        <is>
          <t>JPNXYB6GYSRSJ5WG7</t>
        </is>
      </c>
      <c r="J9197" s="8" t="inlineStr">
        <is>
          <t>02 - Sports / GT</t>
        </is>
      </c>
      <c r="K9197" s="12" t="n">
        <v>1950000</v>
      </c>
      <c r="L9197" s="8" t="inlineStr">
        <is>
          <t>Michigan</t>
        </is>
      </c>
      <c r="M9197" s="13" t="n">
        <v>31365.57</v>
      </c>
      <c r="N9197" s="13" t="n">
        <v>23988.39</v>
      </c>
      <c r="O9197" s="8" t="n"/>
    </row>
    <row r="9198">
      <c r="A9198" s="8" t="inlineStr">
        <is>
          <t>CANON-202606-009215</t>
        </is>
      </c>
      <c r="B9198" s="9" t="inlineStr">
        <is>
          <t>2026-06</t>
        </is>
      </c>
      <c r="C9198" s="10" t="n">
        <v>46191</v>
      </c>
      <c r="D9198" s="9" t="inlineStr">
        <is>
          <t>Bound</t>
        </is>
      </c>
      <c r="E9198" s="8" t="inlineStr">
        <is>
          <t>Ottilie Chattopadhyay</t>
        </is>
      </c>
      <c r="F9198" s="11" t="n">
        <v>1969</v>
      </c>
      <c r="G9198" s="8" t="inlineStr">
        <is>
          <t>Ferrari</t>
        </is>
      </c>
      <c r="H9198" s="8" t="inlineStr">
        <is>
          <t>296 GTB</t>
        </is>
      </c>
      <c r="I9198" s="8" t="inlineStr">
        <is>
          <t>3CHBZU7WPT3RGSDGZ</t>
        </is>
      </c>
      <c r="J9198" s="8" t="inlineStr">
        <is>
          <t>03 - Supercar</t>
        </is>
      </c>
      <c r="K9198" s="12" t="n">
        <v>635000</v>
      </c>
      <c r="L9198" s="8" t="inlineStr">
        <is>
          <t>Colorado</t>
        </is>
      </c>
      <c r="M9198" s="13" t="n">
        <v>12520.28</v>
      </c>
      <c r="N9198" s="13" t="n">
        <v>9575.51</v>
      </c>
      <c r="O9198" s="8" t="n"/>
    </row>
    <row r="9199">
      <c r="A9199" s="8" t="inlineStr">
        <is>
          <t>CANON-202606-009216</t>
        </is>
      </c>
      <c r="B9199" s="9" t="inlineStr">
        <is>
          <t>2026-06</t>
        </is>
      </c>
      <c r="C9199" s="10" t="n">
        <v>46184</v>
      </c>
      <c r="D9199" s="9" t="inlineStr">
        <is>
          <t>Bound</t>
        </is>
      </c>
      <c r="E9199" s="8" t="inlineStr">
        <is>
          <t>Delphine Kingsford</t>
        </is>
      </c>
      <c r="F9199" s="11" t="n">
        <v>1984</v>
      </c>
      <c r="G9199" s="8" t="inlineStr">
        <is>
          <t>Maserati</t>
        </is>
      </c>
      <c r="H9199" s="8" t="inlineStr">
        <is>
          <t>GranTurismo</t>
        </is>
      </c>
      <c r="I9199" s="8" t="inlineStr">
        <is>
          <t>TM3YJC1LAZGCR9SJH</t>
        </is>
      </c>
      <c r="J9199" s="8" t="inlineStr">
        <is>
          <t>02 - Sports / GT</t>
        </is>
      </c>
      <c r="K9199" s="12" t="n">
        <v>295000</v>
      </c>
      <c r="L9199" s="8" t="inlineStr">
        <is>
          <t>Texas</t>
        </is>
      </c>
      <c r="M9199" s="13" t="n">
        <v>4800.71</v>
      </c>
      <c r="N9199" s="13" t="n">
        <v>3671.58</v>
      </c>
      <c r="O9199" s="8" t="n"/>
    </row>
    <row r="9200">
      <c r="A9200" s="8" t="inlineStr">
        <is>
          <t>CANON-202606-009217</t>
        </is>
      </c>
      <c r="B9200" s="9" t="inlineStr">
        <is>
          <t>2026-06</t>
        </is>
      </c>
      <c r="C9200" s="10" t="n">
        <v>46175</v>
      </c>
      <c r="D9200" s="9" t="inlineStr">
        <is>
          <t>Bound</t>
        </is>
      </c>
      <c r="E9200" s="8" t="inlineStr">
        <is>
          <t>Priya Underwood</t>
        </is>
      </c>
      <c r="F9200" s="11" t="n">
        <v>1991</v>
      </c>
      <c r="G9200" s="8" t="inlineStr">
        <is>
          <t>Lamborghini</t>
        </is>
      </c>
      <c r="H9200" s="8" t="inlineStr">
        <is>
          <t>Huracan EVO</t>
        </is>
      </c>
      <c r="I9200" s="8" t="inlineStr">
        <is>
          <t>6UJRY1HU2LJLWHJEJ</t>
        </is>
      </c>
      <c r="J9200" s="8" t="inlineStr">
        <is>
          <t>03 - Supercar</t>
        </is>
      </c>
      <c r="K9200" s="12" t="n">
        <v>635000</v>
      </c>
      <c r="L9200" s="8" t="inlineStr">
        <is>
          <t>Texas</t>
        </is>
      </c>
      <c r="M9200" s="13" t="n">
        <v>13089.39</v>
      </c>
      <c r="N9200" s="13" t="n">
        <v>10010.77</v>
      </c>
      <c r="O9200" s="8" t="n"/>
    </row>
    <row r="9201">
      <c r="A9201" s="8" t="inlineStr">
        <is>
          <t>CANON-202606-009218</t>
        </is>
      </c>
      <c r="B9201" s="9" t="inlineStr">
        <is>
          <t>2026-06</t>
        </is>
      </c>
      <c r="C9201" s="10" t="n">
        <v>46200</v>
      </c>
      <c r="D9201" s="9" t="inlineStr">
        <is>
          <t>Bound</t>
        </is>
      </c>
      <c r="E9201" s="8" t="inlineStr">
        <is>
          <t>Priya Vandermeer</t>
        </is>
      </c>
      <c r="F9201" s="11" t="n">
        <v>1962</v>
      </c>
      <c r="G9201" s="8" t="inlineStr">
        <is>
          <t>Maserati</t>
        </is>
      </c>
      <c r="H9201" s="8" t="inlineStr">
        <is>
          <t>GranTurismo</t>
        </is>
      </c>
      <c r="I9201" s="8" t="inlineStr">
        <is>
          <t>TSPBYESZN8ZVJWFYV</t>
        </is>
      </c>
      <c r="J9201" s="8" t="inlineStr">
        <is>
          <t>02 - Sports / GT</t>
        </is>
      </c>
      <c r="K9201" s="12" t="n">
        <v>695000</v>
      </c>
      <c r="L9201" s="8" t="inlineStr">
        <is>
          <t>Washington</t>
        </is>
      </c>
      <c r="M9201" s="13" t="n">
        <v>8182.64</v>
      </c>
      <c r="N9201" s="13" t="n">
        <v>6258.08</v>
      </c>
      <c r="O9201" s="8" t="n"/>
    </row>
    <row r="9202">
      <c r="A9202" s="8" t="inlineStr">
        <is>
          <t>CANON-202606-009220</t>
        </is>
      </c>
      <c r="B9202" s="9" t="inlineStr">
        <is>
          <t>2026-06</t>
        </is>
      </c>
      <c r="C9202" s="10" t="n">
        <v>46181</v>
      </c>
      <c r="D9202" s="9" t="inlineStr">
        <is>
          <t>Bound</t>
        </is>
      </c>
      <c r="E9202" s="8" t="inlineStr">
        <is>
          <t>Marisol Harrington</t>
        </is>
      </c>
      <c r="F9202" s="11" t="n">
        <v>1956</v>
      </c>
      <c r="G9202" s="8" t="inlineStr">
        <is>
          <t>Mercedes-Benz</t>
        </is>
      </c>
      <c r="H9202" s="8" t="inlineStr">
        <is>
          <t>280SL Pagoda</t>
        </is>
      </c>
      <c r="I9202" s="8" t="inlineStr">
        <is>
          <t>WS7DVCULPYPKRWA3G</t>
        </is>
      </c>
      <c r="J9202" s="8" t="inlineStr">
        <is>
          <t>07 - Post-War Classic (1946-1972)</t>
        </is>
      </c>
      <c r="K9202" s="12" t="n">
        <v>440000</v>
      </c>
      <c r="L9202" s="8" t="inlineStr">
        <is>
          <t>New York</t>
        </is>
      </c>
      <c r="M9202" s="13" t="n">
        <v>5100.68</v>
      </c>
      <c r="N9202" s="13" t="n">
        <v>3901</v>
      </c>
      <c r="O9202" s="8" t="n"/>
    </row>
    <row r="9203">
      <c r="A9203" s="8" t="inlineStr">
        <is>
          <t>CANON-202606-009221</t>
        </is>
      </c>
      <c r="B9203" s="9" t="inlineStr">
        <is>
          <t>2026-06</t>
        </is>
      </c>
      <c r="C9203" s="10" t="n">
        <v>46198</v>
      </c>
      <c r="D9203" s="9" t="inlineStr">
        <is>
          <t>Bound</t>
        </is>
      </c>
      <c r="E9203" s="8" t="inlineStr">
        <is>
          <t>Fitzgerald Castellanos</t>
        </is>
      </c>
      <c r="F9203" s="11" t="n">
        <v>1962</v>
      </c>
      <c r="G9203" s="8" t="inlineStr">
        <is>
          <t>BMW</t>
        </is>
      </c>
      <c r="H9203" s="8" t="inlineStr">
        <is>
          <t>M8 Competition</t>
        </is>
      </c>
      <c r="I9203" s="8" t="inlineStr">
        <is>
          <t>1MVTZKBPRMU0C67FN</t>
        </is>
      </c>
      <c r="J9203" s="8" t="inlineStr">
        <is>
          <t>02 - Sports / GT</t>
        </is>
      </c>
      <c r="K9203" s="12" t="n">
        <v>470000</v>
      </c>
      <c r="L9203" s="8" t="inlineStr">
        <is>
          <t>Rhode Island</t>
        </is>
      </c>
      <c r="M9203" s="13" t="n">
        <v>9111.790000000001</v>
      </c>
      <c r="N9203" s="13" t="n">
        <v>6968.7</v>
      </c>
      <c r="O9203" s="8" t="n"/>
    </row>
    <row r="9204">
      <c r="A9204" s="8" t="inlineStr">
        <is>
          <t>CANON-202606-009222</t>
        </is>
      </c>
      <c r="B9204" s="9" t="inlineStr">
        <is>
          <t>2026-06</t>
        </is>
      </c>
      <c r="C9204" s="10" t="n">
        <v>46195</v>
      </c>
      <c r="D9204" s="9" t="inlineStr">
        <is>
          <t>Bound</t>
        </is>
      </c>
      <c r="E9204" s="8" t="inlineStr">
        <is>
          <t>Ottilie Whitlock</t>
        </is>
      </c>
      <c r="F9204" s="11" t="n">
        <v>1970</v>
      </c>
      <c r="G9204" s="8" t="inlineStr">
        <is>
          <t>Aston Martin</t>
        </is>
      </c>
      <c r="H9204" s="8" t="inlineStr">
        <is>
          <t>DB12</t>
        </is>
      </c>
      <c r="I9204" s="8" t="inlineStr">
        <is>
          <t>JMUSFB4DPXAT07NJ5</t>
        </is>
      </c>
      <c r="J9204" s="8" t="inlineStr">
        <is>
          <t>02 - Sports / GT</t>
        </is>
      </c>
      <c r="K9204" s="12" t="n">
        <v>320000</v>
      </c>
      <c r="L9204" s="8" t="inlineStr">
        <is>
          <t>Nevada</t>
        </is>
      </c>
      <c r="M9204" s="13" t="n">
        <v>5298.11</v>
      </c>
      <c r="N9204" s="13" t="n">
        <v>4051.99</v>
      </c>
      <c r="O9204" s="8" t="n"/>
    </row>
    <row r="9205">
      <c r="A9205" s="8" t="inlineStr">
        <is>
          <t>CANON-202606-009223</t>
        </is>
      </c>
      <c r="B9205" s="9" t="inlineStr">
        <is>
          <t>2026-06</t>
        </is>
      </c>
      <c r="C9205" s="10" t="n">
        <v>46203</v>
      </c>
      <c r="D9205" s="9" t="inlineStr">
        <is>
          <t>Bound</t>
        </is>
      </c>
      <c r="E9205" s="8" t="inlineStr">
        <is>
          <t>Marisol Blackwood</t>
        </is>
      </c>
      <c r="F9205" s="11" t="n">
        <v>1992</v>
      </c>
      <c r="G9205" s="8" t="inlineStr">
        <is>
          <t>BMW</t>
        </is>
      </c>
      <c r="H9205" s="8" t="inlineStr">
        <is>
          <t>M8 Competition</t>
        </is>
      </c>
      <c r="I9205" s="8" t="inlineStr">
        <is>
          <t>NX24EVMEK6N488X87</t>
        </is>
      </c>
      <c r="J9205" s="8" t="inlineStr">
        <is>
          <t>02 - Sports / GT</t>
        </is>
      </c>
      <c r="K9205" s="12" t="n">
        <v>455000</v>
      </c>
      <c r="L9205" s="8" t="inlineStr">
        <is>
          <t>Massachusetts</t>
        </is>
      </c>
      <c r="M9205" s="13" t="n">
        <v>8048.35</v>
      </c>
      <c r="N9205" s="13" t="n">
        <v>6155.38</v>
      </c>
      <c r="O9205" s="8" t="n"/>
    </row>
    <row r="9206">
      <c r="A9206" s="8" t="inlineStr">
        <is>
          <t>CANON-202606-009225</t>
        </is>
      </c>
      <c r="B9206" s="9" t="inlineStr">
        <is>
          <t>2026-06</t>
        </is>
      </c>
      <c r="C9206" s="10" t="n">
        <v>46181</v>
      </c>
      <c r="D9206" s="9" t="inlineStr">
        <is>
          <t>Bound</t>
        </is>
      </c>
      <c r="E9206" s="8" t="inlineStr">
        <is>
          <t>Ramona Chattopadhyay</t>
        </is>
      </c>
      <c r="F9206" s="11" t="n">
        <v>1993</v>
      </c>
      <c r="G9206" s="8" t="inlineStr">
        <is>
          <t>Porsche</t>
        </is>
      </c>
      <c r="H9206" s="8" t="inlineStr">
        <is>
          <t>911 Turbo S</t>
        </is>
      </c>
      <c r="I9206" s="8" t="inlineStr">
        <is>
          <t>WSGH0VG66BCRR0ZF1</t>
        </is>
      </c>
      <c r="J9206" s="8" t="inlineStr">
        <is>
          <t>02 - Sports / GT</t>
        </is>
      </c>
      <c r="K9206" s="12" t="n">
        <v>1950000</v>
      </c>
      <c r="L9206" s="8" t="inlineStr">
        <is>
          <t>South Carolina</t>
        </is>
      </c>
      <c r="M9206" s="13" t="n">
        <v>25092.45</v>
      </c>
      <c r="N9206" s="13" t="n">
        <v>19190.71</v>
      </c>
      <c r="O9206" s="8" t="n"/>
    </row>
    <row r="9207">
      <c r="A9207" s="8" t="inlineStr">
        <is>
          <t>CANON-202606-009226</t>
        </is>
      </c>
      <c r="B9207" s="9" t="inlineStr">
        <is>
          <t>2026-06</t>
        </is>
      </c>
      <c r="C9207" s="10" t="n">
        <v>46194</v>
      </c>
      <c r="D9207" s="9" t="inlineStr">
        <is>
          <t>Bound</t>
        </is>
      </c>
      <c r="E9207" s="8" t="inlineStr">
        <is>
          <t>Fenwick Bellandi</t>
        </is>
      </c>
      <c r="F9207" s="11" t="n">
        <v>1961</v>
      </c>
      <c r="G9207" s="8" t="inlineStr">
        <is>
          <t>Aston Martin</t>
        </is>
      </c>
      <c r="H9207" s="8" t="inlineStr">
        <is>
          <t>DB5</t>
        </is>
      </c>
      <c r="I9207" s="8" t="inlineStr">
        <is>
          <t>43D21651ZD3MTBHEM</t>
        </is>
      </c>
      <c r="J9207" s="8" t="inlineStr">
        <is>
          <t>07 - Post-War Classic (1946-1972)</t>
        </is>
      </c>
      <c r="K9207" s="12" t="n">
        <v>1950000</v>
      </c>
      <c r="L9207" s="8" t="inlineStr">
        <is>
          <t>Michigan</t>
        </is>
      </c>
      <c r="M9207" s="13" t="n">
        <v>21670.75</v>
      </c>
      <c r="N9207" s="13" t="n">
        <v>16573.79</v>
      </c>
      <c r="O9207" s="8" t="n"/>
    </row>
    <row r="9208">
      <c r="A9208" s="8" t="inlineStr">
        <is>
          <t>CANON-202606-009227</t>
        </is>
      </c>
      <c r="B9208" s="9" t="inlineStr">
        <is>
          <t>2026-06</t>
        </is>
      </c>
      <c r="C9208" s="10" t="n">
        <v>46175</v>
      </c>
      <c r="D9208" s="9" t="inlineStr">
        <is>
          <t>Bound</t>
        </is>
      </c>
      <c r="E9208" s="8" t="inlineStr">
        <is>
          <t>Aurelio Delacroix</t>
        </is>
      </c>
      <c r="F9208" s="11" t="n">
        <v>1965</v>
      </c>
      <c r="G9208" s="8" t="inlineStr">
        <is>
          <t>Mercedes-Benz</t>
        </is>
      </c>
      <c r="H9208" s="8" t="inlineStr">
        <is>
          <t>AMG GT</t>
        </is>
      </c>
      <c r="I9208" s="8" t="inlineStr">
        <is>
          <t>RMXKKA8YDUNEGLSP8</t>
        </is>
      </c>
      <c r="J9208" s="8" t="inlineStr">
        <is>
          <t>02 - Sports / GT</t>
        </is>
      </c>
      <c r="K9208" s="12" t="n">
        <v>470000</v>
      </c>
      <c r="L9208" s="8" t="inlineStr">
        <is>
          <t>Arizona</t>
        </is>
      </c>
      <c r="M9208" s="13" t="n">
        <v>6717.45</v>
      </c>
      <c r="N9208" s="13" t="n">
        <v>5137.51</v>
      </c>
      <c r="O9208" s="8" t="n"/>
    </row>
    <row r="9209">
      <c r="A9209" s="8" t="inlineStr">
        <is>
          <t>CANON-202606-009228</t>
        </is>
      </c>
      <c r="B9209" s="9" t="inlineStr">
        <is>
          <t>2026-06</t>
        </is>
      </c>
      <c r="C9209" s="10" t="n">
        <v>46186</v>
      </c>
      <c r="D9209" s="9" t="inlineStr">
        <is>
          <t>Bound</t>
        </is>
      </c>
      <c r="E9209" s="8" t="inlineStr">
        <is>
          <t>Callum Merriweather</t>
        </is>
      </c>
      <c r="F9209" s="11" t="n">
        <v>2011</v>
      </c>
      <c r="G9209" s="8" t="inlineStr">
        <is>
          <t>Maserati</t>
        </is>
      </c>
      <c r="H9209" s="8" t="inlineStr">
        <is>
          <t>GranTurismo</t>
        </is>
      </c>
      <c r="I9209" s="8" t="inlineStr">
        <is>
          <t>F173P5NN419KR6TDA</t>
        </is>
      </c>
      <c r="J9209" s="8" t="inlineStr">
        <is>
          <t>02 - Sports / GT</t>
        </is>
      </c>
      <c r="K9209" s="12" t="n">
        <v>355000</v>
      </c>
      <c r="L9209" s="8" t="inlineStr">
        <is>
          <t>New Hampshire</t>
        </is>
      </c>
      <c r="M9209" s="13" t="n">
        <v>5224.53</v>
      </c>
      <c r="N9209" s="13" t="n">
        <v>3995.72</v>
      </c>
      <c r="O9209" s="8" t="n"/>
    </row>
    <row r="9210">
      <c r="A9210" s="8" t="inlineStr">
        <is>
          <t>CANON-202606-009232</t>
        </is>
      </c>
      <c r="B9210" s="9" t="inlineStr">
        <is>
          <t>2026-06</t>
        </is>
      </c>
      <c r="C9210" s="10" t="n">
        <v>46180</v>
      </c>
      <c r="D9210" s="9" t="inlineStr">
        <is>
          <t>Bound</t>
        </is>
      </c>
      <c r="E9210" s="8" t="inlineStr">
        <is>
          <t>Saoirse Bellandi</t>
        </is>
      </c>
      <c r="F9210" s="11" t="n">
        <v>2022</v>
      </c>
      <c r="G9210" s="8" t="inlineStr">
        <is>
          <t>Jaguar</t>
        </is>
      </c>
      <c r="H9210" s="8" t="inlineStr">
        <is>
          <t>E-Type Series 1</t>
        </is>
      </c>
      <c r="I9210" s="8" t="inlineStr">
        <is>
          <t>H74UMPJ7FBVGF9W0C</t>
        </is>
      </c>
      <c r="J9210" s="8" t="inlineStr">
        <is>
          <t>07 - Post-War Classic (1946-1972)</t>
        </is>
      </c>
      <c r="K9210" s="12" t="n">
        <v>295000</v>
      </c>
      <c r="L9210" s="8" t="inlineStr">
        <is>
          <t>Florida</t>
        </is>
      </c>
      <c r="M9210" s="13" t="n">
        <v>3793.81</v>
      </c>
      <c r="N9210" s="13" t="n">
        <v>2901.51</v>
      </c>
      <c r="O9210" s="8" t="n"/>
    </row>
    <row r="9211">
      <c r="A9211" s="8" t="inlineStr">
        <is>
          <t>CANON-202606-009233</t>
        </is>
      </c>
      <c r="B9211" s="9" t="inlineStr">
        <is>
          <t>2026-06</t>
        </is>
      </c>
      <c r="C9211" s="10" t="n">
        <v>46203</v>
      </c>
      <c r="D9211" s="9" t="inlineStr">
        <is>
          <t>Bound</t>
        </is>
      </c>
      <c r="E9211" s="8" t="inlineStr">
        <is>
          <t>Ramona Chattopadhyay</t>
        </is>
      </c>
      <c r="F9211" s="11" t="n">
        <v>2009</v>
      </c>
      <c r="G9211" s="8" t="inlineStr">
        <is>
          <t>Aston Martin</t>
        </is>
      </c>
      <c r="H9211" s="8" t="inlineStr">
        <is>
          <t>DB12</t>
        </is>
      </c>
      <c r="I9211" s="8" t="inlineStr">
        <is>
          <t>23U8FK5U7D87PZ0ZZ</t>
        </is>
      </c>
      <c r="J9211" s="8" t="inlineStr">
        <is>
          <t>02 - Sports / GT</t>
        </is>
      </c>
      <c r="K9211" s="12" t="n">
        <v>205000</v>
      </c>
      <c r="L9211" s="8" t="inlineStr">
        <is>
          <t>Colorado</t>
        </is>
      </c>
      <c r="M9211" s="13" t="n">
        <v>3914.34</v>
      </c>
      <c r="N9211" s="13" t="n">
        <v>2993.69</v>
      </c>
      <c r="O9211" s="8" t="n"/>
    </row>
    <row r="9212">
      <c r="A9212" s="8" t="inlineStr">
        <is>
          <t>CANON-202606-009234</t>
        </is>
      </c>
      <c r="B9212" s="9" t="inlineStr">
        <is>
          <t>2026-06</t>
        </is>
      </c>
      <c r="C9212" s="10" t="n">
        <v>46197</v>
      </c>
      <c r="D9212" s="9" t="inlineStr">
        <is>
          <t>Bound</t>
        </is>
      </c>
      <c r="E9212" s="8" t="inlineStr">
        <is>
          <t>Horace Thistlewood</t>
        </is>
      </c>
      <c r="F9212" s="11" t="n">
        <v>2019</v>
      </c>
      <c r="G9212" s="8" t="inlineStr">
        <is>
          <t>Bentley</t>
        </is>
      </c>
      <c r="H9212" s="8" t="inlineStr">
        <is>
          <t>Continental GT</t>
        </is>
      </c>
      <c r="I9212" s="8" t="inlineStr">
        <is>
          <t>P7FCY8DGYJ3Z9WX9M</t>
        </is>
      </c>
      <c r="J9212" s="8" t="inlineStr">
        <is>
          <t>02 - Sports / GT</t>
        </is>
      </c>
      <c r="K9212" s="12" t="n">
        <v>440000</v>
      </c>
      <c r="L9212" s="8" t="inlineStr">
        <is>
          <t>Arkansas</t>
        </is>
      </c>
      <c r="M9212" s="13" t="n">
        <v>8592.450000000001</v>
      </c>
      <c r="N9212" s="13" t="n">
        <v>6571.51</v>
      </c>
      <c r="O9212" s="8" t="n"/>
    </row>
    <row r="9213">
      <c r="A9213" s="8" t="inlineStr">
        <is>
          <t>CANON-202606-009237</t>
        </is>
      </c>
      <c r="B9213" s="9" t="inlineStr">
        <is>
          <t>2026-06</t>
        </is>
      </c>
      <c r="C9213" s="10" t="n">
        <v>46195</v>
      </c>
      <c r="D9213" s="9" t="inlineStr">
        <is>
          <t>Bound</t>
        </is>
      </c>
      <c r="E9213" s="8" t="inlineStr">
        <is>
          <t>Saoirse Okonkwo</t>
        </is>
      </c>
      <c r="F9213" s="11" t="n">
        <v>1957</v>
      </c>
      <c r="G9213" s="8" t="inlineStr">
        <is>
          <t>McLaren</t>
        </is>
      </c>
      <c r="H9213" s="8" t="inlineStr">
        <is>
          <t>750S</t>
        </is>
      </c>
      <c r="I9213" s="8" t="inlineStr">
        <is>
          <t>9T1L5ZYER5Y2YAXSV</t>
        </is>
      </c>
      <c r="J9213" s="8" t="inlineStr">
        <is>
          <t>03 - Supercar</t>
        </is>
      </c>
      <c r="K9213" s="12" t="n">
        <v>675000</v>
      </c>
      <c r="L9213" s="8" t="inlineStr">
        <is>
          <t>Delaware</t>
        </is>
      </c>
      <c r="M9213" s="13" t="n">
        <v>15123.82</v>
      </c>
      <c r="N9213" s="13" t="n">
        <v>11566.7</v>
      </c>
      <c r="O9213" s="8" t="n"/>
    </row>
    <row r="9214">
      <c r="A9214" s="8" t="inlineStr">
        <is>
          <t>CANON-202606-009239</t>
        </is>
      </c>
      <c r="B9214" s="9" t="inlineStr">
        <is>
          <t>2026-06</t>
        </is>
      </c>
      <c r="C9214" s="10" t="n">
        <v>46203</v>
      </c>
      <c r="D9214" s="9" t="inlineStr">
        <is>
          <t>Bound</t>
        </is>
      </c>
      <c r="E9214" s="8" t="inlineStr">
        <is>
          <t>Marisol Pennington</t>
        </is>
      </c>
      <c r="F9214" s="11" t="n">
        <v>2024</v>
      </c>
      <c r="G9214" s="8" t="inlineStr">
        <is>
          <t>Ferrari</t>
        </is>
      </c>
      <c r="H9214" s="8" t="inlineStr">
        <is>
          <t>296 GTB</t>
        </is>
      </c>
      <c r="I9214" s="8" t="inlineStr">
        <is>
          <t>1RAGBHJ73ZM2KEJDB</t>
        </is>
      </c>
      <c r="J9214" s="8" t="inlineStr">
        <is>
          <t>03 - Supercar</t>
        </is>
      </c>
      <c r="K9214" s="12" t="n">
        <v>370000</v>
      </c>
      <c r="L9214" s="8" t="inlineStr">
        <is>
          <t>Washington</t>
        </is>
      </c>
      <c r="M9214" s="13" t="n">
        <v>7707.17</v>
      </c>
      <c r="N9214" s="13" t="n">
        <v>5894.44</v>
      </c>
      <c r="O9214" s="8" t="n"/>
    </row>
    <row r="9215">
      <c r="A9215" s="8" t="inlineStr">
        <is>
          <t>CANON-202606-009243</t>
        </is>
      </c>
      <c r="B9215" s="9" t="inlineStr">
        <is>
          <t>2026-06</t>
        </is>
      </c>
      <c r="C9215" s="10" t="n">
        <v>46198</v>
      </c>
      <c r="D9215" s="9" t="inlineStr">
        <is>
          <t>Bound</t>
        </is>
      </c>
      <c r="E9215" s="8" t="inlineStr">
        <is>
          <t>Fenwick Okonkwo</t>
        </is>
      </c>
      <c r="F9215" s="11" t="n">
        <v>1977</v>
      </c>
      <c r="G9215" s="8" t="inlineStr">
        <is>
          <t>Ferrari</t>
        </is>
      </c>
      <c r="H9215" s="8" t="inlineStr">
        <is>
          <t>SF90 Stradale</t>
        </is>
      </c>
      <c r="I9215" s="8" t="inlineStr">
        <is>
          <t>A2TR01Y1R1HTX23SC</t>
        </is>
      </c>
      <c r="J9215" s="8" t="inlineStr">
        <is>
          <t>03 - Supercar</t>
        </is>
      </c>
      <c r="K9215" s="12" t="n">
        <v>880000</v>
      </c>
      <c r="L9215" s="8" t="inlineStr">
        <is>
          <t>Florida</t>
        </is>
      </c>
      <c r="M9215" s="13" t="n">
        <v>22398.49</v>
      </c>
      <c r="N9215" s="13" t="n">
        <v>17130.37</v>
      </c>
      <c r="O9215" s="8" t="n"/>
    </row>
    <row r="9216">
      <c r="A9216" s="8" t="inlineStr">
        <is>
          <t>CANON-202606-009244</t>
        </is>
      </c>
      <c r="B9216" s="9" t="inlineStr">
        <is>
          <t>2026-06</t>
        </is>
      </c>
      <c r="C9216" s="10" t="n">
        <v>46191</v>
      </c>
      <c r="D9216" s="9" t="inlineStr">
        <is>
          <t>Bound</t>
        </is>
      </c>
      <c r="E9216" s="8" t="inlineStr">
        <is>
          <t>Delphine Ashcombe</t>
        </is>
      </c>
      <c r="F9216" s="11" t="n">
        <v>2014</v>
      </c>
      <c r="G9216" s="8" t="inlineStr">
        <is>
          <t>Mercedes-Benz</t>
        </is>
      </c>
      <c r="H9216" s="8" t="inlineStr">
        <is>
          <t>AMG GT</t>
        </is>
      </c>
      <c r="I9216" s="8" t="inlineStr">
        <is>
          <t>NG0KMVFWVPD1ASBV1</t>
        </is>
      </c>
      <c r="J9216" s="8" t="inlineStr">
        <is>
          <t>02 - Sports / GT</t>
        </is>
      </c>
      <c r="K9216" s="12" t="n">
        <v>235000</v>
      </c>
      <c r="L9216" s="8" t="inlineStr">
        <is>
          <t>New Mexico</t>
        </is>
      </c>
      <c r="M9216" s="13" t="n">
        <v>5221.43</v>
      </c>
      <c r="N9216" s="13" t="n">
        <v>3993.35</v>
      </c>
      <c r="O9216" s="8" t="n"/>
    </row>
    <row r="9217">
      <c r="A9217" s="8" t="inlineStr">
        <is>
          <t>CANON-202606-009245</t>
        </is>
      </c>
      <c r="B9217" s="9" t="inlineStr">
        <is>
          <t>2026-06</t>
        </is>
      </c>
      <c r="C9217" s="10" t="n">
        <v>46200</v>
      </c>
      <c r="D9217" s="9" t="inlineStr">
        <is>
          <t>Bound</t>
        </is>
      </c>
      <c r="E9217" s="8" t="inlineStr">
        <is>
          <t>Fenwick Delacroix</t>
        </is>
      </c>
      <c r="F9217" s="11" t="n">
        <v>2015</v>
      </c>
      <c r="G9217" s="8" t="inlineStr">
        <is>
          <t>Mercedes-Benz</t>
        </is>
      </c>
      <c r="H9217" s="8" t="inlineStr">
        <is>
          <t>AMG GT</t>
        </is>
      </c>
      <c r="I9217" s="8" t="inlineStr">
        <is>
          <t>L6UBRSZ8RTCJYTKF7</t>
        </is>
      </c>
      <c r="J9217" s="8" t="inlineStr">
        <is>
          <t>02 - Sports / GT</t>
        </is>
      </c>
      <c r="K9217" s="12" t="n">
        <v>310000</v>
      </c>
      <c r="L9217" s="8" t="inlineStr">
        <is>
          <t>California</t>
        </is>
      </c>
      <c r="M9217" s="13" t="n">
        <v>5922.17</v>
      </c>
      <c r="N9217" s="13" t="n">
        <v>4529.28</v>
      </c>
      <c r="O9217" s="8" t="n"/>
    </row>
    <row r="9218">
      <c r="A9218" s="8" t="inlineStr">
        <is>
          <t>CANON-202606-009247</t>
        </is>
      </c>
      <c r="B9218" s="9" t="inlineStr">
        <is>
          <t>2026-06</t>
        </is>
      </c>
      <c r="C9218" s="10" t="n">
        <v>46187</v>
      </c>
      <c r="D9218" s="9" t="inlineStr">
        <is>
          <t>Bound</t>
        </is>
      </c>
      <c r="E9218" s="8" t="inlineStr">
        <is>
          <t>Callum Kingsford</t>
        </is>
      </c>
      <c r="F9218" s="11" t="n">
        <v>1967</v>
      </c>
      <c r="G9218" s="8" t="inlineStr">
        <is>
          <t>Bentley</t>
        </is>
      </c>
      <c r="H9218" s="8" t="inlineStr">
        <is>
          <t>Continental GT</t>
        </is>
      </c>
      <c r="I9218" s="8" t="inlineStr">
        <is>
          <t>VZF2PZXUYRZXEMVYR</t>
        </is>
      </c>
      <c r="J9218" s="8" t="inlineStr">
        <is>
          <t>02 - Sports / GT</t>
        </is>
      </c>
      <c r="K9218" s="12" t="n">
        <v>560000</v>
      </c>
      <c r="L9218" s="8" t="inlineStr">
        <is>
          <t>Florida</t>
        </is>
      </c>
      <c r="M9218" s="13" t="n">
        <v>9752.450000000001</v>
      </c>
      <c r="N9218" s="13" t="n">
        <v>7458.67</v>
      </c>
      <c r="O9218" s="8" t="n"/>
    </row>
    <row r="9219">
      <c r="A9219" s="8" t="inlineStr">
        <is>
          <t>CANON-202606-009248</t>
        </is>
      </c>
      <c r="B9219" s="9" t="inlineStr">
        <is>
          <t>2026-06</t>
        </is>
      </c>
      <c r="C9219" s="10" t="n">
        <v>46191</v>
      </c>
      <c r="D9219" s="9" t="inlineStr">
        <is>
          <t>Bound</t>
        </is>
      </c>
      <c r="E9219" s="8" t="inlineStr">
        <is>
          <t>Lorenzo Harrington</t>
        </is>
      </c>
      <c r="F9219" s="11" t="n">
        <v>1955</v>
      </c>
      <c r="G9219" s="8" t="inlineStr">
        <is>
          <t>Ferrari</t>
        </is>
      </c>
      <c r="H9219" s="8" t="inlineStr">
        <is>
          <t>296 GTB</t>
        </is>
      </c>
      <c r="I9219" s="8" t="inlineStr">
        <is>
          <t>GYJMBV3YA3H1FFCJN</t>
        </is>
      </c>
      <c r="J9219" s="8" t="inlineStr">
        <is>
          <t>03 - Supercar</t>
        </is>
      </c>
      <c r="K9219" s="12" t="n">
        <v>670000</v>
      </c>
      <c r="L9219" s="8" t="inlineStr">
        <is>
          <t>Texas</t>
        </is>
      </c>
      <c r="M9219" s="13" t="n">
        <v>13810.85</v>
      </c>
      <c r="N9219" s="13" t="n">
        <v>10562.54</v>
      </c>
      <c r="O9219" s="8" t="n"/>
    </row>
    <row r="9220">
      <c r="A9220" s="8" t="inlineStr">
        <is>
          <t>CANON-202606-009249</t>
        </is>
      </c>
      <c r="B9220" s="9" t="inlineStr">
        <is>
          <t>2026-06</t>
        </is>
      </c>
      <c r="C9220" s="10" t="n">
        <v>46181</v>
      </c>
      <c r="D9220" s="9" t="inlineStr">
        <is>
          <t>Bound</t>
        </is>
      </c>
      <c r="E9220" s="8" t="inlineStr">
        <is>
          <t>Ramona Montoya</t>
        </is>
      </c>
      <c r="F9220" s="11" t="n">
        <v>2023</v>
      </c>
      <c r="G9220" s="8" t="inlineStr">
        <is>
          <t>Bentley</t>
        </is>
      </c>
      <c r="H9220" s="8" t="inlineStr">
        <is>
          <t>Continental GT</t>
        </is>
      </c>
      <c r="I9220" s="8" t="inlineStr">
        <is>
          <t>PFRHEKGD74PZ4WLBD</t>
        </is>
      </c>
      <c r="J9220" s="8" t="inlineStr">
        <is>
          <t>02 - Sports / GT</t>
        </is>
      </c>
      <c r="K9220" s="12" t="n">
        <v>220000</v>
      </c>
      <c r="L9220" s="8" t="inlineStr">
        <is>
          <t>Florida</t>
        </is>
      </c>
      <c r="M9220" s="13" t="n">
        <v>5422.79</v>
      </c>
      <c r="N9220" s="13" t="n">
        <v>4147.35</v>
      </c>
      <c r="O9220" s="8" t="n"/>
    </row>
    <row r="9221">
      <c r="A9221" s="8" t="inlineStr">
        <is>
          <t>CANON-202606-009250</t>
        </is>
      </c>
      <c r="B9221" s="9" t="inlineStr">
        <is>
          <t>2026-06</t>
        </is>
      </c>
      <c r="C9221" s="10" t="n">
        <v>46176</v>
      </c>
      <c r="D9221" s="9" t="inlineStr">
        <is>
          <t>Bound</t>
        </is>
      </c>
      <c r="E9221" s="8" t="inlineStr">
        <is>
          <t>Delphine Merriweather</t>
        </is>
      </c>
      <c r="F9221" s="11" t="n">
        <v>1963</v>
      </c>
      <c r="G9221" s="8" t="inlineStr">
        <is>
          <t>Maserati</t>
        </is>
      </c>
      <c r="H9221" s="8" t="inlineStr">
        <is>
          <t>GranTurismo</t>
        </is>
      </c>
      <c r="I9221" s="8" t="inlineStr">
        <is>
          <t>U813CC5CL68DEXN27</t>
        </is>
      </c>
      <c r="J9221" s="8" t="inlineStr">
        <is>
          <t>02 - Sports / GT</t>
        </is>
      </c>
      <c r="K9221" s="12" t="n">
        <v>635000</v>
      </c>
      <c r="L9221" s="8" t="inlineStr">
        <is>
          <t>Massachusetts</t>
        </is>
      </c>
      <c r="M9221" s="13" t="n">
        <v>9734.67</v>
      </c>
      <c r="N9221" s="13" t="n">
        <v>7445.08</v>
      </c>
      <c r="O9221" s="8" t="n"/>
    </row>
    <row r="9222">
      <c r="A9222" s="8" t="inlineStr">
        <is>
          <t>CANON-202606-009251</t>
        </is>
      </c>
      <c r="B9222" s="9" t="inlineStr">
        <is>
          <t>2026-06</t>
        </is>
      </c>
      <c r="C9222" s="10" t="n">
        <v>46198</v>
      </c>
      <c r="D9222" s="9" t="inlineStr">
        <is>
          <t>Bound</t>
        </is>
      </c>
      <c r="E9222" s="8" t="inlineStr">
        <is>
          <t>Horace Fairweather</t>
        </is>
      </c>
      <c r="F9222" s="11" t="n">
        <v>1972</v>
      </c>
      <c r="G9222" s="8" t="inlineStr">
        <is>
          <t>BMW</t>
        </is>
      </c>
      <c r="H9222" s="8" t="inlineStr">
        <is>
          <t>M8 Competition</t>
        </is>
      </c>
      <c r="I9222" s="8" t="inlineStr">
        <is>
          <t>29LPWRJ83G7ZMT9Y8</t>
        </is>
      </c>
      <c r="J9222" s="8" t="inlineStr">
        <is>
          <t>02 - Sports / GT</t>
        </is>
      </c>
      <c r="K9222" s="12" t="n">
        <v>480000</v>
      </c>
      <c r="L9222" s="8" t="inlineStr">
        <is>
          <t>New Hampshire</t>
        </is>
      </c>
      <c r="M9222" s="13" t="n">
        <v>7064.15</v>
      </c>
      <c r="N9222" s="13" t="n">
        <v>5402.66</v>
      </c>
      <c r="O9222" s="8" t="n"/>
    </row>
    <row r="9223">
      <c r="A9223" s="8" t="inlineStr">
        <is>
          <t>CANON-202606-009252</t>
        </is>
      </c>
      <c r="B9223" s="9" t="inlineStr">
        <is>
          <t>2026-06</t>
        </is>
      </c>
      <c r="C9223" s="10" t="n">
        <v>46182</v>
      </c>
      <c r="D9223" s="9" t="inlineStr">
        <is>
          <t>Bound</t>
        </is>
      </c>
      <c r="E9223" s="8" t="inlineStr">
        <is>
          <t>Ramona Fairweather</t>
        </is>
      </c>
      <c r="F9223" s="11" t="n">
        <v>2023</v>
      </c>
      <c r="G9223" s="8" t="inlineStr">
        <is>
          <t>Aston Martin</t>
        </is>
      </c>
      <c r="H9223" s="8" t="inlineStr">
        <is>
          <t>DB12</t>
        </is>
      </c>
      <c r="I9223" s="8" t="inlineStr">
        <is>
          <t>WG7JY9X08A5CFUGYA</t>
        </is>
      </c>
      <c r="J9223" s="8" t="inlineStr">
        <is>
          <t>02 - Sports / GT</t>
        </is>
      </c>
      <c r="K9223" s="12" t="n">
        <v>265000</v>
      </c>
      <c r="L9223" s="8" t="inlineStr">
        <is>
          <t>Florida</t>
        </is>
      </c>
      <c r="M9223" s="13" t="n">
        <v>5325</v>
      </c>
      <c r="N9223" s="13" t="n">
        <v>4072.56</v>
      </c>
      <c r="O9223" s="8" t="n"/>
    </row>
    <row r="9224">
      <c r="A9224" s="8" t="inlineStr">
        <is>
          <t>CANON-202606-009255</t>
        </is>
      </c>
      <c r="B9224" s="9" t="inlineStr">
        <is>
          <t>2026-06</t>
        </is>
      </c>
      <c r="C9224" s="10" t="n">
        <v>46184</v>
      </c>
      <c r="D9224" s="9" t="inlineStr">
        <is>
          <t>Bound</t>
        </is>
      </c>
      <c r="E9224" s="8" t="inlineStr">
        <is>
          <t>Ottilie Farkas</t>
        </is>
      </c>
      <c r="F9224" s="11" t="n">
        <v>1983</v>
      </c>
      <c r="G9224" s="8" t="inlineStr">
        <is>
          <t>BMW</t>
        </is>
      </c>
      <c r="H9224" s="8" t="inlineStr">
        <is>
          <t>M8 Competition</t>
        </is>
      </c>
      <c r="I9224" s="8" t="inlineStr">
        <is>
          <t>XD3SD34C5LTXMH0BM</t>
        </is>
      </c>
      <c r="J9224" s="8" t="inlineStr">
        <is>
          <t>02 - Sports / GT</t>
        </is>
      </c>
      <c r="K9224" s="12" t="n">
        <v>1275000</v>
      </c>
      <c r="L9224" s="8" t="inlineStr">
        <is>
          <t>Nebraska</t>
        </is>
      </c>
      <c r="M9224" s="13" t="n">
        <v>17200.47</v>
      </c>
      <c r="N9224" s="13" t="n">
        <v>13154.92</v>
      </c>
      <c r="O9224" s="8" t="n"/>
    </row>
    <row r="9225">
      <c r="A9225" s="8" t="inlineStr">
        <is>
          <t>CANON-202606-009257</t>
        </is>
      </c>
      <c r="B9225" s="9" t="inlineStr">
        <is>
          <t>2026-06</t>
        </is>
      </c>
      <c r="C9225" s="10" t="n">
        <v>46192</v>
      </c>
      <c r="D9225" s="9" t="inlineStr">
        <is>
          <t>Bound</t>
        </is>
      </c>
      <c r="E9225" s="8" t="inlineStr">
        <is>
          <t>Delphine Vandermeer</t>
        </is>
      </c>
      <c r="F9225" s="11" t="n">
        <v>2017</v>
      </c>
      <c r="G9225" s="8" t="inlineStr">
        <is>
          <t>Porsche</t>
        </is>
      </c>
      <c r="H9225" s="8" t="inlineStr">
        <is>
          <t>911 Turbo S</t>
        </is>
      </c>
      <c r="I9225" s="8" t="inlineStr">
        <is>
          <t>JMUHC0TDGNZDM7J7N</t>
        </is>
      </c>
      <c r="J9225" s="8" t="inlineStr">
        <is>
          <t>02 - Sports / GT</t>
        </is>
      </c>
      <c r="K9225" s="12" t="n">
        <v>430000</v>
      </c>
      <c r="L9225" s="8" t="inlineStr">
        <is>
          <t>West Virginia</t>
        </is>
      </c>
      <c r="M9225" s="13" t="n">
        <v>8092.92</v>
      </c>
      <c r="N9225" s="13" t="n">
        <v>6189.47</v>
      </c>
      <c r="O9225" s="8" t="n"/>
    </row>
    <row r="9226">
      <c r="A9226" s="8" t="inlineStr">
        <is>
          <t>CANON-202606-009258</t>
        </is>
      </c>
      <c r="B9226" s="9" t="inlineStr">
        <is>
          <t>2026-06</t>
        </is>
      </c>
      <c r="C9226" s="10" t="n">
        <v>46176</v>
      </c>
      <c r="D9226" s="9" t="inlineStr">
        <is>
          <t>Bound</t>
        </is>
      </c>
      <c r="E9226" s="8" t="inlineStr">
        <is>
          <t>Thaddeus Vandermeer</t>
        </is>
      </c>
      <c r="F9226" s="11" t="n">
        <v>1991</v>
      </c>
      <c r="G9226" s="8" t="inlineStr">
        <is>
          <t>Mercedes-Benz</t>
        </is>
      </c>
      <c r="H9226" s="8" t="inlineStr">
        <is>
          <t>AMG GT</t>
        </is>
      </c>
      <c r="I9226" s="8" t="inlineStr">
        <is>
          <t>CVJ01CEWSTP7G90KR</t>
        </is>
      </c>
      <c r="J9226" s="8" t="inlineStr">
        <is>
          <t>02 - Sports / GT</t>
        </is>
      </c>
      <c r="K9226" s="12" t="n">
        <v>330000</v>
      </c>
      <c r="L9226" s="8" t="inlineStr">
        <is>
          <t>New York</t>
        </is>
      </c>
      <c r="M9226" s="13" t="n">
        <v>5977.36</v>
      </c>
      <c r="N9226" s="13" t="n">
        <v>4571.48</v>
      </c>
      <c r="O9226" s="8" t="n"/>
    </row>
    <row r="9227">
      <c r="A9227" s="8" t="inlineStr">
        <is>
          <t>CANON-202606-009260</t>
        </is>
      </c>
      <c r="B9227" s="9" t="inlineStr">
        <is>
          <t>2026-06</t>
        </is>
      </c>
      <c r="C9227" s="10" t="n">
        <v>46188</v>
      </c>
      <c r="D9227" s="9" t="inlineStr">
        <is>
          <t>Bound</t>
        </is>
      </c>
      <c r="E9227" s="8" t="inlineStr">
        <is>
          <t>Ramona Underwood</t>
        </is>
      </c>
      <c r="F9227" s="11" t="n">
        <v>1955</v>
      </c>
      <c r="G9227" s="8" t="inlineStr">
        <is>
          <t>Maserati</t>
        </is>
      </c>
      <c r="H9227" s="8" t="inlineStr">
        <is>
          <t>GranTurismo</t>
        </is>
      </c>
      <c r="I9227" s="8" t="inlineStr">
        <is>
          <t>AJK10TJDFVRLCYHGW</t>
        </is>
      </c>
      <c r="J9227" s="8" t="inlineStr">
        <is>
          <t>02 - Sports / GT</t>
        </is>
      </c>
      <c r="K9227" s="12" t="n">
        <v>630000</v>
      </c>
      <c r="L9227" s="8" t="inlineStr">
        <is>
          <t>Texas</t>
        </is>
      </c>
      <c r="M9227" s="13" t="n">
        <v>8885.379999999999</v>
      </c>
      <c r="N9227" s="13" t="n">
        <v>6795.54</v>
      </c>
      <c r="O9227" s="8" t="n"/>
    </row>
    <row r="9228">
      <c r="A9228" s="8" t="inlineStr">
        <is>
          <t>CANON-202606-009262</t>
        </is>
      </c>
      <c r="B9228" s="9" t="inlineStr">
        <is>
          <t>2026-06</t>
        </is>
      </c>
      <c r="C9228" s="10" t="n">
        <v>46186</v>
      </c>
      <c r="D9228" s="9" t="inlineStr">
        <is>
          <t>Bound</t>
        </is>
      </c>
      <c r="E9228" s="8" t="inlineStr">
        <is>
          <t>Aurelio Blackwood</t>
        </is>
      </c>
      <c r="F9228" s="11" t="n">
        <v>1974</v>
      </c>
      <c r="G9228" s="8" t="inlineStr">
        <is>
          <t>Maserati</t>
        </is>
      </c>
      <c r="H9228" s="8" t="inlineStr">
        <is>
          <t>GranTurismo</t>
        </is>
      </c>
      <c r="I9228" s="8" t="inlineStr">
        <is>
          <t>B8LLYLS1UB0D66DLL</t>
        </is>
      </c>
      <c r="J9228" s="8" t="inlineStr">
        <is>
          <t>02 - Sports / GT</t>
        </is>
      </c>
      <c r="K9228" s="12" t="n">
        <v>610000</v>
      </c>
      <c r="L9228" s="8" t="inlineStr">
        <is>
          <t>North Carolina</t>
        </is>
      </c>
      <c r="M9228" s="13" t="n">
        <v>8603.299999999999</v>
      </c>
      <c r="N9228" s="13" t="n">
        <v>6579.8</v>
      </c>
      <c r="O9228" s="8" t="n"/>
    </row>
    <row r="9229">
      <c r="A9229" s="8" t="inlineStr">
        <is>
          <t>CANON-202606-009263</t>
        </is>
      </c>
      <c r="B9229" s="9" t="inlineStr">
        <is>
          <t>2026-06</t>
        </is>
      </c>
      <c r="C9229" s="10" t="n">
        <v>46182</v>
      </c>
      <c r="D9229" s="9" t="inlineStr">
        <is>
          <t>Bound</t>
        </is>
      </c>
      <c r="E9229" s="8" t="inlineStr">
        <is>
          <t>Anouk Larsson</t>
        </is>
      </c>
      <c r="F9229" s="11" t="n">
        <v>1989</v>
      </c>
      <c r="G9229" s="8" t="inlineStr">
        <is>
          <t>BMW</t>
        </is>
      </c>
      <c r="H9229" s="8" t="inlineStr">
        <is>
          <t>M8 Competition</t>
        </is>
      </c>
      <c r="I9229" s="8" t="inlineStr">
        <is>
          <t>XJC36KU6E52ADS6X6</t>
        </is>
      </c>
      <c r="J9229" s="8" t="inlineStr">
        <is>
          <t>02 - Sports / GT</t>
        </is>
      </c>
      <c r="K9229" s="12" t="n">
        <v>250000</v>
      </c>
      <c r="L9229" s="8" t="inlineStr">
        <is>
          <t>North Carolina</t>
        </is>
      </c>
      <c r="M9229" s="13" t="n">
        <v>4068.4</v>
      </c>
      <c r="N9229" s="13" t="n">
        <v>3111.51</v>
      </c>
      <c r="O9229" s="8" t="n"/>
    </row>
    <row r="9230">
      <c r="A9230" s="8" t="inlineStr">
        <is>
          <t>CANON-202606-009264</t>
        </is>
      </c>
      <c r="B9230" s="9" t="inlineStr">
        <is>
          <t>2026-06</t>
        </is>
      </c>
      <c r="C9230" s="10" t="n">
        <v>46196</v>
      </c>
      <c r="D9230" s="9" t="inlineStr">
        <is>
          <t>Bound</t>
        </is>
      </c>
      <c r="E9230" s="8" t="inlineStr">
        <is>
          <t>Anouk Blackwood</t>
        </is>
      </c>
      <c r="F9230" s="11" t="n">
        <v>2001</v>
      </c>
      <c r="G9230" s="8" t="inlineStr">
        <is>
          <t>Maserati</t>
        </is>
      </c>
      <c r="H9230" s="8" t="inlineStr">
        <is>
          <t>GranTurismo</t>
        </is>
      </c>
      <c r="I9230" s="8" t="inlineStr">
        <is>
          <t>ZHWXHNX7XTZR63HDX</t>
        </is>
      </c>
      <c r="J9230" s="8" t="inlineStr">
        <is>
          <t>02 - Sports / GT</t>
        </is>
      </c>
      <c r="K9230" s="12" t="n">
        <v>755000</v>
      </c>
      <c r="L9230" s="8" t="inlineStr">
        <is>
          <t>Pennsylvania</t>
        </is>
      </c>
      <c r="M9230" s="13" t="n">
        <v>9259.43</v>
      </c>
      <c r="N9230" s="13" t="n">
        <v>7081.61</v>
      </c>
      <c r="O9230" s="8" t="n"/>
    </row>
    <row r="9231">
      <c r="A9231" s="8" t="inlineStr">
        <is>
          <t>CANON-202606-009266</t>
        </is>
      </c>
      <c r="B9231" s="9" t="inlineStr">
        <is>
          <t>2026-06</t>
        </is>
      </c>
      <c r="C9231" s="10" t="n">
        <v>46187</v>
      </c>
      <c r="D9231" s="9" t="inlineStr">
        <is>
          <t>Bound</t>
        </is>
      </c>
      <c r="E9231" s="8" t="inlineStr">
        <is>
          <t>Ramona Larsson</t>
        </is>
      </c>
      <c r="F9231" s="11" t="n">
        <v>2002</v>
      </c>
      <c r="G9231" s="8" t="inlineStr">
        <is>
          <t>Bentley</t>
        </is>
      </c>
      <c r="H9231" s="8" t="inlineStr">
        <is>
          <t>Continental GT</t>
        </is>
      </c>
      <c r="I9231" s="8" t="inlineStr">
        <is>
          <t>L3KWGYEGXC0S61P4T</t>
        </is>
      </c>
      <c r="J9231" s="8" t="inlineStr">
        <is>
          <t>02 - Sports / GT</t>
        </is>
      </c>
      <c r="K9231" s="12" t="n">
        <v>230000</v>
      </c>
      <c r="L9231" s="8" t="inlineStr">
        <is>
          <t>North Dakota</t>
        </is>
      </c>
      <c r="M9231" s="13" t="n">
        <v>4072.3</v>
      </c>
      <c r="N9231" s="13" t="n">
        <v>3114.5</v>
      </c>
      <c r="O9231" s="8" t="n"/>
    </row>
    <row r="9232">
      <c r="A9232" s="8" t="inlineStr">
        <is>
          <t>CANON-202606-009267</t>
        </is>
      </c>
      <c r="B9232" s="9" t="inlineStr">
        <is>
          <t>2026-06</t>
        </is>
      </c>
      <c r="C9232" s="10" t="n">
        <v>46182</v>
      </c>
      <c r="D9232" s="9" t="inlineStr">
        <is>
          <t>Bound</t>
        </is>
      </c>
      <c r="E9232" s="8" t="inlineStr">
        <is>
          <t>Priya Farkas</t>
        </is>
      </c>
      <c r="F9232" s="11" t="n">
        <v>1960</v>
      </c>
      <c r="G9232" s="8" t="inlineStr">
        <is>
          <t>Mercedes-Benz</t>
        </is>
      </c>
      <c r="H9232" s="8" t="inlineStr">
        <is>
          <t>AMG GT</t>
        </is>
      </c>
      <c r="I9232" s="8" t="inlineStr">
        <is>
          <t>GWHEEZM5B9A1BPU2U</t>
        </is>
      </c>
      <c r="J9232" s="8" t="inlineStr">
        <is>
          <t>02 - Sports / GT</t>
        </is>
      </c>
      <c r="K9232" s="12" t="n">
        <v>575000</v>
      </c>
      <c r="L9232" s="8" t="inlineStr">
        <is>
          <t>Rhode Island</t>
        </is>
      </c>
      <c r="M9232" s="13" t="n">
        <v>9661.08</v>
      </c>
      <c r="N9232" s="13" t="n">
        <v>7388.79</v>
      </c>
      <c r="O9232" s="8" t="n"/>
    </row>
    <row r="9233">
      <c r="A9233" s="8" t="inlineStr">
        <is>
          <t>CANON-202606-009270</t>
        </is>
      </c>
      <c r="B9233" s="9" t="inlineStr">
        <is>
          <t>2026-06</t>
        </is>
      </c>
      <c r="C9233" s="10" t="n">
        <v>46195</v>
      </c>
      <c r="D9233" s="9" t="inlineStr">
        <is>
          <t>Bound</t>
        </is>
      </c>
      <c r="E9233" s="8" t="inlineStr">
        <is>
          <t>Mireille Fairweather</t>
        </is>
      </c>
      <c r="F9233" s="11" t="n">
        <v>1981</v>
      </c>
      <c r="G9233" s="8" t="inlineStr">
        <is>
          <t>BMW</t>
        </is>
      </c>
      <c r="H9233" s="8" t="inlineStr">
        <is>
          <t>M8 Competition</t>
        </is>
      </c>
      <c r="I9233" s="8" t="inlineStr">
        <is>
          <t>UJUGGG3BBMZCHG5YM</t>
        </is>
      </c>
      <c r="J9233" s="8" t="inlineStr">
        <is>
          <t>02 - Sports / GT</t>
        </is>
      </c>
      <c r="K9233" s="12" t="n">
        <v>235000</v>
      </c>
      <c r="L9233" s="8" t="inlineStr">
        <is>
          <t>Michigan</t>
        </is>
      </c>
      <c r="M9233" s="13" t="n">
        <v>6322.83</v>
      </c>
      <c r="N9233" s="13" t="n">
        <v>4835.7</v>
      </c>
      <c r="O9233" s="8" t="n"/>
    </row>
    <row r="9234">
      <c r="A9234" s="8" t="inlineStr">
        <is>
          <t>CANON-202606-009271</t>
        </is>
      </c>
      <c r="B9234" s="9" t="inlineStr">
        <is>
          <t>2026-06</t>
        </is>
      </c>
      <c r="C9234" s="10" t="n">
        <v>46179</v>
      </c>
      <c r="D9234" s="9" t="inlineStr">
        <is>
          <t>Bound</t>
        </is>
      </c>
      <c r="E9234" s="8" t="inlineStr">
        <is>
          <t>Desmond Underwood</t>
        </is>
      </c>
      <c r="F9234" s="11" t="n">
        <v>1964</v>
      </c>
      <c r="G9234" s="8" t="inlineStr">
        <is>
          <t>Porsche</t>
        </is>
      </c>
      <c r="H9234" s="8" t="inlineStr">
        <is>
          <t>911 Turbo S</t>
        </is>
      </c>
      <c r="I9234" s="8" t="inlineStr">
        <is>
          <t>APY6Z34NFFXF1A0C8</t>
        </is>
      </c>
      <c r="J9234" s="8" t="inlineStr">
        <is>
          <t>02 - Sports / GT</t>
        </is>
      </c>
      <c r="K9234" s="12" t="n">
        <v>880000</v>
      </c>
      <c r="L9234" s="8" t="inlineStr">
        <is>
          <t>Hawaii</t>
        </is>
      </c>
      <c r="M9234" s="13" t="n">
        <v>14030.19</v>
      </c>
      <c r="N9234" s="13" t="n">
        <v>10730.29</v>
      </c>
      <c r="O9234" s="8" t="n"/>
    </row>
    <row r="9235">
      <c r="A9235" s="8" t="inlineStr">
        <is>
          <t>CANON-202606-009272</t>
        </is>
      </c>
      <c r="B9235" s="9" t="inlineStr">
        <is>
          <t>2026-06</t>
        </is>
      </c>
      <c r="C9235" s="10" t="n">
        <v>46176</v>
      </c>
      <c r="D9235" s="9" t="inlineStr">
        <is>
          <t>Bound</t>
        </is>
      </c>
      <c r="E9235" s="8" t="inlineStr">
        <is>
          <t>Ingrid Montoya</t>
        </is>
      </c>
      <c r="F9235" s="11" t="n">
        <v>2016</v>
      </c>
      <c r="G9235" s="8" t="inlineStr">
        <is>
          <t>Bentley</t>
        </is>
      </c>
      <c r="H9235" s="8" t="inlineStr">
        <is>
          <t>Continental GT</t>
        </is>
      </c>
      <c r="I9235" s="8" t="inlineStr">
        <is>
          <t>GFDPGY7FZBRP7AVDE</t>
        </is>
      </c>
      <c r="J9235" s="8" t="inlineStr">
        <is>
          <t>02 - Sports / GT</t>
        </is>
      </c>
      <c r="K9235" s="12" t="n">
        <v>600000</v>
      </c>
      <c r="L9235" s="8" t="inlineStr">
        <is>
          <t>Kentucky</t>
        </is>
      </c>
      <c r="M9235" s="13" t="n">
        <v>9860.379999999999</v>
      </c>
      <c r="N9235" s="13" t="n">
        <v>7541.22</v>
      </c>
      <c r="O9235" s="8" t="n"/>
    </row>
    <row r="9236">
      <c r="A9236" s="8" t="inlineStr">
        <is>
          <t>CANON-202606-009273</t>
        </is>
      </c>
      <c r="B9236" s="9" t="inlineStr">
        <is>
          <t>2026-06</t>
        </is>
      </c>
      <c r="C9236" s="10" t="n">
        <v>46194</v>
      </c>
      <c r="D9236" s="9" t="inlineStr">
        <is>
          <t>Bound</t>
        </is>
      </c>
      <c r="E9236" s="8" t="inlineStr">
        <is>
          <t>Leopold Blackwood</t>
        </is>
      </c>
      <c r="F9236" s="11" t="n">
        <v>1993</v>
      </c>
      <c r="G9236" s="8" t="inlineStr">
        <is>
          <t>BMW</t>
        </is>
      </c>
      <c r="H9236" s="8" t="inlineStr">
        <is>
          <t>M8 Competition</t>
        </is>
      </c>
      <c r="I9236" s="8" t="inlineStr">
        <is>
          <t>Z7M0SLK1AE3VZ4W41</t>
        </is>
      </c>
      <c r="J9236" s="8" t="inlineStr">
        <is>
          <t>02 - Sports / GT</t>
        </is>
      </c>
      <c r="K9236" s="12" t="n">
        <v>365000</v>
      </c>
      <c r="L9236" s="8" t="inlineStr">
        <is>
          <t>Ohio</t>
        </is>
      </c>
      <c r="M9236" s="13" t="n">
        <v>7179.48</v>
      </c>
      <c r="N9236" s="13" t="n">
        <v>5490.87</v>
      </c>
      <c r="O9236" s="8" t="n"/>
    </row>
    <row r="9237">
      <c r="A9237" s="8" t="inlineStr">
        <is>
          <t>CANON-202606-009274</t>
        </is>
      </c>
      <c r="B9237" s="9" t="inlineStr">
        <is>
          <t>2026-06</t>
        </is>
      </c>
      <c r="C9237" s="10" t="n">
        <v>46203</v>
      </c>
      <c r="D9237" s="9" t="inlineStr">
        <is>
          <t>Bound</t>
        </is>
      </c>
      <c r="E9237" s="8" t="inlineStr">
        <is>
          <t>Saoirse Underwood</t>
        </is>
      </c>
      <c r="F9237" s="11" t="n">
        <v>1982</v>
      </c>
      <c r="G9237" s="8" t="inlineStr">
        <is>
          <t>Maserati</t>
        </is>
      </c>
      <c r="H9237" s="8" t="inlineStr">
        <is>
          <t>GranTurismo</t>
        </is>
      </c>
      <c r="I9237" s="8" t="inlineStr">
        <is>
          <t>JR0NXY1XBBPZ9NEPW</t>
        </is>
      </c>
      <c r="J9237" s="8" t="inlineStr">
        <is>
          <t>02 - Sports / GT</t>
        </is>
      </c>
      <c r="K9237" s="12" t="n">
        <v>555000</v>
      </c>
      <c r="L9237" s="8" t="inlineStr">
        <is>
          <t>Georgia</t>
        </is>
      </c>
      <c r="M9237" s="13" t="n">
        <v>7623.4</v>
      </c>
      <c r="N9237" s="13" t="n">
        <v>5830.38</v>
      </c>
      <c r="O9237" s="8" t="n"/>
    </row>
    <row r="9238">
      <c r="A9238" s="8" t="inlineStr">
        <is>
          <t>CANON-202606-009275</t>
        </is>
      </c>
      <c r="B9238" s="9" t="inlineStr">
        <is>
          <t>2026-06</t>
        </is>
      </c>
      <c r="C9238" s="10" t="n">
        <v>46200</v>
      </c>
      <c r="D9238" s="9" t="inlineStr">
        <is>
          <t>Bound</t>
        </is>
      </c>
      <c r="E9238" s="8" t="inlineStr">
        <is>
          <t>Thaddeus Delacroix</t>
        </is>
      </c>
      <c r="F9238" s="11" t="n">
        <v>1958</v>
      </c>
      <c r="G9238" s="8" t="inlineStr">
        <is>
          <t>Ferrari</t>
        </is>
      </c>
      <c r="H9238" s="8" t="inlineStr">
        <is>
          <t>SF90 Stradale</t>
        </is>
      </c>
      <c r="I9238" s="8" t="inlineStr">
        <is>
          <t>D4LJBR5Y3LJE3UR6C</t>
        </is>
      </c>
      <c r="J9238" s="8" t="inlineStr">
        <is>
          <t>03 - Supercar</t>
        </is>
      </c>
      <c r="K9238" s="12" t="n">
        <v>520000</v>
      </c>
      <c r="L9238" s="8" t="inlineStr">
        <is>
          <t>Rhode Island</t>
        </is>
      </c>
      <c r="M9238" s="13" t="n">
        <v>12769.43</v>
      </c>
      <c r="N9238" s="13" t="n">
        <v>9766.059999999999</v>
      </c>
      <c r="O9238" s="8" t="n"/>
    </row>
    <row r="9239">
      <c r="A9239" s="8" t="inlineStr">
        <is>
          <t>CANON-202606-009276</t>
        </is>
      </c>
      <c r="B9239" s="9" t="inlineStr">
        <is>
          <t>2026-06</t>
        </is>
      </c>
      <c r="C9239" s="10" t="n">
        <v>46175</v>
      </c>
      <c r="D9239" s="9" t="inlineStr">
        <is>
          <t>Bound</t>
        </is>
      </c>
      <c r="E9239" s="8" t="inlineStr">
        <is>
          <t>Horace Fairweather</t>
        </is>
      </c>
      <c r="F9239" s="11" t="n">
        <v>2015</v>
      </c>
      <c r="G9239" s="8" t="inlineStr">
        <is>
          <t>Jaguar</t>
        </is>
      </c>
      <c r="H9239" s="8" t="inlineStr">
        <is>
          <t>E-Type Series 1</t>
        </is>
      </c>
      <c r="I9239" s="8" t="inlineStr">
        <is>
          <t>BHSCHPHFL9FCDXDBC</t>
        </is>
      </c>
      <c r="J9239" s="8" t="inlineStr">
        <is>
          <t>07 - Post-War Classic (1946-1972)</t>
        </is>
      </c>
      <c r="K9239" s="12" t="n">
        <v>290000</v>
      </c>
      <c r="L9239" s="8" t="inlineStr">
        <is>
          <t>Maine</t>
        </is>
      </c>
      <c r="M9239" s="13" t="n">
        <v>2836.53</v>
      </c>
      <c r="N9239" s="13" t="n">
        <v>2169.38</v>
      </c>
      <c r="O9239" s="8" t="n"/>
    </row>
    <row r="9240">
      <c r="A9240" s="8" t="inlineStr">
        <is>
          <t>CANON-202606-009277</t>
        </is>
      </c>
      <c r="B9240" s="9" t="inlineStr">
        <is>
          <t>2026-06</t>
        </is>
      </c>
      <c r="C9240" s="10" t="n">
        <v>46183</v>
      </c>
      <c r="D9240" s="9" t="inlineStr">
        <is>
          <t>Bound</t>
        </is>
      </c>
      <c r="E9240" s="8" t="inlineStr">
        <is>
          <t>Mireille Vandermeer</t>
        </is>
      </c>
      <c r="F9240" s="11" t="n">
        <v>2009</v>
      </c>
      <c r="G9240" s="8" t="inlineStr">
        <is>
          <t>Porsche</t>
        </is>
      </c>
      <c r="H9240" s="8" t="inlineStr">
        <is>
          <t>911 Turbo S</t>
        </is>
      </c>
      <c r="I9240" s="8" t="inlineStr">
        <is>
          <t>XF0YBLD13KBL812S0</t>
        </is>
      </c>
      <c r="J9240" s="8" t="inlineStr">
        <is>
          <t>02 - Sports / GT</t>
        </is>
      </c>
      <c r="K9240" s="12" t="n">
        <v>660000</v>
      </c>
      <c r="L9240" s="8" t="inlineStr">
        <is>
          <t>Tennessee</t>
        </is>
      </c>
      <c r="M9240" s="13" t="n">
        <v>7932.45</v>
      </c>
      <c r="N9240" s="13" t="n">
        <v>6066.74</v>
      </c>
      <c r="O9240" s="8" t="n"/>
    </row>
    <row r="9241">
      <c r="A9241" s="8" t="inlineStr">
        <is>
          <t>CANON-202606-009279</t>
        </is>
      </c>
      <c r="B9241" s="9" t="inlineStr">
        <is>
          <t>2026-06</t>
        </is>
      </c>
      <c r="C9241" s="10" t="n">
        <v>46202</v>
      </c>
      <c r="D9241" s="9" t="inlineStr">
        <is>
          <t>Bound</t>
        </is>
      </c>
      <c r="E9241" s="8" t="inlineStr">
        <is>
          <t>Fitzgerald Rourke</t>
        </is>
      </c>
      <c r="F9241" s="11" t="n">
        <v>1990</v>
      </c>
      <c r="G9241" s="8" t="inlineStr">
        <is>
          <t>Maserati</t>
        </is>
      </c>
      <c r="H9241" s="8" t="inlineStr">
        <is>
          <t>GranTurismo</t>
        </is>
      </c>
      <c r="I9241" s="8" t="inlineStr">
        <is>
          <t>D0H41AH1A2N23Y2PN</t>
        </is>
      </c>
      <c r="J9241" s="8" t="inlineStr">
        <is>
          <t>02 - Sports / GT</t>
        </is>
      </c>
      <c r="K9241" s="12" t="n">
        <v>665000</v>
      </c>
      <c r="L9241" s="8" t="inlineStr">
        <is>
          <t>Arkansas</t>
        </is>
      </c>
      <c r="M9241" s="13" t="n">
        <v>11254.81</v>
      </c>
      <c r="N9241" s="13" t="n">
        <v>8607.68</v>
      </c>
      <c r="O9241" s="8" t="n"/>
    </row>
    <row r="9242">
      <c r="A9242" s="8" t="inlineStr">
        <is>
          <t>CANON-202606-009280</t>
        </is>
      </c>
      <c r="B9242" s="9" t="inlineStr">
        <is>
          <t>2026-06</t>
        </is>
      </c>
      <c r="C9242" s="10" t="n">
        <v>46181</v>
      </c>
      <c r="D9242" s="9" t="inlineStr">
        <is>
          <t>Bound</t>
        </is>
      </c>
      <c r="E9242" s="8" t="inlineStr">
        <is>
          <t>Lorenzo Rourke</t>
        </is>
      </c>
      <c r="F9242" s="11" t="n">
        <v>1986</v>
      </c>
      <c r="G9242" s="8" t="inlineStr">
        <is>
          <t>Mercedes-Benz</t>
        </is>
      </c>
      <c r="H9242" s="8" t="inlineStr">
        <is>
          <t>AMG GT</t>
        </is>
      </c>
      <c r="I9242" s="8" t="inlineStr">
        <is>
          <t>HXM75KUWRL11ZCHLM</t>
        </is>
      </c>
      <c r="J9242" s="8" t="inlineStr">
        <is>
          <t>02 - Sports / GT</t>
        </is>
      </c>
      <c r="K9242" s="12" t="n">
        <v>245000</v>
      </c>
      <c r="L9242" s="8" t="inlineStr">
        <is>
          <t>Rhode Island</t>
        </is>
      </c>
      <c r="M9242" s="13" t="n">
        <v>5826.38</v>
      </c>
      <c r="N9242" s="13" t="n">
        <v>4456.02</v>
      </c>
      <c r="O9242" s="8" t="n"/>
    </row>
    <row r="9243">
      <c r="A9243" s="8" t="inlineStr">
        <is>
          <t>CANON-202606-009282</t>
        </is>
      </c>
      <c r="B9243" s="9" t="inlineStr">
        <is>
          <t>2026-06</t>
        </is>
      </c>
      <c r="C9243" s="10" t="n">
        <v>46191</v>
      </c>
      <c r="D9243" s="9" t="inlineStr">
        <is>
          <t>Bound</t>
        </is>
      </c>
      <c r="E9243" s="8" t="inlineStr">
        <is>
          <t>Fenwick Underwood</t>
        </is>
      </c>
      <c r="F9243" s="11" t="n">
        <v>1997</v>
      </c>
      <c r="G9243" s="8" t="inlineStr">
        <is>
          <t>McLaren</t>
        </is>
      </c>
      <c r="H9243" s="8" t="inlineStr">
        <is>
          <t>750S</t>
        </is>
      </c>
      <c r="I9243" s="8" t="inlineStr">
        <is>
          <t>VN4WFHNS7A6BECV6T</t>
        </is>
      </c>
      <c r="J9243" s="8" t="inlineStr">
        <is>
          <t>03 - Supercar</t>
        </is>
      </c>
      <c r="K9243" s="12" t="n">
        <v>1345000</v>
      </c>
      <c r="L9243" s="8" t="inlineStr">
        <is>
          <t>South Carolina</t>
        </is>
      </c>
      <c r="M9243" s="13" t="n">
        <v>25174.34</v>
      </c>
      <c r="N9243" s="13" t="n">
        <v>19253.34</v>
      </c>
      <c r="O9243" s="8" t="n"/>
    </row>
    <row r="9244">
      <c r="A9244" s="8" t="inlineStr">
        <is>
          <t>CANON-202606-009283</t>
        </is>
      </c>
      <c r="B9244" s="9" t="inlineStr">
        <is>
          <t>2026-06</t>
        </is>
      </c>
      <c r="C9244" s="10" t="n">
        <v>46174</v>
      </c>
      <c r="D9244" s="9" t="inlineStr">
        <is>
          <t>Bound</t>
        </is>
      </c>
      <c r="E9244" s="8" t="inlineStr">
        <is>
          <t>Saoirse Pennington</t>
        </is>
      </c>
      <c r="F9244" s="11" t="n">
        <v>2022</v>
      </c>
      <c r="G9244" s="8" t="inlineStr">
        <is>
          <t>Bentley</t>
        </is>
      </c>
      <c r="H9244" s="8" t="inlineStr">
        <is>
          <t>Continental GT</t>
        </is>
      </c>
      <c r="I9244" s="8" t="inlineStr">
        <is>
          <t>GGBZTE8MHTSGTMCXB</t>
        </is>
      </c>
      <c r="J9244" s="8" t="inlineStr">
        <is>
          <t>02 - Sports / GT</t>
        </is>
      </c>
      <c r="K9244" s="12" t="n">
        <v>505000</v>
      </c>
      <c r="L9244" s="8" t="inlineStr">
        <is>
          <t>Texas</t>
        </is>
      </c>
      <c r="M9244" s="13" t="n">
        <v>7122.41</v>
      </c>
      <c r="N9244" s="13" t="n">
        <v>5447.22</v>
      </c>
      <c r="O9244" s="8" t="n"/>
    </row>
    <row r="9245">
      <c r="A9245" s="8" t="inlineStr">
        <is>
          <t>CANON-202606-009286</t>
        </is>
      </c>
      <c r="B9245" s="9" t="inlineStr">
        <is>
          <t>2026-06</t>
        </is>
      </c>
      <c r="C9245" s="10" t="n">
        <v>46203</v>
      </c>
      <c r="D9245" s="9" t="inlineStr">
        <is>
          <t>Bound</t>
        </is>
      </c>
      <c r="E9245" s="8" t="inlineStr">
        <is>
          <t>Fitzgerald Vandermeer</t>
        </is>
      </c>
      <c r="F9245" s="11" t="n">
        <v>2014</v>
      </c>
      <c r="G9245" s="8" t="inlineStr">
        <is>
          <t>Aston Martin</t>
        </is>
      </c>
      <c r="H9245" s="8" t="inlineStr">
        <is>
          <t>DB5</t>
        </is>
      </c>
      <c r="I9245" s="8" t="inlineStr">
        <is>
          <t>375CTYTYBSNFZ8W7J</t>
        </is>
      </c>
      <c r="J9245" s="8" t="inlineStr">
        <is>
          <t>07 - Post-War Classic (1946-1972)</t>
        </is>
      </c>
      <c r="K9245" s="12" t="n">
        <v>320000</v>
      </c>
      <c r="L9245" s="8" t="inlineStr">
        <is>
          <t>Texas</t>
        </is>
      </c>
      <c r="M9245" s="13" t="n">
        <v>3332.83</v>
      </c>
      <c r="N9245" s="13" t="n">
        <v>2548.95</v>
      </c>
      <c r="O9245" s="8" t="n"/>
    </row>
    <row r="9246">
      <c r="A9246" s="8" t="inlineStr">
        <is>
          <t>CANON-202606-009287</t>
        </is>
      </c>
      <c r="B9246" s="9" t="inlineStr">
        <is>
          <t>2026-06</t>
        </is>
      </c>
      <c r="C9246" s="10" t="n">
        <v>46203</v>
      </c>
      <c r="D9246" s="9" t="inlineStr">
        <is>
          <t>Bound</t>
        </is>
      </c>
      <c r="E9246" s="8" t="inlineStr">
        <is>
          <t>Delphine Merriweather</t>
        </is>
      </c>
      <c r="F9246" s="11" t="n">
        <v>2022</v>
      </c>
      <c r="G9246" s="8" t="inlineStr">
        <is>
          <t>Maserati</t>
        </is>
      </c>
      <c r="H9246" s="8" t="inlineStr">
        <is>
          <t>GranTurismo</t>
        </is>
      </c>
      <c r="I9246" s="8" t="inlineStr">
        <is>
          <t>4383RBLPMHFP0L13B</t>
        </is>
      </c>
      <c r="J9246" s="8" t="inlineStr">
        <is>
          <t>02 - Sports / GT</t>
        </is>
      </c>
      <c r="K9246" s="12" t="n">
        <v>410000</v>
      </c>
      <c r="L9246" s="8" t="inlineStr">
        <is>
          <t>Missouri</t>
        </is>
      </c>
      <c r="M9246" s="13" t="n">
        <v>6150</v>
      </c>
      <c r="N9246" s="13" t="n">
        <v>4703.52</v>
      </c>
      <c r="O9246" s="8" t="n"/>
    </row>
    <row r="9247">
      <c r="A9247" s="8" t="inlineStr">
        <is>
          <t>CANON-202606-009289</t>
        </is>
      </c>
      <c r="B9247" s="9" t="inlineStr">
        <is>
          <t>2026-06</t>
        </is>
      </c>
      <c r="C9247" s="10" t="n">
        <v>46194</v>
      </c>
      <c r="D9247" s="9" t="inlineStr">
        <is>
          <t>Bound</t>
        </is>
      </c>
      <c r="E9247" s="8" t="inlineStr">
        <is>
          <t>Ingrid Nakashima</t>
        </is>
      </c>
      <c r="F9247" s="11" t="n">
        <v>2001</v>
      </c>
      <c r="G9247" s="8" t="inlineStr">
        <is>
          <t>Bentley</t>
        </is>
      </c>
      <c r="H9247" s="8" t="inlineStr">
        <is>
          <t>Continental GT</t>
        </is>
      </c>
      <c r="I9247" s="8" t="inlineStr">
        <is>
          <t>FFM4C2GXSNPY1MP8H</t>
        </is>
      </c>
      <c r="J9247" s="8" t="inlineStr">
        <is>
          <t>02 - Sports / GT</t>
        </is>
      </c>
      <c r="K9247" s="12" t="n">
        <v>230000</v>
      </c>
      <c r="L9247" s="8" t="inlineStr">
        <is>
          <t>Virginia</t>
        </is>
      </c>
      <c r="M9247" s="13" t="n">
        <v>4351.77</v>
      </c>
      <c r="N9247" s="13" t="n">
        <v>3328.23</v>
      </c>
      <c r="O9247" s="8" t="n"/>
    </row>
    <row r="9248">
      <c r="A9248" s="8" t="inlineStr">
        <is>
          <t>CANON-202606-009290</t>
        </is>
      </c>
      <c r="B9248" s="9" t="inlineStr">
        <is>
          <t>2026-06</t>
        </is>
      </c>
      <c r="C9248" s="10" t="n">
        <v>46180</v>
      </c>
      <c r="D9248" s="9" t="inlineStr">
        <is>
          <t>Bound</t>
        </is>
      </c>
      <c r="E9248" s="8" t="inlineStr">
        <is>
          <t>Fenwick Ashcombe</t>
        </is>
      </c>
      <c r="F9248" s="11" t="n">
        <v>1970</v>
      </c>
      <c r="G9248" s="8" t="inlineStr">
        <is>
          <t>Bentley</t>
        </is>
      </c>
      <c r="H9248" s="8" t="inlineStr">
        <is>
          <t>Continental GT</t>
        </is>
      </c>
      <c r="I9248" s="8" t="inlineStr">
        <is>
          <t>1CNMK31PEB3JABEVJ</t>
        </is>
      </c>
      <c r="J9248" s="8" t="inlineStr">
        <is>
          <t>02 - Sports / GT</t>
        </is>
      </c>
      <c r="K9248" s="12" t="n">
        <v>440000</v>
      </c>
      <c r="L9248" s="8" t="inlineStr">
        <is>
          <t>Texas</t>
        </is>
      </c>
      <c r="M9248" s="13" t="n">
        <v>7160.38</v>
      </c>
      <c r="N9248" s="13" t="n">
        <v>5476.26</v>
      </c>
      <c r="O9248" s="8" t="n"/>
    </row>
    <row r="9249">
      <c r="A9249" s="8" t="inlineStr">
        <is>
          <t>CANON-202606-009292</t>
        </is>
      </c>
      <c r="B9249" s="9" t="inlineStr">
        <is>
          <t>2026-06</t>
        </is>
      </c>
      <c r="C9249" s="10" t="n">
        <v>46193</v>
      </c>
      <c r="D9249" s="9" t="inlineStr">
        <is>
          <t>Bound</t>
        </is>
      </c>
      <c r="E9249" s="8" t="inlineStr">
        <is>
          <t>Wilhelmina Whitlock</t>
        </is>
      </c>
      <c r="F9249" s="11" t="n">
        <v>1961</v>
      </c>
      <c r="G9249" s="8" t="inlineStr">
        <is>
          <t>Aston Martin</t>
        </is>
      </c>
      <c r="H9249" s="8" t="inlineStr">
        <is>
          <t>DB12</t>
        </is>
      </c>
      <c r="I9249" s="8" t="inlineStr">
        <is>
          <t>H7K5KH8EFE1W1YDHP</t>
        </is>
      </c>
      <c r="J9249" s="8" t="inlineStr">
        <is>
          <t>02 - Sports / GT</t>
        </is>
      </c>
      <c r="K9249" s="12" t="n">
        <v>360000</v>
      </c>
      <c r="L9249" s="8" t="inlineStr">
        <is>
          <t>Michigan</t>
        </is>
      </c>
      <c r="M9249" s="13" t="n">
        <v>7896.23</v>
      </c>
      <c r="N9249" s="13" t="n">
        <v>6039.04</v>
      </c>
      <c r="O9249" s="8" t="n"/>
    </row>
    <row r="9250">
      <c r="A9250" s="8" t="inlineStr">
        <is>
          <t>CANON-202606-009293</t>
        </is>
      </c>
      <c r="B9250" s="9" t="inlineStr">
        <is>
          <t>2026-06</t>
        </is>
      </c>
      <c r="C9250" s="10" t="n">
        <v>46203</v>
      </c>
      <c r="D9250" s="9" t="inlineStr">
        <is>
          <t>Bound</t>
        </is>
      </c>
      <c r="E9250" s="8" t="inlineStr">
        <is>
          <t>Lorenzo Vandermeer</t>
        </is>
      </c>
      <c r="F9250" s="11" t="n">
        <v>2023</v>
      </c>
      <c r="G9250" s="8" t="inlineStr">
        <is>
          <t>Porsche</t>
        </is>
      </c>
      <c r="H9250" s="8" t="inlineStr">
        <is>
          <t>911 Turbo S</t>
        </is>
      </c>
      <c r="I9250" s="8" t="inlineStr">
        <is>
          <t>P1J79YDSNWLFG0C1L</t>
        </is>
      </c>
      <c r="J9250" s="8" t="inlineStr">
        <is>
          <t>02 - Sports / GT</t>
        </is>
      </c>
      <c r="K9250" s="12" t="n">
        <v>955000</v>
      </c>
      <c r="L9250" s="8" t="inlineStr">
        <is>
          <t>Nebraska</t>
        </is>
      </c>
      <c r="M9250" s="13" t="n">
        <v>15225.94</v>
      </c>
      <c r="N9250" s="13" t="n">
        <v>11644.8</v>
      </c>
      <c r="O9250" s="8" t="n"/>
    </row>
    <row r="9251">
      <c r="A9251" s="8" t="inlineStr">
        <is>
          <t>CANON-202606-009294</t>
        </is>
      </c>
      <c r="B9251" s="9" t="inlineStr">
        <is>
          <t>2026-06</t>
        </is>
      </c>
      <c r="C9251" s="10" t="n">
        <v>46179</v>
      </c>
      <c r="D9251" s="9" t="inlineStr">
        <is>
          <t>Bound</t>
        </is>
      </c>
      <c r="E9251" s="8" t="inlineStr">
        <is>
          <t>Ingrid Larsson</t>
        </is>
      </c>
      <c r="F9251" s="11" t="n">
        <v>1989</v>
      </c>
      <c r="G9251" s="8" t="inlineStr">
        <is>
          <t>BMW</t>
        </is>
      </c>
      <c r="H9251" s="8" t="inlineStr">
        <is>
          <t>M8 Competition</t>
        </is>
      </c>
      <c r="I9251" s="8" t="inlineStr">
        <is>
          <t>C7H1KA770NFH179H3</t>
        </is>
      </c>
      <c r="J9251" s="8" t="inlineStr">
        <is>
          <t>02 - Sports / GT</t>
        </is>
      </c>
      <c r="K9251" s="12" t="n">
        <v>1010000</v>
      </c>
      <c r="L9251" s="8" t="inlineStr">
        <is>
          <t>Ohio</t>
        </is>
      </c>
      <c r="M9251" s="13" t="n">
        <v>14568.77</v>
      </c>
      <c r="N9251" s="13" t="n">
        <v>11142.2</v>
      </c>
      <c r="O9251" s="8" t="n"/>
    </row>
    <row r="9252">
      <c r="A9252" s="8" t="inlineStr">
        <is>
          <t>CANON-202606-009295</t>
        </is>
      </c>
      <c r="B9252" s="9" t="inlineStr">
        <is>
          <t>2026-06</t>
        </is>
      </c>
      <c r="C9252" s="10" t="n">
        <v>46201</v>
      </c>
      <c r="D9252" s="9" t="inlineStr">
        <is>
          <t>Bound</t>
        </is>
      </c>
      <c r="E9252" s="8" t="inlineStr">
        <is>
          <t>Delphine Larsson</t>
        </is>
      </c>
      <c r="F9252" s="11" t="n">
        <v>2011</v>
      </c>
      <c r="G9252" s="8" t="inlineStr">
        <is>
          <t>Aston Martin</t>
        </is>
      </c>
      <c r="H9252" s="8" t="inlineStr">
        <is>
          <t>DB12</t>
        </is>
      </c>
      <c r="I9252" s="8" t="inlineStr">
        <is>
          <t>ULEDAGRJ7Z06TKET2</t>
        </is>
      </c>
      <c r="J9252" s="8" t="inlineStr">
        <is>
          <t>02 - Sports / GT</t>
        </is>
      </c>
      <c r="K9252" s="12" t="n">
        <v>270000</v>
      </c>
      <c r="L9252" s="8" t="inlineStr">
        <is>
          <t>North Dakota</t>
        </is>
      </c>
      <c r="M9252" s="13" t="n">
        <v>3897.17</v>
      </c>
      <c r="N9252" s="13" t="n">
        <v>2980.56</v>
      </c>
      <c r="O9252" s="8" t="n"/>
    </row>
    <row r="9253">
      <c r="A9253" s="8" t="inlineStr">
        <is>
          <t>CANON-202606-009297</t>
        </is>
      </c>
      <c r="B9253" s="9" t="inlineStr">
        <is>
          <t>2026-06</t>
        </is>
      </c>
      <c r="C9253" s="10" t="n">
        <v>46201</v>
      </c>
      <c r="D9253" s="9" t="inlineStr">
        <is>
          <t>Bound</t>
        </is>
      </c>
      <c r="E9253" s="8" t="inlineStr">
        <is>
          <t>Thaddeus Farkas</t>
        </is>
      </c>
      <c r="F9253" s="11" t="n">
        <v>1996</v>
      </c>
      <c r="G9253" s="8" t="inlineStr">
        <is>
          <t>Maserati</t>
        </is>
      </c>
      <c r="H9253" s="8" t="inlineStr">
        <is>
          <t>GranTurismo</t>
        </is>
      </c>
      <c r="I9253" s="8" t="inlineStr">
        <is>
          <t>MFA8TJ457S7K3ML3J</t>
        </is>
      </c>
      <c r="J9253" s="8" t="inlineStr">
        <is>
          <t>02 - Sports / GT</t>
        </is>
      </c>
      <c r="K9253" s="12" t="n">
        <v>845000</v>
      </c>
      <c r="L9253" s="8" t="inlineStr">
        <is>
          <t>North Carolina</t>
        </is>
      </c>
      <c r="M9253" s="13" t="n">
        <v>11917.69</v>
      </c>
      <c r="N9253" s="13" t="n">
        <v>9114.65</v>
      </c>
      <c r="O9253" s="8" t="n"/>
    </row>
    <row r="9254">
      <c r="A9254" s="8" t="inlineStr">
        <is>
          <t>CANON-202606-009299</t>
        </is>
      </c>
      <c r="B9254" s="9" t="inlineStr">
        <is>
          <t>2026-06</t>
        </is>
      </c>
      <c r="C9254" s="10" t="n">
        <v>46184</v>
      </c>
      <c r="D9254" s="9" t="inlineStr">
        <is>
          <t>Bound</t>
        </is>
      </c>
      <c r="E9254" s="8" t="inlineStr">
        <is>
          <t>Emiliano Delacroix</t>
        </is>
      </c>
      <c r="F9254" s="11" t="n">
        <v>1971</v>
      </c>
      <c r="G9254" s="8" t="inlineStr">
        <is>
          <t>Porsche</t>
        </is>
      </c>
      <c r="H9254" s="8" t="inlineStr">
        <is>
          <t>911 Turbo S</t>
        </is>
      </c>
      <c r="I9254" s="8" t="inlineStr">
        <is>
          <t>A6T8Y3KC94ALST1K1</t>
        </is>
      </c>
      <c r="J9254" s="8" t="inlineStr">
        <is>
          <t>02 - Sports / GT</t>
        </is>
      </c>
      <c r="K9254" s="12" t="n">
        <v>215000</v>
      </c>
      <c r="L9254" s="8" t="inlineStr">
        <is>
          <t>Texas</t>
        </is>
      </c>
      <c r="M9254" s="13" t="n">
        <v>4291.89</v>
      </c>
      <c r="N9254" s="13" t="n">
        <v>3282.44</v>
      </c>
      <c r="O9254" s="8" t="n"/>
    </row>
    <row r="9255">
      <c r="A9255" s="8" t="inlineStr">
        <is>
          <t>CANON-202606-009302</t>
        </is>
      </c>
      <c r="B9255" s="9" t="inlineStr">
        <is>
          <t>2026-06</t>
        </is>
      </c>
      <c r="C9255" s="10" t="n">
        <v>46196</v>
      </c>
      <c r="D9255" s="9" t="inlineStr">
        <is>
          <t>Bound</t>
        </is>
      </c>
      <c r="E9255" s="8" t="inlineStr">
        <is>
          <t>Anouk Vasquez</t>
        </is>
      </c>
      <c r="F9255" s="11" t="n">
        <v>2023</v>
      </c>
      <c r="G9255" s="8" t="inlineStr">
        <is>
          <t>Porsche</t>
        </is>
      </c>
      <c r="H9255" s="8" t="inlineStr">
        <is>
          <t>911 Turbo S</t>
        </is>
      </c>
      <c r="I9255" s="8" t="inlineStr">
        <is>
          <t>X7RG584EDX54KT98F</t>
        </is>
      </c>
      <c r="J9255" s="8" t="inlineStr">
        <is>
          <t>02 - Sports / GT</t>
        </is>
      </c>
      <c r="K9255" s="12" t="n">
        <v>360000</v>
      </c>
      <c r="L9255" s="8" t="inlineStr">
        <is>
          <t>New Jersey</t>
        </is>
      </c>
      <c r="M9255" s="13" t="n">
        <v>4635.85</v>
      </c>
      <c r="N9255" s="13" t="n">
        <v>3545.5</v>
      </c>
      <c r="O9255" s="8" t="n"/>
    </row>
    <row r="9256">
      <c r="A9256" s="8" t="inlineStr">
        <is>
          <t>CANON-202606-009303</t>
        </is>
      </c>
      <c r="B9256" s="9" t="inlineStr">
        <is>
          <t>2026-06</t>
        </is>
      </c>
      <c r="C9256" s="10" t="n">
        <v>46198</v>
      </c>
      <c r="D9256" s="9" t="inlineStr">
        <is>
          <t>Bound</t>
        </is>
      </c>
      <c r="E9256" s="8" t="inlineStr">
        <is>
          <t>Priya Underwood</t>
        </is>
      </c>
      <c r="F9256" s="11" t="n">
        <v>1972</v>
      </c>
      <c r="G9256" s="8" t="inlineStr">
        <is>
          <t>BMW</t>
        </is>
      </c>
      <c r="H9256" s="8" t="inlineStr">
        <is>
          <t>M8 Competition</t>
        </is>
      </c>
      <c r="I9256" s="8" t="inlineStr">
        <is>
          <t>RG5WPYN9RTDXB37J0</t>
        </is>
      </c>
      <c r="J9256" s="8" t="inlineStr">
        <is>
          <t>02 - Sports / GT</t>
        </is>
      </c>
      <c r="K9256" s="12" t="n">
        <v>355000</v>
      </c>
      <c r="L9256" s="8" t="inlineStr">
        <is>
          <t>Rhode Island</t>
        </is>
      </c>
      <c r="M9256" s="13" t="n">
        <v>6882.31</v>
      </c>
      <c r="N9256" s="13" t="n">
        <v>5263.59</v>
      </c>
      <c r="O9256" s="8" t="n"/>
    </row>
    <row r="9257">
      <c r="A9257" s="8" t="inlineStr">
        <is>
          <t>CANON-202606-009304</t>
        </is>
      </c>
      <c r="B9257" s="9" t="inlineStr">
        <is>
          <t>2026-06</t>
        </is>
      </c>
      <c r="C9257" s="10" t="n">
        <v>46179</v>
      </c>
      <c r="D9257" s="9" t="inlineStr">
        <is>
          <t>Bound</t>
        </is>
      </c>
      <c r="E9257" s="8" t="inlineStr">
        <is>
          <t>Ottilie Vasquez</t>
        </is>
      </c>
      <c r="F9257" s="11" t="n">
        <v>1981</v>
      </c>
      <c r="G9257" s="8" t="inlineStr">
        <is>
          <t>Porsche</t>
        </is>
      </c>
      <c r="H9257" s="8" t="inlineStr">
        <is>
          <t>911 Turbo S</t>
        </is>
      </c>
      <c r="I9257" s="8" t="inlineStr">
        <is>
          <t>P4XMMJYMCZKU9W6NA</t>
        </is>
      </c>
      <c r="J9257" s="8" t="inlineStr">
        <is>
          <t>02 - Sports / GT</t>
        </is>
      </c>
      <c r="K9257" s="12" t="n">
        <v>695000</v>
      </c>
      <c r="L9257" s="8" t="inlineStr">
        <is>
          <t>Virginia</t>
        </is>
      </c>
      <c r="M9257" s="13" t="n">
        <v>9290.709999999999</v>
      </c>
      <c r="N9257" s="13" t="n">
        <v>7105.54</v>
      </c>
      <c r="O9257" s="8" t="n"/>
    </row>
    <row r="9258">
      <c r="A9258" s="8" t="inlineStr">
        <is>
          <t>CANON-202606-009305</t>
        </is>
      </c>
      <c r="B9258" s="9" t="inlineStr">
        <is>
          <t>2026-06</t>
        </is>
      </c>
      <c r="C9258" s="10" t="n">
        <v>46193</v>
      </c>
      <c r="D9258" s="9" t="inlineStr">
        <is>
          <t>Bound</t>
        </is>
      </c>
      <c r="E9258" s="8" t="inlineStr">
        <is>
          <t>Everett Okonkwo</t>
        </is>
      </c>
      <c r="F9258" s="11" t="n">
        <v>1965</v>
      </c>
      <c r="G9258" s="8" t="inlineStr">
        <is>
          <t>BMW</t>
        </is>
      </c>
      <c r="H9258" s="8" t="inlineStr">
        <is>
          <t>M8 Competition</t>
        </is>
      </c>
      <c r="I9258" s="8" t="inlineStr">
        <is>
          <t>SJDBBMUJA52WM5SSJ</t>
        </is>
      </c>
      <c r="J9258" s="8" t="inlineStr">
        <is>
          <t>02 - Sports / GT</t>
        </is>
      </c>
      <c r="K9258" s="12" t="n">
        <v>760000</v>
      </c>
      <c r="L9258" s="8" t="inlineStr">
        <is>
          <t>Arizona</t>
        </is>
      </c>
      <c r="M9258" s="13" t="n">
        <v>9413.959999999999</v>
      </c>
      <c r="N9258" s="13" t="n">
        <v>7199.8</v>
      </c>
      <c r="O9258" s="8" t="n"/>
    </row>
    <row r="9259">
      <c r="A9259" s="8" t="inlineStr">
        <is>
          <t>CANON-202606-009306</t>
        </is>
      </c>
      <c r="B9259" s="9" t="inlineStr">
        <is>
          <t>2026-06</t>
        </is>
      </c>
      <c r="C9259" s="10" t="n">
        <v>46175</v>
      </c>
      <c r="D9259" s="9" t="inlineStr">
        <is>
          <t>Bound</t>
        </is>
      </c>
      <c r="E9259" s="8" t="inlineStr">
        <is>
          <t>Callum Vandermeer</t>
        </is>
      </c>
      <c r="F9259" s="11" t="n">
        <v>1982</v>
      </c>
      <c r="G9259" s="8" t="inlineStr">
        <is>
          <t>Ferrari</t>
        </is>
      </c>
      <c r="H9259" s="8" t="inlineStr">
        <is>
          <t>296 GTB</t>
        </is>
      </c>
      <c r="I9259" s="8" t="inlineStr">
        <is>
          <t>2EPGACMJESTJPPGM9</t>
        </is>
      </c>
      <c r="J9259" s="8" t="inlineStr">
        <is>
          <t>03 - Supercar</t>
        </is>
      </c>
      <c r="K9259" s="12" t="n">
        <v>1950000</v>
      </c>
      <c r="L9259" s="8" t="inlineStr">
        <is>
          <t>Alaska</t>
        </is>
      </c>
      <c r="M9259" s="13" t="n">
        <v>33554.72</v>
      </c>
      <c r="N9259" s="13" t="n">
        <v>25662.65</v>
      </c>
      <c r="O9259" s="8" t="n"/>
    </row>
    <row r="9260">
      <c r="A9260" s="8" t="inlineStr">
        <is>
          <t>CANON-202606-009307</t>
        </is>
      </c>
      <c r="B9260" s="9" t="inlineStr">
        <is>
          <t>2026-06</t>
        </is>
      </c>
      <c r="C9260" s="10" t="n">
        <v>46182</v>
      </c>
      <c r="D9260" s="9" t="inlineStr">
        <is>
          <t>Bound</t>
        </is>
      </c>
      <c r="E9260" s="8" t="inlineStr">
        <is>
          <t>Delphine Chattopadhyay</t>
        </is>
      </c>
      <c r="F9260" s="11" t="n">
        <v>2017</v>
      </c>
      <c r="G9260" s="8" t="inlineStr">
        <is>
          <t>Mercedes-Benz</t>
        </is>
      </c>
      <c r="H9260" s="8" t="inlineStr">
        <is>
          <t>280SL Pagoda</t>
        </is>
      </c>
      <c r="I9260" s="8" t="inlineStr">
        <is>
          <t>JJFXSDMPNCKLXCW1M</t>
        </is>
      </c>
      <c r="J9260" s="8" t="inlineStr">
        <is>
          <t>07 - Post-War Classic (1946-1972)</t>
        </is>
      </c>
      <c r="K9260" s="12" t="n">
        <v>1245000</v>
      </c>
      <c r="L9260" s="8" t="inlineStr">
        <is>
          <t>South Dakota</t>
        </is>
      </c>
      <c r="M9260" s="13" t="n">
        <v>9908.32</v>
      </c>
      <c r="N9260" s="13" t="n">
        <v>7577.88</v>
      </c>
      <c r="O9260" s="8" t="n"/>
    </row>
    <row r="9261">
      <c r="A9261" s="8" t="inlineStr">
        <is>
          <t>CANON-202606-009309</t>
        </is>
      </c>
      <c r="B9261" s="9" t="inlineStr">
        <is>
          <t>2026-06</t>
        </is>
      </c>
      <c r="C9261" s="10" t="n">
        <v>46201</v>
      </c>
      <c r="D9261" s="9" t="inlineStr">
        <is>
          <t>Bound</t>
        </is>
      </c>
      <c r="E9261" s="8" t="inlineStr">
        <is>
          <t>Mireille Farkas</t>
        </is>
      </c>
      <c r="F9261" s="11" t="n">
        <v>1997</v>
      </c>
      <c r="G9261" s="8" t="inlineStr">
        <is>
          <t>Bentley</t>
        </is>
      </c>
      <c r="H9261" s="8" t="inlineStr">
        <is>
          <t>Continental GT</t>
        </is>
      </c>
      <c r="I9261" s="8" t="inlineStr">
        <is>
          <t>E3PM5R8JK5437XPHS</t>
        </is>
      </c>
      <c r="J9261" s="8" t="inlineStr">
        <is>
          <t>02 - Sports / GT</t>
        </is>
      </c>
      <c r="K9261" s="12" t="n">
        <v>460000</v>
      </c>
      <c r="L9261" s="8" t="inlineStr">
        <is>
          <t>Rhode Island</t>
        </is>
      </c>
      <c r="M9261" s="13" t="n">
        <v>8917.92</v>
      </c>
      <c r="N9261" s="13" t="n">
        <v>6820.43</v>
      </c>
      <c r="O9261" s="8" t="n"/>
    </row>
    <row r="9262">
      <c r="A9262" s="8" t="inlineStr">
        <is>
          <t>CANON-202606-009310</t>
        </is>
      </c>
      <c r="B9262" s="9" t="inlineStr">
        <is>
          <t>2026-06</t>
        </is>
      </c>
      <c r="C9262" s="10" t="n">
        <v>46178</v>
      </c>
      <c r="D9262" s="9" t="inlineStr">
        <is>
          <t>Bound</t>
        </is>
      </c>
      <c r="E9262" s="8" t="inlineStr">
        <is>
          <t>Wilhelmina Vandermeer</t>
        </is>
      </c>
      <c r="F9262" s="11" t="n">
        <v>1962</v>
      </c>
      <c r="G9262" s="8" t="inlineStr">
        <is>
          <t>Ferrari</t>
        </is>
      </c>
      <c r="H9262" s="8" t="inlineStr">
        <is>
          <t>275 GTB/4</t>
        </is>
      </c>
      <c r="I9262" s="8" t="inlineStr">
        <is>
          <t>SNWZD0FZNTNB1M04R</t>
        </is>
      </c>
      <c r="J9262" s="8" t="inlineStr">
        <is>
          <t>07 - Post-War Classic (1946-1972)</t>
        </is>
      </c>
      <c r="K9262" s="12" t="n">
        <v>450000</v>
      </c>
      <c r="L9262" s="8" t="inlineStr">
        <is>
          <t>California</t>
        </is>
      </c>
      <c r="M9262" s="13" t="n">
        <v>5501.89</v>
      </c>
      <c r="N9262" s="13" t="n">
        <v>4207.85</v>
      </c>
      <c r="O9262" s="8" t="n"/>
    </row>
    <row r="9263">
      <c r="A9263" s="8" t="inlineStr">
        <is>
          <t>CANON-202606-009312</t>
        </is>
      </c>
      <c r="B9263" s="9" t="inlineStr">
        <is>
          <t>2026-06</t>
        </is>
      </c>
      <c r="C9263" s="10" t="n">
        <v>46181</v>
      </c>
      <c r="D9263" s="9" t="inlineStr">
        <is>
          <t>Bound</t>
        </is>
      </c>
      <c r="E9263" s="8" t="inlineStr">
        <is>
          <t>Noor Rourke</t>
        </is>
      </c>
      <c r="F9263" s="11" t="n">
        <v>1985</v>
      </c>
      <c r="G9263" s="8" t="inlineStr">
        <is>
          <t>Bentley</t>
        </is>
      </c>
      <c r="H9263" s="8" t="inlineStr">
        <is>
          <t>Continental GT</t>
        </is>
      </c>
      <c r="I9263" s="8" t="inlineStr">
        <is>
          <t>XA62TDAYHBY6HW079</t>
        </is>
      </c>
      <c r="J9263" s="8" t="inlineStr">
        <is>
          <t>02 - Sports / GT</t>
        </is>
      </c>
      <c r="K9263" s="12" t="n">
        <v>245000</v>
      </c>
      <c r="L9263" s="8" t="inlineStr">
        <is>
          <t>Wisconsin</t>
        </is>
      </c>
      <c r="M9263" s="13" t="n">
        <v>5103.4</v>
      </c>
      <c r="N9263" s="13" t="n">
        <v>3903.08</v>
      </c>
      <c r="O9263" s="8" t="n"/>
    </row>
    <row r="9264">
      <c r="A9264" s="8" t="inlineStr">
        <is>
          <t>CANON-202606-009313</t>
        </is>
      </c>
      <c r="B9264" s="9" t="inlineStr">
        <is>
          <t>2026-06</t>
        </is>
      </c>
      <c r="C9264" s="10" t="n">
        <v>46191</v>
      </c>
      <c r="D9264" s="9" t="inlineStr">
        <is>
          <t>Bound</t>
        </is>
      </c>
      <c r="E9264" s="8" t="inlineStr">
        <is>
          <t>Mireille Fairweather</t>
        </is>
      </c>
      <c r="F9264" s="11" t="n">
        <v>1971</v>
      </c>
      <c r="G9264" s="8" t="inlineStr">
        <is>
          <t>Aston Martin</t>
        </is>
      </c>
      <c r="H9264" s="8" t="inlineStr">
        <is>
          <t>DB5</t>
        </is>
      </c>
      <c r="I9264" s="8" t="inlineStr">
        <is>
          <t>LKKABUL96KW8G5VRL</t>
        </is>
      </c>
      <c r="J9264" s="8" t="inlineStr">
        <is>
          <t>07 - Post-War Classic (1946-1972)</t>
        </is>
      </c>
      <c r="K9264" s="12" t="n">
        <v>995000</v>
      </c>
      <c r="L9264" s="8" t="inlineStr">
        <is>
          <t>Washington</t>
        </is>
      </c>
      <c r="M9264" s="13" t="n">
        <v>7749.74</v>
      </c>
      <c r="N9264" s="13" t="n">
        <v>5927</v>
      </c>
      <c r="O9264" s="8" t="n"/>
    </row>
    <row r="9265">
      <c r="A9265" s="8" t="inlineStr">
        <is>
          <t>CANON-202606-009314</t>
        </is>
      </c>
      <c r="B9265" s="9" t="inlineStr">
        <is>
          <t>2026-06</t>
        </is>
      </c>
      <c r="C9265" s="10" t="n">
        <v>46200</v>
      </c>
      <c r="D9265" s="9" t="inlineStr">
        <is>
          <t>Bound</t>
        </is>
      </c>
      <c r="E9265" s="8" t="inlineStr">
        <is>
          <t>Callum Okonkwo</t>
        </is>
      </c>
      <c r="F9265" s="11" t="n">
        <v>2010</v>
      </c>
      <c r="G9265" s="8" t="inlineStr">
        <is>
          <t>Aston Martin</t>
        </is>
      </c>
      <c r="H9265" s="8" t="inlineStr">
        <is>
          <t>DB12</t>
        </is>
      </c>
      <c r="I9265" s="8" t="inlineStr">
        <is>
          <t>HAJVBGY47MUN0535T</t>
        </is>
      </c>
      <c r="J9265" s="8" t="inlineStr">
        <is>
          <t>02 - Sports / GT</t>
        </is>
      </c>
      <c r="K9265" s="12" t="n">
        <v>285000</v>
      </c>
      <c r="L9265" s="8" t="inlineStr">
        <is>
          <t>North Carolina</t>
        </is>
      </c>
      <c r="M9265" s="13" t="n">
        <v>4637.97</v>
      </c>
      <c r="N9265" s="13" t="n">
        <v>3547.12</v>
      </c>
      <c r="O9265" s="8" t="n"/>
    </row>
    <row r="9266">
      <c r="A9266" s="8" t="inlineStr">
        <is>
          <t>CANON-202606-009316</t>
        </is>
      </c>
      <c r="B9266" s="9" t="inlineStr">
        <is>
          <t>2026-06</t>
        </is>
      </c>
      <c r="C9266" s="10" t="n">
        <v>46178</v>
      </c>
      <c r="D9266" s="9" t="inlineStr">
        <is>
          <t>Bound</t>
        </is>
      </c>
      <c r="E9266" s="8" t="inlineStr">
        <is>
          <t>Ramona Harrington</t>
        </is>
      </c>
      <c r="F9266" s="11" t="n">
        <v>2013</v>
      </c>
      <c r="G9266" s="8" t="inlineStr">
        <is>
          <t>Mercedes-Benz</t>
        </is>
      </c>
      <c r="H9266" s="8" t="inlineStr">
        <is>
          <t>AMG GT</t>
        </is>
      </c>
      <c r="I9266" s="8" t="inlineStr">
        <is>
          <t>G542N9J8X34BJ5R7T</t>
        </is>
      </c>
      <c r="J9266" s="8" t="inlineStr">
        <is>
          <t>02 - Sports / GT</t>
        </is>
      </c>
      <c r="K9266" s="12" t="n">
        <v>520000</v>
      </c>
      <c r="L9266" s="8" t="inlineStr">
        <is>
          <t>Nevada</t>
        </is>
      </c>
      <c r="M9266" s="13" t="n">
        <v>7461.51</v>
      </c>
      <c r="N9266" s="13" t="n">
        <v>5706.56</v>
      </c>
      <c r="O9266" s="8" t="n"/>
    </row>
    <row r="9267">
      <c r="A9267" s="8" t="inlineStr">
        <is>
          <t>CANON-202606-009318</t>
        </is>
      </c>
      <c r="B9267" s="9" t="inlineStr">
        <is>
          <t>2026-06</t>
        </is>
      </c>
      <c r="C9267" s="10" t="n">
        <v>46200</v>
      </c>
      <c r="D9267" s="9" t="inlineStr">
        <is>
          <t>Bound</t>
        </is>
      </c>
      <c r="E9267" s="8" t="inlineStr">
        <is>
          <t>Sunniva Chattopadhyay</t>
        </is>
      </c>
      <c r="F9267" s="11" t="n">
        <v>1991</v>
      </c>
      <c r="G9267" s="8" t="inlineStr">
        <is>
          <t>Mercedes-Benz</t>
        </is>
      </c>
      <c r="H9267" s="8" t="inlineStr">
        <is>
          <t>AMG GT</t>
        </is>
      </c>
      <c r="I9267" s="8" t="inlineStr">
        <is>
          <t>H0P2442L5W96BHS8W</t>
        </is>
      </c>
      <c r="J9267" s="8" t="inlineStr">
        <is>
          <t>02 - Sports / GT</t>
        </is>
      </c>
      <c r="K9267" s="12" t="n">
        <v>560000</v>
      </c>
      <c r="L9267" s="8" t="inlineStr">
        <is>
          <t>Utah</t>
        </is>
      </c>
      <c r="M9267" s="13" t="n">
        <v>9271.700000000001</v>
      </c>
      <c r="N9267" s="13" t="n">
        <v>7091</v>
      </c>
      <c r="O9267" s="8" t="n"/>
    </row>
    <row r="9268">
      <c r="A9268" s="8" t="inlineStr">
        <is>
          <t>CANON-202606-009319</t>
        </is>
      </c>
      <c r="B9268" s="9" t="inlineStr">
        <is>
          <t>2026-06</t>
        </is>
      </c>
      <c r="C9268" s="10" t="n">
        <v>46203</v>
      </c>
      <c r="D9268" s="9" t="inlineStr">
        <is>
          <t>Bound</t>
        </is>
      </c>
      <c r="E9268" s="8" t="inlineStr">
        <is>
          <t>Callum Larsson</t>
        </is>
      </c>
      <c r="F9268" s="11" t="n">
        <v>1974</v>
      </c>
      <c r="G9268" s="8" t="inlineStr">
        <is>
          <t>Maserati</t>
        </is>
      </c>
      <c r="H9268" s="8" t="inlineStr">
        <is>
          <t>GranTurismo</t>
        </is>
      </c>
      <c r="I9268" s="8" t="inlineStr">
        <is>
          <t>XB6KSS53GLFMJHW6Z</t>
        </is>
      </c>
      <c r="J9268" s="8" t="inlineStr">
        <is>
          <t>02 - Sports / GT</t>
        </is>
      </c>
      <c r="K9268" s="12" t="n">
        <v>390000</v>
      </c>
      <c r="L9268" s="8" t="inlineStr">
        <is>
          <t>California</t>
        </is>
      </c>
      <c r="M9268" s="13" t="n">
        <v>7450.47</v>
      </c>
      <c r="N9268" s="13" t="n">
        <v>5698.12</v>
      </c>
      <c r="O9268" s="8" t="n"/>
    </row>
    <row r="9269">
      <c r="A9269" s="8" t="inlineStr">
        <is>
          <t>CANON-202606-009320</t>
        </is>
      </c>
      <c r="B9269" s="9" t="inlineStr">
        <is>
          <t>2026-06</t>
        </is>
      </c>
      <c r="C9269" s="10" t="n">
        <v>46190</v>
      </c>
      <c r="D9269" s="9" t="inlineStr">
        <is>
          <t>Bound</t>
        </is>
      </c>
      <c r="E9269" s="8" t="inlineStr">
        <is>
          <t>Mireille Vasquez</t>
        </is>
      </c>
      <c r="F9269" s="11" t="n">
        <v>1962</v>
      </c>
      <c r="G9269" s="8" t="inlineStr">
        <is>
          <t>Bentley</t>
        </is>
      </c>
      <c r="H9269" s="8" t="inlineStr">
        <is>
          <t>Continental GT</t>
        </is>
      </c>
      <c r="I9269" s="8" t="inlineStr">
        <is>
          <t>H4AYVXELMM4F399VL</t>
        </is>
      </c>
      <c r="J9269" s="8" t="inlineStr">
        <is>
          <t>02 - Sports / GT</t>
        </is>
      </c>
      <c r="K9269" s="12" t="n">
        <v>1200000</v>
      </c>
      <c r="L9269" s="8" t="inlineStr">
        <is>
          <t>South Carolina</t>
        </is>
      </c>
      <c r="M9269" s="13" t="n">
        <v>15441.51</v>
      </c>
      <c r="N9269" s="13" t="n">
        <v>11809.67</v>
      </c>
      <c r="O9269" s="8" t="n"/>
    </row>
    <row r="9270">
      <c r="A9270" s="8" t="inlineStr">
        <is>
          <t>CANON-202606-009321</t>
        </is>
      </c>
      <c r="B9270" s="9" t="inlineStr">
        <is>
          <t>2026-06</t>
        </is>
      </c>
      <c r="C9270" s="10" t="n">
        <v>46179</v>
      </c>
      <c r="D9270" s="9" t="inlineStr">
        <is>
          <t>Bound</t>
        </is>
      </c>
      <c r="E9270" s="8" t="inlineStr">
        <is>
          <t>Horace Whitlock</t>
        </is>
      </c>
      <c r="F9270" s="11" t="n">
        <v>1956</v>
      </c>
      <c r="G9270" s="8" t="inlineStr">
        <is>
          <t>Ferrari</t>
        </is>
      </c>
      <c r="H9270" s="8" t="inlineStr">
        <is>
          <t>296 GTB</t>
        </is>
      </c>
      <c r="I9270" s="8" t="inlineStr">
        <is>
          <t>KJZ09JK8KH8KS7T0W</t>
        </is>
      </c>
      <c r="J9270" s="8" t="inlineStr">
        <is>
          <t>03 - Supercar</t>
        </is>
      </c>
      <c r="K9270" s="12" t="n">
        <v>815000</v>
      </c>
      <c r="L9270" s="8" t="inlineStr">
        <is>
          <t>Rhode Island</t>
        </is>
      </c>
      <c r="M9270" s="13" t="n">
        <v>20013.63</v>
      </c>
      <c r="N9270" s="13" t="n">
        <v>15306.42</v>
      </c>
      <c r="O9270" s="8" t="n"/>
    </row>
    <row r="9271">
      <c r="A9271" s="8" t="inlineStr">
        <is>
          <t>CANON-202606-009322</t>
        </is>
      </c>
      <c r="B9271" s="9" t="inlineStr">
        <is>
          <t>2026-06</t>
        </is>
      </c>
      <c r="C9271" s="10" t="n">
        <v>46178</v>
      </c>
      <c r="D9271" s="9" t="inlineStr">
        <is>
          <t>Bound</t>
        </is>
      </c>
      <c r="E9271" s="8" t="inlineStr">
        <is>
          <t>Marisol Fairweather</t>
        </is>
      </c>
      <c r="F9271" s="11" t="n">
        <v>2005</v>
      </c>
      <c r="G9271" s="8" t="inlineStr">
        <is>
          <t>Maserati</t>
        </is>
      </c>
      <c r="H9271" s="8" t="inlineStr">
        <is>
          <t>GranTurismo</t>
        </is>
      </c>
      <c r="I9271" s="8" t="inlineStr">
        <is>
          <t>BHF3FNGC7X45REZDG</t>
        </is>
      </c>
      <c r="J9271" s="8" t="inlineStr">
        <is>
          <t>02 - Sports / GT</t>
        </is>
      </c>
      <c r="K9271" s="12" t="n">
        <v>605000</v>
      </c>
      <c r="L9271" s="8" t="inlineStr">
        <is>
          <t>Indiana</t>
        </is>
      </c>
      <c r="M9271" s="13" t="n">
        <v>9126.370000000001</v>
      </c>
      <c r="N9271" s="13" t="n">
        <v>6979.85</v>
      </c>
      <c r="O9271" s="8" t="n"/>
    </row>
    <row r="9272">
      <c r="A9272" s="8" t="inlineStr">
        <is>
          <t>CANON-202606-009323</t>
        </is>
      </c>
      <c r="B9272" s="9" t="inlineStr">
        <is>
          <t>2026-06</t>
        </is>
      </c>
      <c r="C9272" s="10" t="n">
        <v>46188</v>
      </c>
      <c r="D9272" s="9" t="inlineStr">
        <is>
          <t>Bound</t>
        </is>
      </c>
      <c r="E9272" s="8" t="inlineStr">
        <is>
          <t>Aurelio Merriweather</t>
        </is>
      </c>
      <c r="F9272" s="11" t="n">
        <v>2003</v>
      </c>
      <c r="G9272" s="8" t="inlineStr">
        <is>
          <t>Porsche</t>
        </is>
      </c>
      <c r="H9272" s="8" t="inlineStr">
        <is>
          <t>911 Turbo S</t>
        </is>
      </c>
      <c r="I9272" s="8" t="inlineStr">
        <is>
          <t>DY9CD7FEJA09JL8C4</t>
        </is>
      </c>
      <c r="J9272" s="8" t="inlineStr">
        <is>
          <t>02 - Sports / GT</t>
        </is>
      </c>
      <c r="K9272" s="12" t="n">
        <v>1080000</v>
      </c>
      <c r="L9272" s="8" t="inlineStr">
        <is>
          <t>Massachusetts</t>
        </is>
      </c>
      <c r="M9272" s="13" t="n">
        <v>14009.43</v>
      </c>
      <c r="N9272" s="13" t="n">
        <v>10714.41</v>
      </c>
      <c r="O9272" s="8" t="n"/>
    </row>
    <row r="9273">
      <c r="A9273" s="8" t="inlineStr">
        <is>
          <t>CANON-202606-009325</t>
        </is>
      </c>
      <c r="B9273" s="9" t="inlineStr">
        <is>
          <t>2026-06</t>
        </is>
      </c>
      <c r="C9273" s="10" t="n">
        <v>46203</v>
      </c>
      <c r="D9273" s="9" t="inlineStr">
        <is>
          <t>Bound</t>
        </is>
      </c>
      <c r="E9273" s="8" t="inlineStr">
        <is>
          <t>Delphine Vasquez</t>
        </is>
      </c>
      <c r="F9273" s="11" t="n">
        <v>2019</v>
      </c>
      <c r="G9273" s="8" t="inlineStr">
        <is>
          <t>Mercedes-Benz</t>
        </is>
      </c>
      <c r="H9273" s="8" t="inlineStr">
        <is>
          <t>AMG GT</t>
        </is>
      </c>
      <c r="I9273" s="8" t="inlineStr">
        <is>
          <t>9TWGHB3J5U1P4ZFRM</t>
        </is>
      </c>
      <c r="J9273" s="8" t="inlineStr">
        <is>
          <t>02 - Sports / GT</t>
        </is>
      </c>
      <c r="K9273" s="12" t="n">
        <v>325000</v>
      </c>
      <c r="L9273" s="8" t="inlineStr">
        <is>
          <t>Washington</t>
        </is>
      </c>
      <c r="M9273" s="13" t="n">
        <v>4415.09</v>
      </c>
      <c r="N9273" s="13" t="n">
        <v>3376.66</v>
      </c>
      <c r="O9273" s="8" t="n"/>
    </row>
    <row r="9274">
      <c r="A9274" s="8" t="inlineStr">
        <is>
          <t>CANON-202606-009328</t>
        </is>
      </c>
      <c r="B9274" s="9" t="inlineStr">
        <is>
          <t>2026-06</t>
        </is>
      </c>
      <c r="C9274" s="10" t="n">
        <v>46181</v>
      </c>
      <c r="D9274" s="9" t="inlineStr">
        <is>
          <t>Bound</t>
        </is>
      </c>
      <c r="E9274" s="8" t="inlineStr">
        <is>
          <t>Cassius Okonkwo</t>
        </is>
      </c>
      <c r="F9274" s="11" t="n">
        <v>1959</v>
      </c>
      <c r="G9274" s="8" t="inlineStr">
        <is>
          <t>BMW</t>
        </is>
      </c>
      <c r="H9274" s="8" t="inlineStr">
        <is>
          <t>M8 Competition</t>
        </is>
      </c>
      <c r="I9274" s="8" t="inlineStr">
        <is>
          <t>FBDHXLBCXS872F9Y1</t>
        </is>
      </c>
      <c r="J9274" s="8" t="inlineStr">
        <is>
          <t>02 - Sports / GT</t>
        </is>
      </c>
      <c r="K9274" s="12" t="n">
        <v>1225000</v>
      </c>
      <c r="L9274" s="8" t="inlineStr">
        <is>
          <t>Alabama</t>
        </is>
      </c>
      <c r="M9274" s="13" t="n">
        <v>16144.58</v>
      </c>
      <c r="N9274" s="13" t="n">
        <v>12347.37</v>
      </c>
      <c r="O9274" s="8" t="n"/>
    </row>
    <row r="9275">
      <c r="A9275" s="8" t="inlineStr">
        <is>
          <t>CANON-202606-009329</t>
        </is>
      </c>
      <c r="B9275" s="9" t="inlineStr">
        <is>
          <t>2026-06</t>
        </is>
      </c>
      <c r="C9275" s="10" t="n">
        <v>46177</v>
      </c>
      <c r="D9275" s="9" t="inlineStr">
        <is>
          <t>Bound</t>
        </is>
      </c>
      <c r="E9275" s="8" t="inlineStr">
        <is>
          <t>Aurelio Pennington</t>
        </is>
      </c>
      <c r="F9275" s="11" t="n">
        <v>1996</v>
      </c>
      <c r="G9275" s="8" t="inlineStr">
        <is>
          <t>Porsche</t>
        </is>
      </c>
      <c r="H9275" s="8" t="inlineStr">
        <is>
          <t>911 Turbo S</t>
        </is>
      </c>
      <c r="I9275" s="8" t="inlineStr">
        <is>
          <t>E6MPKVSGZBS7DS8PJ</t>
        </is>
      </c>
      <c r="J9275" s="8" t="inlineStr">
        <is>
          <t>02 - Sports / GT</t>
        </is>
      </c>
      <c r="K9275" s="12" t="n">
        <v>440000</v>
      </c>
      <c r="L9275" s="8" t="inlineStr">
        <is>
          <t>Texas</t>
        </is>
      </c>
      <c r="M9275" s="13" t="n">
        <v>7160.38</v>
      </c>
      <c r="N9275" s="13" t="n">
        <v>5476.26</v>
      </c>
      <c r="O9275" s="8" t="n"/>
    </row>
    <row r="9276">
      <c r="A9276" s="8" t="inlineStr">
        <is>
          <t>CANON-202606-009330</t>
        </is>
      </c>
      <c r="B9276" s="9" t="inlineStr">
        <is>
          <t>2026-06</t>
        </is>
      </c>
      <c r="C9276" s="10" t="n">
        <v>46196</v>
      </c>
      <c r="D9276" s="9" t="inlineStr">
        <is>
          <t>Bound</t>
        </is>
      </c>
      <c r="E9276" s="8" t="inlineStr">
        <is>
          <t>Desmond Thistlewood</t>
        </is>
      </c>
      <c r="F9276" s="11" t="n">
        <v>1974</v>
      </c>
      <c r="G9276" s="8" t="inlineStr">
        <is>
          <t>Porsche</t>
        </is>
      </c>
      <c r="H9276" s="8" t="inlineStr">
        <is>
          <t>911 Turbo S</t>
        </is>
      </c>
      <c r="I9276" s="8" t="inlineStr">
        <is>
          <t>RZ78PPW50YG7YYTSZ</t>
        </is>
      </c>
      <c r="J9276" s="8" t="inlineStr">
        <is>
          <t>02 - Sports / GT</t>
        </is>
      </c>
      <c r="K9276" s="12" t="n">
        <v>880000</v>
      </c>
      <c r="L9276" s="8" t="inlineStr">
        <is>
          <t>Arkansas</t>
        </is>
      </c>
      <c r="M9276" s="13" t="n">
        <v>14893.58</v>
      </c>
      <c r="N9276" s="13" t="n">
        <v>11390.61</v>
      </c>
      <c r="O9276" s="8" t="n"/>
    </row>
    <row r="9277">
      <c r="A9277" s="8" t="inlineStr">
        <is>
          <t>CANON-202606-009332</t>
        </is>
      </c>
      <c r="B9277" s="9" t="inlineStr">
        <is>
          <t>2026-06</t>
        </is>
      </c>
      <c r="C9277" s="10" t="n">
        <v>46182</v>
      </c>
      <c r="D9277" s="9" t="inlineStr">
        <is>
          <t>Bound</t>
        </is>
      </c>
      <c r="E9277" s="8" t="inlineStr">
        <is>
          <t>Emiliano Larsson</t>
        </is>
      </c>
      <c r="F9277" s="11" t="n">
        <v>2012</v>
      </c>
      <c r="G9277" s="8" t="inlineStr">
        <is>
          <t>BMW</t>
        </is>
      </c>
      <c r="H9277" s="8" t="inlineStr">
        <is>
          <t>M8 Competition</t>
        </is>
      </c>
      <c r="I9277" s="8" t="inlineStr">
        <is>
          <t>BNJR6BLBVD89PWMB5</t>
        </is>
      </c>
      <c r="J9277" s="8" t="inlineStr">
        <is>
          <t>02 - Sports / GT</t>
        </is>
      </c>
      <c r="K9277" s="12" t="n">
        <v>620000</v>
      </c>
      <c r="L9277" s="8" t="inlineStr">
        <is>
          <t>Alaska</t>
        </is>
      </c>
      <c r="M9277" s="13" t="n">
        <v>8668.299999999999</v>
      </c>
      <c r="N9277" s="13" t="n">
        <v>6629.52</v>
      </c>
      <c r="O9277" s="8" t="n"/>
    </row>
    <row r="9278">
      <c r="A9278" s="8" t="inlineStr">
        <is>
          <t>CANON-202606-009333</t>
        </is>
      </c>
      <c r="B9278" s="9" t="inlineStr">
        <is>
          <t>2026-06</t>
        </is>
      </c>
      <c r="C9278" s="10" t="n">
        <v>46197</v>
      </c>
      <c r="D9278" s="9" t="inlineStr">
        <is>
          <t>Bound</t>
        </is>
      </c>
      <c r="E9278" s="8" t="inlineStr">
        <is>
          <t>Noor Bellandi</t>
        </is>
      </c>
      <c r="F9278" s="11" t="n">
        <v>2013</v>
      </c>
      <c r="G9278" s="8" t="inlineStr">
        <is>
          <t>Ferrari</t>
        </is>
      </c>
      <c r="H9278" s="8" t="inlineStr">
        <is>
          <t>SF90 Stradale</t>
        </is>
      </c>
      <c r="I9278" s="8" t="inlineStr">
        <is>
          <t>5AJWKGC7LXT5HYD21</t>
        </is>
      </c>
      <c r="J9278" s="8" t="inlineStr">
        <is>
          <t>03 - Supercar</t>
        </is>
      </c>
      <c r="K9278" s="12" t="n">
        <v>680000</v>
      </c>
      <c r="L9278" s="8" t="inlineStr">
        <is>
          <t>New York</t>
        </is>
      </c>
      <c r="M9278" s="13" t="n">
        <v>15601.51</v>
      </c>
      <c r="N9278" s="13" t="n">
        <v>11932.03</v>
      </c>
      <c r="O9278" s="8" t="n"/>
    </row>
    <row r="9279">
      <c r="A9279" s="8" t="inlineStr">
        <is>
          <t>CANON-202606-009334</t>
        </is>
      </c>
      <c r="B9279" s="9" t="inlineStr">
        <is>
          <t>2026-06</t>
        </is>
      </c>
      <c r="C9279" s="10" t="n">
        <v>46178</v>
      </c>
      <c r="D9279" s="9" t="inlineStr">
        <is>
          <t>Bound</t>
        </is>
      </c>
      <c r="E9279" s="8" t="inlineStr">
        <is>
          <t>Anouk Harrington</t>
        </is>
      </c>
      <c r="F9279" s="11" t="n">
        <v>2014</v>
      </c>
      <c r="G9279" s="8" t="inlineStr">
        <is>
          <t>Maserati</t>
        </is>
      </c>
      <c r="H9279" s="8" t="inlineStr">
        <is>
          <t>GranTurismo</t>
        </is>
      </c>
      <c r="I9279" s="8" t="inlineStr">
        <is>
          <t>9WJMKCGX4HW6JEKLY</t>
        </is>
      </c>
      <c r="J9279" s="8" t="inlineStr">
        <is>
          <t>02 - Sports / GT</t>
        </is>
      </c>
      <c r="K9279" s="12" t="n">
        <v>385000</v>
      </c>
      <c r="L9279" s="8" t="inlineStr">
        <is>
          <t>California</t>
        </is>
      </c>
      <c r="M9279" s="13" t="n">
        <v>7354.95</v>
      </c>
      <c r="N9279" s="13" t="n">
        <v>5625.07</v>
      </c>
      <c r="O9279" s="8" t="n"/>
    </row>
    <row r="9280">
      <c r="A9280" s="8" t="inlineStr">
        <is>
          <t>CANON-202606-009335</t>
        </is>
      </c>
      <c r="B9280" s="9" t="inlineStr">
        <is>
          <t>2026-06</t>
        </is>
      </c>
      <c r="C9280" s="10" t="n">
        <v>46188</v>
      </c>
      <c r="D9280" s="9" t="inlineStr">
        <is>
          <t>Bound</t>
        </is>
      </c>
      <c r="E9280" s="8" t="inlineStr">
        <is>
          <t>Saoirse Okonkwo</t>
        </is>
      </c>
      <c r="F9280" s="11" t="n">
        <v>1966</v>
      </c>
      <c r="G9280" s="8" t="inlineStr">
        <is>
          <t>Bentley</t>
        </is>
      </c>
      <c r="H9280" s="8" t="inlineStr">
        <is>
          <t>Continental GT</t>
        </is>
      </c>
      <c r="I9280" s="8" t="inlineStr">
        <is>
          <t>CYVNWBFYAS9KUKLW3</t>
        </is>
      </c>
      <c r="J9280" s="8" t="inlineStr">
        <is>
          <t>02 - Sports / GT</t>
        </is>
      </c>
      <c r="K9280" s="12" t="n">
        <v>745000</v>
      </c>
      <c r="L9280" s="8" t="inlineStr">
        <is>
          <t>Virginia</t>
        </is>
      </c>
      <c r="M9280" s="13" t="n">
        <v>9959.1</v>
      </c>
      <c r="N9280" s="13" t="n">
        <v>7616.72</v>
      </c>
      <c r="O9280" s="8" t="n"/>
    </row>
    <row r="9281">
      <c r="A9281" s="8" t="inlineStr">
        <is>
          <t>CANON-202606-009336</t>
        </is>
      </c>
      <c r="B9281" s="9" t="inlineStr">
        <is>
          <t>2026-06</t>
        </is>
      </c>
      <c r="C9281" s="10" t="n">
        <v>46175</v>
      </c>
      <c r="D9281" s="9" t="inlineStr">
        <is>
          <t>Bound</t>
        </is>
      </c>
      <c r="E9281" s="8" t="inlineStr">
        <is>
          <t>Ramona Rourke</t>
        </is>
      </c>
      <c r="F9281" s="11" t="n">
        <v>1956</v>
      </c>
      <c r="G9281" s="8" t="inlineStr">
        <is>
          <t>Aston Martin</t>
        </is>
      </c>
      <c r="H9281" s="8" t="inlineStr">
        <is>
          <t>DB12</t>
        </is>
      </c>
      <c r="I9281" s="8" t="inlineStr">
        <is>
          <t>6N92P571NHRL7R8FH</t>
        </is>
      </c>
      <c r="J9281" s="8" t="inlineStr">
        <is>
          <t>02 - Sports / GT</t>
        </is>
      </c>
      <c r="K9281" s="12" t="n">
        <v>490000</v>
      </c>
      <c r="L9281" s="8" t="inlineStr">
        <is>
          <t>Hawaii</t>
        </is>
      </c>
      <c r="M9281" s="13" t="n">
        <v>9014.15</v>
      </c>
      <c r="N9281" s="13" t="n">
        <v>6894.02</v>
      </c>
      <c r="O9281" s="8" t="n"/>
    </row>
    <row r="9282">
      <c r="A9282" s="8" t="inlineStr">
        <is>
          <t>CANON-202606-009337</t>
        </is>
      </c>
      <c r="B9282" s="9" t="inlineStr">
        <is>
          <t>2026-06</t>
        </is>
      </c>
      <c r="C9282" s="10" t="n">
        <v>46193</v>
      </c>
      <c r="D9282" s="9" t="inlineStr">
        <is>
          <t>Bound</t>
        </is>
      </c>
      <c r="E9282" s="8" t="inlineStr">
        <is>
          <t>Priya Fairweather</t>
        </is>
      </c>
      <c r="F9282" s="11" t="n">
        <v>1981</v>
      </c>
      <c r="G9282" s="8" t="inlineStr">
        <is>
          <t>Mercedes-Benz</t>
        </is>
      </c>
      <c r="H9282" s="8" t="inlineStr">
        <is>
          <t>AMG GT</t>
        </is>
      </c>
      <c r="I9282" s="8" t="inlineStr">
        <is>
          <t>NU3WJTKZA5YA3TUX1</t>
        </is>
      </c>
      <c r="J9282" s="8" t="inlineStr">
        <is>
          <t>02 - Sports / GT</t>
        </is>
      </c>
      <c r="K9282" s="12" t="n">
        <v>230000</v>
      </c>
      <c r="L9282" s="8" t="inlineStr">
        <is>
          <t>North Dakota</t>
        </is>
      </c>
      <c r="M9282" s="13" t="n">
        <v>4072.3</v>
      </c>
      <c r="N9282" s="13" t="n">
        <v>3114.5</v>
      </c>
      <c r="O9282" s="8" t="n"/>
    </row>
    <row r="9283">
      <c r="A9283" s="8" t="inlineStr">
        <is>
          <t>CANON-202606-009338</t>
        </is>
      </c>
      <c r="B9283" s="9" t="inlineStr">
        <is>
          <t>2026-06</t>
        </is>
      </c>
      <c r="C9283" s="10" t="n">
        <v>46202</v>
      </c>
      <c r="D9283" s="9" t="inlineStr">
        <is>
          <t>Bound</t>
        </is>
      </c>
      <c r="E9283" s="8" t="inlineStr">
        <is>
          <t>Ingrid Chattopadhyay</t>
        </is>
      </c>
      <c r="F9283" s="11" t="n">
        <v>1963</v>
      </c>
      <c r="G9283" s="8" t="inlineStr">
        <is>
          <t>Mercedes-Benz</t>
        </is>
      </c>
      <c r="H9283" s="8" t="inlineStr">
        <is>
          <t>AMG GT</t>
        </is>
      </c>
      <c r="I9283" s="8" t="inlineStr">
        <is>
          <t>P0JTNCXT9TPU1WCDN</t>
        </is>
      </c>
      <c r="J9283" s="8" t="inlineStr">
        <is>
          <t>02 - Sports / GT</t>
        </is>
      </c>
      <c r="K9283" s="12" t="n">
        <v>160000</v>
      </c>
      <c r="L9283" s="8" t="inlineStr">
        <is>
          <t>Mississippi</t>
        </is>
      </c>
      <c r="M9283" s="13" t="n">
        <v>3305.06</v>
      </c>
      <c r="N9283" s="13" t="n">
        <v>2527.71</v>
      </c>
      <c r="O9283" s="8" t="n"/>
    </row>
    <row r="9284">
      <c r="A9284" s="8" t="inlineStr">
        <is>
          <t>CANON-202606-009342</t>
        </is>
      </c>
      <c r="B9284" s="9" t="inlineStr">
        <is>
          <t>2026-06</t>
        </is>
      </c>
      <c r="C9284" s="10" t="n">
        <v>46196</v>
      </c>
      <c r="D9284" s="9" t="inlineStr">
        <is>
          <t>Bound</t>
        </is>
      </c>
      <c r="E9284" s="8" t="inlineStr">
        <is>
          <t>Beatrix Blackwood</t>
        </is>
      </c>
      <c r="F9284" s="11" t="n">
        <v>1999</v>
      </c>
      <c r="G9284" s="8" t="inlineStr">
        <is>
          <t>Mercedes-Benz</t>
        </is>
      </c>
      <c r="H9284" s="8" t="inlineStr">
        <is>
          <t>280SL Pagoda</t>
        </is>
      </c>
      <c r="I9284" s="8" t="inlineStr">
        <is>
          <t>TLEMHTJ0MTHYNXZ55</t>
        </is>
      </c>
      <c r="J9284" s="8" t="inlineStr">
        <is>
          <t>07 - Post-War Classic (1946-1972)</t>
        </is>
      </c>
      <c r="K9284" s="12" t="n">
        <v>530000</v>
      </c>
      <c r="L9284" s="8" t="inlineStr">
        <is>
          <t>Oregon</t>
        </is>
      </c>
      <c r="M9284" s="13" t="n">
        <v>4859</v>
      </c>
      <c r="N9284" s="13" t="n">
        <v>3716.16</v>
      </c>
      <c r="O9284" s="8" t="n"/>
    </row>
    <row r="9285">
      <c r="A9285" s="8" t="inlineStr">
        <is>
          <t>CANON-202606-009344</t>
        </is>
      </c>
      <c r="B9285" s="9" t="inlineStr">
        <is>
          <t>2026-06</t>
        </is>
      </c>
      <c r="C9285" s="10" t="n">
        <v>46196</v>
      </c>
      <c r="D9285" s="9" t="inlineStr">
        <is>
          <t>Bound</t>
        </is>
      </c>
      <c r="E9285" s="8" t="inlineStr">
        <is>
          <t>Fenwick Pennington</t>
        </is>
      </c>
      <c r="F9285" s="11" t="n">
        <v>1969</v>
      </c>
      <c r="G9285" s="8" t="inlineStr">
        <is>
          <t>Ferrari</t>
        </is>
      </c>
      <c r="H9285" s="8" t="inlineStr">
        <is>
          <t>296 GTB</t>
        </is>
      </c>
      <c r="I9285" s="8" t="inlineStr">
        <is>
          <t>C2UJ83TAEGZ30HCG5</t>
        </is>
      </c>
      <c r="J9285" s="8" t="inlineStr">
        <is>
          <t>03 - Supercar</t>
        </is>
      </c>
      <c r="K9285" s="12" t="n">
        <v>610000</v>
      </c>
      <c r="L9285" s="8" t="inlineStr">
        <is>
          <t>California</t>
        </is>
      </c>
      <c r="M9285" s="13" t="n">
        <v>14760.85</v>
      </c>
      <c r="N9285" s="13" t="n">
        <v>11289.1</v>
      </c>
      <c r="O9285" s="8" t="n"/>
    </row>
    <row r="9286">
      <c r="A9286" s="8" t="inlineStr">
        <is>
          <t>CANON-202606-009345</t>
        </is>
      </c>
      <c r="B9286" s="9" t="inlineStr">
        <is>
          <t>2026-06</t>
        </is>
      </c>
      <c r="C9286" s="10" t="n">
        <v>46180</v>
      </c>
      <c r="D9286" s="9" t="inlineStr">
        <is>
          <t>Bound</t>
        </is>
      </c>
      <c r="E9286" s="8" t="inlineStr">
        <is>
          <t>Ramona Merriweather</t>
        </is>
      </c>
      <c r="F9286" s="11" t="n">
        <v>2010</v>
      </c>
      <c r="G9286" s="8" t="inlineStr">
        <is>
          <t>Maserati</t>
        </is>
      </c>
      <c r="H9286" s="8" t="inlineStr">
        <is>
          <t>GranTurismo</t>
        </is>
      </c>
      <c r="I9286" s="8" t="inlineStr">
        <is>
          <t>PDUXAGJGCDRSTBFAX</t>
        </is>
      </c>
      <c r="J9286" s="8" t="inlineStr">
        <is>
          <t>02 - Sports / GT</t>
        </is>
      </c>
      <c r="K9286" s="12" t="n">
        <v>220000</v>
      </c>
      <c r="L9286" s="8" t="inlineStr">
        <is>
          <t>South Carolina</t>
        </is>
      </c>
      <c r="M9286" s="13" t="n">
        <v>4735.4</v>
      </c>
      <c r="N9286" s="13" t="n">
        <v>3621.63</v>
      </c>
      <c r="O9286" s="8" t="n"/>
    </row>
    <row r="9287">
      <c r="A9287" s="8" t="inlineStr">
        <is>
          <t>CANON-202606-009346</t>
        </is>
      </c>
      <c r="B9287" s="9" t="inlineStr">
        <is>
          <t>2026-06</t>
        </is>
      </c>
      <c r="C9287" s="10" t="n">
        <v>46195</v>
      </c>
      <c r="D9287" s="9" t="inlineStr">
        <is>
          <t>Bound</t>
        </is>
      </c>
      <c r="E9287" s="8" t="inlineStr">
        <is>
          <t>Priya Vasquez</t>
        </is>
      </c>
      <c r="F9287" s="11" t="n">
        <v>1982</v>
      </c>
      <c r="G9287" s="8" t="inlineStr">
        <is>
          <t>Lamborghini</t>
        </is>
      </c>
      <c r="H9287" s="8" t="inlineStr">
        <is>
          <t>Huracan EVO</t>
        </is>
      </c>
      <c r="I9287" s="8" t="inlineStr">
        <is>
          <t>B2NM8KUR7V7D4KE9P</t>
        </is>
      </c>
      <c r="J9287" s="8" t="inlineStr">
        <is>
          <t>03 - Supercar</t>
        </is>
      </c>
      <c r="K9287" s="12" t="n">
        <v>1950000</v>
      </c>
      <c r="L9287" s="8" t="inlineStr">
        <is>
          <t>Maryland</t>
        </is>
      </c>
      <c r="M9287" s="13" t="n">
        <v>27962.26</v>
      </c>
      <c r="N9287" s="13" t="n">
        <v>21385.54</v>
      </c>
      <c r="O9287" s="8" t="n"/>
    </row>
    <row r="9288">
      <c r="A9288" s="8" t="inlineStr">
        <is>
          <t>CANON-202606-009348</t>
        </is>
      </c>
      <c r="B9288" s="9" t="inlineStr">
        <is>
          <t>2026-06</t>
        </is>
      </c>
      <c r="C9288" s="10" t="n">
        <v>46181</v>
      </c>
      <c r="D9288" s="9" t="inlineStr">
        <is>
          <t>Bound</t>
        </is>
      </c>
      <c r="E9288" s="8" t="inlineStr">
        <is>
          <t>Fitzgerald Vandermeer</t>
        </is>
      </c>
      <c r="F9288" s="11" t="n">
        <v>1985</v>
      </c>
      <c r="G9288" s="8" t="inlineStr">
        <is>
          <t>Bentley</t>
        </is>
      </c>
      <c r="H9288" s="8" t="inlineStr">
        <is>
          <t>Continental GT</t>
        </is>
      </c>
      <c r="I9288" s="8" t="inlineStr">
        <is>
          <t>DCW60WUK8EYTXP3PB</t>
        </is>
      </c>
      <c r="J9288" s="8" t="inlineStr">
        <is>
          <t>02 - Sports / GT</t>
        </is>
      </c>
      <c r="K9288" s="12" t="n">
        <v>1115000</v>
      </c>
      <c r="L9288" s="8" t="inlineStr">
        <is>
          <t>California</t>
        </is>
      </c>
      <c r="M9288" s="13" t="n">
        <v>15620.52</v>
      </c>
      <c r="N9288" s="13" t="n">
        <v>11946.57</v>
      </c>
      <c r="O9288" s="8" t="n"/>
    </row>
    <row r="9289">
      <c r="A9289" s="8" t="inlineStr">
        <is>
          <t>CANON-202606-009349</t>
        </is>
      </c>
      <c r="B9289" s="9" t="inlineStr">
        <is>
          <t>2026-06</t>
        </is>
      </c>
      <c r="C9289" s="10" t="n">
        <v>46193</v>
      </c>
      <c r="D9289" s="9" t="inlineStr">
        <is>
          <t>Bound</t>
        </is>
      </c>
      <c r="E9289" s="8" t="inlineStr">
        <is>
          <t>Thaddeus Pennington</t>
        </is>
      </c>
      <c r="F9289" s="11" t="n">
        <v>1996</v>
      </c>
      <c r="G9289" s="8" t="inlineStr">
        <is>
          <t>Aston Martin</t>
        </is>
      </c>
      <c r="H9289" s="8" t="inlineStr">
        <is>
          <t>DB12</t>
        </is>
      </c>
      <c r="I9289" s="8" t="inlineStr">
        <is>
          <t>2YD69M0AGVE3T5XDP</t>
        </is>
      </c>
      <c r="J9289" s="8" t="inlineStr">
        <is>
          <t>02 - Sports / GT</t>
        </is>
      </c>
      <c r="K9289" s="12" t="n">
        <v>660000</v>
      </c>
      <c r="L9289" s="8" t="inlineStr">
        <is>
          <t>Indiana</t>
        </is>
      </c>
      <c r="M9289" s="13" t="n">
        <v>9956.040000000001</v>
      </c>
      <c r="N9289" s="13" t="n">
        <v>7614.38</v>
      </c>
      <c r="O9289" s="8" t="n"/>
    </row>
    <row r="9290">
      <c r="A9290" s="8" t="inlineStr">
        <is>
          <t>CANON-202606-009350</t>
        </is>
      </c>
      <c r="B9290" s="9" t="inlineStr">
        <is>
          <t>2026-06</t>
        </is>
      </c>
      <c r="C9290" s="10" t="n">
        <v>46187</v>
      </c>
      <c r="D9290" s="9" t="inlineStr">
        <is>
          <t>Bound</t>
        </is>
      </c>
      <c r="E9290" s="8" t="inlineStr">
        <is>
          <t>Cassius Harrington</t>
        </is>
      </c>
      <c r="F9290" s="11" t="n">
        <v>2017</v>
      </c>
      <c r="G9290" s="8" t="inlineStr">
        <is>
          <t>Bentley</t>
        </is>
      </c>
      <c r="H9290" s="8" t="inlineStr">
        <is>
          <t>Continental GT</t>
        </is>
      </c>
      <c r="I9290" s="8" t="inlineStr">
        <is>
          <t>5Z8RV32XG68043TU5</t>
        </is>
      </c>
      <c r="J9290" s="8" t="inlineStr">
        <is>
          <t>02 - Sports / GT</t>
        </is>
      </c>
      <c r="K9290" s="12" t="n">
        <v>355000</v>
      </c>
      <c r="L9290" s="8" t="inlineStr">
        <is>
          <t>Alabama</t>
        </is>
      </c>
      <c r="M9290" s="13" t="n">
        <v>6379.95</v>
      </c>
      <c r="N9290" s="13" t="n">
        <v>4879.39</v>
      </c>
      <c r="O9290" s="8" t="n"/>
    </row>
    <row r="9291">
      <c r="A9291" s="8" t="inlineStr">
        <is>
          <t>CANON-202606-009351</t>
        </is>
      </c>
      <c r="B9291" s="9" t="inlineStr">
        <is>
          <t>2026-06</t>
        </is>
      </c>
      <c r="C9291" s="10" t="n">
        <v>46190</v>
      </c>
      <c r="D9291" s="9" t="inlineStr">
        <is>
          <t>Bound</t>
        </is>
      </c>
      <c r="E9291" s="8" t="inlineStr">
        <is>
          <t>Horace Larsson</t>
        </is>
      </c>
      <c r="F9291" s="11" t="n">
        <v>2022</v>
      </c>
      <c r="G9291" s="8" t="inlineStr">
        <is>
          <t>Ferrari</t>
        </is>
      </c>
      <c r="H9291" s="8" t="inlineStr">
        <is>
          <t>SF90 Stradale</t>
        </is>
      </c>
      <c r="I9291" s="8" t="inlineStr">
        <is>
          <t>KTHKFT7LNJGEXM8HM</t>
        </is>
      </c>
      <c r="J9291" s="8" t="inlineStr">
        <is>
          <t>03 - Supercar</t>
        </is>
      </c>
      <c r="K9291" s="12" t="n">
        <v>470000</v>
      </c>
      <c r="L9291" s="8" t="inlineStr">
        <is>
          <t>Texas</t>
        </is>
      </c>
      <c r="M9291" s="13" t="n">
        <v>11727.83</v>
      </c>
      <c r="N9291" s="13" t="n">
        <v>8969.440000000001</v>
      </c>
      <c r="O9291" s="8" t="n"/>
    </row>
    <row r="9292">
      <c r="A9292" s="8" t="inlineStr">
        <is>
          <t>CANON-202606-009353</t>
        </is>
      </c>
      <c r="B9292" s="9" t="inlineStr">
        <is>
          <t>2026-06</t>
        </is>
      </c>
      <c r="C9292" s="10" t="n">
        <v>46184</v>
      </c>
      <c r="D9292" s="9" t="inlineStr">
        <is>
          <t>Bound</t>
        </is>
      </c>
      <c r="E9292" s="8" t="inlineStr">
        <is>
          <t>Wilhelmina Bellandi</t>
        </is>
      </c>
      <c r="F9292" s="11" t="n">
        <v>1959</v>
      </c>
      <c r="G9292" s="8" t="inlineStr">
        <is>
          <t>Ferrari</t>
        </is>
      </c>
      <c r="H9292" s="8" t="inlineStr">
        <is>
          <t>296 GTB</t>
        </is>
      </c>
      <c r="I9292" s="8" t="inlineStr">
        <is>
          <t>1H7GF74ZKYB648RMZ</t>
        </is>
      </c>
      <c r="J9292" s="8" t="inlineStr">
        <is>
          <t>03 - Supercar</t>
        </is>
      </c>
      <c r="K9292" s="12" t="n">
        <v>980000</v>
      </c>
      <c r="L9292" s="8" t="inlineStr">
        <is>
          <t>Arkansas</t>
        </is>
      </c>
      <c r="M9292" s="13" t="n">
        <v>24241.13</v>
      </c>
      <c r="N9292" s="13" t="n">
        <v>18539.62</v>
      </c>
      <c r="O9292" s="8" t="n"/>
    </row>
    <row r="9293">
      <c r="A9293" s="8" t="inlineStr">
        <is>
          <t>CANON-202606-009354</t>
        </is>
      </c>
      <c r="B9293" s="9" t="inlineStr">
        <is>
          <t>2026-06</t>
        </is>
      </c>
      <c r="C9293" s="10" t="n">
        <v>46200</v>
      </c>
      <c r="D9293" s="9" t="inlineStr">
        <is>
          <t>Bound</t>
        </is>
      </c>
      <c r="E9293" s="8" t="inlineStr">
        <is>
          <t>Lorenzo Blackwood</t>
        </is>
      </c>
      <c r="F9293" s="11" t="n">
        <v>1964</v>
      </c>
      <c r="G9293" s="8" t="inlineStr">
        <is>
          <t>Maserati</t>
        </is>
      </c>
      <c r="H9293" s="8" t="inlineStr">
        <is>
          <t>GranTurismo</t>
        </is>
      </c>
      <c r="I9293" s="8" t="inlineStr">
        <is>
          <t>3GTTRA4FDZH1ASE32</t>
        </is>
      </c>
      <c r="J9293" s="8" t="inlineStr">
        <is>
          <t>02 - Sports / GT</t>
        </is>
      </c>
      <c r="K9293" s="12" t="n">
        <v>800000</v>
      </c>
      <c r="L9293" s="8" t="inlineStr">
        <is>
          <t>Utah</t>
        </is>
      </c>
      <c r="M9293" s="13" t="n">
        <v>13245.28</v>
      </c>
      <c r="N9293" s="13" t="n">
        <v>10129.99</v>
      </c>
      <c r="O9293" s="8" t="n"/>
    </row>
    <row r="9294">
      <c r="A9294" s="8" t="inlineStr">
        <is>
          <t>CANON-202606-009355</t>
        </is>
      </c>
      <c r="B9294" s="9" t="inlineStr">
        <is>
          <t>2026-06</t>
        </is>
      </c>
      <c r="C9294" s="10" t="n">
        <v>46194</v>
      </c>
      <c r="D9294" s="9" t="inlineStr">
        <is>
          <t>Bound</t>
        </is>
      </c>
      <c r="E9294" s="8" t="inlineStr">
        <is>
          <t>Ingrid Castellanos</t>
        </is>
      </c>
      <c r="F9294" s="11" t="n">
        <v>2014</v>
      </c>
      <c r="G9294" s="8" t="inlineStr">
        <is>
          <t>McLaren</t>
        </is>
      </c>
      <c r="H9294" s="8" t="inlineStr">
        <is>
          <t>750S</t>
        </is>
      </c>
      <c r="I9294" s="8" t="inlineStr">
        <is>
          <t>A7XZ7NPAMBPEUTLCB</t>
        </is>
      </c>
      <c r="J9294" s="8" t="inlineStr">
        <is>
          <t>03 - Supercar</t>
        </is>
      </c>
      <c r="K9294" s="12" t="n">
        <v>635000</v>
      </c>
      <c r="L9294" s="8" t="inlineStr">
        <is>
          <t>New Hampshire</t>
        </is>
      </c>
      <c r="M9294" s="13" t="n">
        <v>11837.36</v>
      </c>
      <c r="N9294" s="13" t="n">
        <v>9053.209999999999</v>
      </c>
      <c r="O9294" s="8" t="n"/>
    </row>
    <row r="9295">
      <c r="A9295" s="8" t="inlineStr">
        <is>
          <t>CANON-202606-009356</t>
        </is>
      </c>
      <c r="B9295" s="9" t="inlineStr">
        <is>
          <t>2026-06</t>
        </is>
      </c>
      <c r="C9295" s="10" t="n">
        <v>46186</v>
      </c>
      <c r="D9295" s="9" t="inlineStr">
        <is>
          <t>Bound</t>
        </is>
      </c>
      <c r="E9295" s="8" t="inlineStr">
        <is>
          <t>Beatrix Okonkwo</t>
        </is>
      </c>
      <c r="F9295" s="11" t="n">
        <v>1988</v>
      </c>
      <c r="G9295" s="8" t="inlineStr">
        <is>
          <t>Maserati</t>
        </is>
      </c>
      <c r="H9295" s="8" t="inlineStr">
        <is>
          <t>GranTurismo</t>
        </is>
      </c>
      <c r="I9295" s="8" t="inlineStr">
        <is>
          <t>YWDC08ESABZPLGH7P</t>
        </is>
      </c>
      <c r="J9295" s="8" t="inlineStr">
        <is>
          <t>02 - Sports / GT</t>
        </is>
      </c>
      <c r="K9295" s="12" t="n">
        <v>570000</v>
      </c>
      <c r="L9295" s="8" t="inlineStr">
        <is>
          <t>New Jersey</t>
        </is>
      </c>
      <c r="M9295" s="13" t="n">
        <v>6361.42</v>
      </c>
      <c r="N9295" s="13" t="n">
        <v>4865.21</v>
      </c>
      <c r="O9295" s="8" t="n"/>
    </row>
    <row r="9296">
      <c r="A9296" s="8" t="inlineStr">
        <is>
          <t>CANON-202606-009357</t>
        </is>
      </c>
      <c r="B9296" s="9" t="inlineStr">
        <is>
          <t>2026-06</t>
        </is>
      </c>
      <c r="C9296" s="10" t="n">
        <v>46202</v>
      </c>
      <c r="D9296" s="9" t="inlineStr">
        <is>
          <t>Bound</t>
        </is>
      </c>
      <c r="E9296" s="8" t="inlineStr">
        <is>
          <t>Cassius Pennington</t>
        </is>
      </c>
      <c r="F9296" s="11" t="n">
        <v>1974</v>
      </c>
      <c r="G9296" s="8" t="inlineStr">
        <is>
          <t>Maserati</t>
        </is>
      </c>
      <c r="H9296" s="8" t="inlineStr">
        <is>
          <t>GranTurismo</t>
        </is>
      </c>
      <c r="I9296" s="8" t="inlineStr">
        <is>
          <t>PCKPSMXHX7R4P0WS7</t>
        </is>
      </c>
      <c r="J9296" s="8" t="inlineStr">
        <is>
          <t>02 - Sports / GT</t>
        </is>
      </c>
      <c r="K9296" s="12" t="n">
        <v>695000</v>
      </c>
      <c r="L9296" s="8" t="inlineStr">
        <is>
          <t>Michigan</t>
        </is>
      </c>
      <c r="M9296" s="13" t="n">
        <v>13211.56</v>
      </c>
      <c r="N9296" s="13" t="n">
        <v>10104.2</v>
      </c>
      <c r="O9296" s="8" t="n"/>
    </row>
    <row r="9297">
      <c r="A9297" s="8" t="inlineStr">
        <is>
          <t>CANON-202606-009359</t>
        </is>
      </c>
      <c r="B9297" s="9" t="inlineStr">
        <is>
          <t>2026-06</t>
        </is>
      </c>
      <c r="C9297" s="10" t="n">
        <v>46187</v>
      </c>
      <c r="D9297" s="9" t="inlineStr">
        <is>
          <t>Bound</t>
        </is>
      </c>
      <c r="E9297" s="8" t="inlineStr">
        <is>
          <t>Marisol Underwood</t>
        </is>
      </c>
      <c r="F9297" s="11" t="n">
        <v>1958</v>
      </c>
      <c r="G9297" s="8" t="inlineStr">
        <is>
          <t>BMW</t>
        </is>
      </c>
      <c r="H9297" s="8" t="inlineStr">
        <is>
          <t>M8 Competition</t>
        </is>
      </c>
      <c r="I9297" s="8" t="inlineStr">
        <is>
          <t>9M7CJCC2CZJC15U8W</t>
        </is>
      </c>
      <c r="J9297" s="8" t="inlineStr">
        <is>
          <t>02 - Sports / GT</t>
        </is>
      </c>
      <c r="K9297" s="12" t="n">
        <v>295000</v>
      </c>
      <c r="L9297" s="8" t="inlineStr">
        <is>
          <t>Washington</t>
        </is>
      </c>
      <c r="M9297" s="13" t="n">
        <v>4007.55</v>
      </c>
      <c r="N9297" s="13" t="n">
        <v>3064.97</v>
      </c>
      <c r="O9297" s="8" t="n"/>
    </row>
    <row r="9298">
      <c r="A9298" s="8" t="inlineStr">
        <is>
          <t>CANON-202606-009360</t>
        </is>
      </c>
      <c r="B9298" s="9" t="inlineStr">
        <is>
          <t>2026-06</t>
        </is>
      </c>
      <c r="C9298" s="10" t="n">
        <v>46197</v>
      </c>
      <c r="D9298" s="9" t="inlineStr">
        <is>
          <t>Bound</t>
        </is>
      </c>
      <c r="E9298" s="8" t="inlineStr">
        <is>
          <t>Desmond Chattopadhyay</t>
        </is>
      </c>
      <c r="F9298" s="11" t="n">
        <v>1992</v>
      </c>
      <c r="G9298" s="8" t="inlineStr">
        <is>
          <t>Lamborghini</t>
        </is>
      </c>
      <c r="H9298" s="8" t="inlineStr">
        <is>
          <t>Huracan EVO</t>
        </is>
      </c>
      <c r="I9298" s="8" t="inlineStr">
        <is>
          <t>U1SXJ2LPDKED06U9A</t>
        </is>
      </c>
      <c r="J9298" s="8" t="inlineStr">
        <is>
          <t>03 - Supercar</t>
        </is>
      </c>
      <c r="K9298" s="12" t="n">
        <v>700000</v>
      </c>
      <c r="L9298" s="8" t="inlineStr">
        <is>
          <t>New Mexico</t>
        </is>
      </c>
      <c r="M9298" s="13" t="n">
        <v>16060.38</v>
      </c>
      <c r="N9298" s="13" t="n">
        <v>12282.98</v>
      </c>
      <c r="O9298" s="8" t="n"/>
    </row>
    <row r="9299">
      <c r="A9299" s="8" t="inlineStr">
        <is>
          <t>CANON-202606-009361</t>
        </is>
      </c>
      <c r="B9299" s="9" t="inlineStr">
        <is>
          <t>2026-06</t>
        </is>
      </c>
      <c r="C9299" s="10" t="n">
        <v>46187</v>
      </c>
      <c r="D9299" s="9" t="inlineStr">
        <is>
          <t>Bound</t>
        </is>
      </c>
      <c r="E9299" s="8" t="inlineStr">
        <is>
          <t>Anouk Merriweather</t>
        </is>
      </c>
      <c r="F9299" s="11" t="n">
        <v>1984</v>
      </c>
      <c r="G9299" s="8" t="inlineStr">
        <is>
          <t>McLaren</t>
        </is>
      </c>
      <c r="H9299" s="8" t="inlineStr">
        <is>
          <t>750S</t>
        </is>
      </c>
      <c r="I9299" s="8" t="inlineStr">
        <is>
          <t>5NEN26MWE5UCVCFCB</t>
        </is>
      </c>
      <c r="J9299" s="8" t="inlineStr">
        <is>
          <t>03 - Supercar</t>
        </is>
      </c>
      <c r="K9299" s="12" t="n">
        <v>1315000</v>
      </c>
      <c r="L9299" s="8" t="inlineStr">
        <is>
          <t>Missouri</t>
        </is>
      </c>
      <c r="M9299" s="13" t="n">
        <v>21040</v>
      </c>
      <c r="N9299" s="13" t="n">
        <v>16091.39</v>
      </c>
      <c r="O9299" s="8" t="n"/>
    </row>
    <row r="9300">
      <c r="A9300" s="8" t="inlineStr">
        <is>
          <t>CANON-202606-009362</t>
        </is>
      </c>
      <c r="B9300" s="9" t="inlineStr">
        <is>
          <t>2026-06</t>
        </is>
      </c>
      <c r="C9300" s="10" t="n">
        <v>46184</v>
      </c>
      <c r="D9300" s="9" t="inlineStr">
        <is>
          <t>Bound</t>
        </is>
      </c>
      <c r="E9300" s="8" t="inlineStr">
        <is>
          <t>Ottilie Ashcombe</t>
        </is>
      </c>
      <c r="F9300" s="11" t="n">
        <v>1999</v>
      </c>
      <c r="G9300" s="8" t="inlineStr">
        <is>
          <t>BMW</t>
        </is>
      </c>
      <c r="H9300" s="8" t="inlineStr">
        <is>
          <t>M8 Competition</t>
        </is>
      </c>
      <c r="I9300" s="8" t="inlineStr">
        <is>
          <t>4A6PAF22FSKMU2Z9P</t>
        </is>
      </c>
      <c r="J9300" s="8" t="inlineStr">
        <is>
          <t>02 - Sports / GT</t>
        </is>
      </c>
      <c r="K9300" s="12" t="n">
        <v>1040000</v>
      </c>
      <c r="L9300" s="8" t="inlineStr">
        <is>
          <t>Texas</t>
        </is>
      </c>
      <c r="M9300" s="13" t="n">
        <v>12411.32</v>
      </c>
      <c r="N9300" s="13" t="n">
        <v>9492.18</v>
      </c>
      <c r="O9300" s="8" t="n"/>
    </row>
    <row r="9301">
      <c r="A9301" s="8" t="inlineStr">
        <is>
          <t>CANON-202606-009363</t>
        </is>
      </c>
      <c r="B9301" s="9" t="inlineStr">
        <is>
          <t>2026-06</t>
        </is>
      </c>
      <c r="C9301" s="10" t="n">
        <v>46199</v>
      </c>
      <c r="D9301" s="9" t="inlineStr">
        <is>
          <t>Bound</t>
        </is>
      </c>
      <c r="E9301" s="8" t="inlineStr">
        <is>
          <t>Desmond Montoya</t>
        </is>
      </c>
      <c r="F9301" s="11" t="n">
        <v>1962</v>
      </c>
      <c r="G9301" s="8" t="inlineStr">
        <is>
          <t>Ferrari</t>
        </is>
      </c>
      <c r="H9301" s="8" t="inlineStr">
        <is>
          <t>296 GTB</t>
        </is>
      </c>
      <c r="I9301" s="8" t="inlineStr">
        <is>
          <t>57NE2A96AR0ZSVHKU</t>
        </is>
      </c>
      <c r="J9301" s="8" t="inlineStr">
        <is>
          <t>03 - Supercar</t>
        </is>
      </c>
      <c r="K9301" s="12" t="n">
        <v>860000</v>
      </c>
      <c r="L9301" s="8" t="inlineStr">
        <is>
          <t>Ohio</t>
        </is>
      </c>
      <c r="M9301" s="13" t="n">
        <v>21426.98</v>
      </c>
      <c r="N9301" s="13" t="n">
        <v>16387.35</v>
      </c>
      <c r="O9301" s="8" t="n"/>
    </row>
    <row r="9302">
      <c r="A9302" s="8" t="inlineStr">
        <is>
          <t>CANON-202606-009365</t>
        </is>
      </c>
      <c r="B9302" s="9" t="inlineStr">
        <is>
          <t>2026-06</t>
        </is>
      </c>
      <c r="C9302" s="10" t="n">
        <v>46178</v>
      </c>
      <c r="D9302" s="9" t="inlineStr">
        <is>
          <t>Bound</t>
        </is>
      </c>
      <c r="E9302" s="8" t="inlineStr">
        <is>
          <t>Saoirse Montoya</t>
        </is>
      </c>
      <c r="F9302" s="11" t="n">
        <v>1976</v>
      </c>
      <c r="G9302" s="8" t="inlineStr">
        <is>
          <t>Aston Martin</t>
        </is>
      </c>
      <c r="H9302" s="8" t="inlineStr">
        <is>
          <t>DB12</t>
        </is>
      </c>
      <c r="I9302" s="8" t="inlineStr">
        <is>
          <t>30L8E6GX5F0PKJMM2</t>
        </is>
      </c>
      <c r="J9302" s="8" t="inlineStr">
        <is>
          <t>02 - Sports / GT</t>
        </is>
      </c>
      <c r="K9302" s="12" t="n">
        <v>695000</v>
      </c>
      <c r="L9302" s="8" t="inlineStr">
        <is>
          <t>Missouri</t>
        </is>
      </c>
      <c r="M9302" s="13" t="n">
        <v>9035</v>
      </c>
      <c r="N9302" s="13" t="n">
        <v>6909.97</v>
      </c>
      <c r="O9302" s="8" t="n"/>
    </row>
    <row r="9303">
      <c r="A9303" s="8" t="inlineStr">
        <is>
          <t>CANON-202606-009367</t>
        </is>
      </c>
      <c r="B9303" s="9" t="inlineStr">
        <is>
          <t>2026-06</t>
        </is>
      </c>
      <c r="C9303" s="10" t="n">
        <v>46188</v>
      </c>
      <c r="D9303" s="9" t="inlineStr">
        <is>
          <t>Bound</t>
        </is>
      </c>
      <c r="E9303" s="8" t="inlineStr">
        <is>
          <t>Fitzgerald Underwood</t>
        </is>
      </c>
      <c r="F9303" s="11" t="n">
        <v>1982</v>
      </c>
      <c r="G9303" s="8" t="inlineStr">
        <is>
          <t>Icon</t>
        </is>
      </c>
      <c r="H9303" s="8" t="inlineStr">
        <is>
          <t>Derelict</t>
        </is>
      </c>
      <c r="I9303" s="8" t="inlineStr">
        <is>
          <t>T8HJDCBMB1U38JZ84</t>
        </is>
      </c>
      <c r="J9303" s="8" t="inlineStr">
        <is>
          <t>11 - Restomod / Coachbuilt / Bespoke</t>
        </is>
      </c>
      <c r="K9303" s="12" t="n">
        <v>770000</v>
      </c>
      <c r="L9303" s="8" t="inlineStr">
        <is>
          <t>Tennessee</t>
        </is>
      </c>
      <c r="M9303" s="13" t="n">
        <v>11105.43</v>
      </c>
      <c r="N9303" s="13" t="n">
        <v>8493.43</v>
      </c>
      <c r="O9303" s="8" t="n"/>
    </row>
    <row r="9304">
      <c r="A9304" s="8" t="inlineStr">
        <is>
          <t>CANON-202606-009371</t>
        </is>
      </c>
      <c r="B9304" s="9" t="inlineStr">
        <is>
          <t>2026-06</t>
        </is>
      </c>
      <c r="C9304" s="10" t="n">
        <v>46185</v>
      </c>
      <c r="D9304" s="9" t="inlineStr">
        <is>
          <t>Bound</t>
        </is>
      </c>
      <c r="E9304" s="8" t="inlineStr">
        <is>
          <t>Callum Farkas</t>
        </is>
      </c>
      <c r="F9304" s="11" t="n">
        <v>2017</v>
      </c>
      <c r="G9304" s="8" t="inlineStr">
        <is>
          <t>Bentley</t>
        </is>
      </c>
      <c r="H9304" s="8" t="inlineStr">
        <is>
          <t>4.5 Litre</t>
        </is>
      </c>
      <c r="I9304" s="8" t="inlineStr">
        <is>
          <t>AYB1GPG3PE11ARS57</t>
        </is>
      </c>
      <c r="J9304" s="8" t="inlineStr">
        <is>
          <t>06 - Vintage Pre-War (pre-1946)</t>
        </is>
      </c>
      <c r="K9304" s="12" t="n">
        <v>730000</v>
      </c>
      <c r="L9304" s="8" t="inlineStr">
        <is>
          <t>New Hampshire</t>
        </is>
      </c>
      <c r="M9304" s="13" t="n">
        <v>5443.32</v>
      </c>
      <c r="N9304" s="13" t="n">
        <v>4163.05</v>
      </c>
      <c r="O9304" s="8" t="n"/>
    </row>
    <row r="9305">
      <c r="A9305" s="8" t="inlineStr">
        <is>
          <t>CANON-202606-009374</t>
        </is>
      </c>
      <c r="B9305" s="9" t="inlineStr">
        <is>
          <t>2026-06</t>
        </is>
      </c>
      <c r="C9305" s="10" t="n">
        <v>46198</v>
      </c>
      <c r="D9305" s="9" t="inlineStr">
        <is>
          <t>Bound</t>
        </is>
      </c>
      <c r="E9305" s="8" t="inlineStr">
        <is>
          <t>Leopold Nakashima</t>
        </is>
      </c>
      <c r="F9305" s="11" t="n">
        <v>1956</v>
      </c>
      <c r="G9305" s="8" t="inlineStr">
        <is>
          <t>McLaren</t>
        </is>
      </c>
      <c r="H9305" s="8" t="inlineStr">
        <is>
          <t>750S</t>
        </is>
      </c>
      <c r="I9305" s="8" t="inlineStr">
        <is>
          <t>F9R9ALN38ABNAMZYE</t>
        </is>
      </c>
      <c r="J9305" s="8" t="inlineStr">
        <is>
          <t>03 - Supercar</t>
        </is>
      </c>
      <c r="K9305" s="12" t="n">
        <v>400000</v>
      </c>
      <c r="L9305" s="8" t="inlineStr">
        <is>
          <t>Pennsylvania</t>
        </is>
      </c>
      <c r="M9305" s="13" t="n">
        <v>8679.25</v>
      </c>
      <c r="N9305" s="13" t="n">
        <v>6637.89</v>
      </c>
      <c r="O9305" s="8" t="n"/>
    </row>
    <row r="9306">
      <c r="A9306" s="8" t="inlineStr">
        <is>
          <t>CANON-202606-009375</t>
        </is>
      </c>
      <c r="B9306" s="9" t="inlineStr">
        <is>
          <t>2026-06</t>
        </is>
      </c>
      <c r="C9306" s="10" t="n">
        <v>46191</v>
      </c>
      <c r="D9306" s="9" t="inlineStr">
        <is>
          <t>Bound</t>
        </is>
      </c>
      <c r="E9306" s="8" t="inlineStr">
        <is>
          <t>Lorenzo Larsson</t>
        </is>
      </c>
      <c r="F9306" s="11" t="n">
        <v>1961</v>
      </c>
      <c r="G9306" s="8" t="inlineStr">
        <is>
          <t>Maserati</t>
        </is>
      </c>
      <c r="H9306" s="8" t="inlineStr">
        <is>
          <t>GranTurismo</t>
        </is>
      </c>
      <c r="I9306" s="8" t="inlineStr">
        <is>
          <t>2T19B2NT6T05EGL4P</t>
        </is>
      </c>
      <c r="J9306" s="8" t="inlineStr">
        <is>
          <t>02 - Sports / GT</t>
        </is>
      </c>
      <c r="K9306" s="12" t="n">
        <v>160000</v>
      </c>
      <c r="L9306" s="8" t="inlineStr">
        <is>
          <t>Texas</t>
        </is>
      </c>
      <c r="M9306" s="13" t="n">
        <v>3193.96</v>
      </c>
      <c r="N9306" s="13" t="n">
        <v>2442.74</v>
      </c>
      <c r="O9306" s="8" t="n"/>
    </row>
    <row r="9307">
      <c r="A9307" s="8" t="inlineStr">
        <is>
          <t>CANON-202606-009376</t>
        </is>
      </c>
      <c r="B9307" s="9" t="inlineStr">
        <is>
          <t>2026-06</t>
        </is>
      </c>
      <c r="C9307" s="10" t="n">
        <v>46176</v>
      </c>
      <c r="D9307" s="9" t="inlineStr">
        <is>
          <t>Bound</t>
        </is>
      </c>
      <c r="E9307" s="8" t="inlineStr">
        <is>
          <t>Delphine Rourke</t>
        </is>
      </c>
      <c r="F9307" s="11" t="n">
        <v>1973</v>
      </c>
      <c r="G9307" s="8" t="inlineStr">
        <is>
          <t>Porsche</t>
        </is>
      </c>
      <c r="H9307" s="8" t="inlineStr">
        <is>
          <t>911 Turbo S</t>
        </is>
      </c>
      <c r="I9307" s="8" t="inlineStr">
        <is>
          <t>BSWX5JT9H5CHZPTKD</t>
        </is>
      </c>
      <c r="J9307" s="8" t="inlineStr">
        <is>
          <t>02 - Sports / GT</t>
        </is>
      </c>
      <c r="K9307" s="12" t="n">
        <v>905000</v>
      </c>
      <c r="L9307" s="8" t="inlineStr">
        <is>
          <t>Utah</t>
        </is>
      </c>
      <c r="M9307" s="13" t="n">
        <v>14983.73</v>
      </c>
      <c r="N9307" s="13" t="n">
        <v>11459.56</v>
      </c>
      <c r="O9307" s="8" t="n"/>
    </row>
    <row r="9308">
      <c r="A9308" s="8" t="inlineStr">
        <is>
          <t>CANON-202606-009377</t>
        </is>
      </c>
      <c r="B9308" s="9" t="inlineStr">
        <is>
          <t>2026-06</t>
        </is>
      </c>
      <c r="C9308" s="10" t="n">
        <v>46183</v>
      </c>
      <c r="D9308" s="9" t="inlineStr">
        <is>
          <t>Bound</t>
        </is>
      </c>
      <c r="E9308" s="8" t="inlineStr">
        <is>
          <t>Ottilie Merriweather</t>
        </is>
      </c>
      <c r="F9308" s="11" t="n">
        <v>1961</v>
      </c>
      <c r="G9308" s="8" t="inlineStr">
        <is>
          <t>Singer</t>
        </is>
      </c>
      <c r="H9308" s="8" t="inlineStr">
        <is>
          <t>911 Reimagined</t>
        </is>
      </c>
      <c r="I9308" s="8" t="inlineStr">
        <is>
          <t>WYKVRLA46MP97B1KR</t>
        </is>
      </c>
      <c r="J9308" s="8" t="inlineStr">
        <is>
          <t>11 - Restomod / Coachbuilt / Bespoke</t>
        </is>
      </c>
      <c r="K9308" s="12" t="n">
        <v>1440000</v>
      </c>
      <c r="L9308" s="8" t="inlineStr">
        <is>
          <t>Utah</t>
        </is>
      </c>
      <c r="M9308" s="13" t="n">
        <v>24941.89</v>
      </c>
      <c r="N9308" s="13" t="n">
        <v>19075.56</v>
      </c>
      <c r="O9308" s="8" t="n"/>
    </row>
    <row r="9309">
      <c r="A9309" s="8" t="inlineStr">
        <is>
          <t>CANON-202606-009381</t>
        </is>
      </c>
      <c r="B9309" s="9" t="inlineStr">
        <is>
          <t>2026-06</t>
        </is>
      </c>
      <c r="C9309" s="10" t="n">
        <v>46175</v>
      </c>
      <c r="D9309" s="9" t="inlineStr">
        <is>
          <t>Bound</t>
        </is>
      </c>
      <c r="E9309" s="8" t="inlineStr">
        <is>
          <t>Mireille Farkas</t>
        </is>
      </c>
      <c r="F9309" s="11" t="n">
        <v>2003</v>
      </c>
      <c r="G9309" s="8" t="inlineStr">
        <is>
          <t>Aston Martin</t>
        </is>
      </c>
      <c r="H9309" s="8" t="inlineStr">
        <is>
          <t>DB12</t>
        </is>
      </c>
      <c r="I9309" s="8" t="inlineStr">
        <is>
          <t>NZMKBK4UBA3JPYBKV</t>
        </is>
      </c>
      <c r="J9309" s="8" t="inlineStr">
        <is>
          <t>02 - Sports / GT</t>
        </is>
      </c>
      <c r="K9309" s="12" t="n">
        <v>390000</v>
      </c>
      <c r="L9309" s="8" t="inlineStr">
        <is>
          <t>Arizona</t>
        </is>
      </c>
      <c r="M9309" s="13" t="n">
        <v>5574.06</v>
      </c>
      <c r="N9309" s="13" t="n">
        <v>4263.04</v>
      </c>
      <c r="O9309" s="8" t="n"/>
    </row>
    <row r="9310">
      <c r="A9310" s="8" t="inlineStr">
        <is>
          <t>CANON-202606-009382</t>
        </is>
      </c>
      <c r="B9310" s="9" t="inlineStr">
        <is>
          <t>2026-06</t>
        </is>
      </c>
      <c r="C9310" s="10" t="n">
        <v>46182</v>
      </c>
      <c r="D9310" s="9" t="inlineStr">
        <is>
          <t>Bound</t>
        </is>
      </c>
      <c r="E9310" s="8" t="inlineStr">
        <is>
          <t>Aurelio Merriweather</t>
        </is>
      </c>
      <c r="F9310" s="11" t="n">
        <v>1986</v>
      </c>
      <c r="G9310" s="8" t="inlineStr">
        <is>
          <t>Bentley</t>
        </is>
      </c>
      <c r="H9310" s="8" t="inlineStr">
        <is>
          <t>4.5 Litre</t>
        </is>
      </c>
      <c r="I9310" s="8" t="inlineStr">
        <is>
          <t>KVLW3RZ909YL531P4</t>
        </is>
      </c>
      <c r="J9310" s="8" t="inlineStr">
        <is>
          <t>06 - Vintage Pre-War (pre-1946)</t>
        </is>
      </c>
      <c r="K9310" s="12" t="n">
        <v>600000</v>
      </c>
      <c r="L9310" s="8" t="inlineStr">
        <is>
          <t>Washington</t>
        </is>
      </c>
      <c r="M9310" s="13" t="n">
        <v>4129.81</v>
      </c>
      <c r="N9310" s="13" t="n">
        <v>3158.48</v>
      </c>
      <c r="O9310" s="8" t="n"/>
    </row>
    <row r="9311">
      <c r="A9311" s="8" t="inlineStr">
        <is>
          <t>CANON-202606-009383</t>
        </is>
      </c>
      <c r="B9311" s="9" t="inlineStr">
        <is>
          <t>2026-06</t>
        </is>
      </c>
      <c r="C9311" s="10" t="n">
        <v>46189</v>
      </c>
      <c r="D9311" s="9" t="inlineStr">
        <is>
          <t>Bound</t>
        </is>
      </c>
      <c r="E9311" s="8" t="inlineStr">
        <is>
          <t>Everett Okonkwo</t>
        </is>
      </c>
      <c r="F9311" s="11" t="n">
        <v>1984</v>
      </c>
      <c r="G9311" s="8" t="inlineStr">
        <is>
          <t>Aston Martin</t>
        </is>
      </c>
      <c r="H9311" s="8" t="inlineStr">
        <is>
          <t>DB12</t>
        </is>
      </c>
      <c r="I9311" s="8" t="inlineStr">
        <is>
          <t>5YEM9DCCD0A5YVDN5</t>
        </is>
      </c>
      <c r="J9311" s="8" t="inlineStr">
        <is>
          <t>02 - Sports / GT</t>
        </is>
      </c>
      <c r="K9311" s="12" t="n">
        <v>320000</v>
      </c>
      <c r="L9311" s="8" t="inlineStr">
        <is>
          <t>North Dakota</t>
        </is>
      </c>
      <c r="M9311" s="13" t="n">
        <v>4618.87</v>
      </c>
      <c r="N9311" s="13" t="n">
        <v>3532.51</v>
      </c>
      <c r="O9311" s="8" t="n"/>
    </row>
    <row r="9312">
      <c r="A9312" s="8" t="inlineStr">
        <is>
          <t>CANON-202606-009384</t>
        </is>
      </c>
      <c r="B9312" s="9" t="inlineStr">
        <is>
          <t>2026-06</t>
        </is>
      </c>
      <c r="C9312" s="10" t="n">
        <v>46177</v>
      </c>
      <c r="D9312" s="9" t="inlineStr">
        <is>
          <t>Bound</t>
        </is>
      </c>
      <c r="E9312" s="8" t="inlineStr">
        <is>
          <t>Ramona Okonkwo</t>
        </is>
      </c>
      <c r="F9312" s="11" t="n">
        <v>1962</v>
      </c>
      <c r="G9312" s="8" t="inlineStr">
        <is>
          <t>Maserati</t>
        </is>
      </c>
      <c r="H9312" s="8" t="inlineStr">
        <is>
          <t>GranTurismo</t>
        </is>
      </c>
      <c r="I9312" s="8" t="inlineStr">
        <is>
          <t>5DKAN07W5T191DG5R</t>
        </is>
      </c>
      <c r="J9312" s="8" t="inlineStr">
        <is>
          <t>02 - Sports / GT</t>
        </is>
      </c>
      <c r="K9312" s="12" t="n">
        <v>305000</v>
      </c>
      <c r="L9312" s="8" t="inlineStr">
        <is>
          <t>New York</t>
        </is>
      </c>
      <c r="M9312" s="13" t="n">
        <v>5524.53</v>
      </c>
      <c r="N9312" s="13" t="n">
        <v>4225.16</v>
      </c>
      <c r="O9312" s="8" t="n"/>
    </row>
    <row r="9313">
      <c r="A9313" s="8" t="inlineStr">
        <is>
          <t>CANON-202606-009385</t>
        </is>
      </c>
      <c r="B9313" s="9" t="inlineStr">
        <is>
          <t>2026-06</t>
        </is>
      </c>
      <c r="C9313" s="10" t="n">
        <v>46177</v>
      </c>
      <c r="D9313" s="9" t="inlineStr">
        <is>
          <t>Bound</t>
        </is>
      </c>
      <c r="E9313" s="8" t="inlineStr">
        <is>
          <t>Ottilie Harrington</t>
        </is>
      </c>
      <c r="F9313" s="11" t="n">
        <v>1963</v>
      </c>
      <c r="G9313" s="8" t="inlineStr">
        <is>
          <t>Lamborghini</t>
        </is>
      </c>
      <c r="H9313" s="8" t="inlineStr">
        <is>
          <t>Huracan EVO</t>
        </is>
      </c>
      <c r="I9313" s="8" t="inlineStr">
        <is>
          <t>ZTRL1Y6SA4N57DEKX</t>
        </is>
      </c>
      <c r="J9313" s="8" t="inlineStr">
        <is>
          <t>03 - Supercar</t>
        </is>
      </c>
      <c r="K9313" s="12" t="n">
        <v>1005000</v>
      </c>
      <c r="L9313" s="8" t="inlineStr">
        <is>
          <t>Washington</t>
        </is>
      </c>
      <c r="M9313" s="13" t="n">
        <v>14563.02</v>
      </c>
      <c r="N9313" s="13" t="n">
        <v>11137.8</v>
      </c>
      <c r="O9313" s="8" t="n"/>
    </row>
    <row r="9314">
      <c r="A9314" s="8" t="inlineStr">
        <is>
          <t>CANON-202606-009387</t>
        </is>
      </c>
      <c r="B9314" s="9" t="inlineStr">
        <is>
          <t>2026-06</t>
        </is>
      </c>
      <c r="C9314" s="10" t="n">
        <v>46176</v>
      </c>
      <c r="D9314" s="9" t="inlineStr">
        <is>
          <t>Bound</t>
        </is>
      </c>
      <c r="E9314" s="8" t="inlineStr">
        <is>
          <t>Anouk Delacroix</t>
        </is>
      </c>
      <c r="F9314" s="11" t="n">
        <v>2003</v>
      </c>
      <c r="G9314" s="8" t="inlineStr">
        <is>
          <t>Porsche</t>
        </is>
      </c>
      <c r="H9314" s="8" t="inlineStr">
        <is>
          <t>911 Turbo S</t>
        </is>
      </c>
      <c r="I9314" s="8" t="inlineStr">
        <is>
          <t>XSRFMYZ02STE4UFE9</t>
        </is>
      </c>
      <c r="J9314" s="8" t="inlineStr">
        <is>
          <t>02 - Sports / GT</t>
        </is>
      </c>
      <c r="K9314" s="12" t="n">
        <v>550000</v>
      </c>
      <c r="L9314" s="8" t="inlineStr">
        <is>
          <t>South Carolina</t>
        </is>
      </c>
      <c r="M9314" s="13" t="n">
        <v>8364.15</v>
      </c>
      <c r="N9314" s="13" t="n">
        <v>6396.9</v>
      </c>
      <c r="O9314" s="8" t="n"/>
    </row>
    <row r="9315">
      <c r="A9315" s="8" t="inlineStr">
        <is>
          <t>CANON-202606-009388</t>
        </is>
      </c>
      <c r="B9315" s="9" t="inlineStr">
        <is>
          <t>2026-06</t>
        </is>
      </c>
      <c r="C9315" s="10" t="n">
        <v>46199</v>
      </c>
      <c r="D9315" s="9" t="inlineStr">
        <is>
          <t>Bound</t>
        </is>
      </c>
      <c r="E9315" s="8" t="inlineStr">
        <is>
          <t>Thaddeus Rourke</t>
        </is>
      </c>
      <c r="F9315" s="11" t="n">
        <v>1991</v>
      </c>
      <c r="G9315" s="8" t="inlineStr">
        <is>
          <t>Bentley</t>
        </is>
      </c>
      <c r="H9315" s="8" t="inlineStr">
        <is>
          <t>Continental GT</t>
        </is>
      </c>
      <c r="I9315" s="8" t="inlineStr">
        <is>
          <t>UWS73MXNW1LASL1K0</t>
        </is>
      </c>
      <c r="J9315" s="8" t="inlineStr">
        <is>
          <t>02 - Sports / GT</t>
        </is>
      </c>
      <c r="K9315" s="12" t="n">
        <v>440000</v>
      </c>
      <c r="L9315" s="8" t="inlineStr">
        <is>
          <t>North Dakota</t>
        </is>
      </c>
      <c r="M9315" s="13" t="n">
        <v>6350.94</v>
      </c>
      <c r="N9315" s="13" t="n">
        <v>4857.2</v>
      </c>
      <c r="O9315" s="8" t="n"/>
    </row>
    <row r="9316">
      <c r="A9316" s="8" t="inlineStr">
        <is>
          <t>CANON-202606-009390</t>
        </is>
      </c>
      <c r="B9316" s="9" t="inlineStr">
        <is>
          <t>2026-06</t>
        </is>
      </c>
      <c r="C9316" s="10" t="n">
        <v>46199</v>
      </c>
      <c r="D9316" s="9" t="inlineStr">
        <is>
          <t>Bound</t>
        </is>
      </c>
      <c r="E9316" s="8" t="inlineStr">
        <is>
          <t>Lorenzo Chattopadhyay</t>
        </is>
      </c>
      <c r="F9316" s="11" t="n">
        <v>1970</v>
      </c>
      <c r="G9316" s="8" t="inlineStr">
        <is>
          <t>Ferrari</t>
        </is>
      </c>
      <c r="H9316" s="8" t="inlineStr">
        <is>
          <t>275 GTB/4</t>
        </is>
      </c>
      <c r="I9316" s="8" t="inlineStr">
        <is>
          <t>1CHD83PCT749ZDJDH</t>
        </is>
      </c>
      <c r="J9316" s="8" t="inlineStr">
        <is>
          <t>07 - Post-War Classic (1946-1972)</t>
        </is>
      </c>
      <c r="K9316" s="12" t="n">
        <v>1295000</v>
      </c>
      <c r="L9316" s="8" t="inlineStr">
        <is>
          <t>Arkansas</t>
        </is>
      </c>
      <c r="M9316" s="13" t="n">
        <v>12813.17</v>
      </c>
      <c r="N9316" s="13" t="n">
        <v>9799.51</v>
      </c>
      <c r="O9316" s="8" t="n"/>
    </row>
    <row r="9317">
      <c r="A9317" s="8" t="inlineStr">
        <is>
          <t>CANON-202606-009392</t>
        </is>
      </c>
      <c r="B9317" s="9" t="inlineStr">
        <is>
          <t>2026-06</t>
        </is>
      </c>
      <c r="C9317" s="10" t="n">
        <v>46174</v>
      </c>
      <c r="D9317" s="9" t="inlineStr">
        <is>
          <t>Bound</t>
        </is>
      </c>
      <c r="E9317" s="8" t="inlineStr">
        <is>
          <t>Fenwick Underwood</t>
        </is>
      </c>
      <c r="F9317" s="11" t="n">
        <v>2021</v>
      </c>
      <c r="G9317" s="8" t="inlineStr">
        <is>
          <t>BMW</t>
        </is>
      </c>
      <c r="H9317" s="8" t="inlineStr">
        <is>
          <t>M8 Competition</t>
        </is>
      </c>
      <c r="I9317" s="8" t="inlineStr">
        <is>
          <t>GJWT1TVJJDGW4RGFU</t>
        </is>
      </c>
      <c r="J9317" s="8" t="inlineStr">
        <is>
          <t>02 - Sports / GT</t>
        </is>
      </c>
      <c r="K9317" s="12" t="n">
        <v>415000</v>
      </c>
      <c r="L9317" s="8" t="inlineStr">
        <is>
          <t>South Carolina</t>
        </is>
      </c>
      <c r="M9317" s="13" t="n">
        <v>7282.08</v>
      </c>
      <c r="N9317" s="13" t="n">
        <v>5569.33</v>
      </c>
      <c r="O9317" s="8" t="n"/>
    </row>
    <row r="9318">
      <c r="A9318" s="8" t="inlineStr">
        <is>
          <t>CANON-202606-009393</t>
        </is>
      </c>
      <c r="B9318" s="9" t="inlineStr">
        <is>
          <t>2026-06</t>
        </is>
      </c>
      <c r="C9318" s="10" t="n">
        <v>46194</v>
      </c>
      <c r="D9318" s="9" t="inlineStr">
        <is>
          <t>Bound</t>
        </is>
      </c>
      <c r="E9318" s="8" t="inlineStr">
        <is>
          <t>Mireille Pennington</t>
        </is>
      </c>
      <c r="F9318" s="11" t="n">
        <v>1987</v>
      </c>
      <c r="G9318" s="8" t="inlineStr">
        <is>
          <t>Bentley</t>
        </is>
      </c>
      <c r="H9318" s="8" t="inlineStr">
        <is>
          <t>Continental GT</t>
        </is>
      </c>
      <c r="I9318" s="8" t="inlineStr">
        <is>
          <t>X6NU8X9939Z3D1WYD</t>
        </is>
      </c>
      <c r="J9318" s="8" t="inlineStr">
        <is>
          <t>02 - Sports / GT</t>
        </is>
      </c>
      <c r="K9318" s="12" t="n">
        <v>575000</v>
      </c>
      <c r="L9318" s="8" t="inlineStr">
        <is>
          <t>North Dakota</t>
        </is>
      </c>
      <c r="M9318" s="13" t="n">
        <v>7192.92</v>
      </c>
      <c r="N9318" s="13" t="n">
        <v>5501.15</v>
      </c>
      <c r="O9318" s="8" t="n"/>
    </row>
    <row r="9319">
      <c r="A9319" s="8" t="inlineStr">
        <is>
          <t>CANON-202606-009395</t>
        </is>
      </c>
      <c r="B9319" s="9" t="inlineStr">
        <is>
          <t>2026-06</t>
        </is>
      </c>
      <c r="C9319" s="10" t="n">
        <v>46195</v>
      </c>
      <c r="D9319" s="9" t="inlineStr">
        <is>
          <t>Bound</t>
        </is>
      </c>
      <c r="E9319" s="8" t="inlineStr">
        <is>
          <t>Beatrix Farkas</t>
        </is>
      </c>
      <c r="F9319" s="11" t="n">
        <v>1963</v>
      </c>
      <c r="G9319" s="8" t="inlineStr">
        <is>
          <t>Alfa Romeo</t>
        </is>
      </c>
      <c r="H9319" s="8" t="inlineStr">
        <is>
          <t>8C 2900</t>
        </is>
      </c>
      <c r="I9319" s="8" t="inlineStr">
        <is>
          <t>2J7EX6TE30UY5TT69</t>
        </is>
      </c>
      <c r="J9319" s="8" t="inlineStr">
        <is>
          <t>06 - Vintage Pre-War (pre-1946)</t>
        </is>
      </c>
      <c r="K9319" s="12" t="n">
        <v>1375000</v>
      </c>
      <c r="L9319" s="8" t="inlineStr">
        <is>
          <t>Arkansas</t>
        </is>
      </c>
      <c r="M9319" s="13" t="n">
        <v>12172.64</v>
      </c>
      <c r="N9319" s="13" t="n">
        <v>9309.639999999999</v>
      </c>
      <c r="O9319" s="8" t="n"/>
    </row>
    <row r="9320">
      <c r="A9320" s="8" t="inlineStr">
        <is>
          <t>CANON-202606-009397</t>
        </is>
      </c>
      <c r="B9320" s="9" t="inlineStr">
        <is>
          <t>2026-06</t>
        </is>
      </c>
      <c r="C9320" s="10" t="n">
        <v>46199</v>
      </c>
      <c r="D9320" s="9" t="inlineStr">
        <is>
          <t>Bound</t>
        </is>
      </c>
      <c r="E9320" s="8" t="inlineStr">
        <is>
          <t>Anouk Nakashima</t>
        </is>
      </c>
      <c r="F9320" s="11" t="n">
        <v>1986</v>
      </c>
      <c r="G9320" s="8" t="inlineStr">
        <is>
          <t>Bentley</t>
        </is>
      </c>
      <c r="H9320" s="8" t="inlineStr">
        <is>
          <t>4.5 Litre</t>
        </is>
      </c>
      <c r="I9320" s="8" t="inlineStr">
        <is>
          <t>WHY101FRCPFGTLDUT</t>
        </is>
      </c>
      <c r="J9320" s="8" t="inlineStr">
        <is>
          <t>06 - Vintage Pre-War (pre-1946)</t>
        </is>
      </c>
      <c r="K9320" s="12" t="n">
        <v>880000</v>
      </c>
      <c r="L9320" s="8" t="inlineStr">
        <is>
          <t>California</t>
        </is>
      </c>
      <c r="M9320" s="13" t="n">
        <v>8517.74</v>
      </c>
      <c r="N9320" s="13" t="n">
        <v>6514.37</v>
      </c>
      <c r="O9320" s="8" t="n"/>
    </row>
    <row r="9321">
      <c r="A9321" s="8" t="inlineStr">
        <is>
          <t>CANON-202606-009398</t>
        </is>
      </c>
      <c r="B9321" s="9" t="inlineStr">
        <is>
          <t>2026-06</t>
        </is>
      </c>
      <c r="C9321" s="10" t="n">
        <v>46203</v>
      </c>
      <c r="D9321" s="9" t="inlineStr">
        <is>
          <t>Bound</t>
        </is>
      </c>
      <c r="E9321" s="8" t="inlineStr">
        <is>
          <t>Emiliano Whitlock</t>
        </is>
      </c>
      <c r="F9321" s="11" t="n">
        <v>2012</v>
      </c>
      <c r="G9321" s="8" t="inlineStr">
        <is>
          <t>Mercedes-Benz</t>
        </is>
      </c>
      <c r="H9321" s="8" t="inlineStr">
        <is>
          <t>280SL Pagoda</t>
        </is>
      </c>
      <c r="I9321" s="8" t="inlineStr">
        <is>
          <t>WJXSJZ8C4LDE0CBVN</t>
        </is>
      </c>
      <c r="J9321" s="8" t="inlineStr">
        <is>
          <t>07 - Post-War Classic (1946-1972)</t>
        </is>
      </c>
      <c r="K9321" s="12" t="n">
        <v>215000</v>
      </c>
      <c r="L9321" s="8" t="inlineStr">
        <is>
          <t>Delaware</t>
        </is>
      </c>
      <c r="M9321" s="13" t="n">
        <v>2890.33</v>
      </c>
      <c r="N9321" s="13" t="n">
        <v>2210.52</v>
      </c>
      <c r="O9321" s="8" t="n"/>
    </row>
    <row r="9322">
      <c r="A9322" s="8" t="inlineStr">
        <is>
          <t>CANON-202606-009400</t>
        </is>
      </c>
      <c r="B9322" s="9" t="inlineStr">
        <is>
          <t>2026-06</t>
        </is>
      </c>
      <c r="C9322" s="10" t="n">
        <v>46177</v>
      </c>
      <c r="D9322" s="9" t="inlineStr">
        <is>
          <t>Bound</t>
        </is>
      </c>
      <c r="E9322" s="8" t="inlineStr">
        <is>
          <t>Priya Ashcombe</t>
        </is>
      </c>
      <c r="F9322" s="11" t="n">
        <v>2020</v>
      </c>
      <c r="G9322" s="8" t="inlineStr">
        <is>
          <t>Mercedes-Benz</t>
        </is>
      </c>
      <c r="H9322" s="8" t="inlineStr">
        <is>
          <t>AMG GT</t>
        </is>
      </c>
      <c r="I9322" s="8" t="inlineStr">
        <is>
          <t>N8RSRTUZJSN6KHZUR</t>
        </is>
      </c>
      <c r="J9322" s="8" t="inlineStr">
        <is>
          <t>02 - Sports / GT</t>
        </is>
      </c>
      <c r="K9322" s="12" t="n">
        <v>615000</v>
      </c>
      <c r="L9322" s="8" t="inlineStr">
        <is>
          <t>California</t>
        </is>
      </c>
      <c r="M9322" s="13" t="n">
        <v>10182.31</v>
      </c>
      <c r="N9322" s="13" t="n">
        <v>7787.43</v>
      </c>
      <c r="O9322" s="8" t="n"/>
    </row>
    <row r="9323">
      <c r="A9323" s="8" t="inlineStr">
        <is>
          <t>CANON-202606-009401</t>
        </is>
      </c>
      <c r="B9323" s="9" t="inlineStr">
        <is>
          <t>2026-06</t>
        </is>
      </c>
      <c r="C9323" s="10" t="n">
        <v>46199</v>
      </c>
      <c r="D9323" s="9" t="inlineStr">
        <is>
          <t>Bound</t>
        </is>
      </c>
      <c r="E9323" s="8" t="inlineStr">
        <is>
          <t>Cassius Okonkwo</t>
        </is>
      </c>
      <c r="F9323" s="11" t="n">
        <v>1986</v>
      </c>
      <c r="G9323" s="8" t="inlineStr">
        <is>
          <t>Ferrari</t>
        </is>
      </c>
      <c r="H9323" s="8" t="inlineStr">
        <is>
          <t>275 GTB/4</t>
        </is>
      </c>
      <c r="I9323" s="8" t="inlineStr">
        <is>
          <t>SZKW4YGCHMFJE1TK9</t>
        </is>
      </c>
      <c r="J9323" s="8" t="inlineStr">
        <is>
          <t>07 - Post-War Classic (1946-1972)</t>
        </is>
      </c>
      <c r="K9323" s="12" t="n">
        <v>755000</v>
      </c>
      <c r="L9323" s="8" t="inlineStr">
        <is>
          <t>Louisiana</t>
        </is>
      </c>
      <c r="M9323" s="13" t="n">
        <v>7411.82</v>
      </c>
      <c r="N9323" s="13" t="n">
        <v>5668.56</v>
      </c>
      <c r="O9323" s="8" t="n"/>
    </row>
    <row r="9324">
      <c r="A9324" s="8" t="inlineStr">
        <is>
          <t>CANON-202606-009406</t>
        </is>
      </c>
      <c r="B9324" s="9" t="inlineStr">
        <is>
          <t>2026-06</t>
        </is>
      </c>
      <c r="C9324" s="10" t="n">
        <v>46196</v>
      </c>
      <c r="D9324" s="9" t="inlineStr">
        <is>
          <t>Bound</t>
        </is>
      </c>
      <c r="E9324" s="8" t="inlineStr">
        <is>
          <t>Desmond Harrington</t>
        </is>
      </c>
      <c r="F9324" s="11" t="n">
        <v>2014</v>
      </c>
      <c r="G9324" s="8" t="inlineStr">
        <is>
          <t>Maserati</t>
        </is>
      </c>
      <c r="H9324" s="8" t="inlineStr">
        <is>
          <t>GranTurismo</t>
        </is>
      </c>
      <c r="I9324" s="8" t="inlineStr">
        <is>
          <t>HCX026LS4H7R9MF93</t>
        </is>
      </c>
      <c r="J9324" s="8" t="inlineStr">
        <is>
          <t>02 - Sports / GT</t>
        </is>
      </c>
      <c r="K9324" s="12" t="n">
        <v>760000</v>
      </c>
      <c r="L9324" s="8" t="inlineStr">
        <is>
          <t>Montana</t>
        </is>
      </c>
      <c r="M9324" s="13" t="n">
        <v>8668.299999999999</v>
      </c>
      <c r="N9324" s="13" t="n">
        <v>6629.52</v>
      </c>
      <c r="O9324" s="8" t="n"/>
    </row>
    <row r="9325">
      <c r="A9325" s="8" t="inlineStr">
        <is>
          <t>CANON-202606-009407</t>
        </is>
      </c>
      <c r="B9325" s="9" t="inlineStr">
        <is>
          <t>2026-06</t>
        </is>
      </c>
      <c r="C9325" s="10" t="n">
        <v>46198</v>
      </c>
      <c r="D9325" s="9" t="inlineStr">
        <is>
          <t>Bound</t>
        </is>
      </c>
      <c r="E9325" s="8" t="inlineStr">
        <is>
          <t>Ottilie Chattopadhyay</t>
        </is>
      </c>
      <c r="F9325" s="11" t="n">
        <v>2015</v>
      </c>
      <c r="G9325" s="8" t="inlineStr">
        <is>
          <t>Maserati</t>
        </is>
      </c>
      <c r="H9325" s="8" t="inlineStr">
        <is>
          <t>GranTurismo</t>
        </is>
      </c>
      <c r="I9325" s="8" t="inlineStr">
        <is>
          <t>1APNY6ZX7E0HDVZLG</t>
        </is>
      </c>
      <c r="J9325" s="8" t="inlineStr">
        <is>
          <t>02 - Sports / GT</t>
        </is>
      </c>
      <c r="K9325" s="12" t="n">
        <v>520000</v>
      </c>
      <c r="L9325" s="8" t="inlineStr">
        <is>
          <t>New Jersey</t>
        </is>
      </c>
      <c r="M9325" s="13" t="n">
        <v>5803.4</v>
      </c>
      <c r="N9325" s="13" t="n">
        <v>4438.44</v>
      </c>
      <c r="O9325" s="8" t="n"/>
    </row>
    <row r="9326">
      <c r="A9326" s="8" t="inlineStr">
        <is>
          <t>CANON-202606-009408</t>
        </is>
      </c>
      <c r="B9326" s="9" t="inlineStr">
        <is>
          <t>2026-06</t>
        </is>
      </c>
      <c r="C9326" s="10" t="n">
        <v>46197</v>
      </c>
      <c r="D9326" s="9" t="inlineStr">
        <is>
          <t>Bound</t>
        </is>
      </c>
      <c r="E9326" s="8" t="inlineStr">
        <is>
          <t>Aurelio Farkas</t>
        </is>
      </c>
      <c r="F9326" s="11" t="n">
        <v>2007</v>
      </c>
      <c r="G9326" s="8" t="inlineStr">
        <is>
          <t>Mercedes-Benz</t>
        </is>
      </c>
      <c r="H9326" s="8" t="inlineStr">
        <is>
          <t>AMG GT</t>
        </is>
      </c>
      <c r="I9326" s="8" t="inlineStr">
        <is>
          <t>GVU2CDWRZS57XZ1KK</t>
        </is>
      </c>
      <c r="J9326" s="8" t="inlineStr">
        <is>
          <t>02 - Sports / GT</t>
        </is>
      </c>
      <c r="K9326" s="12" t="n">
        <v>380000</v>
      </c>
      <c r="L9326" s="8" t="inlineStr">
        <is>
          <t>Arkansas</t>
        </is>
      </c>
      <c r="M9326" s="13" t="n">
        <v>7420.75</v>
      </c>
      <c r="N9326" s="13" t="n">
        <v>5675.39</v>
      </c>
      <c r="O9326" s="8" t="n"/>
    </row>
    <row r="9327">
      <c r="A9327" s="8" t="inlineStr">
        <is>
          <t>CANON-202606-009409</t>
        </is>
      </c>
      <c r="B9327" s="9" t="inlineStr">
        <is>
          <t>2026-06</t>
        </is>
      </c>
      <c r="C9327" s="10" t="n">
        <v>46197</v>
      </c>
      <c r="D9327" s="9" t="inlineStr">
        <is>
          <t>Bound</t>
        </is>
      </c>
      <c r="E9327" s="8" t="inlineStr">
        <is>
          <t>Fitzgerald Kingsford</t>
        </is>
      </c>
      <c r="F9327" s="11" t="n">
        <v>1966</v>
      </c>
      <c r="G9327" s="8" t="inlineStr">
        <is>
          <t>Aston Martin</t>
        </is>
      </c>
      <c r="H9327" s="8" t="inlineStr">
        <is>
          <t>DB5</t>
        </is>
      </c>
      <c r="I9327" s="8" t="inlineStr">
        <is>
          <t>N50HGAMLGYD195AD2</t>
        </is>
      </c>
      <c r="J9327" s="8" t="inlineStr">
        <is>
          <t>07 - Post-War Classic (1946-1972)</t>
        </is>
      </c>
      <c r="K9327" s="12" t="n">
        <v>355000</v>
      </c>
      <c r="L9327" s="8" t="inlineStr">
        <is>
          <t>Missouri</t>
        </is>
      </c>
      <c r="M9327" s="13" t="n">
        <v>3408</v>
      </c>
      <c r="N9327" s="13" t="n">
        <v>2606.44</v>
      </c>
      <c r="O9327" s="8" t="n"/>
    </row>
    <row r="9328">
      <c r="A9328" s="8" t="inlineStr">
        <is>
          <t>CANON-202606-009410</t>
        </is>
      </c>
      <c r="B9328" s="9" t="inlineStr">
        <is>
          <t>2026-06</t>
        </is>
      </c>
      <c r="C9328" s="10" t="n">
        <v>46186</v>
      </c>
      <c r="D9328" s="9" t="inlineStr">
        <is>
          <t>Bound</t>
        </is>
      </c>
      <c r="E9328" s="8" t="inlineStr">
        <is>
          <t>Ottilie Delacroix</t>
        </is>
      </c>
      <c r="F9328" s="11" t="n">
        <v>1976</v>
      </c>
      <c r="G9328" s="8" t="inlineStr">
        <is>
          <t>Porsche</t>
        </is>
      </c>
      <c r="H9328" s="8" t="inlineStr">
        <is>
          <t>911 Turbo S</t>
        </is>
      </c>
      <c r="I9328" s="8" t="inlineStr">
        <is>
          <t>RDUWPDVSGVSWHA05A</t>
        </is>
      </c>
      <c r="J9328" s="8" t="inlineStr">
        <is>
          <t>02 - Sports / GT</t>
        </is>
      </c>
      <c r="K9328" s="12" t="n">
        <v>255000</v>
      </c>
      <c r="L9328" s="8" t="inlineStr">
        <is>
          <t>Ohio</t>
        </is>
      </c>
      <c r="M9328" s="13" t="n">
        <v>5015.8</v>
      </c>
      <c r="N9328" s="13" t="n">
        <v>3836.08</v>
      </c>
      <c r="O9328" s="8" t="n"/>
    </row>
    <row r="9329">
      <c r="A9329" s="8" t="inlineStr">
        <is>
          <t>CANON-202606-009413</t>
        </is>
      </c>
      <c r="B9329" s="9" t="inlineStr">
        <is>
          <t>2026-06</t>
        </is>
      </c>
      <c r="C9329" s="10" t="n">
        <v>46178</v>
      </c>
      <c r="D9329" s="9" t="inlineStr">
        <is>
          <t>Bound</t>
        </is>
      </c>
      <c r="E9329" s="8" t="inlineStr">
        <is>
          <t>Priya Castellanos</t>
        </is>
      </c>
      <c r="F9329" s="11" t="n">
        <v>1956</v>
      </c>
      <c r="G9329" s="8" t="inlineStr">
        <is>
          <t>Ferrari</t>
        </is>
      </c>
      <c r="H9329" s="8" t="inlineStr">
        <is>
          <t>296 GTB</t>
        </is>
      </c>
      <c r="I9329" s="8" t="inlineStr">
        <is>
          <t>MA2AD8194W60UX5W7</t>
        </is>
      </c>
      <c r="J9329" s="8" t="inlineStr">
        <is>
          <t>03 - Supercar</t>
        </is>
      </c>
      <c r="K9329" s="12" t="n">
        <v>1950000</v>
      </c>
      <c r="L9329" s="8" t="inlineStr">
        <is>
          <t>Colorado</t>
        </is>
      </c>
      <c r="M9329" s="13" t="n">
        <v>32377.36</v>
      </c>
      <c r="N9329" s="13" t="n">
        <v>24762.2</v>
      </c>
      <c r="O9329" s="8" t="n"/>
    </row>
    <row r="9330">
      <c r="A9330" s="8" t="inlineStr">
        <is>
          <t>CANON-202606-009414</t>
        </is>
      </c>
      <c r="B9330" s="9" t="inlineStr">
        <is>
          <t>2026-06</t>
        </is>
      </c>
      <c r="C9330" s="10" t="n">
        <v>46203</v>
      </c>
      <c r="D9330" s="9" t="inlineStr">
        <is>
          <t>Bound</t>
        </is>
      </c>
      <c r="E9330" s="8" t="inlineStr">
        <is>
          <t>Fitzgerald Ashcombe</t>
        </is>
      </c>
      <c r="F9330" s="11" t="n">
        <v>2022</v>
      </c>
      <c r="G9330" s="8" t="inlineStr">
        <is>
          <t>Lamborghini</t>
        </is>
      </c>
      <c r="H9330" s="8" t="inlineStr">
        <is>
          <t>Huracan EVO</t>
        </is>
      </c>
      <c r="I9330" s="8" t="inlineStr">
        <is>
          <t>FEXSB6C4KGA4H7UAJ</t>
        </is>
      </c>
      <c r="J9330" s="8" t="inlineStr">
        <is>
          <t>03 - Supercar</t>
        </is>
      </c>
      <c r="K9330" s="12" t="n">
        <v>670000</v>
      </c>
      <c r="L9330" s="8" t="inlineStr">
        <is>
          <t>Tennessee</t>
        </is>
      </c>
      <c r="M9330" s="13" t="n">
        <v>11769.25</v>
      </c>
      <c r="N9330" s="13" t="n">
        <v>9001.120000000001</v>
      </c>
      <c r="O9330" s="8" t="n"/>
    </row>
    <row r="9331">
      <c r="A9331" s="8" t="inlineStr">
        <is>
          <t>CANON-202606-009415</t>
        </is>
      </c>
      <c r="B9331" s="9" t="inlineStr">
        <is>
          <t>2026-06</t>
        </is>
      </c>
      <c r="C9331" s="10" t="n">
        <v>46178</v>
      </c>
      <c r="D9331" s="9" t="inlineStr">
        <is>
          <t>Bound</t>
        </is>
      </c>
      <c r="E9331" s="8" t="inlineStr">
        <is>
          <t>Thaddeus Whitlock</t>
        </is>
      </c>
      <c r="F9331" s="11" t="n">
        <v>1993</v>
      </c>
      <c r="G9331" s="8" t="inlineStr">
        <is>
          <t>Porsche</t>
        </is>
      </c>
      <c r="H9331" s="8" t="inlineStr">
        <is>
          <t>911 Turbo S</t>
        </is>
      </c>
      <c r="I9331" s="8" t="inlineStr">
        <is>
          <t>SWZXVUZWB31JJZVFB</t>
        </is>
      </c>
      <c r="J9331" s="8" t="inlineStr">
        <is>
          <t>02 - Sports / GT</t>
        </is>
      </c>
      <c r="K9331" s="12" t="n">
        <v>950000</v>
      </c>
      <c r="L9331" s="8" t="inlineStr">
        <is>
          <t>New Hampshire</t>
        </is>
      </c>
      <c r="M9331" s="13" t="n">
        <v>12116.98</v>
      </c>
      <c r="N9331" s="13" t="n">
        <v>9267.07</v>
      </c>
      <c r="O9331" s="8" t="n"/>
    </row>
    <row r="9332">
      <c r="A9332" s="8" t="inlineStr">
        <is>
          <t>CANON-202606-009416</t>
        </is>
      </c>
      <c r="B9332" s="9" t="inlineStr">
        <is>
          <t>2026-06</t>
        </is>
      </c>
      <c r="C9332" s="10" t="n">
        <v>46183</v>
      </c>
      <c r="D9332" s="9" t="inlineStr">
        <is>
          <t>Bound</t>
        </is>
      </c>
      <c r="E9332" s="8" t="inlineStr">
        <is>
          <t>Priya Montoya</t>
        </is>
      </c>
      <c r="F9332" s="11" t="n">
        <v>1978</v>
      </c>
      <c r="G9332" s="8" t="inlineStr">
        <is>
          <t>Lamborghini</t>
        </is>
      </c>
      <c r="H9332" s="8" t="inlineStr">
        <is>
          <t>Huracan EVO</t>
        </is>
      </c>
      <c r="I9332" s="8" t="inlineStr">
        <is>
          <t>EGZ1KVM6XL0AUDLBU</t>
        </is>
      </c>
      <c r="J9332" s="8" t="inlineStr">
        <is>
          <t>03 - Supercar</t>
        </is>
      </c>
      <c r="K9332" s="12" t="n">
        <v>1950000</v>
      </c>
      <c r="L9332" s="8" t="inlineStr">
        <is>
          <t>West Virginia</t>
        </is>
      </c>
      <c r="M9332" s="13" t="n">
        <v>39147.17</v>
      </c>
      <c r="N9332" s="13" t="n">
        <v>29939.76</v>
      </c>
      <c r="O9332" s="8" t="n"/>
    </row>
    <row r="9333">
      <c r="A9333" s="8" t="inlineStr">
        <is>
          <t>CANON-202606-009417</t>
        </is>
      </c>
      <c r="B9333" s="9" t="inlineStr">
        <is>
          <t>2026-06</t>
        </is>
      </c>
      <c r="C9333" s="10" t="n">
        <v>46190</v>
      </c>
      <c r="D9333" s="9" t="inlineStr">
        <is>
          <t>Bound</t>
        </is>
      </c>
      <c r="E9333" s="8" t="inlineStr">
        <is>
          <t>Lorenzo Vandermeer</t>
        </is>
      </c>
      <c r="F9333" s="11" t="n">
        <v>1966</v>
      </c>
      <c r="G9333" s="8" t="inlineStr">
        <is>
          <t>Mercedes-Benz</t>
        </is>
      </c>
      <c r="H9333" s="8" t="inlineStr">
        <is>
          <t>AMG GT</t>
        </is>
      </c>
      <c r="I9333" s="8" t="inlineStr">
        <is>
          <t>S16833HCTH0V5KG4D</t>
        </is>
      </c>
      <c r="J9333" s="8" t="inlineStr">
        <is>
          <t>02 - Sports / GT</t>
        </is>
      </c>
      <c r="K9333" s="12" t="n">
        <v>850000</v>
      </c>
      <c r="L9333" s="8" t="inlineStr">
        <is>
          <t>Texas</t>
        </is>
      </c>
      <c r="M9333" s="13" t="n">
        <v>11988.21</v>
      </c>
      <c r="N9333" s="13" t="n">
        <v>9168.58</v>
      </c>
      <c r="O9333" s="8" t="n"/>
    </row>
    <row r="9334">
      <c r="A9334" s="8" t="inlineStr">
        <is>
          <t>CANON-202606-009418</t>
        </is>
      </c>
      <c r="B9334" s="9" t="inlineStr">
        <is>
          <t>2026-06</t>
        </is>
      </c>
      <c r="C9334" s="10" t="n">
        <v>46186</v>
      </c>
      <c r="D9334" s="9" t="inlineStr">
        <is>
          <t>Bound</t>
        </is>
      </c>
      <c r="E9334" s="8" t="inlineStr">
        <is>
          <t>Cassius Nakashima</t>
        </is>
      </c>
      <c r="F9334" s="11" t="n">
        <v>1959</v>
      </c>
      <c r="G9334" s="8" t="inlineStr">
        <is>
          <t>Bentley</t>
        </is>
      </c>
      <c r="H9334" s="8" t="inlineStr">
        <is>
          <t>Continental GT</t>
        </is>
      </c>
      <c r="I9334" s="8" t="inlineStr">
        <is>
          <t>ZYVM1LKW6L79Y543C</t>
        </is>
      </c>
      <c r="J9334" s="8" t="inlineStr">
        <is>
          <t>02 - Sports / GT</t>
        </is>
      </c>
      <c r="K9334" s="12" t="n">
        <v>560000</v>
      </c>
      <c r="L9334" s="8" t="inlineStr">
        <is>
          <t>Kentucky</t>
        </is>
      </c>
      <c r="M9334" s="13" t="n">
        <v>9203.02</v>
      </c>
      <c r="N9334" s="13" t="n">
        <v>7038.47</v>
      </c>
      <c r="O9334" s="8" t="n"/>
    </row>
    <row r="9335">
      <c r="A9335" s="8" t="inlineStr">
        <is>
          <t>CANON-202606-009419</t>
        </is>
      </c>
      <c r="B9335" s="9" t="inlineStr">
        <is>
          <t>2026-06</t>
        </is>
      </c>
      <c r="C9335" s="10" t="n">
        <v>46181</v>
      </c>
      <c r="D9335" s="9" t="inlineStr">
        <is>
          <t>Bound</t>
        </is>
      </c>
      <c r="E9335" s="8" t="inlineStr">
        <is>
          <t>Delphine Bellandi</t>
        </is>
      </c>
      <c r="F9335" s="11" t="n">
        <v>2021</v>
      </c>
      <c r="G9335" s="8" t="inlineStr">
        <is>
          <t>Lamborghini</t>
        </is>
      </c>
      <c r="H9335" s="8" t="inlineStr">
        <is>
          <t>Huracan EVO</t>
        </is>
      </c>
      <c r="I9335" s="8" t="inlineStr">
        <is>
          <t>VBFCVSPLB29TYD59D</t>
        </is>
      </c>
      <c r="J9335" s="8" t="inlineStr">
        <is>
          <t>03 - Supercar</t>
        </is>
      </c>
      <c r="K9335" s="12" t="n">
        <v>565000</v>
      </c>
      <c r="L9335" s="8" t="inlineStr">
        <is>
          <t>Hawaii</t>
        </is>
      </c>
      <c r="M9335" s="13" t="n">
        <v>13165.57</v>
      </c>
      <c r="N9335" s="13" t="n">
        <v>10069.03</v>
      </c>
      <c r="O9335" s="8" t="n"/>
    </row>
    <row r="9336">
      <c r="A9336" s="8" t="inlineStr">
        <is>
          <t>CANON-202606-009420</t>
        </is>
      </c>
      <c r="B9336" s="9" t="inlineStr">
        <is>
          <t>2026-06</t>
        </is>
      </c>
      <c r="C9336" s="10" t="n">
        <v>46196</v>
      </c>
      <c r="D9336" s="9" t="inlineStr">
        <is>
          <t>Bound</t>
        </is>
      </c>
      <c r="E9336" s="8" t="inlineStr">
        <is>
          <t>Ottilie Merriweather</t>
        </is>
      </c>
      <c r="F9336" s="11" t="n">
        <v>2000</v>
      </c>
      <c r="G9336" s="8" t="inlineStr">
        <is>
          <t>Icon</t>
        </is>
      </c>
      <c r="H9336" s="8" t="inlineStr">
        <is>
          <t>Derelict</t>
        </is>
      </c>
      <c r="I9336" s="8" t="inlineStr">
        <is>
          <t>CPU0SRME86VM5WU6L</t>
        </is>
      </c>
      <c r="J9336" s="8" t="inlineStr">
        <is>
          <t>11 - Restomod / Coachbuilt / Bespoke</t>
        </is>
      </c>
      <c r="K9336" s="12" t="n">
        <v>360000</v>
      </c>
      <c r="L9336" s="8" t="inlineStr">
        <is>
          <t>Wyoming</t>
        </is>
      </c>
      <c r="M9336" s="13" t="n">
        <v>6395.77</v>
      </c>
      <c r="N9336" s="13" t="n">
        <v>4891.48</v>
      </c>
      <c r="O9336" s="8" t="n"/>
    </row>
    <row r="9337">
      <c r="A9337" s="8" t="inlineStr">
        <is>
          <t>CANON-202606-009421</t>
        </is>
      </c>
      <c r="B9337" s="9" t="inlineStr">
        <is>
          <t>2026-06</t>
        </is>
      </c>
      <c r="C9337" s="10" t="n">
        <v>46177</v>
      </c>
      <c r="D9337" s="9" t="inlineStr">
        <is>
          <t>Bound</t>
        </is>
      </c>
      <c r="E9337" s="8" t="inlineStr">
        <is>
          <t>Priya Harrington</t>
        </is>
      </c>
      <c r="F9337" s="11" t="n">
        <v>2022</v>
      </c>
      <c r="G9337" s="8" t="inlineStr">
        <is>
          <t>Aston Martin</t>
        </is>
      </c>
      <c r="H9337" s="8" t="inlineStr">
        <is>
          <t>DB12</t>
        </is>
      </c>
      <c r="I9337" s="8" t="inlineStr">
        <is>
          <t>H8T5GH79ZGAT54G47</t>
        </is>
      </c>
      <c r="J9337" s="8" t="inlineStr">
        <is>
          <t>02 - Sports / GT</t>
        </is>
      </c>
      <c r="K9337" s="12" t="n">
        <v>600000</v>
      </c>
      <c r="L9337" s="8" t="inlineStr">
        <is>
          <t>Montana</t>
        </is>
      </c>
      <c r="M9337" s="13" t="n">
        <v>6843.4</v>
      </c>
      <c r="N9337" s="13" t="n">
        <v>5233.83</v>
      </c>
      <c r="O9337" s="8" t="n"/>
    </row>
    <row r="9338">
      <c r="A9338" s="8" t="inlineStr">
        <is>
          <t>CANON-202606-009422</t>
        </is>
      </c>
      <c r="B9338" s="9" t="inlineStr">
        <is>
          <t>2026-06</t>
        </is>
      </c>
      <c r="C9338" s="10" t="n">
        <v>46176</v>
      </c>
      <c r="D9338" s="9" t="inlineStr">
        <is>
          <t>Bound</t>
        </is>
      </c>
      <c r="E9338" s="8" t="inlineStr">
        <is>
          <t>Priya Ashcombe</t>
        </is>
      </c>
      <c r="F9338" s="11" t="n">
        <v>2022</v>
      </c>
      <c r="G9338" s="8" t="inlineStr">
        <is>
          <t>Ferrari</t>
        </is>
      </c>
      <c r="H9338" s="8" t="inlineStr">
        <is>
          <t>296 GTB</t>
        </is>
      </c>
      <c r="I9338" s="8" t="inlineStr">
        <is>
          <t>FGE728AKB29YJ7FSS</t>
        </is>
      </c>
      <c r="J9338" s="8" t="inlineStr">
        <is>
          <t>03 - Supercar</t>
        </is>
      </c>
      <c r="K9338" s="12" t="n">
        <v>465000</v>
      </c>
      <c r="L9338" s="8" t="inlineStr">
        <is>
          <t>Mississippi</t>
        </is>
      </c>
      <c r="M9338" s="13" t="n">
        <v>12006.65</v>
      </c>
      <c r="N9338" s="13" t="n">
        <v>9182.690000000001</v>
      </c>
      <c r="O9338" s="8" t="n"/>
    </row>
    <row r="9339">
      <c r="A9339" s="8" t="inlineStr">
        <is>
          <t>CANON-202606-009424</t>
        </is>
      </c>
      <c r="B9339" s="9" t="inlineStr">
        <is>
          <t>2026-06</t>
        </is>
      </c>
      <c r="C9339" s="10" t="n">
        <v>46191</v>
      </c>
      <c r="D9339" s="9" t="inlineStr">
        <is>
          <t>Bound</t>
        </is>
      </c>
      <c r="E9339" s="8" t="inlineStr">
        <is>
          <t>Mireille Larsson</t>
        </is>
      </c>
      <c r="F9339" s="11" t="n">
        <v>1958</v>
      </c>
      <c r="G9339" s="8" t="inlineStr">
        <is>
          <t>Ferrari</t>
        </is>
      </c>
      <c r="H9339" s="8" t="inlineStr">
        <is>
          <t>SF90 Stradale</t>
        </is>
      </c>
      <c r="I9339" s="8" t="inlineStr">
        <is>
          <t>0Y9A9DUNZ31JZW57K</t>
        </is>
      </c>
      <c r="J9339" s="8" t="inlineStr">
        <is>
          <t>03 - Supercar</t>
        </is>
      </c>
      <c r="K9339" s="12" t="n">
        <v>235000</v>
      </c>
      <c r="L9339" s="8" t="inlineStr">
        <is>
          <t>North Dakota</t>
        </is>
      </c>
      <c r="M9339" s="13" t="n">
        <v>6422.15</v>
      </c>
      <c r="N9339" s="13" t="n">
        <v>4911.66</v>
      </c>
      <c r="O9339" s="8" t="n"/>
    </row>
    <row r="9340">
      <c r="A9340" s="8" t="inlineStr">
        <is>
          <t>CANON-202606-009425</t>
        </is>
      </c>
      <c r="B9340" s="9" t="inlineStr">
        <is>
          <t>2026-06</t>
        </is>
      </c>
      <c r="C9340" s="10" t="n">
        <v>46178</v>
      </c>
      <c r="D9340" s="9" t="inlineStr">
        <is>
          <t>Bound</t>
        </is>
      </c>
      <c r="E9340" s="8" t="inlineStr">
        <is>
          <t>Thaddeus Bellandi</t>
        </is>
      </c>
      <c r="F9340" s="11" t="n">
        <v>1958</v>
      </c>
      <c r="G9340" s="8" t="inlineStr">
        <is>
          <t>Aston Martin</t>
        </is>
      </c>
      <c r="H9340" s="8" t="inlineStr">
        <is>
          <t>DB12</t>
        </is>
      </c>
      <c r="I9340" s="8" t="inlineStr">
        <is>
          <t>8XE8MRUN8M8Y99W81</t>
        </is>
      </c>
      <c r="J9340" s="8" t="inlineStr">
        <is>
          <t>02 - Sports / GT</t>
        </is>
      </c>
      <c r="K9340" s="12" t="n">
        <v>825000</v>
      </c>
      <c r="L9340" s="8" t="inlineStr">
        <is>
          <t>Florida</t>
        </is>
      </c>
      <c r="M9340" s="13" t="n">
        <v>14367.45</v>
      </c>
      <c r="N9340" s="13" t="n">
        <v>10988.23</v>
      </c>
      <c r="O9340" s="8" t="n"/>
    </row>
    <row r="9341">
      <c r="A9341" s="8" t="inlineStr">
        <is>
          <t>CANON-202606-009427</t>
        </is>
      </c>
      <c r="B9341" s="9" t="inlineStr">
        <is>
          <t>2026-06</t>
        </is>
      </c>
      <c r="C9341" s="10" t="n">
        <v>46178</v>
      </c>
      <c r="D9341" s="9" t="inlineStr">
        <is>
          <t>Bound</t>
        </is>
      </c>
      <c r="E9341" s="8" t="inlineStr">
        <is>
          <t>Leopold Bellandi</t>
        </is>
      </c>
      <c r="F9341" s="11" t="n">
        <v>2019</v>
      </c>
      <c r="G9341" s="8" t="inlineStr">
        <is>
          <t>Ferrari</t>
        </is>
      </c>
      <c r="H9341" s="8" t="inlineStr">
        <is>
          <t>296 GTB</t>
        </is>
      </c>
      <c r="I9341" s="8" t="inlineStr">
        <is>
          <t>E7L3TN938WLCYEG38</t>
        </is>
      </c>
      <c r="J9341" s="8" t="inlineStr">
        <is>
          <t>03 - Supercar</t>
        </is>
      </c>
      <c r="K9341" s="12" t="n">
        <v>870000</v>
      </c>
      <c r="L9341" s="8" t="inlineStr">
        <is>
          <t>Tennessee</t>
        </is>
      </c>
      <c r="M9341" s="13" t="n">
        <v>15282.45</v>
      </c>
      <c r="N9341" s="13" t="n">
        <v>11688.02</v>
      </c>
      <c r="O9341" s="8" t="n"/>
    </row>
    <row r="9342">
      <c r="A9342" s="8" t="inlineStr">
        <is>
          <t>CANON-202606-009428</t>
        </is>
      </c>
      <c r="B9342" s="9" t="inlineStr">
        <is>
          <t>2026-06</t>
        </is>
      </c>
      <c r="C9342" s="10" t="n">
        <v>46201</v>
      </c>
      <c r="D9342" s="9" t="inlineStr">
        <is>
          <t>Bound</t>
        </is>
      </c>
      <c r="E9342" s="8" t="inlineStr">
        <is>
          <t>Sunniva Bellandi</t>
        </is>
      </c>
      <c r="F9342" s="11" t="n">
        <v>2003</v>
      </c>
      <c r="G9342" s="8" t="inlineStr">
        <is>
          <t>Ferrari</t>
        </is>
      </c>
      <c r="H9342" s="8" t="inlineStr">
        <is>
          <t>SF90 Stradale</t>
        </is>
      </c>
      <c r="I9342" s="8" t="inlineStr">
        <is>
          <t>A4FS97GMXHYSYJH8V</t>
        </is>
      </c>
      <c r="J9342" s="8" t="inlineStr">
        <is>
          <t>03 - Supercar</t>
        </is>
      </c>
      <c r="K9342" s="12" t="n">
        <v>665000</v>
      </c>
      <c r="L9342" s="8" t="inlineStr">
        <is>
          <t>Virginia</t>
        </is>
      </c>
      <c r="M9342" s="13" t="n">
        <v>12992.59</v>
      </c>
      <c r="N9342" s="13" t="n">
        <v>9936.73</v>
      </c>
      <c r="O9342" s="8" t="n"/>
    </row>
    <row r="9343">
      <c r="A9343" s="8" t="inlineStr">
        <is>
          <t>CANON-202606-009429</t>
        </is>
      </c>
      <c r="B9343" s="9" t="inlineStr">
        <is>
          <t>2026-06</t>
        </is>
      </c>
      <c r="C9343" s="10" t="n">
        <v>46180</v>
      </c>
      <c r="D9343" s="9" t="inlineStr">
        <is>
          <t>Bound</t>
        </is>
      </c>
      <c r="E9343" s="8" t="inlineStr">
        <is>
          <t>Thaddeus Montoya</t>
        </is>
      </c>
      <c r="F9343" s="11" t="n">
        <v>2012</v>
      </c>
      <c r="G9343" s="8" t="inlineStr">
        <is>
          <t>Maserati</t>
        </is>
      </c>
      <c r="H9343" s="8" t="inlineStr">
        <is>
          <t>GranTurismo</t>
        </is>
      </c>
      <c r="I9343" s="8" t="inlineStr">
        <is>
          <t>A3WT3UR9UMJLF6KR9</t>
        </is>
      </c>
      <c r="J9343" s="8" t="inlineStr">
        <is>
          <t>02 - Sports / GT</t>
        </is>
      </c>
      <c r="K9343" s="12" t="n">
        <v>750000</v>
      </c>
      <c r="L9343" s="8" t="inlineStr">
        <is>
          <t>Georgia</t>
        </is>
      </c>
      <c r="M9343" s="13" t="n">
        <v>10301.89</v>
      </c>
      <c r="N9343" s="13" t="n">
        <v>7878.89</v>
      </c>
      <c r="O9343" s="8" t="n"/>
    </row>
    <row r="9344">
      <c r="A9344" s="8" t="inlineStr">
        <is>
          <t>CANON-202606-009431</t>
        </is>
      </c>
      <c r="B9344" s="9" t="inlineStr">
        <is>
          <t>2026-06</t>
        </is>
      </c>
      <c r="C9344" s="10" t="n">
        <v>46195</v>
      </c>
      <c r="D9344" s="9" t="inlineStr">
        <is>
          <t>Bound</t>
        </is>
      </c>
      <c r="E9344" s="8" t="inlineStr">
        <is>
          <t>Wilhelmina Vasquez</t>
        </is>
      </c>
      <c r="F9344" s="11" t="n">
        <v>1974</v>
      </c>
      <c r="G9344" s="8" t="inlineStr">
        <is>
          <t>Porsche</t>
        </is>
      </c>
      <c r="H9344" s="8" t="inlineStr">
        <is>
          <t>911 Turbo S</t>
        </is>
      </c>
      <c r="I9344" s="8" t="inlineStr">
        <is>
          <t>3LJ6AT2HHTABWN07J</t>
        </is>
      </c>
      <c r="J9344" s="8" t="inlineStr">
        <is>
          <t>02 - Sports / GT</t>
        </is>
      </c>
      <c r="K9344" s="12" t="n">
        <v>490000</v>
      </c>
      <c r="L9344" s="8" t="inlineStr">
        <is>
          <t>California</t>
        </is>
      </c>
      <c r="M9344" s="13" t="n">
        <v>9360.85</v>
      </c>
      <c r="N9344" s="13" t="n">
        <v>7159.18</v>
      </c>
      <c r="O9344" s="8" t="n"/>
    </row>
    <row r="9345">
      <c r="A9345" s="8" t="inlineStr">
        <is>
          <t>CANON-202606-009432</t>
        </is>
      </c>
      <c r="B9345" s="9" t="inlineStr">
        <is>
          <t>2026-06</t>
        </is>
      </c>
      <c r="C9345" s="10" t="n">
        <v>46203</v>
      </c>
      <c r="D9345" s="9" t="inlineStr">
        <is>
          <t>Bound</t>
        </is>
      </c>
      <c r="E9345" s="8" t="inlineStr">
        <is>
          <t>Priya Rourke</t>
        </is>
      </c>
      <c r="F9345" s="11" t="n">
        <v>1987</v>
      </c>
      <c r="G9345" s="8" t="inlineStr">
        <is>
          <t>Bugatti</t>
        </is>
      </c>
      <c r="H9345" s="8" t="inlineStr">
        <is>
          <t>Type 57</t>
        </is>
      </c>
      <c r="I9345" s="8" t="inlineStr">
        <is>
          <t>K2LV02WCZFGH4WL1G</t>
        </is>
      </c>
      <c r="J9345" s="8" t="inlineStr">
        <is>
          <t>06 - Vintage Pre-War (pre-1946)</t>
        </is>
      </c>
      <c r="K9345" s="12" t="n">
        <v>1315000</v>
      </c>
      <c r="L9345" s="8" t="inlineStr">
        <is>
          <t>Minnesota</t>
        </is>
      </c>
      <c r="M9345" s="13" t="n">
        <v>11135.32</v>
      </c>
      <c r="N9345" s="13" t="n">
        <v>8516.290000000001</v>
      </c>
      <c r="O9345" s="8" t="n"/>
    </row>
    <row r="9346">
      <c r="A9346" s="8" t="inlineStr">
        <is>
          <t>CANON-202606-009433</t>
        </is>
      </c>
      <c r="B9346" s="9" t="inlineStr">
        <is>
          <t>2026-06</t>
        </is>
      </c>
      <c r="C9346" s="10" t="n">
        <v>46182</v>
      </c>
      <c r="D9346" s="9" t="inlineStr">
        <is>
          <t>Bound</t>
        </is>
      </c>
      <c r="E9346" s="8" t="inlineStr">
        <is>
          <t>Thaddeus Thistlewood</t>
        </is>
      </c>
      <c r="F9346" s="11" t="n">
        <v>2012</v>
      </c>
      <c r="G9346" s="8" t="inlineStr">
        <is>
          <t>Lamborghini</t>
        </is>
      </c>
      <c r="H9346" s="8" t="inlineStr">
        <is>
          <t>Huracan EVO</t>
        </is>
      </c>
      <c r="I9346" s="8" t="inlineStr">
        <is>
          <t>LB3SM875Y777L7KSW</t>
        </is>
      </c>
      <c r="J9346" s="8" t="inlineStr">
        <is>
          <t>03 - Supercar</t>
        </is>
      </c>
      <c r="K9346" s="12" t="n">
        <v>555000</v>
      </c>
      <c r="L9346" s="8" t="inlineStr">
        <is>
          <t>New York</t>
        </is>
      </c>
      <c r="M9346" s="13" t="n">
        <v>12733.58</v>
      </c>
      <c r="N9346" s="13" t="n">
        <v>9738.639999999999</v>
      </c>
      <c r="O9346" s="8" t="n"/>
    </row>
    <row r="9347">
      <c r="A9347" s="8" t="inlineStr">
        <is>
          <t>CANON-202606-009434</t>
        </is>
      </c>
      <c r="B9347" s="9" t="inlineStr">
        <is>
          <t>2026-06</t>
        </is>
      </c>
      <c r="C9347" s="10" t="n">
        <v>46203</v>
      </c>
      <c r="D9347" s="9" t="inlineStr">
        <is>
          <t>Bound</t>
        </is>
      </c>
      <c r="E9347" s="8" t="inlineStr">
        <is>
          <t>Noor Rourke</t>
        </is>
      </c>
      <c r="F9347" s="11" t="n">
        <v>2020</v>
      </c>
      <c r="G9347" s="8" t="inlineStr">
        <is>
          <t>Mercedes-Benz</t>
        </is>
      </c>
      <c r="H9347" s="8" t="inlineStr">
        <is>
          <t>AMG GT</t>
        </is>
      </c>
      <c r="I9347" s="8" t="inlineStr">
        <is>
          <t>EMVS6TES08RXBTNU3</t>
        </is>
      </c>
      <c r="J9347" s="8" t="inlineStr">
        <is>
          <t>02 - Sports / GT</t>
        </is>
      </c>
      <c r="K9347" s="12" t="n">
        <v>180000</v>
      </c>
      <c r="L9347" s="8" t="inlineStr">
        <is>
          <t>Minnesota</t>
        </is>
      </c>
      <c r="M9347" s="13" t="n">
        <v>4124.38</v>
      </c>
      <c r="N9347" s="13" t="n">
        <v>3154.33</v>
      </c>
      <c r="O9347" s="8" t="n"/>
    </row>
    <row r="9348">
      <c r="A9348" s="8" t="inlineStr">
        <is>
          <t>CANON-202606-009435</t>
        </is>
      </c>
      <c r="B9348" s="9" t="inlineStr">
        <is>
          <t>2026-06</t>
        </is>
      </c>
      <c r="C9348" s="10" t="n">
        <v>46195</v>
      </c>
      <c r="D9348" s="9" t="inlineStr">
        <is>
          <t>Bound</t>
        </is>
      </c>
      <c r="E9348" s="8" t="inlineStr">
        <is>
          <t>Aurelio Ashcombe</t>
        </is>
      </c>
      <c r="F9348" s="11" t="n">
        <v>1962</v>
      </c>
      <c r="G9348" s="8" t="inlineStr">
        <is>
          <t>Ferrari</t>
        </is>
      </c>
      <c r="H9348" s="8" t="inlineStr">
        <is>
          <t>296 GTB</t>
        </is>
      </c>
      <c r="I9348" s="8" t="inlineStr">
        <is>
          <t>NW8VDP4BKCY0RRVJ7</t>
        </is>
      </c>
      <c r="J9348" s="8" t="inlineStr">
        <is>
          <t>03 - Supercar</t>
        </is>
      </c>
      <c r="K9348" s="12" t="n">
        <v>585000</v>
      </c>
      <c r="L9348" s="8" t="inlineStr">
        <is>
          <t>Wisconsin</t>
        </is>
      </c>
      <c r="M9348" s="13" t="n">
        <v>12583.02</v>
      </c>
      <c r="N9348" s="13" t="n">
        <v>9623.49</v>
      </c>
      <c r="O9348" s="8" t="n"/>
    </row>
    <row r="9349">
      <c r="A9349" s="8" t="inlineStr">
        <is>
          <t>CANON-202606-009436</t>
        </is>
      </c>
      <c r="B9349" s="9" t="inlineStr">
        <is>
          <t>2026-06</t>
        </is>
      </c>
      <c r="C9349" s="10" t="n">
        <v>46187</v>
      </c>
      <c r="D9349" s="9" t="inlineStr">
        <is>
          <t>Bound</t>
        </is>
      </c>
      <c r="E9349" s="8" t="inlineStr">
        <is>
          <t>Mireille Rourke</t>
        </is>
      </c>
      <c r="F9349" s="11" t="n">
        <v>2005</v>
      </c>
      <c r="G9349" s="8" t="inlineStr">
        <is>
          <t>Lamborghini</t>
        </is>
      </c>
      <c r="H9349" s="8" t="inlineStr">
        <is>
          <t>Huracan EVO</t>
        </is>
      </c>
      <c r="I9349" s="8" t="inlineStr">
        <is>
          <t>V0R42W8ZK0V66LG93</t>
        </is>
      </c>
      <c r="J9349" s="8" t="inlineStr">
        <is>
          <t>03 - Supercar</t>
        </is>
      </c>
      <c r="K9349" s="12" t="n">
        <v>875000</v>
      </c>
      <c r="L9349" s="8" t="inlineStr">
        <is>
          <t>Rhode Island</t>
        </is>
      </c>
      <c r="M9349" s="13" t="n">
        <v>21487.03</v>
      </c>
      <c r="N9349" s="13" t="n">
        <v>16433.28</v>
      </c>
      <c r="O9349" s="8" t="n"/>
    </row>
    <row r="9350">
      <c r="A9350" s="8" t="inlineStr">
        <is>
          <t>CANON-202606-009437</t>
        </is>
      </c>
      <c r="B9350" s="9" t="inlineStr">
        <is>
          <t>2026-06</t>
        </is>
      </c>
      <c r="C9350" s="10" t="n">
        <v>46190</v>
      </c>
      <c r="D9350" s="9" t="inlineStr">
        <is>
          <t>Bound</t>
        </is>
      </c>
      <c r="E9350" s="8" t="inlineStr">
        <is>
          <t>Delphine Underwood</t>
        </is>
      </c>
      <c r="F9350" s="11" t="n">
        <v>1964</v>
      </c>
      <c r="G9350" s="8" t="inlineStr">
        <is>
          <t>Lamborghini</t>
        </is>
      </c>
      <c r="H9350" s="8" t="inlineStr">
        <is>
          <t>Huracan EVO</t>
        </is>
      </c>
      <c r="I9350" s="8" t="inlineStr">
        <is>
          <t>SW918FH1PY0K8JWRZ</t>
        </is>
      </c>
      <c r="J9350" s="8" t="inlineStr">
        <is>
          <t>03 - Supercar</t>
        </is>
      </c>
      <c r="K9350" s="12" t="n">
        <v>540000</v>
      </c>
      <c r="L9350" s="8" t="inlineStr">
        <is>
          <t>North Carolina</t>
        </is>
      </c>
      <c r="M9350" s="13" t="n">
        <v>11131.13</v>
      </c>
      <c r="N9350" s="13" t="n">
        <v>8513.09</v>
      </c>
      <c r="O9350" s="8" t="n"/>
    </row>
    <row r="9351">
      <c r="A9351" s="8" t="inlineStr">
        <is>
          <t>CANON-202606-009438</t>
        </is>
      </c>
      <c r="B9351" s="9" t="inlineStr">
        <is>
          <t>2026-06</t>
        </is>
      </c>
      <c r="C9351" s="10" t="n">
        <v>46193</v>
      </c>
      <c r="D9351" s="9" t="inlineStr">
        <is>
          <t>Bound</t>
        </is>
      </c>
      <c r="E9351" s="8" t="inlineStr">
        <is>
          <t>Saoirse Nakashima</t>
        </is>
      </c>
      <c r="F9351" s="11" t="n">
        <v>2000</v>
      </c>
      <c r="G9351" s="8" t="inlineStr">
        <is>
          <t>Ferrari</t>
        </is>
      </c>
      <c r="H9351" s="8" t="inlineStr">
        <is>
          <t>296 GTB</t>
        </is>
      </c>
      <c r="I9351" s="8" t="inlineStr">
        <is>
          <t>YWYE9XJDZG644T9VY</t>
        </is>
      </c>
      <c r="J9351" s="8" t="inlineStr">
        <is>
          <t>03 - Supercar</t>
        </is>
      </c>
      <c r="K9351" s="12" t="n">
        <v>720000</v>
      </c>
      <c r="L9351" s="8" t="inlineStr">
        <is>
          <t>Illinois</t>
        </is>
      </c>
      <c r="M9351" s="13" t="n">
        <v>17551.7</v>
      </c>
      <c r="N9351" s="13" t="n">
        <v>13423.54</v>
      </c>
      <c r="O9351" s="8" t="n"/>
    </row>
    <row r="9352">
      <c r="A9352" s="8" t="inlineStr">
        <is>
          <t>CANON-202606-009439</t>
        </is>
      </c>
      <c r="B9352" s="9" t="inlineStr">
        <is>
          <t>2026-06</t>
        </is>
      </c>
      <c r="C9352" s="10" t="n">
        <v>46192</v>
      </c>
      <c r="D9352" s="9" t="inlineStr">
        <is>
          <t>Bound</t>
        </is>
      </c>
      <c r="E9352" s="8" t="inlineStr">
        <is>
          <t>Beatrix Fairweather</t>
        </is>
      </c>
      <c r="F9352" s="11" t="n">
        <v>1998</v>
      </c>
      <c r="G9352" s="8" t="inlineStr">
        <is>
          <t>Bentley</t>
        </is>
      </c>
      <c r="H9352" s="8" t="inlineStr">
        <is>
          <t>4.5 Litre</t>
        </is>
      </c>
      <c r="I9352" s="8" t="inlineStr">
        <is>
          <t>0GJ7YLK31MHT4Y8GG</t>
        </is>
      </c>
      <c r="J9352" s="8" t="inlineStr">
        <is>
          <t>06 - Vintage Pre-War (pre-1946)</t>
        </is>
      </c>
      <c r="K9352" s="12" t="n">
        <v>540000</v>
      </c>
      <c r="L9352" s="8" t="inlineStr">
        <is>
          <t>North Dakota</t>
        </is>
      </c>
      <c r="M9352" s="13" t="n">
        <v>3949.13</v>
      </c>
      <c r="N9352" s="13" t="n">
        <v>3020.29</v>
      </c>
      <c r="O9352" s="8" t="n"/>
    </row>
    <row r="9353">
      <c r="A9353" s="8" t="inlineStr">
        <is>
          <t>CANON-202606-009440</t>
        </is>
      </c>
      <c r="B9353" s="9" t="inlineStr">
        <is>
          <t>2026-06</t>
        </is>
      </c>
      <c r="C9353" s="10" t="n">
        <v>46201</v>
      </c>
      <c r="D9353" s="9" t="inlineStr">
        <is>
          <t>Bound</t>
        </is>
      </c>
      <c r="E9353" s="8" t="inlineStr">
        <is>
          <t>Ramona Ashcombe</t>
        </is>
      </c>
      <c r="F9353" s="11" t="n">
        <v>1968</v>
      </c>
      <c r="G9353" s="8" t="inlineStr">
        <is>
          <t>BMW</t>
        </is>
      </c>
      <c r="H9353" s="8" t="inlineStr">
        <is>
          <t>M8 Competition</t>
        </is>
      </c>
      <c r="I9353" s="8" t="inlineStr">
        <is>
          <t>TV707APZPR9LWMDUV</t>
        </is>
      </c>
      <c r="J9353" s="8" t="inlineStr">
        <is>
          <t>02 - Sports / GT</t>
        </is>
      </c>
      <c r="K9353" s="12" t="n">
        <v>525000</v>
      </c>
      <c r="L9353" s="8" t="inlineStr">
        <is>
          <t>Massachusetts</t>
        </is>
      </c>
      <c r="M9353" s="13" t="n">
        <v>8048.35</v>
      </c>
      <c r="N9353" s="13" t="n">
        <v>6155.38</v>
      </c>
      <c r="O9353" s="8" t="n"/>
    </row>
    <row r="9354">
      <c r="A9354" s="8" t="inlineStr">
        <is>
          <t>CANON-202606-009441</t>
        </is>
      </c>
      <c r="B9354" s="9" t="inlineStr">
        <is>
          <t>2026-06</t>
        </is>
      </c>
      <c r="C9354" s="10" t="n">
        <v>46200</v>
      </c>
      <c r="D9354" s="9" t="inlineStr">
        <is>
          <t>Bound</t>
        </is>
      </c>
      <c r="E9354" s="8" t="inlineStr">
        <is>
          <t>Callum Harrington</t>
        </is>
      </c>
      <c r="F9354" s="11" t="n">
        <v>2002</v>
      </c>
      <c r="G9354" s="8" t="inlineStr">
        <is>
          <t>Ferrari</t>
        </is>
      </c>
      <c r="H9354" s="8" t="inlineStr">
        <is>
          <t>275 GTB/4</t>
        </is>
      </c>
      <c r="I9354" s="8" t="inlineStr">
        <is>
          <t>F1GEBX65L98MU8WP4</t>
        </is>
      </c>
      <c r="J9354" s="8" t="inlineStr">
        <is>
          <t>07 - Post-War Classic (1946-1972)</t>
        </is>
      </c>
      <c r="K9354" s="12" t="n">
        <v>280000</v>
      </c>
      <c r="L9354" s="8" t="inlineStr">
        <is>
          <t>Maine</t>
        </is>
      </c>
      <c r="M9354" s="13" t="n">
        <v>2738.72</v>
      </c>
      <c r="N9354" s="13" t="n">
        <v>2094.57</v>
      </c>
      <c r="O9354" s="8" t="n"/>
    </row>
    <row r="9355">
      <c r="A9355" s="8" t="inlineStr">
        <is>
          <t>CANON-202606-009442</t>
        </is>
      </c>
      <c r="B9355" s="9" t="inlineStr">
        <is>
          <t>2026-06</t>
        </is>
      </c>
      <c r="C9355" s="10" t="n">
        <v>46192</v>
      </c>
      <c r="D9355" s="9" t="inlineStr">
        <is>
          <t>Bound</t>
        </is>
      </c>
      <c r="E9355" s="8" t="inlineStr">
        <is>
          <t>Lorenzo Nakashima</t>
        </is>
      </c>
      <c r="F9355" s="11" t="n">
        <v>2011</v>
      </c>
      <c r="G9355" s="8" t="inlineStr">
        <is>
          <t>Ferrari</t>
        </is>
      </c>
      <c r="H9355" s="8" t="inlineStr">
        <is>
          <t>SF90 Stradale</t>
        </is>
      </c>
      <c r="I9355" s="8" t="inlineStr">
        <is>
          <t>PPS59ZFA742VRU42P</t>
        </is>
      </c>
      <c r="J9355" s="8" t="inlineStr">
        <is>
          <t>03 - Supercar</t>
        </is>
      </c>
      <c r="K9355" s="12" t="n">
        <v>305000</v>
      </c>
      <c r="L9355" s="8" t="inlineStr">
        <is>
          <t>Washington</t>
        </is>
      </c>
      <c r="M9355" s="13" t="n">
        <v>6353.21</v>
      </c>
      <c r="N9355" s="13" t="n">
        <v>4858.94</v>
      </c>
      <c r="O9355" s="8" t="n"/>
    </row>
    <row r="9356">
      <c r="A9356" s="8" t="inlineStr">
        <is>
          <t>CANON-202606-009443</t>
        </is>
      </c>
      <c r="B9356" s="9" t="inlineStr">
        <is>
          <t>2026-06</t>
        </is>
      </c>
      <c r="C9356" s="10" t="n">
        <v>46188</v>
      </c>
      <c r="D9356" s="9" t="inlineStr">
        <is>
          <t>Bound</t>
        </is>
      </c>
      <c r="E9356" s="8" t="inlineStr">
        <is>
          <t>Anouk Blackwood</t>
        </is>
      </c>
      <c r="F9356" s="11" t="n">
        <v>1981</v>
      </c>
      <c r="G9356" s="8" t="inlineStr">
        <is>
          <t>Bentley</t>
        </is>
      </c>
      <c r="H9356" s="8" t="inlineStr">
        <is>
          <t>Continental GT</t>
        </is>
      </c>
      <c r="I9356" s="8" t="inlineStr">
        <is>
          <t>VMBVUBHRX7AHPX3ST</t>
        </is>
      </c>
      <c r="J9356" s="8" t="inlineStr">
        <is>
          <t>02 - Sports / GT</t>
        </is>
      </c>
      <c r="K9356" s="12" t="n">
        <v>415000</v>
      </c>
      <c r="L9356" s="8" t="inlineStr">
        <is>
          <t>Utah</t>
        </is>
      </c>
      <c r="M9356" s="13" t="n">
        <v>7928.07</v>
      </c>
      <c r="N9356" s="13" t="n">
        <v>6063.39</v>
      </c>
      <c r="O9356" s="8" t="n"/>
    </row>
    <row r="9357">
      <c r="A9357" s="8" t="inlineStr">
        <is>
          <t>CANON-202606-009444</t>
        </is>
      </c>
      <c r="B9357" s="9" t="inlineStr">
        <is>
          <t>2026-06</t>
        </is>
      </c>
      <c r="C9357" s="10" t="n">
        <v>46196</v>
      </c>
      <c r="D9357" s="9" t="inlineStr">
        <is>
          <t>Bound</t>
        </is>
      </c>
      <c r="E9357" s="8" t="inlineStr">
        <is>
          <t>Mireille Larsson</t>
        </is>
      </c>
      <c r="F9357" s="11" t="n">
        <v>1963</v>
      </c>
      <c r="G9357" s="8" t="inlineStr">
        <is>
          <t>Bentley</t>
        </is>
      </c>
      <c r="H9357" s="8" t="inlineStr">
        <is>
          <t>Continental GT</t>
        </is>
      </c>
      <c r="I9357" s="8" t="inlineStr">
        <is>
          <t>B5VN33HX0SLDSN9JH</t>
        </is>
      </c>
      <c r="J9357" s="8" t="inlineStr">
        <is>
          <t>02 - Sports / GT</t>
        </is>
      </c>
      <c r="K9357" s="12" t="n">
        <v>305000</v>
      </c>
      <c r="L9357" s="8" t="inlineStr">
        <is>
          <t>New York</t>
        </is>
      </c>
      <c r="M9357" s="13" t="n">
        <v>5524.53</v>
      </c>
      <c r="N9357" s="13" t="n">
        <v>4225.16</v>
      </c>
      <c r="O9357" s="8" t="n"/>
    </row>
    <row r="9358">
      <c r="A9358" s="8" t="inlineStr">
        <is>
          <t>CANON-202606-009445</t>
        </is>
      </c>
      <c r="B9358" s="9" t="inlineStr">
        <is>
          <t>2026-06</t>
        </is>
      </c>
      <c r="C9358" s="10" t="n">
        <v>46194</v>
      </c>
      <c r="D9358" s="9" t="inlineStr">
        <is>
          <t>Bound</t>
        </is>
      </c>
      <c r="E9358" s="8" t="inlineStr">
        <is>
          <t>Wilhelmina Larsson</t>
        </is>
      </c>
      <c r="F9358" s="11" t="n">
        <v>1989</v>
      </c>
      <c r="G9358" s="8" t="inlineStr">
        <is>
          <t>Ferrari</t>
        </is>
      </c>
      <c r="H9358" s="8" t="inlineStr">
        <is>
          <t>SF90 Stradale</t>
        </is>
      </c>
      <c r="I9358" s="8" t="inlineStr">
        <is>
          <t>TMCU0ZCANPBXT3Y6F</t>
        </is>
      </c>
      <c r="J9358" s="8" t="inlineStr">
        <is>
          <t>03 - Supercar</t>
        </is>
      </c>
      <c r="K9358" s="12" t="n">
        <v>1935000</v>
      </c>
      <c r="L9358" s="8" t="inlineStr">
        <is>
          <t>Kentucky</t>
        </is>
      </c>
      <c r="M9358" s="13" t="n">
        <v>39138.11</v>
      </c>
      <c r="N9358" s="13" t="n">
        <v>29932.83</v>
      </c>
      <c r="O9358" s="8" t="n"/>
    </row>
    <row r="9359">
      <c r="A9359" s="8" t="inlineStr">
        <is>
          <t>CANON-202606-009446</t>
        </is>
      </c>
      <c r="B9359" s="9" t="inlineStr">
        <is>
          <t>2026-06</t>
        </is>
      </c>
      <c r="C9359" s="10" t="n">
        <v>46201</v>
      </c>
      <c r="D9359" s="9" t="inlineStr">
        <is>
          <t>Bound</t>
        </is>
      </c>
      <c r="E9359" s="8" t="inlineStr">
        <is>
          <t>Priya Farkas</t>
        </is>
      </c>
      <c r="F9359" s="11" t="n">
        <v>1974</v>
      </c>
      <c r="G9359" s="8" t="inlineStr">
        <is>
          <t>McLaren</t>
        </is>
      </c>
      <c r="H9359" s="8" t="inlineStr">
        <is>
          <t>750S</t>
        </is>
      </c>
      <c r="I9359" s="8" t="inlineStr">
        <is>
          <t>Y1ECA23XMKS8JLEU9</t>
        </is>
      </c>
      <c r="J9359" s="8" t="inlineStr">
        <is>
          <t>03 - Supercar</t>
        </is>
      </c>
      <c r="K9359" s="12" t="n">
        <v>1025000</v>
      </c>
      <c r="L9359" s="8" t="inlineStr">
        <is>
          <t>Arizona</t>
        </is>
      </c>
      <c r="M9359" s="13" t="n">
        <v>15626.42</v>
      </c>
      <c r="N9359" s="13" t="n">
        <v>11951.09</v>
      </c>
      <c r="O9359" s="8" t="n"/>
    </row>
    <row r="9360">
      <c r="A9360" s="8" t="inlineStr">
        <is>
          <t>CANON-202606-009447</t>
        </is>
      </c>
      <c r="B9360" s="9" t="inlineStr">
        <is>
          <t>2026-06</t>
        </is>
      </c>
      <c r="C9360" s="10" t="n">
        <v>46195</v>
      </c>
      <c r="D9360" s="9" t="inlineStr">
        <is>
          <t>Bound</t>
        </is>
      </c>
      <c r="E9360" s="8" t="inlineStr">
        <is>
          <t>Aurelio Rourke</t>
        </is>
      </c>
      <c r="F9360" s="11" t="n">
        <v>2023</v>
      </c>
      <c r="G9360" s="8" t="inlineStr">
        <is>
          <t>Bentley</t>
        </is>
      </c>
      <c r="H9360" s="8" t="inlineStr">
        <is>
          <t>Continental GT</t>
        </is>
      </c>
      <c r="I9360" s="8" t="inlineStr">
        <is>
          <t>DV6K8RSMBZGVWZB3L</t>
        </is>
      </c>
      <c r="J9360" s="8" t="inlineStr">
        <is>
          <t>02 - Sports / GT</t>
        </is>
      </c>
      <c r="K9360" s="12" t="n">
        <v>650000</v>
      </c>
      <c r="L9360" s="8" t="inlineStr">
        <is>
          <t>Massachusetts</t>
        </is>
      </c>
      <c r="M9360" s="13" t="n">
        <v>9964.620000000001</v>
      </c>
      <c r="N9360" s="13" t="n">
        <v>7620.94</v>
      </c>
      <c r="O9360" s="8" t="n"/>
    </row>
    <row r="9361">
      <c r="A9361" s="8" t="inlineStr">
        <is>
          <t>CANON-202606-009448</t>
        </is>
      </c>
      <c r="B9361" s="9" t="inlineStr">
        <is>
          <t>2026-06</t>
        </is>
      </c>
      <c r="C9361" s="10" t="n">
        <v>46192</v>
      </c>
      <c r="D9361" s="9" t="inlineStr">
        <is>
          <t>Bound</t>
        </is>
      </c>
      <c r="E9361" s="8" t="inlineStr">
        <is>
          <t>Ramona Pennington</t>
        </is>
      </c>
      <c r="F9361" s="11" t="n">
        <v>1976</v>
      </c>
      <c r="G9361" s="8" t="inlineStr">
        <is>
          <t>Bentley</t>
        </is>
      </c>
      <c r="H9361" s="8" t="inlineStr">
        <is>
          <t>Continental GT</t>
        </is>
      </c>
      <c r="I9361" s="8" t="inlineStr">
        <is>
          <t>0JURG14WDBMYHR2CV</t>
        </is>
      </c>
      <c r="J9361" s="8" t="inlineStr">
        <is>
          <t>02 - Sports / GT</t>
        </is>
      </c>
      <c r="K9361" s="12" t="n">
        <v>725000</v>
      </c>
      <c r="L9361" s="8" t="inlineStr">
        <is>
          <t>Montana</t>
        </is>
      </c>
      <c r="M9361" s="13" t="n">
        <v>8269.1</v>
      </c>
      <c r="N9361" s="13" t="n">
        <v>6324.21</v>
      </c>
      <c r="O9361" s="8" t="n"/>
    </row>
    <row r="9362">
      <c r="A9362" s="8" t="inlineStr">
        <is>
          <t>CANON-202606-009449</t>
        </is>
      </c>
      <c r="B9362" s="9" t="inlineStr">
        <is>
          <t>2026-06</t>
        </is>
      </c>
      <c r="C9362" s="10" t="n">
        <v>46195</v>
      </c>
      <c r="D9362" s="9" t="inlineStr">
        <is>
          <t>Bound</t>
        </is>
      </c>
      <c r="E9362" s="8" t="inlineStr">
        <is>
          <t>Horace Vasquez</t>
        </is>
      </c>
      <c r="F9362" s="11" t="n">
        <v>2020</v>
      </c>
      <c r="G9362" s="8" t="inlineStr">
        <is>
          <t>Aston Martin</t>
        </is>
      </c>
      <c r="H9362" s="8" t="inlineStr">
        <is>
          <t>DB12</t>
        </is>
      </c>
      <c r="I9362" s="8" t="inlineStr">
        <is>
          <t>58BPFLAF9NLLML0XF</t>
        </is>
      </c>
      <c r="J9362" s="8" t="inlineStr">
        <is>
          <t>02 - Sports / GT</t>
        </is>
      </c>
      <c r="K9362" s="12" t="n">
        <v>295000</v>
      </c>
      <c r="L9362" s="8" t="inlineStr">
        <is>
          <t>Texas</t>
        </is>
      </c>
      <c r="M9362" s="13" t="n">
        <v>4800.71</v>
      </c>
      <c r="N9362" s="13" t="n">
        <v>3671.58</v>
      </c>
      <c r="O9362" s="8" t="n"/>
    </row>
    <row r="9363">
      <c r="A9363" s="8" t="inlineStr">
        <is>
          <t>CANON-202606-009451</t>
        </is>
      </c>
      <c r="B9363" s="9" t="inlineStr">
        <is>
          <t>2026-06</t>
        </is>
      </c>
      <c r="C9363" s="10" t="n">
        <v>46197</v>
      </c>
      <c r="D9363" s="9" t="inlineStr">
        <is>
          <t>Bound</t>
        </is>
      </c>
      <c r="E9363" s="8" t="inlineStr">
        <is>
          <t>Ottilie Vasquez</t>
        </is>
      </c>
      <c r="F9363" s="11" t="n">
        <v>1975</v>
      </c>
      <c r="G9363" s="8" t="inlineStr">
        <is>
          <t>Aston Martin</t>
        </is>
      </c>
      <c r="H9363" s="8" t="inlineStr">
        <is>
          <t>DB5</t>
        </is>
      </c>
      <c r="I9363" s="8" t="inlineStr">
        <is>
          <t>JDE8DFS0EPS6JUDL8</t>
        </is>
      </c>
      <c r="J9363" s="8" t="inlineStr">
        <is>
          <t>07 - Post-War Classic (1946-1972)</t>
        </is>
      </c>
      <c r="K9363" s="12" t="n">
        <v>430000</v>
      </c>
      <c r="L9363" s="8" t="inlineStr">
        <is>
          <t>Oklahoma</t>
        </is>
      </c>
      <c r="M9363" s="13" t="n">
        <v>4906.87</v>
      </c>
      <c r="N9363" s="13" t="n">
        <v>3752.77</v>
      </c>
      <c r="O9363" s="8" t="n"/>
    </row>
    <row r="9364">
      <c r="A9364" s="8" t="inlineStr">
        <is>
          <t>CANON-202606-009452</t>
        </is>
      </c>
      <c r="B9364" s="9" t="inlineStr">
        <is>
          <t>2026-06</t>
        </is>
      </c>
      <c r="C9364" s="10" t="n">
        <v>46195</v>
      </c>
      <c r="D9364" s="9" t="inlineStr">
        <is>
          <t>Bound</t>
        </is>
      </c>
      <c r="E9364" s="8" t="inlineStr">
        <is>
          <t>Priya Thistlewood</t>
        </is>
      </c>
      <c r="F9364" s="11" t="n">
        <v>1955</v>
      </c>
      <c r="G9364" s="8" t="inlineStr">
        <is>
          <t>Lamborghini</t>
        </is>
      </c>
      <c r="H9364" s="8" t="inlineStr">
        <is>
          <t>Huracan EVO</t>
        </is>
      </c>
      <c r="I9364" s="8" t="inlineStr">
        <is>
          <t>NVH9ZWNRZV2DPHFCA</t>
        </is>
      </c>
      <c r="J9364" s="8" t="inlineStr">
        <is>
          <t>03 - Supercar</t>
        </is>
      </c>
      <c r="K9364" s="12" t="n">
        <v>300000</v>
      </c>
      <c r="L9364" s="8" t="inlineStr">
        <is>
          <t>Alaska</t>
        </is>
      </c>
      <c r="M9364" s="13" t="n">
        <v>7420.75</v>
      </c>
      <c r="N9364" s="13" t="n">
        <v>5675.39</v>
      </c>
      <c r="O9364" s="8" t="n"/>
    </row>
    <row r="9365">
      <c r="A9365" s="8" t="inlineStr">
        <is>
          <t>CANON-202606-009454</t>
        </is>
      </c>
      <c r="B9365" s="9" t="inlineStr">
        <is>
          <t>2026-06</t>
        </is>
      </c>
      <c r="C9365" s="10" t="n">
        <v>46196</v>
      </c>
      <c r="D9365" s="9" t="inlineStr">
        <is>
          <t>Bound</t>
        </is>
      </c>
      <c r="E9365" s="8" t="inlineStr">
        <is>
          <t>Sunniva Ashcombe</t>
        </is>
      </c>
      <c r="F9365" s="11" t="n">
        <v>2017</v>
      </c>
      <c r="G9365" s="8" t="inlineStr">
        <is>
          <t>Lamborghini</t>
        </is>
      </c>
      <c r="H9365" s="8" t="inlineStr">
        <is>
          <t>Huracan EVO</t>
        </is>
      </c>
      <c r="I9365" s="8" t="inlineStr">
        <is>
          <t>7ZM287V196KHMTAWU</t>
        </is>
      </c>
      <c r="J9365" s="8" t="inlineStr">
        <is>
          <t>03 - Supercar</t>
        </is>
      </c>
      <c r="K9365" s="12" t="n">
        <v>535000</v>
      </c>
      <c r="L9365" s="8" t="inlineStr">
        <is>
          <t>Utah</t>
        </is>
      </c>
      <c r="M9365" s="13" t="n">
        <v>12945.99</v>
      </c>
      <c r="N9365" s="13" t="n">
        <v>9901.09</v>
      </c>
      <c r="O9365" s="8" t="n"/>
    </row>
    <row r="9366">
      <c r="A9366" s="8" t="inlineStr">
        <is>
          <t>CANON-202606-009457</t>
        </is>
      </c>
      <c r="B9366" s="9" t="inlineStr">
        <is>
          <t>2026-06</t>
        </is>
      </c>
      <c r="C9366" s="10" t="n">
        <v>46182</v>
      </c>
      <c r="D9366" s="9" t="inlineStr">
        <is>
          <t>Bound</t>
        </is>
      </c>
      <c r="E9366" s="8" t="inlineStr">
        <is>
          <t>Ingrid Underwood</t>
        </is>
      </c>
      <c r="F9366" s="11" t="n">
        <v>1999</v>
      </c>
      <c r="G9366" s="8" t="inlineStr">
        <is>
          <t>Aston Martin</t>
        </is>
      </c>
      <c r="H9366" s="8" t="inlineStr">
        <is>
          <t>DB12</t>
        </is>
      </c>
      <c r="I9366" s="8" t="inlineStr">
        <is>
          <t>J28JC809VCMU8M1S9</t>
        </is>
      </c>
      <c r="J9366" s="8" t="inlineStr">
        <is>
          <t>02 - Sports / GT</t>
        </is>
      </c>
      <c r="K9366" s="12" t="n">
        <v>780000</v>
      </c>
      <c r="L9366" s="8" t="inlineStr">
        <is>
          <t>North Dakota</t>
        </is>
      </c>
      <c r="M9366" s="13" t="n">
        <v>9757.360000000001</v>
      </c>
      <c r="N9366" s="13" t="n">
        <v>7462.43</v>
      </c>
      <c r="O9366" s="8" t="n"/>
    </row>
    <row r="9367">
      <c r="A9367" s="8" t="inlineStr">
        <is>
          <t>CANON-202606-009460</t>
        </is>
      </c>
      <c r="B9367" s="9" t="inlineStr">
        <is>
          <t>2026-06</t>
        </is>
      </c>
      <c r="C9367" s="10" t="n">
        <v>46176</v>
      </c>
      <c r="D9367" s="9" t="inlineStr">
        <is>
          <t>Bound</t>
        </is>
      </c>
      <c r="E9367" s="8" t="inlineStr">
        <is>
          <t>Cassius Underwood</t>
        </is>
      </c>
      <c r="F9367" s="11" t="n">
        <v>2015</v>
      </c>
      <c r="G9367" s="8" t="inlineStr">
        <is>
          <t>Ferrari</t>
        </is>
      </c>
      <c r="H9367" s="8" t="inlineStr">
        <is>
          <t>SF90 Stradale</t>
        </is>
      </c>
      <c r="I9367" s="8" t="inlineStr">
        <is>
          <t>1X8WTSN9S8FGP4J3U</t>
        </is>
      </c>
      <c r="J9367" s="8" t="inlineStr">
        <is>
          <t>03 - Supercar</t>
        </is>
      </c>
      <c r="K9367" s="12" t="n">
        <v>1440000</v>
      </c>
      <c r="L9367" s="8" t="inlineStr">
        <is>
          <t>Montana</t>
        </is>
      </c>
      <c r="M9367" s="13" t="n">
        <v>20214.34</v>
      </c>
      <c r="N9367" s="13" t="n">
        <v>15459.93</v>
      </c>
      <c r="O9367" s="8" t="n"/>
    </row>
    <row r="9368">
      <c r="A9368" s="8" t="inlineStr">
        <is>
          <t>CANON-202606-009461</t>
        </is>
      </c>
      <c r="B9368" s="9" t="inlineStr">
        <is>
          <t>2026-06</t>
        </is>
      </c>
      <c r="C9368" s="10" t="n">
        <v>46178</v>
      </c>
      <c r="D9368" s="9" t="inlineStr">
        <is>
          <t>Bound</t>
        </is>
      </c>
      <c r="E9368" s="8" t="inlineStr">
        <is>
          <t>Mireille Nakashima</t>
        </is>
      </c>
      <c r="F9368" s="11" t="n">
        <v>1962</v>
      </c>
      <c r="G9368" s="8" t="inlineStr">
        <is>
          <t>Maserati</t>
        </is>
      </c>
      <c r="H9368" s="8" t="inlineStr">
        <is>
          <t>GranTurismo</t>
        </is>
      </c>
      <c r="I9368" s="8" t="inlineStr">
        <is>
          <t>JENE9W9KZZLR6ECLM</t>
        </is>
      </c>
      <c r="J9368" s="8" t="inlineStr">
        <is>
          <t>02 - Sports / GT</t>
        </is>
      </c>
      <c r="K9368" s="12" t="n">
        <v>395000</v>
      </c>
      <c r="L9368" s="8" t="inlineStr">
        <is>
          <t>California</t>
        </is>
      </c>
      <c r="M9368" s="13" t="n">
        <v>7545.99</v>
      </c>
      <c r="N9368" s="13" t="n">
        <v>5771.17</v>
      </c>
      <c r="O9368" s="8" t="n"/>
    </row>
    <row r="9369">
      <c r="A9369" s="8" t="inlineStr">
        <is>
          <t>CANON-202606-009462</t>
        </is>
      </c>
      <c r="B9369" s="9" t="inlineStr">
        <is>
          <t>2026-06</t>
        </is>
      </c>
      <c r="C9369" s="10" t="n">
        <v>46199</v>
      </c>
      <c r="D9369" s="9" t="inlineStr">
        <is>
          <t>Bound</t>
        </is>
      </c>
      <c r="E9369" s="8" t="inlineStr">
        <is>
          <t>Ottilie Underwood</t>
        </is>
      </c>
      <c r="F9369" s="11" t="n">
        <v>1956</v>
      </c>
      <c r="G9369" s="8" t="inlineStr">
        <is>
          <t>Bentley</t>
        </is>
      </c>
      <c r="H9369" s="8" t="inlineStr">
        <is>
          <t>Continental GT</t>
        </is>
      </c>
      <c r="I9369" s="8" t="inlineStr">
        <is>
          <t>35AY5LA3B2S13EZM9</t>
        </is>
      </c>
      <c r="J9369" s="8" t="inlineStr">
        <is>
          <t>02 - Sports / GT</t>
        </is>
      </c>
      <c r="K9369" s="12" t="n">
        <v>590000</v>
      </c>
      <c r="L9369" s="8" t="inlineStr">
        <is>
          <t>Colorado</t>
        </is>
      </c>
      <c r="M9369" s="13" t="n">
        <v>7959.43</v>
      </c>
      <c r="N9369" s="13" t="n">
        <v>6087.37</v>
      </c>
      <c r="O9369" s="8" t="n"/>
    </row>
    <row r="9370">
      <c r="A9370" s="8" t="inlineStr">
        <is>
          <t>CANON-202606-009463</t>
        </is>
      </c>
      <c r="B9370" s="9" t="inlineStr">
        <is>
          <t>2026-06</t>
        </is>
      </c>
      <c r="C9370" s="10" t="n">
        <v>46176</v>
      </c>
      <c r="D9370" s="9" t="inlineStr">
        <is>
          <t>Bound</t>
        </is>
      </c>
      <c r="E9370" s="8" t="inlineStr">
        <is>
          <t>Fitzgerald Pennington</t>
        </is>
      </c>
      <c r="F9370" s="11" t="n">
        <v>2024</v>
      </c>
      <c r="G9370" s="8" t="inlineStr">
        <is>
          <t>Jaguar</t>
        </is>
      </c>
      <c r="H9370" s="8" t="inlineStr">
        <is>
          <t>E-Type Series 1</t>
        </is>
      </c>
      <c r="I9370" s="8" t="inlineStr">
        <is>
          <t>AMZH2W8VK3N4X0AV3</t>
        </is>
      </c>
      <c r="J9370" s="8" t="inlineStr">
        <is>
          <t>07 - Post-War Classic (1946-1972)</t>
        </is>
      </c>
      <c r="K9370" s="12" t="n">
        <v>1950000</v>
      </c>
      <c r="L9370" s="8" t="inlineStr">
        <is>
          <t>Virginia</t>
        </is>
      </c>
      <c r="M9370" s="13" t="n">
        <v>15239.43</v>
      </c>
      <c r="N9370" s="13" t="n">
        <v>11655.12</v>
      </c>
      <c r="O9370" s="8" t="n"/>
    </row>
    <row r="9371">
      <c r="A9371" s="8" t="inlineStr">
        <is>
          <t>CANON-202606-009465</t>
        </is>
      </c>
      <c r="B9371" s="9" t="inlineStr">
        <is>
          <t>2026-06</t>
        </is>
      </c>
      <c r="C9371" s="10" t="n">
        <v>46189</v>
      </c>
      <c r="D9371" s="9" t="inlineStr">
        <is>
          <t>Bound</t>
        </is>
      </c>
      <c r="E9371" s="8" t="inlineStr">
        <is>
          <t>Desmond Vandermeer</t>
        </is>
      </c>
      <c r="F9371" s="11" t="n">
        <v>2022</v>
      </c>
      <c r="G9371" s="8" t="inlineStr">
        <is>
          <t>Porsche</t>
        </is>
      </c>
      <c r="H9371" s="8" t="inlineStr">
        <is>
          <t>911 Turbo S</t>
        </is>
      </c>
      <c r="I9371" s="8" t="inlineStr">
        <is>
          <t>9E261W48VEX7V9ZDR</t>
        </is>
      </c>
      <c r="J9371" s="8" t="inlineStr">
        <is>
          <t>02 - Sports / GT</t>
        </is>
      </c>
      <c r="K9371" s="12" t="n">
        <v>815000</v>
      </c>
      <c r="L9371" s="8" t="inlineStr">
        <is>
          <t>Montana</t>
        </is>
      </c>
      <c r="M9371" s="13" t="n">
        <v>9295.610000000001</v>
      </c>
      <c r="N9371" s="13" t="n">
        <v>7109.28</v>
      </c>
      <c r="O9371" s="8" t="n"/>
    </row>
    <row r="9372">
      <c r="A9372" s="8" t="inlineStr">
        <is>
          <t>CANON-202606-009466</t>
        </is>
      </c>
      <c r="B9372" s="9" t="inlineStr">
        <is>
          <t>2026-06</t>
        </is>
      </c>
      <c r="C9372" s="10" t="n">
        <v>46184</v>
      </c>
      <c r="D9372" s="9" t="inlineStr">
        <is>
          <t>Bound</t>
        </is>
      </c>
      <c r="E9372" s="8" t="inlineStr">
        <is>
          <t>Anouk Fairweather</t>
        </is>
      </c>
      <c r="F9372" s="11" t="n">
        <v>1990</v>
      </c>
      <c r="G9372" s="8" t="inlineStr">
        <is>
          <t>Ferrari</t>
        </is>
      </c>
      <c r="H9372" s="8" t="inlineStr">
        <is>
          <t>SF90 Stradale</t>
        </is>
      </c>
      <c r="I9372" s="8" t="inlineStr">
        <is>
          <t>78MC6S18HP3GHCX4A</t>
        </is>
      </c>
      <c r="J9372" s="8" t="inlineStr">
        <is>
          <t>03 - Supercar</t>
        </is>
      </c>
      <c r="K9372" s="12" t="n">
        <v>995000</v>
      </c>
      <c r="L9372" s="8" t="inlineStr">
        <is>
          <t>Colorado</t>
        </is>
      </c>
      <c r="M9372" s="13" t="n">
        <v>19618.4</v>
      </c>
      <c r="N9372" s="13" t="n">
        <v>15004.15</v>
      </c>
      <c r="O9372" s="8" t="n"/>
    </row>
    <row r="9373">
      <c r="A9373" s="8" t="inlineStr">
        <is>
          <t>CANON-202606-009467</t>
        </is>
      </c>
      <c r="B9373" s="9" t="inlineStr">
        <is>
          <t>2026-06</t>
        </is>
      </c>
      <c r="C9373" s="10" t="n">
        <v>46190</v>
      </c>
      <c r="D9373" s="9" t="inlineStr">
        <is>
          <t>Bound</t>
        </is>
      </c>
      <c r="E9373" s="8" t="inlineStr">
        <is>
          <t>Horace Harrington</t>
        </is>
      </c>
      <c r="F9373" s="11" t="n">
        <v>2002</v>
      </c>
      <c r="G9373" s="8" t="inlineStr">
        <is>
          <t>Mercedes-Benz</t>
        </is>
      </c>
      <c r="H9373" s="8" t="inlineStr">
        <is>
          <t>280SL Pagoda</t>
        </is>
      </c>
      <c r="I9373" s="8" t="inlineStr">
        <is>
          <t>P8W81B0LFECYFH1W8</t>
        </is>
      </c>
      <c r="J9373" s="8" t="inlineStr">
        <is>
          <t>07 - Post-War Classic (1946-1972)</t>
        </is>
      </c>
      <c r="K9373" s="12" t="n">
        <v>260000</v>
      </c>
      <c r="L9373" s="8" t="inlineStr">
        <is>
          <t>Virginia</t>
        </is>
      </c>
      <c r="M9373" s="13" t="n">
        <v>2566.64</v>
      </c>
      <c r="N9373" s="13" t="n">
        <v>1962.97</v>
      </c>
      <c r="O9373" s="8" t="n"/>
    </row>
    <row r="9374">
      <c r="A9374" s="8" t="inlineStr">
        <is>
          <t>CANON-202606-009468</t>
        </is>
      </c>
      <c r="B9374" s="9" t="inlineStr">
        <is>
          <t>2026-06</t>
        </is>
      </c>
      <c r="C9374" s="10" t="n">
        <v>46175</v>
      </c>
      <c r="D9374" s="9" t="inlineStr">
        <is>
          <t>Bound</t>
        </is>
      </c>
      <c r="E9374" s="8" t="inlineStr">
        <is>
          <t>Desmond Okonkwo</t>
        </is>
      </c>
      <c r="F9374" s="11" t="n">
        <v>1960</v>
      </c>
      <c r="G9374" s="8" t="inlineStr">
        <is>
          <t>Aston Martin</t>
        </is>
      </c>
      <c r="H9374" s="8" t="inlineStr">
        <is>
          <t>DB5</t>
        </is>
      </c>
      <c r="I9374" s="8" t="inlineStr">
        <is>
          <t>EXKB3PTSMEFP7K66E</t>
        </is>
      </c>
      <c r="J9374" s="8" t="inlineStr">
        <is>
          <t>07 - Post-War Classic (1946-1972)</t>
        </is>
      </c>
      <c r="K9374" s="12" t="n">
        <v>1625000</v>
      </c>
      <c r="L9374" s="8" t="inlineStr">
        <is>
          <t>Pennsylvania</t>
        </is>
      </c>
      <c r="M9374" s="13" t="n">
        <v>11650.94</v>
      </c>
      <c r="N9374" s="13" t="n">
        <v>8910.639999999999</v>
      </c>
      <c r="O9374" s="8" t="n"/>
    </row>
    <row r="9375">
      <c r="A9375" s="8" t="inlineStr">
        <is>
          <t>CANON-202606-009469</t>
        </is>
      </c>
      <c r="B9375" s="9" t="inlineStr">
        <is>
          <t>2026-06</t>
        </is>
      </c>
      <c r="C9375" s="10" t="n">
        <v>46197</v>
      </c>
      <c r="D9375" s="9" t="inlineStr">
        <is>
          <t>Bound</t>
        </is>
      </c>
      <c r="E9375" s="8" t="inlineStr">
        <is>
          <t>Marisol Thistlewood</t>
        </is>
      </c>
      <c r="F9375" s="11" t="n">
        <v>1984</v>
      </c>
      <c r="G9375" s="8" t="inlineStr">
        <is>
          <t>Aston Martin</t>
        </is>
      </c>
      <c r="H9375" s="8" t="inlineStr">
        <is>
          <t>DB12</t>
        </is>
      </c>
      <c r="I9375" s="8" t="inlineStr">
        <is>
          <t>VHDRA2GYPKNYXSDT1</t>
        </is>
      </c>
      <c r="J9375" s="8" t="inlineStr">
        <is>
          <t>02 - Sports / GT</t>
        </is>
      </c>
      <c r="K9375" s="12" t="n">
        <v>200000</v>
      </c>
      <c r="L9375" s="8" t="inlineStr">
        <is>
          <t>Illinois</t>
        </is>
      </c>
      <c r="M9375" s="13" t="n">
        <v>4721.51</v>
      </c>
      <c r="N9375" s="13" t="n">
        <v>3611.01</v>
      </c>
      <c r="O9375" s="8" t="n"/>
    </row>
    <row r="9376">
      <c r="A9376" s="8" t="inlineStr">
        <is>
          <t>CANON-202606-009472</t>
        </is>
      </c>
      <c r="B9376" s="9" t="inlineStr">
        <is>
          <t>2026-06</t>
        </is>
      </c>
      <c r="C9376" s="10" t="n">
        <v>46182</v>
      </c>
      <c r="D9376" s="9" t="inlineStr">
        <is>
          <t>Bound</t>
        </is>
      </c>
      <c r="E9376" s="8" t="inlineStr">
        <is>
          <t>Priya Bellandi</t>
        </is>
      </c>
      <c r="F9376" s="11" t="n">
        <v>1986</v>
      </c>
      <c r="G9376" s="8" t="inlineStr">
        <is>
          <t>Ferrari</t>
        </is>
      </c>
      <c r="H9376" s="8" t="inlineStr">
        <is>
          <t>296 GTB</t>
        </is>
      </c>
      <c r="I9376" s="8" t="inlineStr">
        <is>
          <t>J5PFDAUCYX82W71RT</t>
        </is>
      </c>
      <c r="J9376" s="8" t="inlineStr">
        <is>
          <t>03 - Supercar</t>
        </is>
      </c>
      <c r="K9376" s="12" t="n">
        <v>1950000</v>
      </c>
      <c r="L9376" s="8" t="inlineStr">
        <is>
          <t>South Carolina</t>
        </is>
      </c>
      <c r="M9376" s="13" t="n">
        <v>36498.11</v>
      </c>
      <c r="N9376" s="13" t="n">
        <v>27913.75</v>
      </c>
      <c r="O9376" s="8" t="n"/>
    </row>
    <row r="9377">
      <c r="A9377" s="8" t="inlineStr">
        <is>
          <t>CANON-202606-009474</t>
        </is>
      </c>
      <c r="B9377" s="9" t="inlineStr">
        <is>
          <t>2026-06</t>
        </is>
      </c>
      <c r="C9377" s="10" t="n">
        <v>46196</v>
      </c>
      <c r="D9377" s="9" t="inlineStr">
        <is>
          <t>Bound</t>
        </is>
      </c>
      <c r="E9377" s="8" t="inlineStr">
        <is>
          <t>Thaddeus Pennington</t>
        </is>
      </c>
      <c r="F9377" s="11" t="n">
        <v>2021</v>
      </c>
      <c r="G9377" s="8" t="inlineStr">
        <is>
          <t>Icon</t>
        </is>
      </c>
      <c r="H9377" s="8" t="inlineStr">
        <is>
          <t>Derelict</t>
        </is>
      </c>
      <c r="I9377" s="8" t="inlineStr">
        <is>
          <t>LX0D91RM9SK7V6LS8</t>
        </is>
      </c>
      <c r="J9377" s="8" t="inlineStr">
        <is>
          <t>11 - Restomod / Coachbuilt / Bespoke</t>
        </is>
      </c>
      <c r="K9377" s="12" t="n">
        <v>370000</v>
      </c>
      <c r="L9377" s="8" t="inlineStr">
        <is>
          <t>Idaho</t>
        </is>
      </c>
      <c r="M9377" s="13" t="n">
        <v>6081.96</v>
      </c>
      <c r="N9377" s="13" t="n">
        <v>4651.48</v>
      </c>
      <c r="O9377" s="8" t="n"/>
    </row>
    <row r="9378">
      <c r="A9378" s="8" t="inlineStr">
        <is>
          <t>CANON-202606-009475</t>
        </is>
      </c>
      <c r="B9378" s="9" t="inlineStr">
        <is>
          <t>2026-06</t>
        </is>
      </c>
      <c r="C9378" s="10" t="n">
        <v>46185</v>
      </c>
      <c r="D9378" s="9" t="inlineStr">
        <is>
          <t>Bound</t>
        </is>
      </c>
      <c r="E9378" s="8" t="inlineStr">
        <is>
          <t>Ottilie Pennington</t>
        </is>
      </c>
      <c r="F9378" s="11" t="n">
        <v>1956</v>
      </c>
      <c r="G9378" s="8" t="inlineStr">
        <is>
          <t>BMW</t>
        </is>
      </c>
      <c r="H9378" s="8" t="inlineStr">
        <is>
          <t>M8 Competition</t>
        </is>
      </c>
      <c r="I9378" s="8" t="inlineStr">
        <is>
          <t>GWWW2PFRS1UPSD0ZL</t>
        </is>
      </c>
      <c r="J9378" s="8" t="inlineStr">
        <is>
          <t>02 - Sports / GT</t>
        </is>
      </c>
      <c r="K9378" s="12" t="n">
        <v>280000</v>
      </c>
      <c r="L9378" s="8" t="inlineStr">
        <is>
          <t>Colorado</t>
        </is>
      </c>
      <c r="M9378" s="13" t="n">
        <v>4358.49</v>
      </c>
      <c r="N9378" s="13" t="n">
        <v>3333.37</v>
      </c>
      <c r="O9378" s="8" t="n"/>
    </row>
    <row r="9379">
      <c r="A9379" s="8" t="inlineStr">
        <is>
          <t>CANON-202606-009476</t>
        </is>
      </c>
      <c r="B9379" s="9" t="inlineStr">
        <is>
          <t>2026-06</t>
        </is>
      </c>
      <c r="C9379" s="10" t="n">
        <v>46177</v>
      </c>
      <c r="D9379" s="9" t="inlineStr">
        <is>
          <t>Bound</t>
        </is>
      </c>
      <c r="E9379" s="8" t="inlineStr">
        <is>
          <t>Wilhelmina Ashcombe</t>
        </is>
      </c>
      <c r="F9379" s="11" t="n">
        <v>1991</v>
      </c>
      <c r="G9379" s="8" t="inlineStr">
        <is>
          <t>Maserati</t>
        </is>
      </c>
      <c r="H9379" s="8" t="inlineStr">
        <is>
          <t>GranTurismo</t>
        </is>
      </c>
      <c r="I9379" s="8" t="inlineStr">
        <is>
          <t>UEF5HR5SVFX0SZT48</t>
        </is>
      </c>
      <c r="J9379" s="8" t="inlineStr">
        <is>
          <t>02 - Sports / GT</t>
        </is>
      </c>
      <c r="K9379" s="12" t="n">
        <v>250000</v>
      </c>
      <c r="L9379" s="8" t="inlineStr">
        <is>
          <t>Maine</t>
        </is>
      </c>
      <c r="M9379" s="13" t="n">
        <v>3820.75</v>
      </c>
      <c r="N9379" s="13" t="n">
        <v>2922.11</v>
      </c>
      <c r="O9379" s="8" t="n"/>
    </row>
    <row r="9380">
      <c r="A9380" s="8" t="inlineStr">
        <is>
          <t>CANON-202606-009477</t>
        </is>
      </c>
      <c r="B9380" s="9" t="inlineStr">
        <is>
          <t>2026-06</t>
        </is>
      </c>
      <c r="C9380" s="10" t="n">
        <v>46198</v>
      </c>
      <c r="D9380" s="9" t="inlineStr">
        <is>
          <t>Bound</t>
        </is>
      </c>
      <c r="E9380" s="8" t="inlineStr">
        <is>
          <t>Priya Nakashima</t>
        </is>
      </c>
      <c r="F9380" s="11" t="n">
        <v>2022</v>
      </c>
      <c r="G9380" s="8" t="inlineStr">
        <is>
          <t>Bentley</t>
        </is>
      </c>
      <c r="H9380" s="8" t="inlineStr">
        <is>
          <t>Continental GT</t>
        </is>
      </c>
      <c r="I9380" s="8" t="inlineStr">
        <is>
          <t>YKXKF26L0BHVY5VR8</t>
        </is>
      </c>
      <c r="J9380" s="8" t="inlineStr">
        <is>
          <t>02 - Sports / GT</t>
        </is>
      </c>
      <c r="K9380" s="12" t="n">
        <v>705000</v>
      </c>
      <c r="L9380" s="8" t="inlineStr">
        <is>
          <t>Indiana</t>
        </is>
      </c>
      <c r="M9380" s="13" t="n">
        <v>10634.86</v>
      </c>
      <c r="N9380" s="13" t="n">
        <v>8133.54</v>
      </c>
      <c r="O9380" s="8" t="n"/>
    </row>
    <row r="9381">
      <c r="A9381" s="8" t="inlineStr">
        <is>
          <t>CANON-202606-009478</t>
        </is>
      </c>
      <c r="B9381" s="9" t="inlineStr">
        <is>
          <t>2026-06</t>
        </is>
      </c>
      <c r="C9381" s="10" t="n">
        <v>46203</v>
      </c>
      <c r="D9381" s="9" t="inlineStr">
        <is>
          <t>Bound</t>
        </is>
      </c>
      <c r="E9381" s="8" t="inlineStr">
        <is>
          <t>Anouk Castellanos</t>
        </is>
      </c>
      <c r="F9381" s="11" t="n">
        <v>1969</v>
      </c>
      <c r="G9381" s="8" t="inlineStr">
        <is>
          <t>Bentley</t>
        </is>
      </c>
      <c r="H9381" s="8" t="inlineStr">
        <is>
          <t>Continental GT</t>
        </is>
      </c>
      <c r="I9381" s="8" t="inlineStr">
        <is>
          <t>TCJFHZ0U25TWLY9M6</t>
        </is>
      </c>
      <c r="J9381" s="8" t="inlineStr">
        <is>
          <t>02 - Sports / GT</t>
        </is>
      </c>
      <c r="K9381" s="12" t="n">
        <v>380000</v>
      </c>
      <c r="L9381" s="8" t="inlineStr">
        <is>
          <t>New Mexico</t>
        </is>
      </c>
      <c r="M9381" s="13" t="n">
        <v>6883.02</v>
      </c>
      <c r="N9381" s="13" t="n">
        <v>5264.13</v>
      </c>
      <c r="O9381" s="8" t="n"/>
    </row>
    <row r="9382">
      <c r="A9382" s="8" t="inlineStr">
        <is>
          <t>CANON-202606-009479</t>
        </is>
      </c>
      <c r="B9382" s="9" t="inlineStr">
        <is>
          <t>2026-06</t>
        </is>
      </c>
      <c r="C9382" s="10" t="n">
        <v>46193</v>
      </c>
      <c r="D9382" s="9" t="inlineStr">
        <is>
          <t>Bound</t>
        </is>
      </c>
      <c r="E9382" s="8" t="inlineStr">
        <is>
          <t>Everett Farkas</t>
        </is>
      </c>
      <c r="F9382" s="11" t="n">
        <v>1976</v>
      </c>
      <c r="G9382" s="8" t="inlineStr">
        <is>
          <t>Ferrari</t>
        </is>
      </c>
      <c r="H9382" s="8" t="inlineStr">
        <is>
          <t>SF90 Stradale</t>
        </is>
      </c>
      <c r="I9382" s="8" t="inlineStr">
        <is>
          <t>SY5VMGBFM20ZW5B1B</t>
        </is>
      </c>
      <c r="J9382" s="8" t="inlineStr">
        <is>
          <t>03 - Supercar</t>
        </is>
      </c>
      <c r="K9382" s="12" t="n">
        <v>785000</v>
      </c>
      <c r="L9382" s="8" t="inlineStr">
        <is>
          <t>Maine</t>
        </is>
      </c>
      <c r="M9382" s="13" t="n">
        <v>15196.42</v>
      </c>
      <c r="N9382" s="13" t="n">
        <v>11622.22</v>
      </c>
      <c r="O9382" s="8" t="n"/>
    </row>
    <row r="9383">
      <c r="A9383" s="8" t="inlineStr">
        <is>
          <t>CANON-202606-009480</t>
        </is>
      </c>
      <c r="B9383" s="9" t="inlineStr">
        <is>
          <t>2026-06</t>
        </is>
      </c>
      <c r="C9383" s="10" t="n">
        <v>46189</v>
      </c>
      <c r="D9383" s="9" t="inlineStr">
        <is>
          <t>Bound</t>
        </is>
      </c>
      <c r="E9383" s="8" t="inlineStr">
        <is>
          <t>Delphine Merriweather</t>
        </is>
      </c>
      <c r="F9383" s="11" t="n">
        <v>1976</v>
      </c>
      <c r="G9383" s="8" t="inlineStr">
        <is>
          <t>Maserati</t>
        </is>
      </c>
      <c r="H9383" s="8" t="inlineStr">
        <is>
          <t>GranTurismo</t>
        </is>
      </c>
      <c r="I9383" s="8" t="inlineStr">
        <is>
          <t>23518M0VZ8722KAS0</t>
        </is>
      </c>
      <c r="J9383" s="8" t="inlineStr">
        <is>
          <t>02 - Sports / GT</t>
        </is>
      </c>
      <c r="K9383" s="12" t="n">
        <v>305000</v>
      </c>
      <c r="L9383" s="8" t="inlineStr">
        <is>
          <t>Virginia</t>
        </is>
      </c>
      <c r="M9383" s="13" t="n">
        <v>4704.48</v>
      </c>
      <c r="N9383" s="13" t="n">
        <v>3597.99</v>
      </c>
      <c r="O9383" s="8" t="n"/>
    </row>
    <row r="9384">
      <c r="A9384" s="8" t="inlineStr">
        <is>
          <t>CANON-202606-009482</t>
        </is>
      </c>
      <c r="B9384" s="9" t="inlineStr">
        <is>
          <t>2026-06</t>
        </is>
      </c>
      <c r="C9384" s="10" t="n">
        <v>46200</v>
      </c>
      <c r="D9384" s="9" t="inlineStr">
        <is>
          <t>Bound</t>
        </is>
      </c>
      <c r="E9384" s="8" t="inlineStr">
        <is>
          <t>Noor Pennington</t>
        </is>
      </c>
      <c r="F9384" s="11" t="n">
        <v>2006</v>
      </c>
      <c r="G9384" s="8" t="inlineStr">
        <is>
          <t>Mercedes-Benz</t>
        </is>
      </c>
      <c r="H9384" s="8" t="inlineStr">
        <is>
          <t>AMG GT</t>
        </is>
      </c>
      <c r="I9384" s="8" t="inlineStr">
        <is>
          <t>K2VST68JKMXJ0CXAT</t>
        </is>
      </c>
      <c r="J9384" s="8" t="inlineStr">
        <is>
          <t>02 - Sports / GT</t>
        </is>
      </c>
      <c r="K9384" s="12" t="n">
        <v>1950000</v>
      </c>
      <c r="L9384" s="8" t="inlineStr">
        <is>
          <t>California</t>
        </is>
      </c>
      <c r="M9384" s="13" t="n">
        <v>27318.4</v>
      </c>
      <c r="N9384" s="13" t="n">
        <v>20893.11</v>
      </c>
      <c r="O9384" s="8" t="n"/>
    </row>
    <row r="9385">
      <c r="A9385" s="8" t="inlineStr">
        <is>
          <t>CANON-202606-009483</t>
        </is>
      </c>
      <c r="B9385" s="9" t="inlineStr">
        <is>
          <t>2026-06</t>
        </is>
      </c>
      <c r="C9385" s="10" t="n">
        <v>46189</v>
      </c>
      <c r="D9385" s="9" t="inlineStr">
        <is>
          <t>Bound</t>
        </is>
      </c>
      <c r="E9385" s="8" t="inlineStr">
        <is>
          <t>Saoirse Thistlewood</t>
        </is>
      </c>
      <c r="F9385" s="11" t="n">
        <v>1962</v>
      </c>
      <c r="G9385" s="8" t="inlineStr">
        <is>
          <t>Bentley</t>
        </is>
      </c>
      <c r="H9385" s="8" t="inlineStr">
        <is>
          <t>Continental GT</t>
        </is>
      </c>
      <c r="I9385" s="8" t="inlineStr">
        <is>
          <t>VEEKZFEUWSRBLJPRX</t>
        </is>
      </c>
      <c r="J9385" s="8" t="inlineStr">
        <is>
          <t>02 - Sports / GT</t>
        </is>
      </c>
      <c r="K9385" s="12" t="n">
        <v>780000</v>
      </c>
      <c r="L9385" s="8" t="inlineStr">
        <is>
          <t>Massachusetts</t>
        </is>
      </c>
      <c r="M9385" s="13" t="n">
        <v>11957.55</v>
      </c>
      <c r="N9385" s="13" t="n">
        <v>9145.129999999999</v>
      </c>
      <c r="O9385" s="8" t="n"/>
    </row>
    <row r="9386">
      <c r="A9386" s="8" t="inlineStr">
        <is>
          <t>CANON-202606-009484</t>
        </is>
      </c>
      <c r="B9386" s="9" t="inlineStr">
        <is>
          <t>2026-06</t>
        </is>
      </c>
      <c r="C9386" s="10" t="n">
        <v>46175</v>
      </c>
      <c r="D9386" s="9" t="inlineStr">
        <is>
          <t>Bound</t>
        </is>
      </c>
      <c r="E9386" s="8" t="inlineStr">
        <is>
          <t>Marisol Vasquez</t>
        </is>
      </c>
      <c r="F9386" s="11" t="n">
        <v>2001</v>
      </c>
      <c r="G9386" s="8" t="inlineStr">
        <is>
          <t>McLaren</t>
        </is>
      </c>
      <c r="H9386" s="8" t="inlineStr">
        <is>
          <t>750S</t>
        </is>
      </c>
      <c r="I9386" s="8" t="inlineStr">
        <is>
          <t>RXCV4DDSWHP459CK2</t>
        </is>
      </c>
      <c r="J9386" s="8" t="inlineStr">
        <is>
          <t>03 - Supercar</t>
        </is>
      </c>
      <c r="K9386" s="12" t="n">
        <v>735000</v>
      </c>
      <c r="L9386" s="8" t="inlineStr">
        <is>
          <t>Montana</t>
        </is>
      </c>
      <c r="M9386" s="13" t="n">
        <v>12252.31</v>
      </c>
      <c r="N9386" s="13" t="n">
        <v>9370.57</v>
      </c>
      <c r="O9386" s="8" t="n"/>
    </row>
    <row r="9387">
      <c r="A9387" s="8" t="inlineStr">
        <is>
          <t>CANON-202606-009485</t>
        </is>
      </c>
      <c r="B9387" s="9" t="inlineStr">
        <is>
          <t>2026-06</t>
        </is>
      </c>
      <c r="C9387" s="10" t="n">
        <v>46177</v>
      </c>
      <c r="D9387" s="9" t="inlineStr">
        <is>
          <t>Bound</t>
        </is>
      </c>
      <c r="E9387" s="8" t="inlineStr">
        <is>
          <t>Horace Underwood</t>
        </is>
      </c>
      <c r="F9387" s="11" t="n">
        <v>1990</v>
      </c>
      <c r="G9387" s="8" t="inlineStr">
        <is>
          <t>Ferrari</t>
        </is>
      </c>
      <c r="H9387" s="8" t="inlineStr">
        <is>
          <t>296 GTB</t>
        </is>
      </c>
      <c r="I9387" s="8" t="inlineStr">
        <is>
          <t>9J7Y6MZ7GYF56YXPS</t>
        </is>
      </c>
      <c r="J9387" s="8" t="inlineStr">
        <is>
          <t>03 - Supercar</t>
        </is>
      </c>
      <c r="K9387" s="12" t="n">
        <v>295000</v>
      </c>
      <c r="L9387" s="8" t="inlineStr">
        <is>
          <t>Connecticut</t>
        </is>
      </c>
      <c r="M9387" s="13" t="n">
        <v>7169.06</v>
      </c>
      <c r="N9387" s="13" t="n">
        <v>5482.9</v>
      </c>
      <c r="O9387" s="8" t="n"/>
    </row>
    <row r="9388">
      <c r="A9388" s="8" t="inlineStr">
        <is>
          <t>CANON-202606-009486</t>
        </is>
      </c>
      <c r="B9388" s="9" t="inlineStr">
        <is>
          <t>2026-06</t>
        </is>
      </c>
      <c r="C9388" s="10" t="n">
        <v>46179</v>
      </c>
      <c r="D9388" s="9" t="inlineStr">
        <is>
          <t>Bound</t>
        </is>
      </c>
      <c r="E9388" s="8" t="inlineStr">
        <is>
          <t>Leopold Merriweather</t>
        </is>
      </c>
      <c r="F9388" s="11" t="n">
        <v>1978</v>
      </c>
      <c r="G9388" s="8" t="inlineStr">
        <is>
          <t>Mercedes-Benz</t>
        </is>
      </c>
      <c r="H9388" s="8" t="inlineStr">
        <is>
          <t>AMG GT</t>
        </is>
      </c>
      <c r="I9388" s="8" t="inlineStr">
        <is>
          <t>A2J0FNGN0U3UFFS33</t>
        </is>
      </c>
      <c r="J9388" s="8" t="inlineStr">
        <is>
          <t>02 - Sports / GT</t>
        </is>
      </c>
      <c r="K9388" s="12" t="n">
        <v>470000</v>
      </c>
      <c r="L9388" s="8" t="inlineStr">
        <is>
          <t>Washington</t>
        </is>
      </c>
      <c r="M9388" s="13" t="n">
        <v>6384.91</v>
      </c>
      <c r="N9388" s="13" t="n">
        <v>4883.18</v>
      </c>
      <c r="O9388" s="8" t="n"/>
    </row>
    <row r="9389">
      <c r="A9389" s="8" t="inlineStr">
        <is>
          <t>CANON-202606-009488</t>
        </is>
      </c>
      <c r="B9389" s="9" t="inlineStr">
        <is>
          <t>2026-06</t>
        </is>
      </c>
      <c r="C9389" s="10" t="n">
        <v>46190</v>
      </c>
      <c r="D9389" s="9" t="inlineStr">
        <is>
          <t>Bound</t>
        </is>
      </c>
      <c r="E9389" s="8" t="inlineStr">
        <is>
          <t>Everett Farkas</t>
        </is>
      </c>
      <c r="F9389" s="11" t="n">
        <v>2014</v>
      </c>
      <c r="G9389" s="8" t="inlineStr">
        <is>
          <t>McLaren</t>
        </is>
      </c>
      <c r="H9389" s="8" t="inlineStr">
        <is>
          <t>750S</t>
        </is>
      </c>
      <c r="I9389" s="8" t="inlineStr">
        <is>
          <t>N51YY206EKKUY5GER</t>
        </is>
      </c>
      <c r="J9389" s="8" t="inlineStr">
        <is>
          <t>03 - Supercar</t>
        </is>
      </c>
      <c r="K9389" s="12" t="n">
        <v>1265000</v>
      </c>
      <c r="L9389" s="8" t="inlineStr">
        <is>
          <t>New York</t>
        </is>
      </c>
      <c r="M9389" s="13" t="n">
        <v>24440.75</v>
      </c>
      <c r="N9389" s="13" t="n">
        <v>18692.29</v>
      </c>
      <c r="O9389" s="8" t="n"/>
    </row>
    <row r="9390">
      <c r="A9390" s="8" t="inlineStr">
        <is>
          <t>CANON-202606-009489</t>
        </is>
      </c>
      <c r="B9390" s="9" t="inlineStr">
        <is>
          <t>2026-06</t>
        </is>
      </c>
      <c r="C9390" s="10" t="n">
        <v>46201</v>
      </c>
      <c r="D9390" s="9" t="inlineStr">
        <is>
          <t>Bound</t>
        </is>
      </c>
      <c r="E9390" s="8" t="inlineStr">
        <is>
          <t>Ottilie Delacroix</t>
        </is>
      </c>
      <c r="F9390" s="11" t="n">
        <v>2014</v>
      </c>
      <c r="G9390" s="8" t="inlineStr">
        <is>
          <t>Mercedes-Benz</t>
        </is>
      </c>
      <c r="H9390" s="8" t="inlineStr">
        <is>
          <t>AMG GT</t>
        </is>
      </c>
      <c r="I9390" s="8" t="inlineStr">
        <is>
          <t>LPJNS3J6NE8U8CCE1</t>
        </is>
      </c>
      <c r="J9390" s="8" t="inlineStr">
        <is>
          <t>02 - Sports / GT</t>
        </is>
      </c>
      <c r="K9390" s="12" t="n">
        <v>770000</v>
      </c>
      <c r="L9390" s="8" t="inlineStr">
        <is>
          <t>Virginia</t>
        </is>
      </c>
      <c r="M9390" s="13" t="n">
        <v>10293.3</v>
      </c>
      <c r="N9390" s="13" t="n">
        <v>7872.32</v>
      </c>
      <c r="O9390" s="8" t="n"/>
    </row>
    <row r="9391">
      <c r="A9391" s="8" t="inlineStr">
        <is>
          <t>CANON-202606-009490</t>
        </is>
      </c>
      <c r="B9391" s="9" t="inlineStr">
        <is>
          <t>2026-06</t>
        </is>
      </c>
      <c r="C9391" s="10" t="n">
        <v>46174</v>
      </c>
      <c r="D9391" s="9" t="inlineStr">
        <is>
          <t>Bound</t>
        </is>
      </c>
      <c r="E9391" s="8" t="inlineStr">
        <is>
          <t>Lorenzo Underwood</t>
        </is>
      </c>
      <c r="F9391" s="11" t="n">
        <v>1968</v>
      </c>
      <c r="G9391" s="8" t="inlineStr">
        <is>
          <t>Ferrari</t>
        </is>
      </c>
      <c r="H9391" s="8" t="inlineStr">
        <is>
          <t>SF90 Stradale</t>
        </is>
      </c>
      <c r="I9391" s="8" t="inlineStr">
        <is>
          <t>PJYHSY0WE3KPUTPVV</t>
        </is>
      </c>
      <c r="J9391" s="8" t="inlineStr">
        <is>
          <t>03 - Supercar</t>
        </is>
      </c>
      <c r="K9391" s="12" t="n">
        <v>825000</v>
      </c>
      <c r="L9391" s="8" t="inlineStr">
        <is>
          <t>Colorado</t>
        </is>
      </c>
      <c r="M9391" s="13" t="n">
        <v>16266.51</v>
      </c>
      <c r="N9391" s="13" t="n">
        <v>12440.63</v>
      </c>
      <c r="O9391" s="8" t="n"/>
    </row>
    <row r="9392">
      <c r="A9392" s="8" t="inlineStr">
        <is>
          <t>CANON-202606-009493</t>
        </is>
      </c>
      <c r="B9392" s="9" t="inlineStr">
        <is>
          <t>2026-06</t>
        </is>
      </c>
      <c r="C9392" s="10" t="n">
        <v>46184</v>
      </c>
      <c r="D9392" s="9" t="inlineStr">
        <is>
          <t>Bound</t>
        </is>
      </c>
      <c r="E9392" s="8" t="inlineStr">
        <is>
          <t>Fenwick Thistlewood</t>
        </is>
      </c>
      <c r="F9392" s="11" t="n">
        <v>1972</v>
      </c>
      <c r="G9392" s="8" t="inlineStr">
        <is>
          <t>Bentley</t>
        </is>
      </c>
      <c r="H9392" s="8" t="inlineStr">
        <is>
          <t>Continental GT</t>
        </is>
      </c>
      <c r="I9392" s="8" t="inlineStr">
        <is>
          <t>G9UFHAZ71J15XNZVK</t>
        </is>
      </c>
      <c r="J9392" s="8" t="inlineStr">
        <is>
          <t>02 - Sports / GT</t>
        </is>
      </c>
      <c r="K9392" s="12" t="n">
        <v>295000</v>
      </c>
      <c r="L9392" s="8" t="inlineStr">
        <is>
          <t>West Virginia</t>
        </is>
      </c>
      <c r="M9392" s="13" t="n">
        <v>5552.12</v>
      </c>
      <c r="N9392" s="13" t="n">
        <v>4246.26</v>
      </c>
      <c r="O9392" s="8" t="n"/>
    </row>
    <row r="9393">
      <c r="A9393" s="8" t="inlineStr">
        <is>
          <t>CANON-202606-009494</t>
        </is>
      </c>
      <c r="B9393" s="9" t="inlineStr">
        <is>
          <t>2026-06</t>
        </is>
      </c>
      <c r="C9393" s="10" t="n">
        <v>46178</v>
      </c>
      <c r="D9393" s="9" t="inlineStr">
        <is>
          <t>Bound</t>
        </is>
      </c>
      <c r="E9393" s="8" t="inlineStr">
        <is>
          <t>Thaddeus Castellanos</t>
        </is>
      </c>
      <c r="F9393" s="11" t="n">
        <v>1965</v>
      </c>
      <c r="G9393" s="8" t="inlineStr">
        <is>
          <t>Mercedes-Benz</t>
        </is>
      </c>
      <c r="H9393" s="8" t="inlineStr">
        <is>
          <t>280SL Pagoda</t>
        </is>
      </c>
      <c r="I9393" s="8" t="inlineStr">
        <is>
          <t>XB992FTL0S3BP7DJ6</t>
        </is>
      </c>
      <c r="J9393" s="8" t="inlineStr">
        <is>
          <t>07 - Post-War Classic (1946-1972)</t>
        </is>
      </c>
      <c r="K9393" s="12" t="n">
        <v>620000</v>
      </c>
      <c r="L9393" s="8" t="inlineStr">
        <is>
          <t>Arizona</t>
        </is>
      </c>
      <c r="M9393" s="13" t="n">
        <v>5080.49</v>
      </c>
      <c r="N9393" s="13" t="n">
        <v>3885.56</v>
      </c>
      <c r="O9393" s="8" t="n"/>
    </row>
    <row r="9394">
      <c r="A9394" s="8" t="inlineStr">
        <is>
          <t>CANON-202606-009495</t>
        </is>
      </c>
      <c r="B9394" s="9" t="inlineStr">
        <is>
          <t>2026-06</t>
        </is>
      </c>
      <c r="C9394" s="10" t="n">
        <v>46185</v>
      </c>
      <c r="D9394" s="9" t="inlineStr">
        <is>
          <t>Bound</t>
        </is>
      </c>
      <c r="E9394" s="8" t="inlineStr">
        <is>
          <t>Beatrix Ashcombe</t>
        </is>
      </c>
      <c r="F9394" s="11" t="n">
        <v>2022</v>
      </c>
      <c r="G9394" s="8" t="inlineStr">
        <is>
          <t>Aston Martin</t>
        </is>
      </c>
      <c r="H9394" s="8" t="inlineStr">
        <is>
          <t>DB5</t>
        </is>
      </c>
      <c r="I9394" s="8" t="inlineStr">
        <is>
          <t>C8UJ9X50J38UHBHLM</t>
        </is>
      </c>
      <c r="J9394" s="8" t="inlineStr">
        <is>
          <t>07 - Post-War Classic (1946-1972)</t>
        </is>
      </c>
      <c r="K9394" s="12" t="n">
        <v>930000</v>
      </c>
      <c r="L9394" s="8" t="inlineStr">
        <is>
          <t>Delaware</t>
        </is>
      </c>
      <c r="M9394" s="13" t="n">
        <v>9431.6</v>
      </c>
      <c r="N9394" s="13" t="n">
        <v>7213.29</v>
      </c>
      <c r="O9394" s="8" t="n"/>
    </row>
    <row r="9395">
      <c r="A9395" s="8" t="inlineStr">
        <is>
          <t>CANON-202606-009496</t>
        </is>
      </c>
      <c r="B9395" s="9" t="inlineStr">
        <is>
          <t>2026-06</t>
        </is>
      </c>
      <c r="C9395" s="10" t="n">
        <v>46182</v>
      </c>
      <c r="D9395" s="9" t="inlineStr">
        <is>
          <t>Bound</t>
        </is>
      </c>
      <c r="E9395" s="8" t="inlineStr">
        <is>
          <t>Cassius Whitlock</t>
        </is>
      </c>
      <c r="F9395" s="11" t="n">
        <v>1975</v>
      </c>
      <c r="G9395" s="8" t="inlineStr">
        <is>
          <t>Porsche</t>
        </is>
      </c>
      <c r="H9395" s="8" t="inlineStr">
        <is>
          <t>911 Turbo S</t>
        </is>
      </c>
      <c r="I9395" s="8" t="inlineStr">
        <is>
          <t>AAYEGHHD0AGSDR12Z</t>
        </is>
      </c>
      <c r="J9395" s="8" t="inlineStr">
        <is>
          <t>02 - Sports / GT</t>
        </is>
      </c>
      <c r="K9395" s="12" t="n">
        <v>295000</v>
      </c>
      <c r="L9395" s="8" t="inlineStr">
        <is>
          <t>Ohio</t>
        </is>
      </c>
      <c r="M9395" s="13" t="n">
        <v>5802.59</v>
      </c>
      <c r="N9395" s="13" t="n">
        <v>4437.82</v>
      </c>
      <c r="O9395" s="8" t="n"/>
    </row>
    <row r="9396">
      <c r="A9396" s="8" t="inlineStr">
        <is>
          <t>CANON-202606-009497</t>
        </is>
      </c>
      <c r="B9396" s="9" t="inlineStr">
        <is>
          <t>2026-06</t>
        </is>
      </c>
      <c r="C9396" s="10" t="n">
        <v>46189</v>
      </c>
      <c r="D9396" s="9" t="inlineStr">
        <is>
          <t>Bound</t>
        </is>
      </c>
      <c r="E9396" s="8" t="inlineStr">
        <is>
          <t>Everett Montoya</t>
        </is>
      </c>
      <c r="F9396" s="11" t="n">
        <v>1963</v>
      </c>
      <c r="G9396" s="8" t="inlineStr">
        <is>
          <t>BMW</t>
        </is>
      </c>
      <c r="H9396" s="8" t="inlineStr">
        <is>
          <t>M8 Competition</t>
        </is>
      </c>
      <c r="I9396" s="8" t="inlineStr">
        <is>
          <t>F8FSWRKX8V4J2ACMW</t>
        </is>
      </c>
      <c r="J9396" s="8" t="inlineStr">
        <is>
          <t>02 - Sports / GT</t>
        </is>
      </c>
      <c r="K9396" s="12" t="n">
        <v>545000</v>
      </c>
      <c r="L9396" s="8" t="inlineStr">
        <is>
          <t>West Virginia</t>
        </is>
      </c>
      <c r="M9396" s="13" t="n">
        <v>8889.67</v>
      </c>
      <c r="N9396" s="13" t="n">
        <v>6798.82</v>
      </c>
      <c r="O9396" s="8" t="n"/>
    </row>
    <row r="9397">
      <c r="A9397" s="8" t="inlineStr">
        <is>
          <t>CANON-202606-009498</t>
        </is>
      </c>
      <c r="B9397" s="9" t="inlineStr">
        <is>
          <t>2026-06</t>
        </is>
      </c>
      <c r="C9397" s="10" t="n">
        <v>46199</v>
      </c>
      <c r="D9397" s="9" t="inlineStr">
        <is>
          <t>Bound</t>
        </is>
      </c>
      <c r="E9397" s="8" t="inlineStr">
        <is>
          <t>Anouk Thistlewood</t>
        </is>
      </c>
      <c r="F9397" s="11" t="n">
        <v>2003</v>
      </c>
      <c r="G9397" s="8" t="inlineStr">
        <is>
          <t>BMW</t>
        </is>
      </c>
      <c r="H9397" s="8" t="inlineStr">
        <is>
          <t>M8 Competition</t>
        </is>
      </c>
      <c r="I9397" s="8" t="inlineStr">
        <is>
          <t>5A7CEX3716RSYYXC9</t>
        </is>
      </c>
      <c r="J9397" s="8" t="inlineStr">
        <is>
          <t>02 - Sports / GT</t>
        </is>
      </c>
      <c r="K9397" s="12" t="n">
        <v>280000</v>
      </c>
      <c r="L9397" s="8" t="inlineStr">
        <is>
          <t>South Carolina</t>
        </is>
      </c>
      <c r="M9397" s="13" t="n">
        <v>4913.21</v>
      </c>
      <c r="N9397" s="13" t="n">
        <v>3757.62</v>
      </c>
      <c r="O9397" s="8" t="n"/>
    </row>
    <row r="9398">
      <c r="A9398" s="8" t="inlineStr">
        <is>
          <t>CANON-202606-009499</t>
        </is>
      </c>
      <c r="B9398" s="9" t="inlineStr">
        <is>
          <t>2026-06</t>
        </is>
      </c>
      <c r="C9398" s="10" t="n">
        <v>46188</v>
      </c>
      <c r="D9398" s="9" t="inlineStr">
        <is>
          <t>Bound</t>
        </is>
      </c>
      <c r="E9398" s="8" t="inlineStr">
        <is>
          <t>Mireille Montoya</t>
        </is>
      </c>
      <c r="F9398" s="11" t="n">
        <v>1986</v>
      </c>
      <c r="G9398" s="8" t="inlineStr">
        <is>
          <t>Lamborghini</t>
        </is>
      </c>
      <c r="H9398" s="8" t="inlineStr">
        <is>
          <t>Huracan EVO</t>
        </is>
      </c>
      <c r="I9398" s="8" t="inlineStr">
        <is>
          <t>P1GLNGTBPP090239P</t>
        </is>
      </c>
      <c r="J9398" s="8" t="inlineStr">
        <is>
          <t>03 - Supercar</t>
        </is>
      </c>
      <c r="K9398" s="12" t="n">
        <v>695000</v>
      </c>
      <c r="L9398" s="8" t="inlineStr">
        <is>
          <t>California</t>
        </is>
      </c>
      <c r="M9398" s="13" t="n">
        <v>16817.69</v>
      </c>
      <c r="N9398" s="13" t="n">
        <v>12862.17</v>
      </c>
      <c r="O9398" s="8" t="n"/>
    </row>
    <row r="9399">
      <c r="A9399" s="8" t="inlineStr">
        <is>
          <t>CANON-202606-009500</t>
        </is>
      </c>
      <c r="B9399" s="9" t="inlineStr">
        <is>
          <t>2026-06</t>
        </is>
      </c>
      <c r="C9399" s="10" t="n">
        <v>46177</v>
      </c>
      <c r="D9399" s="9" t="inlineStr">
        <is>
          <t>Bound</t>
        </is>
      </c>
      <c r="E9399" s="8" t="inlineStr">
        <is>
          <t>Delphine Vasquez</t>
        </is>
      </c>
      <c r="F9399" s="11" t="n">
        <v>1967</v>
      </c>
      <c r="G9399" s="8" t="inlineStr">
        <is>
          <t>McLaren</t>
        </is>
      </c>
      <c r="H9399" s="8" t="inlineStr">
        <is>
          <t>750S</t>
        </is>
      </c>
      <c r="I9399" s="8" t="inlineStr">
        <is>
          <t>0A8LJUSZLREL7HXVE</t>
        </is>
      </c>
      <c r="J9399" s="8" t="inlineStr">
        <is>
          <t>03 - Supercar</t>
        </is>
      </c>
      <c r="K9399" s="12" t="n">
        <v>1290000</v>
      </c>
      <c r="L9399" s="8" t="inlineStr">
        <is>
          <t>Connecticut</t>
        </is>
      </c>
      <c r="M9399" s="13" t="n">
        <v>21808.3</v>
      </c>
      <c r="N9399" s="13" t="n">
        <v>16678.99</v>
      </c>
      <c r="O9399" s="8" t="n"/>
    </row>
    <row r="9400">
      <c r="A9400" s="8" t="inlineStr">
        <is>
          <t>CANON-202606-009501</t>
        </is>
      </c>
      <c r="B9400" s="9" t="inlineStr">
        <is>
          <t>2026-06</t>
        </is>
      </c>
      <c r="C9400" s="10" t="n">
        <v>46186</v>
      </c>
      <c r="D9400" s="9" t="inlineStr">
        <is>
          <t>Bound</t>
        </is>
      </c>
      <c r="E9400" s="8" t="inlineStr">
        <is>
          <t>Noor Rourke</t>
        </is>
      </c>
      <c r="F9400" s="11" t="n">
        <v>1987</v>
      </c>
      <c r="G9400" s="8" t="inlineStr">
        <is>
          <t>Aston Martin</t>
        </is>
      </c>
      <c r="H9400" s="8" t="inlineStr">
        <is>
          <t>DB12</t>
        </is>
      </c>
      <c r="I9400" s="8" t="inlineStr">
        <is>
          <t>R0YWMCW4UTABMHDBD</t>
        </is>
      </c>
      <c r="J9400" s="8" t="inlineStr">
        <is>
          <t>02 - Sports / GT</t>
        </is>
      </c>
      <c r="K9400" s="12" t="n">
        <v>625000</v>
      </c>
      <c r="L9400" s="8" t="inlineStr">
        <is>
          <t>Montana</t>
        </is>
      </c>
      <c r="M9400" s="13" t="n">
        <v>7128.54</v>
      </c>
      <c r="N9400" s="13" t="n">
        <v>5451.91</v>
      </c>
      <c r="O9400" s="8" t="n"/>
    </row>
    <row r="9401">
      <c r="A9401" s="8" t="inlineStr">
        <is>
          <t>CANON-202606-009502</t>
        </is>
      </c>
      <c r="B9401" s="9" t="inlineStr">
        <is>
          <t>2026-06</t>
        </is>
      </c>
      <c r="C9401" s="10" t="n">
        <v>46180</v>
      </c>
      <c r="D9401" s="9" t="inlineStr">
        <is>
          <t>Bound</t>
        </is>
      </c>
      <c r="E9401" s="8" t="inlineStr">
        <is>
          <t>Ramona Blackwood</t>
        </is>
      </c>
      <c r="F9401" s="11" t="n">
        <v>1975</v>
      </c>
      <c r="G9401" s="8" t="inlineStr">
        <is>
          <t>Maserati</t>
        </is>
      </c>
      <c r="H9401" s="8" t="inlineStr">
        <is>
          <t>GranTurismo</t>
        </is>
      </c>
      <c r="I9401" s="8" t="inlineStr">
        <is>
          <t>2XFEMATTRT3VLKU1A</t>
        </is>
      </c>
      <c r="J9401" s="8" t="inlineStr">
        <is>
          <t>02 - Sports / GT</t>
        </is>
      </c>
      <c r="K9401" s="12" t="n">
        <v>245000</v>
      </c>
      <c r="L9401" s="8" t="inlineStr">
        <is>
          <t>Virginia</t>
        </is>
      </c>
      <c r="M9401" s="13" t="n">
        <v>4635.58</v>
      </c>
      <c r="N9401" s="13" t="n">
        <v>3545.29</v>
      </c>
      <c r="O9401" s="8" t="n"/>
    </row>
    <row r="9402">
      <c r="A9402" s="8" t="inlineStr">
        <is>
          <t>CANON-202606-009503</t>
        </is>
      </c>
      <c r="B9402" s="9" t="inlineStr">
        <is>
          <t>2026-06</t>
        </is>
      </c>
      <c r="C9402" s="10" t="n">
        <v>46184</v>
      </c>
      <c r="D9402" s="9" t="inlineStr">
        <is>
          <t>Bound</t>
        </is>
      </c>
      <c r="E9402" s="8" t="inlineStr">
        <is>
          <t>Everett Vandermeer</t>
        </is>
      </c>
      <c r="F9402" s="11" t="n">
        <v>1958</v>
      </c>
      <c r="G9402" s="8" t="inlineStr">
        <is>
          <t>Porsche</t>
        </is>
      </c>
      <c r="H9402" s="8" t="inlineStr">
        <is>
          <t>911 Turbo S</t>
        </is>
      </c>
      <c r="I9402" s="8" t="inlineStr">
        <is>
          <t>4B7U1E8A945KBCGVS</t>
        </is>
      </c>
      <c r="J9402" s="8" t="inlineStr">
        <is>
          <t>02 - Sports / GT</t>
        </is>
      </c>
      <c r="K9402" s="12" t="n">
        <v>240000</v>
      </c>
      <c r="L9402" s="8" t="inlineStr">
        <is>
          <t>Massachusetts</t>
        </is>
      </c>
      <c r="M9402" s="13" t="n">
        <v>5207.55</v>
      </c>
      <c r="N9402" s="13" t="n">
        <v>3982.73</v>
      </c>
      <c r="O9402" s="8" t="n"/>
    </row>
    <row r="9403">
      <c r="A9403" s="8" t="inlineStr">
        <is>
          <t>CANON-202606-009504</t>
        </is>
      </c>
      <c r="B9403" s="9" t="inlineStr">
        <is>
          <t>2026-06</t>
        </is>
      </c>
      <c r="C9403" s="10" t="n">
        <v>46192</v>
      </c>
      <c r="D9403" s="9" t="inlineStr">
        <is>
          <t>Bound</t>
        </is>
      </c>
      <c r="E9403" s="8" t="inlineStr">
        <is>
          <t>Fenwick Montoya</t>
        </is>
      </c>
      <c r="F9403" s="11" t="n">
        <v>2016</v>
      </c>
      <c r="G9403" s="8" t="inlineStr">
        <is>
          <t>BMW</t>
        </is>
      </c>
      <c r="H9403" s="8" t="inlineStr">
        <is>
          <t>M8 Competition</t>
        </is>
      </c>
      <c r="I9403" s="8" t="inlineStr">
        <is>
          <t>66WGMS1F8C9RKJJJA</t>
        </is>
      </c>
      <c r="J9403" s="8" t="inlineStr">
        <is>
          <t>02 - Sports / GT</t>
        </is>
      </c>
      <c r="K9403" s="12" t="n">
        <v>795000</v>
      </c>
      <c r="L9403" s="8" t="inlineStr">
        <is>
          <t>Utah</t>
        </is>
      </c>
      <c r="M9403" s="13" t="n">
        <v>13162.5</v>
      </c>
      <c r="N9403" s="13" t="n">
        <v>10066.68</v>
      </c>
      <c r="O9403" s="8" t="n"/>
    </row>
    <row r="9404">
      <c r="A9404" s="8" t="inlineStr">
        <is>
          <t>CANON-202606-009506</t>
        </is>
      </c>
      <c r="B9404" s="9" t="inlineStr">
        <is>
          <t>2026-06</t>
        </is>
      </c>
      <c r="C9404" s="10" t="n">
        <v>46198</v>
      </c>
      <c r="D9404" s="9" t="inlineStr">
        <is>
          <t>Bound</t>
        </is>
      </c>
      <c r="E9404" s="8" t="inlineStr">
        <is>
          <t>Aurelio Montoya</t>
        </is>
      </c>
      <c r="F9404" s="11" t="n">
        <v>2014</v>
      </c>
      <c r="G9404" s="8" t="inlineStr">
        <is>
          <t>Maserati</t>
        </is>
      </c>
      <c r="H9404" s="8" t="inlineStr">
        <is>
          <t>GranTurismo</t>
        </is>
      </c>
      <c r="I9404" s="8" t="inlineStr">
        <is>
          <t>6DG4B9Y783MMWD8XV</t>
        </is>
      </c>
      <c r="J9404" s="8" t="inlineStr">
        <is>
          <t>02 - Sports / GT</t>
        </is>
      </c>
      <c r="K9404" s="12" t="n">
        <v>1680000</v>
      </c>
      <c r="L9404" s="8" t="inlineStr">
        <is>
          <t>Illinois</t>
        </is>
      </c>
      <c r="M9404" s="13" t="n">
        <v>23710.19</v>
      </c>
      <c r="N9404" s="13" t="n">
        <v>18133.55</v>
      </c>
      <c r="O9404" s="8" t="n"/>
    </row>
    <row r="9405">
      <c r="A9405" s="8" t="inlineStr">
        <is>
          <t>CANON-202606-009507</t>
        </is>
      </c>
      <c r="B9405" s="9" t="inlineStr">
        <is>
          <t>2026-06</t>
        </is>
      </c>
      <c r="C9405" s="10" t="n">
        <v>46194</v>
      </c>
      <c r="D9405" s="9" t="inlineStr">
        <is>
          <t>Bound</t>
        </is>
      </c>
      <c r="E9405" s="8" t="inlineStr">
        <is>
          <t>Delphine Vasquez</t>
        </is>
      </c>
      <c r="F9405" s="11" t="n">
        <v>1983</v>
      </c>
      <c r="G9405" s="8" t="inlineStr">
        <is>
          <t>BMW</t>
        </is>
      </c>
      <c r="H9405" s="8" t="inlineStr">
        <is>
          <t>M8 Competition</t>
        </is>
      </c>
      <c r="I9405" s="8" t="inlineStr">
        <is>
          <t>E86SRZVS5G9G0LYAD</t>
        </is>
      </c>
      <c r="J9405" s="8" t="inlineStr">
        <is>
          <t>02 - Sports / GT</t>
        </is>
      </c>
      <c r="K9405" s="12" t="n">
        <v>370000</v>
      </c>
      <c r="L9405" s="8" t="inlineStr">
        <is>
          <t>Massachusetts</t>
        </is>
      </c>
      <c r="M9405" s="13" t="n">
        <v>6544.81</v>
      </c>
      <c r="N9405" s="13" t="n">
        <v>5005.47</v>
      </c>
      <c r="O9405" s="8" t="n"/>
    </row>
    <row r="9406">
      <c r="A9406" s="8" t="inlineStr">
        <is>
          <t>CANON-202606-009508</t>
        </is>
      </c>
      <c r="B9406" s="9" t="inlineStr">
        <is>
          <t>2026-06</t>
        </is>
      </c>
      <c r="C9406" s="10" t="n">
        <v>46174</v>
      </c>
      <c r="D9406" s="9" t="inlineStr">
        <is>
          <t>Bound</t>
        </is>
      </c>
      <c r="E9406" s="8" t="inlineStr">
        <is>
          <t>Emiliano Thistlewood</t>
        </is>
      </c>
      <c r="F9406" s="11" t="n">
        <v>1969</v>
      </c>
      <c r="G9406" s="8" t="inlineStr">
        <is>
          <t>Porsche</t>
        </is>
      </c>
      <c r="H9406" s="8" t="inlineStr">
        <is>
          <t>911 Turbo S</t>
        </is>
      </c>
      <c r="I9406" s="8" t="inlineStr">
        <is>
          <t>STUGW2LSCNF6UJ3L7</t>
        </is>
      </c>
      <c r="J9406" s="8" t="inlineStr">
        <is>
          <t>02 - Sports / GT</t>
        </is>
      </c>
      <c r="K9406" s="12" t="n">
        <v>710000</v>
      </c>
      <c r="L9406" s="8" t="inlineStr">
        <is>
          <t>New York</t>
        </is>
      </c>
      <c r="M9406" s="13" t="n">
        <v>11145.66</v>
      </c>
      <c r="N9406" s="13" t="n">
        <v>8524.200000000001</v>
      </c>
      <c r="O9406" s="8" t="n"/>
    </row>
    <row r="9407">
      <c r="A9407" s="8" t="inlineStr">
        <is>
          <t>CANON-202606-009509</t>
        </is>
      </c>
      <c r="B9407" s="9" t="inlineStr">
        <is>
          <t>2026-06</t>
        </is>
      </c>
      <c r="C9407" s="10" t="n">
        <v>46177</v>
      </c>
      <c r="D9407" s="9" t="inlineStr">
        <is>
          <t>Bound</t>
        </is>
      </c>
      <c r="E9407" s="8" t="inlineStr">
        <is>
          <t>Emiliano Vandermeer</t>
        </is>
      </c>
      <c r="F9407" s="11" t="n">
        <v>1965</v>
      </c>
      <c r="G9407" s="8" t="inlineStr">
        <is>
          <t>Ferrari</t>
        </is>
      </c>
      <c r="H9407" s="8" t="inlineStr">
        <is>
          <t>296 GTB</t>
        </is>
      </c>
      <c r="I9407" s="8" t="inlineStr">
        <is>
          <t>5SW5Y9NJNKD7AALF0</t>
        </is>
      </c>
      <c r="J9407" s="8" t="inlineStr">
        <is>
          <t>03 - Supercar</t>
        </is>
      </c>
      <c r="K9407" s="12" t="n">
        <v>460000</v>
      </c>
      <c r="L9407" s="8" t="inlineStr">
        <is>
          <t>Missouri</t>
        </is>
      </c>
      <c r="M9407" s="13" t="n">
        <v>10580</v>
      </c>
      <c r="N9407" s="13" t="n">
        <v>8091.58</v>
      </c>
      <c r="O9407" s="8" t="n"/>
    </row>
    <row r="9408">
      <c r="A9408" s="8" t="inlineStr">
        <is>
          <t>CANON-202606-009510</t>
        </is>
      </c>
      <c r="B9408" s="9" t="inlineStr">
        <is>
          <t>2026-06</t>
        </is>
      </c>
      <c r="C9408" s="10" t="n">
        <v>46174</v>
      </c>
      <c r="D9408" s="9" t="inlineStr">
        <is>
          <t>Bound</t>
        </is>
      </c>
      <c r="E9408" s="8" t="inlineStr">
        <is>
          <t>Anouk Kingsford</t>
        </is>
      </c>
      <c r="F9408" s="11" t="n">
        <v>1969</v>
      </c>
      <c r="G9408" s="8" t="inlineStr">
        <is>
          <t>BMW</t>
        </is>
      </c>
      <c r="H9408" s="8" t="inlineStr">
        <is>
          <t>M8 Competition</t>
        </is>
      </c>
      <c r="I9408" s="8" t="inlineStr">
        <is>
          <t>9BV8HGG2RBMVU675V</t>
        </is>
      </c>
      <c r="J9408" s="8" t="inlineStr">
        <is>
          <t>02 - Sports / GT</t>
        </is>
      </c>
      <c r="K9408" s="12" t="n">
        <v>785000</v>
      </c>
      <c r="L9408" s="8" t="inlineStr">
        <is>
          <t>Utah</t>
        </is>
      </c>
      <c r="M9408" s="13" t="n">
        <v>12996.93</v>
      </c>
      <c r="N9408" s="13" t="n">
        <v>9940.049999999999</v>
      </c>
      <c r="O9408" s="8" t="n"/>
    </row>
    <row r="9409">
      <c r="A9409" s="8" t="inlineStr">
        <is>
          <t>CANON-202606-009511</t>
        </is>
      </c>
      <c r="B9409" s="9" t="inlineStr">
        <is>
          <t>2026-06</t>
        </is>
      </c>
      <c r="C9409" s="10" t="n">
        <v>46199</v>
      </c>
      <c r="D9409" s="9" t="inlineStr">
        <is>
          <t>Bound</t>
        </is>
      </c>
      <c r="E9409" s="8" t="inlineStr">
        <is>
          <t>Marisol Rourke</t>
        </is>
      </c>
      <c r="F9409" s="11" t="n">
        <v>1974</v>
      </c>
      <c r="G9409" s="8" t="inlineStr">
        <is>
          <t>Ferrari</t>
        </is>
      </c>
      <c r="H9409" s="8" t="inlineStr">
        <is>
          <t>275 GTB/4</t>
        </is>
      </c>
      <c r="I9409" s="8" t="inlineStr">
        <is>
          <t>9T0ET07MBNMPCBDSK</t>
        </is>
      </c>
      <c r="J9409" s="8" t="inlineStr">
        <is>
          <t>07 - Post-War Classic (1946-1972)</t>
        </is>
      </c>
      <c r="K9409" s="12" t="n">
        <v>505000</v>
      </c>
      <c r="L9409" s="8" t="inlineStr">
        <is>
          <t>Delaware</t>
        </is>
      </c>
      <c r="M9409" s="13" t="n">
        <v>5121.46</v>
      </c>
      <c r="N9409" s="13" t="n">
        <v>3916.89</v>
      </c>
      <c r="O9409" s="8" t="n"/>
    </row>
    <row r="9410">
      <c r="A9410" s="8" t="inlineStr">
        <is>
          <t>CANON-202606-009512</t>
        </is>
      </c>
      <c r="B9410" s="9" t="inlineStr">
        <is>
          <t>2026-06</t>
        </is>
      </c>
      <c r="C9410" s="10" t="n">
        <v>46203</v>
      </c>
      <c r="D9410" s="9" t="inlineStr">
        <is>
          <t>Bound</t>
        </is>
      </c>
      <c r="E9410" s="8" t="inlineStr">
        <is>
          <t>Priya Kingsford</t>
        </is>
      </c>
      <c r="F9410" s="11" t="n">
        <v>1955</v>
      </c>
      <c r="G9410" s="8" t="inlineStr">
        <is>
          <t>Ferrari</t>
        </is>
      </c>
      <c r="H9410" s="8" t="inlineStr">
        <is>
          <t>SF90 Stradale</t>
        </is>
      </c>
      <c r="I9410" s="8" t="inlineStr">
        <is>
          <t>YRT1BJ1STJ9L61YS2</t>
        </is>
      </c>
      <c r="J9410" s="8" t="inlineStr">
        <is>
          <t>03 - Supercar</t>
        </is>
      </c>
      <c r="K9410" s="12" t="n">
        <v>865000</v>
      </c>
      <c r="L9410" s="8" t="inlineStr">
        <is>
          <t>Mississippi</t>
        </is>
      </c>
      <c r="M9410" s="13" t="n">
        <v>18450.61</v>
      </c>
      <c r="N9410" s="13" t="n">
        <v>14111.03</v>
      </c>
      <c r="O9410" s="8" t="n"/>
    </row>
    <row r="9411">
      <c r="A9411" s="8" t="inlineStr">
        <is>
          <t>CANON-202606-009513</t>
        </is>
      </c>
      <c r="B9411" s="9" t="inlineStr">
        <is>
          <t>2026-06</t>
        </is>
      </c>
      <c r="C9411" s="10" t="n">
        <v>46189</v>
      </c>
      <c r="D9411" s="9" t="inlineStr">
        <is>
          <t>Bound</t>
        </is>
      </c>
      <c r="E9411" s="8" t="inlineStr">
        <is>
          <t>Delphine Vasquez</t>
        </is>
      </c>
      <c r="F9411" s="11" t="n">
        <v>1965</v>
      </c>
      <c r="G9411" s="8" t="inlineStr">
        <is>
          <t>Aston Martin</t>
        </is>
      </c>
      <c r="H9411" s="8" t="inlineStr">
        <is>
          <t>DB12</t>
        </is>
      </c>
      <c r="I9411" s="8" t="inlineStr">
        <is>
          <t>KD8G4MP1VT0W40NVY</t>
        </is>
      </c>
      <c r="J9411" s="8" t="inlineStr">
        <is>
          <t>02 - Sports / GT</t>
        </is>
      </c>
      <c r="K9411" s="12" t="n">
        <v>335000</v>
      </c>
      <c r="L9411" s="8" t="inlineStr">
        <is>
          <t>New Mexico</t>
        </is>
      </c>
      <c r="M9411" s="13" t="n">
        <v>6067.92</v>
      </c>
      <c r="N9411" s="13" t="n">
        <v>4640.75</v>
      </c>
      <c r="O9411" s="8" t="n"/>
    </row>
    <row r="9412">
      <c r="A9412" s="8" t="inlineStr">
        <is>
          <t>CANON-202606-009514</t>
        </is>
      </c>
      <c r="B9412" s="9" t="inlineStr">
        <is>
          <t>2026-06</t>
        </is>
      </c>
      <c r="C9412" s="10" t="n">
        <v>46179</v>
      </c>
      <c r="D9412" s="9" t="inlineStr">
        <is>
          <t>Bound</t>
        </is>
      </c>
      <c r="E9412" s="8" t="inlineStr">
        <is>
          <t>Ramona Ashcombe</t>
        </is>
      </c>
      <c r="F9412" s="11" t="n">
        <v>1997</v>
      </c>
      <c r="G9412" s="8" t="inlineStr">
        <is>
          <t>Ferrari</t>
        </is>
      </c>
      <c r="H9412" s="8" t="inlineStr">
        <is>
          <t>SF90 Stradale</t>
        </is>
      </c>
      <c r="I9412" s="8" t="inlineStr">
        <is>
          <t>9JP347466NGCFRZ3L</t>
        </is>
      </c>
      <c r="J9412" s="8" t="inlineStr">
        <is>
          <t>03 - Supercar</t>
        </is>
      </c>
      <c r="K9412" s="12" t="n">
        <v>1135000</v>
      </c>
      <c r="L9412" s="8" t="inlineStr">
        <is>
          <t>Illinois</t>
        </is>
      </c>
      <c r="M9412" s="13" t="n">
        <v>23299.62</v>
      </c>
      <c r="N9412" s="13" t="n">
        <v>17819.55</v>
      </c>
      <c r="O9412" s="8" t="n"/>
    </row>
    <row r="9413">
      <c r="A9413" s="8" t="inlineStr">
        <is>
          <t>CANON-202606-009515</t>
        </is>
      </c>
      <c r="B9413" s="9" t="inlineStr">
        <is>
          <t>2026-06</t>
        </is>
      </c>
      <c r="C9413" s="10" t="n">
        <v>46183</v>
      </c>
      <c r="D9413" s="9" t="inlineStr">
        <is>
          <t>Bound</t>
        </is>
      </c>
      <c r="E9413" s="8" t="inlineStr">
        <is>
          <t>Delphine Okonkwo</t>
        </is>
      </c>
      <c r="F9413" s="11" t="n">
        <v>2005</v>
      </c>
      <c r="G9413" s="8" t="inlineStr">
        <is>
          <t>Porsche</t>
        </is>
      </c>
      <c r="H9413" s="8" t="inlineStr">
        <is>
          <t>911 Turbo S</t>
        </is>
      </c>
      <c r="I9413" s="8" t="inlineStr">
        <is>
          <t>YRDJWGWTESAPAEWJZ</t>
        </is>
      </c>
      <c r="J9413" s="8" t="inlineStr">
        <is>
          <t>02 - Sports / GT</t>
        </is>
      </c>
      <c r="K9413" s="12" t="n">
        <v>350000</v>
      </c>
      <c r="L9413" s="8" t="inlineStr">
        <is>
          <t>Arizona</t>
        </is>
      </c>
      <c r="M9413" s="13" t="n">
        <v>5002.36</v>
      </c>
      <c r="N9413" s="13" t="n">
        <v>3825.8</v>
      </c>
      <c r="O9413" s="8" t="n"/>
    </row>
    <row r="9414">
      <c r="A9414" s="8" t="inlineStr">
        <is>
          <t>CANON-202606-009517</t>
        </is>
      </c>
      <c r="B9414" s="9" t="inlineStr">
        <is>
          <t>2026-06</t>
        </is>
      </c>
      <c r="C9414" s="10" t="n">
        <v>46189</v>
      </c>
      <c r="D9414" s="9" t="inlineStr">
        <is>
          <t>Bound</t>
        </is>
      </c>
      <c r="E9414" s="8" t="inlineStr">
        <is>
          <t>Marisol Underwood</t>
        </is>
      </c>
      <c r="F9414" s="11" t="n">
        <v>1977</v>
      </c>
      <c r="G9414" s="8" t="inlineStr">
        <is>
          <t>Bentley</t>
        </is>
      </c>
      <c r="H9414" s="8" t="inlineStr">
        <is>
          <t>Continental GT</t>
        </is>
      </c>
      <c r="I9414" s="8" t="inlineStr">
        <is>
          <t>C2K0BXGFVSU7M1FUS</t>
        </is>
      </c>
      <c r="J9414" s="8" t="inlineStr">
        <is>
          <t>02 - Sports / GT</t>
        </is>
      </c>
      <c r="K9414" s="12" t="n">
        <v>450000</v>
      </c>
      <c r="L9414" s="8" t="inlineStr">
        <is>
          <t>New York</t>
        </is>
      </c>
      <c r="M9414" s="13" t="n">
        <v>8150.94</v>
      </c>
      <c r="N9414" s="13" t="n">
        <v>6233.84</v>
      </c>
      <c r="O9414" s="8" t="n"/>
    </row>
    <row r="9415">
      <c r="A9415" s="8" t="inlineStr">
        <is>
          <t>CANON-202606-009518</t>
        </is>
      </c>
      <c r="B9415" s="9" t="inlineStr">
        <is>
          <t>2026-06</t>
        </is>
      </c>
      <c r="C9415" s="10" t="n">
        <v>46203</v>
      </c>
      <c r="D9415" s="9" t="inlineStr">
        <is>
          <t>Bound</t>
        </is>
      </c>
      <c r="E9415" s="8" t="inlineStr">
        <is>
          <t>Thaddeus Castellanos</t>
        </is>
      </c>
      <c r="F9415" s="11" t="n">
        <v>2017</v>
      </c>
      <c r="G9415" s="8" t="inlineStr">
        <is>
          <t>Bentley</t>
        </is>
      </c>
      <c r="H9415" s="8" t="inlineStr">
        <is>
          <t>Continental GT</t>
        </is>
      </c>
      <c r="I9415" s="8" t="inlineStr">
        <is>
          <t>5368GYP9AFGZY3EHN</t>
        </is>
      </c>
      <c r="J9415" s="8" t="inlineStr">
        <is>
          <t>02 - Sports / GT</t>
        </is>
      </c>
      <c r="K9415" s="12" t="n">
        <v>520000</v>
      </c>
      <c r="L9415" s="8" t="inlineStr">
        <is>
          <t>Indiana</t>
        </is>
      </c>
      <c r="M9415" s="13" t="n">
        <v>7844.15</v>
      </c>
      <c r="N9415" s="13" t="n">
        <v>5999.21</v>
      </c>
      <c r="O9415" s="8" t="n"/>
    </row>
    <row r="9416">
      <c r="A9416" s="8" t="inlineStr">
        <is>
          <t>CANON-202606-009519</t>
        </is>
      </c>
      <c r="B9416" s="9" t="inlineStr">
        <is>
          <t>2026-06</t>
        </is>
      </c>
      <c r="C9416" s="10" t="n">
        <v>46193</v>
      </c>
      <c r="D9416" s="9" t="inlineStr">
        <is>
          <t>Bound</t>
        </is>
      </c>
      <c r="E9416" s="8" t="inlineStr">
        <is>
          <t>Aurelio Thistlewood</t>
        </is>
      </c>
      <c r="F9416" s="11" t="n">
        <v>1973</v>
      </c>
      <c r="G9416" s="8" t="inlineStr">
        <is>
          <t>Ferrari</t>
        </is>
      </c>
      <c r="H9416" s="8" t="inlineStr">
        <is>
          <t>275 GTB/4</t>
        </is>
      </c>
      <c r="I9416" s="8" t="inlineStr">
        <is>
          <t>SGY9Z056P9GGF6KCM</t>
        </is>
      </c>
      <c r="J9416" s="8" t="inlineStr">
        <is>
          <t>07 - Post-War Classic (1946-1972)</t>
        </is>
      </c>
      <c r="K9416" s="12" t="n">
        <v>765000</v>
      </c>
      <c r="L9416" s="8" t="inlineStr">
        <is>
          <t>California</t>
        </is>
      </c>
      <c r="M9416" s="13" t="n">
        <v>8378.92</v>
      </c>
      <c r="N9416" s="13" t="n">
        <v>6408.2</v>
      </c>
      <c r="O9416" s="8" t="n"/>
    </row>
    <row r="9417">
      <c r="A9417" s="8" t="inlineStr">
        <is>
          <t>CANON-202606-009520</t>
        </is>
      </c>
      <c r="B9417" s="9" t="inlineStr">
        <is>
          <t>2026-06</t>
        </is>
      </c>
      <c r="C9417" s="10" t="n">
        <v>46193</v>
      </c>
      <c r="D9417" s="9" t="inlineStr">
        <is>
          <t>Bound</t>
        </is>
      </c>
      <c r="E9417" s="8" t="inlineStr">
        <is>
          <t>Beatrix Kingsford</t>
        </is>
      </c>
      <c r="F9417" s="11" t="n">
        <v>1961</v>
      </c>
      <c r="G9417" s="8" t="inlineStr">
        <is>
          <t>Mercedes-Benz</t>
        </is>
      </c>
      <c r="H9417" s="8" t="inlineStr">
        <is>
          <t>AMG GT</t>
        </is>
      </c>
      <c r="I9417" s="8" t="inlineStr">
        <is>
          <t>MCMNBY30VM5WLS7WE</t>
        </is>
      </c>
      <c r="J9417" s="8" t="inlineStr">
        <is>
          <t>02 - Sports / GT</t>
        </is>
      </c>
      <c r="K9417" s="12" t="n">
        <v>545000</v>
      </c>
      <c r="L9417" s="8" t="inlineStr">
        <is>
          <t>Arizona</t>
        </is>
      </c>
      <c r="M9417" s="13" t="n">
        <v>6750.8</v>
      </c>
      <c r="N9417" s="13" t="n">
        <v>5163.01</v>
      </c>
      <c r="O9417" s="8" t="n"/>
    </row>
    <row r="9418">
      <c r="A9418" s="8" t="inlineStr">
        <is>
          <t>CANON-202606-009524</t>
        </is>
      </c>
      <c r="B9418" s="9" t="inlineStr">
        <is>
          <t>2026-06</t>
        </is>
      </c>
      <c r="C9418" s="10" t="n">
        <v>46200</v>
      </c>
      <c r="D9418" s="9" t="inlineStr">
        <is>
          <t>Bound</t>
        </is>
      </c>
      <c r="E9418" s="8" t="inlineStr">
        <is>
          <t>Anouk Rourke</t>
        </is>
      </c>
      <c r="F9418" s="11" t="n">
        <v>2016</v>
      </c>
      <c r="G9418" s="8" t="inlineStr">
        <is>
          <t>BMW</t>
        </is>
      </c>
      <c r="H9418" s="8" t="inlineStr">
        <is>
          <t>M8 Competition</t>
        </is>
      </c>
      <c r="I9418" s="8" t="inlineStr">
        <is>
          <t>WYJEFKRVH01BWWW0M</t>
        </is>
      </c>
      <c r="J9418" s="8" t="inlineStr">
        <is>
          <t>02 - Sports / GT</t>
        </is>
      </c>
      <c r="K9418" s="12" t="n">
        <v>430000</v>
      </c>
      <c r="L9418" s="8" t="inlineStr">
        <is>
          <t>Texas</t>
        </is>
      </c>
      <c r="M9418" s="13" t="n">
        <v>6997.64</v>
      </c>
      <c r="N9418" s="13" t="n">
        <v>5351.8</v>
      </c>
      <c r="O9418" s="8" t="n"/>
    </row>
    <row r="9419">
      <c r="A9419" s="8" t="inlineStr">
        <is>
          <t>CANON-202606-009525</t>
        </is>
      </c>
      <c r="B9419" s="9" t="inlineStr">
        <is>
          <t>2026-06</t>
        </is>
      </c>
      <c r="C9419" s="10" t="n">
        <v>46197</v>
      </c>
      <c r="D9419" s="9" t="inlineStr">
        <is>
          <t>Bound</t>
        </is>
      </c>
      <c r="E9419" s="8" t="inlineStr">
        <is>
          <t>Thaddeus Blackwood</t>
        </is>
      </c>
      <c r="F9419" s="11" t="n">
        <v>2019</v>
      </c>
      <c r="G9419" s="8" t="inlineStr">
        <is>
          <t>Aston Martin</t>
        </is>
      </c>
      <c r="H9419" s="8" t="inlineStr">
        <is>
          <t>DB12</t>
        </is>
      </c>
      <c r="I9419" s="8" t="inlineStr">
        <is>
          <t>7N9RW8SGDRY5UT7UN</t>
        </is>
      </c>
      <c r="J9419" s="8" t="inlineStr">
        <is>
          <t>02 - Sports / GT</t>
        </is>
      </c>
      <c r="K9419" s="12" t="n">
        <v>245000</v>
      </c>
      <c r="L9419" s="8" t="inlineStr">
        <is>
          <t>Minnesota</t>
        </is>
      </c>
      <c r="M9419" s="13" t="n">
        <v>5613.74</v>
      </c>
      <c r="N9419" s="13" t="n">
        <v>4293.39</v>
      </c>
      <c r="O9419" s="8" t="n"/>
    </row>
    <row r="9420">
      <c r="A9420" s="8" t="inlineStr">
        <is>
          <t>CANON-202606-009526</t>
        </is>
      </c>
      <c r="B9420" s="9" t="inlineStr">
        <is>
          <t>2026-06</t>
        </is>
      </c>
      <c r="C9420" s="10" t="n">
        <v>46197</v>
      </c>
      <c r="D9420" s="9" t="inlineStr">
        <is>
          <t>Bound</t>
        </is>
      </c>
      <c r="E9420" s="8" t="inlineStr">
        <is>
          <t>Everett Nakashima</t>
        </is>
      </c>
      <c r="F9420" s="11" t="n">
        <v>2011</v>
      </c>
      <c r="G9420" s="8" t="inlineStr">
        <is>
          <t>Bentley</t>
        </is>
      </c>
      <c r="H9420" s="8" t="inlineStr">
        <is>
          <t>Continental GT</t>
        </is>
      </c>
      <c r="I9420" s="8" t="inlineStr">
        <is>
          <t>EWA69NE1K20RRCMJ4</t>
        </is>
      </c>
      <c r="J9420" s="8" t="inlineStr">
        <is>
          <t>02 - Sports / GT</t>
        </is>
      </c>
      <c r="K9420" s="12" t="n">
        <v>365000</v>
      </c>
      <c r="L9420" s="8" t="inlineStr">
        <is>
          <t>Maryland</t>
        </is>
      </c>
      <c r="M9420" s="13" t="n">
        <v>4906.84</v>
      </c>
      <c r="N9420" s="13" t="n">
        <v>3752.75</v>
      </c>
      <c r="O9420" s="8" t="n"/>
    </row>
    <row r="9421">
      <c r="A9421" s="8" t="inlineStr">
        <is>
          <t>CANON-202606-009527</t>
        </is>
      </c>
      <c r="B9421" s="9" t="inlineStr">
        <is>
          <t>2026-06</t>
        </is>
      </c>
      <c r="C9421" s="10" t="n">
        <v>46184</v>
      </c>
      <c r="D9421" s="9" t="inlineStr">
        <is>
          <t>Bound</t>
        </is>
      </c>
      <c r="E9421" s="8" t="inlineStr">
        <is>
          <t>Emiliano Bellandi</t>
        </is>
      </c>
      <c r="F9421" s="11" t="n">
        <v>1980</v>
      </c>
      <c r="G9421" s="8" t="inlineStr">
        <is>
          <t>Bentley</t>
        </is>
      </c>
      <c r="H9421" s="8" t="inlineStr">
        <is>
          <t>Continental GT</t>
        </is>
      </c>
      <c r="I9421" s="8" t="inlineStr">
        <is>
          <t>WATXLPW3X2WABEM6G</t>
        </is>
      </c>
      <c r="J9421" s="8" t="inlineStr">
        <is>
          <t>02 - Sports / GT</t>
        </is>
      </c>
      <c r="K9421" s="12" t="n">
        <v>585000</v>
      </c>
      <c r="L9421" s="8" t="inlineStr">
        <is>
          <t>California</t>
        </is>
      </c>
      <c r="M9421" s="13" t="n">
        <v>9685.610000000001</v>
      </c>
      <c r="N9421" s="13" t="n">
        <v>7407.55</v>
      </c>
      <c r="O9421" s="8" t="n"/>
    </row>
    <row r="9422">
      <c r="A9422" s="8" t="inlineStr">
        <is>
          <t>CANON-202606-009528</t>
        </is>
      </c>
      <c r="B9422" s="9" t="inlineStr">
        <is>
          <t>2026-06</t>
        </is>
      </c>
      <c r="C9422" s="10" t="n">
        <v>46187</v>
      </c>
      <c r="D9422" s="9" t="inlineStr">
        <is>
          <t>Bound</t>
        </is>
      </c>
      <c r="E9422" s="8" t="inlineStr">
        <is>
          <t>Beatrix Pennington</t>
        </is>
      </c>
      <c r="F9422" s="11" t="n">
        <v>1971</v>
      </c>
      <c r="G9422" s="8" t="inlineStr">
        <is>
          <t>Bentley</t>
        </is>
      </c>
      <c r="H9422" s="8" t="inlineStr">
        <is>
          <t>Continental GT</t>
        </is>
      </c>
      <c r="I9422" s="8" t="inlineStr">
        <is>
          <t>8LMUJPRJJM30Y2KNS</t>
        </is>
      </c>
      <c r="J9422" s="8" t="inlineStr">
        <is>
          <t>02 - Sports / GT</t>
        </is>
      </c>
      <c r="K9422" s="12" t="n">
        <v>1030000</v>
      </c>
      <c r="L9422" s="8" t="inlineStr">
        <is>
          <t>Hawaii</t>
        </is>
      </c>
      <c r="M9422" s="13" t="n">
        <v>13895.28</v>
      </c>
      <c r="N9422" s="13" t="n">
        <v>10627.11</v>
      </c>
      <c r="O9422" s="8" t="n"/>
    </row>
    <row r="9423">
      <c r="A9423" s="8" t="inlineStr">
        <is>
          <t>CANON-202606-009529</t>
        </is>
      </c>
      <c r="B9423" s="9" t="inlineStr">
        <is>
          <t>2026-06</t>
        </is>
      </c>
      <c r="C9423" s="10" t="n">
        <v>46178</v>
      </c>
      <c r="D9423" s="9" t="inlineStr">
        <is>
          <t>Bound</t>
        </is>
      </c>
      <c r="E9423" s="8" t="inlineStr">
        <is>
          <t>Thaddeus Fairweather</t>
        </is>
      </c>
      <c r="F9423" s="11" t="n">
        <v>2021</v>
      </c>
      <c r="G9423" s="8" t="inlineStr">
        <is>
          <t>Bentley</t>
        </is>
      </c>
      <c r="H9423" s="8" t="inlineStr">
        <is>
          <t>4.5 Litre</t>
        </is>
      </c>
      <c r="I9423" s="8" t="inlineStr">
        <is>
          <t>WVE5V3BXM0FDNLKPS</t>
        </is>
      </c>
      <c r="J9423" s="8" t="inlineStr">
        <is>
          <t>06 - Vintage Pre-War (pre-1946)</t>
        </is>
      </c>
      <c r="K9423" s="12" t="n">
        <v>455000</v>
      </c>
      <c r="L9423" s="8" t="inlineStr">
        <is>
          <t>Indiana</t>
        </is>
      </c>
      <c r="M9423" s="13" t="n">
        <v>4434.96</v>
      </c>
      <c r="N9423" s="13" t="n">
        <v>3391.86</v>
      </c>
      <c r="O9423" s="8" t="n"/>
    </row>
    <row r="9424">
      <c r="A9424" s="8" t="inlineStr">
        <is>
          <t>CANON-202606-009530</t>
        </is>
      </c>
      <c r="B9424" s="9" t="inlineStr">
        <is>
          <t>2026-06</t>
        </is>
      </c>
      <c r="C9424" s="10" t="n">
        <v>46199</v>
      </c>
      <c r="D9424" s="9" t="inlineStr">
        <is>
          <t>Bound</t>
        </is>
      </c>
      <c r="E9424" s="8" t="inlineStr">
        <is>
          <t>Priya Vasquez</t>
        </is>
      </c>
      <c r="F9424" s="11" t="n">
        <v>2005</v>
      </c>
      <c r="G9424" s="8" t="inlineStr">
        <is>
          <t>Maserati</t>
        </is>
      </c>
      <c r="H9424" s="8" t="inlineStr">
        <is>
          <t>GranTurismo</t>
        </is>
      </c>
      <c r="I9424" s="8" t="inlineStr">
        <is>
          <t>GNT7D2K7LJ3LSG8GA</t>
        </is>
      </c>
      <c r="J9424" s="8" t="inlineStr">
        <is>
          <t>02 - Sports / GT</t>
        </is>
      </c>
      <c r="K9424" s="12" t="n">
        <v>220000</v>
      </c>
      <c r="L9424" s="8" t="inlineStr">
        <is>
          <t>Colorado</t>
        </is>
      </c>
      <c r="M9424" s="13" t="n">
        <v>4200.75</v>
      </c>
      <c r="N9424" s="13" t="n">
        <v>3212.73</v>
      </c>
      <c r="O9424" s="8" t="n"/>
    </row>
    <row r="9425">
      <c r="A9425" s="8" t="inlineStr">
        <is>
          <t>CANON-202606-009533</t>
        </is>
      </c>
      <c r="B9425" s="9" t="inlineStr">
        <is>
          <t>2026-06</t>
        </is>
      </c>
      <c r="C9425" s="10" t="n">
        <v>46193</v>
      </c>
      <c r="D9425" s="9" t="inlineStr">
        <is>
          <t>Bound</t>
        </is>
      </c>
      <c r="E9425" s="8" t="inlineStr">
        <is>
          <t>Thaddeus Chattopadhyay</t>
        </is>
      </c>
      <c r="F9425" s="11" t="n">
        <v>1994</v>
      </c>
      <c r="G9425" s="8" t="inlineStr">
        <is>
          <t>Lamborghini</t>
        </is>
      </c>
      <c r="H9425" s="8" t="inlineStr">
        <is>
          <t>Huracan EVO</t>
        </is>
      </c>
      <c r="I9425" s="8" t="inlineStr">
        <is>
          <t>SZ7DC142ZD71T1CVD</t>
        </is>
      </c>
      <c r="J9425" s="8" t="inlineStr">
        <is>
          <t>03 - Supercar</t>
        </is>
      </c>
      <c r="K9425" s="12" t="n">
        <v>1055000</v>
      </c>
      <c r="L9425" s="8" t="inlineStr">
        <is>
          <t>Kentucky</t>
        </is>
      </c>
      <c r="M9425" s="13" t="n">
        <v>21338.87</v>
      </c>
      <c r="N9425" s="13" t="n">
        <v>16319.97</v>
      </c>
      <c r="O9425" s="8" t="n"/>
    </row>
    <row r="9426">
      <c r="A9426" s="8" t="inlineStr">
        <is>
          <t>a0480fd8-3607-5312-8575-3dc0eb857407</t>
        </is>
      </c>
      <c r="B9426" s="9" t="inlineStr">
        <is>
          <t>2026-06</t>
        </is>
      </c>
      <c r="C9426" s="10" t="n"/>
      <c r="D9426" s="9" t="inlineStr">
        <is>
          <t>Referred</t>
        </is>
      </c>
      <c r="E9426" s="8" t="inlineStr">
        <is>
          <t>Wilhelmina Harrington</t>
        </is>
      </c>
      <c r="F9426" s="11" t="n">
        <v>1985</v>
      </c>
      <c r="G9426" s="8" t="inlineStr">
        <is>
          <t>Maserati</t>
        </is>
      </c>
      <c r="H9426" s="8" t="inlineStr">
        <is>
          <t>GranTurismo</t>
        </is>
      </c>
      <c r="I9426" s="8" t="inlineStr">
        <is>
          <t>TY84RPMK2CRNZ9NKZ</t>
        </is>
      </c>
      <c r="J9426" s="8" t="inlineStr">
        <is>
          <t>02 - Sports / GT</t>
        </is>
      </c>
      <c r="K9426" s="12" t="n">
        <v>405000</v>
      </c>
      <c r="L9426" s="8" t="inlineStr">
        <is>
          <t>Illinois</t>
        </is>
      </c>
      <c r="M9426" s="13" t="n">
        <v>7794.34</v>
      </c>
      <c r="N9426" s="13" t="n"/>
      <c r="O9426" s="8" t="inlineStr">
        <is>
          <t>Prior carrier non-renewal / cancellation</t>
        </is>
      </c>
    </row>
    <row r="9427">
      <c r="A9427" s="8" t="inlineStr">
        <is>
          <t>a0a6191f-6df8-5886-87af-6679baba2095</t>
        </is>
      </c>
      <c r="B9427" s="9" t="inlineStr">
        <is>
          <t>2026-06</t>
        </is>
      </c>
      <c r="C9427" s="10" t="n"/>
      <c r="D9427" s="9" t="inlineStr">
        <is>
          <t>Declined</t>
        </is>
      </c>
      <c r="E9427" s="8" t="inlineStr">
        <is>
          <t>Ottilie Delacroix</t>
        </is>
      </c>
      <c r="F9427" s="11" t="n">
        <v>2006</v>
      </c>
      <c r="G9427" s="8" t="inlineStr">
        <is>
          <t>Bentley</t>
        </is>
      </c>
      <c r="H9427" s="8" t="inlineStr">
        <is>
          <t>Continental GT</t>
        </is>
      </c>
      <c r="I9427" s="8" t="inlineStr">
        <is>
          <t>YL9261C3T6NPCL3DT</t>
        </is>
      </c>
      <c r="J9427" s="8" t="inlineStr">
        <is>
          <t>02 - Sports / GT</t>
        </is>
      </c>
      <c r="K9427" s="12" t="n">
        <v>685000</v>
      </c>
      <c r="L9427" s="8" t="inlineStr">
        <is>
          <t>Georgia</t>
        </is>
      </c>
      <c r="M9427" s="13" t="n">
        <v>9409.059999999999</v>
      </c>
      <c r="N9427" s="13" t="n"/>
      <c r="O9427" s="8" t="inlineStr">
        <is>
          <t>3 + at-fault claims - 5 yrs</t>
        </is>
      </c>
    </row>
    <row r="9428">
      <c r="A9428" s="8" t="inlineStr">
        <is>
          <t>a2d5f506-e996-5560-a6ac-6c5a4a1d3cde</t>
        </is>
      </c>
      <c r="B9428" s="9" t="inlineStr">
        <is>
          <t>2026-06</t>
        </is>
      </c>
      <c r="C9428" s="10" t="n"/>
      <c r="D9428" s="9" t="inlineStr">
        <is>
          <t>Declined</t>
        </is>
      </c>
      <c r="E9428" s="8" t="inlineStr">
        <is>
          <t>Marisol Vandermeer</t>
        </is>
      </c>
      <c r="F9428" s="11" t="n">
        <v>2012</v>
      </c>
      <c r="G9428" s="8" t="inlineStr">
        <is>
          <t>Aston Martin</t>
        </is>
      </c>
      <c r="H9428" s="8" t="inlineStr">
        <is>
          <t>DB12</t>
        </is>
      </c>
      <c r="I9428" s="8" t="inlineStr">
        <is>
          <t>AFXHLXUFTDXCDU3LP</t>
        </is>
      </c>
      <c r="J9428" s="8" t="inlineStr">
        <is>
          <t>02 - Sports / GT</t>
        </is>
      </c>
      <c r="K9428" s="12" t="n">
        <v>690000</v>
      </c>
      <c r="L9428" s="8" t="inlineStr">
        <is>
          <t>Maine</t>
        </is>
      </c>
      <c r="M9428" s="13" t="n">
        <v>9139.25</v>
      </c>
      <c r="N9428" s="13" t="n"/>
      <c r="O9428" s="8" t="inlineStr">
        <is>
          <t>3 + at-fault claims - 5 yrs</t>
        </is>
      </c>
    </row>
    <row r="9429">
      <c r="A9429" s="8" t="inlineStr">
        <is>
          <t>a32525be-3cd2-5a5c-8c66-65fe7f69dcc1</t>
        </is>
      </c>
      <c r="B9429" s="9" t="inlineStr">
        <is>
          <t>2026-06</t>
        </is>
      </c>
      <c r="C9429" s="10" t="n"/>
      <c r="D9429" s="9" t="inlineStr">
        <is>
          <t>Referred</t>
        </is>
      </c>
      <c r="E9429" s="8" t="inlineStr">
        <is>
          <t>Leopold Harrington</t>
        </is>
      </c>
      <c r="F9429" s="11" t="n">
        <v>1966</v>
      </c>
      <c r="G9429" s="8" t="inlineStr">
        <is>
          <t>Maserati</t>
        </is>
      </c>
      <c r="H9429" s="8" t="inlineStr">
        <is>
          <t>GranTurismo</t>
        </is>
      </c>
      <c r="I9429" s="8" t="inlineStr">
        <is>
          <t>E4M0TG1V5SNHYWS5H</t>
        </is>
      </c>
      <c r="J9429" s="8" t="inlineStr">
        <is>
          <t>02 - Sports / GT</t>
        </is>
      </c>
      <c r="K9429" s="12" t="n">
        <v>325000</v>
      </c>
      <c r="L9429" s="8" t="inlineStr">
        <is>
          <t>Louisiana</t>
        </is>
      </c>
      <c r="M9429" s="13" t="n">
        <v>5564.86</v>
      </c>
      <c r="N9429" s="13" t="n"/>
      <c r="O9429" s="8" t="inlineStr">
        <is>
          <t>1 at-fault claim over $100k</t>
        </is>
      </c>
    </row>
    <row r="9430">
      <c r="A9430" s="8" t="inlineStr">
        <is>
          <t>a36e7b38-02ae-51db-a02e-e9b2a2552db1</t>
        </is>
      </c>
      <c r="B9430" s="9" t="inlineStr">
        <is>
          <t>2026-06</t>
        </is>
      </c>
      <c r="C9430" s="10" t="n"/>
      <c r="D9430" s="9" t="inlineStr">
        <is>
          <t>Declined</t>
        </is>
      </c>
      <c r="E9430" s="8" t="inlineStr">
        <is>
          <t>Aurelio Montoya</t>
        </is>
      </c>
      <c r="F9430" s="11" t="n">
        <v>2006</v>
      </c>
      <c r="G9430" s="8" t="inlineStr">
        <is>
          <t>Lamborghini</t>
        </is>
      </c>
      <c r="H9430" s="8" t="inlineStr">
        <is>
          <t>Huracan EVO</t>
        </is>
      </c>
      <c r="I9430" s="8" t="inlineStr">
        <is>
          <t>21PFF3FBVWY00BVXB</t>
        </is>
      </c>
      <c r="J9430" s="8" t="inlineStr">
        <is>
          <t>03 - Supercar</t>
        </is>
      </c>
      <c r="K9430" s="12" t="n">
        <v>770000</v>
      </c>
      <c r="L9430" s="8" t="inlineStr">
        <is>
          <t>Louisiana</t>
        </is>
      </c>
      <c r="M9430" s="13" t="n">
        <v>16700.28</v>
      </c>
      <c r="N9430" s="13" t="n"/>
      <c r="O9430" s="8" t="inlineStr">
        <is>
          <t>3 + at-fault claims - 5 yrs</t>
        </is>
      </c>
    </row>
    <row r="9431">
      <c r="A9431" s="8" t="inlineStr">
        <is>
          <t>a56079a2-4f91-50fd-ab7b-6da1e5b0bc0e</t>
        </is>
      </c>
      <c r="B9431" s="9" t="inlineStr">
        <is>
          <t>2026-06</t>
        </is>
      </c>
      <c r="C9431" s="10" t="n"/>
      <c r="D9431" s="9" t="inlineStr">
        <is>
          <t>Declined</t>
        </is>
      </c>
      <c r="E9431" s="8" t="inlineStr">
        <is>
          <t>Ramona Underwood</t>
        </is>
      </c>
      <c r="F9431" s="11" t="n">
        <v>2010</v>
      </c>
      <c r="G9431" s="8" t="inlineStr">
        <is>
          <t>Maserati</t>
        </is>
      </c>
      <c r="H9431" s="8" t="inlineStr">
        <is>
          <t>GranTurismo</t>
        </is>
      </c>
      <c r="I9431" s="8" t="inlineStr">
        <is>
          <t>W7L6NT1UM76XC90DG</t>
        </is>
      </c>
      <c r="J9431" s="8" t="inlineStr">
        <is>
          <t>02 - Sports / GT</t>
        </is>
      </c>
      <c r="K9431" s="12" t="n">
        <v>680000</v>
      </c>
      <c r="L9431" s="8" t="inlineStr">
        <is>
          <t>Ohio</t>
        </is>
      </c>
      <c r="M9431" s="13" t="n">
        <v>11592.08</v>
      </c>
      <c r="N9431" s="13" t="n"/>
      <c r="O9431" s="8" t="inlineStr">
        <is>
          <t>3 + at-fault claims - 5 yrs</t>
        </is>
      </c>
    </row>
    <row r="9432">
      <c r="A9432" s="8" t="inlineStr">
        <is>
          <t>a7ebbdb1-3f59-5f57-92ff-f9d45e87b2e6</t>
        </is>
      </c>
      <c r="B9432" s="9" t="inlineStr">
        <is>
          <t>2026-06</t>
        </is>
      </c>
      <c r="C9432" s="10" t="n"/>
      <c r="D9432" s="9" t="inlineStr">
        <is>
          <t>Declined</t>
        </is>
      </c>
      <c r="E9432" s="8" t="inlineStr">
        <is>
          <t>Sunniva Nakashima</t>
        </is>
      </c>
      <c r="F9432" s="11" t="n">
        <v>1999</v>
      </c>
      <c r="G9432" s="8" t="inlineStr">
        <is>
          <t>Maserati</t>
        </is>
      </c>
      <c r="H9432" s="8" t="inlineStr">
        <is>
          <t>GranTurismo</t>
        </is>
      </c>
      <c r="I9432" s="8" t="inlineStr">
        <is>
          <t>TXL6RAU4E27ZG5WVW</t>
        </is>
      </c>
      <c r="J9432" s="8" t="inlineStr">
        <is>
          <t>02 - Sports / GT</t>
        </is>
      </c>
      <c r="K9432" s="12" t="n">
        <v>285000</v>
      </c>
      <c r="L9432" s="8" t="inlineStr">
        <is>
          <t>Massachusetts</t>
        </is>
      </c>
      <c r="M9432" s="13" t="n">
        <v>5041.27</v>
      </c>
      <c r="N9432" s="13" t="n"/>
      <c r="O9432" s="8" t="inlineStr">
        <is>
          <t>3 + at-fault claims - 5 yrs</t>
        </is>
      </c>
    </row>
    <row r="9433">
      <c r="A9433" s="8" t="inlineStr">
        <is>
          <t>a7f0d3c5-8912-525e-9fda-33f578c20d16</t>
        </is>
      </c>
      <c r="B9433" s="9" t="inlineStr">
        <is>
          <t>2026-06</t>
        </is>
      </c>
      <c r="C9433" s="10" t="n"/>
      <c r="D9433" s="9" t="inlineStr">
        <is>
          <t>Declined</t>
        </is>
      </c>
      <c r="E9433" s="8" t="inlineStr">
        <is>
          <t>Delphine Montoya</t>
        </is>
      </c>
      <c r="F9433" s="11" t="n">
        <v>2014</v>
      </c>
      <c r="G9433" s="8" t="inlineStr">
        <is>
          <t>Ferrari</t>
        </is>
      </c>
      <c r="H9433" s="8" t="inlineStr">
        <is>
          <t>SF90 Stradale</t>
        </is>
      </c>
      <c r="I9433" s="8" t="inlineStr">
        <is>
          <t>RVJD9CKX4HXPS1JXY</t>
        </is>
      </c>
      <c r="J9433" s="8" t="inlineStr">
        <is>
          <t>03 - Supercar</t>
        </is>
      </c>
      <c r="K9433" s="12" t="n">
        <v>965000</v>
      </c>
      <c r="L9433" s="8" t="inlineStr">
        <is>
          <t>Louisiana</t>
        </is>
      </c>
      <c r="M9433" s="13" t="n">
        <v>20929.58</v>
      </c>
      <c r="N9433" s="13" t="n"/>
      <c r="O9433" s="8" t="inlineStr">
        <is>
          <t>3 + at-fault claims - 5 yrs</t>
        </is>
      </c>
    </row>
    <row r="9434">
      <c r="A9434" s="8" t="inlineStr">
        <is>
          <t>a86eb9f1-de28-5e9b-9080-b68aa6e09f7f</t>
        </is>
      </c>
      <c r="B9434" s="9" t="inlineStr">
        <is>
          <t>2026-06</t>
        </is>
      </c>
      <c r="C9434" s="10" t="n"/>
      <c r="D9434" s="9" t="inlineStr">
        <is>
          <t>Declined</t>
        </is>
      </c>
      <c r="E9434" s="8" t="inlineStr">
        <is>
          <t>Saoirse Fairweather</t>
        </is>
      </c>
      <c r="F9434" s="11" t="n">
        <v>2009</v>
      </c>
      <c r="G9434" s="8" t="inlineStr">
        <is>
          <t>BMW</t>
        </is>
      </c>
      <c r="H9434" s="8" t="inlineStr">
        <is>
          <t>M8 Competition</t>
        </is>
      </c>
      <c r="I9434" s="8" t="inlineStr">
        <is>
          <t>15K4LZRU6PB10PF6X</t>
        </is>
      </c>
      <c r="J9434" s="8" t="inlineStr">
        <is>
          <t>02 - Sports / GT</t>
        </is>
      </c>
      <c r="K9434" s="12" t="n">
        <v>335000</v>
      </c>
      <c r="L9434" s="8" t="inlineStr">
        <is>
          <t>Missouri</t>
        </is>
      </c>
      <c r="M9434" s="13" t="n">
        <v>5025</v>
      </c>
      <c r="N9434" s="13" t="n"/>
      <c r="O9434" s="8" t="inlineStr">
        <is>
          <t>3 + at-fault claims - 5 yrs</t>
        </is>
      </c>
    </row>
    <row r="9435">
      <c r="A9435" s="8" t="inlineStr">
        <is>
          <t>aded9324-6f91-52c5-b122-50a4dde777c9</t>
        </is>
      </c>
      <c r="B9435" s="9" t="inlineStr">
        <is>
          <t>2026-06</t>
        </is>
      </c>
      <c r="C9435" s="10" t="n"/>
      <c r="D9435" s="9" t="inlineStr">
        <is>
          <t>Referred</t>
        </is>
      </c>
      <c r="E9435" s="8" t="inlineStr">
        <is>
          <t>Everett Okonkwo</t>
        </is>
      </c>
      <c r="F9435" s="11" t="n">
        <v>1964</v>
      </c>
      <c r="G9435" s="8" t="inlineStr">
        <is>
          <t>McLaren</t>
        </is>
      </c>
      <c r="H9435" s="8" t="inlineStr">
        <is>
          <t>750S</t>
        </is>
      </c>
      <c r="I9435" s="8" t="inlineStr">
        <is>
          <t>1KLEW7DGX233SU8H6</t>
        </is>
      </c>
      <c r="J9435" s="8" t="inlineStr">
        <is>
          <t>03 - Supercar</t>
        </is>
      </c>
      <c r="K9435" s="12" t="n">
        <v>430000</v>
      </c>
      <c r="L9435" s="8" t="inlineStr">
        <is>
          <t>Washington</t>
        </is>
      </c>
      <c r="M9435" s="13" t="n">
        <v>8956.98</v>
      </c>
      <c r="N9435" s="13" t="n"/>
      <c r="O9435" s="8" t="inlineStr">
        <is>
          <t>1 at-fault claim over $100k</t>
        </is>
      </c>
    </row>
    <row r="9436">
      <c r="A9436" s="8" t="inlineStr">
        <is>
          <t>ae5561c6-8521-5a7f-95ee-4877d648f231</t>
        </is>
      </c>
      <c r="B9436" s="9" t="inlineStr">
        <is>
          <t>2026-06</t>
        </is>
      </c>
      <c r="C9436" s="10" t="n"/>
      <c r="D9436" s="9" t="inlineStr">
        <is>
          <t>Declined</t>
        </is>
      </c>
      <c r="E9436" s="8" t="inlineStr">
        <is>
          <t>Desmond Delacroix</t>
        </is>
      </c>
      <c r="F9436" s="11" t="n">
        <v>2005</v>
      </c>
      <c r="G9436" s="8" t="inlineStr">
        <is>
          <t>Aston Martin</t>
        </is>
      </c>
      <c r="H9436" s="8" t="inlineStr">
        <is>
          <t>DB5</t>
        </is>
      </c>
      <c r="I9436" s="8" t="inlineStr">
        <is>
          <t>HXEESN14HTR975CMG</t>
        </is>
      </c>
      <c r="J9436" s="8" t="inlineStr">
        <is>
          <t>07 - Post-War Classic (1946-1972)</t>
        </is>
      </c>
      <c r="K9436" s="12" t="n">
        <v>925000</v>
      </c>
      <c r="L9436" s="8" t="inlineStr">
        <is>
          <t>California</t>
        </is>
      </c>
      <c r="M9436" s="13" t="n">
        <v>10131.37</v>
      </c>
      <c r="N9436" s="13" t="n"/>
      <c r="O9436" s="8" t="inlineStr">
        <is>
          <t>3 + at-fault claims - 5 yrs</t>
        </is>
      </c>
    </row>
    <row r="9437">
      <c r="A9437" s="8" t="inlineStr">
        <is>
          <t>afba486b-5018-522f-9314-31f47083633c</t>
        </is>
      </c>
      <c r="B9437" s="9" t="inlineStr">
        <is>
          <t>2026-06</t>
        </is>
      </c>
      <c r="C9437" s="10" t="n"/>
      <c r="D9437" s="9" t="inlineStr">
        <is>
          <t>Declined</t>
        </is>
      </c>
      <c r="E9437" s="8" t="inlineStr">
        <is>
          <t>Lorenzo Rourke</t>
        </is>
      </c>
      <c r="F9437" s="11" t="n">
        <v>1968</v>
      </c>
      <c r="G9437" s="8" t="inlineStr">
        <is>
          <t>Porsche</t>
        </is>
      </c>
      <c r="H9437" s="8" t="inlineStr">
        <is>
          <t>911 Turbo S</t>
        </is>
      </c>
      <c r="I9437" s="8" t="inlineStr">
        <is>
          <t>P8YBF9ZNPJ1632ZS8</t>
        </is>
      </c>
      <c r="J9437" s="8" t="inlineStr">
        <is>
          <t>02 - Sports / GT</t>
        </is>
      </c>
      <c r="K9437" s="12" t="n">
        <v>320000</v>
      </c>
      <c r="L9437" s="8" t="inlineStr">
        <is>
          <t>New York</t>
        </is>
      </c>
      <c r="M9437" s="13" t="n">
        <v>5796.23</v>
      </c>
      <c r="N9437" s="13" t="n"/>
      <c r="O9437" s="8" t="inlineStr">
        <is>
          <t>3 + at-fault claims - 5 yrs</t>
        </is>
      </c>
    </row>
    <row r="9438">
      <c r="A9438" s="8" t="inlineStr">
        <is>
          <t>affd1e51-319a-5533-aa8b-63a6d43313fe</t>
        </is>
      </c>
      <c r="B9438" s="9" t="inlineStr">
        <is>
          <t>2026-06</t>
        </is>
      </c>
      <c r="C9438" s="10" t="n"/>
      <c r="D9438" s="9" t="inlineStr">
        <is>
          <t>Declined</t>
        </is>
      </c>
      <c r="E9438" s="8" t="inlineStr">
        <is>
          <t>Leopold Underwood</t>
        </is>
      </c>
      <c r="F9438" s="11" t="n">
        <v>2016</v>
      </c>
      <c r="G9438" s="8" t="inlineStr">
        <is>
          <t>Mercedes-Benz</t>
        </is>
      </c>
      <c r="H9438" s="8" t="inlineStr">
        <is>
          <t>AMG GT</t>
        </is>
      </c>
      <c r="I9438" s="8" t="inlineStr">
        <is>
          <t>XRJU3WS9Z6XTDEZ24</t>
        </is>
      </c>
      <c r="J9438" s="8" t="inlineStr">
        <is>
          <t>02 - Sports / GT</t>
        </is>
      </c>
      <c r="K9438" s="12" t="n">
        <v>1575000</v>
      </c>
      <c r="L9438" s="8" t="inlineStr">
        <is>
          <t>Florida</t>
        </is>
      </c>
      <c r="M9438" s="13" t="n">
        <v>23208.96</v>
      </c>
      <c r="N9438" s="13" t="n"/>
      <c r="O9438" s="8" t="inlineStr">
        <is>
          <t>3 + at-fault claims - 5 yrs</t>
        </is>
      </c>
    </row>
    <row r="9439">
      <c r="A9439" s="8" t="inlineStr">
        <is>
          <t>b151c21c-d207-51e7-8b88-d5d13deaba95</t>
        </is>
      </c>
      <c r="B9439" s="9" t="inlineStr">
        <is>
          <t>2026-06</t>
        </is>
      </c>
      <c r="C9439" s="10" t="n"/>
      <c r="D9439" s="9" t="inlineStr">
        <is>
          <t>Referred</t>
        </is>
      </c>
      <c r="E9439" s="8" t="inlineStr">
        <is>
          <t>Leopold Thistlewood</t>
        </is>
      </c>
      <c r="F9439" s="11" t="n">
        <v>1978</v>
      </c>
      <c r="G9439" s="8" t="inlineStr">
        <is>
          <t>Aston Martin</t>
        </is>
      </c>
      <c r="H9439" s="8" t="inlineStr">
        <is>
          <t>DB12</t>
        </is>
      </c>
      <c r="I9439" s="8" t="inlineStr">
        <is>
          <t>RRJX1H84SDWXNGYL7</t>
        </is>
      </c>
      <c r="J9439" s="8" t="inlineStr">
        <is>
          <t>02 - Sports / GT</t>
        </is>
      </c>
      <c r="K9439" s="12" t="n">
        <v>235000</v>
      </c>
      <c r="L9439" s="8" t="inlineStr">
        <is>
          <t>Utah</t>
        </is>
      </c>
      <c r="M9439" s="13" t="n">
        <v>5506.98</v>
      </c>
      <c r="N9439" s="13" t="n"/>
      <c r="O9439" s="8" t="inlineStr">
        <is>
          <t>1 theft / total loss claim</t>
        </is>
      </c>
    </row>
    <row r="9440">
      <c r="A9440" s="8" t="inlineStr">
        <is>
          <t>b2211527-702c-5818-a87a-a45fcfbe14a8</t>
        </is>
      </c>
      <c r="B9440" s="9" t="inlineStr">
        <is>
          <t>2026-06</t>
        </is>
      </c>
      <c r="C9440" s="10" t="n"/>
      <c r="D9440" s="9" t="inlineStr">
        <is>
          <t>Declined</t>
        </is>
      </c>
      <c r="E9440" s="8" t="inlineStr">
        <is>
          <t>Everett Kingsford</t>
        </is>
      </c>
      <c r="F9440" s="11" t="n">
        <v>1955</v>
      </c>
      <c r="G9440" s="8" t="inlineStr">
        <is>
          <t>Bentley</t>
        </is>
      </c>
      <c r="H9440" s="8" t="inlineStr">
        <is>
          <t>Continental GT</t>
        </is>
      </c>
      <c r="I9440" s="8" t="inlineStr">
        <is>
          <t>ZDJH28W5GZ0YNR0RE</t>
        </is>
      </c>
      <c r="J9440" s="8" t="inlineStr">
        <is>
          <t>02 - Sports / GT</t>
        </is>
      </c>
      <c r="K9440" s="12" t="n">
        <v>340000</v>
      </c>
      <c r="L9440" s="8" t="inlineStr">
        <is>
          <t>South Carolina</t>
        </is>
      </c>
      <c r="M9440" s="13" t="n">
        <v>5966.04</v>
      </c>
      <c r="N9440" s="13" t="n"/>
      <c r="O9440" s="8" t="inlineStr">
        <is>
          <t>3 + at-fault claims - 5 yrs</t>
        </is>
      </c>
    </row>
    <row r="9441">
      <c r="A9441" s="8" t="inlineStr">
        <is>
          <t>b259505e-ca84-5504-8e51-b3d4b375e13f</t>
        </is>
      </c>
      <c r="B9441" s="9" t="inlineStr">
        <is>
          <t>2026-06</t>
        </is>
      </c>
      <c r="C9441" s="10" t="n"/>
      <c r="D9441" s="9" t="inlineStr">
        <is>
          <t>Declined</t>
        </is>
      </c>
      <c r="E9441" s="8" t="inlineStr">
        <is>
          <t>Desmond Fairweather</t>
        </is>
      </c>
      <c r="F9441" s="11" t="n">
        <v>1986</v>
      </c>
      <c r="G9441" s="8" t="inlineStr">
        <is>
          <t>McLaren</t>
        </is>
      </c>
      <c r="H9441" s="8" t="inlineStr">
        <is>
          <t>750S</t>
        </is>
      </c>
      <c r="I9441" s="8" t="inlineStr">
        <is>
          <t>CW18LNHWMWSP054EJ</t>
        </is>
      </c>
      <c r="J9441" s="8" t="inlineStr">
        <is>
          <t>03 - Supercar</t>
        </is>
      </c>
      <c r="K9441" s="12" t="n">
        <v>1950000</v>
      </c>
      <c r="L9441" s="8" t="inlineStr">
        <is>
          <t>Ohio</t>
        </is>
      </c>
      <c r="M9441" s="13" t="n">
        <v>40913.21</v>
      </c>
      <c r="N9441" s="13" t="n"/>
      <c r="O9441" s="8" t="inlineStr">
        <is>
          <t>3 + at-fault claims - 5 yrs</t>
        </is>
      </c>
    </row>
    <row r="9442">
      <c r="A9442" s="8" t="inlineStr">
        <is>
          <t>b2ce57fc-9088-5ff9-806e-dda8a4fe9d69</t>
        </is>
      </c>
      <c r="B9442" s="9" t="inlineStr">
        <is>
          <t>2026-06</t>
        </is>
      </c>
      <c r="C9442" s="10" t="n"/>
      <c r="D9442" s="9" t="inlineStr">
        <is>
          <t>Declined</t>
        </is>
      </c>
      <c r="E9442" s="8" t="inlineStr">
        <is>
          <t>Fenwick Merriweather</t>
        </is>
      </c>
      <c r="F9442" s="11" t="n">
        <v>2013</v>
      </c>
      <c r="G9442" s="8" t="inlineStr">
        <is>
          <t>Maserati</t>
        </is>
      </c>
      <c r="H9442" s="8" t="inlineStr">
        <is>
          <t>GranTurismo</t>
        </is>
      </c>
      <c r="I9442" s="8" t="inlineStr">
        <is>
          <t>CBT716K51RG25P5KY</t>
        </is>
      </c>
      <c r="J9442" s="8" t="inlineStr">
        <is>
          <t>02 - Sports / GT</t>
        </is>
      </c>
      <c r="K9442" s="12" t="n">
        <v>445000</v>
      </c>
      <c r="L9442" s="8" t="inlineStr">
        <is>
          <t>Arizona</t>
        </is>
      </c>
      <c r="M9442" s="13" t="n">
        <v>6360.14</v>
      </c>
      <c r="N9442" s="13" t="n"/>
      <c r="O9442" s="8" t="inlineStr">
        <is>
          <t>3 + at-fault claims - 5 yrs</t>
        </is>
      </c>
    </row>
    <row r="9443">
      <c r="A9443" s="8" t="inlineStr">
        <is>
          <t>b333e967-5688-580c-acf3-d081ffb046f3</t>
        </is>
      </c>
      <c r="B9443" s="9" t="inlineStr">
        <is>
          <t>2026-06</t>
        </is>
      </c>
      <c r="C9443" s="10" t="n"/>
      <c r="D9443" s="9" t="inlineStr">
        <is>
          <t>Declined</t>
        </is>
      </c>
      <c r="E9443" s="8" t="inlineStr">
        <is>
          <t>Lorenzo Harrington</t>
        </is>
      </c>
      <c r="F9443" s="11" t="n">
        <v>1995</v>
      </c>
      <c r="G9443" s="8" t="inlineStr">
        <is>
          <t>BMW</t>
        </is>
      </c>
      <c r="H9443" s="8" t="inlineStr">
        <is>
          <t>M8 Competition</t>
        </is>
      </c>
      <c r="I9443" s="8" t="inlineStr">
        <is>
          <t>2DSAG02T4CT4GDH2Y</t>
        </is>
      </c>
      <c r="J9443" s="8" t="inlineStr">
        <is>
          <t>02 - Sports / GT</t>
        </is>
      </c>
      <c r="K9443" s="12" t="n">
        <v>645000</v>
      </c>
      <c r="L9443" s="8" t="inlineStr">
        <is>
          <t>Nebraska</t>
        </is>
      </c>
      <c r="M9443" s="13" t="n">
        <v>10283.49</v>
      </c>
      <c r="N9443" s="13" t="n"/>
      <c r="O9443" s="8" t="inlineStr">
        <is>
          <t>3 + at-fault claims - 5 yrs</t>
        </is>
      </c>
    </row>
    <row r="9444">
      <c r="A9444" s="8" t="inlineStr">
        <is>
          <t>b3b8ad6c-6fde-5142-ac9d-20cd732f1688</t>
        </is>
      </c>
      <c r="B9444" s="9" t="inlineStr">
        <is>
          <t>2026-06</t>
        </is>
      </c>
      <c r="C9444" s="10" t="n"/>
      <c r="D9444" s="9" t="inlineStr">
        <is>
          <t>Declined</t>
        </is>
      </c>
      <c r="E9444" s="8" t="inlineStr">
        <is>
          <t>Emiliano Fairweather</t>
        </is>
      </c>
      <c r="F9444" s="11" t="n">
        <v>1982</v>
      </c>
      <c r="G9444" s="8" t="inlineStr">
        <is>
          <t>Bentley</t>
        </is>
      </c>
      <c r="H9444" s="8" t="inlineStr">
        <is>
          <t>Continental GT</t>
        </is>
      </c>
      <c r="I9444" s="8" t="inlineStr">
        <is>
          <t>YNYF2SV3VZF5BRC2T</t>
        </is>
      </c>
      <c r="J9444" s="8" t="inlineStr">
        <is>
          <t>02 - Sports / GT</t>
        </is>
      </c>
      <c r="K9444" s="12" t="n">
        <v>415000</v>
      </c>
      <c r="L9444" s="8" t="inlineStr">
        <is>
          <t>Louisiana</t>
        </is>
      </c>
      <c r="M9444" s="13" t="n">
        <v>7105.9</v>
      </c>
      <c r="N9444" s="13" t="n"/>
      <c r="O9444" s="8" t="inlineStr">
        <is>
          <t>3 + at-fault claims - 5 yrs</t>
        </is>
      </c>
    </row>
    <row r="9445">
      <c r="A9445" s="8" t="inlineStr">
        <is>
          <t>b5398234-3567-5101-8a70-dd4b1a31afe9</t>
        </is>
      </c>
      <c r="B9445" s="9" t="inlineStr">
        <is>
          <t>2026-06</t>
        </is>
      </c>
      <c r="C9445" s="10" t="n"/>
      <c r="D9445" s="9" t="inlineStr">
        <is>
          <t>Declined</t>
        </is>
      </c>
      <c r="E9445" s="8" t="inlineStr">
        <is>
          <t>Ingrid Thistlewood</t>
        </is>
      </c>
      <c r="F9445" s="11" t="n">
        <v>1962</v>
      </c>
      <c r="G9445" s="8" t="inlineStr">
        <is>
          <t>Aston Martin</t>
        </is>
      </c>
      <c r="H9445" s="8" t="inlineStr">
        <is>
          <t>DB12</t>
        </is>
      </c>
      <c r="I9445" s="8" t="inlineStr">
        <is>
          <t>JG6DVREU275YJ547Z</t>
        </is>
      </c>
      <c r="J9445" s="8" t="inlineStr">
        <is>
          <t>02 - Sports / GT</t>
        </is>
      </c>
      <c r="K9445" s="12" t="n">
        <v>445000</v>
      </c>
      <c r="L9445" s="8" t="inlineStr">
        <is>
          <t>Oklahoma</t>
        </is>
      </c>
      <c r="M9445" s="13" t="n">
        <v>7934.43</v>
      </c>
      <c r="N9445" s="13" t="n"/>
      <c r="O9445" s="8" t="inlineStr">
        <is>
          <t>3 + at-fault claims - 5 yrs</t>
        </is>
      </c>
    </row>
    <row r="9446">
      <c r="A9446" s="8" t="inlineStr">
        <is>
          <t>b64e5650-6538-5fb1-b883-0f25453eeb96</t>
        </is>
      </c>
      <c r="B9446" s="9" t="inlineStr">
        <is>
          <t>2026-06</t>
        </is>
      </c>
      <c r="C9446" s="10" t="n"/>
      <c r="D9446" s="9" t="inlineStr">
        <is>
          <t>Declined</t>
        </is>
      </c>
      <c r="E9446" s="8" t="inlineStr">
        <is>
          <t>Desmond Montoya</t>
        </is>
      </c>
      <c r="F9446" s="11" t="n">
        <v>1997</v>
      </c>
      <c r="G9446" s="8" t="inlineStr">
        <is>
          <t>Mercedes-Benz</t>
        </is>
      </c>
      <c r="H9446" s="8" t="inlineStr">
        <is>
          <t>AMG GT</t>
        </is>
      </c>
      <c r="I9446" s="8" t="inlineStr">
        <is>
          <t>T6ALGR3669VN893ER</t>
        </is>
      </c>
      <c r="J9446" s="8" t="inlineStr">
        <is>
          <t>02 - Sports / GT</t>
        </is>
      </c>
      <c r="K9446" s="12" t="n">
        <v>1390000</v>
      </c>
      <c r="L9446" s="8" t="inlineStr">
        <is>
          <t>New York</t>
        </is>
      </c>
      <c r="M9446" s="13" t="n">
        <v>18463.4</v>
      </c>
      <c r="N9446" s="13" t="n"/>
      <c r="O9446" s="8" t="inlineStr">
        <is>
          <t>3 + at-fault claims - 5 yrs</t>
        </is>
      </c>
    </row>
    <row r="9447">
      <c r="A9447" s="8" t="inlineStr">
        <is>
          <t>b907df7f-21d3-52ac-8260-a3f19f142b77</t>
        </is>
      </c>
      <c r="B9447" s="9" t="inlineStr">
        <is>
          <t>2026-06</t>
        </is>
      </c>
      <c r="C9447" s="10" t="n"/>
      <c r="D9447" s="9" t="inlineStr">
        <is>
          <t>Declined</t>
        </is>
      </c>
      <c r="E9447" s="8" t="inlineStr">
        <is>
          <t>Callum Whitlock</t>
        </is>
      </c>
      <c r="F9447" s="11" t="n">
        <v>1989</v>
      </c>
      <c r="G9447" s="8" t="inlineStr">
        <is>
          <t>Ferrari</t>
        </is>
      </c>
      <c r="H9447" s="8" t="inlineStr">
        <is>
          <t>SF90 Stradale</t>
        </is>
      </c>
      <c r="I9447" s="8" t="inlineStr">
        <is>
          <t>6CHV107RVNNAKMM29</t>
        </is>
      </c>
      <c r="J9447" s="8" t="inlineStr">
        <is>
          <t>03 - Supercar</t>
        </is>
      </c>
      <c r="K9447" s="12" t="n">
        <v>1185000</v>
      </c>
      <c r="L9447" s="8" t="inlineStr">
        <is>
          <t>New York</t>
        </is>
      </c>
      <c r="M9447" s="13" t="n">
        <v>22895.09</v>
      </c>
      <c r="N9447" s="13" t="n"/>
      <c r="O9447" s="8" t="inlineStr">
        <is>
          <t>3 + at-fault claims - 5 yrs</t>
        </is>
      </c>
    </row>
    <row r="9448">
      <c r="A9448" s="8" t="inlineStr">
        <is>
          <t>bbbcaaf7-881d-5ac1-ac26-fc3b45798af6</t>
        </is>
      </c>
      <c r="B9448" s="9" t="inlineStr">
        <is>
          <t>2026-06</t>
        </is>
      </c>
      <c r="C9448" s="10" t="n"/>
      <c r="D9448" s="9" t="inlineStr">
        <is>
          <t>Referred</t>
        </is>
      </c>
      <c r="E9448" s="8" t="inlineStr">
        <is>
          <t>Ottilie Pennington</t>
        </is>
      </c>
      <c r="F9448" s="11" t="n">
        <v>1965</v>
      </c>
      <c r="G9448" s="8" t="inlineStr">
        <is>
          <t>Mercedes-Benz</t>
        </is>
      </c>
      <c r="H9448" s="8" t="inlineStr">
        <is>
          <t>AMG GT</t>
        </is>
      </c>
      <c r="I9448" s="8" t="inlineStr">
        <is>
          <t>0VUSHUCHUAM0YM3YN</t>
        </is>
      </c>
      <c r="J9448" s="8" t="inlineStr">
        <is>
          <t>02 - Sports / GT</t>
        </is>
      </c>
      <c r="K9448" s="12" t="n">
        <v>765000</v>
      </c>
      <c r="L9448" s="8" t="inlineStr">
        <is>
          <t>Montana</t>
        </is>
      </c>
      <c r="M9448" s="13" t="n">
        <v>8725.33</v>
      </c>
      <c r="N9448" s="13" t="n"/>
      <c r="O9448" s="8" t="inlineStr">
        <is>
          <t>1 at-fault claim over $100k</t>
        </is>
      </c>
    </row>
    <row r="9449">
      <c r="A9449" s="8" t="inlineStr">
        <is>
          <t>bd050c01-cc98-53c5-b9ad-05e7b82fecfa</t>
        </is>
      </c>
      <c r="B9449" s="9" t="inlineStr">
        <is>
          <t>2026-06</t>
        </is>
      </c>
      <c r="C9449" s="10" t="n"/>
      <c r="D9449" s="9" t="inlineStr">
        <is>
          <t>Declined</t>
        </is>
      </c>
      <c r="E9449" s="8" t="inlineStr">
        <is>
          <t>Ottilie Bellandi</t>
        </is>
      </c>
      <c r="F9449" s="11" t="n">
        <v>2022</v>
      </c>
      <c r="G9449" s="8" t="inlineStr">
        <is>
          <t>Aston Martin</t>
        </is>
      </c>
      <c r="H9449" s="8" t="inlineStr">
        <is>
          <t>DB12</t>
        </is>
      </c>
      <c r="I9449" s="8" t="inlineStr">
        <is>
          <t>BFLVH7938AZF8NNL0</t>
        </is>
      </c>
      <c r="J9449" s="8" t="inlineStr">
        <is>
          <t>02 - Sports / GT</t>
        </is>
      </c>
      <c r="K9449" s="12" t="n">
        <v>175000</v>
      </c>
      <c r="L9449" s="8" t="inlineStr">
        <is>
          <t>Oregon</t>
        </is>
      </c>
      <c r="M9449" s="13" t="n">
        <v>3432.64</v>
      </c>
      <c r="N9449" s="13" t="n"/>
      <c r="O9449" s="8" t="inlineStr">
        <is>
          <t>3 + at-fault claims - 5 yrs</t>
        </is>
      </c>
    </row>
    <row r="9450">
      <c r="A9450" s="8" t="inlineStr">
        <is>
          <t>bd0ad2e7-8745-503e-9ce1-e8fb010c4a65</t>
        </is>
      </c>
      <c r="B9450" s="9" t="inlineStr">
        <is>
          <t>2026-06</t>
        </is>
      </c>
      <c r="C9450" s="10" t="n"/>
      <c r="D9450" s="9" t="inlineStr">
        <is>
          <t>Referred</t>
        </is>
      </c>
      <c r="E9450" s="8" t="inlineStr">
        <is>
          <t>Horace Harrington</t>
        </is>
      </c>
      <c r="F9450" s="11" t="n">
        <v>1985</v>
      </c>
      <c r="G9450" s="8" t="inlineStr">
        <is>
          <t>Ferrari</t>
        </is>
      </c>
      <c r="H9450" s="8" t="inlineStr">
        <is>
          <t>SF90 Stradale</t>
        </is>
      </c>
      <c r="I9450" s="8" t="inlineStr">
        <is>
          <t>2BV94YPVF4VKWYMH0</t>
        </is>
      </c>
      <c r="J9450" s="8" t="inlineStr">
        <is>
          <t>03 - Supercar</t>
        </is>
      </c>
      <c r="K9450" s="12" t="n">
        <v>1950000</v>
      </c>
      <c r="L9450" s="8" t="inlineStr">
        <is>
          <t>Oklahoma</t>
        </is>
      </c>
      <c r="M9450" s="13" t="n">
        <v>37086.79</v>
      </c>
      <c r="N9450" s="13" t="n"/>
      <c r="O9450" s="8" t="inlineStr">
        <is>
          <t>1 theft / total loss claim</t>
        </is>
      </c>
    </row>
    <row r="9451">
      <c r="A9451" s="8" t="inlineStr">
        <is>
          <t>bd9a8be7-bedf-5ea5-92a7-dc6ed21fb78f</t>
        </is>
      </c>
      <c r="B9451" s="9" t="inlineStr">
        <is>
          <t>2026-06</t>
        </is>
      </c>
      <c r="C9451" s="10" t="n"/>
      <c r="D9451" s="9" t="inlineStr">
        <is>
          <t>Declined</t>
        </is>
      </c>
      <c r="E9451" s="8" t="inlineStr">
        <is>
          <t>Mireille Bellandi</t>
        </is>
      </c>
      <c r="F9451" s="11" t="n">
        <v>1994</v>
      </c>
      <c r="G9451" s="8" t="inlineStr">
        <is>
          <t>BMW</t>
        </is>
      </c>
      <c r="H9451" s="8" t="inlineStr">
        <is>
          <t>M8 Competition</t>
        </is>
      </c>
      <c r="I9451" s="8" t="inlineStr">
        <is>
          <t>K9AGJL7N2U4CWZSGG</t>
        </is>
      </c>
      <c r="J9451" s="8" t="inlineStr">
        <is>
          <t>02 - Sports / GT</t>
        </is>
      </c>
      <c r="K9451" s="12" t="n">
        <v>1600000</v>
      </c>
      <c r="L9451" s="8" t="inlineStr">
        <is>
          <t>Missouri</t>
        </is>
      </c>
      <c r="M9451" s="13" t="n">
        <v>17600</v>
      </c>
      <c r="N9451" s="13" t="n"/>
      <c r="O9451" s="8" t="inlineStr">
        <is>
          <t>3 + at-fault claims - 5 yrs</t>
        </is>
      </c>
    </row>
    <row r="9452">
      <c r="A9452" s="8" t="inlineStr">
        <is>
          <t>bef6c6c7-877e-51c2-b925-282db2036aaf</t>
        </is>
      </c>
      <c r="B9452" s="9" t="inlineStr">
        <is>
          <t>2026-06</t>
        </is>
      </c>
      <c r="C9452" s="10" t="n"/>
      <c r="D9452" s="9" t="inlineStr">
        <is>
          <t>Referred</t>
        </is>
      </c>
      <c r="E9452" s="8" t="inlineStr">
        <is>
          <t>Priya Whitlock</t>
        </is>
      </c>
      <c r="F9452" s="11" t="n">
        <v>2017</v>
      </c>
      <c r="G9452" s="8" t="inlineStr">
        <is>
          <t>Mercedes-Benz</t>
        </is>
      </c>
      <c r="H9452" s="8" t="inlineStr">
        <is>
          <t>AMG GT</t>
        </is>
      </c>
      <c r="I9452" s="8" t="inlineStr">
        <is>
          <t>9JLUAGBCGSXG7STKB</t>
        </is>
      </c>
      <c r="J9452" s="8" t="inlineStr">
        <is>
          <t>02 - Sports / GT</t>
        </is>
      </c>
      <c r="K9452" s="12" t="n">
        <v>300000</v>
      </c>
      <c r="L9452" s="8" t="inlineStr">
        <is>
          <t>Texas</t>
        </is>
      </c>
      <c r="M9452" s="13" t="n">
        <v>4882.08</v>
      </c>
      <c r="N9452" s="13" t="n"/>
      <c r="O9452" s="8" t="inlineStr">
        <is>
          <t>1 at-fault claim over $100k</t>
        </is>
      </c>
    </row>
    <row r="9453">
      <c r="A9453" s="8" t="inlineStr">
        <is>
          <t>bf729828-1aa1-51c6-96d3-9fbc06d1f6b6</t>
        </is>
      </c>
      <c r="B9453" s="9" t="inlineStr">
        <is>
          <t>2026-06</t>
        </is>
      </c>
      <c r="C9453" s="10" t="n"/>
      <c r="D9453" s="9" t="inlineStr">
        <is>
          <t>Declined</t>
        </is>
      </c>
      <c r="E9453" s="8" t="inlineStr">
        <is>
          <t>Fitzgerald Fairweather</t>
        </is>
      </c>
      <c r="F9453" s="11" t="n">
        <v>1963</v>
      </c>
      <c r="G9453" s="8" t="inlineStr">
        <is>
          <t>Ferrari</t>
        </is>
      </c>
      <c r="H9453" s="8" t="inlineStr">
        <is>
          <t>296 GTB</t>
        </is>
      </c>
      <c r="I9453" s="8" t="inlineStr">
        <is>
          <t>NSBES2RDPF6FP7WW0</t>
        </is>
      </c>
      <c r="J9453" s="8" t="inlineStr">
        <is>
          <t>03 - Supercar</t>
        </is>
      </c>
      <c r="K9453" s="12" t="n">
        <v>595000</v>
      </c>
      <c r="L9453" s="8" t="inlineStr">
        <is>
          <t>Texas</t>
        </is>
      </c>
      <c r="M9453" s="13" t="n">
        <v>12264.86</v>
      </c>
      <c r="N9453" s="13" t="n"/>
      <c r="O9453" s="8" t="inlineStr">
        <is>
          <t>3 + at-fault claims - 5 yrs</t>
        </is>
      </c>
    </row>
    <row r="9454">
      <c r="A9454" s="8" t="inlineStr">
        <is>
          <t>bf868115-070a-5a2b-90c7-1b1f40321951</t>
        </is>
      </c>
      <c r="B9454" s="9" t="inlineStr">
        <is>
          <t>2026-06</t>
        </is>
      </c>
      <c r="C9454" s="10" t="n"/>
      <c r="D9454" s="9" t="inlineStr">
        <is>
          <t>Referred</t>
        </is>
      </c>
      <c r="E9454" s="8" t="inlineStr">
        <is>
          <t>Callum Delacroix</t>
        </is>
      </c>
      <c r="F9454" s="11" t="n">
        <v>1993</v>
      </c>
      <c r="G9454" s="8" t="inlineStr">
        <is>
          <t>Mercedes-Benz</t>
        </is>
      </c>
      <c r="H9454" s="8" t="inlineStr">
        <is>
          <t>AMG GT</t>
        </is>
      </c>
      <c r="I9454" s="8" t="inlineStr">
        <is>
          <t>ATW9SBC98PHVCYR3J</t>
        </is>
      </c>
      <c r="J9454" s="8" t="inlineStr">
        <is>
          <t>02 - Sports / GT</t>
        </is>
      </c>
      <c r="K9454" s="12" t="n">
        <v>480000</v>
      </c>
      <c r="L9454" s="8" t="inlineStr">
        <is>
          <t>Connecticut</t>
        </is>
      </c>
      <c r="M9454" s="13" t="n">
        <v>7607.55</v>
      </c>
      <c r="N9454" s="13" t="n"/>
      <c r="O9454" s="8" t="inlineStr">
        <is>
          <t>Prior carrier non-renewal / cancellation</t>
        </is>
      </c>
    </row>
    <row r="9455">
      <c r="A9455" s="8" t="inlineStr">
        <is>
          <t>c035d419-5a85-5157-89d0-cca8e188bc30</t>
        </is>
      </c>
      <c r="B9455" s="9" t="inlineStr">
        <is>
          <t>2026-06</t>
        </is>
      </c>
      <c r="C9455" s="10" t="n"/>
      <c r="D9455" s="9" t="inlineStr">
        <is>
          <t>Declined</t>
        </is>
      </c>
      <c r="E9455" s="8" t="inlineStr">
        <is>
          <t>Callum Blackwood</t>
        </is>
      </c>
      <c r="F9455" s="11" t="n">
        <v>2007</v>
      </c>
      <c r="G9455" s="8" t="inlineStr">
        <is>
          <t>Maserati</t>
        </is>
      </c>
      <c r="H9455" s="8" t="inlineStr">
        <is>
          <t>GranTurismo</t>
        </is>
      </c>
      <c r="I9455" s="8" t="inlineStr">
        <is>
          <t>MJG0WB9CAW4CCAAJD</t>
        </is>
      </c>
      <c r="J9455" s="8" t="inlineStr">
        <is>
          <t>02 - Sports / GT</t>
        </is>
      </c>
      <c r="K9455" s="12" t="n">
        <v>280000</v>
      </c>
      <c r="L9455" s="8" t="inlineStr">
        <is>
          <t>Colorado</t>
        </is>
      </c>
      <c r="M9455" s="13" t="n">
        <v>4358.49</v>
      </c>
      <c r="N9455" s="13" t="n"/>
      <c r="O9455" s="8" t="inlineStr">
        <is>
          <t>3 + at-fault claims - 5 yrs</t>
        </is>
      </c>
    </row>
    <row r="9456">
      <c r="A9456" s="8" t="inlineStr">
        <is>
          <t>c1610d53-7c2c-5a1b-926a-9b35c6252050</t>
        </is>
      </c>
      <c r="B9456" s="9" t="inlineStr">
        <is>
          <t>2026-06</t>
        </is>
      </c>
      <c r="C9456" s="10" t="n"/>
      <c r="D9456" s="9" t="inlineStr">
        <is>
          <t>Declined</t>
        </is>
      </c>
      <c r="E9456" s="8" t="inlineStr">
        <is>
          <t>Ottilie Okonkwo</t>
        </is>
      </c>
      <c r="F9456" s="11" t="n">
        <v>2015</v>
      </c>
      <c r="G9456" s="8" t="inlineStr">
        <is>
          <t>Lamborghini</t>
        </is>
      </c>
      <c r="H9456" s="8" t="inlineStr">
        <is>
          <t>Huracan EVO</t>
        </is>
      </c>
      <c r="I9456" s="8" t="inlineStr">
        <is>
          <t>PPV56FH8KYHC9WX7J</t>
        </is>
      </c>
      <c r="J9456" s="8" t="inlineStr">
        <is>
          <t>03 - Supercar</t>
        </is>
      </c>
      <c r="K9456" s="12" t="n">
        <v>1265000</v>
      </c>
      <c r="L9456" s="8" t="inlineStr">
        <is>
          <t>Colorado</t>
        </is>
      </c>
      <c r="M9456" s="13" t="n">
        <v>21003.77</v>
      </c>
      <c r="N9456" s="13" t="n"/>
      <c r="O9456" s="8" t="inlineStr">
        <is>
          <t>3 + at-fault claims - 5 yrs</t>
        </is>
      </c>
    </row>
    <row r="9457">
      <c r="A9457" s="8" t="inlineStr">
        <is>
          <t>c1fb508b-3018-59af-849e-6ef22bf723c3</t>
        </is>
      </c>
      <c r="B9457" s="9" t="inlineStr">
        <is>
          <t>2026-06</t>
        </is>
      </c>
      <c r="C9457" s="10" t="n"/>
      <c r="D9457" s="9" t="inlineStr">
        <is>
          <t>Declined</t>
        </is>
      </c>
      <c r="E9457" s="8" t="inlineStr">
        <is>
          <t>Wilhelmina Vasquez</t>
        </is>
      </c>
      <c r="F9457" s="11" t="n">
        <v>1986</v>
      </c>
      <c r="G9457" s="8" t="inlineStr">
        <is>
          <t>Alfa Romeo</t>
        </is>
      </c>
      <c r="H9457" s="8" t="inlineStr">
        <is>
          <t>8C 2900</t>
        </is>
      </c>
      <c r="I9457" s="8" t="inlineStr">
        <is>
          <t>UH45NA4HXYX0KGJSC</t>
        </is>
      </c>
      <c r="J9457" s="8" t="inlineStr">
        <is>
          <t>06 - Vintage Pre-War (pre-1946)</t>
        </is>
      </c>
      <c r="K9457" s="12" t="n">
        <v>495000</v>
      </c>
      <c r="L9457" s="8" t="inlineStr">
        <is>
          <t>Colorado</t>
        </is>
      </c>
      <c r="M9457" s="13" t="n">
        <v>4314.91</v>
      </c>
      <c r="N9457" s="13" t="n"/>
      <c r="O9457" s="8" t="inlineStr">
        <is>
          <t>3 + at-fault claims - 5 yrs</t>
        </is>
      </c>
    </row>
    <row r="9458">
      <c r="A9458" s="8" t="inlineStr">
        <is>
          <t>c4793a58-4a67-5fbe-8fbe-85cf9c2e9ad6</t>
        </is>
      </c>
      <c r="B9458" s="9" t="inlineStr">
        <is>
          <t>2026-06</t>
        </is>
      </c>
      <c r="C9458" s="10" t="n"/>
      <c r="D9458" s="9" t="inlineStr">
        <is>
          <t>Referred</t>
        </is>
      </c>
      <c r="E9458" s="8" t="inlineStr">
        <is>
          <t>Cassius Merriweather</t>
        </is>
      </c>
      <c r="F9458" s="11" t="n">
        <v>2010</v>
      </c>
      <c r="G9458" s="8" t="inlineStr">
        <is>
          <t>Aston Martin</t>
        </is>
      </c>
      <c r="H9458" s="8" t="inlineStr">
        <is>
          <t>DB12</t>
        </is>
      </c>
      <c r="I9458" s="8" t="inlineStr">
        <is>
          <t>W494L73C7G6UY6TB9</t>
        </is>
      </c>
      <c r="J9458" s="8" t="inlineStr">
        <is>
          <t>02 - Sports / GT</t>
        </is>
      </c>
      <c r="K9458" s="12" t="n">
        <v>690000</v>
      </c>
      <c r="L9458" s="8" t="inlineStr">
        <is>
          <t>Ohio</t>
        </is>
      </c>
      <c r="M9458" s="13" t="n">
        <v>11762.55</v>
      </c>
      <c r="N9458" s="13" t="n"/>
      <c r="O9458" s="8" t="inlineStr">
        <is>
          <t>1 theft / total loss claim</t>
        </is>
      </c>
    </row>
    <row r="9459">
      <c r="A9459" s="8" t="inlineStr">
        <is>
          <t>c491be15-e823-5cbb-afda-554fe35680c4</t>
        </is>
      </c>
      <c r="B9459" s="9" t="inlineStr">
        <is>
          <t>2026-06</t>
        </is>
      </c>
      <c r="C9459" s="10" t="n"/>
      <c r="D9459" s="9" t="inlineStr">
        <is>
          <t>Declined</t>
        </is>
      </c>
      <c r="E9459" s="8" t="inlineStr">
        <is>
          <t>Callum Bellandi</t>
        </is>
      </c>
      <c r="F9459" s="11" t="n">
        <v>1992</v>
      </c>
      <c r="G9459" s="8" t="inlineStr">
        <is>
          <t>Singer</t>
        </is>
      </c>
      <c r="H9459" s="8" t="inlineStr">
        <is>
          <t>911 Reimagined</t>
        </is>
      </c>
      <c r="I9459" s="8" t="inlineStr">
        <is>
          <t>8RV20LZ3G2JFGDC82</t>
        </is>
      </c>
      <c r="J9459" s="8" t="inlineStr">
        <is>
          <t>11 - Restomod / Coachbuilt / Bespoke</t>
        </is>
      </c>
      <c r="K9459" s="12" t="n">
        <v>1250000</v>
      </c>
      <c r="L9459" s="8" t="inlineStr">
        <is>
          <t>Pennsylvania</t>
        </is>
      </c>
      <c r="M9459" s="13" t="n">
        <v>16037.74</v>
      </c>
      <c r="N9459" s="13" t="n"/>
      <c r="O9459" s="8" t="inlineStr">
        <is>
          <t>3 + at-fault claims - 5 yrs</t>
        </is>
      </c>
    </row>
    <row r="9460">
      <c r="A9460" s="8" t="inlineStr">
        <is>
          <t>c4dfc9f0-3aea-5e5f-bf35-63b50b7248f1</t>
        </is>
      </c>
      <c r="B9460" s="9" t="inlineStr">
        <is>
          <t>2026-06</t>
        </is>
      </c>
      <c r="C9460" s="10" t="n"/>
      <c r="D9460" s="9" t="inlineStr">
        <is>
          <t>Declined</t>
        </is>
      </c>
      <c r="E9460" s="8" t="inlineStr">
        <is>
          <t>Beatrix Bellandi</t>
        </is>
      </c>
      <c r="F9460" s="11" t="n">
        <v>1989</v>
      </c>
      <c r="G9460" s="8" t="inlineStr">
        <is>
          <t>Porsche</t>
        </is>
      </c>
      <c r="H9460" s="8" t="inlineStr">
        <is>
          <t>911 Turbo S</t>
        </is>
      </c>
      <c r="I9460" s="8" t="inlineStr">
        <is>
          <t>91LEXKMGVDNWR7X8L</t>
        </is>
      </c>
      <c r="J9460" s="8" t="inlineStr">
        <is>
          <t>02 - Sports / GT</t>
        </is>
      </c>
      <c r="K9460" s="12" t="n">
        <v>1055000</v>
      </c>
      <c r="L9460" s="8" t="inlineStr">
        <is>
          <t>Maine</t>
        </is>
      </c>
      <c r="M9460" s="13" t="n">
        <v>11823.96</v>
      </c>
      <c r="N9460" s="13" t="n"/>
      <c r="O9460" s="8" t="inlineStr">
        <is>
          <t>3 + at-fault claims - 5 yrs</t>
        </is>
      </c>
    </row>
    <row r="9461">
      <c r="A9461" s="8" t="inlineStr">
        <is>
          <t>c501b124-9a87-5e70-8b7f-218ed558ab36</t>
        </is>
      </c>
      <c r="B9461" s="9" t="inlineStr">
        <is>
          <t>2026-06</t>
        </is>
      </c>
      <c r="C9461" s="10" t="n"/>
      <c r="D9461" s="9" t="inlineStr">
        <is>
          <t>Declined</t>
        </is>
      </c>
      <c r="E9461" s="8" t="inlineStr">
        <is>
          <t>Delphine Kingsford</t>
        </is>
      </c>
      <c r="F9461" s="11" t="n">
        <v>2022</v>
      </c>
      <c r="G9461" s="8" t="inlineStr">
        <is>
          <t>Mercedes-Benz</t>
        </is>
      </c>
      <c r="H9461" s="8" t="inlineStr">
        <is>
          <t>AMG GT</t>
        </is>
      </c>
      <c r="I9461" s="8" t="inlineStr">
        <is>
          <t>YFWUPLN5LMM8NGVMM</t>
        </is>
      </c>
      <c r="J9461" s="8" t="inlineStr">
        <is>
          <t>02 - Sports / GT</t>
        </is>
      </c>
      <c r="K9461" s="12" t="n">
        <v>780000</v>
      </c>
      <c r="L9461" s="8" t="inlineStr">
        <is>
          <t>South Dakota</t>
        </is>
      </c>
      <c r="M9461" s="13" t="n">
        <v>10618.3</v>
      </c>
      <c r="N9461" s="13" t="n"/>
      <c r="O9461" s="8" t="inlineStr">
        <is>
          <t>3 + at-fault claims - 5 yrs</t>
        </is>
      </c>
    </row>
    <row r="9462">
      <c r="A9462" s="8" t="inlineStr">
        <is>
          <t>c7d65062-e306-56ad-b044-678b22bae947</t>
        </is>
      </c>
      <c r="B9462" s="9" t="inlineStr">
        <is>
          <t>2026-06</t>
        </is>
      </c>
      <c r="C9462" s="10" t="n"/>
      <c r="D9462" s="9" t="inlineStr">
        <is>
          <t>Declined</t>
        </is>
      </c>
      <c r="E9462" s="8" t="inlineStr">
        <is>
          <t>Ottilie Bellandi</t>
        </is>
      </c>
      <c r="F9462" s="11" t="n">
        <v>2019</v>
      </c>
      <c r="G9462" s="8" t="inlineStr">
        <is>
          <t>McLaren</t>
        </is>
      </c>
      <c r="H9462" s="8" t="inlineStr">
        <is>
          <t>750S</t>
        </is>
      </c>
      <c r="I9462" s="8" t="inlineStr">
        <is>
          <t>7W60FYFULVUBR3M0M</t>
        </is>
      </c>
      <c r="J9462" s="8" t="inlineStr">
        <is>
          <t>03 - Supercar</t>
        </is>
      </c>
      <c r="K9462" s="12" t="n">
        <v>1260000</v>
      </c>
      <c r="L9462" s="8" t="inlineStr">
        <is>
          <t>Illinois</t>
        </is>
      </c>
      <c r="M9462" s="13" t="n">
        <v>25865.66</v>
      </c>
      <c r="N9462" s="13" t="n"/>
      <c r="O9462" s="8" t="inlineStr">
        <is>
          <t>3 + at-fault claims - 5 yrs</t>
        </is>
      </c>
    </row>
    <row r="9463">
      <c r="A9463" s="8" t="inlineStr">
        <is>
          <t>c7ed639e-a3cf-5f90-af24-b04fb9ab33bd</t>
        </is>
      </c>
      <c r="B9463" s="9" t="inlineStr">
        <is>
          <t>2026-06</t>
        </is>
      </c>
      <c r="C9463" s="10" t="n"/>
      <c r="D9463" s="9" t="inlineStr">
        <is>
          <t>Declined</t>
        </is>
      </c>
      <c r="E9463" s="8" t="inlineStr">
        <is>
          <t>Desmond Underwood</t>
        </is>
      </c>
      <c r="F9463" s="11" t="n">
        <v>1985</v>
      </c>
      <c r="G9463" s="8" t="inlineStr">
        <is>
          <t>Aston Martin</t>
        </is>
      </c>
      <c r="H9463" s="8" t="inlineStr">
        <is>
          <t>DB5</t>
        </is>
      </c>
      <c r="I9463" s="8" t="inlineStr">
        <is>
          <t>XJWAD1LJLLK58HMJ5</t>
        </is>
      </c>
      <c r="J9463" s="8" t="inlineStr">
        <is>
          <t>07 - Post-War Classic (1946-1972)</t>
        </is>
      </c>
      <c r="K9463" s="12" t="n">
        <v>860000</v>
      </c>
      <c r="L9463" s="8" t="inlineStr">
        <is>
          <t>New York</t>
        </is>
      </c>
      <c r="M9463" s="13" t="n">
        <v>8931.02</v>
      </c>
      <c r="N9463" s="13" t="n"/>
      <c r="O9463" s="8" t="inlineStr">
        <is>
          <t>3 + at-fault claims - 5 yrs</t>
        </is>
      </c>
    </row>
    <row r="9464">
      <c r="A9464" s="8" t="inlineStr">
        <is>
          <t>c83753cd-432e-5a32-81c9-a0b28f308cb3</t>
        </is>
      </c>
      <c r="B9464" s="9" t="inlineStr">
        <is>
          <t>2026-06</t>
        </is>
      </c>
      <c r="C9464" s="10" t="n"/>
      <c r="D9464" s="9" t="inlineStr">
        <is>
          <t>Referred</t>
        </is>
      </c>
      <c r="E9464" s="8" t="inlineStr">
        <is>
          <t>Ramona Thistlewood</t>
        </is>
      </c>
      <c r="F9464" s="11" t="n">
        <v>1992</v>
      </c>
      <c r="G9464" s="8" t="inlineStr">
        <is>
          <t>Jaguar</t>
        </is>
      </c>
      <c r="H9464" s="8" t="inlineStr">
        <is>
          <t>E-Type Series 1</t>
        </is>
      </c>
      <c r="I9464" s="8" t="inlineStr">
        <is>
          <t>T6DHTRD1KH6V4TLEJ</t>
        </is>
      </c>
      <c r="J9464" s="8" t="inlineStr">
        <is>
          <t>07 - Post-War Classic (1946-1972)</t>
        </is>
      </c>
      <c r="K9464" s="12" t="n">
        <v>1950000</v>
      </c>
      <c r="L9464" s="8" t="inlineStr">
        <is>
          <t>New York</t>
        </is>
      </c>
      <c r="M9464" s="13" t="n">
        <v>17895.85</v>
      </c>
      <c r="N9464" s="13" t="n"/>
      <c r="O9464" s="8" t="inlineStr">
        <is>
          <t>1 theft / total loss claim</t>
        </is>
      </c>
    </row>
    <row r="9465">
      <c r="A9465" s="8" t="inlineStr">
        <is>
          <t>c96a0b52-6c82-5d62-8ffb-349bb621b54b</t>
        </is>
      </c>
      <c r="B9465" s="9" t="inlineStr">
        <is>
          <t>2026-06</t>
        </is>
      </c>
      <c r="C9465" s="10" t="n"/>
      <c r="D9465" s="9" t="inlineStr">
        <is>
          <t>Referred</t>
        </is>
      </c>
      <c r="E9465" s="8" t="inlineStr">
        <is>
          <t>Fenwick Rourke</t>
        </is>
      </c>
      <c r="F9465" s="11" t="n">
        <v>1968</v>
      </c>
      <c r="G9465" s="8" t="inlineStr">
        <is>
          <t>Lamborghini</t>
        </is>
      </c>
      <c r="H9465" s="8" t="inlineStr">
        <is>
          <t>Huracan EVO</t>
        </is>
      </c>
      <c r="I9465" s="8" t="inlineStr">
        <is>
          <t>Y0LH6GTP5Y5NGXKMW</t>
        </is>
      </c>
      <c r="J9465" s="8" t="inlineStr">
        <is>
          <t>03 - Supercar</t>
        </is>
      </c>
      <c r="K9465" s="12" t="n">
        <v>1060000</v>
      </c>
      <c r="L9465" s="8" t="inlineStr">
        <is>
          <t>Kentucky</t>
        </is>
      </c>
      <c r="M9465" s="13" t="n">
        <v>21440</v>
      </c>
      <c r="N9465" s="13" t="n"/>
      <c r="O9465" s="8" t="inlineStr">
        <is>
          <t>2 at-fault claims - 5 yrs</t>
        </is>
      </c>
    </row>
    <row r="9466">
      <c r="A9466" s="8" t="inlineStr">
        <is>
          <t>c9c5877a-99bf-586b-8cfd-90623b929ba2</t>
        </is>
      </c>
      <c r="B9466" s="9" t="inlineStr">
        <is>
          <t>2026-06</t>
        </is>
      </c>
      <c r="C9466" s="10" t="n"/>
      <c r="D9466" s="9" t="inlineStr">
        <is>
          <t>Declined</t>
        </is>
      </c>
      <c r="E9466" s="8" t="inlineStr">
        <is>
          <t>Cassius Larsson</t>
        </is>
      </c>
      <c r="F9466" s="11" t="n">
        <v>1985</v>
      </c>
      <c r="G9466" s="8" t="inlineStr">
        <is>
          <t>Porsche</t>
        </is>
      </c>
      <c r="H9466" s="8" t="inlineStr">
        <is>
          <t>911 Turbo S</t>
        </is>
      </c>
      <c r="I9466" s="8" t="inlineStr">
        <is>
          <t>WSYX834VPCVNEU6HT</t>
        </is>
      </c>
      <c r="J9466" s="8" t="inlineStr">
        <is>
          <t>02 - Sports / GT</t>
        </is>
      </c>
      <c r="K9466" s="12" t="n">
        <v>375000</v>
      </c>
      <c r="L9466" s="8" t="inlineStr">
        <is>
          <t>Montana</t>
        </is>
      </c>
      <c r="M9466" s="13" t="n">
        <v>4935.14</v>
      </c>
      <c r="N9466" s="13" t="n"/>
      <c r="O9466" s="8" t="inlineStr">
        <is>
          <t>3 + at-fault claims - 5 yrs</t>
        </is>
      </c>
    </row>
    <row r="9467">
      <c r="A9467" s="8" t="inlineStr">
        <is>
          <t>cbaf4f07-1b16-5743-bfc5-f6d7c7caa094</t>
        </is>
      </c>
      <c r="B9467" s="9" t="inlineStr">
        <is>
          <t>2026-06</t>
        </is>
      </c>
      <c r="C9467" s="10" t="n"/>
      <c r="D9467" s="9" t="inlineStr">
        <is>
          <t>Declined</t>
        </is>
      </c>
      <c r="E9467" s="8" t="inlineStr">
        <is>
          <t>Thaddeus Rourke</t>
        </is>
      </c>
      <c r="F9467" s="11" t="n">
        <v>1979</v>
      </c>
      <c r="G9467" s="8" t="inlineStr">
        <is>
          <t>Bentley</t>
        </is>
      </c>
      <c r="H9467" s="8" t="inlineStr">
        <is>
          <t>Continental GT</t>
        </is>
      </c>
      <c r="I9467" s="8" t="inlineStr">
        <is>
          <t>968VSYGLLGZUSZ94G</t>
        </is>
      </c>
      <c r="J9467" s="8" t="inlineStr">
        <is>
          <t>02 - Sports / GT</t>
        </is>
      </c>
      <c r="K9467" s="12" t="n">
        <v>500000</v>
      </c>
      <c r="L9467" s="8" t="inlineStr">
        <is>
          <t>Delaware</t>
        </is>
      </c>
      <c r="M9467" s="13" t="n">
        <v>7665.09</v>
      </c>
      <c r="N9467" s="13" t="n"/>
      <c r="O9467" s="8" t="inlineStr">
        <is>
          <t>3 + at-fault claims - 5 yrs</t>
        </is>
      </c>
    </row>
    <row r="9468">
      <c r="A9468" s="8" t="inlineStr">
        <is>
          <t>cc902a7c-8af3-5c2e-b03a-87f54c5371a8</t>
        </is>
      </c>
      <c r="B9468" s="9" t="inlineStr">
        <is>
          <t>2026-06</t>
        </is>
      </c>
      <c r="C9468" s="10" t="n"/>
      <c r="D9468" s="9" t="inlineStr">
        <is>
          <t>Declined</t>
        </is>
      </c>
      <c r="E9468" s="8" t="inlineStr">
        <is>
          <t>Desmond Delacroix</t>
        </is>
      </c>
      <c r="F9468" s="11" t="n">
        <v>1958</v>
      </c>
      <c r="G9468" s="8" t="inlineStr">
        <is>
          <t>Ferrari</t>
        </is>
      </c>
      <c r="H9468" s="8" t="inlineStr">
        <is>
          <t>275 GTB/4</t>
        </is>
      </c>
      <c r="I9468" s="8" t="inlineStr">
        <is>
          <t>KAV639PPRJG3ET9P6</t>
        </is>
      </c>
      <c r="J9468" s="8" t="inlineStr">
        <is>
          <t>07 - Post-War Classic (1946-1972)</t>
        </is>
      </c>
      <c r="K9468" s="12" t="n">
        <v>590000</v>
      </c>
      <c r="L9468" s="8" t="inlineStr">
        <is>
          <t>Tennessee</t>
        </is>
      </c>
      <c r="M9468" s="13" t="n">
        <v>4691.06</v>
      </c>
      <c r="N9468" s="13" t="n"/>
      <c r="O9468" s="8" t="inlineStr">
        <is>
          <t>3 + at-fault claims - 5 yrs</t>
        </is>
      </c>
    </row>
    <row r="9469">
      <c r="A9469" s="8" t="inlineStr">
        <is>
          <t>cd992379-f70f-5782-9d74-3508e1ff351f</t>
        </is>
      </c>
      <c r="B9469" s="9" t="inlineStr">
        <is>
          <t>2026-06</t>
        </is>
      </c>
      <c r="C9469" s="10" t="n"/>
      <c r="D9469" s="9" t="inlineStr">
        <is>
          <t>Declined</t>
        </is>
      </c>
      <c r="E9469" s="8" t="inlineStr">
        <is>
          <t>Cassius Thistlewood</t>
        </is>
      </c>
      <c r="F9469" s="11" t="n">
        <v>2002</v>
      </c>
      <c r="G9469" s="8" t="inlineStr">
        <is>
          <t>Ringbrothers</t>
        </is>
      </c>
      <c r="H9469" s="8" t="inlineStr">
        <is>
          <t>Mustang</t>
        </is>
      </c>
      <c r="I9469" s="8" t="inlineStr">
        <is>
          <t>FALZD8ZUZLMPBSF2X</t>
        </is>
      </c>
      <c r="J9469" s="8" t="inlineStr">
        <is>
          <t>11 - Restomod / Coachbuilt / Bespoke</t>
        </is>
      </c>
      <c r="K9469" s="12" t="n">
        <v>905000</v>
      </c>
      <c r="L9469" s="8" t="inlineStr">
        <is>
          <t>Massachusetts</t>
        </is>
      </c>
      <c r="M9469" s="13" t="n">
        <v>16648.58</v>
      </c>
      <c r="N9469" s="13" t="n"/>
      <c r="O9469" s="8" t="inlineStr">
        <is>
          <t>3 + at-fault claims - 5 yrs</t>
        </is>
      </c>
    </row>
    <row r="9470">
      <c r="A9470" s="8" t="inlineStr">
        <is>
          <t>cdd9d480-216b-5bdc-80f9-95abf202cc49</t>
        </is>
      </c>
      <c r="B9470" s="9" t="inlineStr">
        <is>
          <t>2026-06</t>
        </is>
      </c>
      <c r="C9470" s="10" t="n"/>
      <c r="D9470" s="9" t="inlineStr">
        <is>
          <t>Declined</t>
        </is>
      </c>
      <c r="E9470" s="8" t="inlineStr">
        <is>
          <t>Thaddeus Nakashima</t>
        </is>
      </c>
      <c r="F9470" s="11" t="n">
        <v>1956</v>
      </c>
      <c r="G9470" s="8" t="inlineStr">
        <is>
          <t>BMW</t>
        </is>
      </c>
      <c r="H9470" s="8" t="inlineStr">
        <is>
          <t>M8 Competition</t>
        </is>
      </c>
      <c r="I9470" s="8" t="inlineStr">
        <is>
          <t>16HUXT546GK1KRB27</t>
        </is>
      </c>
      <c r="J9470" s="8" t="inlineStr">
        <is>
          <t>02 - Sports / GT</t>
        </is>
      </c>
      <c r="K9470" s="12" t="n">
        <v>810000</v>
      </c>
      <c r="L9470" s="8" t="inlineStr">
        <is>
          <t>Hawaii</t>
        </is>
      </c>
      <c r="M9470" s="13" t="n">
        <v>12914.15</v>
      </c>
      <c r="N9470" s="13" t="n"/>
      <c r="O9470" s="8" t="inlineStr">
        <is>
          <t>3 + at-fault claims - 5 yrs</t>
        </is>
      </c>
    </row>
    <row r="9471">
      <c r="A9471" s="8" t="inlineStr">
        <is>
          <t>cdfef4c1-872e-5851-b4f0-975f1527a8da</t>
        </is>
      </c>
      <c r="B9471" s="9" t="inlineStr">
        <is>
          <t>2026-06</t>
        </is>
      </c>
      <c r="C9471" s="10" t="n"/>
      <c r="D9471" s="9" t="inlineStr">
        <is>
          <t>Referred</t>
        </is>
      </c>
      <c r="E9471" s="8" t="inlineStr">
        <is>
          <t>Delphine Nakashima</t>
        </is>
      </c>
      <c r="F9471" s="11" t="n">
        <v>1997</v>
      </c>
      <c r="G9471" s="8" t="inlineStr">
        <is>
          <t>Maserati</t>
        </is>
      </c>
      <c r="H9471" s="8" t="inlineStr">
        <is>
          <t>GranTurismo</t>
        </is>
      </c>
      <c r="I9471" s="8" t="inlineStr">
        <is>
          <t>SPX8RX5BZ06L975SB</t>
        </is>
      </c>
      <c r="J9471" s="8" t="inlineStr">
        <is>
          <t>02 - Sports / GT</t>
        </is>
      </c>
      <c r="K9471" s="12" t="n">
        <v>1525000</v>
      </c>
      <c r="L9471" s="8" t="inlineStr">
        <is>
          <t>Alabama</t>
        </is>
      </c>
      <c r="M9471" s="13" t="n">
        <v>20098.35</v>
      </c>
      <c r="N9471" s="13" t="n"/>
      <c r="O9471" s="8" t="inlineStr">
        <is>
          <t>1 theft / total loss claim</t>
        </is>
      </c>
    </row>
    <row r="9472">
      <c r="A9472" s="8" t="inlineStr">
        <is>
          <t>cf9b0eec-b461-5132-ac2e-38cacbe40c4b</t>
        </is>
      </c>
      <c r="B9472" s="9" t="inlineStr">
        <is>
          <t>2026-06</t>
        </is>
      </c>
      <c r="C9472" s="10" t="n"/>
      <c r="D9472" s="9" t="inlineStr">
        <is>
          <t>Referred</t>
        </is>
      </c>
      <c r="E9472" s="8" t="inlineStr">
        <is>
          <t>Saoirse Blackwood</t>
        </is>
      </c>
      <c r="F9472" s="11" t="n">
        <v>2006</v>
      </c>
      <c r="G9472" s="8" t="inlineStr">
        <is>
          <t>Lamborghini</t>
        </is>
      </c>
      <c r="H9472" s="8" t="inlineStr">
        <is>
          <t>Huracan EVO</t>
        </is>
      </c>
      <c r="I9472" s="8" t="inlineStr">
        <is>
          <t>FV1YU08L9JMUS5GEJ</t>
        </is>
      </c>
      <c r="J9472" s="8" t="inlineStr">
        <is>
          <t>03 - Supercar</t>
        </is>
      </c>
      <c r="K9472" s="12" t="n">
        <v>1950000</v>
      </c>
      <c r="L9472" s="8" t="inlineStr">
        <is>
          <t>California</t>
        </is>
      </c>
      <c r="M9472" s="13" t="n">
        <v>39735.85</v>
      </c>
      <c r="N9472" s="13" t="n"/>
      <c r="O9472" s="8" t="inlineStr">
        <is>
          <t>2 at-fault claims - 5 yrs</t>
        </is>
      </c>
    </row>
    <row r="9473">
      <c r="A9473" s="8" t="inlineStr">
        <is>
          <t>d039ef70-7034-5ddc-8ae2-4e64ebed6d8d</t>
        </is>
      </c>
      <c r="B9473" s="9" t="inlineStr">
        <is>
          <t>2026-06</t>
        </is>
      </c>
      <c r="C9473" s="10" t="n"/>
      <c r="D9473" s="9" t="inlineStr">
        <is>
          <t>Declined</t>
        </is>
      </c>
      <c r="E9473" s="8" t="inlineStr">
        <is>
          <t>Ramona Whitlock</t>
        </is>
      </c>
      <c r="F9473" s="11" t="n">
        <v>1955</v>
      </c>
      <c r="G9473" s="8" t="inlineStr">
        <is>
          <t>Bentley</t>
        </is>
      </c>
      <c r="H9473" s="8" t="inlineStr">
        <is>
          <t>4.5 Litre</t>
        </is>
      </c>
      <c r="I9473" s="8" t="inlineStr">
        <is>
          <t>FTJB39KRG8GY1XPNM</t>
        </is>
      </c>
      <c r="J9473" s="8" t="inlineStr">
        <is>
          <t>06 - Vintage Pre-War (pre-1946)</t>
        </is>
      </c>
      <c r="K9473" s="12" t="n">
        <v>280000</v>
      </c>
      <c r="L9473" s="8" t="inlineStr">
        <is>
          <t>Nebraska</t>
        </is>
      </c>
      <c r="M9473" s="13" t="n">
        <v>2884.53</v>
      </c>
      <c r="N9473" s="13" t="n"/>
      <c r="O9473" s="8" t="inlineStr">
        <is>
          <t>3 + at-fault claims - 5 yrs</t>
        </is>
      </c>
    </row>
    <row r="9474">
      <c r="A9474" s="8" t="inlineStr">
        <is>
          <t>d1ca4d1d-f3d5-57d1-8750-52cc13fc6589</t>
        </is>
      </c>
      <c r="B9474" s="9" t="inlineStr">
        <is>
          <t>2026-06</t>
        </is>
      </c>
      <c r="C9474" s="10" t="n"/>
      <c r="D9474" s="9" t="inlineStr">
        <is>
          <t>Declined</t>
        </is>
      </c>
      <c r="E9474" s="8" t="inlineStr">
        <is>
          <t>Callum Okonkwo</t>
        </is>
      </c>
      <c r="F9474" s="11" t="n">
        <v>2011</v>
      </c>
      <c r="G9474" s="8" t="inlineStr">
        <is>
          <t>Mercedes-Benz</t>
        </is>
      </c>
      <c r="H9474" s="8" t="inlineStr">
        <is>
          <t>AMG GT</t>
        </is>
      </c>
      <c r="I9474" s="8" t="inlineStr">
        <is>
          <t>BDXG9U1ZNSH7EJ6RG</t>
        </is>
      </c>
      <c r="J9474" s="8" t="inlineStr">
        <is>
          <t>02 - Sports / GT</t>
        </is>
      </c>
      <c r="K9474" s="12" t="n">
        <v>670000</v>
      </c>
      <c r="L9474" s="8" t="inlineStr">
        <is>
          <t>Oregon</t>
        </is>
      </c>
      <c r="M9474" s="13" t="n">
        <v>9285.190000000001</v>
      </c>
      <c r="N9474" s="13" t="n"/>
      <c r="O9474" s="8" t="inlineStr">
        <is>
          <t>3 + at-fault claims - 5 yrs</t>
        </is>
      </c>
    </row>
    <row r="9475">
      <c r="A9475" s="8" t="inlineStr">
        <is>
          <t>d1eb3930-3187-5a23-8489-b1b44194238b</t>
        </is>
      </c>
      <c r="B9475" s="9" t="inlineStr">
        <is>
          <t>2026-06</t>
        </is>
      </c>
      <c r="C9475" s="10" t="n"/>
      <c r="D9475" s="9" t="inlineStr">
        <is>
          <t>Declined</t>
        </is>
      </c>
      <c r="E9475" s="8" t="inlineStr">
        <is>
          <t>Everett Vandermeer</t>
        </is>
      </c>
      <c r="F9475" s="11" t="n">
        <v>1992</v>
      </c>
      <c r="G9475" s="8" t="inlineStr">
        <is>
          <t>Porsche</t>
        </is>
      </c>
      <c r="H9475" s="8" t="inlineStr">
        <is>
          <t>911 Turbo S</t>
        </is>
      </c>
      <c r="I9475" s="8" t="inlineStr">
        <is>
          <t>BWG3S1L78BR1XNS6E</t>
        </is>
      </c>
      <c r="J9475" s="8" t="inlineStr">
        <is>
          <t>02 - Sports / GT</t>
        </is>
      </c>
      <c r="K9475" s="12" t="n">
        <v>570000</v>
      </c>
      <c r="L9475" s="8" t="inlineStr">
        <is>
          <t>Minnesota</t>
        </is>
      </c>
      <c r="M9475" s="13" t="n">
        <v>9227.549999999999</v>
      </c>
      <c r="N9475" s="13" t="n"/>
      <c r="O9475" s="8" t="inlineStr">
        <is>
          <t>3 + at-fault claims - 5 yrs</t>
        </is>
      </c>
    </row>
    <row r="9476">
      <c r="A9476" s="8" t="inlineStr">
        <is>
          <t>d281fb3b-4d6d-5431-a125-fd7f010da826</t>
        </is>
      </c>
      <c r="B9476" s="9" t="inlineStr">
        <is>
          <t>2026-06</t>
        </is>
      </c>
      <c r="C9476" s="10" t="n"/>
      <c r="D9476" s="9" t="inlineStr">
        <is>
          <t>Referred</t>
        </is>
      </c>
      <c r="E9476" s="8" t="inlineStr">
        <is>
          <t>Leopold Okonkwo</t>
        </is>
      </c>
      <c r="F9476" s="11" t="n">
        <v>2015</v>
      </c>
      <c r="G9476" s="8" t="inlineStr">
        <is>
          <t>Lamborghini</t>
        </is>
      </c>
      <c r="H9476" s="8" t="inlineStr">
        <is>
          <t>Huracan EVO</t>
        </is>
      </c>
      <c r="I9476" s="8" t="inlineStr">
        <is>
          <t>LWPXRNUNZSEDF9BLD</t>
        </is>
      </c>
      <c r="J9476" s="8" t="inlineStr">
        <is>
          <t>03 - Supercar</t>
        </is>
      </c>
      <c r="K9476" s="12" t="n">
        <v>800000</v>
      </c>
      <c r="L9476" s="8" t="inlineStr">
        <is>
          <t>Illinois</t>
        </is>
      </c>
      <c r="M9476" s="13" t="n">
        <v>19501.89</v>
      </c>
      <c r="N9476" s="13" t="n"/>
      <c r="O9476" s="8" t="inlineStr">
        <is>
          <t>1 at-fault claim over $100k</t>
        </is>
      </c>
    </row>
    <row r="9477">
      <c r="A9477" s="8" t="inlineStr">
        <is>
          <t>d4db4d7f-8538-52e6-a100-a7b89303f4c8</t>
        </is>
      </c>
      <c r="B9477" s="9" t="inlineStr">
        <is>
          <t>2026-06</t>
        </is>
      </c>
      <c r="C9477" s="10" t="n"/>
      <c r="D9477" s="9" t="inlineStr">
        <is>
          <t>Declined</t>
        </is>
      </c>
      <c r="E9477" s="8" t="inlineStr">
        <is>
          <t>Wilhelmina Pennington</t>
        </is>
      </c>
      <c r="F9477" s="11" t="n">
        <v>1982</v>
      </c>
      <c r="G9477" s="8" t="inlineStr">
        <is>
          <t>BMW</t>
        </is>
      </c>
      <c r="H9477" s="8" t="inlineStr">
        <is>
          <t>M8 Competition</t>
        </is>
      </c>
      <c r="I9477" s="8" t="inlineStr">
        <is>
          <t>P6P7WGFUP0WUCKK89</t>
        </is>
      </c>
      <c r="J9477" s="8" t="inlineStr">
        <is>
          <t>02 - Sports / GT</t>
        </is>
      </c>
      <c r="K9477" s="12" t="n">
        <v>375000</v>
      </c>
      <c r="L9477" s="8" t="inlineStr">
        <is>
          <t>Wyoming</t>
        </is>
      </c>
      <c r="M9477" s="13" t="n">
        <v>5678.07</v>
      </c>
      <c r="N9477" s="13" t="n"/>
      <c r="O9477" s="8" t="inlineStr">
        <is>
          <t>3 + at-fault claims - 5 yrs</t>
        </is>
      </c>
    </row>
    <row r="9478">
      <c r="A9478" s="8" t="inlineStr">
        <is>
          <t>d4efc02c-18e7-5d93-8a89-f259d9ed2f03</t>
        </is>
      </c>
      <c r="B9478" s="9" t="inlineStr">
        <is>
          <t>2026-06</t>
        </is>
      </c>
      <c r="C9478" s="10" t="n"/>
      <c r="D9478" s="9" t="inlineStr">
        <is>
          <t>Declined</t>
        </is>
      </c>
      <c r="E9478" s="8" t="inlineStr">
        <is>
          <t>Delphine Vandermeer</t>
        </is>
      </c>
      <c r="F9478" s="11" t="n">
        <v>2006</v>
      </c>
      <c r="G9478" s="8" t="inlineStr">
        <is>
          <t>BMW</t>
        </is>
      </c>
      <c r="H9478" s="8" t="inlineStr">
        <is>
          <t>M8 Competition</t>
        </is>
      </c>
      <c r="I9478" s="8" t="inlineStr">
        <is>
          <t>94VTJVLPGJ71DPMSY</t>
        </is>
      </c>
      <c r="J9478" s="8" t="inlineStr">
        <is>
          <t>02 - Sports / GT</t>
        </is>
      </c>
      <c r="K9478" s="12" t="n">
        <v>1070000</v>
      </c>
      <c r="L9478" s="8" t="inlineStr">
        <is>
          <t>Massachusetts</t>
        </is>
      </c>
      <c r="M9478" s="13" t="n">
        <v>13879.72</v>
      </c>
      <c r="N9478" s="13" t="n"/>
      <c r="O9478" s="8" t="inlineStr">
        <is>
          <t>3 + at-fault claims - 5 yrs</t>
        </is>
      </c>
    </row>
    <row r="9479">
      <c r="A9479" s="8" t="inlineStr">
        <is>
          <t>d58963e7-e451-58c7-8946-52b35cc9d6cd</t>
        </is>
      </c>
      <c r="B9479" s="9" t="inlineStr">
        <is>
          <t>2026-06</t>
        </is>
      </c>
      <c r="C9479" s="10" t="n"/>
      <c r="D9479" s="9" t="inlineStr">
        <is>
          <t>Referred</t>
        </is>
      </c>
      <c r="E9479" s="8" t="inlineStr">
        <is>
          <t>Emiliano Montoya</t>
        </is>
      </c>
      <c r="F9479" s="11" t="n">
        <v>1998</v>
      </c>
      <c r="G9479" s="8" t="inlineStr">
        <is>
          <t>Ferrari</t>
        </is>
      </c>
      <c r="H9479" s="8" t="inlineStr">
        <is>
          <t>296 GTB</t>
        </is>
      </c>
      <c r="I9479" s="8" t="inlineStr">
        <is>
          <t>AK9C10YW0HHFM2B0U</t>
        </is>
      </c>
      <c r="J9479" s="8" t="inlineStr">
        <is>
          <t>03 - Supercar</t>
        </is>
      </c>
      <c r="K9479" s="12" t="n">
        <v>320000</v>
      </c>
      <c r="L9479" s="8" t="inlineStr">
        <is>
          <t>Arizona</t>
        </is>
      </c>
      <c r="M9479" s="13" t="n">
        <v>7012.83</v>
      </c>
      <c r="N9479" s="13" t="n"/>
      <c r="O9479" s="8" t="inlineStr">
        <is>
          <t>1 theft / total loss claim</t>
        </is>
      </c>
    </row>
    <row r="9480">
      <c r="A9480" s="8" t="inlineStr">
        <is>
          <t>d5fd8b22-19d2-5195-9a89-ca4823326b7b</t>
        </is>
      </c>
      <c r="B9480" s="9" t="inlineStr">
        <is>
          <t>2026-06</t>
        </is>
      </c>
      <c r="C9480" s="10" t="n"/>
      <c r="D9480" s="9" t="inlineStr">
        <is>
          <t>Declined</t>
        </is>
      </c>
      <c r="E9480" s="8" t="inlineStr">
        <is>
          <t>Emiliano Rourke</t>
        </is>
      </c>
      <c r="F9480" s="11" t="n">
        <v>1994</v>
      </c>
      <c r="G9480" s="8" t="inlineStr">
        <is>
          <t>Aston Martin</t>
        </is>
      </c>
      <c r="H9480" s="8" t="inlineStr">
        <is>
          <t>DB12</t>
        </is>
      </c>
      <c r="I9480" s="8" t="inlineStr">
        <is>
          <t>5U759SYLSMBHL4HPD</t>
        </is>
      </c>
      <c r="J9480" s="8" t="inlineStr">
        <is>
          <t>02 - Sports / GT</t>
        </is>
      </c>
      <c r="K9480" s="12" t="n">
        <v>535000</v>
      </c>
      <c r="L9480" s="8" t="inlineStr">
        <is>
          <t>South Dakota</t>
        </is>
      </c>
      <c r="M9480" s="13" t="n">
        <v>7283.07</v>
      </c>
      <c r="N9480" s="13" t="n"/>
      <c r="O9480" s="8" t="inlineStr">
        <is>
          <t>3 + at-fault claims - 5 yrs</t>
        </is>
      </c>
    </row>
    <row r="9481">
      <c r="A9481" s="8" t="inlineStr">
        <is>
          <t>d623da67-19ea-5b8e-8d6a-6704b4d6838a</t>
        </is>
      </c>
      <c r="B9481" s="9" t="inlineStr">
        <is>
          <t>2026-06</t>
        </is>
      </c>
      <c r="C9481" s="10" t="n"/>
      <c r="D9481" s="9" t="inlineStr">
        <is>
          <t>Declined</t>
        </is>
      </c>
      <c r="E9481" s="8" t="inlineStr">
        <is>
          <t>Ottilie Bellandi</t>
        </is>
      </c>
      <c r="F9481" s="11" t="n">
        <v>1965</v>
      </c>
      <c r="G9481" s="8" t="inlineStr">
        <is>
          <t>Ferrari</t>
        </is>
      </c>
      <c r="H9481" s="8" t="inlineStr">
        <is>
          <t>296 GTB</t>
        </is>
      </c>
      <c r="I9481" s="8" t="inlineStr">
        <is>
          <t>G30D9GVF2PG57AJF0</t>
        </is>
      </c>
      <c r="J9481" s="8" t="inlineStr">
        <is>
          <t>03 - Supercar</t>
        </is>
      </c>
      <c r="K9481" s="12" t="n">
        <v>460000</v>
      </c>
      <c r="L9481" s="8" t="inlineStr">
        <is>
          <t>New Hampshire</t>
        </is>
      </c>
      <c r="M9481" s="13" t="n">
        <v>10380.38</v>
      </c>
      <c r="N9481" s="13" t="n"/>
      <c r="O9481" s="8" t="inlineStr">
        <is>
          <t>3 + at-fault claims - 5 yrs</t>
        </is>
      </c>
    </row>
    <row r="9482">
      <c r="A9482" s="8" t="inlineStr">
        <is>
          <t>d8ad5ba3-0eba-5603-8d67-2c4106a431b6</t>
        </is>
      </c>
      <c r="B9482" s="9" t="inlineStr">
        <is>
          <t>2026-06</t>
        </is>
      </c>
      <c r="C9482" s="10" t="n"/>
      <c r="D9482" s="9" t="inlineStr">
        <is>
          <t>Declined</t>
        </is>
      </c>
      <c r="E9482" s="8" t="inlineStr">
        <is>
          <t>Fenwick Larsson</t>
        </is>
      </c>
      <c r="F9482" s="11" t="n">
        <v>1976</v>
      </c>
      <c r="G9482" s="8" t="inlineStr">
        <is>
          <t>Ferrari</t>
        </is>
      </c>
      <c r="H9482" s="8" t="inlineStr">
        <is>
          <t>SF90 Stradale</t>
        </is>
      </c>
      <c r="I9482" s="8" t="inlineStr">
        <is>
          <t>WKCHBXL40WEERKT2V</t>
        </is>
      </c>
      <c r="J9482" s="8" t="inlineStr">
        <is>
          <t>03 - Supercar</t>
        </is>
      </c>
      <c r="K9482" s="12" t="n">
        <v>1950000</v>
      </c>
      <c r="L9482" s="8" t="inlineStr">
        <is>
          <t>North Dakota</t>
        </is>
      </c>
      <c r="M9482" s="13" t="n">
        <v>30022.64</v>
      </c>
      <c r="N9482" s="13" t="n"/>
      <c r="O9482" s="8" t="inlineStr">
        <is>
          <t>3 + at-fault claims - 5 yrs</t>
        </is>
      </c>
    </row>
    <row r="9483">
      <c r="A9483" s="8" t="inlineStr">
        <is>
          <t>d949be6b-8364-594f-b811-6f5dc3716701</t>
        </is>
      </c>
      <c r="B9483" s="9" t="inlineStr">
        <is>
          <t>2026-06</t>
        </is>
      </c>
      <c r="C9483" s="10" t="n"/>
      <c r="D9483" s="9" t="inlineStr">
        <is>
          <t>Declined</t>
        </is>
      </c>
      <c r="E9483" s="8" t="inlineStr">
        <is>
          <t>Emiliano Delacroix</t>
        </is>
      </c>
      <c r="F9483" s="11" t="n">
        <v>1967</v>
      </c>
      <c r="G9483" s="8" t="inlineStr">
        <is>
          <t>Porsche</t>
        </is>
      </c>
      <c r="H9483" s="8" t="inlineStr">
        <is>
          <t>911 Turbo S</t>
        </is>
      </c>
      <c r="I9483" s="8" t="inlineStr">
        <is>
          <t>2ALYC7US7HEDL4L2E</t>
        </is>
      </c>
      <c r="J9483" s="8" t="inlineStr">
        <is>
          <t>02 - Sports / GT</t>
        </is>
      </c>
      <c r="K9483" s="12" t="n">
        <v>405000</v>
      </c>
      <c r="L9483" s="8" t="inlineStr">
        <is>
          <t>Michigan</t>
        </is>
      </c>
      <c r="M9483" s="13" t="n">
        <v>8883.25</v>
      </c>
      <c r="N9483" s="13" t="n"/>
      <c r="O9483" s="8" t="inlineStr">
        <is>
          <t>3 + at-fault claims - 5 yrs</t>
        </is>
      </c>
    </row>
    <row r="9484">
      <c r="A9484" s="8" t="inlineStr">
        <is>
          <t>da24b38a-19bb-56e7-ba18-5cf37cb99b13</t>
        </is>
      </c>
      <c r="B9484" s="9" t="inlineStr">
        <is>
          <t>2026-06</t>
        </is>
      </c>
      <c r="C9484" s="10" t="n"/>
      <c r="D9484" s="9" t="inlineStr">
        <is>
          <t>Declined</t>
        </is>
      </c>
      <c r="E9484" s="8" t="inlineStr">
        <is>
          <t>Noor Harrington</t>
        </is>
      </c>
      <c r="F9484" s="11" t="n">
        <v>1959</v>
      </c>
      <c r="G9484" s="8" t="inlineStr">
        <is>
          <t>Aston Martin</t>
        </is>
      </c>
      <c r="H9484" s="8" t="inlineStr">
        <is>
          <t>DB5</t>
        </is>
      </c>
      <c r="I9484" s="8" t="inlineStr">
        <is>
          <t>0K6P6PHZZ30C9FJW8</t>
        </is>
      </c>
      <c r="J9484" s="8" t="inlineStr">
        <is>
          <t>07 - Post-War Classic (1946-1972)</t>
        </is>
      </c>
      <c r="K9484" s="12" t="n">
        <v>1950000</v>
      </c>
      <c r="L9484" s="8" t="inlineStr">
        <is>
          <t>Tennessee</t>
        </is>
      </c>
      <c r="M9484" s="13" t="n">
        <v>13701.51</v>
      </c>
      <c r="N9484" s="13" t="n"/>
      <c r="O9484" s="8" t="inlineStr">
        <is>
          <t>3 + at-fault claims - 5 yrs</t>
        </is>
      </c>
    </row>
    <row r="9485">
      <c r="A9485" s="8" t="inlineStr">
        <is>
          <t>db24775a-d710-5289-8cbb-1b93a17c915e</t>
        </is>
      </c>
      <c r="B9485" s="9" t="inlineStr">
        <is>
          <t>2026-06</t>
        </is>
      </c>
      <c r="C9485" s="10" t="n"/>
      <c r="D9485" s="9" t="inlineStr">
        <is>
          <t>Declined</t>
        </is>
      </c>
      <c r="E9485" s="8" t="inlineStr">
        <is>
          <t>Desmond Delacroix</t>
        </is>
      </c>
      <c r="F9485" s="11" t="n">
        <v>1991</v>
      </c>
      <c r="G9485" s="8" t="inlineStr">
        <is>
          <t>BMW</t>
        </is>
      </c>
      <c r="H9485" s="8" t="inlineStr">
        <is>
          <t>M8 Competition</t>
        </is>
      </c>
      <c r="I9485" s="8" t="inlineStr">
        <is>
          <t>WJ6N5LJ25T01WLFPE</t>
        </is>
      </c>
      <c r="J9485" s="8" t="inlineStr">
        <is>
          <t>02 - Sports / GT</t>
        </is>
      </c>
      <c r="K9485" s="12" t="n">
        <v>160000</v>
      </c>
      <c r="L9485" s="8" t="inlineStr">
        <is>
          <t>Kansas</t>
        </is>
      </c>
      <c r="M9485" s="13" t="n">
        <v>2694.04</v>
      </c>
      <c r="N9485" s="13" t="n"/>
      <c r="O9485" s="8" t="inlineStr">
        <is>
          <t>3 + at-fault claims - 5 yrs</t>
        </is>
      </c>
    </row>
    <row r="9486">
      <c r="A9486" s="8" t="inlineStr">
        <is>
          <t>db4a3687-bc12-5e22-b940-dd6118578570</t>
        </is>
      </c>
      <c r="B9486" s="9" t="inlineStr">
        <is>
          <t>2026-06</t>
        </is>
      </c>
      <c r="C9486" s="10" t="n"/>
      <c r="D9486" s="9" t="inlineStr">
        <is>
          <t>Declined</t>
        </is>
      </c>
      <c r="E9486" s="8" t="inlineStr">
        <is>
          <t>Anouk Vasquez</t>
        </is>
      </c>
      <c r="F9486" s="11" t="n">
        <v>2024</v>
      </c>
      <c r="G9486" s="8" t="inlineStr">
        <is>
          <t>Bentley</t>
        </is>
      </c>
      <c r="H9486" s="8" t="inlineStr">
        <is>
          <t>Continental GT</t>
        </is>
      </c>
      <c r="I9486" s="8" t="inlineStr">
        <is>
          <t>4G8HH7G9WDD6DXK5C</t>
        </is>
      </c>
      <c r="J9486" s="8" t="inlineStr">
        <is>
          <t>02 - Sports / GT</t>
        </is>
      </c>
      <c r="K9486" s="12" t="n">
        <v>370000</v>
      </c>
      <c r="L9486" s="8" t="inlineStr">
        <is>
          <t>West Virginia</t>
        </is>
      </c>
      <c r="M9486" s="13" t="n">
        <v>6963.68</v>
      </c>
      <c r="N9486" s="13" t="n"/>
      <c r="O9486" s="8" t="inlineStr">
        <is>
          <t>3 + at-fault claims - 5 yrs</t>
        </is>
      </c>
    </row>
    <row r="9487">
      <c r="A9487" s="8" t="inlineStr">
        <is>
          <t>dbd67d2c-5821-5ede-a2b1-0061930fd9c9</t>
        </is>
      </c>
      <c r="B9487" s="9" t="inlineStr">
        <is>
          <t>2026-06</t>
        </is>
      </c>
      <c r="C9487" s="10" t="n"/>
      <c r="D9487" s="9" t="inlineStr">
        <is>
          <t>Referred</t>
        </is>
      </c>
      <c r="E9487" s="8" t="inlineStr">
        <is>
          <t>Lorenzo Delacroix</t>
        </is>
      </c>
      <c r="F9487" s="11" t="n">
        <v>1960</v>
      </c>
      <c r="G9487" s="8" t="inlineStr">
        <is>
          <t>Maserati</t>
        </is>
      </c>
      <c r="H9487" s="8" t="inlineStr">
        <is>
          <t>GranTurismo</t>
        </is>
      </c>
      <c r="I9487" s="8" t="inlineStr">
        <is>
          <t>A6KYPTUF0E0UALVPN</t>
        </is>
      </c>
      <c r="J9487" s="8" t="inlineStr">
        <is>
          <t>02 - Sports / GT</t>
        </is>
      </c>
      <c r="K9487" s="12" t="n">
        <v>965000</v>
      </c>
      <c r="L9487" s="8" t="inlineStr">
        <is>
          <t>Massachusetts</t>
        </is>
      </c>
      <c r="M9487" s="13" t="n">
        <v>14793.63</v>
      </c>
      <c r="N9487" s="13" t="n"/>
      <c r="O9487" s="8" t="inlineStr">
        <is>
          <t>Prior carrier non-renewal / cancellation</t>
        </is>
      </c>
    </row>
    <row r="9488">
      <c r="A9488" s="8" t="inlineStr">
        <is>
          <t>dc3bf9d8-3b81-52e9-9ddb-38da86903dd5</t>
        </is>
      </c>
      <c r="B9488" s="9" t="inlineStr">
        <is>
          <t>2026-06</t>
        </is>
      </c>
      <c r="C9488" s="10" t="n"/>
      <c r="D9488" s="9" t="inlineStr">
        <is>
          <t>Declined</t>
        </is>
      </c>
      <c r="E9488" s="8" t="inlineStr">
        <is>
          <t>Thaddeus Delacroix</t>
        </is>
      </c>
      <c r="F9488" s="11" t="n">
        <v>1994</v>
      </c>
      <c r="G9488" s="8" t="inlineStr">
        <is>
          <t>Bentley</t>
        </is>
      </c>
      <c r="H9488" s="8" t="inlineStr">
        <is>
          <t>Continental GT</t>
        </is>
      </c>
      <c r="I9488" s="8" t="inlineStr">
        <is>
          <t>HXM1537KPY3G6DKZX</t>
        </is>
      </c>
      <c r="J9488" s="8" t="inlineStr">
        <is>
          <t>02 - Sports / GT</t>
        </is>
      </c>
      <c r="K9488" s="12" t="n">
        <v>290000</v>
      </c>
      <c r="L9488" s="8" t="inlineStr">
        <is>
          <t>Connecticut</t>
        </is>
      </c>
      <c r="M9488" s="13" t="n">
        <v>4596.23</v>
      </c>
      <c r="N9488" s="13" t="n"/>
      <c r="O9488" s="8" t="inlineStr">
        <is>
          <t>3 + at-fault claims - 5 yrs</t>
        </is>
      </c>
    </row>
    <row r="9489">
      <c r="A9489" s="8" t="inlineStr">
        <is>
          <t>dca982c9-c4be-5652-837e-93d48ffc0eca</t>
        </is>
      </c>
      <c r="B9489" s="9" t="inlineStr">
        <is>
          <t>2026-06</t>
        </is>
      </c>
      <c r="C9489" s="10" t="n"/>
      <c r="D9489" s="9" t="inlineStr">
        <is>
          <t>Referred</t>
        </is>
      </c>
      <c r="E9489" s="8" t="inlineStr">
        <is>
          <t>Everett Larsson</t>
        </is>
      </c>
      <c r="F9489" s="11" t="n">
        <v>2009</v>
      </c>
      <c r="G9489" s="8" t="inlineStr">
        <is>
          <t>BMW</t>
        </is>
      </c>
      <c r="H9489" s="8" t="inlineStr">
        <is>
          <t>M8 Competition</t>
        </is>
      </c>
      <c r="I9489" s="8" t="inlineStr">
        <is>
          <t>1R78BA5YY60ZWMKN6</t>
        </is>
      </c>
      <c r="J9489" s="8" t="inlineStr">
        <is>
          <t>02 - Sports / GT</t>
        </is>
      </c>
      <c r="K9489" s="12" t="n">
        <v>280000</v>
      </c>
      <c r="L9489" s="8" t="inlineStr">
        <is>
          <t>North Carolina</t>
        </is>
      </c>
      <c r="M9489" s="13" t="n">
        <v>4556.6</v>
      </c>
      <c r="N9489" s="13" t="n"/>
      <c r="O9489" s="8" t="inlineStr">
        <is>
          <t>1 theft / total loss claim</t>
        </is>
      </c>
    </row>
    <row r="9490">
      <c r="A9490" s="8" t="inlineStr">
        <is>
          <t>dcf7c897-d0de-54a3-9f40-ed315c3a9109</t>
        </is>
      </c>
      <c r="B9490" s="9" t="inlineStr">
        <is>
          <t>2026-06</t>
        </is>
      </c>
      <c r="C9490" s="10" t="n"/>
      <c r="D9490" s="9" t="inlineStr">
        <is>
          <t>Declined</t>
        </is>
      </c>
      <c r="E9490" s="8" t="inlineStr">
        <is>
          <t>Beatrix Harrington</t>
        </is>
      </c>
      <c r="F9490" s="11" t="n">
        <v>2005</v>
      </c>
      <c r="G9490" s="8" t="inlineStr">
        <is>
          <t>Bentley</t>
        </is>
      </c>
      <c r="H9490" s="8" t="inlineStr">
        <is>
          <t>Continental GT</t>
        </is>
      </c>
      <c r="I9490" s="8" t="inlineStr">
        <is>
          <t>9T0SSZTE604LCEAJR</t>
        </is>
      </c>
      <c r="J9490" s="8" t="inlineStr">
        <is>
          <t>02 - Sports / GT</t>
        </is>
      </c>
      <c r="K9490" s="12" t="n">
        <v>580000</v>
      </c>
      <c r="L9490" s="8" t="inlineStr">
        <is>
          <t>Connecticut</t>
        </is>
      </c>
      <c r="M9490" s="13" t="n">
        <v>7966.79</v>
      </c>
      <c r="N9490" s="13" t="n"/>
      <c r="O9490" s="8" t="inlineStr">
        <is>
          <t>3 + at-fault claims - 5 yrs</t>
        </is>
      </c>
    </row>
    <row r="9491">
      <c r="A9491" s="8" t="inlineStr">
        <is>
          <t>dd636784-c004-5eb5-bdf1-291ee6a2d8ee</t>
        </is>
      </c>
      <c r="B9491" s="9" t="inlineStr">
        <is>
          <t>2026-06</t>
        </is>
      </c>
      <c r="C9491" s="10" t="n"/>
      <c r="D9491" s="9" t="inlineStr">
        <is>
          <t>Declined</t>
        </is>
      </c>
      <c r="E9491" s="8" t="inlineStr">
        <is>
          <t>Anouk Fairweather</t>
        </is>
      </c>
      <c r="F9491" s="11" t="n">
        <v>1955</v>
      </c>
      <c r="G9491" s="8" t="inlineStr">
        <is>
          <t>Icon</t>
        </is>
      </c>
      <c r="H9491" s="8" t="inlineStr">
        <is>
          <t>Derelict</t>
        </is>
      </c>
      <c r="I9491" s="8" t="inlineStr">
        <is>
          <t>DCN36UPH7TKEMA976</t>
        </is>
      </c>
      <c r="J9491" s="8" t="inlineStr">
        <is>
          <t>11 - Restomod / Coachbuilt / Bespoke</t>
        </is>
      </c>
      <c r="K9491" s="12" t="n">
        <v>1260000</v>
      </c>
      <c r="L9491" s="8" t="inlineStr">
        <is>
          <t>California</t>
        </is>
      </c>
      <c r="M9491" s="13" t="n">
        <v>21824.15</v>
      </c>
      <c r="N9491" s="13" t="n"/>
      <c r="O9491" s="8" t="inlineStr">
        <is>
          <t>3 + at-fault claims - 5 yrs</t>
        </is>
      </c>
    </row>
    <row r="9492">
      <c r="A9492" s="8" t="inlineStr">
        <is>
          <t>de0e3e4b-a825-5df6-a11c-56005d961ef8</t>
        </is>
      </c>
      <c r="B9492" s="9" t="inlineStr">
        <is>
          <t>2026-06</t>
        </is>
      </c>
      <c r="C9492" s="10" t="n"/>
      <c r="D9492" s="9" t="inlineStr">
        <is>
          <t>Declined</t>
        </is>
      </c>
      <c r="E9492" s="8" t="inlineStr">
        <is>
          <t>Priya Delacroix</t>
        </is>
      </c>
      <c r="F9492" s="11" t="n">
        <v>1975</v>
      </c>
      <c r="G9492" s="8" t="inlineStr">
        <is>
          <t>Aston Martin</t>
        </is>
      </c>
      <c r="H9492" s="8" t="inlineStr">
        <is>
          <t>DB12</t>
        </is>
      </c>
      <c r="I9492" s="8" t="inlineStr">
        <is>
          <t>E0VYGCCRYF88860D7</t>
        </is>
      </c>
      <c r="J9492" s="8" t="inlineStr">
        <is>
          <t>02 - Sports / GT</t>
        </is>
      </c>
      <c r="K9492" s="12" t="n">
        <v>1950000</v>
      </c>
      <c r="L9492" s="8" t="inlineStr">
        <is>
          <t>Texas</t>
        </is>
      </c>
      <c r="M9492" s="13" t="n">
        <v>23271.23</v>
      </c>
      <c r="N9492" s="13" t="n"/>
      <c r="O9492" s="8" t="inlineStr">
        <is>
          <t>3 + at-fault claims - 5 yrs</t>
        </is>
      </c>
    </row>
    <row r="9493">
      <c r="A9493" s="8" t="inlineStr">
        <is>
          <t>de37f5fe-68f9-55c1-a0a9-089a7a840a11</t>
        </is>
      </c>
      <c r="B9493" s="9" t="inlineStr">
        <is>
          <t>2026-06</t>
        </is>
      </c>
      <c r="C9493" s="10" t="n"/>
      <c r="D9493" s="9" t="inlineStr">
        <is>
          <t>Referred</t>
        </is>
      </c>
      <c r="E9493" s="8" t="inlineStr">
        <is>
          <t>Emiliano Farkas</t>
        </is>
      </c>
      <c r="F9493" s="11" t="n">
        <v>2013</v>
      </c>
      <c r="G9493" s="8" t="inlineStr">
        <is>
          <t>Mercedes-Benz</t>
        </is>
      </c>
      <c r="H9493" s="8" t="inlineStr">
        <is>
          <t>AMG GT</t>
        </is>
      </c>
      <c r="I9493" s="8" t="inlineStr">
        <is>
          <t>0ERTBZ55747T0294D</t>
        </is>
      </c>
      <c r="J9493" s="8" t="inlineStr">
        <is>
          <t>02 - Sports / GT</t>
        </is>
      </c>
      <c r="K9493" s="12" t="n">
        <v>295000</v>
      </c>
      <c r="L9493" s="8" t="inlineStr">
        <is>
          <t>Maine</t>
        </is>
      </c>
      <c r="M9493" s="13" t="n">
        <v>4508.49</v>
      </c>
      <c r="N9493" s="13" t="n"/>
      <c r="O9493" s="8" t="inlineStr">
        <is>
          <t>2 at-fault claims - 5 yrs</t>
        </is>
      </c>
    </row>
    <row r="9494">
      <c r="A9494" s="8" t="inlineStr">
        <is>
          <t>df99e995-9aa8-5a5e-907b-c0bbfa66afe3</t>
        </is>
      </c>
      <c r="B9494" s="9" t="inlineStr">
        <is>
          <t>2026-06</t>
        </is>
      </c>
      <c r="C9494" s="10" t="n"/>
      <c r="D9494" s="9" t="inlineStr">
        <is>
          <t>Referred</t>
        </is>
      </c>
      <c r="E9494" s="8" t="inlineStr">
        <is>
          <t>Cassius Nakashima</t>
        </is>
      </c>
      <c r="F9494" s="11" t="n">
        <v>1960</v>
      </c>
      <c r="G9494" s="8" t="inlineStr">
        <is>
          <t>Mercedes-Benz</t>
        </is>
      </c>
      <c r="H9494" s="8" t="inlineStr">
        <is>
          <t>AMG GT</t>
        </is>
      </c>
      <c r="I9494" s="8" t="inlineStr">
        <is>
          <t>2ECGA6Y6DRKSGW8TX</t>
        </is>
      </c>
      <c r="J9494" s="8" t="inlineStr">
        <is>
          <t>02 - Sports / GT</t>
        </is>
      </c>
      <c r="K9494" s="12" t="n">
        <v>635000</v>
      </c>
      <c r="L9494" s="8" t="inlineStr">
        <is>
          <t>Utah</t>
        </is>
      </c>
      <c r="M9494" s="13" t="n">
        <v>10513.44</v>
      </c>
      <c r="N9494" s="13" t="n"/>
      <c r="O9494" s="8" t="inlineStr">
        <is>
          <t>Prior carrier non-renewal / cancellation</t>
        </is>
      </c>
    </row>
    <row r="9495">
      <c r="A9495" s="8" t="inlineStr">
        <is>
          <t>dfdb54d0-6d67-57f1-a244-6e9eb32b72cc</t>
        </is>
      </c>
      <c r="B9495" s="9" t="inlineStr">
        <is>
          <t>2026-06</t>
        </is>
      </c>
      <c r="C9495" s="10" t="n"/>
      <c r="D9495" s="9" t="inlineStr">
        <is>
          <t>Referred</t>
        </is>
      </c>
      <c r="E9495" s="8" t="inlineStr">
        <is>
          <t>Wilhelmina Ashcombe</t>
        </is>
      </c>
      <c r="F9495" s="11" t="n">
        <v>1985</v>
      </c>
      <c r="G9495" s="8" t="inlineStr">
        <is>
          <t>BMW</t>
        </is>
      </c>
      <c r="H9495" s="8" t="inlineStr">
        <is>
          <t>M8 Competition</t>
        </is>
      </c>
      <c r="I9495" s="8" t="inlineStr">
        <is>
          <t>0SY6BSAH3XBD1JB36</t>
        </is>
      </c>
      <c r="J9495" s="8" t="inlineStr">
        <is>
          <t>02 - Sports / GT</t>
        </is>
      </c>
      <c r="K9495" s="12" t="n">
        <v>880000</v>
      </c>
      <c r="L9495" s="8" t="inlineStr">
        <is>
          <t>Texas</t>
        </is>
      </c>
      <c r="M9495" s="13" t="n">
        <v>12411.32</v>
      </c>
      <c r="N9495" s="13" t="n"/>
      <c r="O9495" s="8" t="inlineStr">
        <is>
          <t>1 at-fault claim over $100k</t>
        </is>
      </c>
    </row>
    <row r="9496">
      <c r="A9496" s="8" t="inlineStr">
        <is>
          <t>e04a41c0-a463-524b-b902-a7e80823f2ab</t>
        </is>
      </c>
      <c r="B9496" s="9" t="inlineStr">
        <is>
          <t>2026-06</t>
        </is>
      </c>
      <c r="C9496" s="10" t="n"/>
      <c r="D9496" s="9" t="inlineStr">
        <is>
          <t>Declined</t>
        </is>
      </c>
      <c r="E9496" s="8" t="inlineStr">
        <is>
          <t>Aurelio Castellanos</t>
        </is>
      </c>
      <c r="F9496" s="11" t="n">
        <v>1973</v>
      </c>
      <c r="G9496" s="8" t="inlineStr">
        <is>
          <t>Maserati</t>
        </is>
      </c>
      <c r="H9496" s="8" t="inlineStr">
        <is>
          <t>GranTurismo</t>
        </is>
      </c>
      <c r="I9496" s="8" t="inlineStr">
        <is>
          <t>LCU1TGV8LZ45713RC</t>
        </is>
      </c>
      <c r="J9496" s="8" t="inlineStr">
        <is>
          <t>02 - Sports / GT</t>
        </is>
      </c>
      <c r="K9496" s="12" t="n">
        <v>270000</v>
      </c>
      <c r="L9496" s="8" t="inlineStr">
        <is>
          <t>Colorado</t>
        </is>
      </c>
      <c r="M9496" s="13" t="n">
        <v>4202.83</v>
      </c>
      <c r="N9496" s="13" t="n"/>
      <c r="O9496" s="8" t="inlineStr">
        <is>
          <t>3 + at-fault claims - 5 yrs</t>
        </is>
      </c>
    </row>
    <row r="9497">
      <c r="A9497" s="8" t="inlineStr">
        <is>
          <t>e2624a89-dead-52f7-bf2f-324d83073a2c</t>
        </is>
      </c>
      <c r="B9497" s="9" t="inlineStr">
        <is>
          <t>2026-06</t>
        </is>
      </c>
      <c r="C9497" s="10" t="n"/>
      <c r="D9497" s="9" t="inlineStr">
        <is>
          <t>Declined</t>
        </is>
      </c>
      <c r="E9497" s="8" t="inlineStr">
        <is>
          <t>Wilhelmina Larsson</t>
        </is>
      </c>
      <c r="F9497" s="11" t="n">
        <v>1986</v>
      </c>
      <c r="G9497" s="8" t="inlineStr">
        <is>
          <t>Maserati</t>
        </is>
      </c>
      <c r="H9497" s="8" t="inlineStr">
        <is>
          <t>GranTurismo</t>
        </is>
      </c>
      <c r="I9497" s="8" t="inlineStr">
        <is>
          <t>0RMLJ8CT68AZ8R29X</t>
        </is>
      </c>
      <c r="J9497" s="8" t="inlineStr">
        <is>
          <t>02 - Sports / GT</t>
        </is>
      </c>
      <c r="K9497" s="12" t="n">
        <v>675000</v>
      </c>
      <c r="L9497" s="8" t="inlineStr">
        <is>
          <t>Pennsylvania</t>
        </is>
      </c>
      <c r="M9497" s="13" t="n">
        <v>8278.299999999999</v>
      </c>
      <c r="N9497" s="13" t="n"/>
      <c r="O9497" s="8" t="inlineStr">
        <is>
          <t>3 + at-fault claims - 5 yrs</t>
        </is>
      </c>
    </row>
    <row r="9498">
      <c r="A9498" s="8" t="inlineStr">
        <is>
          <t>e2cfb674-63f7-5532-bf0d-3e5c05808fae</t>
        </is>
      </c>
      <c r="B9498" s="9" t="inlineStr">
        <is>
          <t>2026-06</t>
        </is>
      </c>
      <c r="C9498" s="10" t="n"/>
      <c r="D9498" s="9" t="inlineStr">
        <is>
          <t>Referred</t>
        </is>
      </c>
      <c r="E9498" s="8" t="inlineStr">
        <is>
          <t>Horace Underwood</t>
        </is>
      </c>
      <c r="F9498" s="11" t="n">
        <v>1976</v>
      </c>
      <c r="G9498" s="8" t="inlineStr">
        <is>
          <t>BMW</t>
        </is>
      </c>
      <c r="H9498" s="8" t="inlineStr">
        <is>
          <t>M8 Competition</t>
        </is>
      </c>
      <c r="I9498" s="8" t="inlineStr">
        <is>
          <t>T63HA6GHN2VDAB8U1</t>
        </is>
      </c>
      <c r="J9498" s="8" t="inlineStr">
        <is>
          <t>02 - Sports / GT</t>
        </is>
      </c>
      <c r="K9498" s="12" t="n">
        <v>785000</v>
      </c>
      <c r="L9498" s="8" t="inlineStr">
        <is>
          <t>Mississippi</t>
        </is>
      </c>
      <c r="M9498" s="13" t="n">
        <v>11456.56</v>
      </c>
      <c r="N9498" s="13" t="n"/>
      <c r="O9498" s="8" t="inlineStr">
        <is>
          <t>1 at-fault claim over $100k</t>
        </is>
      </c>
    </row>
    <row r="9499">
      <c r="A9499" s="8" t="inlineStr">
        <is>
          <t>e500425d-d155-58bb-9b59-a5c5a0e15010</t>
        </is>
      </c>
      <c r="B9499" s="9" t="inlineStr">
        <is>
          <t>2026-06</t>
        </is>
      </c>
      <c r="C9499" s="10" t="n"/>
      <c r="D9499" s="9" t="inlineStr">
        <is>
          <t>Referred</t>
        </is>
      </c>
      <c r="E9499" s="8" t="inlineStr">
        <is>
          <t>Fenwick Vasquez</t>
        </is>
      </c>
      <c r="F9499" s="11" t="n">
        <v>1970</v>
      </c>
      <c r="G9499" s="8" t="inlineStr">
        <is>
          <t>Bugatti</t>
        </is>
      </c>
      <c r="H9499" s="8" t="inlineStr">
        <is>
          <t>Type 57</t>
        </is>
      </c>
      <c r="I9499" s="8" t="inlineStr">
        <is>
          <t>N6XHMEMRYRNY8441X</t>
        </is>
      </c>
      <c r="J9499" s="8" t="inlineStr">
        <is>
          <t>06 - Vintage Pre-War (pre-1946)</t>
        </is>
      </c>
      <c r="K9499" s="12" t="n">
        <v>715000</v>
      </c>
      <c r="L9499" s="8" t="inlineStr">
        <is>
          <t>Washington</t>
        </is>
      </c>
      <c r="M9499" s="13" t="n">
        <v>4921.36</v>
      </c>
      <c r="N9499" s="13" t="n"/>
      <c r="O9499" s="8" t="inlineStr">
        <is>
          <t>2 at-fault claims - 5 yrs</t>
        </is>
      </c>
    </row>
    <row r="9500">
      <c r="A9500" s="8" t="inlineStr">
        <is>
          <t>e55937af-60fd-51d6-8fa7-ba9f87b13e9e</t>
        </is>
      </c>
      <c r="B9500" s="9" t="inlineStr">
        <is>
          <t>2026-06</t>
        </is>
      </c>
      <c r="C9500" s="10" t="n"/>
      <c r="D9500" s="9" t="inlineStr">
        <is>
          <t>Declined</t>
        </is>
      </c>
      <c r="E9500" s="8" t="inlineStr">
        <is>
          <t>Anouk Chattopadhyay</t>
        </is>
      </c>
      <c r="F9500" s="11" t="n">
        <v>1965</v>
      </c>
      <c r="G9500" s="8" t="inlineStr">
        <is>
          <t>Lamborghini</t>
        </is>
      </c>
      <c r="H9500" s="8" t="inlineStr">
        <is>
          <t>Huracan EVO</t>
        </is>
      </c>
      <c r="I9500" s="8" t="inlineStr">
        <is>
          <t>V7VMNK15H6SE2PGP3</t>
        </is>
      </c>
      <c r="J9500" s="8" t="inlineStr">
        <is>
          <t>03 - Supercar</t>
        </is>
      </c>
      <c r="K9500" s="12" t="n">
        <v>1630000</v>
      </c>
      <c r="L9500" s="8" t="inlineStr">
        <is>
          <t>Kentucky</t>
        </is>
      </c>
      <c r="M9500" s="13" t="n">
        <v>32969.06</v>
      </c>
      <c r="N9500" s="13" t="n"/>
      <c r="O9500" s="8" t="inlineStr">
        <is>
          <t>3 + at-fault claims - 5 yrs</t>
        </is>
      </c>
    </row>
    <row r="9501">
      <c r="A9501" s="8" t="inlineStr">
        <is>
          <t>e56e968b-51dc-5822-9329-84c1b2b95c0c</t>
        </is>
      </c>
      <c r="B9501" s="9" t="inlineStr">
        <is>
          <t>2026-06</t>
        </is>
      </c>
      <c r="C9501" s="10" t="n"/>
      <c r="D9501" s="9" t="inlineStr">
        <is>
          <t>Declined</t>
        </is>
      </c>
      <c r="E9501" s="8" t="inlineStr">
        <is>
          <t>Desmond Okonkwo</t>
        </is>
      </c>
      <c r="F9501" s="11" t="n">
        <v>1997</v>
      </c>
      <c r="G9501" s="8" t="inlineStr">
        <is>
          <t>BMW</t>
        </is>
      </c>
      <c r="H9501" s="8" t="inlineStr">
        <is>
          <t>M8 Competition</t>
        </is>
      </c>
      <c r="I9501" s="8" t="inlineStr">
        <is>
          <t>NWWHJL6RL02SC2X8W</t>
        </is>
      </c>
      <c r="J9501" s="8" t="inlineStr">
        <is>
          <t>02 - Sports / GT</t>
        </is>
      </c>
      <c r="K9501" s="12" t="n">
        <v>455000</v>
      </c>
      <c r="L9501" s="8" t="inlineStr">
        <is>
          <t>Mississippi</t>
        </is>
      </c>
      <c r="M9501" s="13" t="n">
        <v>7662.03</v>
      </c>
      <c r="N9501" s="13" t="n"/>
      <c r="O9501" s="8" t="inlineStr">
        <is>
          <t>3 + at-fault claims - 5 yrs</t>
        </is>
      </c>
    </row>
    <row r="9502">
      <c r="A9502" s="8" t="inlineStr">
        <is>
          <t>e59c71d7-42af-5219-9867-fa8a15436f82</t>
        </is>
      </c>
      <c r="B9502" s="9" t="inlineStr">
        <is>
          <t>2026-06</t>
        </is>
      </c>
      <c r="C9502" s="10" t="n"/>
      <c r="D9502" s="9" t="inlineStr">
        <is>
          <t>Declined</t>
        </is>
      </c>
      <c r="E9502" s="8" t="inlineStr">
        <is>
          <t>Marisol Delacroix</t>
        </is>
      </c>
      <c r="F9502" s="11" t="n">
        <v>2013</v>
      </c>
      <c r="G9502" s="8" t="inlineStr">
        <is>
          <t>Bentley</t>
        </is>
      </c>
      <c r="H9502" s="8" t="inlineStr">
        <is>
          <t>Continental GT</t>
        </is>
      </c>
      <c r="I9502" s="8" t="inlineStr">
        <is>
          <t>3KVVNYNNWM14TKGUW</t>
        </is>
      </c>
      <c r="J9502" s="8" t="inlineStr">
        <is>
          <t>02 - Sports / GT</t>
        </is>
      </c>
      <c r="K9502" s="12" t="n">
        <v>650000</v>
      </c>
      <c r="L9502" s="8" t="inlineStr">
        <is>
          <t>Arkansas</t>
        </is>
      </c>
      <c r="M9502" s="13" t="n">
        <v>11000.94</v>
      </c>
      <c r="N9502" s="13" t="n"/>
      <c r="O9502" s="8" t="inlineStr">
        <is>
          <t>3 + at-fault claims - 5 yrs</t>
        </is>
      </c>
    </row>
    <row r="9503">
      <c r="A9503" s="8" t="inlineStr">
        <is>
          <t>e696f3c8-e699-5fc0-b813-2c997269bf34</t>
        </is>
      </c>
      <c r="B9503" s="9" t="inlineStr">
        <is>
          <t>2026-06</t>
        </is>
      </c>
      <c r="C9503" s="10" t="n"/>
      <c r="D9503" s="9" t="inlineStr">
        <is>
          <t>Referred</t>
        </is>
      </c>
      <c r="E9503" s="8" t="inlineStr">
        <is>
          <t>Mireille Farkas</t>
        </is>
      </c>
      <c r="F9503" s="11" t="n">
        <v>2006</v>
      </c>
      <c r="G9503" s="8" t="inlineStr">
        <is>
          <t>BMW</t>
        </is>
      </c>
      <c r="H9503" s="8" t="inlineStr">
        <is>
          <t>M8 Competition</t>
        </is>
      </c>
      <c r="I9503" s="8" t="inlineStr">
        <is>
          <t>GMV2AC81FK582CUV8</t>
        </is>
      </c>
      <c r="J9503" s="8" t="inlineStr">
        <is>
          <t>02 - Sports / GT</t>
        </is>
      </c>
      <c r="K9503" s="12" t="n">
        <v>385000</v>
      </c>
      <c r="L9503" s="8" t="inlineStr">
        <is>
          <t>North Dakota</t>
        </is>
      </c>
      <c r="M9503" s="13" t="n">
        <v>5557.08</v>
      </c>
      <c r="N9503" s="13" t="n"/>
      <c r="O9503" s="8" t="inlineStr">
        <is>
          <t>1 at-fault claim over $100k</t>
        </is>
      </c>
    </row>
    <row r="9504">
      <c r="A9504" s="8" t="inlineStr">
        <is>
          <t>e7ac4d87-4438-51db-85f5-fdfe0d125800</t>
        </is>
      </c>
      <c r="B9504" s="9" t="inlineStr">
        <is>
          <t>2026-06</t>
        </is>
      </c>
      <c r="C9504" s="10" t="n"/>
      <c r="D9504" s="9" t="inlineStr">
        <is>
          <t>Declined</t>
        </is>
      </c>
      <c r="E9504" s="8" t="inlineStr">
        <is>
          <t>Ingrid Pennington</t>
        </is>
      </c>
      <c r="F9504" s="11" t="n">
        <v>2006</v>
      </c>
      <c r="G9504" s="8" t="inlineStr">
        <is>
          <t>Maserati</t>
        </is>
      </c>
      <c r="H9504" s="8" t="inlineStr">
        <is>
          <t>GranTurismo</t>
        </is>
      </c>
      <c r="I9504" s="8" t="inlineStr">
        <is>
          <t>H48V3PMJF47STL1DH</t>
        </is>
      </c>
      <c r="J9504" s="8" t="inlineStr">
        <is>
          <t>02 - Sports / GT</t>
        </is>
      </c>
      <c r="K9504" s="12" t="n">
        <v>210000</v>
      </c>
      <c r="L9504" s="8" t="inlineStr">
        <is>
          <t>Rhode Island</t>
        </is>
      </c>
      <c r="M9504" s="13" t="n">
        <v>4994.04</v>
      </c>
      <c r="N9504" s="13" t="n"/>
      <c r="O9504" s="8" t="inlineStr">
        <is>
          <t>3 + at-fault claims - 5 yrs</t>
        </is>
      </c>
    </row>
    <row r="9505">
      <c r="A9505" s="8" t="inlineStr">
        <is>
          <t>e8a38125-2dd5-5bc8-8f0f-f05070e290ea</t>
        </is>
      </c>
      <c r="B9505" s="9" t="inlineStr">
        <is>
          <t>2026-06</t>
        </is>
      </c>
      <c r="C9505" s="10" t="n"/>
      <c r="D9505" s="9" t="inlineStr">
        <is>
          <t>Declined</t>
        </is>
      </c>
      <c r="E9505" s="8" t="inlineStr">
        <is>
          <t>Everett Merriweather</t>
        </is>
      </c>
      <c r="F9505" s="11" t="n">
        <v>1992</v>
      </c>
      <c r="G9505" s="8" t="inlineStr">
        <is>
          <t>BMW</t>
        </is>
      </c>
      <c r="H9505" s="8" t="inlineStr">
        <is>
          <t>M8 Competition</t>
        </is>
      </c>
      <c r="I9505" s="8" t="inlineStr">
        <is>
          <t>0TCTGE44SHT2NKMA1</t>
        </is>
      </c>
      <c r="J9505" s="8" t="inlineStr">
        <is>
          <t>02 - Sports / GT</t>
        </is>
      </c>
      <c r="K9505" s="12" t="n">
        <v>310000</v>
      </c>
      <c r="L9505" s="8" t="inlineStr">
        <is>
          <t>Texas</t>
        </is>
      </c>
      <c r="M9505" s="13" t="n">
        <v>5044.81</v>
      </c>
      <c r="N9505" s="13" t="n"/>
      <c r="O9505" s="8" t="inlineStr">
        <is>
          <t>3 + at-fault claims - 5 yrs</t>
        </is>
      </c>
    </row>
    <row r="9506">
      <c r="A9506" s="8" t="inlineStr">
        <is>
          <t>e93cb4ca-e5ec-58a3-bc0d-2f04c94fa2a9</t>
        </is>
      </c>
      <c r="B9506" s="9" t="inlineStr">
        <is>
          <t>2026-06</t>
        </is>
      </c>
      <c r="C9506" s="10" t="n"/>
      <c r="D9506" s="9" t="inlineStr">
        <is>
          <t>Declined</t>
        </is>
      </c>
      <c r="E9506" s="8" t="inlineStr">
        <is>
          <t>Priya Underwood</t>
        </is>
      </c>
      <c r="F9506" s="11" t="n">
        <v>1984</v>
      </c>
      <c r="G9506" s="8" t="inlineStr">
        <is>
          <t>Bugatti</t>
        </is>
      </c>
      <c r="H9506" s="8" t="inlineStr">
        <is>
          <t>Type 57</t>
        </is>
      </c>
      <c r="I9506" s="8" t="inlineStr">
        <is>
          <t>HHU5SA2AVU5DFJG3N</t>
        </is>
      </c>
      <c r="J9506" s="8" t="inlineStr">
        <is>
          <t>06 - Vintage Pre-War (pre-1946)</t>
        </is>
      </c>
      <c r="K9506" s="12" t="n">
        <v>890000</v>
      </c>
      <c r="L9506" s="8" t="inlineStr">
        <is>
          <t>Wyoming</t>
        </is>
      </c>
      <c r="M9506" s="13" t="n">
        <v>6827.81</v>
      </c>
      <c r="N9506" s="13" t="n"/>
      <c r="O9506" s="8" t="inlineStr">
        <is>
          <t>3 + at-fault claims - 5 yrs</t>
        </is>
      </c>
    </row>
    <row r="9507">
      <c r="A9507" s="8" t="inlineStr">
        <is>
          <t>ea3ca3f0-c7ee-5a0f-9cdc-4cc4f8eba36d</t>
        </is>
      </c>
      <c r="B9507" s="9" t="inlineStr">
        <is>
          <t>2026-06</t>
        </is>
      </c>
      <c r="C9507" s="10" t="n"/>
      <c r="D9507" s="9" t="inlineStr">
        <is>
          <t>Declined</t>
        </is>
      </c>
      <c r="E9507" s="8" t="inlineStr">
        <is>
          <t>Fenwick Ashcombe</t>
        </is>
      </c>
      <c r="F9507" s="11" t="n">
        <v>1956</v>
      </c>
      <c r="G9507" s="8" t="inlineStr">
        <is>
          <t>Maserati</t>
        </is>
      </c>
      <c r="H9507" s="8" t="inlineStr">
        <is>
          <t>GranTurismo</t>
        </is>
      </c>
      <c r="I9507" s="8" t="inlineStr">
        <is>
          <t>JZ60XUKR2R76AK84E</t>
        </is>
      </c>
      <c r="J9507" s="8" t="inlineStr">
        <is>
          <t>02 - Sports / GT</t>
        </is>
      </c>
      <c r="K9507" s="12" t="n">
        <v>565000</v>
      </c>
      <c r="L9507" s="8" t="inlineStr">
        <is>
          <t>Massachusetts</t>
        </is>
      </c>
      <c r="M9507" s="13" t="n">
        <v>8661.559999999999</v>
      </c>
      <c r="N9507" s="13" t="n"/>
      <c r="O9507" s="8" t="inlineStr">
        <is>
          <t>3 + at-fault claims - 5 yrs</t>
        </is>
      </c>
    </row>
    <row r="9508">
      <c r="A9508" s="8" t="inlineStr">
        <is>
          <t>ea532b2f-d8d8-5e68-9c32-33e63e5b0028</t>
        </is>
      </c>
      <c r="B9508" s="9" t="inlineStr">
        <is>
          <t>2026-06</t>
        </is>
      </c>
      <c r="C9508" s="10" t="n"/>
      <c r="D9508" s="9" t="inlineStr">
        <is>
          <t>Declined</t>
        </is>
      </c>
      <c r="E9508" s="8" t="inlineStr">
        <is>
          <t>Emiliano Nakashima</t>
        </is>
      </c>
      <c r="F9508" s="11" t="n">
        <v>1990</v>
      </c>
      <c r="G9508" s="8" t="inlineStr">
        <is>
          <t>Alfa Romeo</t>
        </is>
      </c>
      <c r="H9508" s="8" t="inlineStr">
        <is>
          <t>8C 2900</t>
        </is>
      </c>
      <c r="I9508" s="8" t="inlineStr">
        <is>
          <t>MA1XDEDS88SF12HEA</t>
        </is>
      </c>
      <c r="J9508" s="8" t="inlineStr">
        <is>
          <t>06 - Vintage Pre-War (pre-1946)</t>
        </is>
      </c>
      <c r="K9508" s="12" t="n">
        <v>1125000</v>
      </c>
      <c r="L9508" s="8" t="inlineStr">
        <is>
          <t>Maryland</t>
        </is>
      </c>
      <c r="M9508" s="13" t="n">
        <v>6856.13</v>
      </c>
      <c r="N9508" s="13" t="n"/>
      <c r="O9508" s="8" t="inlineStr">
        <is>
          <t>3 + at-fault claims - 5 yrs</t>
        </is>
      </c>
    </row>
    <row r="9509">
      <c r="A9509" s="8" t="inlineStr">
        <is>
          <t>eaf6c832-54b6-55cb-b646-3cd48cd27f35</t>
        </is>
      </c>
      <c r="B9509" s="9" t="inlineStr">
        <is>
          <t>2026-06</t>
        </is>
      </c>
      <c r="C9509" s="10" t="n"/>
      <c r="D9509" s="9" t="inlineStr">
        <is>
          <t>Declined</t>
        </is>
      </c>
      <c r="E9509" s="8" t="inlineStr">
        <is>
          <t>Priya Bellandi</t>
        </is>
      </c>
      <c r="F9509" s="11" t="n">
        <v>1992</v>
      </c>
      <c r="G9509" s="8" t="inlineStr">
        <is>
          <t>Mercedes-Benz</t>
        </is>
      </c>
      <c r="H9509" s="8" t="inlineStr">
        <is>
          <t>AMG GT</t>
        </is>
      </c>
      <c r="I9509" s="8" t="inlineStr">
        <is>
          <t>90DDD4EXMRY1RGB2D</t>
        </is>
      </c>
      <c r="J9509" s="8" t="inlineStr">
        <is>
          <t>02 - Sports / GT</t>
        </is>
      </c>
      <c r="K9509" s="12" t="n">
        <v>830000</v>
      </c>
      <c r="L9509" s="8" t="inlineStr">
        <is>
          <t>North Carolina</t>
        </is>
      </c>
      <c r="M9509" s="13" t="n">
        <v>11706.13</v>
      </c>
      <c r="N9509" s="13" t="n"/>
      <c r="O9509" s="8" t="inlineStr">
        <is>
          <t>3 + at-fault claims - 5 yrs</t>
        </is>
      </c>
    </row>
    <row r="9510">
      <c r="A9510" s="8" t="inlineStr">
        <is>
          <t>ed2defe5-a036-593b-802d-292d9a6f0e00</t>
        </is>
      </c>
      <c r="B9510" s="9" t="inlineStr">
        <is>
          <t>2026-06</t>
        </is>
      </c>
      <c r="C9510" s="10" t="n"/>
      <c r="D9510" s="9" t="inlineStr">
        <is>
          <t>Referred</t>
        </is>
      </c>
      <c r="E9510" s="8" t="inlineStr">
        <is>
          <t>Everett Okonkwo</t>
        </is>
      </c>
      <c r="F9510" s="11" t="n">
        <v>2023</v>
      </c>
      <c r="G9510" s="8" t="inlineStr">
        <is>
          <t>BMW</t>
        </is>
      </c>
      <c r="H9510" s="8" t="inlineStr">
        <is>
          <t>M8 Competition</t>
        </is>
      </c>
      <c r="I9510" s="8" t="inlineStr">
        <is>
          <t>77TCVKVJAHXCDJX1T</t>
        </is>
      </c>
      <c r="J9510" s="8" t="inlineStr">
        <is>
          <t>02 - Sports / GT</t>
        </is>
      </c>
      <c r="K9510" s="12" t="n">
        <v>460000</v>
      </c>
      <c r="L9510" s="8" t="inlineStr">
        <is>
          <t>Arkansas</t>
        </is>
      </c>
      <c r="M9510" s="13" t="n">
        <v>8983.02</v>
      </c>
      <c r="N9510" s="13" t="n"/>
      <c r="O9510" s="8" t="inlineStr">
        <is>
          <t>1 theft / total loss claim</t>
        </is>
      </c>
    </row>
    <row r="9511">
      <c r="A9511" s="8" t="inlineStr">
        <is>
          <t>ed736406-9720-5537-a194-e6e2b5af0b54</t>
        </is>
      </c>
      <c r="B9511" s="9" t="inlineStr">
        <is>
          <t>2026-06</t>
        </is>
      </c>
      <c r="C9511" s="10" t="n"/>
      <c r="D9511" s="9" t="inlineStr">
        <is>
          <t>Declined</t>
        </is>
      </c>
      <c r="E9511" s="8" t="inlineStr">
        <is>
          <t>Saoirse Montoya</t>
        </is>
      </c>
      <c r="F9511" s="11" t="n">
        <v>1955</v>
      </c>
      <c r="G9511" s="8" t="inlineStr">
        <is>
          <t>Lamborghini</t>
        </is>
      </c>
      <c r="H9511" s="8" t="inlineStr">
        <is>
          <t>Huracan EVO</t>
        </is>
      </c>
      <c r="I9511" s="8" t="inlineStr">
        <is>
          <t>HB9HAELRPSCSY5F3Z</t>
        </is>
      </c>
      <c r="J9511" s="8" t="inlineStr">
        <is>
          <t>03 - Supercar</t>
        </is>
      </c>
      <c r="K9511" s="12" t="n">
        <v>1510000</v>
      </c>
      <c r="L9511" s="8" t="inlineStr">
        <is>
          <t>Texas</t>
        </is>
      </c>
      <c r="M9511" s="13" t="n">
        <v>26211.32</v>
      </c>
      <c r="N9511" s="13" t="n"/>
      <c r="O9511" s="8" t="inlineStr">
        <is>
          <t>3 + at-fault claims - 5 yrs</t>
        </is>
      </c>
    </row>
    <row r="9512">
      <c r="A9512" s="8" t="inlineStr">
        <is>
          <t>edac4e5a-a73f-5505-a66c-f9775e1b3464</t>
        </is>
      </c>
      <c r="B9512" s="9" t="inlineStr">
        <is>
          <t>2026-06</t>
        </is>
      </c>
      <c r="C9512" s="10" t="n"/>
      <c r="D9512" s="9" t="inlineStr">
        <is>
          <t>Declined</t>
        </is>
      </c>
      <c r="E9512" s="8" t="inlineStr">
        <is>
          <t>Ramona Montoya</t>
        </is>
      </c>
      <c r="F9512" s="11" t="n">
        <v>1958</v>
      </c>
      <c r="G9512" s="8" t="inlineStr">
        <is>
          <t>Maserati</t>
        </is>
      </c>
      <c r="H9512" s="8" t="inlineStr">
        <is>
          <t>GranTurismo</t>
        </is>
      </c>
      <c r="I9512" s="8" t="inlineStr">
        <is>
          <t>C9TJXBG5NVC4SMKF5</t>
        </is>
      </c>
      <c r="J9512" s="8" t="inlineStr">
        <is>
          <t>02 - Sports / GT</t>
        </is>
      </c>
      <c r="K9512" s="12" t="n">
        <v>490000</v>
      </c>
      <c r="L9512" s="8" t="inlineStr">
        <is>
          <t>Florida</t>
        </is>
      </c>
      <c r="M9512" s="13" t="n">
        <v>9846.23</v>
      </c>
      <c r="N9512" s="13" t="n"/>
      <c r="O9512" s="8" t="inlineStr">
        <is>
          <t>3 + at-fault claims - 5 yrs</t>
        </is>
      </c>
    </row>
    <row r="9513">
      <c r="A9513" s="8" t="inlineStr">
        <is>
          <t>eece7ba8-fc77-5bce-b76e-d2b2ca6f3929</t>
        </is>
      </c>
      <c r="B9513" s="9" t="inlineStr">
        <is>
          <t>2026-06</t>
        </is>
      </c>
      <c r="C9513" s="10" t="n"/>
      <c r="D9513" s="9" t="inlineStr">
        <is>
          <t>Referred</t>
        </is>
      </c>
      <c r="E9513" s="8" t="inlineStr">
        <is>
          <t>Anouk Chattopadhyay</t>
        </is>
      </c>
      <c r="F9513" s="11" t="n">
        <v>1972</v>
      </c>
      <c r="G9513" s="8" t="inlineStr">
        <is>
          <t>Aston Martin</t>
        </is>
      </c>
      <c r="H9513" s="8" t="inlineStr">
        <is>
          <t>DB12</t>
        </is>
      </c>
      <c r="I9513" s="8" t="inlineStr">
        <is>
          <t>HZEENEFFNJ8125JDS</t>
        </is>
      </c>
      <c r="J9513" s="8" t="inlineStr">
        <is>
          <t>02 - Sports / GT</t>
        </is>
      </c>
      <c r="K9513" s="12" t="n">
        <v>380000</v>
      </c>
      <c r="L9513" s="8" t="inlineStr">
        <is>
          <t>Maine</t>
        </is>
      </c>
      <c r="M9513" s="13" t="n">
        <v>5807.55</v>
      </c>
      <c r="N9513" s="13" t="n"/>
      <c r="O9513" s="8" t="inlineStr">
        <is>
          <t>1 theft / total loss claim</t>
        </is>
      </c>
    </row>
    <row r="9514">
      <c r="A9514" s="8" t="inlineStr">
        <is>
          <t>ef62fb4c-6853-5934-8899-4ca83f9db50d</t>
        </is>
      </c>
      <c r="B9514" s="9" t="inlineStr">
        <is>
          <t>2026-06</t>
        </is>
      </c>
      <c r="C9514" s="10" t="n"/>
      <c r="D9514" s="9" t="inlineStr">
        <is>
          <t>Declined</t>
        </is>
      </c>
      <c r="E9514" s="8" t="inlineStr">
        <is>
          <t>Aurelio Fairweather</t>
        </is>
      </c>
      <c r="F9514" s="11" t="n">
        <v>1962</v>
      </c>
      <c r="G9514" s="8" t="inlineStr">
        <is>
          <t>BMW</t>
        </is>
      </c>
      <c r="H9514" s="8" t="inlineStr">
        <is>
          <t>M8 Competition</t>
        </is>
      </c>
      <c r="I9514" s="8" t="inlineStr">
        <is>
          <t>N7VR09AR792XC6SNM</t>
        </is>
      </c>
      <c r="J9514" s="8" t="inlineStr">
        <is>
          <t>02 - Sports / GT</t>
        </is>
      </c>
      <c r="K9514" s="12" t="n">
        <v>450000</v>
      </c>
      <c r="L9514" s="8" t="inlineStr">
        <is>
          <t>California</t>
        </is>
      </c>
      <c r="M9514" s="13" t="n">
        <v>8596.700000000001</v>
      </c>
      <c r="N9514" s="13" t="n"/>
      <c r="O9514" s="8" t="inlineStr">
        <is>
          <t>3 + at-fault claims - 5 yrs</t>
        </is>
      </c>
    </row>
    <row r="9515">
      <c r="A9515" s="8" t="inlineStr">
        <is>
          <t>efbc1a6b-db6c-525e-aa1a-99825276541f</t>
        </is>
      </c>
      <c r="B9515" s="9" t="inlineStr">
        <is>
          <t>2026-06</t>
        </is>
      </c>
      <c r="C9515" s="10" t="n"/>
      <c r="D9515" s="9" t="inlineStr">
        <is>
          <t>Declined</t>
        </is>
      </c>
      <c r="E9515" s="8" t="inlineStr">
        <is>
          <t>Noor Farkas</t>
        </is>
      </c>
      <c r="F9515" s="11" t="n">
        <v>1965</v>
      </c>
      <c r="G9515" s="8" t="inlineStr">
        <is>
          <t>Ferrari</t>
        </is>
      </c>
      <c r="H9515" s="8" t="inlineStr">
        <is>
          <t>296 GTB</t>
        </is>
      </c>
      <c r="I9515" s="8" t="inlineStr">
        <is>
          <t>VRB5X4EDC817X8833</t>
        </is>
      </c>
      <c r="J9515" s="8" t="inlineStr">
        <is>
          <t>03 - Supercar</t>
        </is>
      </c>
      <c r="K9515" s="12" t="n">
        <v>830000</v>
      </c>
      <c r="L9515" s="8" t="inlineStr">
        <is>
          <t>Maryland</t>
        </is>
      </c>
      <c r="M9515" s="13" t="n">
        <v>14133.49</v>
      </c>
      <c r="N9515" s="13" t="n"/>
      <c r="O9515" s="8" t="inlineStr">
        <is>
          <t>3 + at-fault claims - 5 yrs</t>
        </is>
      </c>
    </row>
    <row r="9516">
      <c r="A9516" s="8" t="inlineStr">
        <is>
          <t>f15dcebd-ffb7-57f7-a8d9-1ca174dd5589</t>
        </is>
      </c>
      <c r="B9516" s="9" t="inlineStr">
        <is>
          <t>2026-06</t>
        </is>
      </c>
      <c r="C9516" s="10" t="n"/>
      <c r="D9516" s="9" t="inlineStr">
        <is>
          <t>Declined</t>
        </is>
      </c>
      <c r="E9516" s="8" t="inlineStr">
        <is>
          <t>Emiliano Harrington</t>
        </is>
      </c>
      <c r="F9516" s="11" t="n">
        <v>2022</v>
      </c>
      <c r="G9516" s="8" t="inlineStr">
        <is>
          <t>Maserati</t>
        </is>
      </c>
      <c r="H9516" s="8" t="inlineStr">
        <is>
          <t>GranTurismo</t>
        </is>
      </c>
      <c r="I9516" s="8" t="inlineStr">
        <is>
          <t>X1TYDZ0D1HN92BBL1</t>
        </is>
      </c>
      <c r="J9516" s="8" t="inlineStr">
        <is>
          <t>02 - Sports / GT</t>
        </is>
      </c>
      <c r="K9516" s="12" t="n">
        <v>590000</v>
      </c>
      <c r="L9516" s="8" t="inlineStr">
        <is>
          <t>New Hampshire</t>
        </is>
      </c>
      <c r="M9516" s="13" t="n">
        <v>7525.28</v>
      </c>
      <c r="N9516" s="13" t="n"/>
      <c r="O9516" s="8" t="inlineStr">
        <is>
          <t>3 + at-fault claims - 5 yrs</t>
        </is>
      </c>
    </row>
    <row r="9517">
      <c r="A9517" s="8" t="inlineStr">
        <is>
          <t>f2543805-c889-5ac2-9497-e06f379661a6</t>
        </is>
      </c>
      <c r="B9517" s="9" t="inlineStr">
        <is>
          <t>2026-06</t>
        </is>
      </c>
      <c r="C9517" s="10" t="n"/>
      <c r="D9517" s="9" t="inlineStr">
        <is>
          <t>Declined</t>
        </is>
      </c>
      <c r="E9517" s="8" t="inlineStr">
        <is>
          <t>Saoirse Thistlewood</t>
        </is>
      </c>
      <c r="F9517" s="11" t="n">
        <v>1997</v>
      </c>
      <c r="G9517" s="8" t="inlineStr">
        <is>
          <t>Alfa Romeo</t>
        </is>
      </c>
      <c r="H9517" s="8" t="inlineStr">
        <is>
          <t>8C 2900</t>
        </is>
      </c>
      <c r="I9517" s="8" t="inlineStr">
        <is>
          <t>J2WTTJ7ZJ3FSGRB2J</t>
        </is>
      </c>
      <c r="J9517" s="8" t="inlineStr">
        <is>
          <t>06 - Vintage Pre-War (pre-1946)</t>
        </is>
      </c>
      <c r="K9517" s="12" t="n">
        <v>1240000</v>
      </c>
      <c r="L9517" s="8" t="inlineStr">
        <is>
          <t>Florida</t>
        </is>
      </c>
      <c r="M9517" s="13" t="n">
        <v>11295.7</v>
      </c>
      <c r="N9517" s="13" t="n"/>
      <c r="O9517" s="8" t="inlineStr">
        <is>
          <t>3 + at-fault claims - 5 yrs</t>
        </is>
      </c>
    </row>
    <row r="9518">
      <c r="A9518" s="8" t="inlineStr">
        <is>
          <t>f349a000-5465-5f9b-bce7-47214e46382b</t>
        </is>
      </c>
      <c r="B9518" s="9" t="inlineStr">
        <is>
          <t>2026-06</t>
        </is>
      </c>
      <c r="C9518" s="10" t="n"/>
      <c r="D9518" s="9" t="inlineStr">
        <is>
          <t>Declined</t>
        </is>
      </c>
      <c r="E9518" s="8" t="inlineStr">
        <is>
          <t>Delphine Bellandi</t>
        </is>
      </c>
      <c r="F9518" s="11" t="n">
        <v>2010</v>
      </c>
      <c r="G9518" s="8" t="inlineStr">
        <is>
          <t>Mercedes-Benz</t>
        </is>
      </c>
      <c r="H9518" s="8" t="inlineStr">
        <is>
          <t>280SL Pagoda</t>
        </is>
      </c>
      <c r="I9518" s="8" t="inlineStr">
        <is>
          <t>KLRL7PV60WX7VGVP4</t>
        </is>
      </c>
      <c r="J9518" s="8" t="inlineStr">
        <is>
          <t>07 - Post-War Classic (1946-1972)</t>
        </is>
      </c>
      <c r="K9518" s="12" t="n">
        <v>610000</v>
      </c>
      <c r="L9518" s="8" t="inlineStr">
        <is>
          <t>Montana</t>
        </is>
      </c>
      <c r="M9518" s="13" t="n">
        <v>4602.62</v>
      </c>
      <c r="N9518" s="13" t="n"/>
      <c r="O9518" s="8" t="inlineStr">
        <is>
          <t>3 + at-fault claims - 5 yrs</t>
        </is>
      </c>
    </row>
    <row r="9519">
      <c r="A9519" s="8" t="inlineStr">
        <is>
          <t>f4c47edd-9f6b-5514-ad1c-0f60d21ef832</t>
        </is>
      </c>
      <c r="B9519" s="9" t="inlineStr">
        <is>
          <t>2026-06</t>
        </is>
      </c>
      <c r="C9519" s="10" t="n"/>
      <c r="D9519" s="9" t="inlineStr">
        <is>
          <t>Declined</t>
        </is>
      </c>
      <c r="E9519" s="8" t="inlineStr">
        <is>
          <t>Ingrid Rourke</t>
        </is>
      </c>
      <c r="F9519" s="11" t="n">
        <v>1977</v>
      </c>
      <c r="G9519" s="8" t="inlineStr">
        <is>
          <t>Singer</t>
        </is>
      </c>
      <c r="H9519" s="8" t="inlineStr">
        <is>
          <t>911 Reimagined</t>
        </is>
      </c>
      <c r="I9519" s="8" t="inlineStr">
        <is>
          <t>NWD2VPH9CP7074FBM</t>
        </is>
      </c>
      <c r="J9519" s="8" t="inlineStr">
        <is>
          <t>11 - Restomod / Coachbuilt / Bespoke</t>
        </is>
      </c>
      <c r="K9519" s="12" t="n">
        <v>1380000</v>
      </c>
      <c r="L9519" s="8" t="inlineStr">
        <is>
          <t>Connecticut</t>
        </is>
      </c>
      <c r="M9519" s="13" t="n">
        <v>19830.34</v>
      </c>
      <c r="N9519" s="13" t="n"/>
      <c r="O9519" s="8" t="inlineStr">
        <is>
          <t>3 + at-fault claims - 5 yrs</t>
        </is>
      </c>
    </row>
    <row r="9520">
      <c r="A9520" s="8" t="inlineStr">
        <is>
          <t>f50a38d4-db55-5529-889a-89c7b71fea4b</t>
        </is>
      </c>
      <c r="B9520" s="9" t="inlineStr">
        <is>
          <t>2026-06</t>
        </is>
      </c>
      <c r="C9520" s="10" t="n"/>
      <c r="D9520" s="9" t="inlineStr">
        <is>
          <t>Declined</t>
        </is>
      </c>
      <c r="E9520" s="8" t="inlineStr">
        <is>
          <t>Leopold Vasquez</t>
        </is>
      </c>
      <c r="F9520" s="11" t="n">
        <v>1981</v>
      </c>
      <c r="G9520" s="8" t="inlineStr">
        <is>
          <t>BMW</t>
        </is>
      </c>
      <c r="H9520" s="8" t="inlineStr">
        <is>
          <t>M8 Competition</t>
        </is>
      </c>
      <c r="I9520" s="8" t="inlineStr">
        <is>
          <t>NCT05342TMXTEY3G8</t>
        </is>
      </c>
      <c r="J9520" s="8" t="inlineStr">
        <is>
          <t>02 - Sports / GT</t>
        </is>
      </c>
      <c r="K9520" s="12" t="n">
        <v>600000</v>
      </c>
      <c r="L9520" s="8" t="inlineStr">
        <is>
          <t>Ohio</t>
        </is>
      </c>
      <c r="M9520" s="13" t="n">
        <v>10228.3</v>
      </c>
      <c r="N9520" s="13" t="n"/>
      <c r="O9520" s="8" t="inlineStr">
        <is>
          <t>3 + at-fault claims - 5 yrs</t>
        </is>
      </c>
    </row>
    <row r="9521">
      <c r="A9521" s="8" t="inlineStr">
        <is>
          <t>f5ab4d1a-c38e-5d55-bf8b-b7f47a13369f</t>
        </is>
      </c>
      <c r="B9521" s="9" t="inlineStr">
        <is>
          <t>2026-06</t>
        </is>
      </c>
      <c r="C9521" s="10" t="n"/>
      <c r="D9521" s="9" t="inlineStr">
        <is>
          <t>Declined</t>
        </is>
      </c>
      <c r="E9521" s="8" t="inlineStr">
        <is>
          <t>Thaddeus Underwood</t>
        </is>
      </c>
      <c r="F9521" s="11" t="n">
        <v>1955</v>
      </c>
      <c r="G9521" s="8" t="inlineStr">
        <is>
          <t>Bentley</t>
        </is>
      </c>
      <c r="H9521" s="8" t="inlineStr">
        <is>
          <t>Continental GT</t>
        </is>
      </c>
      <c r="I9521" s="8" t="inlineStr">
        <is>
          <t>5X7NZHYMSE5Y0R4GC</t>
        </is>
      </c>
      <c r="J9521" s="8" t="inlineStr">
        <is>
          <t>02 - Sports / GT</t>
        </is>
      </c>
      <c r="K9521" s="12" t="n">
        <v>240000</v>
      </c>
      <c r="L9521" s="8" t="inlineStr">
        <is>
          <t>Massachusetts</t>
        </is>
      </c>
      <c r="M9521" s="13" t="n">
        <v>5207.55</v>
      </c>
      <c r="N9521" s="13" t="n"/>
      <c r="O9521" s="8" t="inlineStr">
        <is>
          <t>3 + at-fault claims - 5 yrs</t>
        </is>
      </c>
    </row>
    <row r="9522">
      <c r="A9522" s="8" t="inlineStr">
        <is>
          <t>f611b5c6-8d30-5365-92ef-c45b608a1a88</t>
        </is>
      </c>
      <c r="B9522" s="9" t="inlineStr">
        <is>
          <t>2026-06</t>
        </is>
      </c>
      <c r="C9522" s="10" t="n"/>
      <c r="D9522" s="9" t="inlineStr">
        <is>
          <t>Referred</t>
        </is>
      </c>
      <c r="E9522" s="8" t="inlineStr">
        <is>
          <t>Priya Chattopadhyay</t>
        </is>
      </c>
      <c r="F9522" s="11" t="n">
        <v>1993</v>
      </c>
      <c r="G9522" s="8" t="inlineStr">
        <is>
          <t>Ferrari</t>
        </is>
      </c>
      <c r="H9522" s="8" t="inlineStr">
        <is>
          <t>296 GTB</t>
        </is>
      </c>
      <c r="I9522" s="8" t="inlineStr">
        <is>
          <t>0EFPEZH5741BM500E</t>
        </is>
      </c>
      <c r="J9522" s="8" t="inlineStr">
        <is>
          <t>03 - Supercar</t>
        </is>
      </c>
      <c r="K9522" s="12" t="n">
        <v>525000</v>
      </c>
      <c r="L9522" s="8" t="inlineStr">
        <is>
          <t>Delaware</t>
        </is>
      </c>
      <c r="M9522" s="13" t="n">
        <v>11762.97</v>
      </c>
      <c r="N9522" s="13" t="n"/>
      <c r="O9522" s="8" t="inlineStr">
        <is>
          <t>1 at-fault claim over $100k</t>
        </is>
      </c>
    </row>
    <row r="9523">
      <c r="A9523" s="8" t="inlineStr">
        <is>
          <t>f62ab9c3-0ddf-59b3-91d3-18d190cffa31</t>
        </is>
      </c>
      <c r="B9523" s="9" t="inlineStr">
        <is>
          <t>2026-06</t>
        </is>
      </c>
      <c r="C9523" s="10" t="n"/>
      <c r="D9523" s="9" t="inlineStr">
        <is>
          <t>Declined</t>
        </is>
      </c>
      <c r="E9523" s="8" t="inlineStr">
        <is>
          <t>Ingrid Ashcombe</t>
        </is>
      </c>
      <c r="F9523" s="11" t="n">
        <v>2012</v>
      </c>
      <c r="G9523" s="8" t="inlineStr">
        <is>
          <t>Ringbrothers</t>
        </is>
      </c>
      <c r="H9523" s="8" t="inlineStr">
        <is>
          <t>Mustang</t>
        </is>
      </c>
      <c r="I9523" s="8" t="inlineStr">
        <is>
          <t>6W9KH67JML2ETY7B0</t>
        </is>
      </c>
      <c r="J9523" s="8" t="inlineStr">
        <is>
          <t>11 - Restomod / Coachbuilt / Bespoke</t>
        </is>
      </c>
      <c r="K9523" s="12" t="n">
        <v>440000</v>
      </c>
      <c r="L9523" s="8" t="inlineStr">
        <is>
          <t>South Carolina</t>
        </is>
      </c>
      <c r="M9523" s="13" t="n">
        <v>9059.02</v>
      </c>
      <c r="N9523" s="13" t="n"/>
      <c r="O9523" s="8" t="inlineStr">
        <is>
          <t>3 + at-fault claims - 5 yrs</t>
        </is>
      </c>
    </row>
    <row r="9524">
      <c r="A9524" s="8" t="inlineStr">
        <is>
          <t>f6ff473b-dddf-51c9-a19c-769f739d720d</t>
        </is>
      </c>
      <c r="B9524" s="9" t="inlineStr">
        <is>
          <t>2026-06</t>
        </is>
      </c>
      <c r="C9524" s="10" t="n"/>
      <c r="D9524" s="9" t="inlineStr">
        <is>
          <t>Declined</t>
        </is>
      </c>
      <c r="E9524" s="8" t="inlineStr">
        <is>
          <t>Ramona Farkas</t>
        </is>
      </c>
      <c r="F9524" s="11" t="n">
        <v>1956</v>
      </c>
      <c r="G9524" s="8" t="inlineStr">
        <is>
          <t>Maserati</t>
        </is>
      </c>
      <c r="H9524" s="8" t="inlineStr">
        <is>
          <t>GranTurismo</t>
        </is>
      </c>
      <c r="I9524" s="8" t="inlineStr">
        <is>
          <t>DR656CN98K11X8MYZ</t>
        </is>
      </c>
      <c r="J9524" s="8" t="inlineStr">
        <is>
          <t>02 - Sports / GT</t>
        </is>
      </c>
      <c r="K9524" s="12" t="n">
        <v>330000</v>
      </c>
      <c r="L9524" s="8" t="inlineStr">
        <is>
          <t>Florida</t>
        </is>
      </c>
      <c r="M9524" s="13" t="n">
        <v>6631.13</v>
      </c>
      <c r="N9524" s="13" t="n"/>
      <c r="O9524" s="8" t="inlineStr">
        <is>
          <t>3 + at-fault claims - 5 yrs</t>
        </is>
      </c>
    </row>
    <row r="9525">
      <c r="A9525" s="8" t="inlineStr">
        <is>
          <t>f7133cbf-36b8-5f90-8a79-a84337a6b9f1</t>
        </is>
      </c>
      <c r="B9525" s="9" t="inlineStr">
        <is>
          <t>2026-06</t>
        </is>
      </c>
      <c r="C9525" s="10" t="n"/>
      <c r="D9525" s="9" t="inlineStr">
        <is>
          <t>Declined</t>
        </is>
      </c>
      <c r="E9525" s="8" t="inlineStr">
        <is>
          <t>Ottilie Thistlewood</t>
        </is>
      </c>
      <c r="F9525" s="11" t="n">
        <v>1960</v>
      </c>
      <c r="G9525" s="8" t="inlineStr">
        <is>
          <t>Alfa Romeo</t>
        </is>
      </c>
      <c r="H9525" s="8" t="inlineStr">
        <is>
          <t>8C 2900</t>
        </is>
      </c>
      <c r="I9525" s="8" t="inlineStr">
        <is>
          <t>GXGDCELCXF8XGBMYR</t>
        </is>
      </c>
      <c r="J9525" s="8" t="inlineStr">
        <is>
          <t>06 - Vintage Pre-War (pre-1946)</t>
        </is>
      </c>
      <c r="K9525" s="12" t="n">
        <v>645000</v>
      </c>
      <c r="L9525" s="8" t="inlineStr">
        <is>
          <t>New York</t>
        </is>
      </c>
      <c r="M9525" s="13" t="n">
        <v>5919.4</v>
      </c>
      <c r="N9525" s="13" t="n"/>
      <c r="O9525" s="8" t="inlineStr">
        <is>
          <t>3 + at-fault claims - 5 yrs</t>
        </is>
      </c>
    </row>
    <row r="9526">
      <c r="A9526" s="8" t="inlineStr">
        <is>
          <t>f7f17e05-2741-5158-9261-4e0c0036b07b</t>
        </is>
      </c>
      <c r="B9526" s="9" t="inlineStr">
        <is>
          <t>2026-06</t>
        </is>
      </c>
      <c r="C9526" s="10" t="n"/>
      <c r="D9526" s="9" t="inlineStr">
        <is>
          <t>Referred</t>
        </is>
      </c>
      <c r="E9526" s="8" t="inlineStr">
        <is>
          <t>Beatrix Merriweather</t>
        </is>
      </c>
      <c r="F9526" s="11" t="n">
        <v>1983</v>
      </c>
      <c r="G9526" s="8" t="inlineStr">
        <is>
          <t>Ferrari</t>
        </is>
      </c>
      <c r="H9526" s="8" t="inlineStr">
        <is>
          <t>SF90 Stradale</t>
        </is>
      </c>
      <c r="I9526" s="8" t="inlineStr">
        <is>
          <t>5KC6MZ5836GDCRE5Z</t>
        </is>
      </c>
      <c r="J9526" s="8" t="inlineStr">
        <is>
          <t>03 - Supercar</t>
        </is>
      </c>
      <c r="K9526" s="12" t="n">
        <v>1790000</v>
      </c>
      <c r="L9526" s="8" t="inlineStr">
        <is>
          <t>Ohio</t>
        </is>
      </c>
      <c r="M9526" s="13" t="n">
        <v>37556.23</v>
      </c>
      <c r="N9526" s="13" t="n"/>
      <c r="O9526" s="8" t="inlineStr">
        <is>
          <t>2 at-fault claims - 5 yrs</t>
        </is>
      </c>
    </row>
    <row r="9527">
      <c r="A9527" s="8" t="inlineStr">
        <is>
          <t>f8be4eef-56a3-50ad-8334-9366d6d89059</t>
        </is>
      </c>
      <c r="B9527" s="9" t="inlineStr">
        <is>
          <t>2026-06</t>
        </is>
      </c>
      <c r="C9527" s="10" t="n"/>
      <c r="D9527" s="9" t="inlineStr">
        <is>
          <t>Declined</t>
        </is>
      </c>
      <c r="E9527" s="8" t="inlineStr">
        <is>
          <t>Mireille Kingsford</t>
        </is>
      </c>
      <c r="F9527" s="11" t="n">
        <v>1957</v>
      </c>
      <c r="G9527" s="8" t="inlineStr">
        <is>
          <t>Ferrari</t>
        </is>
      </c>
      <c r="H9527" s="8" t="inlineStr">
        <is>
          <t>275 GTB/4</t>
        </is>
      </c>
      <c r="I9527" s="8" t="inlineStr">
        <is>
          <t>L8A5W8853J7PJRZ80</t>
        </is>
      </c>
      <c r="J9527" s="8" t="inlineStr">
        <is>
          <t>07 - Post-War Classic (1946-1972)</t>
        </is>
      </c>
      <c r="K9527" s="12" t="n">
        <v>330000</v>
      </c>
      <c r="L9527" s="8" t="inlineStr">
        <is>
          <t>Georgia</t>
        </is>
      </c>
      <c r="M9527" s="13" t="n">
        <v>3347.32</v>
      </c>
      <c r="N9527" s="13" t="n"/>
      <c r="O9527" s="8" t="inlineStr">
        <is>
          <t>3 + at-fault claims - 5 yrs</t>
        </is>
      </c>
    </row>
    <row r="9528">
      <c r="A9528" s="8" t="inlineStr">
        <is>
          <t>f91c6715-d51c-5ca0-a14c-b9a4df801a5a</t>
        </is>
      </c>
      <c r="B9528" s="9" t="inlineStr">
        <is>
          <t>2026-06</t>
        </is>
      </c>
      <c r="C9528" s="10" t="n"/>
      <c r="D9528" s="9" t="inlineStr">
        <is>
          <t>Referred</t>
        </is>
      </c>
      <c r="E9528" s="8" t="inlineStr">
        <is>
          <t>Ramona Montoya</t>
        </is>
      </c>
      <c r="F9528" s="11" t="n">
        <v>1973</v>
      </c>
      <c r="G9528" s="8" t="inlineStr">
        <is>
          <t>Aston Martin</t>
        </is>
      </c>
      <c r="H9528" s="8" t="inlineStr">
        <is>
          <t>DB12</t>
        </is>
      </c>
      <c r="I9528" s="8" t="inlineStr">
        <is>
          <t>8UK3BNARRG9XG97JB</t>
        </is>
      </c>
      <c r="J9528" s="8" t="inlineStr">
        <is>
          <t>02 - Sports / GT</t>
        </is>
      </c>
      <c r="K9528" s="12" t="n">
        <v>710000</v>
      </c>
      <c r="L9528" s="8" t="inlineStr">
        <is>
          <t>Maryland</t>
        </is>
      </c>
      <c r="M9528" s="13" t="n">
        <v>8272.17</v>
      </c>
      <c r="N9528" s="13" t="n"/>
      <c r="O9528" s="8" t="inlineStr">
        <is>
          <t>2 at-fault claims - 5 yrs</t>
        </is>
      </c>
    </row>
    <row r="9529">
      <c r="A9529" s="8" t="inlineStr">
        <is>
          <t>f9e1e4c4-dde8-50ad-adb5-0f99be43aa1e</t>
        </is>
      </c>
      <c r="B9529" s="9" t="inlineStr">
        <is>
          <t>2026-06</t>
        </is>
      </c>
      <c r="C9529" s="10" t="n"/>
      <c r="D9529" s="9" t="inlineStr">
        <is>
          <t>Referred</t>
        </is>
      </c>
      <c r="E9529" s="8" t="inlineStr">
        <is>
          <t>Thaddeus Delacroix</t>
        </is>
      </c>
      <c r="F9529" s="11" t="n">
        <v>2013</v>
      </c>
      <c r="G9529" s="8" t="inlineStr">
        <is>
          <t>Porsche</t>
        </is>
      </c>
      <c r="H9529" s="8" t="inlineStr">
        <is>
          <t>911 Turbo S</t>
        </is>
      </c>
      <c r="I9529" s="8" t="inlineStr">
        <is>
          <t>4H9HA8D11UJZTPF7W</t>
        </is>
      </c>
      <c r="J9529" s="8" t="inlineStr">
        <is>
          <t>02 - Sports / GT</t>
        </is>
      </c>
      <c r="K9529" s="12" t="n">
        <v>750000</v>
      </c>
      <c r="L9529" s="8" t="inlineStr">
        <is>
          <t>Massachusetts</t>
        </is>
      </c>
      <c r="M9529" s="13" t="n">
        <v>11497.64</v>
      </c>
      <c r="N9529" s="13" t="n"/>
      <c r="O9529" s="8" t="inlineStr">
        <is>
          <t>1 at-fault claim over $100k</t>
        </is>
      </c>
    </row>
    <row r="9530">
      <c r="A9530" s="8" t="inlineStr">
        <is>
          <t>f9e968ce-c190-5368-b644-dba6abe75a61</t>
        </is>
      </c>
      <c r="B9530" s="9" t="inlineStr">
        <is>
          <t>2026-06</t>
        </is>
      </c>
      <c r="C9530" s="10" t="n"/>
      <c r="D9530" s="9" t="inlineStr">
        <is>
          <t>Declined</t>
        </is>
      </c>
      <c r="E9530" s="8" t="inlineStr">
        <is>
          <t>Desmond Bellandi</t>
        </is>
      </c>
      <c r="F9530" s="11" t="n">
        <v>1961</v>
      </c>
      <c r="G9530" s="8" t="inlineStr">
        <is>
          <t>Aston Martin</t>
        </is>
      </c>
      <c r="H9530" s="8" t="inlineStr">
        <is>
          <t>DB5</t>
        </is>
      </c>
      <c r="I9530" s="8" t="inlineStr">
        <is>
          <t>YJXEBMBY4BD14YDWG</t>
        </is>
      </c>
      <c r="J9530" s="8" t="inlineStr">
        <is>
          <t>07 - Post-War Classic (1946-1972)</t>
        </is>
      </c>
      <c r="K9530" s="12" t="n">
        <v>245000</v>
      </c>
      <c r="L9530" s="8" t="inlineStr">
        <is>
          <t>New York</t>
        </is>
      </c>
      <c r="M9530" s="13" t="n">
        <v>3372.68</v>
      </c>
      <c r="N9530" s="13" t="n"/>
      <c r="O9530" s="8" t="inlineStr">
        <is>
          <t>3 + at-fault claims - 5 yrs</t>
        </is>
      </c>
    </row>
    <row r="9531">
      <c r="A9531" s="8" t="inlineStr">
        <is>
          <t>f9fa4957-e9db-5e85-b6a6-3ec5597fc68b</t>
        </is>
      </c>
      <c r="B9531" s="9" t="inlineStr">
        <is>
          <t>2026-06</t>
        </is>
      </c>
      <c r="C9531" s="10" t="n"/>
      <c r="D9531" s="9" t="inlineStr">
        <is>
          <t>Declined</t>
        </is>
      </c>
      <c r="E9531" s="8" t="inlineStr">
        <is>
          <t>Sunniva Castellanos</t>
        </is>
      </c>
      <c r="F9531" s="11" t="n">
        <v>2015</v>
      </c>
      <c r="G9531" s="8" t="inlineStr">
        <is>
          <t>BMW</t>
        </is>
      </c>
      <c r="H9531" s="8" t="inlineStr">
        <is>
          <t>M8 Competition</t>
        </is>
      </c>
      <c r="I9531" s="8" t="inlineStr">
        <is>
          <t>VUZYJMLHKLJVCYPV3</t>
        </is>
      </c>
      <c r="J9531" s="8" t="inlineStr">
        <is>
          <t>02 - Sports / GT</t>
        </is>
      </c>
      <c r="K9531" s="12" t="n">
        <v>300000</v>
      </c>
      <c r="L9531" s="8" t="inlineStr">
        <is>
          <t>New Hampshire</t>
        </is>
      </c>
      <c r="M9531" s="13" t="n">
        <v>4415.09</v>
      </c>
      <c r="N9531" s="13" t="n"/>
      <c r="O9531" s="8" t="inlineStr">
        <is>
          <t>3 + at-fault claims - 5 yrs</t>
        </is>
      </c>
    </row>
    <row r="9532">
      <c r="A9532" s="8" t="inlineStr">
        <is>
          <t>faa3270b-1586-583d-91c4-34608e20d2c1</t>
        </is>
      </c>
      <c r="B9532" s="9" t="inlineStr">
        <is>
          <t>2026-06</t>
        </is>
      </c>
      <c r="C9532" s="10" t="n"/>
      <c r="D9532" s="9" t="inlineStr">
        <is>
          <t>Referred</t>
        </is>
      </c>
      <c r="E9532" s="8" t="inlineStr">
        <is>
          <t>Everett Bellandi</t>
        </is>
      </c>
      <c r="F9532" s="11" t="n">
        <v>1973</v>
      </c>
      <c r="G9532" s="8" t="inlineStr">
        <is>
          <t>Porsche</t>
        </is>
      </c>
      <c r="H9532" s="8" t="inlineStr">
        <is>
          <t>911 Turbo S</t>
        </is>
      </c>
      <c r="I9532" s="8" t="inlineStr">
        <is>
          <t>3CPF2NBCHNPHRGJV3</t>
        </is>
      </c>
      <c r="J9532" s="8" t="inlineStr">
        <is>
          <t>02 - Sports / GT</t>
        </is>
      </c>
      <c r="K9532" s="12" t="n">
        <v>320000</v>
      </c>
      <c r="L9532" s="8" t="inlineStr">
        <is>
          <t>Louisiana</t>
        </is>
      </c>
      <c r="M9532" s="13" t="n">
        <v>5479.25</v>
      </c>
      <c r="N9532" s="13" t="n"/>
      <c r="O9532" s="8" t="inlineStr">
        <is>
          <t>1 theft / total loss claim</t>
        </is>
      </c>
    </row>
    <row r="9533">
      <c r="A9533" s="8" t="inlineStr">
        <is>
          <t>fbe586f8-6714-5db4-a18a-e42c8adb3fec</t>
        </is>
      </c>
      <c r="B9533" s="9" t="inlineStr">
        <is>
          <t>2026-06</t>
        </is>
      </c>
      <c r="C9533" s="10" t="n"/>
      <c r="D9533" s="9" t="inlineStr">
        <is>
          <t>Referred</t>
        </is>
      </c>
      <c r="E9533" s="8" t="inlineStr">
        <is>
          <t>Marisol Larsson</t>
        </is>
      </c>
      <c r="F9533" s="11" t="n">
        <v>1984</v>
      </c>
      <c r="G9533" s="8" t="inlineStr">
        <is>
          <t>Porsche</t>
        </is>
      </c>
      <c r="H9533" s="8" t="inlineStr">
        <is>
          <t>911 Turbo S</t>
        </is>
      </c>
      <c r="I9533" s="8" t="inlineStr">
        <is>
          <t>1FEF60J1KK1ENW32R</t>
        </is>
      </c>
      <c r="J9533" s="8" t="inlineStr">
        <is>
          <t>02 - Sports / GT</t>
        </is>
      </c>
      <c r="K9533" s="12" t="n">
        <v>470000</v>
      </c>
      <c r="L9533" s="8" t="inlineStr">
        <is>
          <t>Utah</t>
        </is>
      </c>
      <c r="M9533" s="13" t="n">
        <v>8978.77</v>
      </c>
      <c r="N9533" s="13" t="n"/>
      <c r="O9533" s="8" t="inlineStr">
        <is>
          <t>2 at-fault claims - 5 yrs</t>
        </is>
      </c>
    </row>
    <row r="9534">
      <c r="A9534" s="8" t="inlineStr">
        <is>
          <t>fbe864da-3bde-5237-9ead-e84fe84524a3</t>
        </is>
      </c>
      <c r="B9534" s="9" t="inlineStr">
        <is>
          <t>2026-06</t>
        </is>
      </c>
      <c r="C9534" s="10" t="n"/>
      <c r="D9534" s="9" t="inlineStr">
        <is>
          <t>Referred</t>
        </is>
      </c>
      <c r="E9534" s="8" t="inlineStr">
        <is>
          <t>Delphine Whitlock</t>
        </is>
      </c>
      <c r="F9534" s="11" t="n">
        <v>1987</v>
      </c>
      <c r="G9534" s="8" t="inlineStr">
        <is>
          <t>Porsche</t>
        </is>
      </c>
      <c r="H9534" s="8" t="inlineStr">
        <is>
          <t>911 Turbo S</t>
        </is>
      </c>
      <c r="I9534" s="8" t="inlineStr">
        <is>
          <t>8K22HH6R2ELTESSU7</t>
        </is>
      </c>
      <c r="J9534" s="8" t="inlineStr">
        <is>
          <t>02 - Sports / GT</t>
        </is>
      </c>
      <c r="K9534" s="12" t="n">
        <v>430000</v>
      </c>
      <c r="L9534" s="8" t="inlineStr">
        <is>
          <t>Alabama</t>
        </is>
      </c>
      <c r="M9534" s="13" t="n">
        <v>7727.83</v>
      </c>
      <c r="N9534" s="13" t="n"/>
      <c r="O9534" s="8" t="inlineStr">
        <is>
          <t>1 theft / total loss claim</t>
        </is>
      </c>
    </row>
    <row r="9535">
      <c r="A9535" s="8" t="inlineStr">
        <is>
          <t>ff6f51f0-e90d-5830-9741-b5d81536132c</t>
        </is>
      </c>
      <c r="B9535" s="9" t="inlineStr">
        <is>
          <t>2026-06</t>
        </is>
      </c>
      <c r="C9535" s="10" t="n"/>
      <c r="D9535" s="9" t="inlineStr">
        <is>
          <t>Declined</t>
        </is>
      </c>
      <c r="E9535" s="8" t="inlineStr">
        <is>
          <t>Saoirse Farkas</t>
        </is>
      </c>
      <c r="F9535" s="11" t="n">
        <v>2013</v>
      </c>
      <c r="G9535" s="8" t="inlineStr">
        <is>
          <t>Maserati</t>
        </is>
      </c>
      <c r="H9535" s="8" t="inlineStr">
        <is>
          <t>GranTurismo</t>
        </is>
      </c>
      <c r="I9535" s="8" t="inlineStr">
        <is>
          <t>TFMK2W6G13W9V7HAS</t>
        </is>
      </c>
      <c r="J9535" s="8" t="inlineStr">
        <is>
          <t>02 - Sports / GT</t>
        </is>
      </c>
      <c r="K9535" s="12" t="n">
        <v>1230000</v>
      </c>
      <c r="L9535" s="8" t="inlineStr">
        <is>
          <t>Kansas</t>
        </is>
      </c>
      <c r="M9535" s="13" t="n">
        <v>12381.23</v>
      </c>
      <c r="N9535" s="13" t="n"/>
      <c r="O9535" s="8" t="inlineStr">
        <is>
          <t>3 + at-fault claims - 5 yrs</t>
        </is>
      </c>
    </row>
    <row r="9536">
      <c r="A9536" s="8" t="inlineStr">
        <is>
          <t>ff9a2879-396e-5b3b-b9f3-0c10db19cff8</t>
        </is>
      </c>
      <c r="B9536" s="9" t="inlineStr">
        <is>
          <t>2026-06</t>
        </is>
      </c>
      <c r="C9536" s="10" t="n"/>
      <c r="D9536" s="9" t="inlineStr">
        <is>
          <t>Referred</t>
        </is>
      </c>
      <c r="E9536" s="8" t="inlineStr">
        <is>
          <t>Desmond Larsson</t>
        </is>
      </c>
      <c r="F9536" s="11" t="n">
        <v>1974</v>
      </c>
      <c r="G9536" s="8" t="inlineStr">
        <is>
          <t>Mercedes-Benz</t>
        </is>
      </c>
      <c r="H9536" s="8" t="inlineStr">
        <is>
          <t>AMG GT</t>
        </is>
      </c>
      <c r="I9536" s="8" t="inlineStr">
        <is>
          <t>ERTSZ60R2NLW5BXAM</t>
        </is>
      </c>
      <c r="J9536" s="8" t="inlineStr">
        <is>
          <t>02 - Sports / GT</t>
        </is>
      </c>
      <c r="K9536" s="12" t="n">
        <v>1205000</v>
      </c>
      <c r="L9536" s="8" t="inlineStr">
        <is>
          <t>Kansas</t>
        </is>
      </c>
      <c r="M9536" s="13" t="n">
        <v>12129.58</v>
      </c>
      <c r="N9536" s="13" t="n"/>
      <c r="O9536" s="8" t="inlineStr">
        <is>
          <t>1 theft / total loss claim</t>
        </is>
      </c>
    </row>
    <row r="9537">
      <c r="A9537" s="8" t="inlineStr">
        <is>
          <t>0097a0c9-92f7-59fd-8ba4-4566c723f2db</t>
        </is>
      </c>
      <c r="B9537" s="9" t="inlineStr">
        <is>
          <t>2026-07</t>
        </is>
      </c>
      <c r="C9537" s="10" t="n"/>
      <c r="D9537" s="9" t="inlineStr">
        <is>
          <t>Referred</t>
        </is>
      </c>
      <c r="E9537" s="8" t="inlineStr">
        <is>
          <t>Ingrid Rourke</t>
        </is>
      </c>
      <c r="F9537" s="11" t="n">
        <v>2012</v>
      </c>
      <c r="G9537" s="8" t="inlineStr">
        <is>
          <t>Lamborghini</t>
        </is>
      </c>
      <c r="H9537" s="8" t="inlineStr">
        <is>
          <t>Huracan EVO</t>
        </is>
      </c>
      <c r="I9537" s="8" t="inlineStr">
        <is>
          <t>W4ZP84BLA2J1W8ZTX</t>
        </is>
      </c>
      <c r="J9537" s="8" t="inlineStr">
        <is>
          <t>03 - Supercar</t>
        </is>
      </c>
      <c r="K9537" s="12" t="n">
        <v>1345000</v>
      </c>
      <c r="L9537" s="8" t="inlineStr">
        <is>
          <t>Illinois</t>
        </is>
      </c>
      <c r="M9537" s="13" t="n">
        <v>27610.57</v>
      </c>
      <c r="N9537" s="13" t="n"/>
      <c r="O9537" s="8" t="inlineStr">
        <is>
          <t>Prior carrier non-renewal / cancellation</t>
        </is>
      </c>
    </row>
    <row r="9538">
      <c r="A9538" s="8" t="inlineStr">
        <is>
          <t>022a3995-82e0-55cf-9974-56a5fefd4f8e</t>
        </is>
      </c>
      <c r="B9538" s="9" t="inlineStr">
        <is>
          <t>2026-07</t>
        </is>
      </c>
      <c r="C9538" s="10" t="n"/>
      <c r="D9538" s="9" t="inlineStr">
        <is>
          <t>Declined</t>
        </is>
      </c>
      <c r="E9538" s="8" t="inlineStr">
        <is>
          <t>Ingrid Kingsford</t>
        </is>
      </c>
      <c r="F9538" s="11" t="n">
        <v>2011</v>
      </c>
      <c r="G9538" s="8" t="inlineStr">
        <is>
          <t>Mercedes-Benz</t>
        </is>
      </c>
      <c r="H9538" s="8" t="inlineStr">
        <is>
          <t>280SL Pagoda</t>
        </is>
      </c>
      <c r="I9538" s="8" t="inlineStr">
        <is>
          <t>GTAHRJXW9VZNM8HTG</t>
        </is>
      </c>
      <c r="J9538" s="8" t="inlineStr">
        <is>
          <t>07 - Post-War Classic (1946-1972)</t>
        </is>
      </c>
      <c r="K9538" s="12" t="n">
        <v>565000</v>
      </c>
      <c r="L9538" s="8" t="inlineStr">
        <is>
          <t>Washington</t>
        </is>
      </c>
      <c r="M9538" s="13" t="n">
        <v>4400.6</v>
      </c>
      <c r="N9538" s="13" t="n"/>
      <c r="O9538" s="8" t="inlineStr">
        <is>
          <t>3 + at-fault claims - 5 yrs</t>
        </is>
      </c>
    </row>
    <row r="9539">
      <c r="A9539" s="8" t="inlineStr">
        <is>
          <t>03911c8e-2e03-594e-b647-099c0dbf226f</t>
        </is>
      </c>
      <c r="B9539" s="9" t="inlineStr">
        <is>
          <t>2026-07</t>
        </is>
      </c>
      <c r="C9539" s="10" t="n"/>
      <c r="D9539" s="9" t="inlineStr">
        <is>
          <t>Declined</t>
        </is>
      </c>
      <c r="E9539" s="8" t="inlineStr">
        <is>
          <t>Horace Underwood</t>
        </is>
      </c>
      <c r="F9539" s="11" t="n">
        <v>1993</v>
      </c>
      <c r="G9539" s="8" t="inlineStr">
        <is>
          <t>Lamborghini</t>
        </is>
      </c>
      <c r="H9539" s="8" t="inlineStr">
        <is>
          <t>Huracan EVO</t>
        </is>
      </c>
      <c r="I9539" s="8" t="inlineStr">
        <is>
          <t>LH69PJ50HFXL5WABP</t>
        </is>
      </c>
      <c r="J9539" s="8" t="inlineStr">
        <is>
          <t>03 - Supercar</t>
        </is>
      </c>
      <c r="K9539" s="12" t="n">
        <v>710000</v>
      </c>
      <c r="L9539" s="8" t="inlineStr">
        <is>
          <t>West Virginia</t>
        </is>
      </c>
      <c r="M9539" s="13" t="n">
        <v>16926.13</v>
      </c>
      <c r="N9539" s="13" t="n"/>
      <c r="O9539" s="8" t="inlineStr">
        <is>
          <t>3 + at-fault claims - 5 yrs</t>
        </is>
      </c>
    </row>
    <row r="9540">
      <c r="A9540" s="8" t="inlineStr">
        <is>
          <t>04a86bb0-89ee-559c-859f-f00992177044</t>
        </is>
      </c>
      <c r="B9540" s="9" t="inlineStr">
        <is>
          <t>2026-07</t>
        </is>
      </c>
      <c r="C9540" s="10" t="n"/>
      <c r="D9540" s="9" t="inlineStr">
        <is>
          <t>Declined</t>
        </is>
      </c>
      <c r="E9540" s="8" t="inlineStr">
        <is>
          <t>Horace Farkas</t>
        </is>
      </c>
      <c r="F9540" s="11" t="n">
        <v>2018</v>
      </c>
      <c r="G9540" s="8" t="inlineStr">
        <is>
          <t>Bentley</t>
        </is>
      </c>
      <c r="H9540" s="8" t="inlineStr">
        <is>
          <t>Continental GT</t>
        </is>
      </c>
      <c r="I9540" s="8" t="inlineStr">
        <is>
          <t>FS2G0AUABSPNUZEXW</t>
        </is>
      </c>
      <c r="J9540" s="8" t="inlineStr">
        <is>
          <t>02 - Sports / GT</t>
        </is>
      </c>
      <c r="K9540" s="12" t="n">
        <v>1050000</v>
      </c>
      <c r="L9540" s="8" t="inlineStr">
        <is>
          <t>California</t>
        </is>
      </c>
      <c r="M9540" s="13" t="n">
        <v>14709.91</v>
      </c>
      <c r="N9540" s="13" t="n"/>
      <c r="O9540" s="8" t="inlineStr">
        <is>
          <t>3 + at-fault claims - 5 yrs</t>
        </is>
      </c>
    </row>
    <row r="9541">
      <c r="A9541" s="8" t="inlineStr">
        <is>
          <t>05d8a1e1-dae4-5ca4-bc17-efeef8780c58</t>
        </is>
      </c>
      <c r="B9541" s="9" t="inlineStr">
        <is>
          <t>2026-07</t>
        </is>
      </c>
      <c r="C9541" s="10" t="n"/>
      <c r="D9541" s="9" t="inlineStr">
        <is>
          <t>Declined</t>
        </is>
      </c>
      <c r="E9541" s="8" t="inlineStr">
        <is>
          <t>Priya Delacroix</t>
        </is>
      </c>
      <c r="F9541" s="11" t="n">
        <v>1981</v>
      </c>
      <c r="G9541" s="8" t="inlineStr">
        <is>
          <t>Mercedes-Benz</t>
        </is>
      </c>
      <c r="H9541" s="8" t="inlineStr">
        <is>
          <t>280SL Pagoda</t>
        </is>
      </c>
      <c r="I9541" s="8" t="inlineStr">
        <is>
          <t>KUXSU0AYN00U5PCMX</t>
        </is>
      </c>
      <c r="J9541" s="8" t="inlineStr">
        <is>
          <t>07 - Post-War Classic (1946-1972)</t>
        </is>
      </c>
      <c r="K9541" s="12" t="n">
        <v>550000</v>
      </c>
      <c r="L9541" s="8" t="inlineStr">
        <is>
          <t>New Hampshire</t>
        </is>
      </c>
      <c r="M9541" s="13" t="n">
        <v>4640.75</v>
      </c>
      <c r="N9541" s="13" t="n"/>
      <c r="O9541" s="8" t="inlineStr">
        <is>
          <t>3 + at-fault claims - 5 yrs</t>
        </is>
      </c>
    </row>
    <row r="9542">
      <c r="A9542" s="8" t="inlineStr">
        <is>
          <t>0763090f-19f9-5bf1-bb44-cd194c052252</t>
        </is>
      </c>
      <c r="B9542" s="9" t="inlineStr">
        <is>
          <t>2026-07</t>
        </is>
      </c>
      <c r="C9542" s="10" t="n"/>
      <c r="D9542" s="9" t="inlineStr">
        <is>
          <t>Declined</t>
        </is>
      </c>
      <c r="E9542" s="8" t="inlineStr">
        <is>
          <t>Ramona Fairweather</t>
        </is>
      </c>
      <c r="F9542" s="11" t="n">
        <v>1988</v>
      </c>
      <c r="G9542" s="8" t="inlineStr">
        <is>
          <t>Aston Martin</t>
        </is>
      </c>
      <c r="H9542" s="8" t="inlineStr">
        <is>
          <t>DB12</t>
        </is>
      </c>
      <c r="I9542" s="8" t="inlineStr">
        <is>
          <t>U3HCV9Y7D4W5NBANY</t>
        </is>
      </c>
      <c r="J9542" s="8" t="inlineStr">
        <is>
          <t>02 - Sports / GT</t>
        </is>
      </c>
      <c r="K9542" s="12" t="n">
        <v>880000</v>
      </c>
      <c r="L9542" s="8" t="inlineStr">
        <is>
          <t>Massachusetts</t>
        </is>
      </c>
      <c r="M9542" s="13" t="n">
        <v>13490.57</v>
      </c>
      <c r="N9542" s="13" t="n"/>
      <c r="O9542" s="8" t="inlineStr">
        <is>
          <t>3 + at-fault claims - 5 yrs</t>
        </is>
      </c>
    </row>
    <row r="9543">
      <c r="A9543" s="8" t="inlineStr">
        <is>
          <t>082dd940-7e15-581f-97b9-a40edb94de15</t>
        </is>
      </c>
      <c r="B9543" s="9" t="inlineStr">
        <is>
          <t>2026-07</t>
        </is>
      </c>
      <c r="C9543" s="10" t="n"/>
      <c r="D9543" s="9" t="inlineStr">
        <is>
          <t>Referred</t>
        </is>
      </c>
      <c r="E9543" s="8" t="inlineStr">
        <is>
          <t>Fitzgerald Okonkwo</t>
        </is>
      </c>
      <c r="F9543" s="11" t="n">
        <v>2024</v>
      </c>
      <c r="G9543" s="8" t="inlineStr">
        <is>
          <t>Aston Martin</t>
        </is>
      </c>
      <c r="H9543" s="8" t="inlineStr">
        <is>
          <t>DB12</t>
        </is>
      </c>
      <c r="I9543" s="8" t="inlineStr">
        <is>
          <t>W82VWX7069GVTSA8J</t>
        </is>
      </c>
      <c r="J9543" s="8" t="inlineStr">
        <is>
          <t>02 - Sports / GT</t>
        </is>
      </c>
      <c r="K9543" s="12" t="n">
        <v>495000</v>
      </c>
      <c r="L9543" s="8" t="inlineStr">
        <is>
          <t>Mississippi</t>
        </is>
      </c>
      <c r="M9543" s="13" t="n">
        <v>8335.610000000001</v>
      </c>
      <c r="N9543" s="13" t="n"/>
      <c r="O9543" s="8" t="inlineStr">
        <is>
          <t>1 theft / total loss claim</t>
        </is>
      </c>
    </row>
    <row r="9544">
      <c r="A9544" s="8" t="inlineStr">
        <is>
          <t>0a2a5a62-6ee7-57e4-91cb-7693236fb266</t>
        </is>
      </c>
      <c r="B9544" s="9" t="inlineStr">
        <is>
          <t>2026-07</t>
        </is>
      </c>
      <c r="C9544" s="10" t="n"/>
      <c r="D9544" s="9" t="inlineStr">
        <is>
          <t>Declined</t>
        </is>
      </c>
      <c r="E9544" s="8" t="inlineStr">
        <is>
          <t>Mireille Montoya</t>
        </is>
      </c>
      <c r="F9544" s="11" t="n">
        <v>2009</v>
      </c>
      <c r="G9544" s="8" t="inlineStr">
        <is>
          <t>BMW</t>
        </is>
      </c>
      <c r="H9544" s="8" t="inlineStr">
        <is>
          <t>M8 Competition</t>
        </is>
      </c>
      <c r="I9544" s="8" t="inlineStr">
        <is>
          <t>CH4DXVJZYGZW0MMJ5</t>
        </is>
      </c>
      <c r="J9544" s="8" t="inlineStr">
        <is>
          <t>02 - Sports / GT</t>
        </is>
      </c>
      <c r="K9544" s="12" t="n">
        <v>490000</v>
      </c>
      <c r="L9544" s="8" t="inlineStr">
        <is>
          <t>New Mexico</t>
        </is>
      </c>
      <c r="M9544" s="13" t="n">
        <v>8875.469999999999</v>
      </c>
      <c r="N9544" s="13" t="n"/>
      <c r="O9544" s="8" t="inlineStr">
        <is>
          <t>3 + at-fault claims - 5 yrs</t>
        </is>
      </c>
    </row>
    <row r="9545">
      <c r="A9545" s="8" t="inlineStr">
        <is>
          <t>0a325842-afff-5e42-9f22-eed0fc3c839e</t>
        </is>
      </c>
      <c r="B9545" s="9" t="inlineStr">
        <is>
          <t>2026-07</t>
        </is>
      </c>
      <c r="C9545" s="10" t="n"/>
      <c r="D9545" s="9" t="inlineStr">
        <is>
          <t>Declined</t>
        </is>
      </c>
      <c r="E9545" s="8" t="inlineStr">
        <is>
          <t>Emiliano Whitlock</t>
        </is>
      </c>
      <c r="F9545" s="11" t="n">
        <v>2023</v>
      </c>
      <c r="G9545" s="8" t="inlineStr">
        <is>
          <t>Ferrari</t>
        </is>
      </c>
      <c r="H9545" s="8" t="inlineStr">
        <is>
          <t>SF90 Stradale</t>
        </is>
      </c>
      <c r="I9545" s="8" t="inlineStr">
        <is>
          <t>XGRLBNBVBWBLMGRVA</t>
        </is>
      </c>
      <c r="J9545" s="8" t="inlineStr">
        <is>
          <t>03 - Supercar</t>
        </is>
      </c>
      <c r="K9545" s="12" t="n">
        <v>240000</v>
      </c>
      <c r="L9545" s="8" t="inlineStr">
        <is>
          <t>Maine</t>
        </is>
      </c>
      <c r="M9545" s="13" t="n">
        <v>6944.6</v>
      </c>
      <c r="N9545" s="13" t="n"/>
      <c r="O9545" s="8" t="inlineStr">
        <is>
          <t>3 + at-fault claims - 5 yrs</t>
        </is>
      </c>
    </row>
    <row r="9546">
      <c r="A9546" s="8" t="inlineStr">
        <is>
          <t>0a538de2-53ac-5840-88f3-d1946e61e59d</t>
        </is>
      </c>
      <c r="B9546" s="9" t="inlineStr">
        <is>
          <t>2026-07</t>
        </is>
      </c>
      <c r="C9546" s="10" t="n"/>
      <c r="D9546" s="9" t="inlineStr">
        <is>
          <t>Declined</t>
        </is>
      </c>
      <c r="E9546" s="8" t="inlineStr">
        <is>
          <t>Marisol Vasquez</t>
        </is>
      </c>
      <c r="F9546" s="11" t="n">
        <v>1965</v>
      </c>
      <c r="G9546" s="8" t="inlineStr">
        <is>
          <t>BMW</t>
        </is>
      </c>
      <c r="H9546" s="8" t="inlineStr">
        <is>
          <t>M8 Competition</t>
        </is>
      </c>
      <c r="I9546" s="8" t="inlineStr">
        <is>
          <t>HR6PUYXZ7YBAUHA46</t>
        </is>
      </c>
      <c r="J9546" s="8" t="inlineStr">
        <is>
          <t>02 - Sports / GT</t>
        </is>
      </c>
      <c r="K9546" s="12" t="n">
        <v>685000</v>
      </c>
      <c r="L9546" s="8" t="inlineStr">
        <is>
          <t>Washington</t>
        </is>
      </c>
      <c r="M9546" s="13" t="n">
        <v>8064.91</v>
      </c>
      <c r="N9546" s="13" t="n"/>
      <c r="O9546" s="8" t="inlineStr">
        <is>
          <t>3 + at-fault claims - 5 yrs</t>
        </is>
      </c>
    </row>
    <row r="9547">
      <c r="A9547" s="8" t="inlineStr">
        <is>
          <t>0ad5fb6b-b149-5bb8-9e80-11a7e86d98b2</t>
        </is>
      </c>
      <c r="B9547" s="9" t="inlineStr">
        <is>
          <t>2026-07</t>
        </is>
      </c>
      <c r="C9547" s="10" t="n"/>
      <c r="D9547" s="9" t="inlineStr">
        <is>
          <t>Declined</t>
        </is>
      </c>
      <c r="E9547" s="8" t="inlineStr">
        <is>
          <t>Anouk Blackwood</t>
        </is>
      </c>
      <c r="F9547" s="11" t="n">
        <v>1959</v>
      </c>
      <c r="G9547" s="8" t="inlineStr">
        <is>
          <t>Maserati</t>
        </is>
      </c>
      <c r="H9547" s="8" t="inlineStr">
        <is>
          <t>GranTurismo</t>
        </is>
      </c>
      <c r="I9547" s="8" t="inlineStr">
        <is>
          <t>2H4XNZMKARNVV95BP</t>
        </is>
      </c>
      <c r="J9547" s="8" t="inlineStr">
        <is>
          <t>02 - Sports / GT</t>
        </is>
      </c>
      <c r="K9547" s="12" t="n">
        <v>485000</v>
      </c>
      <c r="L9547" s="8" t="inlineStr">
        <is>
          <t>Texas</t>
        </is>
      </c>
      <c r="M9547" s="13" t="n">
        <v>7892.69</v>
      </c>
      <c r="N9547" s="13" t="n"/>
      <c r="O9547" s="8" t="inlineStr">
        <is>
          <t>3 + at-fault claims - 5 yrs</t>
        </is>
      </c>
    </row>
    <row r="9548">
      <c r="A9548" s="8" t="inlineStr">
        <is>
          <t>0b19a13e-5a8c-570c-87c3-7cc26c13e9d6</t>
        </is>
      </c>
      <c r="B9548" s="9" t="inlineStr">
        <is>
          <t>2026-07</t>
        </is>
      </c>
      <c r="C9548" s="10" t="n"/>
      <c r="D9548" s="9" t="inlineStr">
        <is>
          <t>Declined</t>
        </is>
      </c>
      <c r="E9548" s="8" t="inlineStr">
        <is>
          <t>Mireille Nakashima</t>
        </is>
      </c>
      <c r="F9548" s="11" t="n">
        <v>2015</v>
      </c>
      <c r="G9548" s="8" t="inlineStr">
        <is>
          <t>Ferrari</t>
        </is>
      </c>
      <c r="H9548" s="8" t="inlineStr">
        <is>
          <t>275 GTB/4</t>
        </is>
      </c>
      <c r="I9548" s="8" t="inlineStr">
        <is>
          <t>77088C4FUK7FD7R8V</t>
        </is>
      </c>
      <c r="J9548" s="8" t="inlineStr">
        <is>
          <t>07 - Post-War Classic (1946-1972)</t>
        </is>
      </c>
      <c r="K9548" s="12" t="n">
        <v>1410000</v>
      </c>
      <c r="L9548" s="8" t="inlineStr">
        <is>
          <t>Massachusetts</t>
        </is>
      </c>
      <c r="M9548" s="13" t="n">
        <v>12636.79</v>
      </c>
      <c r="N9548" s="13" t="n"/>
      <c r="O9548" s="8" t="inlineStr">
        <is>
          <t>3 + at-fault claims - 5 yrs</t>
        </is>
      </c>
    </row>
    <row r="9549">
      <c r="A9549" s="8" t="inlineStr">
        <is>
          <t>0de19492-0c13-5ddc-b4c2-6bba8daf76f9</t>
        </is>
      </c>
      <c r="B9549" s="9" t="inlineStr">
        <is>
          <t>2026-07</t>
        </is>
      </c>
      <c r="C9549" s="10" t="n"/>
      <c r="D9549" s="9" t="inlineStr">
        <is>
          <t>Declined</t>
        </is>
      </c>
      <c r="E9549" s="8" t="inlineStr">
        <is>
          <t>Fenwick Vandermeer</t>
        </is>
      </c>
      <c r="F9549" s="11" t="n">
        <v>2023</v>
      </c>
      <c r="G9549" s="8" t="inlineStr">
        <is>
          <t>Aston Martin</t>
        </is>
      </c>
      <c r="H9549" s="8" t="inlineStr">
        <is>
          <t>DB12</t>
        </is>
      </c>
      <c r="I9549" s="8" t="inlineStr">
        <is>
          <t>Y7RT2L2BC01AF1PKH</t>
        </is>
      </c>
      <c r="J9549" s="8" t="inlineStr">
        <is>
          <t>02 - Sports / GT</t>
        </is>
      </c>
      <c r="K9549" s="12" t="n">
        <v>820000</v>
      </c>
      <c r="L9549" s="8" t="inlineStr">
        <is>
          <t>Missouri</t>
        </is>
      </c>
      <c r="M9549" s="13" t="n">
        <v>10660</v>
      </c>
      <c r="N9549" s="13" t="n"/>
      <c r="O9549" s="8" t="inlineStr">
        <is>
          <t>3 + at-fault claims - 5 yrs</t>
        </is>
      </c>
    </row>
    <row r="9550">
      <c r="A9550" s="8" t="inlineStr">
        <is>
          <t>0e8c28a8-d74c-5cff-9c9a-d2d36c177e53</t>
        </is>
      </c>
      <c r="B9550" s="9" t="inlineStr">
        <is>
          <t>2026-07</t>
        </is>
      </c>
      <c r="C9550" s="10" t="n"/>
      <c r="D9550" s="9" t="inlineStr">
        <is>
          <t>Referred</t>
        </is>
      </c>
      <c r="E9550" s="8" t="inlineStr">
        <is>
          <t>Everett Farkas</t>
        </is>
      </c>
      <c r="F9550" s="11" t="n">
        <v>1980</v>
      </c>
      <c r="G9550" s="8" t="inlineStr">
        <is>
          <t>Jaguar</t>
        </is>
      </c>
      <c r="H9550" s="8" t="inlineStr">
        <is>
          <t>E-Type Series 1</t>
        </is>
      </c>
      <c r="I9550" s="8" t="inlineStr">
        <is>
          <t>8UJ6SW3GSVVT2624B</t>
        </is>
      </c>
      <c r="J9550" s="8" t="inlineStr">
        <is>
          <t>07 - Post-War Classic (1946-1972)</t>
        </is>
      </c>
      <c r="K9550" s="12" t="n">
        <v>535000</v>
      </c>
      <c r="L9550" s="8" t="inlineStr">
        <is>
          <t>California</t>
        </is>
      </c>
      <c r="M9550" s="13" t="n">
        <v>5859.76</v>
      </c>
      <c r="N9550" s="13" t="n"/>
      <c r="O9550" s="8" t="inlineStr">
        <is>
          <t>Prior carrier non-renewal / cancellation</t>
        </is>
      </c>
    </row>
    <row r="9551">
      <c r="A9551" s="8" t="inlineStr">
        <is>
          <t>0f3ed1f1-171c-5d7a-adc0-a5e312ad3fe6</t>
        </is>
      </c>
      <c r="B9551" s="9" t="inlineStr">
        <is>
          <t>2026-07</t>
        </is>
      </c>
      <c r="C9551" s="10" t="n"/>
      <c r="D9551" s="9" t="inlineStr">
        <is>
          <t>Declined</t>
        </is>
      </c>
      <c r="E9551" s="8" t="inlineStr">
        <is>
          <t>Fitzgerald Rourke</t>
        </is>
      </c>
      <c r="F9551" s="11" t="n">
        <v>1997</v>
      </c>
      <c r="G9551" s="8" t="inlineStr">
        <is>
          <t>Jaguar</t>
        </is>
      </c>
      <c r="H9551" s="8" t="inlineStr">
        <is>
          <t>E-Type Series 1</t>
        </is>
      </c>
      <c r="I9551" s="8" t="inlineStr">
        <is>
          <t>FNK562M457BYC020X</t>
        </is>
      </c>
      <c r="J9551" s="8" t="inlineStr">
        <is>
          <t>07 - Post-War Classic (1946-1972)</t>
        </is>
      </c>
      <c r="K9551" s="12" t="n">
        <v>450000</v>
      </c>
      <c r="L9551" s="8" t="inlineStr">
        <is>
          <t>Illinois</t>
        </is>
      </c>
      <c r="M9551" s="13" t="n">
        <v>5542.64</v>
      </c>
      <c r="N9551" s="13" t="n"/>
      <c r="O9551" s="8" t="inlineStr">
        <is>
          <t>3 + at-fault claims - 5 yrs</t>
        </is>
      </c>
    </row>
    <row r="9552">
      <c r="A9552" s="8" t="inlineStr">
        <is>
          <t>115e9614-1e38-5473-a763-8e190b203b69</t>
        </is>
      </c>
      <c r="B9552" s="9" t="inlineStr">
        <is>
          <t>2026-07</t>
        </is>
      </c>
      <c r="C9552" s="10" t="n"/>
      <c r="D9552" s="9" t="inlineStr">
        <is>
          <t>Declined</t>
        </is>
      </c>
      <c r="E9552" s="8" t="inlineStr">
        <is>
          <t>Fenwick Blackwood</t>
        </is>
      </c>
      <c r="F9552" s="11" t="n">
        <v>2002</v>
      </c>
      <c r="G9552" s="8" t="inlineStr">
        <is>
          <t>Lamborghini</t>
        </is>
      </c>
      <c r="H9552" s="8" t="inlineStr">
        <is>
          <t>Huracan EVO</t>
        </is>
      </c>
      <c r="I9552" s="8" t="inlineStr">
        <is>
          <t>F5XD7L4JJKE5HNSAT</t>
        </is>
      </c>
      <c r="J9552" s="8" t="inlineStr">
        <is>
          <t>03 - Supercar</t>
        </is>
      </c>
      <c r="K9552" s="12" t="n">
        <v>390000</v>
      </c>
      <c r="L9552" s="8" t="inlineStr">
        <is>
          <t>Arizona</t>
        </is>
      </c>
      <c r="M9552" s="13" t="n">
        <v>8546.889999999999</v>
      </c>
      <c r="N9552" s="13" t="n"/>
      <c r="O9552" s="8" t="inlineStr">
        <is>
          <t>3 + at-fault claims - 5 yrs</t>
        </is>
      </c>
    </row>
    <row r="9553">
      <c r="A9553" s="8" t="inlineStr">
        <is>
          <t>118aadba-dbe6-533e-a8f8-8dddc494c8dc</t>
        </is>
      </c>
      <c r="B9553" s="9" t="inlineStr">
        <is>
          <t>2026-07</t>
        </is>
      </c>
      <c r="C9553" s="10" t="n"/>
      <c r="D9553" s="9" t="inlineStr">
        <is>
          <t>Declined</t>
        </is>
      </c>
      <c r="E9553" s="8" t="inlineStr">
        <is>
          <t>Horace Pennington</t>
        </is>
      </c>
      <c r="F9553" s="11" t="n">
        <v>1992</v>
      </c>
      <c r="G9553" s="8" t="inlineStr">
        <is>
          <t>BMW</t>
        </is>
      </c>
      <c r="H9553" s="8" t="inlineStr">
        <is>
          <t>M8 Competition</t>
        </is>
      </c>
      <c r="I9553" s="8" t="inlineStr">
        <is>
          <t>Z777NRP02PAMLNRLL</t>
        </is>
      </c>
      <c r="J9553" s="8" t="inlineStr">
        <is>
          <t>02 - Sports / GT</t>
        </is>
      </c>
      <c r="K9553" s="12" t="n">
        <v>445000</v>
      </c>
      <c r="L9553" s="8" t="inlineStr">
        <is>
          <t>Illinois</t>
        </is>
      </c>
      <c r="M9553" s="13" t="n">
        <v>8564.15</v>
      </c>
      <c r="N9553" s="13" t="n"/>
      <c r="O9553" s="8" t="inlineStr">
        <is>
          <t>3 + at-fault claims - 5 yrs</t>
        </is>
      </c>
    </row>
    <row r="9554">
      <c r="A9554" s="8" t="inlineStr">
        <is>
          <t>13415c70-e186-5f50-9848-a3e0b9377669</t>
        </is>
      </c>
      <c r="B9554" s="9" t="inlineStr">
        <is>
          <t>2026-07</t>
        </is>
      </c>
      <c r="C9554" s="10" t="n"/>
      <c r="D9554" s="9" t="inlineStr">
        <is>
          <t>Declined</t>
        </is>
      </c>
      <c r="E9554" s="8" t="inlineStr">
        <is>
          <t>Horace Merriweather</t>
        </is>
      </c>
      <c r="F9554" s="11" t="n">
        <v>1987</v>
      </c>
      <c r="G9554" s="8" t="inlineStr">
        <is>
          <t>Ferrari</t>
        </is>
      </c>
      <c r="H9554" s="8" t="inlineStr">
        <is>
          <t>296 GTB</t>
        </is>
      </c>
      <c r="I9554" s="8" t="inlineStr">
        <is>
          <t>V4FWB7JJPEZBZ4TDB</t>
        </is>
      </c>
      <c r="J9554" s="8" t="inlineStr">
        <is>
          <t>03 - Supercar</t>
        </is>
      </c>
      <c r="K9554" s="12" t="n">
        <v>830000</v>
      </c>
      <c r="L9554" s="8" t="inlineStr">
        <is>
          <t>New York</t>
        </is>
      </c>
      <c r="M9554" s="13" t="n">
        <v>19043.02</v>
      </c>
      <c r="N9554" s="13" t="n"/>
      <c r="O9554" s="8" t="inlineStr">
        <is>
          <t>3 + at-fault claims - 5 yrs</t>
        </is>
      </c>
    </row>
    <row r="9555">
      <c r="A9555" s="8" t="inlineStr">
        <is>
          <t>13edf6bd-57d1-58ad-8ed8-213e8e662fee</t>
        </is>
      </c>
      <c r="B9555" s="9" t="inlineStr">
        <is>
          <t>2026-07</t>
        </is>
      </c>
      <c r="C9555" s="10" t="n"/>
      <c r="D9555" s="9" t="inlineStr">
        <is>
          <t>Declined</t>
        </is>
      </c>
      <c r="E9555" s="8" t="inlineStr">
        <is>
          <t>Delphine Montoya</t>
        </is>
      </c>
      <c r="F9555" s="11" t="n">
        <v>1974</v>
      </c>
      <c r="G9555" s="8" t="inlineStr">
        <is>
          <t>Lamborghini</t>
        </is>
      </c>
      <c r="H9555" s="8" t="inlineStr">
        <is>
          <t>Huracan EVO</t>
        </is>
      </c>
      <c r="I9555" s="8" t="inlineStr">
        <is>
          <t>D87U33CKF90LAFCR7</t>
        </is>
      </c>
      <c r="J9555" s="8" t="inlineStr">
        <is>
          <t>03 - Supercar</t>
        </is>
      </c>
      <c r="K9555" s="12" t="n">
        <v>870000</v>
      </c>
      <c r="L9555" s="8" t="inlineStr">
        <is>
          <t>Colorado</t>
        </is>
      </c>
      <c r="M9555" s="13" t="n">
        <v>17153.77</v>
      </c>
      <c r="N9555" s="13" t="n"/>
      <c r="O9555" s="8" t="inlineStr">
        <is>
          <t>3 + at-fault claims - 5 yrs</t>
        </is>
      </c>
    </row>
    <row r="9556">
      <c r="A9556" s="8" t="inlineStr">
        <is>
          <t>1793e896-89c6-5543-899f-c660484ee811</t>
        </is>
      </c>
      <c r="B9556" s="9" t="inlineStr">
        <is>
          <t>2026-07</t>
        </is>
      </c>
      <c r="C9556" s="10" t="n"/>
      <c r="D9556" s="9" t="inlineStr">
        <is>
          <t>Declined</t>
        </is>
      </c>
      <c r="E9556" s="8" t="inlineStr">
        <is>
          <t>Ingrid Okonkwo</t>
        </is>
      </c>
      <c r="F9556" s="11" t="n">
        <v>1966</v>
      </c>
      <c r="G9556" s="8" t="inlineStr">
        <is>
          <t>Maserati</t>
        </is>
      </c>
      <c r="H9556" s="8" t="inlineStr">
        <is>
          <t>GranTurismo</t>
        </is>
      </c>
      <c r="I9556" s="8" t="inlineStr">
        <is>
          <t>8H51HBB7BU2172M2A</t>
        </is>
      </c>
      <c r="J9556" s="8" t="inlineStr">
        <is>
          <t>02 - Sports / GT</t>
        </is>
      </c>
      <c r="K9556" s="12" t="n">
        <v>1145000</v>
      </c>
      <c r="L9556" s="8" t="inlineStr">
        <is>
          <t>New Mexico</t>
        </is>
      </c>
      <c r="M9556" s="13" t="n">
        <v>15209.06</v>
      </c>
      <c r="N9556" s="13" t="n"/>
      <c r="O9556" s="8" t="inlineStr">
        <is>
          <t>3 + at-fault claims - 5 yrs</t>
        </is>
      </c>
    </row>
    <row r="9557">
      <c r="A9557" s="8" t="inlineStr">
        <is>
          <t>19668884-5249-5327-b115-d0f3c1f12d23</t>
        </is>
      </c>
      <c r="B9557" s="9" t="inlineStr">
        <is>
          <t>2026-07</t>
        </is>
      </c>
      <c r="C9557" s="10" t="n"/>
      <c r="D9557" s="9" t="inlineStr">
        <is>
          <t>Declined</t>
        </is>
      </c>
      <c r="E9557" s="8" t="inlineStr">
        <is>
          <t>Mireille Thistlewood</t>
        </is>
      </c>
      <c r="F9557" s="11" t="n">
        <v>2013</v>
      </c>
      <c r="G9557" s="8" t="inlineStr">
        <is>
          <t>Maserati</t>
        </is>
      </c>
      <c r="H9557" s="8" t="inlineStr">
        <is>
          <t>GranTurismo</t>
        </is>
      </c>
      <c r="I9557" s="8" t="inlineStr">
        <is>
          <t>RM1SDTDZZH507TFXY</t>
        </is>
      </c>
      <c r="J9557" s="8" t="inlineStr">
        <is>
          <t>02 - Sports / GT</t>
        </is>
      </c>
      <c r="K9557" s="12" t="n">
        <v>620000</v>
      </c>
      <c r="L9557" s="8" t="inlineStr">
        <is>
          <t>Kentucky</t>
        </is>
      </c>
      <c r="M9557" s="13" t="n">
        <v>10189.06</v>
      </c>
      <c r="N9557" s="13" t="n"/>
      <c r="O9557" s="8" t="inlineStr">
        <is>
          <t>3 + at-fault claims - 5 yrs</t>
        </is>
      </c>
    </row>
    <row r="9558">
      <c r="A9558" s="8" t="inlineStr">
        <is>
          <t>1b28efc0-c97e-509a-a391-d6213b9071b9</t>
        </is>
      </c>
      <c r="B9558" s="9" t="inlineStr">
        <is>
          <t>2026-07</t>
        </is>
      </c>
      <c r="C9558" s="10" t="n"/>
      <c r="D9558" s="9" t="inlineStr">
        <is>
          <t>Referred</t>
        </is>
      </c>
      <c r="E9558" s="8" t="inlineStr">
        <is>
          <t>Saoirse Okonkwo</t>
        </is>
      </c>
      <c r="F9558" s="11" t="n">
        <v>1963</v>
      </c>
      <c r="G9558" s="8" t="inlineStr">
        <is>
          <t>Maserati</t>
        </is>
      </c>
      <c r="H9558" s="8" t="inlineStr">
        <is>
          <t>GranTurismo</t>
        </is>
      </c>
      <c r="I9558" s="8" t="inlineStr">
        <is>
          <t>1GPBU7M3MKB3E4060</t>
        </is>
      </c>
      <c r="J9558" s="8" t="inlineStr">
        <is>
          <t>02 - Sports / GT</t>
        </is>
      </c>
      <c r="K9558" s="12" t="n">
        <v>415000</v>
      </c>
      <c r="L9558" s="8" t="inlineStr">
        <is>
          <t>Florida</t>
        </is>
      </c>
      <c r="M9558" s="13" t="n">
        <v>8339.15</v>
      </c>
      <c r="N9558" s="13" t="n"/>
      <c r="O9558" s="8" t="inlineStr">
        <is>
          <t>1 at-fault claim over $100k</t>
        </is>
      </c>
    </row>
    <row r="9559">
      <c r="A9559" s="8" t="inlineStr">
        <is>
          <t>1f5aa5bb-9fc8-500b-ad24-8050d2946fb3</t>
        </is>
      </c>
      <c r="B9559" s="9" t="inlineStr">
        <is>
          <t>2026-07</t>
        </is>
      </c>
      <c r="C9559" s="10" t="n"/>
      <c r="D9559" s="9" t="inlineStr">
        <is>
          <t>Declined</t>
        </is>
      </c>
      <c r="E9559" s="8" t="inlineStr">
        <is>
          <t>Aurelio Castellanos</t>
        </is>
      </c>
      <c r="F9559" s="11" t="n">
        <v>1962</v>
      </c>
      <c r="G9559" s="8" t="inlineStr">
        <is>
          <t>Bentley</t>
        </is>
      </c>
      <c r="H9559" s="8" t="inlineStr">
        <is>
          <t>Continental GT</t>
        </is>
      </c>
      <c r="I9559" s="8" t="inlineStr">
        <is>
          <t>SLHVK4L1GE6SPMVMD</t>
        </is>
      </c>
      <c r="J9559" s="8" t="inlineStr">
        <is>
          <t>02 - Sports / GT</t>
        </is>
      </c>
      <c r="K9559" s="12" t="n">
        <v>670000</v>
      </c>
      <c r="L9559" s="8" t="inlineStr">
        <is>
          <t>Wyoming</t>
        </is>
      </c>
      <c r="M9559" s="13" t="n">
        <v>8792.17</v>
      </c>
      <c r="N9559" s="13" t="n"/>
      <c r="O9559" s="8" t="inlineStr">
        <is>
          <t>3 + at-fault claims - 5 yrs</t>
        </is>
      </c>
    </row>
    <row r="9560">
      <c r="A9560" s="8" t="inlineStr">
        <is>
          <t>214b5f7f-6f61-53d1-941e-8a7794efdc4a</t>
        </is>
      </c>
      <c r="B9560" s="9" t="inlineStr">
        <is>
          <t>2026-07</t>
        </is>
      </c>
      <c r="C9560" s="10" t="n"/>
      <c r="D9560" s="9" t="inlineStr">
        <is>
          <t>Referred</t>
        </is>
      </c>
      <c r="E9560" s="8" t="inlineStr">
        <is>
          <t>Leopold Vasquez</t>
        </is>
      </c>
      <c r="F9560" s="11" t="n">
        <v>1972</v>
      </c>
      <c r="G9560" s="8" t="inlineStr">
        <is>
          <t>Maserati</t>
        </is>
      </c>
      <c r="H9560" s="8" t="inlineStr">
        <is>
          <t>GranTurismo</t>
        </is>
      </c>
      <c r="I9560" s="8" t="inlineStr">
        <is>
          <t>B26UFLTYX647B4842</t>
        </is>
      </c>
      <c r="J9560" s="8" t="inlineStr">
        <is>
          <t>02 - Sports / GT</t>
        </is>
      </c>
      <c r="K9560" s="12" t="n">
        <v>1085000</v>
      </c>
      <c r="L9560" s="8" t="inlineStr">
        <is>
          <t>Minnesota</t>
        </is>
      </c>
      <c r="M9560" s="13" t="n">
        <v>14862.45</v>
      </c>
      <c r="N9560" s="13" t="n"/>
      <c r="O9560" s="8" t="inlineStr">
        <is>
          <t>2 at-fault claims - 5 yrs</t>
        </is>
      </c>
    </row>
    <row r="9561">
      <c r="A9561" s="8" t="inlineStr">
        <is>
          <t>221452fe-8246-5c7f-b46e-c8c553875296</t>
        </is>
      </c>
      <c r="B9561" s="9" t="inlineStr">
        <is>
          <t>2026-07</t>
        </is>
      </c>
      <c r="C9561" s="10" t="n"/>
      <c r="D9561" s="9" t="inlineStr">
        <is>
          <t>Declined</t>
        </is>
      </c>
      <c r="E9561" s="8" t="inlineStr">
        <is>
          <t>Emiliano Rourke</t>
        </is>
      </c>
      <c r="F9561" s="11" t="n">
        <v>2004</v>
      </c>
      <c r="G9561" s="8" t="inlineStr">
        <is>
          <t>Bentley</t>
        </is>
      </c>
      <c r="H9561" s="8" t="inlineStr">
        <is>
          <t>Continental GT</t>
        </is>
      </c>
      <c r="I9561" s="8" t="inlineStr">
        <is>
          <t>SU4M07ZCSBXRBYU8A</t>
        </is>
      </c>
      <c r="J9561" s="8" t="inlineStr">
        <is>
          <t>02 - Sports / GT</t>
        </is>
      </c>
      <c r="K9561" s="12" t="n">
        <v>330000</v>
      </c>
      <c r="L9561" s="8" t="inlineStr">
        <is>
          <t>New Hampshire</t>
        </is>
      </c>
      <c r="M9561" s="13" t="n">
        <v>4856.6</v>
      </c>
      <c r="N9561" s="13" t="n"/>
      <c r="O9561" s="8" t="inlineStr">
        <is>
          <t>3 + at-fault claims - 5 yrs</t>
        </is>
      </c>
    </row>
    <row r="9562">
      <c r="A9562" s="8" t="inlineStr">
        <is>
          <t>2285b4f8-305b-5e01-9ac6-ad1e7316f5b9</t>
        </is>
      </c>
      <c r="B9562" s="9" t="inlineStr">
        <is>
          <t>2026-07</t>
        </is>
      </c>
      <c r="C9562" s="10" t="n"/>
      <c r="D9562" s="9" t="inlineStr">
        <is>
          <t>Referred</t>
        </is>
      </c>
      <c r="E9562" s="8" t="inlineStr">
        <is>
          <t>Mireille Fairweather</t>
        </is>
      </c>
      <c r="F9562" s="11" t="n">
        <v>2008</v>
      </c>
      <c r="G9562" s="8" t="inlineStr">
        <is>
          <t>Porsche</t>
        </is>
      </c>
      <c r="H9562" s="8" t="inlineStr">
        <is>
          <t>911 Turbo S</t>
        </is>
      </c>
      <c r="I9562" s="8" t="inlineStr">
        <is>
          <t>5V5AX5RGBYUNY6K7G</t>
        </is>
      </c>
      <c r="J9562" s="8" t="inlineStr">
        <is>
          <t>02 - Sports / GT</t>
        </is>
      </c>
      <c r="K9562" s="12" t="n">
        <v>510000</v>
      </c>
      <c r="L9562" s="8" t="inlineStr">
        <is>
          <t>Wyoming</t>
        </is>
      </c>
      <c r="M9562" s="13" t="n">
        <v>6692.55</v>
      </c>
      <c r="N9562" s="13" t="n"/>
      <c r="O9562" s="8" t="inlineStr">
        <is>
          <t>1 theft / total loss claim</t>
        </is>
      </c>
    </row>
    <row r="9563">
      <c r="A9563" s="8" t="inlineStr">
        <is>
          <t>22c7347b-b927-5832-98a8-be9af7372016</t>
        </is>
      </c>
      <c r="B9563" s="9" t="inlineStr">
        <is>
          <t>2026-07</t>
        </is>
      </c>
      <c r="C9563" s="10" t="n"/>
      <c r="D9563" s="9" t="inlineStr">
        <is>
          <t>Declined</t>
        </is>
      </c>
      <c r="E9563" s="8" t="inlineStr">
        <is>
          <t>Lorenzo Vasquez</t>
        </is>
      </c>
      <c r="F9563" s="11" t="n">
        <v>1961</v>
      </c>
      <c r="G9563" s="8" t="inlineStr">
        <is>
          <t>Porsche</t>
        </is>
      </c>
      <c r="H9563" s="8" t="inlineStr">
        <is>
          <t>911 Turbo S</t>
        </is>
      </c>
      <c r="I9563" s="8" t="inlineStr">
        <is>
          <t>FB5ZC0DRV5PGCZ5MX</t>
        </is>
      </c>
      <c r="J9563" s="8" t="inlineStr">
        <is>
          <t>02 - Sports / GT</t>
        </is>
      </c>
      <c r="K9563" s="12" t="n">
        <v>575000</v>
      </c>
      <c r="L9563" s="8" t="inlineStr">
        <is>
          <t>Florida</t>
        </is>
      </c>
      <c r="M9563" s="13" t="n">
        <v>10013.68</v>
      </c>
      <c r="N9563" s="13" t="n"/>
      <c r="O9563" s="8" t="inlineStr">
        <is>
          <t>3 + at-fault claims - 5 yrs</t>
        </is>
      </c>
    </row>
    <row r="9564">
      <c r="A9564" s="8" t="inlineStr">
        <is>
          <t>2328fb58-7a5a-5329-bad8-4e927b890ce7</t>
        </is>
      </c>
      <c r="B9564" s="9" t="inlineStr">
        <is>
          <t>2026-07</t>
        </is>
      </c>
      <c r="C9564" s="10" t="n"/>
      <c r="D9564" s="9" t="inlineStr">
        <is>
          <t>Declined</t>
        </is>
      </c>
      <c r="E9564" s="8" t="inlineStr">
        <is>
          <t>Aurelio Farkas</t>
        </is>
      </c>
      <c r="F9564" s="11" t="n">
        <v>1997</v>
      </c>
      <c r="G9564" s="8" t="inlineStr">
        <is>
          <t>Aston Martin</t>
        </is>
      </c>
      <c r="H9564" s="8" t="inlineStr">
        <is>
          <t>DB12</t>
        </is>
      </c>
      <c r="I9564" s="8" t="inlineStr">
        <is>
          <t>SNBYHREST9JTHENR0</t>
        </is>
      </c>
      <c r="J9564" s="8" t="inlineStr">
        <is>
          <t>02 - Sports / GT</t>
        </is>
      </c>
      <c r="K9564" s="12" t="n">
        <v>510000</v>
      </c>
      <c r="L9564" s="8" t="inlineStr">
        <is>
          <t>Maine</t>
        </is>
      </c>
      <c r="M9564" s="13" t="n">
        <v>6755.09</v>
      </c>
      <c r="N9564" s="13" t="n"/>
      <c r="O9564" s="8" t="inlineStr">
        <is>
          <t>3 + at-fault claims - 5 yrs</t>
        </is>
      </c>
    </row>
    <row r="9565">
      <c r="A9565" s="8" t="inlineStr">
        <is>
          <t>24c341e4-5c4c-506d-b6a5-ae98fa4620bf</t>
        </is>
      </c>
      <c r="B9565" s="9" t="inlineStr">
        <is>
          <t>2026-07</t>
        </is>
      </c>
      <c r="C9565" s="10" t="n"/>
      <c r="D9565" s="9" t="inlineStr">
        <is>
          <t>Referred</t>
        </is>
      </c>
      <c r="E9565" s="8" t="inlineStr">
        <is>
          <t>Beatrix Whitlock</t>
        </is>
      </c>
      <c r="F9565" s="11" t="n">
        <v>2007</v>
      </c>
      <c r="G9565" s="8" t="inlineStr">
        <is>
          <t>Maserati</t>
        </is>
      </c>
      <c r="H9565" s="8" t="inlineStr">
        <is>
          <t>GranTurismo</t>
        </is>
      </c>
      <c r="I9565" s="8" t="inlineStr">
        <is>
          <t>YG0D0W3DHYR5KUXWA</t>
        </is>
      </c>
      <c r="J9565" s="8" t="inlineStr">
        <is>
          <t>02 - Sports / GT</t>
        </is>
      </c>
      <c r="K9565" s="12" t="n">
        <v>775000</v>
      </c>
      <c r="L9565" s="8" t="inlineStr">
        <is>
          <t>New Jersey</t>
        </is>
      </c>
      <c r="M9565" s="13" t="n">
        <v>8649.290000000001</v>
      </c>
      <c r="N9565" s="13" t="n"/>
      <c r="O9565" s="8" t="inlineStr">
        <is>
          <t>1 theft / total loss claim</t>
        </is>
      </c>
    </row>
    <row r="9566">
      <c r="A9566" s="8" t="inlineStr">
        <is>
          <t>256475ba-c8eb-5c19-9b90-8763ab38615f</t>
        </is>
      </c>
      <c r="B9566" s="9" t="inlineStr">
        <is>
          <t>2026-07</t>
        </is>
      </c>
      <c r="C9566" s="10" t="n"/>
      <c r="D9566" s="9" t="inlineStr">
        <is>
          <t>Referred</t>
        </is>
      </c>
      <c r="E9566" s="8" t="inlineStr">
        <is>
          <t>Horace Blackwood</t>
        </is>
      </c>
      <c r="F9566" s="11" t="n">
        <v>1988</v>
      </c>
      <c r="G9566" s="8" t="inlineStr">
        <is>
          <t>Bentley</t>
        </is>
      </c>
      <c r="H9566" s="8" t="inlineStr">
        <is>
          <t>Continental GT</t>
        </is>
      </c>
      <c r="I9566" s="8" t="inlineStr">
        <is>
          <t>E9GRAT0AD2FFD2MG0</t>
        </is>
      </c>
      <c r="J9566" s="8" t="inlineStr">
        <is>
          <t>02 - Sports / GT</t>
        </is>
      </c>
      <c r="K9566" s="12" t="n">
        <v>350000</v>
      </c>
      <c r="L9566" s="8" t="inlineStr">
        <is>
          <t>Alaska</t>
        </is>
      </c>
      <c r="M9566" s="13" t="n">
        <v>5646.23</v>
      </c>
      <c r="N9566" s="13" t="n"/>
      <c r="O9566" s="8" t="inlineStr">
        <is>
          <t>2 at-fault claims - 5 yrs</t>
        </is>
      </c>
    </row>
    <row r="9567">
      <c r="A9567" s="8" t="inlineStr">
        <is>
          <t>266ef76c-b571-52fd-94fd-53b01638ac01</t>
        </is>
      </c>
      <c r="B9567" s="9" t="inlineStr">
        <is>
          <t>2026-07</t>
        </is>
      </c>
      <c r="C9567" s="10" t="n"/>
      <c r="D9567" s="9" t="inlineStr">
        <is>
          <t>Declined</t>
        </is>
      </c>
      <c r="E9567" s="8" t="inlineStr">
        <is>
          <t>Ramona Merriweather</t>
        </is>
      </c>
      <c r="F9567" s="11" t="n">
        <v>2018</v>
      </c>
      <c r="G9567" s="8" t="inlineStr">
        <is>
          <t>BMW</t>
        </is>
      </c>
      <c r="H9567" s="8" t="inlineStr">
        <is>
          <t>M8 Competition</t>
        </is>
      </c>
      <c r="I9567" s="8" t="inlineStr">
        <is>
          <t>JNH6R30JUNZ5MP5UP</t>
        </is>
      </c>
      <c r="J9567" s="8" t="inlineStr">
        <is>
          <t>02 - Sports / GT</t>
        </is>
      </c>
      <c r="K9567" s="12" t="n">
        <v>1555000</v>
      </c>
      <c r="L9567" s="8" t="inlineStr">
        <is>
          <t>Michigan</t>
        </is>
      </c>
      <c r="M9567" s="13" t="n">
        <v>25012.03</v>
      </c>
      <c r="N9567" s="13" t="n"/>
      <c r="O9567" s="8" t="inlineStr">
        <is>
          <t>3 + at-fault claims - 5 yrs</t>
        </is>
      </c>
    </row>
    <row r="9568">
      <c r="A9568" s="8" t="inlineStr">
        <is>
          <t>26c5ffff-8589-55c0-9d08-7b99e755ea3a</t>
        </is>
      </c>
      <c r="B9568" s="9" t="inlineStr">
        <is>
          <t>2026-07</t>
        </is>
      </c>
      <c r="C9568" s="10" t="n"/>
      <c r="D9568" s="9" t="inlineStr">
        <is>
          <t>Declined</t>
        </is>
      </c>
      <c r="E9568" s="8" t="inlineStr">
        <is>
          <t>Ramona Delacroix</t>
        </is>
      </c>
      <c r="F9568" s="11" t="n">
        <v>1988</v>
      </c>
      <c r="G9568" s="8" t="inlineStr">
        <is>
          <t>BMW</t>
        </is>
      </c>
      <c r="H9568" s="8" t="inlineStr">
        <is>
          <t>M8 Competition</t>
        </is>
      </c>
      <c r="I9568" s="8" t="inlineStr">
        <is>
          <t>43RG95HLPCZDCYHBT</t>
        </is>
      </c>
      <c r="J9568" s="8" t="inlineStr">
        <is>
          <t>02 - Sports / GT</t>
        </is>
      </c>
      <c r="K9568" s="12" t="n">
        <v>785000</v>
      </c>
      <c r="L9568" s="8" t="inlineStr">
        <is>
          <t>Oklahoma</t>
        </is>
      </c>
      <c r="M9568" s="13" t="n">
        <v>12130.47</v>
      </c>
      <c r="N9568" s="13" t="n"/>
      <c r="O9568" s="8" t="inlineStr">
        <is>
          <t>3 + at-fault claims - 5 yrs</t>
        </is>
      </c>
    </row>
    <row r="9569">
      <c r="A9569" s="8" t="inlineStr">
        <is>
          <t>2904097b-cc35-518f-8061-1f3ced3ecd82</t>
        </is>
      </c>
      <c r="B9569" s="9" t="inlineStr">
        <is>
          <t>2026-07</t>
        </is>
      </c>
      <c r="C9569" s="10" t="n"/>
      <c r="D9569" s="9" t="inlineStr">
        <is>
          <t>Referred</t>
        </is>
      </c>
      <c r="E9569" s="8" t="inlineStr">
        <is>
          <t>Horace Blackwood</t>
        </is>
      </c>
      <c r="F9569" s="11" t="n">
        <v>1999</v>
      </c>
      <c r="G9569" s="8" t="inlineStr">
        <is>
          <t>Bugatti</t>
        </is>
      </c>
      <c r="H9569" s="8" t="inlineStr">
        <is>
          <t>Type 57</t>
        </is>
      </c>
      <c r="I9569" s="8" t="inlineStr">
        <is>
          <t>0SN9KKTE28TSKNHRR</t>
        </is>
      </c>
      <c r="J9569" s="8" t="inlineStr">
        <is>
          <t>06 - Vintage Pre-War (pre-1946)</t>
        </is>
      </c>
      <c r="K9569" s="12" t="n">
        <v>1950000</v>
      </c>
      <c r="L9569" s="8" t="inlineStr">
        <is>
          <t>Utah</t>
        </is>
      </c>
      <c r="M9569" s="13" t="n">
        <v>16887.74</v>
      </c>
      <c r="N9569" s="13" t="n"/>
      <c r="O9569" s="8" t="inlineStr">
        <is>
          <t>1 at-fault claim over $100k</t>
        </is>
      </c>
    </row>
    <row r="9570">
      <c r="A9570" s="8" t="inlineStr">
        <is>
          <t>29069d5f-aa87-52ec-9feb-db782ef2f79b</t>
        </is>
      </c>
      <c r="B9570" s="9" t="inlineStr">
        <is>
          <t>2026-07</t>
        </is>
      </c>
      <c r="C9570" s="10" t="n"/>
      <c r="D9570" s="9" t="inlineStr">
        <is>
          <t>Declined</t>
        </is>
      </c>
      <c r="E9570" s="8" t="inlineStr">
        <is>
          <t>Lorenzo Thistlewood</t>
        </is>
      </c>
      <c r="F9570" s="11" t="n">
        <v>1987</v>
      </c>
      <c r="G9570" s="8" t="inlineStr">
        <is>
          <t>McLaren</t>
        </is>
      </c>
      <c r="H9570" s="8" t="inlineStr">
        <is>
          <t>750S</t>
        </is>
      </c>
      <c r="I9570" s="8" t="inlineStr">
        <is>
          <t>HMSX7EYWUMY6H939N</t>
        </is>
      </c>
      <c r="J9570" s="8" t="inlineStr">
        <is>
          <t>03 - Supercar</t>
        </is>
      </c>
      <c r="K9570" s="12" t="n">
        <v>735000</v>
      </c>
      <c r="L9570" s="8" t="inlineStr">
        <is>
          <t>Mississippi</t>
        </is>
      </c>
      <c r="M9570" s="13" t="n">
        <v>15677.69</v>
      </c>
      <c r="N9570" s="13" t="n"/>
      <c r="O9570" s="8" t="inlineStr">
        <is>
          <t>3 + at-fault claims - 5 yrs</t>
        </is>
      </c>
    </row>
    <row r="9571">
      <c r="A9571" s="8" t="inlineStr">
        <is>
          <t>2916da7a-4fc0-5707-a432-4b48d3eea1f3</t>
        </is>
      </c>
      <c r="B9571" s="9" t="inlineStr">
        <is>
          <t>2026-07</t>
        </is>
      </c>
      <c r="C9571" s="10" t="n"/>
      <c r="D9571" s="9" t="inlineStr">
        <is>
          <t>Declined</t>
        </is>
      </c>
      <c r="E9571" s="8" t="inlineStr">
        <is>
          <t>Desmond Larsson</t>
        </is>
      </c>
      <c r="F9571" s="11" t="n">
        <v>2003</v>
      </c>
      <c r="G9571" s="8" t="inlineStr">
        <is>
          <t>Aston Martin</t>
        </is>
      </c>
      <c r="H9571" s="8" t="inlineStr">
        <is>
          <t>DB12</t>
        </is>
      </c>
      <c r="I9571" s="8" t="inlineStr">
        <is>
          <t>YZCAFBAESNFEZ3F64</t>
        </is>
      </c>
      <c r="J9571" s="8" t="inlineStr">
        <is>
          <t>02 - Sports / GT</t>
        </is>
      </c>
      <c r="K9571" s="12" t="n">
        <v>320000</v>
      </c>
      <c r="L9571" s="8" t="inlineStr">
        <is>
          <t>Tennessee</t>
        </is>
      </c>
      <c r="M9571" s="13" t="n">
        <v>4437.74</v>
      </c>
      <c r="N9571" s="13" t="n"/>
      <c r="O9571" s="8" t="inlineStr">
        <is>
          <t>3 + at-fault claims - 5 yrs</t>
        </is>
      </c>
    </row>
    <row r="9572">
      <c r="A9572" s="8" t="inlineStr">
        <is>
          <t>2931b79d-2f8e-57c4-992b-85c97df093ed</t>
        </is>
      </c>
      <c r="B9572" s="9" t="inlineStr">
        <is>
          <t>2026-07</t>
        </is>
      </c>
      <c r="C9572" s="10" t="n"/>
      <c r="D9572" s="9" t="inlineStr">
        <is>
          <t>Declined</t>
        </is>
      </c>
      <c r="E9572" s="8" t="inlineStr">
        <is>
          <t>Fitzgerald Kingsford</t>
        </is>
      </c>
      <c r="F9572" s="11" t="n">
        <v>1958</v>
      </c>
      <c r="G9572" s="8" t="inlineStr">
        <is>
          <t>Icon</t>
        </is>
      </c>
      <c r="H9572" s="8" t="inlineStr">
        <is>
          <t>Derelict</t>
        </is>
      </c>
      <c r="I9572" s="8" t="inlineStr">
        <is>
          <t>SGLPYMKAPPMBR7FBG</t>
        </is>
      </c>
      <c r="J9572" s="8" t="inlineStr">
        <is>
          <t>11 - Restomod / Coachbuilt / Bespoke</t>
        </is>
      </c>
      <c r="K9572" s="12" t="n">
        <v>255000</v>
      </c>
      <c r="L9572" s="8" t="inlineStr">
        <is>
          <t>Minnesota</t>
        </is>
      </c>
      <c r="M9572" s="13" t="n">
        <v>5588.83</v>
      </c>
      <c r="N9572" s="13" t="n"/>
      <c r="O9572" s="8" t="inlineStr">
        <is>
          <t>3 + at-fault claims - 5 yrs</t>
        </is>
      </c>
    </row>
    <row r="9573">
      <c r="A9573" s="8" t="inlineStr">
        <is>
          <t>2caac33d-d938-57fc-82ae-550f77f57b2e</t>
        </is>
      </c>
      <c r="B9573" s="9" t="inlineStr">
        <is>
          <t>2026-07</t>
        </is>
      </c>
      <c r="C9573" s="10" t="n"/>
      <c r="D9573" s="9" t="inlineStr">
        <is>
          <t>Referred</t>
        </is>
      </c>
      <c r="E9573" s="8" t="inlineStr">
        <is>
          <t>Aurelio Okonkwo</t>
        </is>
      </c>
      <c r="F9573" s="11" t="n">
        <v>2024</v>
      </c>
      <c r="G9573" s="8" t="inlineStr">
        <is>
          <t>Aston Martin</t>
        </is>
      </c>
      <c r="H9573" s="8" t="inlineStr">
        <is>
          <t>DB5</t>
        </is>
      </c>
      <c r="I9573" s="8" t="inlineStr">
        <is>
          <t>C291VBWXJM02CXR33</t>
        </is>
      </c>
      <c r="J9573" s="8" t="inlineStr">
        <is>
          <t>07 - Post-War Classic (1946-1972)</t>
        </is>
      </c>
      <c r="K9573" s="12" t="n">
        <v>970000</v>
      </c>
      <c r="L9573" s="8" t="inlineStr">
        <is>
          <t>South Carolina</t>
        </is>
      </c>
      <c r="M9573" s="13" t="n">
        <v>9758.57</v>
      </c>
      <c r="N9573" s="13" t="n"/>
      <c r="O9573" s="8" t="inlineStr">
        <is>
          <t>Prior carrier non-renewal / cancellation</t>
        </is>
      </c>
    </row>
    <row r="9574">
      <c r="A9574" s="8" t="inlineStr">
        <is>
          <t>2e00bd0b-1dd5-5b65-a75e-2e0e45d651a9</t>
        </is>
      </c>
      <c r="B9574" s="9" t="inlineStr">
        <is>
          <t>2026-07</t>
        </is>
      </c>
      <c r="C9574" s="10" t="n"/>
      <c r="D9574" s="9" t="inlineStr">
        <is>
          <t>Declined</t>
        </is>
      </c>
      <c r="E9574" s="8" t="inlineStr">
        <is>
          <t>Fitzgerald Delacroix</t>
        </is>
      </c>
      <c r="F9574" s="11" t="n">
        <v>2011</v>
      </c>
      <c r="G9574" s="8" t="inlineStr">
        <is>
          <t>Bentley</t>
        </is>
      </c>
      <c r="H9574" s="8" t="inlineStr">
        <is>
          <t>Continental GT</t>
        </is>
      </c>
      <c r="I9574" s="8" t="inlineStr">
        <is>
          <t>0TD435NAGGJ7J6R1T</t>
        </is>
      </c>
      <c r="J9574" s="8" t="inlineStr">
        <is>
          <t>02 - Sports / GT</t>
        </is>
      </c>
      <c r="K9574" s="12" t="n">
        <v>325000</v>
      </c>
      <c r="L9574" s="8" t="inlineStr">
        <is>
          <t>Florida</t>
        </is>
      </c>
      <c r="M9574" s="13" t="n">
        <v>6530.66</v>
      </c>
      <c r="N9574" s="13" t="n"/>
      <c r="O9574" s="8" t="inlineStr">
        <is>
          <t>3 + at-fault claims - 5 yrs</t>
        </is>
      </c>
    </row>
    <row r="9575">
      <c r="A9575" s="8" t="inlineStr">
        <is>
          <t>2edb248e-e696-5eea-adef-a7bbd24e1345</t>
        </is>
      </c>
      <c r="B9575" s="9" t="inlineStr">
        <is>
          <t>2026-07</t>
        </is>
      </c>
      <c r="C9575" s="10" t="n"/>
      <c r="D9575" s="9" t="inlineStr">
        <is>
          <t>Declined</t>
        </is>
      </c>
      <c r="E9575" s="8" t="inlineStr">
        <is>
          <t>Lorenzo Rourke</t>
        </is>
      </c>
      <c r="F9575" s="11" t="n">
        <v>2003</v>
      </c>
      <c r="G9575" s="8" t="inlineStr">
        <is>
          <t>Mercedes-Benz</t>
        </is>
      </c>
      <c r="H9575" s="8" t="inlineStr">
        <is>
          <t>AMG GT</t>
        </is>
      </c>
      <c r="I9575" s="8" t="inlineStr">
        <is>
          <t>GXJ81JWSCFKZDNE35</t>
        </is>
      </c>
      <c r="J9575" s="8" t="inlineStr">
        <is>
          <t>02 - Sports / GT</t>
        </is>
      </c>
      <c r="K9575" s="12" t="n">
        <v>535000</v>
      </c>
      <c r="L9575" s="8" t="inlineStr">
        <is>
          <t>Michigan</t>
        </is>
      </c>
      <c r="M9575" s="13" t="n">
        <v>10170.05</v>
      </c>
      <c r="N9575" s="13" t="n"/>
      <c r="O9575" s="8" t="inlineStr">
        <is>
          <t>3 + at-fault claims - 5 yrs</t>
        </is>
      </c>
    </row>
    <row r="9576">
      <c r="A9576" s="8" t="inlineStr">
        <is>
          <t>31071bb3-6b7c-5a71-b988-6a4efa158795</t>
        </is>
      </c>
      <c r="B9576" s="9" t="inlineStr">
        <is>
          <t>2026-07</t>
        </is>
      </c>
      <c r="C9576" s="10" t="n"/>
      <c r="D9576" s="9" t="inlineStr">
        <is>
          <t>Declined</t>
        </is>
      </c>
      <c r="E9576" s="8" t="inlineStr">
        <is>
          <t>Mireille Rourke</t>
        </is>
      </c>
      <c r="F9576" s="11" t="n">
        <v>1969</v>
      </c>
      <c r="G9576" s="8" t="inlineStr">
        <is>
          <t>Lamborghini</t>
        </is>
      </c>
      <c r="H9576" s="8" t="inlineStr">
        <is>
          <t>Huracan EVO</t>
        </is>
      </c>
      <c r="I9576" s="8" t="inlineStr">
        <is>
          <t>4XG20YXSD7P01HB73</t>
        </is>
      </c>
      <c r="J9576" s="8" t="inlineStr">
        <is>
          <t>03 - Supercar</t>
        </is>
      </c>
      <c r="K9576" s="12" t="n">
        <v>1700000</v>
      </c>
      <c r="L9576" s="8" t="inlineStr">
        <is>
          <t>New Hampshire</t>
        </is>
      </c>
      <c r="M9576" s="13" t="n">
        <v>26686.79</v>
      </c>
      <c r="N9576" s="13" t="n"/>
      <c r="O9576" s="8" t="inlineStr">
        <is>
          <t>3 + at-fault claims - 5 yrs</t>
        </is>
      </c>
    </row>
    <row r="9577">
      <c r="A9577" s="8" t="inlineStr">
        <is>
          <t>344eb4ee-e6bf-5bc6-bd1a-6c5479747d88</t>
        </is>
      </c>
      <c r="B9577" s="9" t="inlineStr">
        <is>
          <t>2026-07</t>
        </is>
      </c>
      <c r="C9577" s="10" t="n"/>
      <c r="D9577" s="9" t="inlineStr">
        <is>
          <t>Declined</t>
        </is>
      </c>
      <c r="E9577" s="8" t="inlineStr">
        <is>
          <t>Leopold Montoya</t>
        </is>
      </c>
      <c r="F9577" s="11" t="n">
        <v>1986</v>
      </c>
      <c r="G9577" s="8" t="inlineStr">
        <is>
          <t>Bentley</t>
        </is>
      </c>
      <c r="H9577" s="8" t="inlineStr">
        <is>
          <t>4.5 Litre</t>
        </is>
      </c>
      <c r="I9577" s="8" t="inlineStr">
        <is>
          <t>ERPUF7PAGHC7LKYB2</t>
        </is>
      </c>
      <c r="J9577" s="8" t="inlineStr">
        <is>
          <t>06 - Vintage Pre-War (pre-1946)</t>
        </is>
      </c>
      <c r="K9577" s="12" t="n">
        <v>1090000</v>
      </c>
      <c r="L9577" s="8" t="inlineStr">
        <is>
          <t>Kansas</t>
        </is>
      </c>
      <c r="M9577" s="13" t="n">
        <v>6782.68</v>
      </c>
      <c r="N9577" s="13" t="n"/>
      <c r="O9577" s="8" t="inlineStr">
        <is>
          <t>3 + at-fault claims - 5 yrs</t>
        </is>
      </c>
    </row>
    <row r="9578">
      <c r="A9578" s="8" t="inlineStr">
        <is>
          <t>347524fb-e084-5d25-8699-6e1dc686d072</t>
        </is>
      </c>
      <c r="B9578" s="9" t="inlineStr">
        <is>
          <t>2026-07</t>
        </is>
      </c>
      <c r="C9578" s="10" t="n"/>
      <c r="D9578" s="9" t="inlineStr">
        <is>
          <t>Referred</t>
        </is>
      </c>
      <c r="E9578" s="8" t="inlineStr">
        <is>
          <t>Cassius Thistlewood</t>
        </is>
      </c>
      <c r="F9578" s="11" t="n">
        <v>1979</v>
      </c>
      <c r="G9578" s="8" t="inlineStr">
        <is>
          <t>Aston Martin</t>
        </is>
      </c>
      <c r="H9578" s="8" t="inlineStr">
        <is>
          <t>DB12</t>
        </is>
      </c>
      <c r="I9578" s="8" t="inlineStr">
        <is>
          <t>P59JEU4YS0XD2UPUK</t>
        </is>
      </c>
      <c r="J9578" s="8" t="inlineStr">
        <is>
          <t>02 - Sports / GT</t>
        </is>
      </c>
      <c r="K9578" s="12" t="n">
        <v>715000</v>
      </c>
      <c r="L9578" s="8" t="inlineStr">
        <is>
          <t>Louisiana</t>
        </is>
      </c>
      <c r="M9578" s="13" t="n">
        <v>10610.33</v>
      </c>
      <c r="N9578" s="13" t="n"/>
      <c r="O9578" s="8" t="inlineStr">
        <is>
          <t>Prior carrier non-renewal / cancellation</t>
        </is>
      </c>
    </row>
    <row r="9579">
      <c r="A9579" s="8" t="inlineStr">
        <is>
          <t>356c099c-3adf-5b57-9c61-826fc0ba80b4</t>
        </is>
      </c>
      <c r="B9579" s="9" t="inlineStr">
        <is>
          <t>2026-07</t>
        </is>
      </c>
      <c r="C9579" s="10" t="n"/>
      <c r="D9579" s="9" t="inlineStr">
        <is>
          <t>Declined</t>
        </is>
      </c>
      <c r="E9579" s="8" t="inlineStr">
        <is>
          <t>Lorenzo Delacroix</t>
        </is>
      </c>
      <c r="F9579" s="11" t="n">
        <v>1965</v>
      </c>
      <c r="G9579" s="8" t="inlineStr">
        <is>
          <t>Ferrari</t>
        </is>
      </c>
      <c r="H9579" s="8" t="inlineStr">
        <is>
          <t>296 GTB</t>
        </is>
      </c>
      <c r="I9579" s="8" t="inlineStr">
        <is>
          <t>8X6UAACDTT0XYVJ51</t>
        </is>
      </c>
      <c r="J9579" s="8" t="inlineStr">
        <is>
          <t>03 - Supercar</t>
        </is>
      </c>
      <c r="K9579" s="12" t="n">
        <v>495000</v>
      </c>
      <c r="L9579" s="8" t="inlineStr">
        <is>
          <t>Florida</t>
        </is>
      </c>
      <c r="M9579" s="13" t="n">
        <v>15251.6</v>
      </c>
      <c r="N9579" s="13" t="n"/>
      <c r="O9579" s="8" t="inlineStr">
        <is>
          <t>3 + at-fault claims - 5 yrs</t>
        </is>
      </c>
    </row>
    <row r="9580">
      <c r="A9580" s="8" t="inlineStr">
        <is>
          <t>36d88c1a-ecae-56c9-9b0e-ee1db9797ca5</t>
        </is>
      </c>
      <c r="B9580" s="9" t="inlineStr">
        <is>
          <t>2026-07</t>
        </is>
      </c>
      <c r="C9580" s="10" t="n"/>
      <c r="D9580" s="9" t="inlineStr">
        <is>
          <t>Declined</t>
        </is>
      </c>
      <c r="E9580" s="8" t="inlineStr">
        <is>
          <t>Desmond Merriweather</t>
        </is>
      </c>
      <c r="F9580" s="11" t="n">
        <v>2011</v>
      </c>
      <c r="G9580" s="8" t="inlineStr">
        <is>
          <t>Aston Martin</t>
        </is>
      </c>
      <c r="H9580" s="8" t="inlineStr">
        <is>
          <t>DB12</t>
        </is>
      </c>
      <c r="I9580" s="8" t="inlineStr">
        <is>
          <t>P249CD161EPWVF5L9</t>
        </is>
      </c>
      <c r="J9580" s="8" t="inlineStr">
        <is>
          <t>02 - Sports / GT</t>
        </is>
      </c>
      <c r="K9580" s="12" t="n">
        <v>930000</v>
      </c>
      <c r="L9580" s="8" t="inlineStr">
        <is>
          <t>Texas</t>
        </is>
      </c>
      <c r="M9580" s="13" t="n">
        <v>13116.51</v>
      </c>
      <c r="N9580" s="13" t="n"/>
      <c r="O9580" s="8" t="inlineStr">
        <is>
          <t>3 + at-fault claims - 5 yrs</t>
        </is>
      </c>
    </row>
    <row r="9581">
      <c r="A9581" s="8" t="inlineStr">
        <is>
          <t>37db223f-a893-52c0-abdc-620b891a656c</t>
        </is>
      </c>
      <c r="B9581" s="9" t="inlineStr">
        <is>
          <t>2026-07</t>
        </is>
      </c>
      <c r="C9581" s="10" t="n"/>
      <c r="D9581" s="9" t="inlineStr">
        <is>
          <t>Declined</t>
        </is>
      </c>
      <c r="E9581" s="8" t="inlineStr">
        <is>
          <t>Horace Chattopadhyay</t>
        </is>
      </c>
      <c r="F9581" s="11" t="n">
        <v>1967</v>
      </c>
      <c r="G9581" s="8" t="inlineStr">
        <is>
          <t>Bentley</t>
        </is>
      </c>
      <c r="H9581" s="8" t="inlineStr">
        <is>
          <t>Continental GT</t>
        </is>
      </c>
      <c r="I9581" s="8" t="inlineStr">
        <is>
          <t>1GSEHU3WWX4FT8ZY8</t>
        </is>
      </c>
      <c r="J9581" s="8" t="inlineStr">
        <is>
          <t>02 - Sports / GT</t>
        </is>
      </c>
      <c r="K9581" s="12" t="n">
        <v>270000</v>
      </c>
      <c r="L9581" s="8" t="inlineStr">
        <is>
          <t>Colorado</t>
        </is>
      </c>
      <c r="M9581" s="13" t="n">
        <v>4202.83</v>
      </c>
      <c r="N9581" s="13" t="n"/>
      <c r="O9581" s="8" t="inlineStr">
        <is>
          <t>3 + at-fault claims - 5 yrs</t>
        </is>
      </c>
    </row>
    <row r="9582">
      <c r="A9582" s="8" t="inlineStr">
        <is>
          <t>3848d0f3-9d54-5183-b188-4d2e16e30531</t>
        </is>
      </c>
      <c r="B9582" s="9" t="inlineStr">
        <is>
          <t>2026-07</t>
        </is>
      </c>
      <c r="C9582" s="10" t="n"/>
      <c r="D9582" s="9" t="inlineStr">
        <is>
          <t>Referred</t>
        </is>
      </c>
      <c r="E9582" s="8" t="inlineStr">
        <is>
          <t>Callum Okonkwo</t>
        </is>
      </c>
      <c r="F9582" s="11" t="n">
        <v>2002</v>
      </c>
      <c r="G9582" s="8" t="inlineStr">
        <is>
          <t>Mercedes-Benz</t>
        </is>
      </c>
      <c r="H9582" s="8" t="inlineStr">
        <is>
          <t>AMG GT</t>
        </is>
      </c>
      <c r="I9582" s="8" t="inlineStr">
        <is>
          <t>GTMAY6L6CRNSPRT33</t>
        </is>
      </c>
      <c r="J9582" s="8" t="inlineStr">
        <is>
          <t>02 - Sports / GT</t>
        </is>
      </c>
      <c r="K9582" s="12" t="n">
        <v>565000</v>
      </c>
      <c r="L9582" s="8" t="inlineStr">
        <is>
          <t>Alabama</t>
        </is>
      </c>
      <c r="M9582" s="13" t="n">
        <v>8800.139999999999</v>
      </c>
      <c r="N9582" s="13" t="n"/>
      <c r="O9582" s="8" t="inlineStr">
        <is>
          <t>Prior carrier non-renewal / cancellation</t>
        </is>
      </c>
    </row>
    <row r="9583">
      <c r="A9583" s="8" t="inlineStr">
        <is>
          <t>3893975b-9ed6-5316-a8c8-b589e391f5ee</t>
        </is>
      </c>
      <c r="B9583" s="9" t="inlineStr">
        <is>
          <t>2026-07</t>
        </is>
      </c>
      <c r="C9583" s="10" t="n"/>
      <c r="D9583" s="9" t="inlineStr">
        <is>
          <t>Declined</t>
        </is>
      </c>
      <c r="E9583" s="8" t="inlineStr">
        <is>
          <t>Marisol Thistlewood</t>
        </is>
      </c>
      <c r="F9583" s="11" t="n">
        <v>2016</v>
      </c>
      <c r="G9583" s="8" t="inlineStr">
        <is>
          <t>Mercedes-Benz</t>
        </is>
      </c>
      <c r="H9583" s="8" t="inlineStr">
        <is>
          <t>AMG GT</t>
        </is>
      </c>
      <c r="I9583" s="8" t="inlineStr">
        <is>
          <t>KCWDA233GFHGKX2G7</t>
        </is>
      </c>
      <c r="J9583" s="8" t="inlineStr">
        <is>
          <t>02 - Sports / GT</t>
        </is>
      </c>
      <c r="K9583" s="12" t="n">
        <v>665000</v>
      </c>
      <c r="L9583" s="8" t="inlineStr">
        <is>
          <t>North Dakota</t>
        </is>
      </c>
      <c r="M9583" s="13" t="n">
        <v>8318.77</v>
      </c>
      <c r="N9583" s="13" t="n"/>
      <c r="O9583" s="8" t="inlineStr">
        <is>
          <t>3 + at-fault claims - 5 yrs</t>
        </is>
      </c>
    </row>
    <row r="9584">
      <c r="A9584" s="8" t="inlineStr">
        <is>
          <t>38f8ddc2-23e1-518d-b6e2-d0820ee09c75</t>
        </is>
      </c>
      <c r="B9584" s="9" t="inlineStr">
        <is>
          <t>2026-07</t>
        </is>
      </c>
      <c r="C9584" s="10" t="n"/>
      <c r="D9584" s="9" t="inlineStr">
        <is>
          <t>Declined</t>
        </is>
      </c>
      <c r="E9584" s="8" t="inlineStr">
        <is>
          <t>Ingrid Pennington</t>
        </is>
      </c>
      <c r="F9584" s="11" t="n">
        <v>1973</v>
      </c>
      <c r="G9584" s="8" t="inlineStr">
        <is>
          <t>Lamborghini</t>
        </is>
      </c>
      <c r="H9584" s="8" t="inlineStr">
        <is>
          <t>Huracan EVO</t>
        </is>
      </c>
      <c r="I9584" s="8" t="inlineStr">
        <is>
          <t>NFF6ZJ71XX956968B</t>
        </is>
      </c>
      <c r="J9584" s="8" t="inlineStr">
        <is>
          <t>03 - Supercar</t>
        </is>
      </c>
      <c r="K9584" s="12" t="n">
        <v>1260000</v>
      </c>
      <c r="L9584" s="8" t="inlineStr">
        <is>
          <t>California</t>
        </is>
      </c>
      <c r="M9584" s="13" t="n">
        <v>25675.47</v>
      </c>
      <c r="N9584" s="13" t="n"/>
      <c r="O9584" s="8" t="inlineStr">
        <is>
          <t>3 + at-fault claims - 5 yrs</t>
        </is>
      </c>
    </row>
    <row r="9585">
      <c r="A9585" s="8" t="inlineStr">
        <is>
          <t>39661d1a-19ac-550b-a41b-c8258d6f7715</t>
        </is>
      </c>
      <c r="B9585" s="9" t="inlineStr">
        <is>
          <t>2026-07</t>
        </is>
      </c>
      <c r="C9585" s="10" t="n"/>
      <c r="D9585" s="9" t="inlineStr">
        <is>
          <t>Declined</t>
        </is>
      </c>
      <c r="E9585" s="8" t="inlineStr">
        <is>
          <t>Leopold Larsson</t>
        </is>
      </c>
      <c r="F9585" s="11" t="n">
        <v>1981</v>
      </c>
      <c r="G9585" s="8" t="inlineStr">
        <is>
          <t>Mercedes-Benz</t>
        </is>
      </c>
      <c r="H9585" s="8" t="inlineStr">
        <is>
          <t>280SL Pagoda</t>
        </is>
      </c>
      <c r="I9585" s="8" t="inlineStr">
        <is>
          <t>F85VJB4XC3B82RRPC</t>
        </is>
      </c>
      <c r="J9585" s="8" t="inlineStr">
        <is>
          <t>07 - Post-War Classic (1946-1972)</t>
        </is>
      </c>
      <c r="K9585" s="12" t="n">
        <v>915000</v>
      </c>
      <c r="L9585" s="8" t="inlineStr">
        <is>
          <t>Minnesota</t>
        </is>
      </c>
      <c r="M9585" s="13" t="n">
        <v>9799.129999999999</v>
      </c>
      <c r="N9585" s="13" t="n"/>
      <c r="O9585" s="8" t="inlineStr">
        <is>
          <t>3 + at-fault claims - 5 yrs</t>
        </is>
      </c>
    </row>
    <row r="9586">
      <c r="A9586" s="8" t="inlineStr">
        <is>
          <t>398cda6f-1c10-5691-b982-4ac80b02e4f6</t>
        </is>
      </c>
      <c r="B9586" s="9" t="inlineStr">
        <is>
          <t>2026-07</t>
        </is>
      </c>
      <c r="C9586" s="10" t="n"/>
      <c r="D9586" s="9" t="inlineStr">
        <is>
          <t>Declined</t>
        </is>
      </c>
      <c r="E9586" s="8" t="inlineStr">
        <is>
          <t>Beatrix Vandermeer</t>
        </is>
      </c>
      <c r="F9586" s="11" t="n">
        <v>1961</v>
      </c>
      <c r="G9586" s="8" t="inlineStr">
        <is>
          <t>Aston Martin</t>
        </is>
      </c>
      <c r="H9586" s="8" t="inlineStr">
        <is>
          <t>DB12</t>
        </is>
      </c>
      <c r="I9586" s="8" t="inlineStr">
        <is>
          <t>JSCJY37XLHBB4SUUH</t>
        </is>
      </c>
      <c r="J9586" s="8" t="inlineStr">
        <is>
          <t>02 - Sports / GT</t>
        </is>
      </c>
      <c r="K9586" s="12" t="n">
        <v>620000</v>
      </c>
      <c r="L9586" s="8" t="inlineStr">
        <is>
          <t>Delaware</t>
        </is>
      </c>
      <c r="M9586" s="13" t="n">
        <v>9504.719999999999</v>
      </c>
      <c r="N9586" s="13" t="n"/>
      <c r="O9586" s="8" t="inlineStr">
        <is>
          <t>3 + at-fault claims - 5 yrs</t>
        </is>
      </c>
    </row>
    <row r="9587">
      <c r="A9587" s="8" t="inlineStr">
        <is>
          <t>3a2192aa-21b0-5cbc-afb3-fee1312d65b9</t>
        </is>
      </c>
      <c r="B9587" s="9" t="inlineStr">
        <is>
          <t>2026-07</t>
        </is>
      </c>
      <c r="C9587" s="10" t="n"/>
      <c r="D9587" s="9" t="inlineStr">
        <is>
          <t>Referred</t>
        </is>
      </c>
      <c r="E9587" s="8" t="inlineStr">
        <is>
          <t>Sunniva Whitlock</t>
        </is>
      </c>
      <c r="F9587" s="11" t="n">
        <v>1965</v>
      </c>
      <c r="G9587" s="8" t="inlineStr">
        <is>
          <t>Alfa Romeo</t>
        </is>
      </c>
      <c r="H9587" s="8" t="inlineStr">
        <is>
          <t>8C 2900</t>
        </is>
      </c>
      <c r="I9587" s="8" t="inlineStr">
        <is>
          <t>NBN9M5HYCE92C57X4</t>
        </is>
      </c>
      <c r="J9587" s="8" t="inlineStr">
        <is>
          <t>06 - Vintage Pre-War (pre-1946)</t>
        </is>
      </c>
      <c r="K9587" s="12" t="n">
        <v>980000</v>
      </c>
      <c r="L9587" s="8" t="inlineStr">
        <is>
          <t>Nevada</t>
        </is>
      </c>
      <c r="M9587" s="13" t="n">
        <v>8220.91</v>
      </c>
      <c r="N9587" s="13" t="n"/>
      <c r="O9587" s="8" t="inlineStr">
        <is>
          <t>2 at-fault claims - 5 yrs</t>
        </is>
      </c>
    </row>
    <row r="9588">
      <c r="A9588" s="8" t="inlineStr">
        <is>
          <t>3a8b52f3-050c-5dc0-b8a8-67a7ebda8b76</t>
        </is>
      </c>
      <c r="B9588" s="9" t="inlineStr">
        <is>
          <t>2026-07</t>
        </is>
      </c>
      <c r="C9588" s="10" t="n"/>
      <c r="D9588" s="9" t="inlineStr">
        <is>
          <t>Declined</t>
        </is>
      </c>
      <c r="E9588" s="8" t="inlineStr">
        <is>
          <t>Everett Vasquez</t>
        </is>
      </c>
      <c r="F9588" s="11" t="n">
        <v>1969</v>
      </c>
      <c r="G9588" s="8" t="inlineStr">
        <is>
          <t>Mercedes-Benz</t>
        </is>
      </c>
      <c r="H9588" s="8" t="inlineStr">
        <is>
          <t>280SL Pagoda</t>
        </is>
      </c>
      <c r="I9588" s="8" t="inlineStr">
        <is>
          <t>LVHM8MJLK6U6TKB2E</t>
        </is>
      </c>
      <c r="J9588" s="8" t="inlineStr">
        <is>
          <t>07 - Post-War Classic (1946-1972)</t>
        </is>
      </c>
      <c r="K9588" s="12" t="n">
        <v>1460000</v>
      </c>
      <c r="L9588" s="8" t="inlineStr">
        <is>
          <t>Pennsylvania</t>
        </is>
      </c>
      <c r="M9588" s="13" t="n">
        <v>10467.92</v>
      </c>
      <c r="N9588" s="13" t="n"/>
      <c r="O9588" s="8" t="inlineStr">
        <is>
          <t>3 + at-fault claims - 5 yrs</t>
        </is>
      </c>
    </row>
    <row r="9589">
      <c r="A9589" s="8" t="inlineStr">
        <is>
          <t>3cd8fce4-c136-55d1-ad35-6f34a7f78b4b</t>
        </is>
      </c>
      <c r="B9589" s="9" t="inlineStr">
        <is>
          <t>2026-07</t>
        </is>
      </c>
      <c r="C9589" s="10" t="n"/>
      <c r="D9589" s="9" t="inlineStr">
        <is>
          <t>Referred</t>
        </is>
      </c>
      <c r="E9589" s="8" t="inlineStr">
        <is>
          <t>Ingrid Farkas</t>
        </is>
      </c>
      <c r="F9589" s="11" t="n">
        <v>1965</v>
      </c>
      <c r="G9589" s="8" t="inlineStr">
        <is>
          <t>Alfa Romeo</t>
        </is>
      </c>
      <c r="H9589" s="8" t="inlineStr">
        <is>
          <t>8C 2900</t>
        </is>
      </c>
      <c r="I9589" s="8" t="inlineStr">
        <is>
          <t>VBFU446FBT02UYSY2</t>
        </is>
      </c>
      <c r="J9589" s="8" t="inlineStr">
        <is>
          <t>06 - Vintage Pre-War (pre-1946)</t>
        </is>
      </c>
      <c r="K9589" s="12" t="n">
        <v>1365000</v>
      </c>
      <c r="L9589" s="8" t="inlineStr">
        <is>
          <t>Massachusetts</t>
        </is>
      </c>
      <c r="M9589" s="13" t="n">
        <v>10945.75</v>
      </c>
      <c r="N9589" s="13" t="n"/>
      <c r="O9589" s="8" t="inlineStr">
        <is>
          <t>1 theft / total loss claim</t>
        </is>
      </c>
    </row>
    <row r="9590">
      <c r="A9590" s="8" t="inlineStr">
        <is>
          <t>3e67aeb5-ce1a-5c73-a46c-bc0dc6e3867d</t>
        </is>
      </c>
      <c r="B9590" s="9" t="inlineStr">
        <is>
          <t>2026-07</t>
        </is>
      </c>
      <c r="C9590" s="10" t="n"/>
      <c r="D9590" s="9" t="inlineStr">
        <is>
          <t>Referred</t>
        </is>
      </c>
      <c r="E9590" s="8" t="inlineStr">
        <is>
          <t>Thaddeus Blackwood</t>
        </is>
      </c>
      <c r="F9590" s="11" t="n">
        <v>2000</v>
      </c>
      <c r="G9590" s="8" t="inlineStr">
        <is>
          <t>Porsche</t>
        </is>
      </c>
      <c r="H9590" s="8" t="inlineStr">
        <is>
          <t>911 Turbo S</t>
        </is>
      </c>
      <c r="I9590" s="8" t="inlineStr">
        <is>
          <t>K3M0M8ZEV33P6K065</t>
        </is>
      </c>
      <c r="J9590" s="8" t="inlineStr">
        <is>
          <t>02 - Sports / GT</t>
        </is>
      </c>
      <c r="K9590" s="12" t="n">
        <v>680000</v>
      </c>
      <c r="L9590" s="8" t="inlineStr">
        <is>
          <t>New York</t>
        </is>
      </c>
      <c r="M9590" s="13" t="n">
        <v>10674.72</v>
      </c>
      <c r="N9590" s="13" t="n"/>
      <c r="O9590" s="8" t="inlineStr">
        <is>
          <t>1 theft / total loss claim</t>
        </is>
      </c>
    </row>
    <row r="9591">
      <c r="A9591" s="8" t="inlineStr">
        <is>
          <t>3e78d806-e7be-5a32-9d0e-81459e1385d1</t>
        </is>
      </c>
      <c r="B9591" s="9" t="inlineStr">
        <is>
          <t>2026-07</t>
        </is>
      </c>
      <c r="C9591" s="10" t="n"/>
      <c r="D9591" s="9" t="inlineStr">
        <is>
          <t>Declined</t>
        </is>
      </c>
      <c r="E9591" s="8" t="inlineStr">
        <is>
          <t>Sunniva Larsson</t>
        </is>
      </c>
      <c r="F9591" s="11" t="n">
        <v>2010</v>
      </c>
      <c r="G9591" s="8" t="inlineStr">
        <is>
          <t>Ferrari</t>
        </is>
      </c>
      <c r="H9591" s="8" t="inlineStr">
        <is>
          <t>296 GTB</t>
        </is>
      </c>
      <c r="I9591" s="8" t="inlineStr">
        <is>
          <t>VWFLC08HDRKMGJYXG</t>
        </is>
      </c>
      <c r="J9591" s="8" t="inlineStr">
        <is>
          <t>03 - Supercar</t>
        </is>
      </c>
      <c r="K9591" s="12" t="n">
        <v>1635000</v>
      </c>
      <c r="L9591" s="8" t="inlineStr">
        <is>
          <t>Mississippi</t>
        </is>
      </c>
      <c r="M9591" s="13" t="n">
        <v>29368.3</v>
      </c>
      <c r="N9591" s="13" t="n"/>
      <c r="O9591" s="8" t="inlineStr">
        <is>
          <t>3 + at-fault claims - 5 yrs</t>
        </is>
      </c>
    </row>
    <row r="9592">
      <c r="A9592" s="8" t="inlineStr">
        <is>
          <t>3fe15d18-7060-5ee5-8888-5cff51189088</t>
        </is>
      </c>
      <c r="B9592" s="9" t="inlineStr">
        <is>
          <t>2026-07</t>
        </is>
      </c>
      <c r="C9592" s="10" t="n"/>
      <c r="D9592" s="9" t="inlineStr">
        <is>
          <t>Declined</t>
        </is>
      </c>
      <c r="E9592" s="8" t="inlineStr">
        <is>
          <t>Wilhelmina Fairweather</t>
        </is>
      </c>
      <c r="F9592" s="11" t="n">
        <v>1960</v>
      </c>
      <c r="G9592" s="8" t="inlineStr">
        <is>
          <t>Bentley</t>
        </is>
      </c>
      <c r="H9592" s="8" t="inlineStr">
        <is>
          <t>Continental GT</t>
        </is>
      </c>
      <c r="I9592" s="8" t="inlineStr">
        <is>
          <t>3CHBZ4994BZGSMBG1</t>
        </is>
      </c>
      <c r="J9592" s="8" t="inlineStr">
        <is>
          <t>02 - Sports / GT</t>
        </is>
      </c>
      <c r="K9592" s="12" t="n">
        <v>915000</v>
      </c>
      <c r="L9592" s="8" t="inlineStr">
        <is>
          <t>Washington</t>
        </is>
      </c>
      <c r="M9592" s="13" t="n">
        <v>10772.83</v>
      </c>
      <c r="N9592" s="13" t="n"/>
      <c r="O9592" s="8" t="inlineStr">
        <is>
          <t>3 + at-fault claims - 5 yrs</t>
        </is>
      </c>
    </row>
    <row r="9593">
      <c r="A9593" s="8" t="inlineStr">
        <is>
          <t>41c31fa8-8880-5e66-ae3e-84ab052f6b4e</t>
        </is>
      </c>
      <c r="B9593" s="9" t="inlineStr">
        <is>
          <t>2026-07</t>
        </is>
      </c>
      <c r="C9593" s="10" t="n"/>
      <c r="D9593" s="9" t="inlineStr">
        <is>
          <t>Declined</t>
        </is>
      </c>
      <c r="E9593" s="8" t="inlineStr">
        <is>
          <t>Ingrid Merriweather</t>
        </is>
      </c>
      <c r="F9593" s="11" t="n">
        <v>1995</v>
      </c>
      <c r="G9593" s="8" t="inlineStr">
        <is>
          <t>Mercedes-Benz</t>
        </is>
      </c>
      <c r="H9593" s="8" t="inlineStr">
        <is>
          <t>280SL Pagoda</t>
        </is>
      </c>
      <c r="I9593" s="8" t="inlineStr">
        <is>
          <t>BSYFT6896RXRWACJA</t>
        </is>
      </c>
      <c r="J9593" s="8" t="inlineStr">
        <is>
          <t>07 - Post-War Classic (1946-1972)</t>
        </is>
      </c>
      <c r="K9593" s="12" t="n">
        <v>365000</v>
      </c>
      <c r="L9593" s="8" t="inlineStr">
        <is>
          <t>New York</t>
        </is>
      </c>
      <c r="M9593" s="13" t="n">
        <v>4231.25</v>
      </c>
      <c r="N9593" s="13" t="n"/>
      <c r="O9593" s="8" t="inlineStr">
        <is>
          <t>3 + at-fault claims - 5 yrs</t>
        </is>
      </c>
    </row>
    <row r="9594">
      <c r="A9594" s="8" t="inlineStr">
        <is>
          <t>4239449b-7aee-5e11-86c9-c619b3307d37</t>
        </is>
      </c>
      <c r="B9594" s="9" t="inlineStr">
        <is>
          <t>2026-07</t>
        </is>
      </c>
      <c r="C9594" s="10" t="n"/>
      <c r="D9594" s="9" t="inlineStr">
        <is>
          <t>Declined</t>
        </is>
      </c>
      <c r="E9594" s="8" t="inlineStr">
        <is>
          <t>Saoirse Larsson</t>
        </is>
      </c>
      <c r="F9594" s="11" t="n">
        <v>1986</v>
      </c>
      <c r="G9594" s="8" t="inlineStr">
        <is>
          <t>McLaren</t>
        </is>
      </c>
      <c r="H9594" s="8" t="inlineStr">
        <is>
          <t>750S</t>
        </is>
      </c>
      <c r="I9594" s="8" t="inlineStr">
        <is>
          <t>JG2KFN2E1TR77VDKH</t>
        </is>
      </c>
      <c r="J9594" s="8" t="inlineStr">
        <is>
          <t>03 - Supercar</t>
        </is>
      </c>
      <c r="K9594" s="12" t="n">
        <v>1950000</v>
      </c>
      <c r="L9594" s="8" t="inlineStr">
        <is>
          <t>New Jersey</t>
        </is>
      </c>
      <c r="M9594" s="13" t="n">
        <v>26784.91</v>
      </c>
      <c r="N9594" s="13" t="n"/>
      <c r="O9594" s="8" t="inlineStr">
        <is>
          <t>3 + at-fault claims - 5 yrs</t>
        </is>
      </c>
    </row>
    <row r="9595">
      <c r="A9595" s="8" t="inlineStr">
        <is>
          <t>43c4fbe8-548a-5e15-8ec4-295136b3bd41</t>
        </is>
      </c>
      <c r="B9595" s="9" t="inlineStr">
        <is>
          <t>2026-07</t>
        </is>
      </c>
      <c r="C9595" s="10" t="n"/>
      <c r="D9595" s="9" t="inlineStr">
        <is>
          <t>Referred</t>
        </is>
      </c>
      <c r="E9595" s="8" t="inlineStr">
        <is>
          <t>Desmond Rourke</t>
        </is>
      </c>
      <c r="F9595" s="11" t="n">
        <v>2012</v>
      </c>
      <c r="G9595" s="8" t="inlineStr">
        <is>
          <t>Maserati</t>
        </is>
      </c>
      <c r="H9595" s="8" t="inlineStr">
        <is>
          <t>GranTurismo</t>
        </is>
      </c>
      <c r="I9595" s="8" t="inlineStr">
        <is>
          <t>8Z429M6ZJRWYARU4R</t>
        </is>
      </c>
      <c r="J9595" s="8" t="inlineStr">
        <is>
          <t>02 - Sports / GT</t>
        </is>
      </c>
      <c r="K9595" s="12" t="n">
        <v>570000</v>
      </c>
      <c r="L9595" s="8" t="inlineStr">
        <is>
          <t>Hawaii</t>
        </is>
      </c>
      <c r="M9595" s="13" t="n">
        <v>9087.74</v>
      </c>
      <c r="N9595" s="13" t="n"/>
      <c r="O9595" s="8" t="inlineStr">
        <is>
          <t>Prior carrier non-renewal / cancellation</t>
        </is>
      </c>
    </row>
    <row r="9596">
      <c r="A9596" s="8" t="inlineStr">
        <is>
          <t>46e2345f-1e2a-5a0a-9111-5c90e7a198cb</t>
        </is>
      </c>
      <c r="B9596" s="9" t="inlineStr">
        <is>
          <t>2026-07</t>
        </is>
      </c>
      <c r="C9596" s="10" t="n"/>
      <c r="D9596" s="9" t="inlineStr">
        <is>
          <t>Declined</t>
        </is>
      </c>
      <c r="E9596" s="8" t="inlineStr">
        <is>
          <t>Emiliano Ashcombe</t>
        </is>
      </c>
      <c r="F9596" s="11" t="n">
        <v>1979</v>
      </c>
      <c r="G9596" s="8" t="inlineStr">
        <is>
          <t>Aston Martin</t>
        </is>
      </c>
      <c r="H9596" s="8" t="inlineStr">
        <is>
          <t>DB12</t>
        </is>
      </c>
      <c r="I9596" s="8" t="inlineStr">
        <is>
          <t>P0S835KX0GZ4X08TP</t>
        </is>
      </c>
      <c r="J9596" s="8" t="inlineStr">
        <is>
          <t>02 - Sports / GT</t>
        </is>
      </c>
      <c r="K9596" s="12" t="n">
        <v>470000</v>
      </c>
      <c r="L9596" s="8" t="inlineStr">
        <is>
          <t>Washington</t>
        </is>
      </c>
      <c r="M9596" s="13" t="n">
        <v>6384.91</v>
      </c>
      <c r="N9596" s="13" t="n"/>
      <c r="O9596" s="8" t="inlineStr">
        <is>
          <t>3 + at-fault claims - 5 yrs</t>
        </is>
      </c>
    </row>
    <row r="9597">
      <c r="A9597" s="8" t="inlineStr">
        <is>
          <t>498aeecb-4678-5784-b80b-9d0bb3100e63</t>
        </is>
      </c>
      <c r="B9597" s="9" t="inlineStr">
        <is>
          <t>2026-07</t>
        </is>
      </c>
      <c r="C9597" s="10" t="n"/>
      <c r="D9597" s="9" t="inlineStr">
        <is>
          <t>Declined</t>
        </is>
      </c>
      <c r="E9597" s="8" t="inlineStr">
        <is>
          <t>Noor Merriweather</t>
        </is>
      </c>
      <c r="F9597" s="11" t="n">
        <v>2018</v>
      </c>
      <c r="G9597" s="8" t="inlineStr">
        <is>
          <t>Porsche</t>
        </is>
      </c>
      <c r="H9597" s="8" t="inlineStr">
        <is>
          <t>911 Turbo S</t>
        </is>
      </c>
      <c r="I9597" s="8" t="inlineStr">
        <is>
          <t>DCFDMH8J6BTS1T462</t>
        </is>
      </c>
      <c r="J9597" s="8" t="inlineStr">
        <is>
          <t>02 - Sports / GT</t>
        </is>
      </c>
      <c r="K9597" s="12" t="n">
        <v>550000</v>
      </c>
      <c r="L9597" s="8" t="inlineStr">
        <is>
          <t>Minnesota</t>
        </is>
      </c>
      <c r="M9597" s="13" t="n">
        <v>8903.77</v>
      </c>
      <c r="N9597" s="13" t="n"/>
      <c r="O9597" s="8" t="inlineStr">
        <is>
          <t>3 + at-fault claims - 5 yrs</t>
        </is>
      </c>
    </row>
    <row r="9598">
      <c r="A9598" s="8" t="inlineStr">
        <is>
          <t>499ae9aa-1956-5d1d-a92b-305204eb135d</t>
        </is>
      </c>
      <c r="B9598" s="9" t="inlineStr">
        <is>
          <t>2026-07</t>
        </is>
      </c>
      <c r="C9598" s="10" t="n"/>
      <c r="D9598" s="9" t="inlineStr">
        <is>
          <t>Referred</t>
        </is>
      </c>
      <c r="E9598" s="8" t="inlineStr">
        <is>
          <t>Callum Thistlewood</t>
        </is>
      </c>
      <c r="F9598" s="11" t="n">
        <v>1983</v>
      </c>
      <c r="G9598" s="8" t="inlineStr">
        <is>
          <t>Lamborghini</t>
        </is>
      </c>
      <c r="H9598" s="8" t="inlineStr">
        <is>
          <t>Huracan EVO</t>
        </is>
      </c>
      <c r="I9598" s="8" t="inlineStr">
        <is>
          <t>PWYG8EAXZ1DE8HHJ2</t>
        </is>
      </c>
      <c r="J9598" s="8" t="inlineStr">
        <is>
          <t>03 - Supercar</t>
        </is>
      </c>
      <c r="K9598" s="12" t="n">
        <v>365000</v>
      </c>
      <c r="L9598" s="8" t="inlineStr">
        <is>
          <t>Tennessee</t>
        </is>
      </c>
      <c r="M9598" s="13" t="n">
        <v>7761.42</v>
      </c>
      <c r="N9598" s="13" t="n"/>
      <c r="O9598" s="8" t="inlineStr">
        <is>
          <t>Prior carrier non-renewal / cancellation</t>
        </is>
      </c>
    </row>
    <row r="9599">
      <c r="A9599" s="8" t="inlineStr">
        <is>
          <t>49bcff02-39a0-5c64-a643-15a0fb32268b</t>
        </is>
      </c>
      <c r="B9599" s="9" t="inlineStr">
        <is>
          <t>2026-07</t>
        </is>
      </c>
      <c r="C9599" s="10" t="n"/>
      <c r="D9599" s="9" t="inlineStr">
        <is>
          <t>Declined</t>
        </is>
      </c>
      <c r="E9599" s="8" t="inlineStr">
        <is>
          <t>Thaddeus Pennington</t>
        </is>
      </c>
      <c r="F9599" s="11" t="n">
        <v>1981</v>
      </c>
      <c r="G9599" s="8" t="inlineStr">
        <is>
          <t>Maserati</t>
        </is>
      </c>
      <c r="H9599" s="8" t="inlineStr">
        <is>
          <t>GranTurismo</t>
        </is>
      </c>
      <c r="I9599" s="8" t="inlineStr">
        <is>
          <t>6U3SBCHW6BGKMMGW0</t>
        </is>
      </c>
      <c r="J9599" s="8" t="inlineStr">
        <is>
          <t>02 - Sports / GT</t>
        </is>
      </c>
      <c r="K9599" s="12" t="n">
        <v>335000</v>
      </c>
      <c r="L9599" s="8" t="inlineStr">
        <is>
          <t>Rhode Island</t>
        </is>
      </c>
      <c r="M9599" s="13" t="n">
        <v>6494.58</v>
      </c>
      <c r="N9599" s="13" t="n"/>
      <c r="O9599" s="8" t="inlineStr">
        <is>
          <t>3 + at-fault claims - 5 yrs</t>
        </is>
      </c>
    </row>
    <row r="9600">
      <c r="A9600" s="8" t="inlineStr">
        <is>
          <t>4a5aeee9-262e-5f08-ae9e-b24502780447</t>
        </is>
      </c>
      <c r="B9600" s="9" t="inlineStr">
        <is>
          <t>2026-07</t>
        </is>
      </c>
      <c r="C9600" s="10" t="n"/>
      <c r="D9600" s="9" t="inlineStr">
        <is>
          <t>Declined</t>
        </is>
      </c>
      <c r="E9600" s="8" t="inlineStr">
        <is>
          <t>Cassius Bellandi</t>
        </is>
      </c>
      <c r="F9600" s="11" t="n">
        <v>1979</v>
      </c>
      <c r="G9600" s="8" t="inlineStr">
        <is>
          <t>McLaren</t>
        </is>
      </c>
      <c r="H9600" s="8" t="inlineStr">
        <is>
          <t>750S</t>
        </is>
      </c>
      <c r="I9600" s="8" t="inlineStr">
        <is>
          <t>DZXY3VLHD4TFBEVL5</t>
        </is>
      </c>
      <c r="J9600" s="8" t="inlineStr">
        <is>
          <t>03 - Supercar</t>
        </is>
      </c>
      <c r="K9600" s="12" t="n">
        <v>810000</v>
      </c>
      <c r="L9600" s="8" t="inlineStr">
        <is>
          <t>Texas</t>
        </is>
      </c>
      <c r="M9600" s="13" t="n">
        <v>16696.7</v>
      </c>
      <c r="N9600" s="13" t="n"/>
      <c r="O9600" s="8" t="inlineStr">
        <is>
          <t>3 + at-fault claims - 5 yrs</t>
        </is>
      </c>
    </row>
    <row r="9601">
      <c r="A9601" s="8" t="inlineStr">
        <is>
          <t>4bd30b34-c214-5e59-8b70-b95c6736474b</t>
        </is>
      </c>
      <c r="B9601" s="9" t="inlineStr">
        <is>
          <t>2026-07</t>
        </is>
      </c>
      <c r="C9601" s="10" t="n"/>
      <c r="D9601" s="9" t="inlineStr">
        <is>
          <t>Declined</t>
        </is>
      </c>
      <c r="E9601" s="8" t="inlineStr">
        <is>
          <t>Ramona Whitlock</t>
        </is>
      </c>
      <c r="F9601" s="11" t="n">
        <v>1975</v>
      </c>
      <c r="G9601" s="8" t="inlineStr">
        <is>
          <t>Ringbrothers</t>
        </is>
      </c>
      <c r="H9601" s="8" t="inlineStr">
        <is>
          <t>Mustang</t>
        </is>
      </c>
      <c r="I9601" s="8" t="inlineStr">
        <is>
          <t>LLNPG25SL8J3L073H</t>
        </is>
      </c>
      <c r="J9601" s="8" t="inlineStr">
        <is>
          <t>11 - Restomod / Coachbuilt / Bespoke</t>
        </is>
      </c>
      <c r="K9601" s="12" t="n">
        <v>1010000</v>
      </c>
      <c r="L9601" s="8" t="inlineStr">
        <is>
          <t>Kansas</t>
        </is>
      </c>
      <c r="M9601" s="13" t="n">
        <v>12569.74</v>
      </c>
      <c r="N9601" s="13" t="n"/>
      <c r="O9601" s="8" t="inlineStr">
        <is>
          <t>3 + at-fault claims - 5 yrs</t>
        </is>
      </c>
    </row>
    <row r="9602">
      <c r="A9602" s="8" t="inlineStr">
        <is>
          <t>4c399bc2-8ff1-560f-80fb-e00a4e60be40</t>
        </is>
      </c>
      <c r="B9602" s="9" t="inlineStr">
        <is>
          <t>2026-07</t>
        </is>
      </c>
      <c r="C9602" s="10" t="n"/>
      <c r="D9602" s="9" t="inlineStr">
        <is>
          <t>Declined</t>
        </is>
      </c>
      <c r="E9602" s="8" t="inlineStr">
        <is>
          <t>Noor Fairweather</t>
        </is>
      </c>
      <c r="F9602" s="11" t="n">
        <v>1994</v>
      </c>
      <c r="G9602" s="8" t="inlineStr">
        <is>
          <t>Mercedes-Benz</t>
        </is>
      </c>
      <c r="H9602" s="8" t="inlineStr">
        <is>
          <t>AMG GT</t>
        </is>
      </c>
      <c r="I9602" s="8" t="inlineStr">
        <is>
          <t>CWH886RCVYN4AJMSX</t>
        </is>
      </c>
      <c r="J9602" s="8" t="inlineStr">
        <is>
          <t>02 - Sports / GT</t>
        </is>
      </c>
      <c r="K9602" s="12" t="n">
        <v>490000</v>
      </c>
      <c r="L9602" s="8" t="inlineStr">
        <is>
          <t>New York</t>
        </is>
      </c>
      <c r="M9602" s="13" t="n">
        <v>8875.469999999999</v>
      </c>
      <c r="N9602" s="13" t="n"/>
      <c r="O9602" s="8" t="inlineStr">
        <is>
          <t>3 + at-fault claims - 5 yrs</t>
        </is>
      </c>
    </row>
    <row r="9603">
      <c r="A9603" s="8" t="inlineStr">
        <is>
          <t>4d867605-2804-5244-be0c-e906b97a2f73</t>
        </is>
      </c>
      <c r="B9603" s="9" t="inlineStr">
        <is>
          <t>2026-07</t>
        </is>
      </c>
      <c r="C9603" s="10" t="n"/>
      <c r="D9603" s="9" t="inlineStr">
        <is>
          <t>Declined</t>
        </is>
      </c>
      <c r="E9603" s="8" t="inlineStr">
        <is>
          <t>Noor Okonkwo</t>
        </is>
      </c>
      <c r="F9603" s="11" t="n">
        <v>2020</v>
      </c>
      <c r="G9603" s="8" t="inlineStr">
        <is>
          <t>Alfa Romeo</t>
        </is>
      </c>
      <c r="H9603" s="8" t="inlineStr">
        <is>
          <t>8C 2900</t>
        </is>
      </c>
      <c r="I9603" s="8" t="inlineStr">
        <is>
          <t>W10U1SDA1Z68TRJJV</t>
        </is>
      </c>
      <c r="J9603" s="8" t="inlineStr">
        <is>
          <t>06 - Vintage Pre-War (pre-1946)</t>
        </is>
      </c>
      <c r="K9603" s="12" t="n">
        <v>420000</v>
      </c>
      <c r="L9603" s="8" t="inlineStr">
        <is>
          <t>Indiana</t>
        </is>
      </c>
      <c r="M9603" s="13" t="n">
        <v>4093.81</v>
      </c>
      <c r="N9603" s="13" t="n"/>
      <c r="O9603" s="8" t="inlineStr">
        <is>
          <t>3 + at-fault claims - 5 yrs</t>
        </is>
      </c>
    </row>
    <row r="9604">
      <c r="A9604" s="8" t="inlineStr">
        <is>
          <t>4edb3c1d-c472-58a0-8bfc-71f36d5c6e7c</t>
        </is>
      </c>
      <c r="B9604" s="9" t="inlineStr">
        <is>
          <t>2026-07</t>
        </is>
      </c>
      <c r="C9604" s="10" t="n"/>
      <c r="D9604" s="9" t="inlineStr">
        <is>
          <t>Declined</t>
        </is>
      </c>
      <c r="E9604" s="8" t="inlineStr">
        <is>
          <t>Desmond Farkas</t>
        </is>
      </c>
      <c r="F9604" s="11" t="n">
        <v>1979</v>
      </c>
      <c r="G9604" s="8" t="inlineStr">
        <is>
          <t>McLaren</t>
        </is>
      </c>
      <c r="H9604" s="8" t="inlineStr">
        <is>
          <t>750S</t>
        </is>
      </c>
      <c r="I9604" s="8" t="inlineStr">
        <is>
          <t>3NGF4NP10BF78DC18</t>
        </is>
      </c>
      <c r="J9604" s="8" t="inlineStr">
        <is>
          <t>03 - Supercar</t>
        </is>
      </c>
      <c r="K9604" s="12" t="n">
        <v>1630000</v>
      </c>
      <c r="L9604" s="8" t="inlineStr">
        <is>
          <t>Rhode Island</t>
        </is>
      </c>
      <c r="M9604" s="13" t="n">
        <v>33707.17</v>
      </c>
      <c r="N9604" s="13" t="n"/>
      <c r="O9604" s="8" t="inlineStr">
        <is>
          <t>3 + at-fault claims - 5 yrs</t>
        </is>
      </c>
    </row>
    <row r="9605">
      <c r="A9605" s="8" t="inlineStr">
        <is>
          <t>4f390e6a-ccf0-5fe5-8049-b0a5d1412ebe</t>
        </is>
      </c>
      <c r="B9605" s="9" t="inlineStr">
        <is>
          <t>2026-07</t>
        </is>
      </c>
      <c r="C9605" s="10" t="n"/>
      <c r="D9605" s="9" t="inlineStr">
        <is>
          <t>Declined</t>
        </is>
      </c>
      <c r="E9605" s="8" t="inlineStr">
        <is>
          <t>Wilhelmina Bellandi</t>
        </is>
      </c>
      <c r="F9605" s="11" t="n">
        <v>2024</v>
      </c>
      <c r="G9605" s="8" t="inlineStr">
        <is>
          <t>Singer</t>
        </is>
      </c>
      <c r="H9605" s="8" t="inlineStr">
        <is>
          <t>911 Reimagined</t>
        </is>
      </c>
      <c r="I9605" s="8" t="inlineStr">
        <is>
          <t>1VAA4C1XBA0V6CFDR</t>
        </is>
      </c>
      <c r="J9605" s="8" t="inlineStr">
        <is>
          <t>11 - Restomod / Coachbuilt / Bespoke</t>
        </is>
      </c>
      <c r="K9605" s="12" t="n">
        <v>710000</v>
      </c>
      <c r="L9605" s="8" t="inlineStr">
        <is>
          <t>Ohio</t>
        </is>
      </c>
      <c r="M9605" s="13" t="n">
        <v>14524.19</v>
      </c>
      <c r="N9605" s="13" t="n"/>
      <c r="O9605" s="8" t="inlineStr">
        <is>
          <t>3 + at-fault claims - 5 yrs</t>
        </is>
      </c>
    </row>
    <row r="9606">
      <c r="A9606" s="8" t="inlineStr">
        <is>
          <t>4fec23e8-9ab9-57f5-b4b0-28462dc87576</t>
        </is>
      </c>
      <c r="B9606" s="9" t="inlineStr">
        <is>
          <t>2026-07</t>
        </is>
      </c>
      <c r="C9606" s="10" t="n"/>
      <c r="D9606" s="9" t="inlineStr">
        <is>
          <t>Declined</t>
        </is>
      </c>
      <c r="E9606" s="8" t="inlineStr">
        <is>
          <t>Fenwick Blackwood</t>
        </is>
      </c>
      <c r="F9606" s="11" t="n">
        <v>1986</v>
      </c>
      <c r="G9606" s="8" t="inlineStr">
        <is>
          <t>Singer</t>
        </is>
      </c>
      <c r="H9606" s="8" t="inlineStr">
        <is>
          <t>911 Reimagined</t>
        </is>
      </c>
      <c r="I9606" s="8" t="inlineStr">
        <is>
          <t>H9JBHUNDR0D5LT7E3</t>
        </is>
      </c>
      <c r="J9606" s="8" t="inlineStr">
        <is>
          <t>11 - Restomod / Coachbuilt / Bespoke</t>
        </is>
      </c>
      <c r="K9606" s="12" t="n">
        <v>680000</v>
      </c>
      <c r="L9606" s="8" t="inlineStr">
        <is>
          <t>New York</t>
        </is>
      </c>
      <c r="M9606" s="13" t="n">
        <v>12809.66</v>
      </c>
      <c r="N9606" s="13" t="n"/>
      <c r="O9606" s="8" t="inlineStr">
        <is>
          <t>3 + at-fault claims - 5 yrs</t>
        </is>
      </c>
    </row>
    <row r="9607">
      <c r="A9607" s="8" t="inlineStr">
        <is>
          <t>50a9dd30-fc79-5d02-b7f2-d2f9481255e3</t>
        </is>
      </c>
      <c r="B9607" s="9" t="inlineStr">
        <is>
          <t>2026-07</t>
        </is>
      </c>
      <c r="C9607" s="10" t="n"/>
      <c r="D9607" s="9" t="inlineStr">
        <is>
          <t>Declined</t>
        </is>
      </c>
      <c r="E9607" s="8" t="inlineStr">
        <is>
          <t>Marisol Larsson</t>
        </is>
      </c>
      <c r="F9607" s="11" t="n">
        <v>2016</v>
      </c>
      <c r="G9607" s="8" t="inlineStr">
        <is>
          <t>BMW</t>
        </is>
      </c>
      <c r="H9607" s="8" t="inlineStr">
        <is>
          <t>M8 Competition</t>
        </is>
      </c>
      <c r="I9607" s="8" t="inlineStr">
        <is>
          <t>2UTT5W4LKYJP9KUNV</t>
        </is>
      </c>
      <c r="J9607" s="8" t="inlineStr">
        <is>
          <t>02 - Sports / GT</t>
        </is>
      </c>
      <c r="K9607" s="12" t="n">
        <v>580000</v>
      </c>
      <c r="L9607" s="8" t="inlineStr">
        <is>
          <t>New York</t>
        </is>
      </c>
      <c r="M9607" s="13" t="n">
        <v>9104.91</v>
      </c>
      <c r="N9607" s="13" t="n"/>
      <c r="O9607" s="8" t="inlineStr">
        <is>
          <t>3 + at-fault claims - 5 yrs</t>
        </is>
      </c>
    </row>
    <row r="9608">
      <c r="A9608" s="8" t="inlineStr">
        <is>
          <t>50aedd00-4981-5d7f-92dc-1214002e0e9c</t>
        </is>
      </c>
      <c r="B9608" s="9" t="inlineStr">
        <is>
          <t>2026-07</t>
        </is>
      </c>
      <c r="C9608" s="10" t="n"/>
      <c r="D9608" s="9" t="inlineStr">
        <is>
          <t>Declined</t>
        </is>
      </c>
      <c r="E9608" s="8" t="inlineStr">
        <is>
          <t>Cassius Fairweather</t>
        </is>
      </c>
      <c r="F9608" s="11" t="n">
        <v>2013</v>
      </c>
      <c r="G9608" s="8" t="inlineStr">
        <is>
          <t>Bentley</t>
        </is>
      </c>
      <c r="H9608" s="8" t="inlineStr">
        <is>
          <t>Continental GT</t>
        </is>
      </c>
      <c r="I9608" s="8" t="inlineStr">
        <is>
          <t>GBYB9MRARH375DP3A</t>
        </is>
      </c>
      <c r="J9608" s="8" t="inlineStr">
        <is>
          <t>02 - Sports / GT</t>
        </is>
      </c>
      <c r="K9608" s="12" t="n">
        <v>690000</v>
      </c>
      <c r="L9608" s="8" t="inlineStr">
        <is>
          <t>Georgia</t>
        </is>
      </c>
      <c r="M9608" s="13" t="n">
        <v>9477.74</v>
      </c>
      <c r="N9608" s="13" t="n"/>
      <c r="O9608" s="8" t="inlineStr">
        <is>
          <t>3 + at-fault claims - 5 yrs</t>
        </is>
      </c>
    </row>
    <row r="9609">
      <c r="A9609" s="8" t="inlineStr">
        <is>
          <t>511e9fb3-14b3-5a8f-bddb-6d2de72eb486</t>
        </is>
      </c>
      <c r="B9609" s="9" t="inlineStr">
        <is>
          <t>2026-07</t>
        </is>
      </c>
      <c r="C9609" s="10" t="n"/>
      <c r="D9609" s="9" t="inlineStr">
        <is>
          <t>Declined</t>
        </is>
      </c>
      <c r="E9609" s="8" t="inlineStr">
        <is>
          <t>Saoirse Thistlewood</t>
        </is>
      </c>
      <c r="F9609" s="11" t="n">
        <v>2018</v>
      </c>
      <c r="G9609" s="8" t="inlineStr">
        <is>
          <t>McLaren</t>
        </is>
      </c>
      <c r="H9609" s="8" t="inlineStr">
        <is>
          <t>750S</t>
        </is>
      </c>
      <c r="I9609" s="8" t="inlineStr">
        <is>
          <t>S5FW1KEUEKAX2V0VZ</t>
        </is>
      </c>
      <c r="J9609" s="8" t="inlineStr">
        <is>
          <t>03 - Supercar</t>
        </is>
      </c>
      <c r="K9609" s="12" t="n">
        <v>505000</v>
      </c>
      <c r="L9609" s="8" t="inlineStr">
        <is>
          <t>Hawaii</t>
        </is>
      </c>
      <c r="M9609" s="13" t="n">
        <v>11767.45</v>
      </c>
      <c r="N9609" s="13" t="n"/>
      <c r="O9609" s="8" t="inlineStr">
        <is>
          <t>3 + at-fault claims - 5 yrs</t>
        </is>
      </c>
    </row>
    <row r="9610">
      <c r="A9610" s="8" t="inlineStr">
        <is>
          <t>52567712-4e07-5972-9e33-856cb2aeb567</t>
        </is>
      </c>
      <c r="B9610" s="9" t="inlineStr">
        <is>
          <t>2026-07</t>
        </is>
      </c>
      <c r="C9610" s="10" t="n"/>
      <c r="D9610" s="9" t="inlineStr">
        <is>
          <t>Declined</t>
        </is>
      </c>
      <c r="E9610" s="8" t="inlineStr">
        <is>
          <t>Horace Whitlock</t>
        </is>
      </c>
      <c r="F9610" s="11" t="n">
        <v>1988</v>
      </c>
      <c r="G9610" s="8" t="inlineStr">
        <is>
          <t>Porsche</t>
        </is>
      </c>
      <c r="H9610" s="8" t="inlineStr">
        <is>
          <t>911 Turbo S</t>
        </is>
      </c>
      <c r="I9610" s="8" t="inlineStr">
        <is>
          <t>SXY5ECMB7P8W7AG4S</t>
        </is>
      </c>
      <c r="J9610" s="8" t="inlineStr">
        <is>
          <t>02 - Sports / GT</t>
        </is>
      </c>
      <c r="K9610" s="12" t="n">
        <v>525000</v>
      </c>
      <c r="L9610" s="8" t="inlineStr">
        <is>
          <t>Washington</t>
        </is>
      </c>
      <c r="M9610" s="13" t="n">
        <v>6181.13</v>
      </c>
      <c r="N9610" s="13" t="n"/>
      <c r="O9610" s="8" t="inlineStr">
        <is>
          <t>3 + at-fault claims - 5 yrs</t>
        </is>
      </c>
    </row>
    <row r="9611">
      <c r="A9611" s="8" t="inlineStr">
        <is>
          <t>5298f093-b8c9-53ef-b987-a00734cc2d0f</t>
        </is>
      </c>
      <c r="B9611" s="9" t="inlineStr">
        <is>
          <t>2026-07</t>
        </is>
      </c>
      <c r="C9611" s="10" t="n"/>
      <c r="D9611" s="9" t="inlineStr">
        <is>
          <t>Referred</t>
        </is>
      </c>
      <c r="E9611" s="8" t="inlineStr">
        <is>
          <t>Leopold Fairweather</t>
        </is>
      </c>
      <c r="F9611" s="11" t="n">
        <v>2002</v>
      </c>
      <c r="G9611" s="8" t="inlineStr">
        <is>
          <t>BMW</t>
        </is>
      </c>
      <c r="H9611" s="8" t="inlineStr">
        <is>
          <t>M8 Competition</t>
        </is>
      </c>
      <c r="I9611" s="8" t="inlineStr">
        <is>
          <t>FHUWVD3KF7S8G12KY</t>
        </is>
      </c>
      <c r="J9611" s="8" t="inlineStr">
        <is>
          <t>02 - Sports / GT</t>
        </is>
      </c>
      <c r="K9611" s="12" t="n">
        <v>665000</v>
      </c>
      <c r="L9611" s="8" t="inlineStr">
        <is>
          <t>New Jersey</t>
        </is>
      </c>
      <c r="M9611" s="13" t="n">
        <v>7421.65</v>
      </c>
      <c r="N9611" s="13" t="n"/>
      <c r="O9611" s="8" t="inlineStr">
        <is>
          <t>1 theft / total loss claim</t>
        </is>
      </c>
    </row>
    <row r="9612">
      <c r="A9612" s="8" t="inlineStr">
        <is>
          <t>558696f5-092b-5fdf-b5a3-ec012cece7cc</t>
        </is>
      </c>
      <c r="B9612" s="9" t="inlineStr">
        <is>
          <t>2026-07</t>
        </is>
      </c>
      <c r="C9612" s="10" t="n"/>
      <c r="D9612" s="9" t="inlineStr">
        <is>
          <t>Declined</t>
        </is>
      </c>
      <c r="E9612" s="8" t="inlineStr">
        <is>
          <t>Aurelio Rourke</t>
        </is>
      </c>
      <c r="F9612" s="11" t="n">
        <v>1995</v>
      </c>
      <c r="G9612" s="8" t="inlineStr">
        <is>
          <t>Bentley</t>
        </is>
      </c>
      <c r="H9612" s="8" t="inlineStr">
        <is>
          <t>Continental GT</t>
        </is>
      </c>
      <c r="I9612" s="8" t="inlineStr">
        <is>
          <t>BFPXMFNX0R6KPSCRB</t>
        </is>
      </c>
      <c r="J9612" s="8" t="inlineStr">
        <is>
          <t>02 - Sports / GT</t>
        </is>
      </c>
      <c r="K9612" s="12" t="n">
        <v>855000</v>
      </c>
      <c r="L9612" s="8" t="inlineStr">
        <is>
          <t>Oklahoma</t>
        </is>
      </c>
      <c r="M9612" s="13" t="n">
        <v>13212.17</v>
      </c>
      <c r="N9612" s="13" t="n"/>
      <c r="O9612" s="8" t="inlineStr">
        <is>
          <t>3 + at-fault claims - 5 yrs</t>
        </is>
      </c>
    </row>
    <row r="9613">
      <c r="A9613" s="8" t="inlineStr">
        <is>
          <t>56818e39-954d-5f84-b77b-5e4a4c3d3882</t>
        </is>
      </c>
      <c r="B9613" s="9" t="inlineStr">
        <is>
          <t>2026-07</t>
        </is>
      </c>
      <c r="C9613" s="10" t="n"/>
      <c r="D9613" s="9" t="inlineStr">
        <is>
          <t>Referred</t>
        </is>
      </c>
      <c r="E9613" s="8" t="inlineStr">
        <is>
          <t>Ottilie Nakashima</t>
        </is>
      </c>
      <c r="F9613" s="11" t="n">
        <v>1969</v>
      </c>
      <c r="G9613" s="8" t="inlineStr">
        <is>
          <t>Bentley</t>
        </is>
      </c>
      <c r="H9613" s="8" t="inlineStr">
        <is>
          <t>Continental GT</t>
        </is>
      </c>
      <c r="I9613" s="8" t="inlineStr">
        <is>
          <t>D108XTLK241L5FE3P</t>
        </is>
      </c>
      <c r="J9613" s="8" t="inlineStr">
        <is>
          <t>02 - Sports / GT</t>
        </is>
      </c>
      <c r="K9613" s="12" t="n">
        <v>300000</v>
      </c>
      <c r="L9613" s="8" t="inlineStr">
        <is>
          <t>New Jersey</t>
        </is>
      </c>
      <c r="M9613" s="13" t="n">
        <v>3863.21</v>
      </c>
      <c r="N9613" s="13" t="n"/>
      <c r="O9613" s="8" t="inlineStr">
        <is>
          <t>1 theft / total loss claim</t>
        </is>
      </c>
    </row>
    <row r="9614">
      <c r="A9614" s="8" t="inlineStr">
        <is>
          <t>5992c0e6-4e3a-5bfb-ac88-d97aa3185080</t>
        </is>
      </c>
      <c r="B9614" s="9" t="inlineStr">
        <is>
          <t>2026-07</t>
        </is>
      </c>
      <c r="C9614" s="10" t="n"/>
      <c r="D9614" s="9" t="inlineStr">
        <is>
          <t>Declined</t>
        </is>
      </c>
      <c r="E9614" s="8" t="inlineStr">
        <is>
          <t>Lorenzo Pennington</t>
        </is>
      </c>
      <c r="F9614" s="11" t="n">
        <v>1967</v>
      </c>
      <c r="G9614" s="8" t="inlineStr">
        <is>
          <t>Mercedes-Benz</t>
        </is>
      </c>
      <c r="H9614" s="8" t="inlineStr">
        <is>
          <t>AMG GT</t>
        </is>
      </c>
      <c r="I9614" s="8" t="inlineStr">
        <is>
          <t>F9MZVTZDX6YJ9BS74</t>
        </is>
      </c>
      <c r="J9614" s="8" t="inlineStr">
        <is>
          <t>02 - Sports / GT</t>
        </is>
      </c>
      <c r="K9614" s="12" t="n">
        <v>445000</v>
      </c>
      <c r="L9614" s="8" t="inlineStr">
        <is>
          <t>Colorado</t>
        </is>
      </c>
      <c r="M9614" s="13" t="n">
        <v>6926.89</v>
      </c>
      <c r="N9614" s="13" t="n"/>
      <c r="O9614" s="8" t="inlineStr">
        <is>
          <t>3 + at-fault claims - 5 yrs</t>
        </is>
      </c>
    </row>
    <row r="9615">
      <c r="A9615" s="8" t="inlineStr">
        <is>
          <t>5a5a1b94-ed03-58af-869e-1dc68015309b</t>
        </is>
      </c>
      <c r="B9615" s="9" t="inlineStr">
        <is>
          <t>2026-07</t>
        </is>
      </c>
      <c r="C9615" s="10" t="n"/>
      <c r="D9615" s="9" t="inlineStr">
        <is>
          <t>Declined</t>
        </is>
      </c>
      <c r="E9615" s="8" t="inlineStr">
        <is>
          <t>Saoirse Vandermeer</t>
        </is>
      </c>
      <c r="F9615" s="11" t="n">
        <v>1976</v>
      </c>
      <c r="G9615" s="8" t="inlineStr">
        <is>
          <t>Porsche</t>
        </is>
      </c>
      <c r="H9615" s="8" t="inlineStr">
        <is>
          <t>911 Turbo S</t>
        </is>
      </c>
      <c r="I9615" s="8" t="inlineStr">
        <is>
          <t>82W1PWVB8XABKB7E9</t>
        </is>
      </c>
      <c r="J9615" s="8" t="inlineStr">
        <is>
          <t>02 - Sports / GT</t>
        </is>
      </c>
      <c r="K9615" s="12" t="n">
        <v>285000</v>
      </c>
      <c r="L9615" s="8" t="inlineStr">
        <is>
          <t>California</t>
        </is>
      </c>
      <c r="M9615" s="13" t="n">
        <v>5444.58</v>
      </c>
      <c r="N9615" s="13" t="n"/>
      <c r="O9615" s="8" t="inlineStr">
        <is>
          <t>3 + at-fault claims - 5 yrs</t>
        </is>
      </c>
    </row>
    <row r="9616">
      <c r="A9616" s="8" t="inlineStr">
        <is>
          <t>5a8f2f87-dbbe-583b-99be-3f338f566667</t>
        </is>
      </c>
      <c r="B9616" s="9" t="inlineStr">
        <is>
          <t>2026-07</t>
        </is>
      </c>
      <c r="C9616" s="10" t="n"/>
      <c r="D9616" s="9" t="inlineStr">
        <is>
          <t>Declined</t>
        </is>
      </c>
      <c r="E9616" s="8" t="inlineStr">
        <is>
          <t>Noor Kingsford</t>
        </is>
      </c>
      <c r="F9616" s="11" t="n">
        <v>2010</v>
      </c>
      <c r="G9616" s="8" t="inlineStr">
        <is>
          <t>McLaren</t>
        </is>
      </c>
      <c r="H9616" s="8" t="inlineStr">
        <is>
          <t>750S</t>
        </is>
      </c>
      <c r="I9616" s="8" t="inlineStr">
        <is>
          <t>VBCTU8MJG9R5WZLKV</t>
        </is>
      </c>
      <c r="J9616" s="8" t="inlineStr">
        <is>
          <t>03 - Supercar</t>
        </is>
      </c>
      <c r="K9616" s="12" t="n">
        <v>1215000</v>
      </c>
      <c r="L9616" s="8" t="inlineStr">
        <is>
          <t>Georgia</t>
        </is>
      </c>
      <c r="M9616" s="13" t="n">
        <v>20540.38</v>
      </c>
      <c r="N9616" s="13" t="n"/>
      <c r="O9616" s="8" t="inlineStr">
        <is>
          <t>3 + at-fault claims - 5 yrs</t>
        </is>
      </c>
    </row>
    <row r="9617">
      <c r="A9617" s="8" t="inlineStr">
        <is>
          <t>5bd314c4-b99e-537b-9f85-3d25b8a4c357</t>
        </is>
      </c>
      <c r="B9617" s="9" t="inlineStr">
        <is>
          <t>2026-07</t>
        </is>
      </c>
      <c r="C9617" s="10" t="n"/>
      <c r="D9617" s="9" t="inlineStr">
        <is>
          <t>Declined</t>
        </is>
      </c>
      <c r="E9617" s="8" t="inlineStr">
        <is>
          <t>Beatrix Bellandi</t>
        </is>
      </c>
      <c r="F9617" s="11" t="n">
        <v>1997</v>
      </c>
      <c r="G9617" s="8" t="inlineStr">
        <is>
          <t>Lamborghini</t>
        </is>
      </c>
      <c r="H9617" s="8" t="inlineStr">
        <is>
          <t>Huracan EVO</t>
        </is>
      </c>
      <c r="I9617" s="8" t="inlineStr">
        <is>
          <t>021N7MF43Y4LTEFUY</t>
        </is>
      </c>
      <c r="J9617" s="8" t="inlineStr">
        <is>
          <t>03 - Supercar</t>
        </is>
      </c>
      <c r="K9617" s="12" t="n">
        <v>320000</v>
      </c>
      <c r="L9617" s="8" t="inlineStr">
        <is>
          <t>Illinois</t>
        </is>
      </c>
      <c r="M9617" s="13" t="n">
        <v>9443.02</v>
      </c>
      <c r="N9617" s="13" t="n"/>
      <c r="O9617" s="8" t="inlineStr">
        <is>
          <t>3 + at-fault claims - 5 yrs</t>
        </is>
      </c>
    </row>
    <row r="9618">
      <c r="A9618" s="8" t="inlineStr">
        <is>
          <t>5c2d2581-fe80-5fc0-a587-78fa8124f8bc</t>
        </is>
      </c>
      <c r="B9618" s="9" t="inlineStr">
        <is>
          <t>2026-07</t>
        </is>
      </c>
      <c r="C9618" s="10" t="n"/>
      <c r="D9618" s="9" t="inlineStr">
        <is>
          <t>Declined</t>
        </is>
      </c>
      <c r="E9618" s="8" t="inlineStr">
        <is>
          <t>Fenwick Vandermeer</t>
        </is>
      </c>
      <c r="F9618" s="11" t="n">
        <v>1969</v>
      </c>
      <c r="G9618" s="8" t="inlineStr">
        <is>
          <t>Porsche</t>
        </is>
      </c>
      <c r="H9618" s="8" t="inlineStr">
        <is>
          <t>911 Turbo S</t>
        </is>
      </c>
      <c r="I9618" s="8" t="inlineStr">
        <is>
          <t>6SJDTNX6696EJZ1SM</t>
        </is>
      </c>
      <c r="J9618" s="8" t="inlineStr">
        <is>
          <t>02 - Sports / GT</t>
        </is>
      </c>
      <c r="K9618" s="12" t="n">
        <v>465000</v>
      </c>
      <c r="L9618" s="8" t="inlineStr">
        <is>
          <t>Missouri</t>
        </is>
      </c>
      <c r="M9618" s="13" t="n">
        <v>6975</v>
      </c>
      <c r="N9618" s="13" t="n"/>
      <c r="O9618" s="8" t="inlineStr">
        <is>
          <t>3 + at-fault claims - 5 yrs</t>
        </is>
      </c>
    </row>
    <row r="9619">
      <c r="A9619" s="8" t="inlineStr">
        <is>
          <t>5d42490d-5778-5c04-8404-ea355bf53e3e</t>
        </is>
      </c>
      <c r="B9619" s="9" t="inlineStr">
        <is>
          <t>2026-07</t>
        </is>
      </c>
      <c r="C9619" s="10" t="n"/>
      <c r="D9619" s="9" t="inlineStr">
        <is>
          <t>Declined</t>
        </is>
      </c>
      <c r="E9619" s="8" t="inlineStr">
        <is>
          <t>Beatrix Vandermeer</t>
        </is>
      </c>
      <c r="F9619" s="11" t="n">
        <v>2021</v>
      </c>
      <c r="G9619" s="8" t="inlineStr">
        <is>
          <t>Lamborghini</t>
        </is>
      </c>
      <c r="H9619" s="8" t="inlineStr">
        <is>
          <t>Huracan EVO</t>
        </is>
      </c>
      <c r="I9619" s="8" t="inlineStr">
        <is>
          <t>NY4R6YHK26UWK8JYJ</t>
        </is>
      </c>
      <c r="J9619" s="8" t="inlineStr">
        <is>
          <t>03 - Supercar</t>
        </is>
      </c>
      <c r="K9619" s="12" t="n">
        <v>1940000</v>
      </c>
      <c r="L9619" s="8" t="inlineStr">
        <is>
          <t>Oregon</t>
        </is>
      </c>
      <c r="M9619" s="13" t="n">
        <v>33089.81</v>
      </c>
      <c r="N9619" s="13" t="n"/>
      <c r="O9619" s="8" t="inlineStr">
        <is>
          <t>3 + at-fault claims - 5 yrs</t>
        </is>
      </c>
    </row>
    <row r="9620">
      <c r="A9620" s="8" t="inlineStr">
        <is>
          <t>5d6ae045-9704-5ebc-b602-1e75b74043e4</t>
        </is>
      </c>
      <c r="B9620" s="9" t="inlineStr">
        <is>
          <t>2026-07</t>
        </is>
      </c>
      <c r="C9620" s="10" t="n"/>
      <c r="D9620" s="9" t="inlineStr">
        <is>
          <t>Referred</t>
        </is>
      </c>
      <c r="E9620" s="8" t="inlineStr">
        <is>
          <t>Thaddeus Castellanos</t>
        </is>
      </c>
      <c r="F9620" s="11" t="n">
        <v>1962</v>
      </c>
      <c r="G9620" s="8" t="inlineStr">
        <is>
          <t>Bentley</t>
        </is>
      </c>
      <c r="H9620" s="8" t="inlineStr">
        <is>
          <t>Continental GT</t>
        </is>
      </c>
      <c r="I9620" s="8" t="inlineStr">
        <is>
          <t>ABNV3KB0D3VRCVPYM</t>
        </is>
      </c>
      <c r="J9620" s="8" t="inlineStr">
        <is>
          <t>02 - Sports / GT</t>
        </is>
      </c>
      <c r="K9620" s="12" t="n">
        <v>735000</v>
      </c>
      <c r="L9620" s="8" t="inlineStr">
        <is>
          <t>California</t>
        </is>
      </c>
      <c r="M9620" s="13" t="n">
        <v>12169.1</v>
      </c>
      <c r="N9620" s="13" t="n"/>
      <c r="O9620" s="8" t="inlineStr">
        <is>
          <t>1 at-fault claim over $100k</t>
        </is>
      </c>
    </row>
    <row r="9621">
      <c r="A9621" s="8" t="inlineStr">
        <is>
          <t>5f18d5fd-74d2-5657-a5e3-809a92b271e2</t>
        </is>
      </c>
      <c r="B9621" s="9" t="inlineStr">
        <is>
          <t>2026-07</t>
        </is>
      </c>
      <c r="C9621" s="10" t="n"/>
      <c r="D9621" s="9" t="inlineStr">
        <is>
          <t>Referred</t>
        </is>
      </c>
      <c r="E9621" s="8" t="inlineStr">
        <is>
          <t>Delphine Merriweather</t>
        </is>
      </c>
      <c r="F9621" s="11" t="n">
        <v>2013</v>
      </c>
      <c r="G9621" s="8" t="inlineStr">
        <is>
          <t>Porsche</t>
        </is>
      </c>
      <c r="H9621" s="8" t="inlineStr">
        <is>
          <t>911 Turbo S</t>
        </is>
      </c>
      <c r="I9621" s="8" t="inlineStr">
        <is>
          <t>ER85EH69HX24TLZEN</t>
        </is>
      </c>
      <c r="J9621" s="8" t="inlineStr">
        <is>
          <t>02 - Sports / GT</t>
        </is>
      </c>
      <c r="K9621" s="12" t="n">
        <v>660000</v>
      </c>
      <c r="L9621" s="8" t="inlineStr">
        <is>
          <t>California</t>
        </is>
      </c>
      <c r="M9621" s="13" t="n">
        <v>10927.36</v>
      </c>
      <c r="N9621" s="13" t="n"/>
      <c r="O9621" s="8" t="inlineStr">
        <is>
          <t>2 at-fault claims - 5 yrs</t>
        </is>
      </c>
    </row>
    <row r="9622">
      <c r="A9622" s="8" t="inlineStr">
        <is>
          <t>6107158a-2bb5-5466-a934-bbf12dc01c4b</t>
        </is>
      </c>
      <c r="B9622" s="9" t="inlineStr">
        <is>
          <t>2026-07</t>
        </is>
      </c>
      <c r="C9622" s="10" t="n"/>
      <c r="D9622" s="9" t="inlineStr">
        <is>
          <t>Referred</t>
        </is>
      </c>
      <c r="E9622" s="8" t="inlineStr">
        <is>
          <t>Priya Okonkwo</t>
        </is>
      </c>
      <c r="F9622" s="11" t="n">
        <v>1986</v>
      </c>
      <c r="G9622" s="8" t="inlineStr">
        <is>
          <t>Mercedes-Benz</t>
        </is>
      </c>
      <c r="H9622" s="8" t="inlineStr">
        <is>
          <t>AMG GT</t>
        </is>
      </c>
      <c r="I9622" s="8" t="inlineStr">
        <is>
          <t>UUGSZ95HMTK5MGM0S</t>
        </is>
      </c>
      <c r="J9622" s="8" t="inlineStr">
        <is>
          <t>02 - Sports / GT</t>
        </is>
      </c>
      <c r="K9622" s="12" t="n">
        <v>270000</v>
      </c>
      <c r="L9622" s="8" t="inlineStr">
        <is>
          <t>Florida</t>
        </is>
      </c>
      <c r="M9622" s="13" t="n">
        <v>5425.47</v>
      </c>
      <c r="N9622" s="13" t="n"/>
      <c r="O9622" s="8" t="inlineStr">
        <is>
          <t>1 at-fault claim over $100k</t>
        </is>
      </c>
    </row>
    <row r="9623">
      <c r="A9623" s="8" t="inlineStr">
        <is>
          <t>61193bb1-dd5a-5afd-84da-af93414fbdcd</t>
        </is>
      </c>
      <c r="B9623" s="9" t="inlineStr">
        <is>
          <t>2026-07</t>
        </is>
      </c>
      <c r="C9623" s="10" t="n"/>
      <c r="D9623" s="9" t="inlineStr">
        <is>
          <t>Referred</t>
        </is>
      </c>
      <c r="E9623" s="8" t="inlineStr">
        <is>
          <t>Leopold Larsson</t>
        </is>
      </c>
      <c r="F9623" s="11" t="n">
        <v>2007</v>
      </c>
      <c r="G9623" s="8" t="inlineStr">
        <is>
          <t>Ferrari</t>
        </is>
      </c>
      <c r="H9623" s="8" t="inlineStr">
        <is>
          <t>296 GTB</t>
        </is>
      </c>
      <c r="I9623" s="8" t="inlineStr">
        <is>
          <t>LMUBSXUN9NLDMHH03</t>
        </is>
      </c>
      <c r="J9623" s="8" t="inlineStr">
        <is>
          <t>03 - Supercar</t>
        </is>
      </c>
      <c r="K9623" s="12" t="n">
        <v>560000</v>
      </c>
      <c r="L9623" s="8" t="inlineStr">
        <is>
          <t>Pennsylvania</t>
        </is>
      </c>
      <c r="M9623" s="13" t="n">
        <v>10037.74</v>
      </c>
      <c r="N9623" s="13" t="n"/>
      <c r="O9623" s="8" t="inlineStr">
        <is>
          <t>2 at-fault claims - 5 yrs</t>
        </is>
      </c>
    </row>
    <row r="9624">
      <c r="A9624" s="8" t="inlineStr">
        <is>
          <t>6184b8f0-e704-575b-bf85-3d98ae0f7a0a</t>
        </is>
      </c>
      <c r="B9624" s="9" t="inlineStr">
        <is>
          <t>2026-07</t>
        </is>
      </c>
      <c r="C9624" s="10" t="n"/>
      <c r="D9624" s="9" t="inlineStr">
        <is>
          <t>Referred</t>
        </is>
      </c>
      <c r="E9624" s="8" t="inlineStr">
        <is>
          <t>Wilhelmina Blackwood</t>
        </is>
      </c>
      <c r="F9624" s="11" t="n">
        <v>1966</v>
      </c>
      <c r="G9624" s="8" t="inlineStr">
        <is>
          <t>Aston Martin</t>
        </is>
      </c>
      <c r="H9624" s="8" t="inlineStr">
        <is>
          <t>DB12</t>
        </is>
      </c>
      <c r="I9624" s="8" t="inlineStr">
        <is>
          <t>E480FS37M1RUNAU31</t>
        </is>
      </c>
      <c r="J9624" s="8" t="inlineStr">
        <is>
          <t>02 - Sports / GT</t>
        </is>
      </c>
      <c r="K9624" s="12" t="n">
        <v>435000</v>
      </c>
      <c r="L9624" s="8" t="inlineStr">
        <is>
          <t>Missouri</t>
        </is>
      </c>
      <c r="M9624" s="13" t="n">
        <v>6525</v>
      </c>
      <c r="N9624" s="13" t="n"/>
      <c r="O9624" s="8" t="inlineStr">
        <is>
          <t>1 at-fault claim over $100k</t>
        </is>
      </c>
    </row>
    <row r="9625">
      <c r="A9625" s="8" t="inlineStr">
        <is>
          <t>61d95b99-9d7e-5cf3-ab3c-a633bc664378</t>
        </is>
      </c>
      <c r="B9625" s="9" t="inlineStr">
        <is>
          <t>2026-07</t>
        </is>
      </c>
      <c r="C9625" s="10" t="n"/>
      <c r="D9625" s="9" t="inlineStr">
        <is>
          <t>Declined</t>
        </is>
      </c>
      <c r="E9625" s="8" t="inlineStr">
        <is>
          <t>Mireille Whitlock</t>
        </is>
      </c>
      <c r="F9625" s="11" t="n">
        <v>1985</v>
      </c>
      <c r="G9625" s="8" t="inlineStr">
        <is>
          <t>Mercedes-Benz</t>
        </is>
      </c>
      <c r="H9625" s="8" t="inlineStr">
        <is>
          <t>AMG GT</t>
        </is>
      </c>
      <c r="I9625" s="8" t="inlineStr">
        <is>
          <t>VM92HUUUF3URGJ3E4</t>
        </is>
      </c>
      <c r="J9625" s="8" t="inlineStr">
        <is>
          <t>02 - Sports / GT</t>
        </is>
      </c>
      <c r="K9625" s="12" t="n">
        <v>1210000</v>
      </c>
      <c r="L9625" s="8" t="inlineStr">
        <is>
          <t>West Virginia</t>
        </is>
      </c>
      <c r="M9625" s="13" t="n">
        <v>16700.28</v>
      </c>
      <c r="N9625" s="13" t="n"/>
      <c r="O9625" s="8" t="inlineStr">
        <is>
          <t>3 + at-fault claims - 5 yrs</t>
        </is>
      </c>
    </row>
    <row r="9626">
      <c r="A9626" s="8" t="inlineStr">
        <is>
          <t>6208a0a9-8f15-50df-baa2-c2f0eaebfe37</t>
        </is>
      </c>
      <c r="B9626" s="9" t="inlineStr">
        <is>
          <t>2026-07</t>
        </is>
      </c>
      <c r="C9626" s="10" t="n"/>
      <c r="D9626" s="9" t="inlineStr">
        <is>
          <t>Referred</t>
        </is>
      </c>
      <c r="E9626" s="8" t="inlineStr">
        <is>
          <t>Aurelio Nakashima</t>
        </is>
      </c>
      <c r="F9626" s="11" t="n">
        <v>2017</v>
      </c>
      <c r="G9626" s="8" t="inlineStr">
        <is>
          <t>Aston Martin</t>
        </is>
      </c>
      <c r="H9626" s="8" t="inlineStr">
        <is>
          <t>DB12</t>
        </is>
      </c>
      <c r="I9626" s="8" t="inlineStr">
        <is>
          <t>EV3171HEGKND36JZ5</t>
        </is>
      </c>
      <c r="J9626" s="8" t="inlineStr">
        <is>
          <t>02 - Sports / GT</t>
        </is>
      </c>
      <c r="K9626" s="12" t="n">
        <v>915000</v>
      </c>
      <c r="L9626" s="8" t="inlineStr">
        <is>
          <t>Nevada</t>
        </is>
      </c>
      <c r="M9626" s="13" t="n">
        <v>13129.39</v>
      </c>
      <c r="N9626" s="13" t="n"/>
      <c r="O9626" s="8" t="inlineStr">
        <is>
          <t>1 at-fault claim over $100k</t>
        </is>
      </c>
    </row>
    <row r="9627">
      <c r="A9627" s="8" t="inlineStr">
        <is>
          <t>62d27a05-b1f2-5e5d-b2e4-8f3ad78c8636</t>
        </is>
      </c>
      <c r="B9627" s="9" t="inlineStr">
        <is>
          <t>2026-07</t>
        </is>
      </c>
      <c r="C9627" s="10" t="n"/>
      <c r="D9627" s="9" t="inlineStr">
        <is>
          <t>Declined</t>
        </is>
      </c>
      <c r="E9627" s="8" t="inlineStr">
        <is>
          <t>Delphine Merriweather</t>
        </is>
      </c>
      <c r="F9627" s="11" t="n">
        <v>1994</v>
      </c>
      <c r="G9627" s="8" t="inlineStr">
        <is>
          <t>Lamborghini</t>
        </is>
      </c>
      <c r="H9627" s="8" t="inlineStr">
        <is>
          <t>Huracan EVO</t>
        </is>
      </c>
      <c r="I9627" s="8" t="inlineStr">
        <is>
          <t>TBH1FWGZLP5FL3NE6</t>
        </is>
      </c>
      <c r="J9627" s="8" t="inlineStr">
        <is>
          <t>03 - Supercar</t>
        </is>
      </c>
      <c r="K9627" s="12" t="n">
        <v>1375000</v>
      </c>
      <c r="L9627" s="8" t="inlineStr">
        <is>
          <t>Louisiana</t>
        </is>
      </c>
      <c r="M9627" s="13" t="n">
        <v>25113.21</v>
      </c>
      <c r="N9627" s="13" t="n"/>
      <c r="O9627" s="8" t="inlineStr">
        <is>
          <t>3 + at-fault claims - 5 yrs</t>
        </is>
      </c>
    </row>
    <row r="9628">
      <c r="A9628" s="8" t="inlineStr">
        <is>
          <t>651cd1ae-58b7-5fd2-9ec9-1e710cea7bb6</t>
        </is>
      </c>
      <c r="B9628" s="9" t="inlineStr">
        <is>
          <t>2026-07</t>
        </is>
      </c>
      <c r="C9628" s="10" t="n"/>
      <c r="D9628" s="9" t="inlineStr">
        <is>
          <t>Declined</t>
        </is>
      </c>
      <c r="E9628" s="8" t="inlineStr">
        <is>
          <t>Ingrid Vasquez</t>
        </is>
      </c>
      <c r="F9628" s="11" t="n">
        <v>2024</v>
      </c>
      <c r="G9628" s="8" t="inlineStr">
        <is>
          <t>BMW</t>
        </is>
      </c>
      <c r="H9628" s="8" t="inlineStr">
        <is>
          <t>M8 Competition</t>
        </is>
      </c>
      <c r="I9628" s="8" t="inlineStr">
        <is>
          <t>N8JA77XAF8KTFKB8F</t>
        </is>
      </c>
      <c r="J9628" s="8" t="inlineStr">
        <is>
          <t>02 - Sports / GT</t>
        </is>
      </c>
      <c r="K9628" s="12" t="n">
        <v>410000</v>
      </c>
      <c r="L9628" s="8" t="inlineStr">
        <is>
          <t>Ohio</t>
        </is>
      </c>
      <c r="M9628" s="13" t="n">
        <v>8064.62</v>
      </c>
      <c r="N9628" s="13" t="n"/>
      <c r="O9628" s="8" t="inlineStr">
        <is>
          <t>3 + at-fault claims - 5 yrs</t>
        </is>
      </c>
    </row>
    <row r="9629">
      <c r="A9629" s="8" t="inlineStr">
        <is>
          <t>659a17b0-1dcb-55f9-ab3a-40d558c4cbb2</t>
        </is>
      </c>
      <c r="B9629" s="9" t="inlineStr">
        <is>
          <t>2026-07</t>
        </is>
      </c>
      <c r="C9629" s="10" t="n"/>
      <c r="D9629" s="9" t="inlineStr">
        <is>
          <t>Declined</t>
        </is>
      </c>
      <c r="E9629" s="8" t="inlineStr">
        <is>
          <t>Beatrix Vasquez</t>
        </is>
      </c>
      <c r="F9629" s="11" t="n">
        <v>1967</v>
      </c>
      <c r="G9629" s="8" t="inlineStr">
        <is>
          <t>Lamborghini</t>
        </is>
      </c>
      <c r="H9629" s="8" t="inlineStr">
        <is>
          <t>Huracan EVO</t>
        </is>
      </c>
      <c r="I9629" s="8" t="inlineStr">
        <is>
          <t>3RG6SD6YBETX42ELR</t>
        </is>
      </c>
      <c r="J9629" s="8" t="inlineStr">
        <is>
          <t>03 - Supercar</t>
        </is>
      </c>
      <c r="K9629" s="12" t="n">
        <v>865000</v>
      </c>
      <c r="L9629" s="8" t="inlineStr">
        <is>
          <t>New Hampshire</t>
        </is>
      </c>
      <c r="M9629" s="13" t="n">
        <v>16124.91</v>
      </c>
      <c r="N9629" s="13" t="n"/>
      <c r="O9629" s="8" t="inlineStr">
        <is>
          <t>3 + at-fault claims - 5 yrs</t>
        </is>
      </c>
    </row>
    <row r="9630">
      <c r="A9630" s="8" t="inlineStr">
        <is>
          <t>66113d3a-9e73-5be2-8c3b-c4719739d2be</t>
        </is>
      </c>
      <c r="B9630" s="9" t="inlineStr">
        <is>
          <t>2026-07</t>
        </is>
      </c>
      <c r="C9630" s="10" t="n"/>
      <c r="D9630" s="9" t="inlineStr">
        <is>
          <t>Declined</t>
        </is>
      </c>
      <c r="E9630" s="8" t="inlineStr">
        <is>
          <t>Leopold Kingsford</t>
        </is>
      </c>
      <c r="F9630" s="11" t="n">
        <v>1988</v>
      </c>
      <c r="G9630" s="8" t="inlineStr">
        <is>
          <t>Ferrari</t>
        </is>
      </c>
      <c r="H9630" s="8" t="inlineStr">
        <is>
          <t>296 GTB</t>
        </is>
      </c>
      <c r="I9630" s="8" t="inlineStr">
        <is>
          <t>Z1Z47D3UDG88KKW1Z</t>
        </is>
      </c>
      <c r="J9630" s="8" t="inlineStr">
        <is>
          <t>03 - Supercar</t>
        </is>
      </c>
      <c r="K9630" s="12" t="n">
        <v>1950000</v>
      </c>
      <c r="L9630" s="8" t="inlineStr">
        <is>
          <t>New York</t>
        </is>
      </c>
      <c r="M9630" s="13" t="n">
        <v>37675.47</v>
      </c>
      <c r="N9630" s="13" t="n"/>
      <c r="O9630" s="8" t="inlineStr">
        <is>
          <t>3 + at-fault claims - 5 yrs</t>
        </is>
      </c>
    </row>
    <row r="9631">
      <c r="A9631" s="8" t="inlineStr">
        <is>
          <t>67506113-6c28-53fe-bfe5-3a4802703ac6</t>
        </is>
      </c>
      <c r="B9631" s="9" t="inlineStr">
        <is>
          <t>2026-07</t>
        </is>
      </c>
      <c r="C9631" s="10" t="n"/>
      <c r="D9631" s="9" t="inlineStr">
        <is>
          <t>Declined</t>
        </is>
      </c>
      <c r="E9631" s="8" t="inlineStr">
        <is>
          <t>Aurelio Kingsford</t>
        </is>
      </c>
      <c r="F9631" s="11" t="n">
        <v>2015</v>
      </c>
      <c r="G9631" s="8" t="inlineStr">
        <is>
          <t>Bentley</t>
        </is>
      </c>
      <c r="H9631" s="8" t="inlineStr">
        <is>
          <t>Continental GT</t>
        </is>
      </c>
      <c r="I9631" s="8" t="inlineStr">
        <is>
          <t>RZWS5AAVBRBNZNAUT</t>
        </is>
      </c>
      <c r="J9631" s="8" t="inlineStr">
        <is>
          <t>02 - Sports / GT</t>
        </is>
      </c>
      <c r="K9631" s="12" t="n">
        <v>380000</v>
      </c>
      <c r="L9631" s="8" t="inlineStr">
        <is>
          <t>Wyoming</t>
        </is>
      </c>
      <c r="M9631" s="13" t="n">
        <v>5753.77</v>
      </c>
      <c r="N9631" s="13" t="n"/>
      <c r="O9631" s="8" t="inlineStr">
        <is>
          <t>3 + at-fault claims - 5 yrs</t>
        </is>
      </c>
    </row>
    <row r="9632">
      <c r="A9632" s="8" t="inlineStr">
        <is>
          <t>67988d4e-6c1a-501f-94d8-739b6e4c6fe7</t>
        </is>
      </c>
      <c r="B9632" s="9" t="inlineStr">
        <is>
          <t>2026-07</t>
        </is>
      </c>
      <c r="C9632" s="10" t="n"/>
      <c r="D9632" s="9" t="inlineStr">
        <is>
          <t>Declined</t>
        </is>
      </c>
      <c r="E9632" s="8" t="inlineStr">
        <is>
          <t>Saoirse Harrington</t>
        </is>
      </c>
      <c r="F9632" s="11" t="n">
        <v>1955</v>
      </c>
      <c r="G9632" s="8" t="inlineStr">
        <is>
          <t>Ferrari</t>
        </is>
      </c>
      <c r="H9632" s="8" t="inlineStr">
        <is>
          <t>SF90 Stradale</t>
        </is>
      </c>
      <c r="I9632" s="8" t="inlineStr">
        <is>
          <t>CGCRDG354659D6E15</t>
        </is>
      </c>
      <c r="J9632" s="8" t="inlineStr">
        <is>
          <t>03 - Supercar</t>
        </is>
      </c>
      <c r="K9632" s="12" t="n">
        <v>555000</v>
      </c>
      <c r="L9632" s="8" t="inlineStr">
        <is>
          <t>Arizona</t>
        </is>
      </c>
      <c r="M9632" s="13" t="n">
        <v>10047.59</v>
      </c>
      <c r="N9632" s="13" t="n"/>
      <c r="O9632" s="8" t="inlineStr">
        <is>
          <t>3 + at-fault claims - 5 yrs</t>
        </is>
      </c>
    </row>
    <row r="9633">
      <c r="A9633" s="8" t="inlineStr">
        <is>
          <t>67d5978a-791f-51d9-8de8-9a9e8dcb99f7</t>
        </is>
      </c>
      <c r="B9633" s="9" t="inlineStr">
        <is>
          <t>2026-07</t>
        </is>
      </c>
      <c r="C9633" s="10" t="n"/>
      <c r="D9633" s="9" t="inlineStr">
        <is>
          <t>Declined</t>
        </is>
      </c>
      <c r="E9633" s="8" t="inlineStr">
        <is>
          <t>Ramona Thistlewood</t>
        </is>
      </c>
      <c r="F9633" s="11" t="n">
        <v>1974</v>
      </c>
      <c r="G9633" s="8" t="inlineStr">
        <is>
          <t>Aston Martin</t>
        </is>
      </c>
      <c r="H9633" s="8" t="inlineStr">
        <is>
          <t>DB5</t>
        </is>
      </c>
      <c r="I9633" s="8" t="inlineStr">
        <is>
          <t>09CYHHWFH1MUX0KNJ</t>
        </is>
      </c>
      <c r="J9633" s="8" t="inlineStr">
        <is>
          <t>07 - Post-War Classic (1946-1972)</t>
        </is>
      </c>
      <c r="K9633" s="12" t="n">
        <v>1565000</v>
      </c>
      <c r="L9633" s="8" t="inlineStr">
        <is>
          <t>Pennsylvania</t>
        </is>
      </c>
      <c r="M9633" s="13" t="n">
        <v>11220.75</v>
      </c>
      <c r="N9633" s="13" t="n"/>
      <c r="O9633" s="8" t="inlineStr">
        <is>
          <t>3 + at-fault claims - 5 yrs</t>
        </is>
      </c>
    </row>
    <row r="9634">
      <c r="A9634" s="8" t="inlineStr">
        <is>
          <t>6809dd8d-ccdd-5e2f-b13a-3b79cc49c98e</t>
        </is>
      </c>
      <c r="B9634" s="9" t="inlineStr">
        <is>
          <t>2026-07</t>
        </is>
      </c>
      <c r="C9634" s="10" t="n"/>
      <c r="D9634" s="9" t="inlineStr">
        <is>
          <t>Declined</t>
        </is>
      </c>
      <c r="E9634" s="8" t="inlineStr">
        <is>
          <t>Fitzgerald Pennington</t>
        </is>
      </c>
      <c r="F9634" s="11" t="n">
        <v>1956</v>
      </c>
      <c r="G9634" s="8" t="inlineStr">
        <is>
          <t>BMW</t>
        </is>
      </c>
      <c r="H9634" s="8" t="inlineStr">
        <is>
          <t>M8 Competition</t>
        </is>
      </c>
      <c r="I9634" s="8" t="inlineStr">
        <is>
          <t>627PZJJYUGAJHD171</t>
        </is>
      </c>
      <c r="J9634" s="8" t="inlineStr">
        <is>
          <t>02 - Sports / GT</t>
        </is>
      </c>
      <c r="K9634" s="12" t="n">
        <v>1805000</v>
      </c>
      <c r="L9634" s="8" t="inlineStr">
        <is>
          <t>Florida</t>
        </is>
      </c>
      <c r="M9634" s="13" t="n">
        <v>26598.21</v>
      </c>
      <c r="N9634" s="13" t="n"/>
      <c r="O9634" s="8" t="inlineStr">
        <is>
          <t>3 + at-fault claims - 5 yrs</t>
        </is>
      </c>
    </row>
    <row r="9635">
      <c r="A9635" s="8" t="inlineStr">
        <is>
          <t>6899e8f1-4828-5a1a-96ae-119b27f30cc6</t>
        </is>
      </c>
      <c r="B9635" s="9" t="inlineStr">
        <is>
          <t>2026-07</t>
        </is>
      </c>
      <c r="C9635" s="10" t="n"/>
      <c r="D9635" s="9" t="inlineStr">
        <is>
          <t>Referred</t>
        </is>
      </c>
      <c r="E9635" s="8" t="inlineStr">
        <is>
          <t>Ingrid Harrington</t>
        </is>
      </c>
      <c r="F9635" s="11" t="n">
        <v>1959</v>
      </c>
      <c r="G9635" s="8" t="inlineStr">
        <is>
          <t>Ferrari</t>
        </is>
      </c>
      <c r="H9635" s="8" t="inlineStr">
        <is>
          <t>296 GTB</t>
        </is>
      </c>
      <c r="I9635" s="8" t="inlineStr">
        <is>
          <t>Z82P7G98TVXLFB8DE</t>
        </is>
      </c>
      <c r="J9635" s="8" t="inlineStr">
        <is>
          <t>03 - Supercar</t>
        </is>
      </c>
      <c r="K9635" s="12" t="n">
        <v>335000</v>
      </c>
      <c r="L9635" s="8" t="inlineStr">
        <is>
          <t>Illinois</t>
        </is>
      </c>
      <c r="M9635" s="13" t="n">
        <v>9885.66</v>
      </c>
      <c r="N9635" s="13" t="n"/>
      <c r="O9635" s="8" t="inlineStr">
        <is>
          <t>2 at-fault claims - 5 yrs</t>
        </is>
      </c>
    </row>
    <row r="9636">
      <c r="A9636" s="8" t="inlineStr">
        <is>
          <t>68eabb52-29fc-5a2a-b03c-56e88de67805</t>
        </is>
      </c>
      <c r="B9636" s="9" t="inlineStr">
        <is>
          <t>2026-07</t>
        </is>
      </c>
      <c r="C9636" s="10" t="n"/>
      <c r="D9636" s="9" t="inlineStr">
        <is>
          <t>Referred</t>
        </is>
      </c>
      <c r="E9636" s="8" t="inlineStr">
        <is>
          <t>Mireille Vasquez</t>
        </is>
      </c>
      <c r="F9636" s="11" t="n">
        <v>2024</v>
      </c>
      <c r="G9636" s="8" t="inlineStr">
        <is>
          <t>Mercedes-Benz</t>
        </is>
      </c>
      <c r="H9636" s="8" t="inlineStr">
        <is>
          <t>AMG GT</t>
        </is>
      </c>
      <c r="I9636" s="8" t="inlineStr">
        <is>
          <t>N15VZK87KNLNN3Y6A</t>
        </is>
      </c>
      <c r="J9636" s="8" t="inlineStr">
        <is>
          <t>02 - Sports / GT</t>
        </is>
      </c>
      <c r="K9636" s="12" t="n">
        <v>275000</v>
      </c>
      <c r="L9636" s="8" t="inlineStr">
        <is>
          <t>Indiana</t>
        </is>
      </c>
      <c r="M9636" s="13" t="n">
        <v>4786.56</v>
      </c>
      <c r="N9636" s="13" t="n"/>
      <c r="O9636" s="8" t="inlineStr">
        <is>
          <t>Prior carrier non-renewal / cancellation</t>
        </is>
      </c>
    </row>
    <row r="9637">
      <c r="A9637" s="8" t="inlineStr">
        <is>
          <t>69f97604-8ae4-5044-a739-6b3d07521b6d</t>
        </is>
      </c>
      <c r="B9637" s="9" t="inlineStr">
        <is>
          <t>2026-07</t>
        </is>
      </c>
      <c r="C9637" s="10" t="n"/>
      <c r="D9637" s="9" t="inlineStr">
        <is>
          <t>Declined</t>
        </is>
      </c>
      <c r="E9637" s="8" t="inlineStr">
        <is>
          <t>Fitzgerald Harrington</t>
        </is>
      </c>
      <c r="F9637" s="11" t="n">
        <v>1996</v>
      </c>
      <c r="G9637" s="8" t="inlineStr">
        <is>
          <t>Mercedes-Benz</t>
        </is>
      </c>
      <c r="H9637" s="8" t="inlineStr">
        <is>
          <t>AMG GT</t>
        </is>
      </c>
      <c r="I9637" s="8" t="inlineStr">
        <is>
          <t>UNZZBKJKZDFPXBZCD</t>
        </is>
      </c>
      <c r="J9637" s="8" t="inlineStr">
        <is>
          <t>02 - Sports / GT</t>
        </is>
      </c>
      <c r="K9637" s="12" t="n">
        <v>180000</v>
      </c>
      <c r="L9637" s="8" t="inlineStr">
        <is>
          <t>California</t>
        </is>
      </c>
      <c r="M9637" s="13" t="n">
        <v>4218.11</v>
      </c>
      <c r="N9637" s="13" t="n"/>
      <c r="O9637" s="8" t="inlineStr">
        <is>
          <t>3 + at-fault claims - 5 yrs</t>
        </is>
      </c>
    </row>
    <row r="9638">
      <c r="A9638" s="8" t="inlineStr">
        <is>
          <t>6a63a7c6-2994-5fc8-92a3-2a399c1f22a8</t>
        </is>
      </c>
      <c r="B9638" s="9" t="inlineStr">
        <is>
          <t>2026-07</t>
        </is>
      </c>
      <c r="C9638" s="10" t="n"/>
      <c r="D9638" s="9" t="inlineStr">
        <is>
          <t>Referred</t>
        </is>
      </c>
      <c r="E9638" s="8" t="inlineStr">
        <is>
          <t>Horace Ashcombe</t>
        </is>
      </c>
      <c r="F9638" s="11" t="n">
        <v>1968</v>
      </c>
      <c r="G9638" s="8" t="inlineStr">
        <is>
          <t>Mercedes-Benz</t>
        </is>
      </c>
      <c r="H9638" s="8" t="inlineStr">
        <is>
          <t>AMG GT</t>
        </is>
      </c>
      <c r="I9638" s="8" t="inlineStr">
        <is>
          <t>0PPMRCY36NHX3FBNE</t>
        </is>
      </c>
      <c r="J9638" s="8" t="inlineStr">
        <is>
          <t>02 - Sports / GT</t>
        </is>
      </c>
      <c r="K9638" s="12" t="n">
        <v>410000</v>
      </c>
      <c r="L9638" s="8" t="inlineStr">
        <is>
          <t>California</t>
        </is>
      </c>
      <c r="M9638" s="13" t="n">
        <v>7832.55</v>
      </c>
      <c r="N9638" s="13" t="n"/>
      <c r="O9638" s="8" t="inlineStr">
        <is>
          <t>Prior carrier non-renewal / cancellation</t>
        </is>
      </c>
    </row>
    <row r="9639">
      <c r="A9639" s="8" t="inlineStr">
        <is>
          <t>6a7d9475-d56c-57d9-a3f1-7df3d8afd816</t>
        </is>
      </c>
      <c r="B9639" s="9" t="inlineStr">
        <is>
          <t>2026-07</t>
        </is>
      </c>
      <c r="C9639" s="10" t="n"/>
      <c r="D9639" s="9" t="inlineStr">
        <is>
          <t>Declined</t>
        </is>
      </c>
      <c r="E9639" s="8" t="inlineStr">
        <is>
          <t>Thaddeus Bellandi</t>
        </is>
      </c>
      <c r="F9639" s="11" t="n">
        <v>2004</v>
      </c>
      <c r="G9639" s="8" t="inlineStr">
        <is>
          <t>Porsche</t>
        </is>
      </c>
      <c r="H9639" s="8" t="inlineStr">
        <is>
          <t>911 Turbo S</t>
        </is>
      </c>
      <c r="I9639" s="8" t="inlineStr">
        <is>
          <t>7EF7K8M294JYA54YR</t>
        </is>
      </c>
      <c r="J9639" s="8" t="inlineStr">
        <is>
          <t>02 - Sports / GT</t>
        </is>
      </c>
      <c r="K9639" s="12" t="n">
        <v>600000</v>
      </c>
      <c r="L9639" s="8" t="inlineStr">
        <is>
          <t>Rhode Island</t>
        </is>
      </c>
      <c r="M9639" s="13" t="n">
        <v>10081.13</v>
      </c>
      <c r="N9639" s="13" t="n"/>
      <c r="O9639" s="8" t="inlineStr">
        <is>
          <t>3 + at-fault claims - 5 yrs</t>
        </is>
      </c>
    </row>
    <row r="9640">
      <c r="A9640" s="8" t="inlineStr">
        <is>
          <t>6acc0df0-efd1-560e-9fa6-0a7d9120c651</t>
        </is>
      </c>
      <c r="B9640" s="9" t="inlineStr">
        <is>
          <t>2026-07</t>
        </is>
      </c>
      <c r="C9640" s="10" t="n"/>
      <c r="D9640" s="9" t="inlineStr">
        <is>
          <t>Declined</t>
        </is>
      </c>
      <c r="E9640" s="8" t="inlineStr">
        <is>
          <t>Wilhelmina Pennington</t>
        </is>
      </c>
      <c r="F9640" s="11" t="n">
        <v>2024</v>
      </c>
      <c r="G9640" s="8" t="inlineStr">
        <is>
          <t>Icon</t>
        </is>
      </c>
      <c r="H9640" s="8" t="inlineStr">
        <is>
          <t>Derelict</t>
        </is>
      </c>
      <c r="I9640" s="8" t="inlineStr">
        <is>
          <t>G47BNGK3H6PLPTLFW</t>
        </is>
      </c>
      <c r="J9640" s="8" t="inlineStr">
        <is>
          <t>11 - Restomod / Coachbuilt / Bespoke</t>
        </is>
      </c>
      <c r="K9640" s="12" t="n">
        <v>1130000</v>
      </c>
      <c r="L9640" s="8" t="inlineStr">
        <is>
          <t>Washington</t>
        </is>
      </c>
      <c r="M9640" s="13" t="n">
        <v>13918.19</v>
      </c>
      <c r="N9640" s="13" t="n"/>
      <c r="O9640" s="8" t="inlineStr">
        <is>
          <t>3 + at-fault claims - 5 yrs</t>
        </is>
      </c>
    </row>
    <row r="9641">
      <c r="A9641" s="8" t="inlineStr">
        <is>
          <t>6c0655ee-6924-51ee-879c-890fb6bc4259</t>
        </is>
      </c>
      <c r="B9641" s="9" t="inlineStr">
        <is>
          <t>2026-07</t>
        </is>
      </c>
      <c r="C9641" s="10" t="n"/>
      <c r="D9641" s="9" t="inlineStr">
        <is>
          <t>Referred</t>
        </is>
      </c>
      <c r="E9641" s="8" t="inlineStr">
        <is>
          <t>Aurelio Larsson</t>
        </is>
      </c>
      <c r="F9641" s="11" t="n">
        <v>1978</v>
      </c>
      <c r="G9641" s="8" t="inlineStr">
        <is>
          <t>BMW</t>
        </is>
      </c>
      <c r="H9641" s="8" t="inlineStr">
        <is>
          <t>M8 Competition</t>
        </is>
      </c>
      <c r="I9641" s="8" t="inlineStr">
        <is>
          <t>F9JBWK9TNCLHEEAWX</t>
        </is>
      </c>
      <c r="J9641" s="8" t="inlineStr">
        <is>
          <t>02 - Sports / GT</t>
        </is>
      </c>
      <c r="K9641" s="12" t="n">
        <v>375000</v>
      </c>
      <c r="L9641" s="8" t="inlineStr">
        <is>
          <t>Wyoming</t>
        </is>
      </c>
      <c r="M9641" s="13" t="n">
        <v>5678.07</v>
      </c>
      <c r="N9641" s="13" t="n"/>
      <c r="O9641" s="8" t="inlineStr">
        <is>
          <t>2 at-fault claims - 5 yrs</t>
        </is>
      </c>
    </row>
    <row r="9642">
      <c r="A9642" s="8" t="inlineStr">
        <is>
          <t>6d44f54a-b8ed-5ed4-86cc-c14e2e0163aa</t>
        </is>
      </c>
      <c r="B9642" s="9" t="inlineStr">
        <is>
          <t>2026-07</t>
        </is>
      </c>
      <c r="C9642" s="10" t="n"/>
      <c r="D9642" s="9" t="inlineStr">
        <is>
          <t>Referred</t>
        </is>
      </c>
      <c r="E9642" s="8" t="inlineStr">
        <is>
          <t>Marisol Underwood</t>
        </is>
      </c>
      <c r="F9642" s="11" t="n">
        <v>1985</v>
      </c>
      <c r="G9642" s="8" t="inlineStr">
        <is>
          <t>Aston Martin</t>
        </is>
      </c>
      <c r="H9642" s="8" t="inlineStr">
        <is>
          <t>DB5</t>
        </is>
      </c>
      <c r="I9642" s="8" t="inlineStr">
        <is>
          <t>FHPZMMVJSNLN49KW0</t>
        </is>
      </c>
      <c r="J9642" s="8" t="inlineStr">
        <is>
          <t>07 - Post-War Classic (1946-1972)</t>
        </is>
      </c>
      <c r="K9642" s="12" t="n">
        <v>1865000</v>
      </c>
      <c r="L9642" s="8" t="inlineStr">
        <is>
          <t>Pennsylvania</t>
        </is>
      </c>
      <c r="M9642" s="13" t="n">
        <v>13371.7</v>
      </c>
      <c r="N9642" s="13" t="n"/>
      <c r="O9642" s="8" t="inlineStr">
        <is>
          <t>2 at-fault claims - 5 yrs</t>
        </is>
      </c>
    </row>
    <row r="9643">
      <c r="A9643" s="8" t="inlineStr">
        <is>
          <t>6f2cd56f-8a3e-51ec-ad21-9b391d5a2c56</t>
        </is>
      </c>
      <c r="B9643" s="9" t="inlineStr">
        <is>
          <t>2026-07</t>
        </is>
      </c>
      <c r="C9643" s="10" t="n"/>
      <c r="D9643" s="9" t="inlineStr">
        <is>
          <t>Declined</t>
        </is>
      </c>
      <c r="E9643" s="8" t="inlineStr">
        <is>
          <t>Fenwick Okonkwo</t>
        </is>
      </c>
      <c r="F9643" s="11" t="n">
        <v>2017</v>
      </c>
      <c r="G9643" s="8" t="inlineStr">
        <is>
          <t>Jaguar</t>
        </is>
      </c>
      <c r="H9643" s="8" t="inlineStr">
        <is>
          <t>E-Type Series 1</t>
        </is>
      </c>
      <c r="I9643" s="8" t="inlineStr">
        <is>
          <t>FN73ZJLF2FL165P3T</t>
        </is>
      </c>
      <c r="J9643" s="8" t="inlineStr">
        <is>
          <t>07 - Post-War Classic (1946-1972)</t>
        </is>
      </c>
      <c r="K9643" s="12" t="n">
        <v>840000</v>
      </c>
      <c r="L9643" s="8" t="inlineStr">
        <is>
          <t>Illinois</t>
        </is>
      </c>
      <c r="M9643" s="13" t="n">
        <v>9268.530000000001</v>
      </c>
      <c r="N9643" s="13" t="n"/>
      <c r="O9643" s="8" t="inlineStr">
        <is>
          <t>3 + at-fault claims - 5 yrs</t>
        </is>
      </c>
    </row>
    <row r="9644">
      <c r="A9644" s="8" t="inlineStr">
        <is>
          <t>71cea6e1-aaf2-58be-961f-06d47f442459</t>
        </is>
      </c>
      <c r="B9644" s="9" t="inlineStr">
        <is>
          <t>2026-07</t>
        </is>
      </c>
      <c r="C9644" s="10" t="n"/>
      <c r="D9644" s="9" t="inlineStr">
        <is>
          <t>Declined</t>
        </is>
      </c>
      <c r="E9644" s="8" t="inlineStr">
        <is>
          <t>Ingrid Delacroix</t>
        </is>
      </c>
      <c r="F9644" s="11" t="n">
        <v>1963</v>
      </c>
      <c r="G9644" s="8" t="inlineStr">
        <is>
          <t>Maserati</t>
        </is>
      </c>
      <c r="H9644" s="8" t="inlineStr">
        <is>
          <t>GranTurismo</t>
        </is>
      </c>
      <c r="I9644" s="8" t="inlineStr">
        <is>
          <t>LKZRLKN2CAJ1BLBFN</t>
        </is>
      </c>
      <c r="J9644" s="8" t="inlineStr">
        <is>
          <t>02 - Sports / GT</t>
        </is>
      </c>
      <c r="K9644" s="12" t="n">
        <v>875000</v>
      </c>
      <c r="L9644" s="8" t="inlineStr">
        <is>
          <t>New York</t>
        </is>
      </c>
      <c r="M9644" s="13" t="n">
        <v>13735.85</v>
      </c>
      <c r="N9644" s="13" t="n"/>
      <c r="O9644" s="8" t="inlineStr">
        <is>
          <t>3 + at-fault claims - 5 yrs</t>
        </is>
      </c>
    </row>
    <row r="9645">
      <c r="A9645" s="8" t="inlineStr">
        <is>
          <t>72d824cd-f6ed-5ef5-9d3b-8375d0744ca0</t>
        </is>
      </c>
      <c r="B9645" s="9" t="inlineStr">
        <is>
          <t>2026-07</t>
        </is>
      </c>
      <c r="C9645" s="10" t="n"/>
      <c r="D9645" s="9" t="inlineStr">
        <is>
          <t>Referred</t>
        </is>
      </c>
      <c r="E9645" s="8" t="inlineStr">
        <is>
          <t>Desmond Okonkwo</t>
        </is>
      </c>
      <c r="F9645" s="11" t="n">
        <v>1990</v>
      </c>
      <c r="G9645" s="8" t="inlineStr">
        <is>
          <t>Mercedes-Benz</t>
        </is>
      </c>
      <c r="H9645" s="8" t="inlineStr">
        <is>
          <t>AMG GT</t>
        </is>
      </c>
      <c r="I9645" s="8" t="inlineStr">
        <is>
          <t>SKTT0JHHTDPWRZS9J</t>
        </is>
      </c>
      <c r="J9645" s="8" t="inlineStr">
        <is>
          <t>02 - Sports / GT</t>
        </is>
      </c>
      <c r="K9645" s="12" t="n">
        <v>640000</v>
      </c>
      <c r="L9645" s="8" t="inlineStr">
        <is>
          <t>Colorado</t>
        </is>
      </c>
      <c r="M9645" s="13" t="n">
        <v>8633.959999999999</v>
      </c>
      <c r="N9645" s="13" t="n"/>
      <c r="O9645" s="8" t="inlineStr">
        <is>
          <t>2 at-fault claims - 5 yrs</t>
        </is>
      </c>
    </row>
    <row r="9646">
      <c r="A9646" s="8" t="inlineStr">
        <is>
          <t>73d46735-924b-5a63-921d-c8bcdf183c02</t>
        </is>
      </c>
      <c r="B9646" s="9" t="inlineStr">
        <is>
          <t>2026-07</t>
        </is>
      </c>
      <c r="C9646" s="10" t="n"/>
      <c r="D9646" s="9" t="inlineStr">
        <is>
          <t>Declined</t>
        </is>
      </c>
      <c r="E9646" s="8" t="inlineStr">
        <is>
          <t>Fitzgerald Kingsford</t>
        </is>
      </c>
      <c r="F9646" s="11" t="n">
        <v>2017</v>
      </c>
      <c r="G9646" s="8" t="inlineStr">
        <is>
          <t>Bentley</t>
        </is>
      </c>
      <c r="H9646" s="8" t="inlineStr">
        <is>
          <t>4.5 Litre</t>
        </is>
      </c>
      <c r="I9646" s="8" t="inlineStr">
        <is>
          <t>5TZPAVS9AH0PNK1VK</t>
        </is>
      </c>
      <c r="J9646" s="8" t="inlineStr">
        <is>
          <t>06 - Vintage Pre-War (pre-1946)</t>
        </is>
      </c>
      <c r="K9646" s="12" t="n">
        <v>675000</v>
      </c>
      <c r="L9646" s="8" t="inlineStr">
        <is>
          <t>Florida</t>
        </is>
      </c>
      <c r="M9646" s="13" t="n">
        <v>6872.26</v>
      </c>
      <c r="N9646" s="13" t="n"/>
      <c r="O9646" s="8" t="inlineStr">
        <is>
          <t>3 + at-fault claims - 5 yrs</t>
        </is>
      </c>
    </row>
    <row r="9647">
      <c r="A9647" s="8" t="inlineStr">
        <is>
          <t>75fec622-9674-5af9-a59d-e62c7b5841d1</t>
        </is>
      </c>
      <c r="B9647" s="9" t="inlineStr">
        <is>
          <t>2026-07</t>
        </is>
      </c>
      <c r="C9647" s="10" t="n"/>
      <c r="D9647" s="9" t="inlineStr">
        <is>
          <t>Declined</t>
        </is>
      </c>
      <c r="E9647" s="8" t="inlineStr">
        <is>
          <t>Noor Blackwood</t>
        </is>
      </c>
      <c r="F9647" s="11" t="n">
        <v>2004</v>
      </c>
      <c r="G9647" s="8" t="inlineStr">
        <is>
          <t>Aston Martin</t>
        </is>
      </c>
      <c r="H9647" s="8" t="inlineStr">
        <is>
          <t>DB5</t>
        </is>
      </c>
      <c r="I9647" s="8" t="inlineStr">
        <is>
          <t>E1DTLYWLV0BV9Z2PG</t>
        </is>
      </c>
      <c r="J9647" s="8" t="inlineStr">
        <is>
          <t>07 - Post-War Classic (1946-1972)</t>
        </is>
      </c>
      <c r="K9647" s="12" t="n">
        <v>290000</v>
      </c>
      <c r="L9647" s="8" t="inlineStr">
        <is>
          <t>Virginia</t>
        </is>
      </c>
      <c r="M9647" s="13" t="n">
        <v>2862.79</v>
      </c>
      <c r="N9647" s="13" t="n"/>
      <c r="O9647" s="8" t="inlineStr">
        <is>
          <t>3 + at-fault claims - 5 yrs</t>
        </is>
      </c>
    </row>
    <row r="9648">
      <c r="A9648" s="8" t="inlineStr">
        <is>
          <t>7758942c-6067-54d3-aa88-d68a5e676889</t>
        </is>
      </c>
      <c r="B9648" s="9" t="inlineStr">
        <is>
          <t>2026-07</t>
        </is>
      </c>
      <c r="C9648" s="10" t="n"/>
      <c r="D9648" s="9" t="inlineStr">
        <is>
          <t>Declined</t>
        </is>
      </c>
      <c r="E9648" s="8" t="inlineStr">
        <is>
          <t>Lorenzo Okonkwo</t>
        </is>
      </c>
      <c r="F9648" s="11" t="n">
        <v>1973</v>
      </c>
      <c r="G9648" s="8" t="inlineStr">
        <is>
          <t>Mercedes-Benz</t>
        </is>
      </c>
      <c r="H9648" s="8" t="inlineStr">
        <is>
          <t>AMG GT</t>
        </is>
      </c>
      <c r="I9648" s="8" t="inlineStr">
        <is>
          <t>BMWD9S03TMPPA7HAE</t>
        </is>
      </c>
      <c r="J9648" s="8" t="inlineStr">
        <is>
          <t>02 - Sports / GT</t>
        </is>
      </c>
      <c r="K9648" s="12" t="n">
        <v>525000</v>
      </c>
      <c r="L9648" s="8" t="inlineStr">
        <is>
          <t>Pennsylvania</t>
        </is>
      </c>
      <c r="M9648" s="13" t="n">
        <v>6438.68</v>
      </c>
      <c r="N9648" s="13" t="n"/>
      <c r="O9648" s="8" t="inlineStr">
        <is>
          <t>3 + at-fault claims - 5 yrs</t>
        </is>
      </c>
    </row>
    <row r="9649">
      <c r="A9649" s="8" t="inlineStr">
        <is>
          <t>77c97f42-e349-5f85-9ce4-708f473812ac</t>
        </is>
      </c>
      <c r="B9649" s="9" t="inlineStr">
        <is>
          <t>2026-07</t>
        </is>
      </c>
      <c r="C9649" s="10" t="n"/>
      <c r="D9649" s="9" t="inlineStr">
        <is>
          <t>Declined</t>
        </is>
      </c>
      <c r="E9649" s="8" t="inlineStr">
        <is>
          <t>Anouk Vandermeer</t>
        </is>
      </c>
      <c r="F9649" s="11" t="n">
        <v>2011</v>
      </c>
      <c r="G9649" s="8" t="inlineStr">
        <is>
          <t>Bentley</t>
        </is>
      </c>
      <c r="H9649" s="8" t="inlineStr">
        <is>
          <t>Continental GT</t>
        </is>
      </c>
      <c r="I9649" s="8" t="inlineStr">
        <is>
          <t>7CX0S2PUUUEC5CZV7</t>
        </is>
      </c>
      <c r="J9649" s="8" t="inlineStr">
        <is>
          <t>02 - Sports / GT</t>
        </is>
      </c>
      <c r="K9649" s="12" t="n">
        <v>590000</v>
      </c>
      <c r="L9649" s="8" t="inlineStr">
        <is>
          <t>Utah</t>
        </is>
      </c>
      <c r="M9649" s="13" t="n">
        <v>9768.4</v>
      </c>
      <c r="N9649" s="13" t="n"/>
      <c r="O9649" s="8" t="inlineStr">
        <is>
          <t>3 + at-fault claims - 5 yrs</t>
        </is>
      </c>
    </row>
    <row r="9650">
      <c r="A9650" s="8" t="inlineStr">
        <is>
          <t>7a8705e4-7614-5e64-984f-338d5b78b754</t>
        </is>
      </c>
      <c r="B9650" s="9" t="inlineStr">
        <is>
          <t>2026-07</t>
        </is>
      </c>
      <c r="C9650" s="10" t="n"/>
      <c r="D9650" s="9" t="inlineStr">
        <is>
          <t>Referred</t>
        </is>
      </c>
      <c r="E9650" s="8" t="inlineStr">
        <is>
          <t>Ottilie Nakashima</t>
        </is>
      </c>
      <c r="F9650" s="11" t="n">
        <v>2017</v>
      </c>
      <c r="G9650" s="8" t="inlineStr">
        <is>
          <t>Aston Martin</t>
        </is>
      </c>
      <c r="H9650" s="8" t="inlineStr">
        <is>
          <t>DB5</t>
        </is>
      </c>
      <c r="I9650" s="8" t="inlineStr">
        <is>
          <t>F1W8RUFLFEY4C6ETW</t>
        </is>
      </c>
      <c r="J9650" s="8" t="inlineStr">
        <is>
          <t>07 - Post-War Classic (1946-1972)</t>
        </is>
      </c>
      <c r="K9650" s="12" t="n">
        <v>460000</v>
      </c>
      <c r="L9650" s="8" t="inlineStr">
        <is>
          <t>New Jersey</t>
        </is>
      </c>
      <c r="M9650" s="13" t="n">
        <v>3791.09</v>
      </c>
      <c r="N9650" s="13" t="n"/>
      <c r="O9650" s="8" t="inlineStr">
        <is>
          <t>1 at-fault claim over $100k</t>
        </is>
      </c>
    </row>
    <row r="9651">
      <c r="A9651" s="8" t="inlineStr">
        <is>
          <t>7db8cf65-bdd9-50f9-b1c1-19ad279a73e3</t>
        </is>
      </c>
      <c r="B9651" s="9" t="inlineStr">
        <is>
          <t>2026-07</t>
        </is>
      </c>
      <c r="C9651" s="10" t="n"/>
      <c r="D9651" s="9" t="inlineStr">
        <is>
          <t>Declined</t>
        </is>
      </c>
      <c r="E9651" s="8" t="inlineStr">
        <is>
          <t>Ramona Larsson</t>
        </is>
      </c>
      <c r="F9651" s="11" t="n">
        <v>1970</v>
      </c>
      <c r="G9651" s="8" t="inlineStr">
        <is>
          <t>Aston Martin</t>
        </is>
      </c>
      <c r="H9651" s="8" t="inlineStr">
        <is>
          <t>DB5</t>
        </is>
      </c>
      <c r="I9651" s="8" t="inlineStr">
        <is>
          <t>61VERAM2UKNEK63LT</t>
        </is>
      </c>
      <c r="J9651" s="8" t="inlineStr">
        <is>
          <t>07 - Post-War Classic (1946-1972)</t>
        </is>
      </c>
      <c r="K9651" s="12" t="n">
        <v>1070000</v>
      </c>
      <c r="L9651" s="8" t="inlineStr">
        <is>
          <t>Connecticut</t>
        </is>
      </c>
      <c r="M9651" s="13" t="n">
        <v>8592.299999999999</v>
      </c>
      <c r="N9651" s="13" t="n"/>
      <c r="O9651" s="8" t="inlineStr">
        <is>
          <t>3 + at-fault claims - 5 yrs</t>
        </is>
      </c>
    </row>
    <row r="9652">
      <c r="A9652" s="8" t="inlineStr">
        <is>
          <t>7f93902d-075f-562e-b944-f8c2b6f39e14</t>
        </is>
      </c>
      <c r="B9652" s="9" t="inlineStr">
        <is>
          <t>2026-07</t>
        </is>
      </c>
      <c r="C9652" s="10" t="n"/>
      <c r="D9652" s="9" t="inlineStr">
        <is>
          <t>Declined</t>
        </is>
      </c>
      <c r="E9652" s="8" t="inlineStr">
        <is>
          <t>Desmond Farkas</t>
        </is>
      </c>
      <c r="F9652" s="11" t="n">
        <v>1963</v>
      </c>
      <c r="G9652" s="8" t="inlineStr">
        <is>
          <t>Porsche</t>
        </is>
      </c>
      <c r="H9652" s="8" t="inlineStr">
        <is>
          <t>911 Turbo S</t>
        </is>
      </c>
      <c r="I9652" s="8" t="inlineStr">
        <is>
          <t>AVCXUBS8SRU6ZP5VZ</t>
        </is>
      </c>
      <c r="J9652" s="8" t="inlineStr">
        <is>
          <t>02 - Sports / GT</t>
        </is>
      </c>
      <c r="K9652" s="12" t="n">
        <v>800000</v>
      </c>
      <c r="L9652" s="8" t="inlineStr">
        <is>
          <t>Alaska</t>
        </is>
      </c>
      <c r="M9652" s="13" t="n">
        <v>11184.91</v>
      </c>
      <c r="N9652" s="13" t="n"/>
      <c r="O9652" s="8" t="inlineStr">
        <is>
          <t>3 + at-fault claims - 5 yrs</t>
        </is>
      </c>
    </row>
    <row r="9653">
      <c r="A9653" s="8" t="inlineStr">
        <is>
          <t>80d56b2e-364e-52b9-8ca3-00de22733926</t>
        </is>
      </c>
      <c r="B9653" s="9" t="inlineStr">
        <is>
          <t>2026-07</t>
        </is>
      </c>
      <c r="C9653" s="10" t="n"/>
      <c r="D9653" s="9" t="inlineStr">
        <is>
          <t>Declined</t>
        </is>
      </c>
      <c r="E9653" s="8" t="inlineStr">
        <is>
          <t>Beatrix Nakashima</t>
        </is>
      </c>
      <c r="F9653" s="11" t="n">
        <v>1983</v>
      </c>
      <c r="G9653" s="8" t="inlineStr">
        <is>
          <t>Bentley</t>
        </is>
      </c>
      <c r="H9653" s="8" t="inlineStr">
        <is>
          <t>Continental GT</t>
        </is>
      </c>
      <c r="I9653" s="8" t="inlineStr">
        <is>
          <t>ZCD4GPVDR32XEYZ65</t>
        </is>
      </c>
      <c r="J9653" s="8" t="inlineStr">
        <is>
          <t>02 - Sports / GT</t>
        </is>
      </c>
      <c r="K9653" s="12" t="n">
        <v>545000</v>
      </c>
      <c r="L9653" s="8" t="inlineStr">
        <is>
          <t>Kentucky</t>
        </is>
      </c>
      <c r="M9653" s="13" t="n">
        <v>8956.51</v>
      </c>
      <c r="N9653" s="13" t="n"/>
      <c r="O9653" s="8" t="inlineStr">
        <is>
          <t>3 + at-fault claims - 5 yrs</t>
        </is>
      </c>
    </row>
    <row r="9654">
      <c r="A9654" s="8" t="inlineStr">
        <is>
          <t>812f1f52-bea3-5ee9-a667-98eadcf933a8</t>
        </is>
      </c>
      <c r="B9654" s="9" t="inlineStr">
        <is>
          <t>2026-07</t>
        </is>
      </c>
      <c r="C9654" s="10" t="n"/>
      <c r="D9654" s="9" t="inlineStr">
        <is>
          <t>Referred</t>
        </is>
      </c>
      <c r="E9654" s="8" t="inlineStr">
        <is>
          <t>Cassius Vasquez</t>
        </is>
      </c>
      <c r="F9654" s="11" t="n">
        <v>2014</v>
      </c>
      <c r="G9654" s="8" t="inlineStr">
        <is>
          <t>Aston Martin</t>
        </is>
      </c>
      <c r="H9654" s="8" t="inlineStr">
        <is>
          <t>DB12</t>
        </is>
      </c>
      <c r="I9654" s="8" t="inlineStr">
        <is>
          <t>2P7T10FW86LTV5NRG</t>
        </is>
      </c>
      <c r="J9654" s="8" t="inlineStr">
        <is>
          <t>02 - Sports / GT</t>
        </is>
      </c>
      <c r="K9654" s="12" t="n">
        <v>1040000</v>
      </c>
      <c r="L9654" s="8" t="inlineStr">
        <is>
          <t>Michigan</t>
        </is>
      </c>
      <c r="M9654" s="13" t="n">
        <v>16728.3</v>
      </c>
      <c r="N9654" s="13" t="n"/>
      <c r="O9654" s="8" t="inlineStr">
        <is>
          <t>1 theft / total loss claim</t>
        </is>
      </c>
    </row>
    <row r="9655">
      <c r="A9655" s="8" t="inlineStr">
        <is>
          <t>815723dd-4af8-55db-bc59-64b60a1dae9a</t>
        </is>
      </c>
      <c r="B9655" s="9" t="inlineStr">
        <is>
          <t>2026-07</t>
        </is>
      </c>
      <c r="C9655" s="10" t="n"/>
      <c r="D9655" s="9" t="inlineStr">
        <is>
          <t>Referred</t>
        </is>
      </c>
      <c r="E9655" s="8" t="inlineStr">
        <is>
          <t>Ramona Merriweather</t>
        </is>
      </c>
      <c r="F9655" s="11" t="n">
        <v>2016</v>
      </c>
      <c r="G9655" s="8" t="inlineStr">
        <is>
          <t>Ringbrothers</t>
        </is>
      </c>
      <c r="H9655" s="8" t="inlineStr">
        <is>
          <t>Mustang</t>
        </is>
      </c>
      <c r="I9655" s="8" t="inlineStr">
        <is>
          <t>S9R2A3ZP907XE788E</t>
        </is>
      </c>
      <c r="J9655" s="8" t="inlineStr">
        <is>
          <t>11 - Restomod / Coachbuilt / Bespoke</t>
        </is>
      </c>
      <c r="K9655" s="12" t="n">
        <v>1465000</v>
      </c>
      <c r="L9655" s="8" t="inlineStr">
        <is>
          <t>Colorado</t>
        </is>
      </c>
      <c r="M9655" s="13" t="n">
        <v>20675.85</v>
      </c>
      <c r="N9655" s="13" t="n"/>
      <c r="O9655" s="8" t="inlineStr">
        <is>
          <t>1 theft / total loss claim</t>
        </is>
      </c>
    </row>
    <row r="9656">
      <c r="A9656" s="8" t="inlineStr">
        <is>
          <t>83d1fe34-f267-53b0-b23d-ff629e096579</t>
        </is>
      </c>
      <c r="B9656" s="9" t="inlineStr">
        <is>
          <t>2026-07</t>
        </is>
      </c>
      <c r="C9656" s="10" t="n"/>
      <c r="D9656" s="9" t="inlineStr">
        <is>
          <t>Declined</t>
        </is>
      </c>
      <c r="E9656" s="8" t="inlineStr">
        <is>
          <t>Beatrix Farkas</t>
        </is>
      </c>
      <c r="F9656" s="11" t="n">
        <v>1957</v>
      </c>
      <c r="G9656" s="8" t="inlineStr">
        <is>
          <t>Ferrari</t>
        </is>
      </c>
      <c r="H9656" s="8" t="inlineStr">
        <is>
          <t>SF90 Stradale</t>
        </is>
      </c>
      <c r="I9656" s="8" t="inlineStr">
        <is>
          <t>C6K795APKL75AMJWG</t>
        </is>
      </c>
      <c r="J9656" s="8" t="inlineStr">
        <is>
          <t>03 - Supercar</t>
        </is>
      </c>
      <c r="K9656" s="12" t="n">
        <v>295000</v>
      </c>
      <c r="L9656" s="8" t="inlineStr">
        <is>
          <t>New Mexico</t>
        </is>
      </c>
      <c r="M9656" s="13" t="n">
        <v>8193.209999999999</v>
      </c>
      <c r="N9656" s="13" t="n"/>
      <c r="O9656" s="8" t="inlineStr">
        <is>
          <t>3 + at-fault claims - 5 yrs</t>
        </is>
      </c>
    </row>
    <row r="9657">
      <c r="A9657" s="8" t="inlineStr">
        <is>
          <t>855ba407-61ec-56a6-bdf3-69cf8a2f9fc7</t>
        </is>
      </c>
      <c r="B9657" s="9" t="inlineStr">
        <is>
          <t>2026-07</t>
        </is>
      </c>
      <c r="C9657" s="10" t="n"/>
      <c r="D9657" s="9" t="inlineStr">
        <is>
          <t>Referred</t>
        </is>
      </c>
      <c r="E9657" s="8" t="inlineStr">
        <is>
          <t>Fitzgerald Underwood</t>
        </is>
      </c>
      <c r="F9657" s="11" t="n">
        <v>2024</v>
      </c>
      <c r="G9657" s="8" t="inlineStr">
        <is>
          <t>Maserati</t>
        </is>
      </c>
      <c r="H9657" s="8" t="inlineStr">
        <is>
          <t>GranTurismo</t>
        </is>
      </c>
      <c r="I9657" s="8" t="inlineStr">
        <is>
          <t>5K6C1N7SZVBX6NMT0</t>
        </is>
      </c>
      <c r="J9657" s="8" t="inlineStr">
        <is>
          <t>02 - Sports / GT</t>
        </is>
      </c>
      <c r="K9657" s="12" t="n">
        <v>530000</v>
      </c>
      <c r="L9657" s="8" t="inlineStr">
        <is>
          <t>Kentucky</t>
        </is>
      </c>
      <c r="M9657" s="13" t="n">
        <v>8710</v>
      </c>
      <c r="N9657" s="13" t="n"/>
      <c r="O9657" s="8" t="inlineStr">
        <is>
          <t>1 at-fault claim over $100k</t>
        </is>
      </c>
    </row>
    <row r="9658">
      <c r="A9658" s="8" t="inlineStr">
        <is>
          <t>85a292e8-cad3-5339-bc78-e32c2d8266ea</t>
        </is>
      </c>
      <c r="B9658" s="9" t="inlineStr">
        <is>
          <t>2026-07</t>
        </is>
      </c>
      <c r="C9658" s="10" t="n"/>
      <c r="D9658" s="9" t="inlineStr">
        <is>
          <t>Declined</t>
        </is>
      </c>
      <c r="E9658" s="8" t="inlineStr">
        <is>
          <t>Everett Vandermeer</t>
        </is>
      </c>
      <c r="F9658" s="11" t="n">
        <v>1995</v>
      </c>
      <c r="G9658" s="8" t="inlineStr">
        <is>
          <t>Aston Martin</t>
        </is>
      </c>
      <c r="H9658" s="8" t="inlineStr">
        <is>
          <t>DB12</t>
        </is>
      </c>
      <c r="I9658" s="8" t="inlineStr">
        <is>
          <t>GL9M8493C9VAXWWVR</t>
        </is>
      </c>
      <c r="J9658" s="8" t="inlineStr">
        <is>
          <t>02 - Sports / GT</t>
        </is>
      </c>
      <c r="K9658" s="12" t="n">
        <v>455000</v>
      </c>
      <c r="L9658" s="8" t="inlineStr">
        <is>
          <t>Florida</t>
        </is>
      </c>
      <c r="M9658" s="13" t="n">
        <v>9142.92</v>
      </c>
      <c r="N9658" s="13" t="n"/>
      <c r="O9658" s="8" t="inlineStr">
        <is>
          <t>3 + at-fault claims - 5 yrs</t>
        </is>
      </c>
    </row>
    <row r="9659">
      <c r="A9659" s="8" t="inlineStr">
        <is>
          <t>86077bf4-5f5f-53a0-af01-c34f83e18776</t>
        </is>
      </c>
      <c r="B9659" s="9" t="inlineStr">
        <is>
          <t>2026-07</t>
        </is>
      </c>
      <c r="C9659" s="10" t="n"/>
      <c r="D9659" s="9" t="inlineStr">
        <is>
          <t>Referred</t>
        </is>
      </c>
      <c r="E9659" s="8" t="inlineStr">
        <is>
          <t>Delphine Vandermeer</t>
        </is>
      </c>
      <c r="F9659" s="11" t="n">
        <v>2013</v>
      </c>
      <c r="G9659" s="8" t="inlineStr">
        <is>
          <t>Porsche</t>
        </is>
      </c>
      <c r="H9659" s="8" t="inlineStr">
        <is>
          <t>911 Turbo S</t>
        </is>
      </c>
      <c r="I9659" s="8" t="inlineStr">
        <is>
          <t>RJV9FCA46CHJ41SG9</t>
        </is>
      </c>
      <c r="J9659" s="8" t="inlineStr">
        <is>
          <t>02 - Sports / GT</t>
        </is>
      </c>
      <c r="K9659" s="12" t="n">
        <v>640000</v>
      </c>
      <c r="L9659" s="8" t="inlineStr">
        <is>
          <t>Colorado</t>
        </is>
      </c>
      <c r="M9659" s="13" t="n">
        <v>8633.959999999999</v>
      </c>
      <c r="N9659" s="13" t="n"/>
      <c r="O9659" s="8" t="inlineStr">
        <is>
          <t>1 at-fault claim over $100k</t>
        </is>
      </c>
    </row>
    <row r="9660">
      <c r="A9660" s="8" t="inlineStr">
        <is>
          <t>861dea89-afdb-535f-9bfb-217ac2273210</t>
        </is>
      </c>
      <c r="B9660" s="9" t="inlineStr">
        <is>
          <t>2026-07</t>
        </is>
      </c>
      <c r="C9660" s="10" t="n"/>
      <c r="D9660" s="9" t="inlineStr">
        <is>
          <t>Declined</t>
        </is>
      </c>
      <c r="E9660" s="8" t="inlineStr">
        <is>
          <t>Lorenzo Kingsford</t>
        </is>
      </c>
      <c r="F9660" s="11" t="n">
        <v>2013</v>
      </c>
      <c r="G9660" s="8" t="inlineStr">
        <is>
          <t>Mercedes-Benz</t>
        </is>
      </c>
      <c r="H9660" s="8" t="inlineStr">
        <is>
          <t>280SL Pagoda</t>
        </is>
      </c>
      <c r="I9660" s="8" t="inlineStr">
        <is>
          <t>CH3PTCGHRGW19RC9T</t>
        </is>
      </c>
      <c r="J9660" s="8" t="inlineStr">
        <is>
          <t>07 - Post-War Classic (1946-1972)</t>
        </is>
      </c>
      <c r="K9660" s="12" t="n">
        <v>1950000</v>
      </c>
      <c r="L9660" s="8" t="inlineStr">
        <is>
          <t>South Dakota</t>
        </is>
      </c>
      <c r="M9660" s="13" t="n">
        <v>15519.06</v>
      </c>
      <c r="N9660" s="13" t="n"/>
      <c r="O9660" s="8" t="inlineStr">
        <is>
          <t>3 + at-fault claims - 5 yrs</t>
        </is>
      </c>
    </row>
    <row r="9661">
      <c r="A9661" s="8" t="inlineStr">
        <is>
          <t>872f3768-ddcb-5c20-985f-096cbc885b43</t>
        </is>
      </c>
      <c r="B9661" s="9" t="inlineStr">
        <is>
          <t>2026-07</t>
        </is>
      </c>
      <c r="C9661" s="10" t="n"/>
      <c r="D9661" s="9" t="inlineStr">
        <is>
          <t>Referred</t>
        </is>
      </c>
      <c r="E9661" s="8" t="inlineStr">
        <is>
          <t>Wilhelmina Thistlewood</t>
        </is>
      </c>
      <c r="F9661" s="11" t="n">
        <v>1980</v>
      </c>
      <c r="G9661" s="8" t="inlineStr">
        <is>
          <t>Bentley</t>
        </is>
      </c>
      <c r="H9661" s="8" t="inlineStr">
        <is>
          <t>Continental GT</t>
        </is>
      </c>
      <c r="I9661" s="8" t="inlineStr">
        <is>
          <t>BW4E6RZVHBEKJF489</t>
        </is>
      </c>
      <c r="J9661" s="8" t="inlineStr">
        <is>
          <t>02 - Sports / GT</t>
        </is>
      </c>
      <c r="K9661" s="12" t="n">
        <v>300000</v>
      </c>
      <c r="L9661" s="8" t="inlineStr">
        <is>
          <t>Indiana</t>
        </is>
      </c>
      <c r="M9661" s="13" t="n">
        <v>5221.7</v>
      </c>
      <c r="N9661" s="13" t="n"/>
      <c r="O9661" s="8" t="inlineStr">
        <is>
          <t>1 theft / total loss claim</t>
        </is>
      </c>
    </row>
    <row r="9662">
      <c r="A9662" s="8" t="inlineStr">
        <is>
          <t>87b2ed41-86f3-5098-ab5c-63738b5572de</t>
        </is>
      </c>
      <c r="B9662" s="9" t="inlineStr">
        <is>
          <t>2026-07</t>
        </is>
      </c>
      <c r="C9662" s="10" t="n"/>
      <c r="D9662" s="9" t="inlineStr">
        <is>
          <t>Referred</t>
        </is>
      </c>
      <c r="E9662" s="8" t="inlineStr">
        <is>
          <t>Sunniva Vandermeer</t>
        </is>
      </c>
      <c r="F9662" s="11" t="n">
        <v>2002</v>
      </c>
      <c r="G9662" s="8" t="inlineStr">
        <is>
          <t>Aston Martin</t>
        </is>
      </c>
      <c r="H9662" s="8" t="inlineStr">
        <is>
          <t>DB12</t>
        </is>
      </c>
      <c r="I9662" s="8" t="inlineStr">
        <is>
          <t>7AZFN1X1UDJJ7FCUT</t>
        </is>
      </c>
      <c r="J9662" s="8" t="inlineStr">
        <is>
          <t>02 - Sports / GT</t>
        </is>
      </c>
      <c r="K9662" s="12" t="n">
        <v>915000</v>
      </c>
      <c r="L9662" s="8" t="inlineStr">
        <is>
          <t>Missouri</t>
        </is>
      </c>
      <c r="M9662" s="13" t="n">
        <v>11895</v>
      </c>
      <c r="N9662" s="13" t="n"/>
      <c r="O9662" s="8" t="inlineStr">
        <is>
          <t>2 at-fault claims - 5 yrs</t>
        </is>
      </c>
    </row>
    <row r="9663">
      <c r="A9663" s="8" t="inlineStr">
        <is>
          <t>88ea3d62-06a0-5e71-a554-60754fc24c5f</t>
        </is>
      </c>
      <c r="B9663" s="9" t="inlineStr">
        <is>
          <t>2026-07</t>
        </is>
      </c>
      <c r="C9663" s="10" t="n"/>
      <c r="D9663" s="9" t="inlineStr">
        <is>
          <t>Declined</t>
        </is>
      </c>
      <c r="E9663" s="8" t="inlineStr">
        <is>
          <t>Ingrid Ashcombe</t>
        </is>
      </c>
      <c r="F9663" s="11" t="n">
        <v>1979</v>
      </c>
      <c r="G9663" s="8" t="inlineStr">
        <is>
          <t>Bentley</t>
        </is>
      </c>
      <c r="H9663" s="8" t="inlineStr">
        <is>
          <t>Continental GT</t>
        </is>
      </c>
      <c r="I9663" s="8" t="inlineStr">
        <is>
          <t>57ZKX9JB71T8KXSKA</t>
        </is>
      </c>
      <c r="J9663" s="8" t="inlineStr">
        <is>
          <t>02 - Sports / GT</t>
        </is>
      </c>
      <c r="K9663" s="12" t="n">
        <v>445000</v>
      </c>
      <c r="L9663" s="8" t="inlineStr">
        <is>
          <t>Vermont</t>
        </is>
      </c>
      <c r="M9663" s="13" t="n">
        <v>7682.55</v>
      </c>
      <c r="N9663" s="13" t="n"/>
      <c r="O9663" s="8" t="inlineStr">
        <is>
          <t>3 + at-fault claims - 5 yrs</t>
        </is>
      </c>
    </row>
    <row r="9664">
      <c r="A9664" s="8" t="inlineStr">
        <is>
          <t>890cd1ba-63aa-506e-bba4-27cf564dacd3</t>
        </is>
      </c>
      <c r="B9664" s="9" t="inlineStr">
        <is>
          <t>2026-07</t>
        </is>
      </c>
      <c r="C9664" s="10" t="n"/>
      <c r="D9664" s="9" t="inlineStr">
        <is>
          <t>Declined</t>
        </is>
      </c>
      <c r="E9664" s="8" t="inlineStr">
        <is>
          <t>Leopold Merriweather</t>
        </is>
      </c>
      <c r="F9664" s="11" t="n">
        <v>1990</v>
      </c>
      <c r="G9664" s="8" t="inlineStr">
        <is>
          <t>Mercedes-Benz</t>
        </is>
      </c>
      <c r="H9664" s="8" t="inlineStr">
        <is>
          <t>280SL Pagoda</t>
        </is>
      </c>
      <c r="I9664" s="8" t="inlineStr">
        <is>
          <t>8LCWUZPDDKGR5YD2A</t>
        </is>
      </c>
      <c r="J9664" s="8" t="inlineStr">
        <is>
          <t>07 - Post-War Classic (1946-1972)</t>
        </is>
      </c>
      <c r="K9664" s="12" t="n">
        <v>685000</v>
      </c>
      <c r="L9664" s="8" t="inlineStr">
        <is>
          <t>Utah</t>
        </is>
      </c>
      <c r="M9664" s="13" t="n">
        <v>7502.69</v>
      </c>
      <c r="N9664" s="13" t="n"/>
      <c r="O9664" s="8" t="inlineStr">
        <is>
          <t>3 + at-fault claims - 5 yrs</t>
        </is>
      </c>
    </row>
    <row r="9665">
      <c r="A9665" s="8" t="inlineStr">
        <is>
          <t>8b2c0b09-6aee-5ae3-8afe-70f906b87d03</t>
        </is>
      </c>
      <c r="B9665" s="9" t="inlineStr">
        <is>
          <t>2026-07</t>
        </is>
      </c>
      <c r="C9665" s="10" t="n"/>
      <c r="D9665" s="9" t="inlineStr">
        <is>
          <t>Declined</t>
        </is>
      </c>
      <c r="E9665" s="8" t="inlineStr">
        <is>
          <t>Cassius Blackwood</t>
        </is>
      </c>
      <c r="F9665" s="11" t="n">
        <v>2021</v>
      </c>
      <c r="G9665" s="8" t="inlineStr">
        <is>
          <t>Ferrari</t>
        </is>
      </c>
      <c r="H9665" s="8" t="inlineStr">
        <is>
          <t>296 GTB</t>
        </is>
      </c>
      <c r="I9665" s="8" t="inlineStr">
        <is>
          <t>710WC9HLK9JH7YJ7C</t>
        </is>
      </c>
      <c r="J9665" s="8" t="inlineStr">
        <is>
          <t>03 - Supercar</t>
        </is>
      </c>
      <c r="K9665" s="12" t="n">
        <v>1735000</v>
      </c>
      <c r="L9665" s="8" t="inlineStr">
        <is>
          <t>Michigan</t>
        </is>
      </c>
      <c r="M9665" s="13" t="n">
        <v>40592.45</v>
      </c>
      <c r="N9665" s="13" t="n"/>
      <c r="O9665" s="8" t="inlineStr">
        <is>
          <t>3 + at-fault claims - 5 yrs</t>
        </is>
      </c>
    </row>
    <row r="9666">
      <c r="A9666" s="8" t="inlineStr">
        <is>
          <t>8b718ee9-c900-5e61-b2bf-88cca4164219</t>
        </is>
      </c>
      <c r="B9666" s="9" t="inlineStr">
        <is>
          <t>2026-07</t>
        </is>
      </c>
      <c r="C9666" s="10" t="n"/>
      <c r="D9666" s="9" t="inlineStr">
        <is>
          <t>Declined</t>
        </is>
      </c>
      <c r="E9666" s="8" t="inlineStr">
        <is>
          <t>Ramona Nakashima</t>
        </is>
      </c>
      <c r="F9666" s="11" t="n">
        <v>2015</v>
      </c>
      <c r="G9666" s="8" t="inlineStr">
        <is>
          <t>Ferrari</t>
        </is>
      </c>
      <c r="H9666" s="8" t="inlineStr">
        <is>
          <t>275 GTB/4</t>
        </is>
      </c>
      <c r="I9666" s="8" t="inlineStr">
        <is>
          <t>4Z6444WUXRHH8MDBF</t>
        </is>
      </c>
      <c r="J9666" s="8" t="inlineStr">
        <is>
          <t>07 - Post-War Classic (1946-1972)</t>
        </is>
      </c>
      <c r="K9666" s="12" t="n">
        <v>635000</v>
      </c>
      <c r="L9666" s="8" t="inlineStr">
        <is>
          <t>Florida</t>
        </is>
      </c>
      <c r="M9666" s="13" t="n">
        <v>7315.68</v>
      </c>
      <c r="N9666" s="13" t="n"/>
      <c r="O9666" s="8" t="inlineStr">
        <is>
          <t>3 + at-fault claims - 5 yrs</t>
        </is>
      </c>
    </row>
    <row r="9667">
      <c r="A9667" s="8" t="inlineStr">
        <is>
          <t>8bdd93df-f1f6-51b0-896b-007b84512899</t>
        </is>
      </c>
      <c r="B9667" s="9" t="inlineStr">
        <is>
          <t>2026-07</t>
        </is>
      </c>
      <c r="C9667" s="10" t="n"/>
      <c r="D9667" s="9" t="inlineStr">
        <is>
          <t>Declined</t>
        </is>
      </c>
      <c r="E9667" s="8" t="inlineStr">
        <is>
          <t>Aurelio Farkas</t>
        </is>
      </c>
      <c r="F9667" s="11" t="n">
        <v>1993</v>
      </c>
      <c r="G9667" s="8" t="inlineStr">
        <is>
          <t>Mercedes-Benz</t>
        </is>
      </c>
      <c r="H9667" s="8" t="inlineStr">
        <is>
          <t>AMG GT</t>
        </is>
      </c>
      <c r="I9667" s="8" t="inlineStr">
        <is>
          <t>NEF7DL70ULPUKAZ71</t>
        </is>
      </c>
      <c r="J9667" s="8" t="inlineStr">
        <is>
          <t>02 - Sports / GT</t>
        </is>
      </c>
      <c r="K9667" s="12" t="n">
        <v>690000</v>
      </c>
      <c r="L9667" s="8" t="inlineStr">
        <is>
          <t>Ohio</t>
        </is>
      </c>
      <c r="M9667" s="13" t="n">
        <v>11762.55</v>
      </c>
      <c r="N9667" s="13" t="n"/>
      <c r="O9667" s="8" t="inlineStr">
        <is>
          <t>3 + at-fault claims - 5 yrs</t>
        </is>
      </c>
    </row>
    <row r="9668">
      <c r="A9668" s="8" t="inlineStr">
        <is>
          <t>8d103162-0994-5563-8bab-6f5cef6903e6</t>
        </is>
      </c>
      <c r="B9668" s="9" t="inlineStr">
        <is>
          <t>2026-07</t>
        </is>
      </c>
      <c r="C9668" s="10" t="n"/>
      <c r="D9668" s="9" t="inlineStr">
        <is>
          <t>Referred</t>
        </is>
      </c>
      <c r="E9668" s="8" t="inlineStr">
        <is>
          <t>Marisol Vandermeer</t>
        </is>
      </c>
      <c r="F9668" s="11" t="n">
        <v>1979</v>
      </c>
      <c r="G9668" s="8" t="inlineStr">
        <is>
          <t>Alfa Romeo</t>
        </is>
      </c>
      <c r="H9668" s="8" t="inlineStr">
        <is>
          <t>8C 2900</t>
        </is>
      </c>
      <c r="I9668" s="8" t="inlineStr">
        <is>
          <t>2CY3PS65NDA9HF846</t>
        </is>
      </c>
      <c r="J9668" s="8" t="inlineStr">
        <is>
          <t>06 - Vintage Pre-War (pre-1946)</t>
        </is>
      </c>
      <c r="K9668" s="12" t="n">
        <v>730000</v>
      </c>
      <c r="L9668" s="8" t="inlineStr">
        <is>
          <t>Nebraska</t>
        </is>
      </c>
      <c r="M9668" s="13" t="n">
        <v>6804.15</v>
      </c>
      <c r="N9668" s="13" t="n"/>
      <c r="O9668" s="8" t="inlineStr">
        <is>
          <t>1 theft / total loss claim</t>
        </is>
      </c>
    </row>
    <row r="9669">
      <c r="A9669" s="8" t="inlineStr">
        <is>
          <t>9024ce0a-0a02-5476-ab83-dfbc9387140c</t>
        </is>
      </c>
      <c r="B9669" s="9" t="inlineStr">
        <is>
          <t>2026-07</t>
        </is>
      </c>
      <c r="C9669" s="10" t="n"/>
      <c r="D9669" s="9" t="inlineStr">
        <is>
          <t>Referred</t>
        </is>
      </c>
      <c r="E9669" s="8" t="inlineStr">
        <is>
          <t>Emiliano Larsson</t>
        </is>
      </c>
      <c r="F9669" s="11" t="n">
        <v>1985</v>
      </c>
      <c r="G9669" s="8" t="inlineStr">
        <is>
          <t>Maserati</t>
        </is>
      </c>
      <c r="H9669" s="8" t="inlineStr">
        <is>
          <t>GranTurismo</t>
        </is>
      </c>
      <c r="I9669" s="8" t="inlineStr">
        <is>
          <t>X7XDBHEVR4F537KPY</t>
        </is>
      </c>
      <c r="J9669" s="8" t="inlineStr">
        <is>
          <t>02 - Sports / GT</t>
        </is>
      </c>
      <c r="K9669" s="12" t="n">
        <v>1460000</v>
      </c>
      <c r="L9669" s="8" t="inlineStr">
        <is>
          <t>Texas</t>
        </is>
      </c>
      <c r="M9669" s="13" t="n">
        <v>17423.58</v>
      </c>
      <c r="N9669" s="13" t="n"/>
      <c r="O9669" s="8" t="inlineStr">
        <is>
          <t>1 at-fault claim over $100k</t>
        </is>
      </c>
    </row>
    <row r="9670">
      <c r="A9670" s="8" t="inlineStr">
        <is>
          <t>91214e9b-f9fa-5f13-a87e-7a59f6fb7984</t>
        </is>
      </c>
      <c r="B9670" s="9" t="inlineStr">
        <is>
          <t>2026-07</t>
        </is>
      </c>
      <c r="C9670" s="10" t="n"/>
      <c r="D9670" s="9" t="inlineStr">
        <is>
          <t>Declined</t>
        </is>
      </c>
      <c r="E9670" s="8" t="inlineStr">
        <is>
          <t>Ramona Vandermeer</t>
        </is>
      </c>
      <c r="F9670" s="11" t="n">
        <v>1973</v>
      </c>
      <c r="G9670" s="8" t="inlineStr">
        <is>
          <t>Ferrari</t>
        </is>
      </c>
      <c r="H9670" s="8" t="inlineStr">
        <is>
          <t>SF90 Stradale</t>
        </is>
      </c>
      <c r="I9670" s="8" t="inlineStr">
        <is>
          <t>U6BNKV05HYGC1CXT1</t>
        </is>
      </c>
      <c r="J9670" s="8" t="inlineStr">
        <is>
          <t>03 - Supercar</t>
        </is>
      </c>
      <c r="K9670" s="12" t="n">
        <v>1520000</v>
      </c>
      <c r="L9670" s="8" t="inlineStr">
        <is>
          <t>Texas</t>
        </is>
      </c>
      <c r="M9670" s="13" t="n">
        <v>26384.91</v>
      </c>
      <c r="N9670" s="13" t="n"/>
      <c r="O9670" s="8" t="inlineStr">
        <is>
          <t>3 + at-fault claims - 5 yrs</t>
        </is>
      </c>
    </row>
    <row r="9671">
      <c r="A9671" s="8" t="inlineStr">
        <is>
          <t>9207156d-28d0-53bd-b3a8-3f968f5a212c</t>
        </is>
      </c>
      <c r="B9671" s="9" t="inlineStr">
        <is>
          <t>2026-07</t>
        </is>
      </c>
      <c r="C9671" s="10" t="n"/>
      <c r="D9671" s="9" t="inlineStr">
        <is>
          <t>Referred</t>
        </is>
      </c>
      <c r="E9671" s="8" t="inlineStr">
        <is>
          <t>Ramona Farkas</t>
        </is>
      </c>
      <c r="F9671" s="11" t="n">
        <v>1989</v>
      </c>
      <c r="G9671" s="8" t="inlineStr">
        <is>
          <t>Mercedes-Benz</t>
        </is>
      </c>
      <c r="H9671" s="8" t="inlineStr">
        <is>
          <t>AMG GT</t>
        </is>
      </c>
      <c r="I9671" s="8" t="inlineStr">
        <is>
          <t>U86X6CCHP2WEMBU5C</t>
        </is>
      </c>
      <c r="J9671" s="8" t="inlineStr">
        <is>
          <t>02 - Sports / GT</t>
        </is>
      </c>
      <c r="K9671" s="12" t="n">
        <v>770000</v>
      </c>
      <c r="L9671" s="8" t="inlineStr">
        <is>
          <t>Oregon</t>
        </is>
      </c>
      <c r="M9671" s="13" t="n">
        <v>10671.04</v>
      </c>
      <c r="N9671" s="13" t="n"/>
      <c r="O9671" s="8" t="inlineStr">
        <is>
          <t>1 at-fault claim over $100k</t>
        </is>
      </c>
    </row>
    <row r="9672">
      <c r="A9672" s="8" t="inlineStr">
        <is>
          <t>92274991-6ee9-5ad2-97b8-da4504a21614</t>
        </is>
      </c>
      <c r="B9672" s="9" t="inlineStr">
        <is>
          <t>2026-07</t>
        </is>
      </c>
      <c r="C9672" s="10" t="n"/>
      <c r="D9672" s="9" t="inlineStr">
        <is>
          <t>Referred</t>
        </is>
      </c>
      <c r="E9672" s="8" t="inlineStr">
        <is>
          <t>Callum Rourke</t>
        </is>
      </c>
      <c r="F9672" s="11" t="n">
        <v>1985</v>
      </c>
      <c r="G9672" s="8" t="inlineStr">
        <is>
          <t>Lamborghini</t>
        </is>
      </c>
      <c r="H9672" s="8" t="inlineStr">
        <is>
          <t>Huracan EVO</t>
        </is>
      </c>
      <c r="I9672" s="8" t="inlineStr">
        <is>
          <t>9RNLTE2EDSK4V0FGD</t>
        </is>
      </c>
      <c r="J9672" s="8" t="inlineStr">
        <is>
          <t>03 - Supercar</t>
        </is>
      </c>
      <c r="K9672" s="12" t="n">
        <v>340000</v>
      </c>
      <c r="L9672" s="8" t="inlineStr">
        <is>
          <t>Massachusetts</t>
        </is>
      </c>
      <c r="M9672" s="13" t="n">
        <v>9221.700000000001</v>
      </c>
      <c r="N9672" s="13" t="n"/>
      <c r="O9672" s="8" t="inlineStr">
        <is>
          <t>1 theft / total loss claim</t>
        </is>
      </c>
    </row>
    <row r="9673">
      <c r="A9673" s="8" t="inlineStr">
        <is>
          <t>92e6c056-3a55-5a3b-ae46-d26a7826b569</t>
        </is>
      </c>
      <c r="B9673" s="9" t="inlineStr">
        <is>
          <t>2026-07</t>
        </is>
      </c>
      <c r="C9673" s="10" t="n"/>
      <c r="D9673" s="9" t="inlineStr">
        <is>
          <t>Declined</t>
        </is>
      </c>
      <c r="E9673" s="8" t="inlineStr">
        <is>
          <t>Ingrid Vandermeer</t>
        </is>
      </c>
      <c r="F9673" s="11" t="n">
        <v>1982</v>
      </c>
      <c r="G9673" s="8" t="inlineStr">
        <is>
          <t>Alfa Romeo</t>
        </is>
      </c>
      <c r="H9673" s="8" t="inlineStr">
        <is>
          <t>8C 2900</t>
        </is>
      </c>
      <c r="I9673" s="8" t="inlineStr">
        <is>
          <t>M8Y941K9B73WTUCLA</t>
        </is>
      </c>
      <c r="J9673" s="8" t="inlineStr">
        <is>
          <t>06 - Vintage Pre-War (pre-1946)</t>
        </is>
      </c>
      <c r="K9673" s="12" t="n">
        <v>800000</v>
      </c>
      <c r="L9673" s="8" t="inlineStr">
        <is>
          <t>Illinois</t>
        </is>
      </c>
      <c r="M9673" s="13" t="n">
        <v>7800.75</v>
      </c>
      <c r="N9673" s="13" t="n"/>
      <c r="O9673" s="8" t="inlineStr">
        <is>
          <t>3 + at-fault claims - 5 yrs</t>
        </is>
      </c>
    </row>
    <row r="9674">
      <c r="A9674" s="8" t="inlineStr">
        <is>
          <t>95bbca83-1b39-56a9-b5e0-7cdc57b0f3d5</t>
        </is>
      </c>
      <c r="B9674" s="9" t="inlineStr">
        <is>
          <t>2026-07</t>
        </is>
      </c>
      <c r="C9674" s="10" t="n"/>
      <c r="D9674" s="9" t="inlineStr">
        <is>
          <t>Declined</t>
        </is>
      </c>
      <c r="E9674" s="8" t="inlineStr">
        <is>
          <t>Sunniva Blackwood</t>
        </is>
      </c>
      <c r="F9674" s="11" t="n">
        <v>1965</v>
      </c>
      <c r="G9674" s="8" t="inlineStr">
        <is>
          <t>McLaren</t>
        </is>
      </c>
      <c r="H9674" s="8" t="inlineStr">
        <is>
          <t>750S</t>
        </is>
      </c>
      <c r="I9674" s="8" t="inlineStr">
        <is>
          <t>LSE9XASF3RHX4FVB9</t>
        </is>
      </c>
      <c r="J9674" s="8" t="inlineStr">
        <is>
          <t>03 - Supercar</t>
        </is>
      </c>
      <c r="K9674" s="12" t="n">
        <v>1260000</v>
      </c>
      <c r="L9674" s="8" t="inlineStr">
        <is>
          <t>Oklahoma</t>
        </is>
      </c>
      <c r="M9674" s="13" t="n">
        <v>23963.77</v>
      </c>
      <c r="N9674" s="13" t="n"/>
      <c r="O9674" s="8" t="inlineStr">
        <is>
          <t>3 + at-fault claims - 5 yrs</t>
        </is>
      </c>
    </row>
    <row r="9675">
      <c r="A9675" s="8" t="inlineStr">
        <is>
          <t>95faa31b-f081-5566-9e00-f0a4ffe96fd8</t>
        </is>
      </c>
      <c r="B9675" s="9" t="inlineStr">
        <is>
          <t>2026-07</t>
        </is>
      </c>
      <c r="C9675" s="10" t="n"/>
      <c r="D9675" s="9" t="inlineStr">
        <is>
          <t>Declined</t>
        </is>
      </c>
      <c r="E9675" s="8" t="inlineStr">
        <is>
          <t>Delphine Chattopadhyay</t>
        </is>
      </c>
      <c r="F9675" s="11" t="n">
        <v>1964</v>
      </c>
      <c r="G9675" s="8" t="inlineStr">
        <is>
          <t>Aston Martin</t>
        </is>
      </c>
      <c r="H9675" s="8" t="inlineStr">
        <is>
          <t>DB12</t>
        </is>
      </c>
      <c r="I9675" s="8" t="inlineStr">
        <is>
          <t>PHYGRR21LMV0N3278</t>
        </is>
      </c>
      <c r="J9675" s="8" t="inlineStr">
        <is>
          <t>02 - Sports / GT</t>
        </is>
      </c>
      <c r="K9675" s="12" t="n">
        <v>425000</v>
      </c>
      <c r="L9675" s="8" t="inlineStr">
        <is>
          <t>Arkansas</t>
        </is>
      </c>
      <c r="M9675" s="13" t="n">
        <v>8299.530000000001</v>
      </c>
      <c r="N9675" s="13" t="n"/>
      <c r="O9675" s="8" t="inlineStr">
        <is>
          <t>3 + at-fault claims - 5 yrs</t>
        </is>
      </c>
    </row>
    <row r="9676">
      <c r="A9676" s="8" t="inlineStr">
        <is>
          <t>964a159f-8898-5e4c-a262-c6bba1e6b57a</t>
        </is>
      </c>
      <c r="B9676" s="9" t="inlineStr">
        <is>
          <t>2026-07</t>
        </is>
      </c>
      <c r="C9676" s="10" t="n"/>
      <c r="D9676" s="9" t="inlineStr">
        <is>
          <t>Declined</t>
        </is>
      </c>
      <c r="E9676" s="8" t="inlineStr">
        <is>
          <t>Leopold Merriweather</t>
        </is>
      </c>
      <c r="F9676" s="11" t="n">
        <v>1975</v>
      </c>
      <c r="G9676" s="8" t="inlineStr">
        <is>
          <t>Bugatti</t>
        </is>
      </c>
      <c r="H9676" s="8" t="inlineStr">
        <is>
          <t>Type 57</t>
        </is>
      </c>
      <c r="I9676" s="8" t="inlineStr">
        <is>
          <t>V576BBJNCMDZ32AUA</t>
        </is>
      </c>
      <c r="J9676" s="8" t="inlineStr">
        <is>
          <t>06 - Vintage Pre-War (pre-1946)</t>
        </is>
      </c>
      <c r="K9676" s="12" t="n">
        <v>775000</v>
      </c>
      <c r="L9676" s="8" t="inlineStr">
        <is>
          <t>Idaho</t>
        </is>
      </c>
      <c r="M9676" s="13" t="n">
        <v>5501.04</v>
      </c>
      <c r="N9676" s="13" t="n"/>
      <c r="O9676" s="8" t="inlineStr">
        <is>
          <t>3 + at-fault claims - 5 yrs</t>
        </is>
      </c>
    </row>
    <row r="9677">
      <c r="A9677" s="8" t="inlineStr">
        <is>
          <t>96b530c4-7ea8-5859-86ff-4786f91165cc</t>
        </is>
      </c>
      <c r="B9677" s="9" t="inlineStr">
        <is>
          <t>2026-07</t>
        </is>
      </c>
      <c r="C9677" s="10" t="n"/>
      <c r="D9677" s="9" t="inlineStr">
        <is>
          <t>Referred</t>
        </is>
      </c>
      <c r="E9677" s="8" t="inlineStr">
        <is>
          <t>Callum Blackwood</t>
        </is>
      </c>
      <c r="F9677" s="11" t="n">
        <v>2004</v>
      </c>
      <c r="G9677" s="8" t="inlineStr">
        <is>
          <t>Maserati</t>
        </is>
      </c>
      <c r="H9677" s="8" t="inlineStr">
        <is>
          <t>GranTurismo</t>
        </is>
      </c>
      <c r="I9677" s="8" t="inlineStr">
        <is>
          <t>B1EF1MW8YXFRJ0ZJZ</t>
        </is>
      </c>
      <c r="J9677" s="8" t="inlineStr">
        <is>
          <t>02 - Sports / GT</t>
        </is>
      </c>
      <c r="K9677" s="12" t="n">
        <v>225000</v>
      </c>
      <c r="L9677" s="8" t="inlineStr">
        <is>
          <t>Pennsylvania</t>
        </is>
      </c>
      <c r="M9677" s="13" t="n">
        <v>3905.66</v>
      </c>
      <c r="N9677" s="13" t="n"/>
      <c r="O9677" s="8" t="inlineStr">
        <is>
          <t>2 at-fault claims - 5 yrs</t>
        </is>
      </c>
    </row>
    <row r="9678">
      <c r="A9678" s="8" t="inlineStr">
        <is>
          <t>972845fe-2815-544c-a9ea-ea466ed25225</t>
        </is>
      </c>
      <c r="B9678" s="9" t="inlineStr">
        <is>
          <t>2026-07</t>
        </is>
      </c>
      <c r="C9678" s="10" t="n"/>
      <c r="D9678" s="9" t="inlineStr">
        <is>
          <t>Referred</t>
        </is>
      </c>
      <c r="E9678" s="8" t="inlineStr">
        <is>
          <t>Fenwick Montoya</t>
        </is>
      </c>
      <c r="F9678" s="11" t="n">
        <v>1972</v>
      </c>
      <c r="G9678" s="8" t="inlineStr">
        <is>
          <t>Porsche</t>
        </is>
      </c>
      <c r="H9678" s="8" t="inlineStr">
        <is>
          <t>911 Turbo S</t>
        </is>
      </c>
      <c r="I9678" s="8" t="inlineStr">
        <is>
          <t>NADSMU67BC07J2DBE</t>
        </is>
      </c>
      <c r="J9678" s="8" t="inlineStr">
        <is>
          <t>02 - Sports / GT</t>
        </is>
      </c>
      <c r="K9678" s="12" t="n">
        <v>135000</v>
      </c>
      <c r="L9678" s="8" t="inlineStr">
        <is>
          <t>Washington</t>
        </is>
      </c>
      <c r="M9678" s="13" t="n">
        <v>2249.66</v>
      </c>
      <c r="N9678" s="13" t="n"/>
      <c r="O9678" s="8" t="inlineStr">
        <is>
          <t>Prior carrier non-renewal / cancellation</t>
        </is>
      </c>
    </row>
    <row r="9679">
      <c r="A9679" s="8" t="inlineStr">
        <is>
          <t>98c4cbc9-6df8-5759-9566-0ab9e849f5de</t>
        </is>
      </c>
      <c r="B9679" s="9" t="inlineStr">
        <is>
          <t>2026-07</t>
        </is>
      </c>
      <c r="C9679" s="10" t="n"/>
      <c r="D9679" s="9" t="inlineStr">
        <is>
          <t>Declined</t>
        </is>
      </c>
      <c r="E9679" s="8" t="inlineStr">
        <is>
          <t>Beatrix Underwood</t>
        </is>
      </c>
      <c r="F9679" s="11" t="n">
        <v>1969</v>
      </c>
      <c r="G9679" s="8" t="inlineStr">
        <is>
          <t>Maserati</t>
        </is>
      </c>
      <c r="H9679" s="8" t="inlineStr">
        <is>
          <t>GranTurismo</t>
        </is>
      </c>
      <c r="I9679" s="8" t="inlineStr">
        <is>
          <t>FRX5WM022A5ZB5C60</t>
        </is>
      </c>
      <c r="J9679" s="8" t="inlineStr">
        <is>
          <t>02 - Sports / GT</t>
        </is>
      </c>
      <c r="K9679" s="12" t="n">
        <v>535000</v>
      </c>
      <c r="L9679" s="8" t="inlineStr">
        <is>
          <t>California</t>
        </is>
      </c>
      <c r="M9679" s="13" t="n">
        <v>8857.780000000001</v>
      </c>
      <c r="N9679" s="13" t="n"/>
      <c r="O9679" s="8" t="inlineStr">
        <is>
          <t>3 + at-fault claims - 5 yrs</t>
        </is>
      </c>
    </row>
    <row r="9680">
      <c r="A9680" s="8" t="inlineStr">
        <is>
          <t>98ea3a6c-2689-5d7b-842a-b3fe4d22568c</t>
        </is>
      </c>
      <c r="B9680" s="9" t="inlineStr">
        <is>
          <t>2026-07</t>
        </is>
      </c>
      <c r="C9680" s="10" t="n"/>
      <c r="D9680" s="9" t="inlineStr">
        <is>
          <t>Declined</t>
        </is>
      </c>
      <c r="E9680" s="8" t="inlineStr">
        <is>
          <t>Fenwick Chattopadhyay</t>
        </is>
      </c>
      <c r="F9680" s="11" t="n">
        <v>1985</v>
      </c>
      <c r="G9680" s="8" t="inlineStr">
        <is>
          <t>Mercedes-Benz</t>
        </is>
      </c>
      <c r="H9680" s="8" t="inlineStr">
        <is>
          <t>280SL Pagoda</t>
        </is>
      </c>
      <c r="I9680" s="8" t="inlineStr">
        <is>
          <t>05ZFD1B9LHRLRAT60</t>
        </is>
      </c>
      <c r="J9680" s="8" t="inlineStr">
        <is>
          <t>07 - Post-War Classic (1946-1972)</t>
        </is>
      </c>
      <c r="K9680" s="12" t="n">
        <v>1950000</v>
      </c>
      <c r="L9680" s="8" t="inlineStr">
        <is>
          <t>California</t>
        </is>
      </c>
      <c r="M9680" s="13" t="n">
        <v>18874.53</v>
      </c>
      <c r="N9680" s="13" t="n"/>
      <c r="O9680" s="8" t="inlineStr">
        <is>
          <t>3 + at-fault claims - 5 yrs</t>
        </is>
      </c>
    </row>
    <row r="9681">
      <c r="A9681" s="8" t="inlineStr">
        <is>
          <t>98f8e81a-efa2-5022-8a96-a745a43c04fb</t>
        </is>
      </c>
      <c r="B9681" s="9" t="inlineStr">
        <is>
          <t>2026-07</t>
        </is>
      </c>
      <c r="C9681" s="10" t="n"/>
      <c r="D9681" s="9" t="inlineStr">
        <is>
          <t>Declined</t>
        </is>
      </c>
      <c r="E9681" s="8" t="inlineStr">
        <is>
          <t>Delphine Bellandi</t>
        </is>
      </c>
      <c r="F9681" s="11" t="n">
        <v>2003</v>
      </c>
      <c r="G9681" s="8" t="inlineStr">
        <is>
          <t>Maserati</t>
        </is>
      </c>
      <c r="H9681" s="8" t="inlineStr">
        <is>
          <t>GranTurismo</t>
        </is>
      </c>
      <c r="I9681" s="8" t="inlineStr">
        <is>
          <t>V0G59DZZKC73UJC8D</t>
        </is>
      </c>
      <c r="J9681" s="8" t="inlineStr">
        <is>
          <t>02 - Sports / GT</t>
        </is>
      </c>
      <c r="K9681" s="12" t="n">
        <v>175000</v>
      </c>
      <c r="L9681" s="8" t="inlineStr">
        <is>
          <t>New York</t>
        </is>
      </c>
      <c r="M9681" s="13" t="n">
        <v>3888.3</v>
      </c>
      <c r="N9681" s="13" t="n"/>
      <c r="O9681" s="8" t="inlineStr">
        <is>
          <t>3 + at-fault claims - 5 yrs</t>
        </is>
      </c>
    </row>
    <row r="9682">
      <c r="A9682" s="8" t="inlineStr">
        <is>
          <t>99278b57-17d6-5e68-b59f-dedbaf76d4a1</t>
        </is>
      </c>
      <c r="B9682" s="9" t="inlineStr">
        <is>
          <t>2026-07</t>
        </is>
      </c>
      <c r="C9682" s="10" t="n"/>
      <c r="D9682" s="9" t="inlineStr">
        <is>
          <t>Declined</t>
        </is>
      </c>
      <c r="E9682" s="8" t="inlineStr">
        <is>
          <t>Horace Bellandi</t>
        </is>
      </c>
      <c r="F9682" s="11" t="n">
        <v>1988</v>
      </c>
      <c r="G9682" s="8" t="inlineStr">
        <is>
          <t>BMW</t>
        </is>
      </c>
      <c r="H9682" s="8" t="inlineStr">
        <is>
          <t>M8 Competition</t>
        </is>
      </c>
      <c r="I9682" s="8" t="inlineStr">
        <is>
          <t>UB9DN5DR0WUPLX8CX</t>
        </is>
      </c>
      <c r="J9682" s="8" t="inlineStr">
        <is>
          <t>02 - Sports / GT</t>
        </is>
      </c>
      <c r="K9682" s="12" t="n">
        <v>1340000</v>
      </c>
      <c r="L9682" s="8" t="inlineStr">
        <is>
          <t>California</t>
        </is>
      </c>
      <c r="M9682" s="13" t="n">
        <v>18772.64</v>
      </c>
      <c r="N9682" s="13" t="n"/>
      <c r="O9682" s="8" t="inlineStr">
        <is>
          <t>3 + at-fault claims - 5 yrs</t>
        </is>
      </c>
    </row>
    <row r="9683">
      <c r="A9683" s="8" t="inlineStr">
        <is>
          <t>99441d6c-af8e-55ff-9871-cb18e0ec1ea9</t>
        </is>
      </c>
      <c r="B9683" s="9" t="inlineStr">
        <is>
          <t>2026-07</t>
        </is>
      </c>
      <c r="C9683" s="10" t="n"/>
      <c r="D9683" s="9" t="inlineStr">
        <is>
          <t>Declined</t>
        </is>
      </c>
      <c r="E9683" s="8" t="inlineStr">
        <is>
          <t>Everett Vasquez</t>
        </is>
      </c>
      <c r="F9683" s="11" t="n">
        <v>1990</v>
      </c>
      <c r="G9683" s="8" t="inlineStr">
        <is>
          <t>Bentley</t>
        </is>
      </c>
      <c r="H9683" s="8" t="inlineStr">
        <is>
          <t>Continental GT</t>
        </is>
      </c>
      <c r="I9683" s="8" t="inlineStr">
        <is>
          <t>K40AM8VFKA1JE9HPB</t>
        </is>
      </c>
      <c r="J9683" s="8" t="inlineStr">
        <is>
          <t>02 - Sports / GT</t>
        </is>
      </c>
      <c r="K9683" s="12" t="n">
        <v>465000</v>
      </c>
      <c r="L9683" s="8" t="inlineStr">
        <is>
          <t>North Dakota</t>
        </is>
      </c>
      <c r="M9683" s="13" t="n">
        <v>6711.79</v>
      </c>
      <c r="N9683" s="13" t="n"/>
      <c r="O9683" s="8" t="inlineStr">
        <is>
          <t>3 + at-fault claims - 5 yrs</t>
        </is>
      </c>
    </row>
    <row r="9684">
      <c r="A9684" s="8" t="inlineStr">
        <is>
          <t>9a1f527d-3516-5b24-808e-211521fe6ffe</t>
        </is>
      </c>
      <c r="B9684" s="9" t="inlineStr">
        <is>
          <t>2026-07</t>
        </is>
      </c>
      <c r="C9684" s="10" t="n"/>
      <c r="D9684" s="9" t="inlineStr">
        <is>
          <t>Declined</t>
        </is>
      </c>
      <c r="E9684" s="8" t="inlineStr">
        <is>
          <t>Noor Castellanos</t>
        </is>
      </c>
      <c r="F9684" s="11" t="n">
        <v>1982</v>
      </c>
      <c r="G9684" s="8" t="inlineStr">
        <is>
          <t>Mercedes-Benz</t>
        </is>
      </c>
      <c r="H9684" s="8" t="inlineStr">
        <is>
          <t>280SL Pagoda</t>
        </is>
      </c>
      <c r="I9684" s="8" t="inlineStr">
        <is>
          <t>AU7PSRJJRZL0UMDWY</t>
        </is>
      </c>
      <c r="J9684" s="8" t="inlineStr">
        <is>
          <t>07 - Post-War Classic (1946-1972)</t>
        </is>
      </c>
      <c r="K9684" s="12" t="n">
        <v>910000</v>
      </c>
      <c r="L9684" s="8" t="inlineStr">
        <is>
          <t>Florida</t>
        </is>
      </c>
      <c r="M9684" s="13" t="n">
        <v>10483.89</v>
      </c>
      <c r="N9684" s="13" t="n"/>
      <c r="O9684" s="8" t="inlineStr">
        <is>
          <t>3 + at-fault claims - 5 yrs</t>
        </is>
      </c>
    </row>
    <row r="9685">
      <c r="A9685" s="8" t="inlineStr">
        <is>
          <t>9bd0a5ee-4c03-56ba-a99e-e789edec10de</t>
        </is>
      </c>
      <c r="B9685" s="9" t="inlineStr">
        <is>
          <t>2026-07</t>
        </is>
      </c>
      <c r="C9685" s="10" t="n"/>
      <c r="D9685" s="9" t="inlineStr">
        <is>
          <t>Declined</t>
        </is>
      </c>
      <c r="E9685" s="8" t="inlineStr">
        <is>
          <t>Horace Whitlock</t>
        </is>
      </c>
      <c r="F9685" s="11" t="n">
        <v>2012</v>
      </c>
      <c r="G9685" s="8" t="inlineStr">
        <is>
          <t>Aston Martin</t>
        </is>
      </c>
      <c r="H9685" s="8" t="inlineStr">
        <is>
          <t>DB12</t>
        </is>
      </c>
      <c r="I9685" s="8" t="inlineStr">
        <is>
          <t>BBX09HG5NX7DAAGXN</t>
        </is>
      </c>
      <c r="J9685" s="8" t="inlineStr">
        <is>
          <t>02 - Sports / GT</t>
        </is>
      </c>
      <c r="K9685" s="12" t="n">
        <v>480000</v>
      </c>
      <c r="L9685" s="8" t="inlineStr">
        <is>
          <t>Kansas</t>
        </is>
      </c>
      <c r="M9685" s="13" t="n">
        <v>6588.68</v>
      </c>
      <c r="N9685" s="13" t="n"/>
      <c r="O9685" s="8" t="inlineStr">
        <is>
          <t>3 + at-fault claims - 5 yrs</t>
        </is>
      </c>
    </row>
    <row r="9686">
      <c r="A9686" s="8" t="inlineStr">
        <is>
          <t>9d3f31e4-8568-5b2e-8170-2883d20a55cf</t>
        </is>
      </c>
      <c r="B9686" s="9" t="inlineStr">
        <is>
          <t>2026-07</t>
        </is>
      </c>
      <c r="C9686" s="10" t="n"/>
      <c r="D9686" s="9" t="inlineStr">
        <is>
          <t>Declined</t>
        </is>
      </c>
      <c r="E9686" s="8" t="inlineStr">
        <is>
          <t>Ramona Castellanos</t>
        </is>
      </c>
      <c r="F9686" s="11" t="n">
        <v>1980</v>
      </c>
      <c r="G9686" s="8" t="inlineStr">
        <is>
          <t>Aston Martin</t>
        </is>
      </c>
      <c r="H9686" s="8" t="inlineStr">
        <is>
          <t>DB12</t>
        </is>
      </c>
      <c r="I9686" s="8" t="inlineStr">
        <is>
          <t>LCDDKYR2RMU7H9VRZ</t>
        </is>
      </c>
      <c r="J9686" s="8" t="inlineStr">
        <is>
          <t>02 - Sports / GT</t>
        </is>
      </c>
      <c r="K9686" s="12" t="n">
        <v>420000</v>
      </c>
      <c r="L9686" s="8" t="inlineStr">
        <is>
          <t>Mississippi</t>
        </is>
      </c>
      <c r="M9686" s="13" t="n">
        <v>7072.64</v>
      </c>
      <c r="N9686" s="13" t="n"/>
      <c r="O9686" s="8" t="inlineStr">
        <is>
          <t>3 + at-fault claims - 5 yrs</t>
        </is>
      </c>
    </row>
    <row r="9687">
      <c r="A9687" s="8" t="inlineStr">
        <is>
          <t>9d41f064-a27e-5996-a702-6c1d2ff51ca7</t>
        </is>
      </c>
      <c r="B9687" s="9" t="inlineStr">
        <is>
          <t>2026-07</t>
        </is>
      </c>
      <c r="C9687" s="10" t="n"/>
      <c r="D9687" s="9" t="inlineStr">
        <is>
          <t>Declined</t>
        </is>
      </c>
      <c r="E9687" s="8" t="inlineStr">
        <is>
          <t>Beatrix Bellandi</t>
        </is>
      </c>
      <c r="F9687" s="11" t="n">
        <v>1983</v>
      </c>
      <c r="G9687" s="8" t="inlineStr">
        <is>
          <t>BMW</t>
        </is>
      </c>
      <c r="H9687" s="8" t="inlineStr">
        <is>
          <t>M8 Competition</t>
        </is>
      </c>
      <c r="I9687" s="8" t="inlineStr">
        <is>
          <t>7ZZRFX4V6V8NW1EZD</t>
        </is>
      </c>
      <c r="J9687" s="8" t="inlineStr">
        <is>
          <t>02 - Sports / GT</t>
        </is>
      </c>
      <c r="K9687" s="12" t="n">
        <v>460000</v>
      </c>
      <c r="L9687" s="8" t="inlineStr">
        <is>
          <t>Colorado</t>
        </is>
      </c>
      <c r="M9687" s="13" t="n">
        <v>7160.38</v>
      </c>
      <c r="N9687" s="13" t="n"/>
      <c r="O9687" s="8" t="inlineStr">
        <is>
          <t>3 + at-fault claims - 5 yrs</t>
        </is>
      </c>
    </row>
    <row r="9688">
      <c r="A9688" s="8" t="inlineStr">
        <is>
          <t>9d56a74e-c0eb-5384-abda-3fd5fa44ae9b</t>
        </is>
      </c>
      <c r="B9688" s="9" t="inlineStr">
        <is>
          <t>2026-07</t>
        </is>
      </c>
      <c r="C9688" s="10" t="n"/>
      <c r="D9688" s="9" t="inlineStr">
        <is>
          <t>Declined</t>
        </is>
      </c>
      <c r="E9688" s="8" t="inlineStr">
        <is>
          <t>Fitzgerald Thistlewood</t>
        </is>
      </c>
      <c r="F9688" s="11" t="n">
        <v>1962</v>
      </c>
      <c r="G9688" s="8" t="inlineStr">
        <is>
          <t>Ferrari</t>
        </is>
      </c>
      <c r="H9688" s="8" t="inlineStr">
        <is>
          <t>275 GTB/4</t>
        </is>
      </c>
      <c r="I9688" s="8" t="inlineStr">
        <is>
          <t>PHC3V5CNG22RD22NE</t>
        </is>
      </c>
      <c r="J9688" s="8" t="inlineStr">
        <is>
          <t>07 - Post-War Classic (1946-1972)</t>
        </is>
      </c>
      <c r="K9688" s="12" t="n">
        <v>1950000</v>
      </c>
      <c r="L9688" s="8" t="inlineStr">
        <is>
          <t>West Virginia</t>
        </is>
      </c>
      <c r="M9688" s="13" t="n">
        <v>18594.91</v>
      </c>
      <c r="N9688" s="13" t="n"/>
      <c r="O9688" s="8" t="inlineStr">
        <is>
          <t>3 + at-fault claims - 5 yrs</t>
        </is>
      </c>
    </row>
    <row r="9689">
      <c r="A9689" s="8" t="inlineStr">
        <is>
          <t>9d5b1b9f-5103-58c4-bf34-a91f4f8b83e4</t>
        </is>
      </c>
      <c r="B9689" s="9" t="inlineStr">
        <is>
          <t>2026-07</t>
        </is>
      </c>
      <c r="C9689" s="10" t="n"/>
      <c r="D9689" s="9" t="inlineStr">
        <is>
          <t>Declined</t>
        </is>
      </c>
      <c r="E9689" s="8" t="inlineStr">
        <is>
          <t>Wilhelmina Okonkwo</t>
        </is>
      </c>
      <c r="F9689" s="11" t="n">
        <v>2017</v>
      </c>
      <c r="G9689" s="8" t="inlineStr">
        <is>
          <t>BMW</t>
        </is>
      </c>
      <c r="H9689" s="8" t="inlineStr">
        <is>
          <t>M8 Competition</t>
        </is>
      </c>
      <c r="I9689" s="8" t="inlineStr">
        <is>
          <t>HXGKWGE57VDCBY8Z1</t>
        </is>
      </c>
      <c r="J9689" s="8" t="inlineStr">
        <is>
          <t>02 - Sports / GT</t>
        </is>
      </c>
      <c r="K9689" s="12" t="n">
        <v>255000</v>
      </c>
      <c r="L9689" s="8" t="inlineStr">
        <is>
          <t>Colorado</t>
        </is>
      </c>
      <c r="M9689" s="13" t="n">
        <v>3969.34</v>
      </c>
      <c r="N9689" s="13" t="n"/>
      <c r="O9689" s="8" t="inlineStr">
        <is>
          <t>3 + at-fault claims - 5 yrs</t>
        </is>
      </c>
    </row>
    <row r="9690">
      <c r="A9690" s="8" t="inlineStr">
        <is>
          <t>9dbd10b1-0e6b-531f-add8-7a613ab0db1f</t>
        </is>
      </c>
      <c r="B9690" s="9" t="inlineStr">
        <is>
          <t>2026-07</t>
        </is>
      </c>
      <c r="C9690" s="10" t="n"/>
      <c r="D9690" s="9" t="inlineStr">
        <is>
          <t>Declined</t>
        </is>
      </c>
      <c r="E9690" s="8" t="inlineStr">
        <is>
          <t>Sunniva Vandermeer</t>
        </is>
      </c>
      <c r="F9690" s="11" t="n">
        <v>2013</v>
      </c>
      <c r="G9690" s="8" t="inlineStr">
        <is>
          <t>Aston Martin</t>
        </is>
      </c>
      <c r="H9690" s="8" t="inlineStr">
        <is>
          <t>DB5</t>
        </is>
      </c>
      <c r="I9690" s="8" t="inlineStr">
        <is>
          <t>TCJ23SWT4J7VARNXS</t>
        </is>
      </c>
      <c r="J9690" s="8" t="inlineStr">
        <is>
          <t>07 - Post-War Classic (1946-1972)</t>
        </is>
      </c>
      <c r="K9690" s="12" t="n">
        <v>490000</v>
      </c>
      <c r="L9690" s="8" t="inlineStr">
        <is>
          <t>Massachusetts</t>
        </is>
      </c>
      <c r="M9690" s="13" t="n">
        <v>5547.17</v>
      </c>
      <c r="N9690" s="13" t="n"/>
      <c r="O9690" s="8" t="inlineStr">
        <is>
          <t>3 + at-fault claims - 5 yrs</t>
        </is>
      </c>
    </row>
    <row r="9691">
      <c r="A9691" s="8" t="inlineStr">
        <is>
          <t>9de37fbb-293f-5537-856c-f9faa0ffadc8</t>
        </is>
      </c>
      <c r="B9691" s="9" t="inlineStr">
        <is>
          <t>2026-07</t>
        </is>
      </c>
      <c r="C9691" s="10" t="n"/>
      <c r="D9691" s="9" t="inlineStr">
        <is>
          <t>Declined</t>
        </is>
      </c>
      <c r="E9691" s="8" t="inlineStr">
        <is>
          <t>Noor Blackwood</t>
        </is>
      </c>
      <c r="F9691" s="11" t="n">
        <v>2012</v>
      </c>
      <c r="G9691" s="8" t="inlineStr">
        <is>
          <t>McLaren</t>
        </is>
      </c>
      <c r="H9691" s="8" t="inlineStr">
        <is>
          <t>750S</t>
        </is>
      </c>
      <c r="I9691" s="8" t="inlineStr">
        <is>
          <t>GTG88PF6N2M3EU54L</t>
        </is>
      </c>
      <c r="J9691" s="8" t="inlineStr">
        <is>
          <t>03 - Supercar</t>
        </is>
      </c>
      <c r="K9691" s="12" t="n">
        <v>1020000</v>
      </c>
      <c r="L9691" s="8" t="inlineStr">
        <is>
          <t>Utah</t>
        </is>
      </c>
      <c r="M9691" s="13" t="n">
        <v>20784.91</v>
      </c>
      <c r="N9691" s="13" t="n"/>
      <c r="O9691" s="8" t="inlineStr">
        <is>
          <t>3 + at-fault claims - 5 yrs</t>
        </is>
      </c>
    </row>
    <row r="9692">
      <c r="A9692" s="8" t="inlineStr">
        <is>
          <t>9e3aac2e-9f62-529e-b928-c41f543e39ca</t>
        </is>
      </c>
      <c r="B9692" s="9" t="inlineStr">
        <is>
          <t>2026-07</t>
        </is>
      </c>
      <c r="C9692" s="10" t="n"/>
      <c r="D9692" s="9" t="inlineStr">
        <is>
          <t>Referred</t>
        </is>
      </c>
      <c r="E9692" s="8" t="inlineStr">
        <is>
          <t>Fenwick Kingsford</t>
        </is>
      </c>
      <c r="F9692" s="11" t="n">
        <v>1981</v>
      </c>
      <c r="G9692" s="8" t="inlineStr">
        <is>
          <t>BMW</t>
        </is>
      </c>
      <c r="H9692" s="8" t="inlineStr">
        <is>
          <t>M8 Competition</t>
        </is>
      </c>
      <c r="I9692" s="8" t="inlineStr">
        <is>
          <t>1PP0B3XUAVCVH3YJ4</t>
        </is>
      </c>
      <c r="J9692" s="8" t="inlineStr">
        <is>
          <t>02 - Sports / GT</t>
        </is>
      </c>
      <c r="K9692" s="12" t="n">
        <v>580000</v>
      </c>
      <c r="L9692" s="8" t="inlineStr">
        <is>
          <t>Michigan</t>
        </is>
      </c>
      <c r="M9692" s="13" t="n">
        <v>11025.47</v>
      </c>
      <c r="N9692" s="13" t="n"/>
      <c r="O9692" s="8" t="inlineStr">
        <is>
          <t>Prior carrier non-renewal / cancellation</t>
        </is>
      </c>
    </row>
    <row r="9693">
      <c r="A9693" s="8" t="inlineStr">
        <is>
          <t>9e4583a0-e7ef-5b79-9c04-0ad8d611adda</t>
        </is>
      </c>
      <c r="B9693" s="9" t="inlineStr">
        <is>
          <t>2026-07</t>
        </is>
      </c>
      <c r="C9693" s="10" t="n"/>
      <c r="D9693" s="9" t="inlineStr">
        <is>
          <t>Declined</t>
        </is>
      </c>
      <c r="E9693" s="8" t="inlineStr">
        <is>
          <t>Anouk Underwood</t>
        </is>
      </c>
      <c r="F9693" s="11" t="n">
        <v>1968</v>
      </c>
      <c r="G9693" s="8" t="inlineStr">
        <is>
          <t>Mercedes-Benz</t>
        </is>
      </c>
      <c r="H9693" s="8" t="inlineStr">
        <is>
          <t>280SL Pagoda</t>
        </is>
      </c>
      <c r="I9693" s="8" t="inlineStr">
        <is>
          <t>JVL63R6K53Y75XTAU</t>
        </is>
      </c>
      <c r="J9693" s="8" t="inlineStr">
        <is>
          <t>07 - Post-War Classic (1946-1972)</t>
        </is>
      </c>
      <c r="K9693" s="12" t="n">
        <v>1950000</v>
      </c>
      <c r="L9693" s="8" t="inlineStr">
        <is>
          <t>Ohio</t>
        </is>
      </c>
      <c r="M9693" s="13" t="n">
        <v>19433.77</v>
      </c>
      <c r="N9693" s="13" t="n"/>
      <c r="O9693" s="8" t="inlineStr">
        <is>
          <t>3 + at-fault claims - 5 yrs</t>
        </is>
      </c>
    </row>
    <row r="9694">
      <c r="A9694" s="8" t="inlineStr">
        <is>
          <t>CANON-202607-009534</t>
        </is>
      </c>
      <c r="B9694" s="9" t="inlineStr">
        <is>
          <t>2026-07</t>
        </is>
      </c>
      <c r="C9694" s="10" t="n">
        <v>46227</v>
      </c>
      <c r="D9694" s="9" t="inlineStr">
        <is>
          <t>Bound</t>
        </is>
      </c>
      <c r="E9694" s="8" t="inlineStr">
        <is>
          <t>Thaddeus Castellanos</t>
        </is>
      </c>
      <c r="F9694" s="11" t="n">
        <v>1984</v>
      </c>
      <c r="G9694" s="8" t="inlineStr">
        <is>
          <t>Ferrari</t>
        </is>
      </c>
      <c r="H9694" s="8" t="inlineStr">
        <is>
          <t>275 GTB/4</t>
        </is>
      </c>
      <c r="I9694" s="8" t="inlineStr">
        <is>
          <t>B3E8SENEAPWKNUP9D</t>
        </is>
      </c>
      <c r="J9694" s="8" t="inlineStr">
        <is>
          <t>07 - Post-War Classic (1946-1972)</t>
        </is>
      </c>
      <c r="K9694" s="12" t="n">
        <v>1950000</v>
      </c>
      <c r="L9694" s="8" t="inlineStr">
        <is>
          <t>Iowa</t>
        </is>
      </c>
      <c r="M9694" s="13" t="n">
        <v>15379.25</v>
      </c>
      <c r="N9694" s="13" t="n">
        <v>11703.61</v>
      </c>
      <c r="O9694" s="8" t="n"/>
    </row>
    <row r="9695">
      <c r="A9695" s="8" t="inlineStr">
        <is>
          <t>CANON-202607-009535</t>
        </is>
      </c>
      <c r="B9695" s="9" t="inlineStr">
        <is>
          <t>2026-07</t>
        </is>
      </c>
      <c r="C9695" s="10" t="n">
        <v>46230</v>
      </c>
      <c r="D9695" s="9" t="inlineStr">
        <is>
          <t>Bound</t>
        </is>
      </c>
      <c r="E9695" s="8" t="inlineStr">
        <is>
          <t>Anouk Montoya</t>
        </is>
      </c>
      <c r="F9695" s="11" t="n">
        <v>2020</v>
      </c>
      <c r="G9695" s="8" t="inlineStr">
        <is>
          <t>Ferrari</t>
        </is>
      </c>
      <c r="H9695" s="8" t="inlineStr">
        <is>
          <t>275 GTB/4</t>
        </is>
      </c>
      <c r="I9695" s="8" t="inlineStr">
        <is>
          <t>L2N2AN7FN6W7CM6H3</t>
        </is>
      </c>
      <c r="J9695" s="8" t="inlineStr">
        <is>
          <t>07 - Post-War Classic (1946-1972)</t>
        </is>
      </c>
      <c r="K9695" s="12" t="n">
        <v>590000</v>
      </c>
      <c r="L9695" s="8" t="inlineStr">
        <is>
          <t>Pennsylvania</t>
        </is>
      </c>
      <c r="M9695" s="13" t="n">
        <v>4786.79</v>
      </c>
      <c r="N9695" s="13" t="n">
        <v>3642.75</v>
      </c>
      <c r="O9695" s="8" t="n"/>
    </row>
    <row r="9696">
      <c r="A9696" s="8" t="inlineStr">
        <is>
          <t>CANON-202607-009537</t>
        </is>
      </c>
      <c r="B9696" s="9" t="inlineStr">
        <is>
          <t>2026-07</t>
        </is>
      </c>
      <c r="C9696" s="10" t="n">
        <v>46207</v>
      </c>
      <c r="D9696" s="9" t="inlineStr">
        <is>
          <t>Bound</t>
        </is>
      </c>
      <c r="E9696" s="8" t="inlineStr">
        <is>
          <t>Mireille Delacroix</t>
        </is>
      </c>
      <c r="F9696" s="11" t="n">
        <v>1981</v>
      </c>
      <c r="G9696" s="8" t="inlineStr">
        <is>
          <t>Jaguar</t>
        </is>
      </c>
      <c r="H9696" s="8" t="inlineStr">
        <is>
          <t>E-Type Series 1</t>
        </is>
      </c>
      <c r="I9696" s="8" t="inlineStr">
        <is>
          <t>TS4Y85DCXKC0X3XTC</t>
        </is>
      </c>
      <c r="J9696" s="8" t="inlineStr">
        <is>
          <t>07 - Post-War Classic (1946-1972)</t>
        </is>
      </c>
      <c r="K9696" s="12" t="n">
        <v>555000</v>
      </c>
      <c r="L9696" s="8" t="inlineStr">
        <is>
          <t>New York</t>
        </is>
      </c>
      <c r="M9696" s="13" t="n">
        <v>5763.62</v>
      </c>
      <c r="N9696" s="13" t="n">
        <v>4386.11</v>
      </c>
      <c r="O9696" s="8" t="n"/>
    </row>
    <row r="9697">
      <c r="A9697" s="8" t="inlineStr">
        <is>
          <t>CANON-202607-009538</t>
        </is>
      </c>
      <c r="B9697" s="9" t="inlineStr">
        <is>
          <t>2026-07</t>
        </is>
      </c>
      <c r="C9697" s="10" t="n">
        <v>46209</v>
      </c>
      <c r="D9697" s="9" t="inlineStr">
        <is>
          <t>Bound</t>
        </is>
      </c>
      <c r="E9697" s="8" t="inlineStr">
        <is>
          <t>Leopold Kingsford</t>
        </is>
      </c>
      <c r="F9697" s="11" t="n">
        <v>1958</v>
      </c>
      <c r="G9697" s="8" t="inlineStr">
        <is>
          <t>Bugatti</t>
        </is>
      </c>
      <c r="H9697" s="8" t="inlineStr">
        <is>
          <t>Type 57</t>
        </is>
      </c>
      <c r="I9697" s="8" t="inlineStr">
        <is>
          <t>VNGZKWGLGVKGFX0FH</t>
        </is>
      </c>
      <c r="J9697" s="8" t="inlineStr">
        <is>
          <t>06 - Vintage Pre-War (pre-1946)</t>
        </is>
      </c>
      <c r="K9697" s="12" t="n">
        <v>910000</v>
      </c>
      <c r="L9697" s="8" t="inlineStr">
        <is>
          <t>Kentucky</t>
        </is>
      </c>
      <c r="M9697" s="13" t="n">
        <v>8742.870000000001</v>
      </c>
      <c r="N9697" s="13" t="n">
        <v>6653.32</v>
      </c>
      <c r="O9697" s="8" t="n"/>
    </row>
    <row r="9698">
      <c r="A9698" s="8" t="inlineStr">
        <is>
          <t>CANON-202607-009539</t>
        </is>
      </c>
      <c r="B9698" s="9" t="inlineStr">
        <is>
          <t>2026-07</t>
        </is>
      </c>
      <c r="C9698" s="10" t="n">
        <v>46230</v>
      </c>
      <c r="D9698" s="9" t="inlineStr">
        <is>
          <t>Bound</t>
        </is>
      </c>
      <c r="E9698" s="8" t="inlineStr">
        <is>
          <t>Mireille Castellanos</t>
        </is>
      </c>
      <c r="F9698" s="11" t="n">
        <v>2008</v>
      </c>
      <c r="G9698" s="8" t="inlineStr">
        <is>
          <t>Maserati</t>
        </is>
      </c>
      <c r="H9698" s="8" t="inlineStr">
        <is>
          <t>GranTurismo</t>
        </is>
      </c>
      <c r="I9698" s="8" t="inlineStr">
        <is>
          <t>U1CWYDT0B05X67162</t>
        </is>
      </c>
      <c r="J9698" s="8" t="inlineStr">
        <is>
          <t>02 - Sports / GT</t>
        </is>
      </c>
      <c r="K9698" s="12" t="n">
        <v>715000</v>
      </c>
      <c r="L9698" s="8" t="inlineStr">
        <is>
          <t>Alabama</t>
        </is>
      </c>
      <c r="M9698" s="13" t="n">
        <v>11136.46</v>
      </c>
      <c r="N9698" s="13" t="n">
        <v>8474.85</v>
      </c>
      <c r="O9698" s="8" t="n"/>
    </row>
    <row r="9699">
      <c r="A9699" s="8" t="inlineStr">
        <is>
          <t>CANON-202607-009540</t>
        </is>
      </c>
      <c r="B9699" s="9" t="inlineStr">
        <is>
          <t>2026-07</t>
        </is>
      </c>
      <c r="C9699" s="10" t="n">
        <v>46223</v>
      </c>
      <c r="D9699" s="9" t="inlineStr">
        <is>
          <t>Bound</t>
        </is>
      </c>
      <c r="E9699" s="8" t="inlineStr">
        <is>
          <t>Ingrid Ashcombe</t>
        </is>
      </c>
      <c r="F9699" s="11" t="n">
        <v>1995</v>
      </c>
      <c r="G9699" s="8" t="inlineStr">
        <is>
          <t>Porsche</t>
        </is>
      </c>
      <c r="H9699" s="8" t="inlineStr">
        <is>
          <t>911 Turbo S</t>
        </is>
      </c>
      <c r="I9699" s="8" t="inlineStr">
        <is>
          <t>36TYZ6PPMFA9Y7M9T</t>
        </is>
      </c>
      <c r="J9699" s="8" t="inlineStr">
        <is>
          <t>02 - Sports / GT</t>
        </is>
      </c>
      <c r="K9699" s="12" t="n">
        <v>740000</v>
      </c>
      <c r="L9699" s="8" t="inlineStr">
        <is>
          <t>Arkansas</t>
        </is>
      </c>
      <c r="M9699" s="13" t="n">
        <v>12524.15</v>
      </c>
      <c r="N9699" s="13" t="n">
        <v>9530.879999999999</v>
      </c>
      <c r="O9699" s="8" t="n"/>
    </row>
    <row r="9700">
      <c r="A9700" s="8" t="inlineStr">
        <is>
          <t>CANON-202607-009541</t>
        </is>
      </c>
      <c r="B9700" s="9" t="inlineStr">
        <is>
          <t>2026-07</t>
        </is>
      </c>
      <c r="C9700" s="10" t="n">
        <v>46209</v>
      </c>
      <c r="D9700" s="9" t="inlineStr">
        <is>
          <t>Bound</t>
        </is>
      </c>
      <c r="E9700" s="8" t="inlineStr">
        <is>
          <t>Delphine Nakashima</t>
        </is>
      </c>
      <c r="F9700" s="11" t="n">
        <v>2021</v>
      </c>
      <c r="G9700" s="8" t="inlineStr">
        <is>
          <t>Aston Martin</t>
        </is>
      </c>
      <c r="H9700" s="8" t="inlineStr">
        <is>
          <t>DB12</t>
        </is>
      </c>
      <c r="I9700" s="8" t="inlineStr">
        <is>
          <t>8LRMN86UL19ADRP5M</t>
        </is>
      </c>
      <c r="J9700" s="8" t="inlineStr">
        <is>
          <t>02 - Sports / GT</t>
        </is>
      </c>
      <c r="K9700" s="12" t="n">
        <v>475000</v>
      </c>
      <c r="L9700" s="8" t="inlineStr">
        <is>
          <t>California</t>
        </is>
      </c>
      <c r="M9700" s="13" t="n">
        <v>9074.290000000001</v>
      </c>
      <c r="N9700" s="13" t="n">
        <v>6905.53</v>
      </c>
      <c r="O9700" s="8" t="n"/>
    </row>
    <row r="9701">
      <c r="A9701" s="8" t="inlineStr">
        <is>
          <t>CANON-202607-009542</t>
        </is>
      </c>
      <c r="B9701" s="9" t="inlineStr">
        <is>
          <t>2026-07</t>
        </is>
      </c>
      <c r="C9701" s="10" t="n">
        <v>46205</v>
      </c>
      <c r="D9701" s="9" t="inlineStr">
        <is>
          <t>Bound</t>
        </is>
      </c>
      <c r="E9701" s="8" t="inlineStr">
        <is>
          <t>Priya Blackwood</t>
        </is>
      </c>
      <c r="F9701" s="11" t="n">
        <v>1994</v>
      </c>
      <c r="G9701" s="8" t="inlineStr">
        <is>
          <t>McLaren</t>
        </is>
      </c>
      <c r="H9701" s="8" t="inlineStr">
        <is>
          <t>750S</t>
        </is>
      </c>
      <c r="I9701" s="8" t="inlineStr">
        <is>
          <t>0LJCL993ZM067S0UP</t>
        </is>
      </c>
      <c r="J9701" s="8" t="inlineStr">
        <is>
          <t>03 - Supercar</t>
        </is>
      </c>
      <c r="K9701" s="12" t="n">
        <v>655000</v>
      </c>
      <c r="L9701" s="8" t="inlineStr">
        <is>
          <t>Arkansas</t>
        </is>
      </c>
      <c r="M9701" s="13" t="n">
        <v>16201.98</v>
      </c>
      <c r="N9701" s="13" t="n">
        <v>12329.71</v>
      </c>
      <c r="O9701" s="8" t="n"/>
    </row>
    <row r="9702">
      <c r="A9702" s="8" t="inlineStr">
        <is>
          <t>CANON-202607-009543</t>
        </is>
      </c>
      <c r="B9702" s="9" t="inlineStr">
        <is>
          <t>2026-07</t>
        </is>
      </c>
      <c r="C9702" s="10" t="n">
        <v>46234</v>
      </c>
      <c r="D9702" s="9" t="inlineStr">
        <is>
          <t>Bound</t>
        </is>
      </c>
      <c r="E9702" s="8" t="inlineStr">
        <is>
          <t>Cassius Bellandi</t>
        </is>
      </c>
      <c r="F9702" s="11" t="n">
        <v>1957</v>
      </c>
      <c r="G9702" s="8" t="inlineStr">
        <is>
          <t>Ringbrothers</t>
        </is>
      </c>
      <c r="H9702" s="8" t="inlineStr">
        <is>
          <t>Mustang</t>
        </is>
      </c>
      <c r="I9702" s="8" t="inlineStr">
        <is>
          <t>MM4WZDHGBXYB4KC2U</t>
        </is>
      </c>
      <c r="J9702" s="8" t="inlineStr">
        <is>
          <t>11 - Restomod / Coachbuilt / Bespoke</t>
        </is>
      </c>
      <c r="K9702" s="12" t="n">
        <v>425000</v>
      </c>
      <c r="L9702" s="8" t="inlineStr">
        <is>
          <t>Michigan</t>
        </is>
      </c>
      <c r="M9702" s="13" t="n">
        <v>10937.74</v>
      </c>
      <c r="N9702" s="13" t="n">
        <v>8323.620000000001</v>
      </c>
      <c r="O9702" s="8" t="n"/>
    </row>
    <row r="9703">
      <c r="A9703" s="8" t="inlineStr">
        <is>
          <t>CANON-202607-009544</t>
        </is>
      </c>
      <c r="B9703" s="9" t="inlineStr">
        <is>
          <t>2026-07</t>
        </is>
      </c>
      <c r="C9703" s="10" t="n">
        <v>46206</v>
      </c>
      <c r="D9703" s="9" t="inlineStr">
        <is>
          <t>Bound</t>
        </is>
      </c>
      <c r="E9703" s="8" t="inlineStr">
        <is>
          <t>Fitzgerald Pennington</t>
        </is>
      </c>
      <c r="F9703" s="11" t="n">
        <v>1974</v>
      </c>
      <c r="G9703" s="8" t="inlineStr">
        <is>
          <t>Aston Martin</t>
        </is>
      </c>
      <c r="H9703" s="8" t="inlineStr">
        <is>
          <t>DB12</t>
        </is>
      </c>
      <c r="I9703" s="8" t="inlineStr">
        <is>
          <t>0M32MNBFALWAWFH1G</t>
        </is>
      </c>
      <c r="J9703" s="8" t="inlineStr">
        <is>
          <t>02 - Sports / GT</t>
        </is>
      </c>
      <c r="K9703" s="12" t="n">
        <v>360000</v>
      </c>
      <c r="L9703" s="8" t="inlineStr">
        <is>
          <t>West Virginia</t>
        </is>
      </c>
      <c r="M9703" s="13" t="n">
        <v>6775.47</v>
      </c>
      <c r="N9703" s="13" t="n">
        <v>5156.13</v>
      </c>
      <c r="O9703" s="8" t="n"/>
    </row>
    <row r="9704">
      <c r="A9704" s="8" t="inlineStr">
        <is>
          <t>CANON-202607-009545</t>
        </is>
      </c>
      <c r="B9704" s="9" t="inlineStr">
        <is>
          <t>2026-07</t>
        </is>
      </c>
      <c r="C9704" s="10" t="n">
        <v>46231</v>
      </c>
      <c r="D9704" s="9" t="inlineStr">
        <is>
          <t>Bound</t>
        </is>
      </c>
      <c r="E9704" s="8" t="inlineStr">
        <is>
          <t>Beatrix Bellandi</t>
        </is>
      </c>
      <c r="F9704" s="11" t="n">
        <v>1985</v>
      </c>
      <c r="G9704" s="8" t="inlineStr">
        <is>
          <t>Bentley</t>
        </is>
      </c>
      <c r="H9704" s="8" t="inlineStr">
        <is>
          <t>Continental GT</t>
        </is>
      </c>
      <c r="I9704" s="8" t="inlineStr">
        <is>
          <t>MR28W6NLNENC5Y781</t>
        </is>
      </c>
      <c r="J9704" s="8" t="inlineStr">
        <is>
          <t>02 - Sports / GT</t>
        </is>
      </c>
      <c r="K9704" s="12" t="n">
        <v>515000</v>
      </c>
      <c r="L9704" s="8" t="inlineStr">
        <is>
          <t>Indiana</t>
        </is>
      </c>
      <c r="M9704" s="13" t="n">
        <v>7768.73</v>
      </c>
      <c r="N9704" s="13" t="n">
        <v>5912</v>
      </c>
      <c r="O9704" s="8" t="n"/>
    </row>
    <row r="9705">
      <c r="A9705" s="8" t="inlineStr">
        <is>
          <t>CANON-202607-009546</t>
        </is>
      </c>
      <c r="B9705" s="9" t="inlineStr">
        <is>
          <t>2026-07</t>
        </is>
      </c>
      <c r="C9705" s="10" t="n">
        <v>46209</v>
      </c>
      <c r="D9705" s="9" t="inlineStr">
        <is>
          <t>Bound</t>
        </is>
      </c>
      <c r="E9705" s="8" t="inlineStr">
        <is>
          <t>Fenwick Delacroix</t>
        </is>
      </c>
      <c r="F9705" s="11" t="n">
        <v>1963</v>
      </c>
      <c r="G9705" s="8" t="inlineStr">
        <is>
          <t>McLaren</t>
        </is>
      </c>
      <c r="H9705" s="8" t="inlineStr">
        <is>
          <t>750S</t>
        </is>
      </c>
      <c r="I9705" s="8" t="inlineStr">
        <is>
          <t>WBVMK33ANHEM06YUE</t>
        </is>
      </c>
      <c r="J9705" s="8" t="inlineStr">
        <is>
          <t>03 - Supercar</t>
        </is>
      </c>
      <c r="K9705" s="12" t="n">
        <v>590000</v>
      </c>
      <c r="L9705" s="8" t="inlineStr">
        <is>
          <t>Hawaii</t>
        </is>
      </c>
      <c r="M9705" s="13" t="n">
        <v>13748.11</v>
      </c>
      <c r="N9705" s="13" t="n">
        <v>10462.31</v>
      </c>
      <c r="O9705" s="8" t="n"/>
    </row>
    <row r="9706">
      <c r="A9706" s="8" t="inlineStr">
        <is>
          <t>CANON-202607-009547</t>
        </is>
      </c>
      <c r="B9706" s="9" t="inlineStr">
        <is>
          <t>2026-07</t>
        </is>
      </c>
      <c r="C9706" s="10" t="n">
        <v>46217</v>
      </c>
      <c r="D9706" s="9" t="inlineStr">
        <is>
          <t>Bound</t>
        </is>
      </c>
      <c r="E9706" s="8" t="inlineStr">
        <is>
          <t>Saoirse Vasquez</t>
        </is>
      </c>
      <c r="F9706" s="11" t="n">
        <v>1991</v>
      </c>
      <c r="G9706" s="8" t="inlineStr">
        <is>
          <t>Maserati</t>
        </is>
      </c>
      <c r="H9706" s="8" t="inlineStr">
        <is>
          <t>GranTurismo</t>
        </is>
      </c>
      <c r="I9706" s="8" t="inlineStr">
        <is>
          <t>J96NRNZWXM7Z3CWSW</t>
        </is>
      </c>
      <c r="J9706" s="8" t="inlineStr">
        <is>
          <t>02 - Sports / GT</t>
        </is>
      </c>
      <c r="K9706" s="12" t="n">
        <v>285000</v>
      </c>
      <c r="L9706" s="8" t="inlineStr">
        <is>
          <t>Arkansas</t>
        </is>
      </c>
      <c r="M9706" s="13" t="n">
        <v>5565.57</v>
      </c>
      <c r="N9706" s="13" t="n">
        <v>4235.4</v>
      </c>
      <c r="O9706" s="8" t="n"/>
    </row>
    <row r="9707">
      <c r="A9707" s="8" t="inlineStr">
        <is>
          <t>CANON-202607-009549</t>
        </is>
      </c>
      <c r="B9707" s="9" t="inlineStr">
        <is>
          <t>2026-07</t>
        </is>
      </c>
      <c r="C9707" s="10" t="n">
        <v>46206</v>
      </c>
      <c r="D9707" s="9" t="inlineStr">
        <is>
          <t>Bound</t>
        </is>
      </c>
      <c r="E9707" s="8" t="inlineStr">
        <is>
          <t>Mireille Nakashima</t>
        </is>
      </c>
      <c r="F9707" s="11" t="n">
        <v>2012</v>
      </c>
      <c r="G9707" s="8" t="inlineStr">
        <is>
          <t>Mercedes-Benz</t>
        </is>
      </c>
      <c r="H9707" s="8" t="inlineStr">
        <is>
          <t>AMG GT</t>
        </is>
      </c>
      <c r="I9707" s="8" t="inlineStr">
        <is>
          <t>5UM7JW2XVRLN477SP</t>
        </is>
      </c>
      <c r="J9707" s="8" t="inlineStr">
        <is>
          <t>02 - Sports / GT</t>
        </is>
      </c>
      <c r="K9707" s="12" t="n">
        <v>470000</v>
      </c>
      <c r="L9707" s="8" t="inlineStr">
        <is>
          <t>Washington</t>
        </is>
      </c>
      <c r="M9707" s="13" t="n">
        <v>6384.91</v>
      </c>
      <c r="N9707" s="13" t="n">
        <v>4858.92</v>
      </c>
      <c r="O9707" s="8" t="n"/>
    </row>
    <row r="9708">
      <c r="A9708" s="8" t="inlineStr">
        <is>
          <t>CANON-202607-009550</t>
        </is>
      </c>
      <c r="B9708" s="9" t="inlineStr">
        <is>
          <t>2026-07</t>
        </is>
      </c>
      <c r="C9708" s="10" t="n">
        <v>46222</v>
      </c>
      <c r="D9708" s="9" t="inlineStr">
        <is>
          <t>Bound</t>
        </is>
      </c>
      <c r="E9708" s="8" t="inlineStr">
        <is>
          <t>Marisol Okonkwo</t>
        </is>
      </c>
      <c r="F9708" s="11" t="n">
        <v>1997</v>
      </c>
      <c r="G9708" s="8" t="inlineStr">
        <is>
          <t>BMW</t>
        </is>
      </c>
      <c r="H9708" s="8" t="inlineStr">
        <is>
          <t>M8 Competition</t>
        </is>
      </c>
      <c r="I9708" s="8" t="inlineStr">
        <is>
          <t>C6DPD9M14ZHR4LW7K</t>
        </is>
      </c>
      <c r="J9708" s="8" t="inlineStr">
        <is>
          <t>02 - Sports / GT</t>
        </is>
      </c>
      <c r="K9708" s="12" t="n">
        <v>460000</v>
      </c>
      <c r="L9708" s="8" t="inlineStr">
        <is>
          <t>Virginia</t>
        </is>
      </c>
      <c r="M9708" s="13" t="n">
        <v>7095.28</v>
      </c>
      <c r="N9708" s="13" t="n">
        <v>5399.51</v>
      </c>
      <c r="O9708" s="8" t="n"/>
    </row>
    <row r="9709">
      <c r="A9709" s="8" t="inlineStr">
        <is>
          <t>CANON-202607-009551</t>
        </is>
      </c>
      <c r="B9709" s="9" t="inlineStr">
        <is>
          <t>2026-07</t>
        </is>
      </c>
      <c r="C9709" s="10" t="n">
        <v>46224</v>
      </c>
      <c r="D9709" s="9" t="inlineStr">
        <is>
          <t>Bound</t>
        </is>
      </c>
      <c r="E9709" s="8" t="inlineStr">
        <is>
          <t>Mireille Chattopadhyay</t>
        </is>
      </c>
      <c r="F9709" s="11" t="n">
        <v>2004</v>
      </c>
      <c r="G9709" s="8" t="inlineStr">
        <is>
          <t>Ferrari</t>
        </is>
      </c>
      <c r="H9709" s="8" t="inlineStr">
        <is>
          <t>296 GTB</t>
        </is>
      </c>
      <c r="I9709" s="8" t="inlineStr">
        <is>
          <t>CCFVJLATGXRJ0YL22</t>
        </is>
      </c>
      <c r="J9709" s="8" t="inlineStr">
        <is>
          <t>03 - Supercar</t>
        </is>
      </c>
      <c r="K9709" s="12" t="n">
        <v>1170000</v>
      </c>
      <c r="L9709" s="8" t="inlineStr">
        <is>
          <t>Florida</t>
        </is>
      </c>
      <c r="M9709" s="13" t="n">
        <v>25077.74</v>
      </c>
      <c r="N9709" s="13" t="n">
        <v>19084.16</v>
      </c>
      <c r="O9709" s="8" t="n"/>
    </row>
    <row r="9710">
      <c r="A9710" s="8" t="inlineStr">
        <is>
          <t>CANON-202607-009552</t>
        </is>
      </c>
      <c r="B9710" s="9" t="inlineStr">
        <is>
          <t>2026-07</t>
        </is>
      </c>
      <c r="C9710" s="10" t="n">
        <v>46221</v>
      </c>
      <c r="D9710" s="9" t="inlineStr">
        <is>
          <t>Bound</t>
        </is>
      </c>
      <c r="E9710" s="8" t="inlineStr">
        <is>
          <t>Desmond Pennington</t>
        </is>
      </c>
      <c r="F9710" s="11" t="n">
        <v>1974</v>
      </c>
      <c r="G9710" s="8" t="inlineStr">
        <is>
          <t>McLaren</t>
        </is>
      </c>
      <c r="H9710" s="8" t="inlineStr">
        <is>
          <t>750S</t>
        </is>
      </c>
      <c r="I9710" s="8" t="inlineStr">
        <is>
          <t>P0WU9E03R25LMTM0M</t>
        </is>
      </c>
      <c r="J9710" s="8" t="inlineStr">
        <is>
          <t>03 - Supercar</t>
        </is>
      </c>
      <c r="K9710" s="12" t="n">
        <v>1950000</v>
      </c>
      <c r="L9710" s="8" t="inlineStr">
        <is>
          <t>Alaska</t>
        </is>
      </c>
      <c r="M9710" s="13" t="n">
        <v>33554.72</v>
      </c>
      <c r="N9710" s="13" t="n">
        <v>25535.14</v>
      </c>
      <c r="O9710" s="8" t="n"/>
    </row>
    <row r="9711">
      <c r="A9711" s="8" t="inlineStr">
        <is>
          <t>CANON-202607-009553</t>
        </is>
      </c>
      <c r="B9711" s="9" t="inlineStr">
        <is>
          <t>2026-07</t>
        </is>
      </c>
      <c r="C9711" s="10" t="n">
        <v>46231</v>
      </c>
      <c r="D9711" s="9" t="inlineStr">
        <is>
          <t>Bound</t>
        </is>
      </c>
      <c r="E9711" s="8" t="inlineStr">
        <is>
          <t>Noor Fairweather</t>
        </is>
      </c>
      <c r="F9711" s="11" t="n">
        <v>1967</v>
      </c>
      <c r="G9711" s="8" t="inlineStr">
        <is>
          <t>BMW</t>
        </is>
      </c>
      <c r="H9711" s="8" t="inlineStr">
        <is>
          <t>M8 Competition</t>
        </is>
      </c>
      <c r="I9711" s="8" t="inlineStr">
        <is>
          <t>CGVF4EXHDCUDF5Y1A</t>
        </is>
      </c>
      <c r="J9711" s="8" t="inlineStr">
        <is>
          <t>02 - Sports / GT</t>
        </is>
      </c>
      <c r="K9711" s="12" t="n">
        <v>420000</v>
      </c>
      <c r="L9711" s="8" t="inlineStr">
        <is>
          <t>Tennessee</t>
        </is>
      </c>
      <c r="M9711" s="13" t="n">
        <v>5824.53</v>
      </c>
      <c r="N9711" s="13" t="n">
        <v>4432.47</v>
      </c>
      <c r="O9711" s="8" t="n"/>
    </row>
    <row r="9712">
      <c r="A9712" s="8" t="inlineStr">
        <is>
          <t>CANON-202607-009554</t>
        </is>
      </c>
      <c r="B9712" s="9" t="inlineStr">
        <is>
          <t>2026-07</t>
        </is>
      </c>
      <c r="C9712" s="10" t="n">
        <v>46227</v>
      </c>
      <c r="D9712" s="9" t="inlineStr">
        <is>
          <t>Bound</t>
        </is>
      </c>
      <c r="E9712" s="8" t="inlineStr">
        <is>
          <t>Priya Merriweather</t>
        </is>
      </c>
      <c r="F9712" s="11" t="n">
        <v>2021</v>
      </c>
      <c r="G9712" s="8" t="inlineStr">
        <is>
          <t>Lamborghini</t>
        </is>
      </c>
      <c r="H9712" s="8" t="inlineStr">
        <is>
          <t>Huracan EVO</t>
        </is>
      </c>
      <c r="I9712" s="8" t="inlineStr">
        <is>
          <t>EL3X6VZZ02WH77AD6</t>
        </is>
      </c>
      <c r="J9712" s="8" t="inlineStr">
        <is>
          <t>03 - Supercar</t>
        </is>
      </c>
      <c r="K9712" s="12" t="n">
        <v>365000</v>
      </c>
      <c r="L9712" s="8" t="inlineStr">
        <is>
          <t>Florida</t>
        </is>
      </c>
      <c r="M9712" s="13" t="n">
        <v>11246.13</v>
      </c>
      <c r="N9712" s="13" t="n">
        <v>8558.299999999999</v>
      </c>
      <c r="O9712" s="8" t="n"/>
    </row>
    <row r="9713">
      <c r="A9713" s="8" t="inlineStr">
        <is>
          <t>CANON-202607-009555</t>
        </is>
      </c>
      <c r="B9713" s="9" t="inlineStr">
        <is>
          <t>2026-07</t>
        </is>
      </c>
      <c r="C9713" s="10" t="n">
        <v>46219</v>
      </c>
      <c r="D9713" s="9" t="inlineStr">
        <is>
          <t>Bound</t>
        </is>
      </c>
      <c r="E9713" s="8" t="inlineStr">
        <is>
          <t>Fitzgerald Nakashima</t>
        </is>
      </c>
      <c r="F9713" s="11" t="n">
        <v>1990</v>
      </c>
      <c r="G9713" s="8" t="inlineStr">
        <is>
          <t>Ferrari</t>
        </is>
      </c>
      <c r="H9713" s="8" t="inlineStr">
        <is>
          <t>SF90 Stradale</t>
        </is>
      </c>
      <c r="I9713" s="8" t="inlineStr">
        <is>
          <t>M7DP47M60KKENX6Z1</t>
        </is>
      </c>
      <c r="J9713" s="8" t="inlineStr">
        <is>
          <t>03 - Supercar</t>
        </is>
      </c>
      <c r="K9713" s="12" t="n">
        <v>535000</v>
      </c>
      <c r="L9713" s="8" t="inlineStr">
        <is>
          <t>Minnesota</t>
        </is>
      </c>
      <c r="M9713" s="13" t="n">
        <v>12658.3</v>
      </c>
      <c r="N9713" s="13" t="n">
        <v>9632.969999999999</v>
      </c>
      <c r="O9713" s="8" t="n"/>
    </row>
    <row r="9714">
      <c r="A9714" s="8" t="inlineStr">
        <is>
          <t>CANON-202607-009556</t>
        </is>
      </c>
      <c r="B9714" s="9" t="inlineStr">
        <is>
          <t>2026-07</t>
        </is>
      </c>
      <c r="C9714" s="10" t="n">
        <v>46204</v>
      </c>
      <c r="D9714" s="9" t="inlineStr">
        <is>
          <t>Bound</t>
        </is>
      </c>
      <c r="E9714" s="8" t="inlineStr">
        <is>
          <t>Fitzgerald Kingsford</t>
        </is>
      </c>
      <c r="F9714" s="11" t="n">
        <v>1989</v>
      </c>
      <c r="G9714" s="8" t="inlineStr">
        <is>
          <t>Bentley</t>
        </is>
      </c>
      <c r="H9714" s="8" t="inlineStr">
        <is>
          <t>Continental GT</t>
        </is>
      </c>
      <c r="I9714" s="8" t="inlineStr">
        <is>
          <t>GUD0RX0PZY1FK4JLR</t>
        </is>
      </c>
      <c r="J9714" s="8" t="inlineStr">
        <is>
          <t>02 - Sports / GT</t>
        </is>
      </c>
      <c r="K9714" s="12" t="n">
        <v>660000</v>
      </c>
      <c r="L9714" s="8" t="inlineStr">
        <is>
          <t>North Carolina</t>
        </is>
      </c>
      <c r="M9714" s="13" t="n">
        <v>9308.49</v>
      </c>
      <c r="N9714" s="13" t="n">
        <v>7083.76</v>
      </c>
      <c r="O9714" s="8" t="n"/>
    </row>
    <row r="9715">
      <c r="A9715" s="8" t="inlineStr">
        <is>
          <t>CANON-202607-009557</t>
        </is>
      </c>
      <c r="B9715" s="9" t="inlineStr">
        <is>
          <t>2026-07</t>
        </is>
      </c>
      <c r="C9715" s="10" t="n">
        <v>46210</v>
      </c>
      <c r="D9715" s="9" t="inlineStr">
        <is>
          <t>Bound</t>
        </is>
      </c>
      <c r="E9715" s="8" t="inlineStr">
        <is>
          <t>Fitzgerald Fairweather</t>
        </is>
      </c>
      <c r="F9715" s="11" t="n">
        <v>1989</v>
      </c>
      <c r="G9715" s="8" t="inlineStr">
        <is>
          <t>BMW</t>
        </is>
      </c>
      <c r="H9715" s="8" t="inlineStr">
        <is>
          <t>M8 Competition</t>
        </is>
      </c>
      <c r="I9715" s="8" t="inlineStr">
        <is>
          <t>AU78T0PUL2HWD7V44</t>
        </is>
      </c>
      <c r="J9715" s="8" t="inlineStr">
        <is>
          <t>02 - Sports / GT</t>
        </is>
      </c>
      <c r="K9715" s="12" t="n">
        <v>900000</v>
      </c>
      <c r="L9715" s="8" t="inlineStr">
        <is>
          <t>Maine</t>
        </is>
      </c>
      <c r="M9715" s="13" t="n">
        <v>11920.75</v>
      </c>
      <c r="N9715" s="13" t="n">
        <v>9071.690000000001</v>
      </c>
      <c r="O9715" s="8" t="n"/>
    </row>
    <row r="9716">
      <c r="A9716" s="8" t="inlineStr">
        <is>
          <t>CANON-202607-009558</t>
        </is>
      </c>
      <c r="B9716" s="9" t="inlineStr">
        <is>
          <t>2026-07</t>
        </is>
      </c>
      <c r="C9716" s="10" t="n">
        <v>46210</v>
      </c>
      <c r="D9716" s="9" t="inlineStr">
        <is>
          <t>Bound</t>
        </is>
      </c>
      <c r="E9716" s="8" t="inlineStr">
        <is>
          <t>Ottilie Vandermeer</t>
        </is>
      </c>
      <c r="F9716" s="11" t="n">
        <v>1965</v>
      </c>
      <c r="G9716" s="8" t="inlineStr">
        <is>
          <t>Ferrari</t>
        </is>
      </c>
      <c r="H9716" s="8" t="inlineStr">
        <is>
          <t>SF90 Stradale</t>
        </is>
      </c>
      <c r="I9716" s="8" t="inlineStr">
        <is>
          <t>RY426V220V9F7PPVC</t>
        </is>
      </c>
      <c r="J9716" s="8" t="inlineStr">
        <is>
          <t>03 - Supercar</t>
        </is>
      </c>
      <c r="K9716" s="12" t="n">
        <v>320000</v>
      </c>
      <c r="L9716" s="8" t="inlineStr">
        <is>
          <t>Massachusetts</t>
        </is>
      </c>
      <c r="M9716" s="13" t="n">
        <v>8679.25</v>
      </c>
      <c r="N9716" s="13" t="n">
        <v>6604.91</v>
      </c>
      <c r="O9716" s="8" t="n"/>
    </row>
    <row r="9717">
      <c r="A9717" s="8" t="inlineStr">
        <is>
          <t>CANON-202607-009559</t>
        </is>
      </c>
      <c r="B9717" s="9" t="inlineStr">
        <is>
          <t>2026-07</t>
        </is>
      </c>
      <c r="C9717" s="10" t="n">
        <v>46225</v>
      </c>
      <c r="D9717" s="9" t="inlineStr">
        <is>
          <t>Bound</t>
        </is>
      </c>
      <c r="E9717" s="8" t="inlineStr">
        <is>
          <t>Aurelio Farkas</t>
        </is>
      </c>
      <c r="F9717" s="11" t="n">
        <v>1955</v>
      </c>
      <c r="G9717" s="8" t="inlineStr">
        <is>
          <t>BMW</t>
        </is>
      </c>
      <c r="H9717" s="8" t="inlineStr">
        <is>
          <t>M8 Competition</t>
        </is>
      </c>
      <c r="I9717" s="8" t="inlineStr">
        <is>
          <t>8V30TCXCTBAUS1LMY</t>
        </is>
      </c>
      <c r="J9717" s="8" t="inlineStr">
        <is>
          <t>02 - Sports / GT</t>
        </is>
      </c>
      <c r="K9717" s="12" t="n">
        <v>245000</v>
      </c>
      <c r="L9717" s="8" t="inlineStr">
        <is>
          <t>New Mexico</t>
        </is>
      </c>
      <c r="M9717" s="13" t="n">
        <v>5443.62</v>
      </c>
      <c r="N9717" s="13" t="n">
        <v>4142.59</v>
      </c>
      <c r="O9717" s="8" t="n"/>
    </row>
    <row r="9718">
      <c r="A9718" s="8" t="inlineStr">
        <is>
          <t>CANON-202607-009561</t>
        </is>
      </c>
      <c r="B9718" s="9" t="inlineStr">
        <is>
          <t>2026-07</t>
        </is>
      </c>
      <c r="C9718" s="10" t="n">
        <v>46233</v>
      </c>
      <c r="D9718" s="9" t="inlineStr">
        <is>
          <t>Bound</t>
        </is>
      </c>
      <c r="E9718" s="8" t="inlineStr">
        <is>
          <t>Sunniva Okonkwo</t>
        </is>
      </c>
      <c r="F9718" s="11" t="n">
        <v>2013</v>
      </c>
      <c r="G9718" s="8" t="inlineStr">
        <is>
          <t>Ferrari</t>
        </is>
      </c>
      <c r="H9718" s="8" t="inlineStr">
        <is>
          <t>275 GTB/4</t>
        </is>
      </c>
      <c r="I9718" s="8" t="inlineStr">
        <is>
          <t>N84HR03U42D03KVWJ</t>
        </is>
      </c>
      <c r="J9718" s="8" t="inlineStr">
        <is>
          <t>07 - Post-War Classic (1946-1972)</t>
        </is>
      </c>
      <c r="K9718" s="12" t="n">
        <v>1950000</v>
      </c>
      <c r="L9718" s="8" t="inlineStr">
        <is>
          <t>Texas</t>
        </is>
      </c>
      <c r="M9718" s="13" t="n">
        <v>16078.3</v>
      </c>
      <c r="N9718" s="13" t="n">
        <v>12235.59</v>
      </c>
      <c r="O9718" s="8" t="n"/>
    </row>
    <row r="9719">
      <c r="A9719" s="8" t="inlineStr">
        <is>
          <t>CANON-202607-009562</t>
        </is>
      </c>
      <c r="B9719" s="9" t="inlineStr">
        <is>
          <t>2026-07</t>
        </is>
      </c>
      <c r="C9719" s="10" t="n">
        <v>46212</v>
      </c>
      <c r="D9719" s="9" t="inlineStr">
        <is>
          <t>Bound</t>
        </is>
      </c>
      <c r="E9719" s="8" t="inlineStr">
        <is>
          <t>Horace Montoya</t>
        </is>
      </c>
      <c r="F9719" s="11" t="n">
        <v>1974</v>
      </c>
      <c r="G9719" s="8" t="inlineStr">
        <is>
          <t>Aston Martin</t>
        </is>
      </c>
      <c r="H9719" s="8" t="inlineStr">
        <is>
          <t>DB12</t>
        </is>
      </c>
      <c r="I9719" s="8" t="inlineStr">
        <is>
          <t>KXJ7NHPCEUXGE8KS0</t>
        </is>
      </c>
      <c r="J9719" s="8" t="inlineStr">
        <is>
          <t>02 - Sports / GT</t>
        </is>
      </c>
      <c r="K9719" s="12" t="n">
        <v>440000</v>
      </c>
      <c r="L9719" s="8" t="inlineStr">
        <is>
          <t>South Dakota</t>
        </is>
      </c>
      <c r="M9719" s="13" t="n">
        <v>6911.32</v>
      </c>
      <c r="N9719" s="13" t="n">
        <v>5259.51</v>
      </c>
      <c r="O9719" s="8" t="n"/>
    </row>
    <row r="9720">
      <c r="A9720" s="8" t="inlineStr">
        <is>
          <t>CANON-202607-009564</t>
        </is>
      </c>
      <c r="B9720" s="9" t="inlineStr">
        <is>
          <t>2026-07</t>
        </is>
      </c>
      <c r="C9720" s="10" t="n">
        <v>46212</v>
      </c>
      <c r="D9720" s="9" t="inlineStr">
        <is>
          <t>Bound</t>
        </is>
      </c>
      <c r="E9720" s="8" t="inlineStr">
        <is>
          <t>Desmond Underwood</t>
        </is>
      </c>
      <c r="F9720" s="11" t="n">
        <v>1984</v>
      </c>
      <c r="G9720" s="8" t="inlineStr">
        <is>
          <t>Porsche</t>
        </is>
      </c>
      <c r="H9720" s="8" t="inlineStr">
        <is>
          <t>911 Turbo S</t>
        </is>
      </c>
      <c r="I9720" s="8" t="inlineStr">
        <is>
          <t>Z3GYMA8VTF7Z6BWLW</t>
        </is>
      </c>
      <c r="J9720" s="8" t="inlineStr">
        <is>
          <t>02 - Sports / GT</t>
        </is>
      </c>
      <c r="K9720" s="12" t="n">
        <v>965000</v>
      </c>
      <c r="L9720" s="8" t="inlineStr">
        <is>
          <t>New Jersey</t>
        </is>
      </c>
      <c r="M9720" s="13" t="n">
        <v>10769.76</v>
      </c>
      <c r="N9720" s="13" t="n">
        <v>8195.790000000001</v>
      </c>
      <c r="O9720" s="8" t="n"/>
    </row>
    <row r="9721">
      <c r="A9721" s="8" t="inlineStr">
        <is>
          <t>CANON-202607-009565</t>
        </is>
      </c>
      <c r="B9721" s="9" t="inlineStr">
        <is>
          <t>2026-07</t>
        </is>
      </c>
      <c r="C9721" s="10" t="n">
        <v>46205</v>
      </c>
      <c r="D9721" s="9" t="inlineStr">
        <is>
          <t>Bound</t>
        </is>
      </c>
      <c r="E9721" s="8" t="inlineStr">
        <is>
          <t>Thaddeus Blackwood</t>
        </is>
      </c>
      <c r="F9721" s="11" t="n">
        <v>1987</v>
      </c>
      <c r="G9721" s="8" t="inlineStr">
        <is>
          <t>Bentley</t>
        </is>
      </c>
      <c r="H9721" s="8" t="inlineStr">
        <is>
          <t>Continental GT</t>
        </is>
      </c>
      <c r="I9721" s="8" t="inlineStr">
        <is>
          <t>6TMR597MD5GK1TJHV</t>
        </is>
      </c>
      <c r="J9721" s="8" t="inlineStr">
        <is>
          <t>02 - Sports / GT</t>
        </is>
      </c>
      <c r="K9721" s="12" t="n">
        <v>380000</v>
      </c>
      <c r="L9721" s="8" t="inlineStr">
        <is>
          <t>Iowa</t>
        </is>
      </c>
      <c r="M9721" s="13" t="n">
        <v>5915.09</v>
      </c>
      <c r="N9721" s="13" t="n">
        <v>4501.38</v>
      </c>
      <c r="O9721" s="8" t="n"/>
    </row>
    <row r="9722">
      <c r="A9722" s="8" t="inlineStr">
        <is>
          <t>CANON-202607-009566</t>
        </is>
      </c>
      <c r="B9722" s="9" t="inlineStr">
        <is>
          <t>2026-07</t>
        </is>
      </c>
      <c r="C9722" s="10" t="n">
        <v>46216</v>
      </c>
      <c r="D9722" s="9" t="inlineStr">
        <is>
          <t>Bound</t>
        </is>
      </c>
      <c r="E9722" s="8" t="inlineStr">
        <is>
          <t>Everett Nakashima</t>
        </is>
      </c>
      <c r="F9722" s="11" t="n">
        <v>1959</v>
      </c>
      <c r="G9722" s="8" t="inlineStr">
        <is>
          <t>Ringbrothers</t>
        </is>
      </c>
      <c r="H9722" s="8" t="inlineStr">
        <is>
          <t>Mustang</t>
        </is>
      </c>
      <c r="I9722" s="8" t="inlineStr">
        <is>
          <t>9DLLK5UZKR8FZR9YS</t>
        </is>
      </c>
      <c r="J9722" s="8" t="inlineStr">
        <is>
          <t>11 - Restomod / Coachbuilt / Bespoke</t>
        </is>
      </c>
      <c r="K9722" s="12" t="n">
        <v>1115000</v>
      </c>
      <c r="L9722" s="8" t="inlineStr">
        <is>
          <t>Maryland</t>
        </is>
      </c>
      <c r="M9722" s="13" t="n">
        <v>13590.38</v>
      </c>
      <c r="N9722" s="13" t="n">
        <v>10342.28</v>
      </c>
      <c r="O9722" s="8" t="n"/>
    </row>
    <row r="9723">
      <c r="A9723" s="8" t="inlineStr">
        <is>
          <t>CANON-202607-009568</t>
        </is>
      </c>
      <c r="B9723" s="9" t="inlineStr">
        <is>
          <t>2026-07</t>
        </is>
      </c>
      <c r="C9723" s="10" t="n">
        <v>46209</v>
      </c>
      <c r="D9723" s="9" t="inlineStr">
        <is>
          <t>Bound</t>
        </is>
      </c>
      <c r="E9723" s="8" t="inlineStr">
        <is>
          <t>Horace Underwood</t>
        </is>
      </c>
      <c r="F9723" s="11" t="n">
        <v>1965</v>
      </c>
      <c r="G9723" s="8" t="inlineStr">
        <is>
          <t>Bentley</t>
        </is>
      </c>
      <c r="H9723" s="8" t="inlineStr">
        <is>
          <t>Continental GT</t>
        </is>
      </c>
      <c r="I9723" s="8" t="inlineStr">
        <is>
          <t>J3UNAR73B9G0B8RMV</t>
        </is>
      </c>
      <c r="J9723" s="8" t="inlineStr">
        <is>
          <t>02 - Sports / GT</t>
        </is>
      </c>
      <c r="K9723" s="12" t="n">
        <v>230000</v>
      </c>
      <c r="L9723" s="8" t="inlineStr">
        <is>
          <t>North Carolina</t>
        </is>
      </c>
      <c r="M9723" s="13" t="n">
        <v>4591.32</v>
      </c>
      <c r="N9723" s="13" t="n">
        <v>3493.99</v>
      </c>
      <c r="O9723" s="8" t="n"/>
    </row>
    <row r="9724">
      <c r="A9724" s="8" t="inlineStr">
        <is>
          <t>CANON-202607-009570</t>
        </is>
      </c>
      <c r="B9724" s="9" t="inlineStr">
        <is>
          <t>2026-07</t>
        </is>
      </c>
      <c r="C9724" s="10" t="n">
        <v>46233</v>
      </c>
      <c r="D9724" s="9" t="inlineStr">
        <is>
          <t>Bound</t>
        </is>
      </c>
      <c r="E9724" s="8" t="inlineStr">
        <is>
          <t>Thaddeus Whitlock</t>
        </is>
      </c>
      <c r="F9724" s="11" t="n">
        <v>2001</v>
      </c>
      <c r="G9724" s="8" t="inlineStr">
        <is>
          <t>Maserati</t>
        </is>
      </c>
      <c r="H9724" s="8" t="inlineStr">
        <is>
          <t>GranTurismo</t>
        </is>
      </c>
      <c r="I9724" s="8" t="inlineStr">
        <is>
          <t>NABLT2F7K89KE1E56</t>
        </is>
      </c>
      <c r="J9724" s="8" t="inlineStr">
        <is>
          <t>02 - Sports / GT</t>
        </is>
      </c>
      <c r="K9724" s="12" t="n">
        <v>895000</v>
      </c>
      <c r="L9724" s="8" t="inlineStr">
        <is>
          <t>Connecticut</t>
        </is>
      </c>
      <c r="M9724" s="13" t="n">
        <v>12293.58</v>
      </c>
      <c r="N9724" s="13" t="n">
        <v>9355.41</v>
      </c>
      <c r="O9724" s="8" t="n"/>
    </row>
    <row r="9725">
      <c r="A9725" s="8" t="inlineStr">
        <is>
          <t>CANON-202607-009571</t>
        </is>
      </c>
      <c r="B9725" s="9" t="inlineStr">
        <is>
          <t>2026-07</t>
        </is>
      </c>
      <c r="C9725" s="10" t="n">
        <v>46229</v>
      </c>
      <c r="D9725" s="9" t="inlineStr">
        <is>
          <t>Bound</t>
        </is>
      </c>
      <c r="E9725" s="8" t="inlineStr">
        <is>
          <t>Thaddeus Okonkwo</t>
        </is>
      </c>
      <c r="F9725" s="11" t="n">
        <v>2022</v>
      </c>
      <c r="G9725" s="8" t="inlineStr">
        <is>
          <t>Bentley</t>
        </is>
      </c>
      <c r="H9725" s="8" t="inlineStr">
        <is>
          <t>Continental GT</t>
        </is>
      </c>
      <c r="I9725" s="8" t="inlineStr">
        <is>
          <t>9327KJFCHPMNDZX8B</t>
        </is>
      </c>
      <c r="J9725" s="8" t="inlineStr">
        <is>
          <t>02 - Sports / GT</t>
        </is>
      </c>
      <c r="K9725" s="12" t="n">
        <v>665000</v>
      </c>
      <c r="L9725" s="8" t="inlineStr">
        <is>
          <t>Iowa</t>
        </is>
      </c>
      <c r="M9725" s="13" t="n">
        <v>8971.23</v>
      </c>
      <c r="N9725" s="13" t="n">
        <v>6827.11</v>
      </c>
      <c r="O9725" s="8" t="n"/>
    </row>
    <row r="9726">
      <c r="A9726" s="8" t="inlineStr">
        <is>
          <t>CANON-202607-009573</t>
        </is>
      </c>
      <c r="B9726" s="9" t="inlineStr">
        <is>
          <t>2026-07</t>
        </is>
      </c>
      <c r="C9726" s="10" t="n">
        <v>46207</v>
      </c>
      <c r="D9726" s="9" t="inlineStr">
        <is>
          <t>Bound</t>
        </is>
      </c>
      <c r="E9726" s="8" t="inlineStr">
        <is>
          <t>Delphine Vandermeer</t>
        </is>
      </c>
      <c r="F9726" s="11" t="n">
        <v>2011</v>
      </c>
      <c r="G9726" s="8" t="inlineStr">
        <is>
          <t>Ferrari</t>
        </is>
      </c>
      <c r="H9726" s="8" t="inlineStr">
        <is>
          <t>296 GTB</t>
        </is>
      </c>
      <c r="I9726" s="8" t="inlineStr">
        <is>
          <t>FNFGJSZ7GXH8FJCMN</t>
        </is>
      </c>
      <c r="J9726" s="8" t="inlineStr">
        <is>
          <t>03 - Supercar</t>
        </is>
      </c>
      <c r="K9726" s="12" t="n">
        <v>1240000</v>
      </c>
      <c r="L9726" s="8" t="inlineStr">
        <is>
          <t>South Dakota</t>
        </is>
      </c>
      <c r="M9726" s="13" t="n">
        <v>20775.85</v>
      </c>
      <c r="N9726" s="13" t="n">
        <v>15810.42</v>
      </c>
      <c r="O9726" s="8" t="n"/>
    </row>
    <row r="9727">
      <c r="A9727" s="8" t="inlineStr">
        <is>
          <t>CANON-202607-009576</t>
        </is>
      </c>
      <c r="B9727" s="9" t="inlineStr">
        <is>
          <t>2026-07</t>
        </is>
      </c>
      <c r="C9727" s="10" t="n">
        <v>46221</v>
      </c>
      <c r="D9727" s="9" t="inlineStr">
        <is>
          <t>Bound</t>
        </is>
      </c>
      <c r="E9727" s="8" t="inlineStr">
        <is>
          <t>Lorenzo Underwood</t>
        </is>
      </c>
      <c r="F9727" s="11" t="n">
        <v>2021</v>
      </c>
      <c r="G9727" s="8" t="inlineStr">
        <is>
          <t>Porsche</t>
        </is>
      </c>
      <c r="H9727" s="8" t="inlineStr">
        <is>
          <t>911 Turbo S</t>
        </is>
      </c>
      <c r="I9727" s="8" t="inlineStr">
        <is>
          <t>33SL2RAREZMSBJE20</t>
        </is>
      </c>
      <c r="J9727" s="8" t="inlineStr">
        <is>
          <t>02 - Sports / GT</t>
        </is>
      </c>
      <c r="K9727" s="12" t="n">
        <v>410000</v>
      </c>
      <c r="L9727" s="8" t="inlineStr">
        <is>
          <t>Arkansas</t>
        </is>
      </c>
      <c r="M9727" s="13" t="n">
        <v>8006.6</v>
      </c>
      <c r="N9727" s="13" t="n">
        <v>6093.02</v>
      </c>
      <c r="O9727" s="8" t="n"/>
    </row>
    <row r="9728">
      <c r="A9728" s="8" t="inlineStr">
        <is>
          <t>CANON-202607-009578</t>
        </is>
      </c>
      <c r="B9728" s="9" t="inlineStr">
        <is>
          <t>2026-07</t>
        </is>
      </c>
      <c r="C9728" s="10" t="n">
        <v>46228</v>
      </c>
      <c r="D9728" s="9" t="inlineStr">
        <is>
          <t>Bound</t>
        </is>
      </c>
      <c r="E9728" s="8" t="inlineStr">
        <is>
          <t>Ottilie Rourke</t>
        </is>
      </c>
      <c r="F9728" s="11" t="n">
        <v>2020</v>
      </c>
      <c r="G9728" s="8" t="inlineStr">
        <is>
          <t>Bentley</t>
        </is>
      </c>
      <c r="H9728" s="8" t="inlineStr">
        <is>
          <t>Continental GT</t>
        </is>
      </c>
      <c r="I9728" s="8" t="inlineStr">
        <is>
          <t>NX104UGN1G46C2KHH</t>
        </is>
      </c>
      <c r="J9728" s="8" t="inlineStr">
        <is>
          <t>02 - Sports / GT</t>
        </is>
      </c>
      <c r="K9728" s="12" t="n">
        <v>775000</v>
      </c>
      <c r="L9728" s="8" t="inlineStr">
        <is>
          <t>Georgia</t>
        </is>
      </c>
      <c r="M9728" s="13" t="n">
        <v>10645.28</v>
      </c>
      <c r="N9728" s="13" t="n">
        <v>8101.06</v>
      </c>
      <c r="O9728" s="8" t="n"/>
    </row>
    <row r="9729">
      <c r="A9729" s="8" t="inlineStr">
        <is>
          <t>CANON-202607-009579</t>
        </is>
      </c>
      <c r="B9729" s="9" t="inlineStr">
        <is>
          <t>2026-07</t>
        </is>
      </c>
      <c r="C9729" s="10" t="n">
        <v>46223</v>
      </c>
      <c r="D9729" s="9" t="inlineStr">
        <is>
          <t>Bound</t>
        </is>
      </c>
      <c r="E9729" s="8" t="inlineStr">
        <is>
          <t>Sunniva Underwood</t>
        </is>
      </c>
      <c r="F9729" s="11" t="n">
        <v>1995</v>
      </c>
      <c r="G9729" s="8" t="inlineStr">
        <is>
          <t>Ferrari</t>
        </is>
      </c>
      <c r="H9729" s="8" t="inlineStr">
        <is>
          <t>SF90 Stradale</t>
        </is>
      </c>
      <c r="I9729" s="8" t="inlineStr">
        <is>
          <t>S3SKGJC7286U32HXH</t>
        </is>
      </c>
      <c r="J9729" s="8" t="inlineStr">
        <is>
          <t>03 - Supercar</t>
        </is>
      </c>
      <c r="K9729" s="12" t="n">
        <v>440000</v>
      </c>
      <c r="L9729" s="8" t="inlineStr">
        <is>
          <t>New York</t>
        </is>
      </c>
      <c r="M9729" s="13" t="n">
        <v>12220.38</v>
      </c>
      <c r="N9729" s="13" t="n">
        <v>9299.709999999999</v>
      </c>
      <c r="O9729" s="8" t="n"/>
    </row>
    <row r="9730">
      <c r="A9730" s="8" t="inlineStr">
        <is>
          <t>CANON-202607-009580</t>
        </is>
      </c>
      <c r="B9730" s="9" t="inlineStr">
        <is>
          <t>2026-07</t>
        </is>
      </c>
      <c r="C9730" s="10" t="n">
        <v>46223</v>
      </c>
      <c r="D9730" s="9" t="inlineStr">
        <is>
          <t>Bound</t>
        </is>
      </c>
      <c r="E9730" s="8" t="inlineStr">
        <is>
          <t>Priya Chattopadhyay</t>
        </is>
      </c>
      <c r="F9730" s="11" t="n">
        <v>1965</v>
      </c>
      <c r="G9730" s="8" t="inlineStr">
        <is>
          <t>Mercedes-Benz</t>
        </is>
      </c>
      <c r="H9730" s="8" t="inlineStr">
        <is>
          <t>AMG GT</t>
        </is>
      </c>
      <c r="I9730" s="8" t="inlineStr">
        <is>
          <t>UW9NBRZ0981L16PYF</t>
        </is>
      </c>
      <c r="J9730" s="8" t="inlineStr">
        <is>
          <t>02 - Sports / GT</t>
        </is>
      </c>
      <c r="K9730" s="12" t="n">
        <v>780000</v>
      </c>
      <c r="L9730" s="8" t="inlineStr">
        <is>
          <t>Alaska</t>
        </is>
      </c>
      <c r="M9730" s="13" t="n">
        <v>10905.28</v>
      </c>
      <c r="N9730" s="13" t="n">
        <v>8298.92</v>
      </c>
      <c r="O9730" s="8" t="n"/>
    </row>
    <row r="9731">
      <c r="A9731" s="8" t="inlineStr">
        <is>
          <t>CANON-202607-009581</t>
        </is>
      </c>
      <c r="B9731" s="9" t="inlineStr">
        <is>
          <t>2026-07</t>
        </is>
      </c>
      <c r="C9731" s="10" t="n">
        <v>46230</v>
      </c>
      <c r="D9731" s="9" t="inlineStr">
        <is>
          <t>Bound</t>
        </is>
      </c>
      <c r="E9731" s="8" t="inlineStr">
        <is>
          <t>Priya Montoya</t>
        </is>
      </c>
      <c r="F9731" s="11" t="n">
        <v>1964</v>
      </c>
      <c r="G9731" s="8" t="inlineStr">
        <is>
          <t>Lamborghini</t>
        </is>
      </c>
      <c r="H9731" s="8" t="inlineStr">
        <is>
          <t>Huracan EVO</t>
        </is>
      </c>
      <c r="I9731" s="8" t="inlineStr">
        <is>
          <t>NT9EWVJAWDZ28CWKJ</t>
        </is>
      </c>
      <c r="J9731" s="8" t="inlineStr">
        <is>
          <t>03 - Supercar</t>
        </is>
      </c>
      <c r="K9731" s="12" t="n">
        <v>1015000</v>
      </c>
      <c r="L9731" s="8" t="inlineStr">
        <is>
          <t>Nebraska</t>
        </is>
      </c>
      <c r="M9731" s="13" t="n">
        <v>19916.98</v>
      </c>
      <c r="N9731" s="13" t="n">
        <v>15156.82</v>
      </c>
      <c r="O9731" s="8" t="n"/>
    </row>
    <row r="9732">
      <c r="A9732" s="8" t="inlineStr">
        <is>
          <t>CANON-202607-009582</t>
        </is>
      </c>
      <c r="B9732" s="9" t="inlineStr">
        <is>
          <t>2026-07</t>
        </is>
      </c>
      <c r="C9732" s="10" t="n">
        <v>46209</v>
      </c>
      <c r="D9732" s="9" t="inlineStr">
        <is>
          <t>Bound</t>
        </is>
      </c>
      <c r="E9732" s="8" t="inlineStr">
        <is>
          <t>Beatrix Farkas</t>
        </is>
      </c>
      <c r="F9732" s="11" t="n">
        <v>1988</v>
      </c>
      <c r="G9732" s="8" t="inlineStr">
        <is>
          <t>McLaren</t>
        </is>
      </c>
      <c r="H9732" s="8" t="inlineStr">
        <is>
          <t>750S</t>
        </is>
      </c>
      <c r="I9732" s="8" t="inlineStr">
        <is>
          <t>9YE9GL52ZXELJRJ74</t>
        </is>
      </c>
      <c r="J9732" s="8" t="inlineStr">
        <is>
          <t>03 - Supercar</t>
        </is>
      </c>
      <c r="K9732" s="12" t="n">
        <v>1185000</v>
      </c>
      <c r="L9732" s="8" t="inlineStr">
        <is>
          <t>Georgia</t>
        </is>
      </c>
      <c r="M9732" s="13" t="n">
        <v>20033.21</v>
      </c>
      <c r="N9732" s="13" t="n">
        <v>15245.27</v>
      </c>
      <c r="O9732" s="8" t="n"/>
    </row>
    <row r="9733">
      <c r="A9733" s="8" t="inlineStr">
        <is>
          <t>CANON-202607-009583</t>
        </is>
      </c>
      <c r="B9733" s="9" t="inlineStr">
        <is>
          <t>2026-07</t>
        </is>
      </c>
      <c r="C9733" s="10" t="n">
        <v>46228</v>
      </c>
      <c r="D9733" s="9" t="inlineStr">
        <is>
          <t>Bound</t>
        </is>
      </c>
      <c r="E9733" s="8" t="inlineStr">
        <is>
          <t>Ramona Thistlewood</t>
        </is>
      </c>
      <c r="F9733" s="11" t="n">
        <v>1965</v>
      </c>
      <c r="G9733" s="8" t="inlineStr">
        <is>
          <t>Ferrari</t>
        </is>
      </c>
      <c r="H9733" s="8" t="inlineStr">
        <is>
          <t>296 GTB</t>
        </is>
      </c>
      <c r="I9733" s="8" t="inlineStr">
        <is>
          <t>X9SLVM5XLMCVL11PC</t>
        </is>
      </c>
      <c r="J9733" s="8" t="inlineStr">
        <is>
          <t>03 - Supercar</t>
        </is>
      </c>
      <c r="K9733" s="12" t="n">
        <v>1775000</v>
      </c>
      <c r="L9733" s="8" t="inlineStr">
        <is>
          <t>Arkansas</t>
        </is>
      </c>
      <c r="M9733" s="13" t="n">
        <v>36973.58</v>
      </c>
      <c r="N9733" s="13" t="n">
        <v>28136.89</v>
      </c>
      <c r="O9733" s="8" t="n"/>
    </row>
    <row r="9734">
      <c r="A9734" s="8" t="inlineStr">
        <is>
          <t>CANON-202607-009585</t>
        </is>
      </c>
      <c r="B9734" s="9" t="inlineStr">
        <is>
          <t>2026-07</t>
        </is>
      </c>
      <c r="C9734" s="10" t="n">
        <v>46227</v>
      </c>
      <c r="D9734" s="9" t="inlineStr">
        <is>
          <t>Bound</t>
        </is>
      </c>
      <c r="E9734" s="8" t="inlineStr">
        <is>
          <t>Leopold Larsson</t>
        </is>
      </c>
      <c r="F9734" s="11" t="n">
        <v>1973</v>
      </c>
      <c r="G9734" s="8" t="inlineStr">
        <is>
          <t>Aston Martin</t>
        </is>
      </c>
      <c r="H9734" s="8" t="inlineStr">
        <is>
          <t>DB12</t>
        </is>
      </c>
      <c r="I9734" s="8" t="inlineStr">
        <is>
          <t>WV1A9W3JUL72J2KLV</t>
        </is>
      </c>
      <c r="J9734" s="8" t="inlineStr">
        <is>
          <t>02 - Sports / GT</t>
        </is>
      </c>
      <c r="K9734" s="12" t="n">
        <v>285000</v>
      </c>
      <c r="L9734" s="8" t="inlineStr">
        <is>
          <t>California</t>
        </is>
      </c>
      <c r="M9734" s="13" t="n">
        <v>5444.58</v>
      </c>
      <c r="N9734" s="13" t="n">
        <v>4143.33</v>
      </c>
      <c r="O9734" s="8" t="n"/>
    </row>
    <row r="9735">
      <c r="A9735" s="8" t="inlineStr">
        <is>
          <t>CANON-202607-009586</t>
        </is>
      </c>
      <c r="B9735" s="9" t="inlineStr">
        <is>
          <t>2026-07</t>
        </is>
      </c>
      <c r="C9735" s="10" t="n">
        <v>46222</v>
      </c>
      <c r="D9735" s="9" t="inlineStr">
        <is>
          <t>Bound</t>
        </is>
      </c>
      <c r="E9735" s="8" t="inlineStr">
        <is>
          <t>Desmond Rourke</t>
        </is>
      </c>
      <c r="F9735" s="11" t="n">
        <v>2002</v>
      </c>
      <c r="G9735" s="8" t="inlineStr">
        <is>
          <t>Mercedes-Benz</t>
        </is>
      </c>
      <c r="H9735" s="8" t="inlineStr">
        <is>
          <t>AMG GT</t>
        </is>
      </c>
      <c r="I9735" s="8" t="inlineStr">
        <is>
          <t>D94VUX4VHX7YGNMA5</t>
        </is>
      </c>
      <c r="J9735" s="8" t="inlineStr">
        <is>
          <t>02 - Sports / GT</t>
        </is>
      </c>
      <c r="K9735" s="12" t="n">
        <v>750000</v>
      </c>
      <c r="L9735" s="8" t="inlineStr">
        <is>
          <t>Missouri</t>
        </is>
      </c>
      <c r="M9735" s="13" t="n">
        <v>9750</v>
      </c>
      <c r="N9735" s="13" t="n">
        <v>7419.75</v>
      </c>
      <c r="O9735" s="8" t="n"/>
    </row>
    <row r="9736">
      <c r="A9736" s="8" t="inlineStr">
        <is>
          <t>CANON-202607-009587</t>
        </is>
      </c>
      <c r="B9736" s="9" t="inlineStr">
        <is>
          <t>2026-07</t>
        </is>
      </c>
      <c r="C9736" s="10" t="n">
        <v>46225</v>
      </c>
      <c r="D9736" s="9" t="inlineStr">
        <is>
          <t>Bound</t>
        </is>
      </c>
      <c r="E9736" s="8" t="inlineStr">
        <is>
          <t>Delphine Rourke</t>
        </is>
      </c>
      <c r="F9736" s="11" t="n">
        <v>1961</v>
      </c>
      <c r="G9736" s="8" t="inlineStr">
        <is>
          <t>Bentley</t>
        </is>
      </c>
      <c r="H9736" s="8" t="inlineStr">
        <is>
          <t>Continental GT</t>
        </is>
      </c>
      <c r="I9736" s="8" t="inlineStr">
        <is>
          <t>XJGSB8V9HWJKJBDZ7</t>
        </is>
      </c>
      <c r="J9736" s="8" t="inlineStr">
        <is>
          <t>02 - Sports / GT</t>
        </is>
      </c>
      <c r="K9736" s="12" t="n">
        <v>160000</v>
      </c>
      <c r="L9736" s="8" t="inlineStr">
        <is>
          <t>Illinois</t>
        </is>
      </c>
      <c r="M9736" s="13" t="n">
        <v>3777.21</v>
      </c>
      <c r="N9736" s="13" t="n">
        <v>2874.46</v>
      </c>
      <c r="O9736" s="8" t="n"/>
    </row>
    <row r="9737">
      <c r="A9737" s="8" t="inlineStr">
        <is>
          <t>CANON-202607-009588</t>
        </is>
      </c>
      <c r="B9737" s="9" t="inlineStr">
        <is>
          <t>2026-07</t>
        </is>
      </c>
      <c r="C9737" s="10" t="n">
        <v>46214</v>
      </c>
      <c r="D9737" s="9" t="inlineStr">
        <is>
          <t>Bound</t>
        </is>
      </c>
      <c r="E9737" s="8" t="inlineStr">
        <is>
          <t>Thaddeus Montoya</t>
        </is>
      </c>
      <c r="F9737" s="11" t="n">
        <v>1978</v>
      </c>
      <c r="G9737" s="8" t="inlineStr">
        <is>
          <t>Porsche</t>
        </is>
      </c>
      <c r="H9737" s="8" t="inlineStr">
        <is>
          <t>911 Turbo S</t>
        </is>
      </c>
      <c r="I9737" s="8" t="inlineStr">
        <is>
          <t>S387W4823GE9160J5</t>
        </is>
      </c>
      <c r="J9737" s="8" t="inlineStr">
        <is>
          <t>02 - Sports / GT</t>
        </is>
      </c>
      <c r="K9737" s="12" t="n">
        <v>635000</v>
      </c>
      <c r="L9737" s="8" t="inlineStr">
        <is>
          <t>Michigan</t>
        </is>
      </c>
      <c r="M9737" s="13" t="n">
        <v>12070.99</v>
      </c>
      <c r="N9737" s="13" t="n">
        <v>9186.02</v>
      </c>
      <c r="O9737" s="8" t="n"/>
    </row>
    <row r="9738">
      <c r="A9738" s="8" t="inlineStr">
        <is>
          <t>CANON-202607-009589</t>
        </is>
      </c>
      <c r="B9738" s="9" t="inlineStr">
        <is>
          <t>2026-07</t>
        </is>
      </c>
      <c r="C9738" s="10" t="n">
        <v>46221</v>
      </c>
      <c r="D9738" s="9" t="inlineStr">
        <is>
          <t>Bound</t>
        </is>
      </c>
      <c r="E9738" s="8" t="inlineStr">
        <is>
          <t>Anouk Okonkwo</t>
        </is>
      </c>
      <c r="F9738" s="11" t="n">
        <v>1994</v>
      </c>
      <c r="G9738" s="8" t="inlineStr">
        <is>
          <t>BMW</t>
        </is>
      </c>
      <c r="H9738" s="8" t="inlineStr">
        <is>
          <t>M8 Competition</t>
        </is>
      </c>
      <c r="I9738" s="8" t="inlineStr">
        <is>
          <t>PT5DW1TC10NGJDCJ2</t>
        </is>
      </c>
      <c r="J9738" s="8" t="inlineStr">
        <is>
          <t>02 - Sports / GT</t>
        </is>
      </c>
      <c r="K9738" s="12" t="n">
        <v>860000</v>
      </c>
      <c r="L9738" s="8" t="inlineStr">
        <is>
          <t>Virginia</t>
        </is>
      </c>
      <c r="M9738" s="13" t="n">
        <v>11496.42</v>
      </c>
      <c r="N9738" s="13" t="n">
        <v>8748.780000000001</v>
      </c>
      <c r="O9738" s="8" t="n"/>
    </row>
    <row r="9739">
      <c r="A9739" s="8" t="inlineStr">
        <is>
          <t>CANON-202607-009590</t>
        </is>
      </c>
      <c r="B9739" s="9" t="inlineStr">
        <is>
          <t>2026-07</t>
        </is>
      </c>
      <c r="C9739" s="10" t="n">
        <v>46222</v>
      </c>
      <c r="D9739" s="9" t="inlineStr">
        <is>
          <t>Bound</t>
        </is>
      </c>
      <c r="E9739" s="8" t="inlineStr">
        <is>
          <t>Priya Vasquez</t>
        </is>
      </c>
      <c r="F9739" s="11" t="n">
        <v>2018</v>
      </c>
      <c r="G9739" s="8" t="inlineStr">
        <is>
          <t>Porsche</t>
        </is>
      </c>
      <c r="H9739" s="8" t="inlineStr">
        <is>
          <t>911 Turbo S</t>
        </is>
      </c>
      <c r="I9739" s="8" t="inlineStr">
        <is>
          <t>ARNNK0AZD1W025G8J</t>
        </is>
      </c>
      <c r="J9739" s="8" t="inlineStr">
        <is>
          <t>02 - Sports / GT</t>
        </is>
      </c>
      <c r="K9739" s="12" t="n">
        <v>180000</v>
      </c>
      <c r="L9739" s="8" t="inlineStr">
        <is>
          <t>Maine</t>
        </is>
      </c>
      <c r="M9739" s="13" t="n">
        <v>3374.49</v>
      </c>
      <c r="N9739" s="13" t="n">
        <v>2567.99</v>
      </c>
      <c r="O9739" s="8" t="n"/>
    </row>
    <row r="9740">
      <c r="A9740" s="8" t="inlineStr">
        <is>
          <t>CANON-202607-009593</t>
        </is>
      </c>
      <c r="B9740" s="9" t="inlineStr">
        <is>
          <t>2026-07</t>
        </is>
      </c>
      <c r="C9740" s="10" t="n">
        <v>46205</v>
      </c>
      <c r="D9740" s="9" t="inlineStr">
        <is>
          <t>Bound</t>
        </is>
      </c>
      <c r="E9740" s="8" t="inlineStr">
        <is>
          <t>Delphine Delacroix</t>
        </is>
      </c>
      <c r="F9740" s="11" t="n">
        <v>2020</v>
      </c>
      <c r="G9740" s="8" t="inlineStr">
        <is>
          <t>Mercedes-Benz</t>
        </is>
      </c>
      <c r="H9740" s="8" t="inlineStr">
        <is>
          <t>280SL Pagoda</t>
        </is>
      </c>
      <c r="I9740" s="8" t="inlineStr">
        <is>
          <t>RCGR7Z5YS73VKZJP4</t>
        </is>
      </c>
      <c r="J9740" s="8" t="inlineStr">
        <is>
          <t>07 - Post-War Classic (1946-1972)</t>
        </is>
      </c>
      <c r="K9740" s="12" t="n">
        <v>1055000</v>
      </c>
      <c r="L9740" s="8" t="inlineStr">
        <is>
          <t>Oregon</t>
        </is>
      </c>
      <c r="M9740" s="13" t="n">
        <v>8547.49</v>
      </c>
      <c r="N9740" s="13" t="n">
        <v>6504.64</v>
      </c>
      <c r="O9740" s="8" t="n"/>
    </row>
    <row r="9741">
      <c r="A9741" s="8" t="inlineStr">
        <is>
          <t>CANON-202607-009594</t>
        </is>
      </c>
      <c r="B9741" s="9" t="inlineStr">
        <is>
          <t>2026-07</t>
        </is>
      </c>
      <c r="C9741" s="10" t="n">
        <v>46209</v>
      </c>
      <c r="D9741" s="9" t="inlineStr">
        <is>
          <t>Bound</t>
        </is>
      </c>
      <c r="E9741" s="8" t="inlineStr">
        <is>
          <t>Delphine Vasquez</t>
        </is>
      </c>
      <c r="F9741" s="11" t="n">
        <v>2016</v>
      </c>
      <c r="G9741" s="8" t="inlineStr">
        <is>
          <t>BMW</t>
        </is>
      </c>
      <c r="H9741" s="8" t="inlineStr">
        <is>
          <t>M8 Competition</t>
        </is>
      </c>
      <c r="I9741" s="8" t="inlineStr">
        <is>
          <t>4UZ2CCLPXLBW5KNWX</t>
        </is>
      </c>
      <c r="J9741" s="8" t="inlineStr">
        <is>
          <t>02 - Sports / GT</t>
        </is>
      </c>
      <c r="K9741" s="12" t="n">
        <v>275000</v>
      </c>
      <c r="L9741" s="8" t="inlineStr">
        <is>
          <t>Texas</t>
        </is>
      </c>
      <c r="M9741" s="13" t="n">
        <v>4475.24</v>
      </c>
      <c r="N9741" s="13" t="n">
        <v>3405.66</v>
      </c>
      <c r="O9741" s="8" t="n"/>
    </row>
    <row r="9742">
      <c r="A9742" s="8" t="inlineStr">
        <is>
          <t>CANON-202607-009595</t>
        </is>
      </c>
      <c r="B9742" s="9" t="inlineStr">
        <is>
          <t>2026-07</t>
        </is>
      </c>
      <c r="C9742" s="10" t="n">
        <v>46225</v>
      </c>
      <c r="D9742" s="9" t="inlineStr">
        <is>
          <t>Bound</t>
        </is>
      </c>
      <c r="E9742" s="8" t="inlineStr">
        <is>
          <t>Fenwick Okonkwo</t>
        </is>
      </c>
      <c r="F9742" s="11" t="n">
        <v>2003</v>
      </c>
      <c r="G9742" s="8" t="inlineStr">
        <is>
          <t>Ferrari</t>
        </is>
      </c>
      <c r="H9742" s="8" t="inlineStr">
        <is>
          <t>296 GTB</t>
        </is>
      </c>
      <c r="I9742" s="8" t="inlineStr">
        <is>
          <t>BP1CKH1FSGR4XEHHS</t>
        </is>
      </c>
      <c r="J9742" s="8" t="inlineStr">
        <is>
          <t>03 - Supercar</t>
        </is>
      </c>
      <c r="K9742" s="12" t="n">
        <v>390000</v>
      </c>
      <c r="L9742" s="8" t="inlineStr">
        <is>
          <t>Louisiana</t>
        </is>
      </c>
      <c r="M9742" s="13" t="n">
        <v>10239.34</v>
      </c>
      <c r="N9742" s="13" t="n">
        <v>7792.14</v>
      </c>
      <c r="O9742" s="8" t="n"/>
    </row>
    <row r="9743">
      <c r="A9743" s="8" t="inlineStr">
        <is>
          <t>CANON-202607-009596</t>
        </is>
      </c>
      <c r="B9743" s="9" t="inlineStr">
        <is>
          <t>2026-07</t>
        </is>
      </c>
      <c r="C9743" s="10" t="n">
        <v>46205</v>
      </c>
      <c r="D9743" s="9" t="inlineStr">
        <is>
          <t>Bound</t>
        </is>
      </c>
      <c r="E9743" s="8" t="inlineStr">
        <is>
          <t>Lorenzo Farkas</t>
        </is>
      </c>
      <c r="F9743" s="11" t="n">
        <v>1972</v>
      </c>
      <c r="G9743" s="8" t="inlineStr">
        <is>
          <t>BMW</t>
        </is>
      </c>
      <c r="H9743" s="8" t="inlineStr">
        <is>
          <t>M8 Competition</t>
        </is>
      </c>
      <c r="I9743" s="8" t="inlineStr">
        <is>
          <t>S0AZ5YY41K5J7FKXW</t>
        </is>
      </c>
      <c r="J9743" s="8" t="inlineStr">
        <is>
          <t>02 - Sports / GT</t>
        </is>
      </c>
      <c r="K9743" s="12" t="n">
        <v>505000</v>
      </c>
      <c r="L9743" s="8" t="inlineStr">
        <is>
          <t>Idaho</t>
        </is>
      </c>
      <c r="M9743" s="13" t="n">
        <v>6131.46</v>
      </c>
      <c r="N9743" s="13" t="n">
        <v>4666.04</v>
      </c>
      <c r="O9743" s="8" t="n"/>
    </row>
    <row r="9744">
      <c r="A9744" s="8" t="inlineStr">
        <is>
          <t>CANON-202607-009597</t>
        </is>
      </c>
      <c r="B9744" s="9" t="inlineStr">
        <is>
          <t>2026-07</t>
        </is>
      </c>
      <c r="C9744" s="10" t="n">
        <v>46221</v>
      </c>
      <c r="D9744" s="9" t="inlineStr">
        <is>
          <t>Bound</t>
        </is>
      </c>
      <c r="E9744" s="8" t="inlineStr">
        <is>
          <t>Emiliano Castellanos</t>
        </is>
      </c>
      <c r="F9744" s="11" t="n">
        <v>1968</v>
      </c>
      <c r="G9744" s="8" t="inlineStr">
        <is>
          <t>Bentley</t>
        </is>
      </c>
      <c r="H9744" s="8" t="inlineStr">
        <is>
          <t>Continental GT</t>
        </is>
      </c>
      <c r="I9744" s="8" t="inlineStr">
        <is>
          <t>GVMPN97LTJ8J6MCBM</t>
        </is>
      </c>
      <c r="J9744" s="8" t="inlineStr">
        <is>
          <t>02 - Sports / GT</t>
        </is>
      </c>
      <c r="K9744" s="12" t="n">
        <v>855000</v>
      </c>
      <c r="L9744" s="8" t="inlineStr">
        <is>
          <t>Louisiana</t>
        </is>
      </c>
      <c r="M9744" s="13" t="n">
        <v>12687.88</v>
      </c>
      <c r="N9744" s="13" t="n">
        <v>9655.48</v>
      </c>
      <c r="O9744" s="8" t="n"/>
    </row>
    <row r="9745">
      <c r="A9745" s="8" t="inlineStr">
        <is>
          <t>CANON-202607-009599</t>
        </is>
      </c>
      <c r="B9745" s="9" t="inlineStr">
        <is>
          <t>2026-07</t>
        </is>
      </c>
      <c r="C9745" s="10" t="n">
        <v>46227</v>
      </c>
      <c r="D9745" s="9" t="inlineStr">
        <is>
          <t>Bound</t>
        </is>
      </c>
      <c r="E9745" s="8" t="inlineStr">
        <is>
          <t>Everett Pennington</t>
        </is>
      </c>
      <c r="F9745" s="11" t="n">
        <v>1993</v>
      </c>
      <c r="G9745" s="8" t="inlineStr">
        <is>
          <t>BMW</t>
        </is>
      </c>
      <c r="H9745" s="8" t="inlineStr">
        <is>
          <t>M8 Competition</t>
        </is>
      </c>
      <c r="I9745" s="8" t="inlineStr">
        <is>
          <t>XPJN0HVDJ1E4NLFTC</t>
        </is>
      </c>
      <c r="J9745" s="8" t="inlineStr">
        <is>
          <t>02 - Sports / GT</t>
        </is>
      </c>
      <c r="K9745" s="12" t="n">
        <v>595000</v>
      </c>
      <c r="L9745" s="8" t="inlineStr">
        <is>
          <t>New Jersey</t>
        </is>
      </c>
      <c r="M9745" s="13" t="n">
        <v>6640.42</v>
      </c>
      <c r="N9745" s="13" t="n">
        <v>5053.36</v>
      </c>
      <c r="O9745" s="8" t="n"/>
    </row>
    <row r="9746">
      <c r="A9746" s="8" t="inlineStr">
        <is>
          <t>CANON-202607-009600</t>
        </is>
      </c>
      <c r="B9746" s="9" t="inlineStr">
        <is>
          <t>2026-07</t>
        </is>
      </c>
      <c r="C9746" s="10" t="n">
        <v>46212</v>
      </c>
      <c r="D9746" s="9" t="inlineStr">
        <is>
          <t>Bound</t>
        </is>
      </c>
      <c r="E9746" s="8" t="inlineStr">
        <is>
          <t>Beatrix Okonkwo</t>
        </is>
      </c>
      <c r="F9746" s="11" t="n">
        <v>2015</v>
      </c>
      <c r="G9746" s="8" t="inlineStr">
        <is>
          <t>Lamborghini</t>
        </is>
      </c>
      <c r="H9746" s="8" t="inlineStr">
        <is>
          <t>Huracan EVO</t>
        </is>
      </c>
      <c r="I9746" s="8" t="inlineStr">
        <is>
          <t>THPT60W3KYWX7R87J</t>
        </is>
      </c>
      <c r="J9746" s="8" t="inlineStr">
        <is>
          <t>03 - Supercar</t>
        </is>
      </c>
      <c r="K9746" s="12" t="n">
        <v>530000</v>
      </c>
      <c r="L9746" s="8" t="inlineStr">
        <is>
          <t>Florida</t>
        </is>
      </c>
      <c r="M9746" s="13" t="n">
        <v>13490</v>
      </c>
      <c r="N9746" s="13" t="n">
        <v>10265.89</v>
      </c>
      <c r="O9746" s="8" t="n"/>
    </row>
    <row r="9747">
      <c r="A9747" s="8" t="inlineStr">
        <is>
          <t>CANON-202607-009601</t>
        </is>
      </c>
      <c r="B9747" s="9" t="inlineStr">
        <is>
          <t>2026-07</t>
        </is>
      </c>
      <c r="C9747" s="10" t="n">
        <v>46212</v>
      </c>
      <c r="D9747" s="9" t="inlineStr">
        <is>
          <t>Bound</t>
        </is>
      </c>
      <c r="E9747" s="8" t="inlineStr">
        <is>
          <t>Ingrid Vandermeer</t>
        </is>
      </c>
      <c r="F9747" s="11" t="n">
        <v>1986</v>
      </c>
      <c r="G9747" s="8" t="inlineStr">
        <is>
          <t>Alfa Romeo</t>
        </is>
      </c>
      <c r="H9747" s="8" t="inlineStr">
        <is>
          <t>8C 2900</t>
        </is>
      </c>
      <c r="I9747" s="8" t="inlineStr">
        <is>
          <t>PLWJP9B64KRPDVKE4</t>
        </is>
      </c>
      <c r="J9747" s="8" t="inlineStr">
        <is>
          <t>06 - Vintage Pre-War (pre-1946)</t>
        </is>
      </c>
      <c r="K9747" s="12" t="n">
        <v>410000</v>
      </c>
      <c r="L9747" s="8" t="inlineStr">
        <is>
          <t>California</t>
        </is>
      </c>
      <c r="M9747" s="13" t="n">
        <v>4386.23</v>
      </c>
      <c r="N9747" s="13" t="n">
        <v>3337.92</v>
      </c>
      <c r="O9747" s="8" t="n"/>
    </row>
    <row r="9748">
      <c r="A9748" s="8" t="inlineStr">
        <is>
          <t>CANON-202607-009602</t>
        </is>
      </c>
      <c r="B9748" s="9" t="inlineStr">
        <is>
          <t>2026-07</t>
        </is>
      </c>
      <c r="C9748" s="10" t="n">
        <v>46216</v>
      </c>
      <c r="D9748" s="9" t="inlineStr">
        <is>
          <t>Bound</t>
        </is>
      </c>
      <c r="E9748" s="8" t="inlineStr">
        <is>
          <t>Ingrid Chattopadhyay</t>
        </is>
      </c>
      <c r="F9748" s="11" t="n">
        <v>2012</v>
      </c>
      <c r="G9748" s="8" t="inlineStr">
        <is>
          <t>Lamborghini</t>
        </is>
      </c>
      <c r="H9748" s="8" t="inlineStr">
        <is>
          <t>Huracan EVO</t>
        </is>
      </c>
      <c r="I9748" s="8" t="inlineStr">
        <is>
          <t>TUU84LL7JAM4WCR2U</t>
        </is>
      </c>
      <c r="J9748" s="8" t="inlineStr">
        <is>
          <t>03 - Supercar</t>
        </is>
      </c>
      <c r="K9748" s="12" t="n">
        <v>1275000</v>
      </c>
      <c r="L9748" s="8" t="inlineStr">
        <is>
          <t>Illinois</t>
        </is>
      </c>
      <c r="M9748" s="13" t="n">
        <v>26173.58</v>
      </c>
      <c r="N9748" s="13" t="n">
        <v>19918.09</v>
      </c>
      <c r="O9748" s="8" t="n"/>
    </row>
    <row r="9749">
      <c r="A9749" s="8" t="inlineStr">
        <is>
          <t>CANON-202607-009603</t>
        </is>
      </c>
      <c r="B9749" s="9" t="inlineStr">
        <is>
          <t>2026-07</t>
        </is>
      </c>
      <c r="C9749" s="10" t="n">
        <v>46206</v>
      </c>
      <c r="D9749" s="9" t="inlineStr">
        <is>
          <t>Bound</t>
        </is>
      </c>
      <c r="E9749" s="8" t="inlineStr">
        <is>
          <t>Leopold Delacroix</t>
        </is>
      </c>
      <c r="F9749" s="11" t="n">
        <v>1970</v>
      </c>
      <c r="G9749" s="8" t="inlineStr">
        <is>
          <t>Aston Martin</t>
        </is>
      </c>
      <c r="H9749" s="8" t="inlineStr">
        <is>
          <t>DB12</t>
        </is>
      </c>
      <c r="I9749" s="8" t="inlineStr">
        <is>
          <t>EZSNJEDPKM662599Z</t>
        </is>
      </c>
      <c r="J9749" s="8" t="inlineStr">
        <is>
          <t>02 - Sports / GT</t>
        </is>
      </c>
      <c r="K9749" s="12" t="n">
        <v>760000</v>
      </c>
      <c r="L9749" s="8" t="inlineStr">
        <is>
          <t>North Dakota</t>
        </is>
      </c>
      <c r="M9749" s="13" t="n">
        <v>9507.17</v>
      </c>
      <c r="N9749" s="13" t="n">
        <v>7234.96</v>
      </c>
      <c r="O9749" s="8" t="n"/>
    </row>
    <row r="9750">
      <c r="A9750" s="8" t="inlineStr">
        <is>
          <t>CANON-202607-009604</t>
        </is>
      </c>
      <c r="B9750" s="9" t="inlineStr">
        <is>
          <t>2026-07</t>
        </is>
      </c>
      <c r="C9750" s="10" t="n">
        <v>46211</v>
      </c>
      <c r="D9750" s="9" t="inlineStr">
        <is>
          <t>Bound</t>
        </is>
      </c>
      <c r="E9750" s="8" t="inlineStr">
        <is>
          <t>Noor Larsson</t>
        </is>
      </c>
      <c r="F9750" s="11" t="n">
        <v>2013</v>
      </c>
      <c r="G9750" s="8" t="inlineStr">
        <is>
          <t>Aston Martin</t>
        </is>
      </c>
      <c r="H9750" s="8" t="inlineStr">
        <is>
          <t>DB12</t>
        </is>
      </c>
      <c r="I9750" s="8" t="inlineStr">
        <is>
          <t>2WDE2F0809E7ETZZD</t>
        </is>
      </c>
      <c r="J9750" s="8" t="inlineStr">
        <is>
          <t>02 - Sports / GT</t>
        </is>
      </c>
      <c r="K9750" s="12" t="n">
        <v>560000</v>
      </c>
      <c r="L9750" s="8" t="inlineStr">
        <is>
          <t>Georgia</t>
        </is>
      </c>
      <c r="M9750" s="13" t="n">
        <v>7692.08</v>
      </c>
      <c r="N9750" s="13" t="n">
        <v>5853.67</v>
      </c>
      <c r="O9750" s="8" t="n"/>
    </row>
    <row r="9751">
      <c r="A9751" s="8" t="inlineStr">
        <is>
          <t>CANON-202607-009605</t>
        </is>
      </c>
      <c r="B9751" s="9" t="inlineStr">
        <is>
          <t>2026-07</t>
        </is>
      </c>
      <c r="C9751" s="10" t="n">
        <v>46218</v>
      </c>
      <c r="D9751" s="9" t="inlineStr">
        <is>
          <t>Bound</t>
        </is>
      </c>
      <c r="E9751" s="8" t="inlineStr">
        <is>
          <t>Callum Thistlewood</t>
        </is>
      </c>
      <c r="F9751" s="11" t="n">
        <v>1996</v>
      </c>
      <c r="G9751" s="8" t="inlineStr">
        <is>
          <t>Ferrari</t>
        </is>
      </c>
      <c r="H9751" s="8" t="inlineStr">
        <is>
          <t>275 GTB/4</t>
        </is>
      </c>
      <c r="I9751" s="8" t="inlineStr">
        <is>
          <t>ZEZUSXC410BBZY04J</t>
        </is>
      </c>
      <c r="J9751" s="8" t="inlineStr">
        <is>
          <t>07 - Post-War Classic (1946-1972)</t>
        </is>
      </c>
      <c r="K9751" s="12" t="n">
        <v>435000</v>
      </c>
      <c r="L9751" s="8" t="inlineStr">
        <is>
          <t>Colorado</t>
        </is>
      </c>
      <c r="M9751" s="13" t="n">
        <v>4333.58</v>
      </c>
      <c r="N9751" s="13" t="n">
        <v>3297.85</v>
      </c>
      <c r="O9751" s="8" t="n"/>
    </row>
    <row r="9752">
      <c r="A9752" s="8" t="inlineStr">
        <is>
          <t>CANON-202607-009606</t>
        </is>
      </c>
      <c r="B9752" s="9" t="inlineStr">
        <is>
          <t>2026-07</t>
        </is>
      </c>
      <c r="C9752" s="10" t="n">
        <v>46212</v>
      </c>
      <c r="D9752" s="9" t="inlineStr">
        <is>
          <t>Bound</t>
        </is>
      </c>
      <c r="E9752" s="8" t="inlineStr">
        <is>
          <t>Saoirse Underwood</t>
        </is>
      </c>
      <c r="F9752" s="11" t="n">
        <v>2014</v>
      </c>
      <c r="G9752" s="8" t="inlineStr">
        <is>
          <t>Ferrari</t>
        </is>
      </c>
      <c r="H9752" s="8" t="inlineStr">
        <is>
          <t>275 GTB/4</t>
        </is>
      </c>
      <c r="I9752" s="8" t="inlineStr">
        <is>
          <t>2CV10HK39YN7FS29C</t>
        </is>
      </c>
      <c r="J9752" s="8" t="inlineStr">
        <is>
          <t>07 - Post-War Classic (1946-1972)</t>
        </is>
      </c>
      <c r="K9752" s="12" t="n">
        <v>1630000</v>
      </c>
      <c r="L9752" s="8" t="inlineStr">
        <is>
          <t>Pennsylvania</t>
        </is>
      </c>
      <c r="M9752" s="13" t="n">
        <v>11686.79</v>
      </c>
      <c r="N9752" s="13" t="n">
        <v>8893.65</v>
      </c>
      <c r="O9752" s="8" t="n"/>
    </row>
    <row r="9753">
      <c r="A9753" s="8" t="inlineStr">
        <is>
          <t>CANON-202607-009607</t>
        </is>
      </c>
      <c r="B9753" s="9" t="inlineStr">
        <is>
          <t>2026-07</t>
        </is>
      </c>
      <c r="C9753" s="10" t="n">
        <v>46220</v>
      </c>
      <c r="D9753" s="9" t="inlineStr">
        <is>
          <t>Bound</t>
        </is>
      </c>
      <c r="E9753" s="8" t="inlineStr">
        <is>
          <t>Cassius Fairweather</t>
        </is>
      </c>
      <c r="F9753" s="11" t="n">
        <v>1994</v>
      </c>
      <c r="G9753" s="8" t="inlineStr">
        <is>
          <t>Mercedes-Benz</t>
        </is>
      </c>
      <c r="H9753" s="8" t="inlineStr">
        <is>
          <t>AMG GT</t>
        </is>
      </c>
      <c r="I9753" s="8" t="inlineStr">
        <is>
          <t>Y33R47UVN560MBJ35</t>
        </is>
      </c>
      <c r="J9753" s="8" t="inlineStr">
        <is>
          <t>02 - Sports / GT</t>
        </is>
      </c>
      <c r="K9753" s="12" t="n">
        <v>445000</v>
      </c>
      <c r="L9753" s="8" t="inlineStr">
        <is>
          <t>South Dakota</t>
        </is>
      </c>
      <c r="M9753" s="13" t="n">
        <v>6989.86</v>
      </c>
      <c r="N9753" s="13" t="n">
        <v>5319.28</v>
      </c>
      <c r="O9753" s="8" t="n"/>
    </row>
    <row r="9754">
      <c r="A9754" s="8" t="inlineStr">
        <is>
          <t>CANON-202607-009608</t>
        </is>
      </c>
      <c r="B9754" s="9" t="inlineStr">
        <is>
          <t>2026-07</t>
        </is>
      </c>
      <c r="C9754" s="10" t="n">
        <v>46230</v>
      </c>
      <c r="D9754" s="9" t="inlineStr">
        <is>
          <t>Bound</t>
        </is>
      </c>
      <c r="E9754" s="8" t="inlineStr">
        <is>
          <t>Saoirse Bellandi</t>
        </is>
      </c>
      <c r="F9754" s="11" t="n">
        <v>2006</v>
      </c>
      <c r="G9754" s="8" t="inlineStr">
        <is>
          <t>Maserati</t>
        </is>
      </c>
      <c r="H9754" s="8" t="inlineStr">
        <is>
          <t>GranTurismo</t>
        </is>
      </c>
      <c r="I9754" s="8" t="inlineStr">
        <is>
          <t>ZYL7ZNCHYZUYBW19E</t>
        </is>
      </c>
      <c r="J9754" s="8" t="inlineStr">
        <is>
          <t>02 - Sports / GT</t>
        </is>
      </c>
      <c r="K9754" s="12" t="n">
        <v>615000</v>
      </c>
      <c r="L9754" s="8" t="inlineStr">
        <is>
          <t>Texas</t>
        </is>
      </c>
      <c r="M9754" s="13" t="n">
        <v>8673.82</v>
      </c>
      <c r="N9754" s="13" t="n">
        <v>6600.78</v>
      </c>
      <c r="O9754" s="8" t="n"/>
    </row>
    <row r="9755">
      <c r="A9755" s="8" t="inlineStr">
        <is>
          <t>CANON-202607-009609</t>
        </is>
      </c>
      <c r="B9755" s="9" t="inlineStr">
        <is>
          <t>2026-07</t>
        </is>
      </c>
      <c r="C9755" s="10" t="n">
        <v>46214</v>
      </c>
      <c r="D9755" s="9" t="inlineStr">
        <is>
          <t>Bound</t>
        </is>
      </c>
      <c r="E9755" s="8" t="inlineStr">
        <is>
          <t>Ottilie Merriweather</t>
        </is>
      </c>
      <c r="F9755" s="11" t="n">
        <v>1960</v>
      </c>
      <c r="G9755" s="8" t="inlineStr">
        <is>
          <t>Ferrari</t>
        </is>
      </c>
      <c r="H9755" s="8" t="inlineStr">
        <is>
          <t>275 GTB/4</t>
        </is>
      </c>
      <c r="I9755" s="8" t="inlineStr">
        <is>
          <t>3XGC9FGUF0K1VW2A4</t>
        </is>
      </c>
      <c r="J9755" s="8" t="inlineStr">
        <is>
          <t>07 - Post-War Classic (1946-1972)</t>
        </is>
      </c>
      <c r="K9755" s="12" t="n">
        <v>835000</v>
      </c>
      <c r="L9755" s="8" t="inlineStr">
        <is>
          <t>Florida</t>
        </is>
      </c>
      <c r="M9755" s="13" t="n">
        <v>9619.83</v>
      </c>
      <c r="N9755" s="13" t="n">
        <v>7320.69</v>
      </c>
      <c r="O9755" s="8" t="n"/>
    </row>
    <row r="9756">
      <c r="A9756" s="8" t="inlineStr">
        <is>
          <t>CANON-202607-009610</t>
        </is>
      </c>
      <c r="B9756" s="9" t="inlineStr">
        <is>
          <t>2026-07</t>
        </is>
      </c>
      <c r="C9756" s="10" t="n">
        <v>46218</v>
      </c>
      <c r="D9756" s="9" t="inlineStr">
        <is>
          <t>Bound</t>
        </is>
      </c>
      <c r="E9756" s="8" t="inlineStr">
        <is>
          <t>Priya Nakashima</t>
        </is>
      </c>
      <c r="F9756" s="11" t="n">
        <v>1957</v>
      </c>
      <c r="G9756" s="8" t="inlineStr">
        <is>
          <t>Aston Martin</t>
        </is>
      </c>
      <c r="H9756" s="8" t="inlineStr">
        <is>
          <t>DB12</t>
        </is>
      </c>
      <c r="I9756" s="8" t="inlineStr">
        <is>
          <t>K1A0HYGJT1NGPDCVY</t>
        </is>
      </c>
      <c r="J9756" s="8" t="inlineStr">
        <is>
          <t>02 - Sports / GT</t>
        </is>
      </c>
      <c r="K9756" s="12" t="n">
        <v>625000</v>
      </c>
      <c r="L9756" s="8" t="inlineStr">
        <is>
          <t>South Dakota</t>
        </is>
      </c>
      <c r="M9756" s="13" t="n">
        <v>8508.25</v>
      </c>
      <c r="N9756" s="13" t="n">
        <v>6474.78</v>
      </c>
      <c r="O9756" s="8" t="n"/>
    </row>
    <row r="9757">
      <c r="A9757" s="8" t="inlineStr">
        <is>
          <t>CANON-202607-009614</t>
        </is>
      </c>
      <c r="B9757" s="9" t="inlineStr">
        <is>
          <t>2026-07</t>
        </is>
      </c>
      <c r="C9757" s="10" t="n">
        <v>46204</v>
      </c>
      <c r="D9757" s="9" t="inlineStr">
        <is>
          <t>Bound</t>
        </is>
      </c>
      <c r="E9757" s="8" t="inlineStr">
        <is>
          <t>Noor Kingsford</t>
        </is>
      </c>
      <c r="F9757" s="11" t="n">
        <v>1955</v>
      </c>
      <c r="G9757" s="8" t="inlineStr">
        <is>
          <t>Aston Martin</t>
        </is>
      </c>
      <c r="H9757" s="8" t="inlineStr">
        <is>
          <t>DB12</t>
        </is>
      </c>
      <c r="I9757" s="8" t="inlineStr">
        <is>
          <t>DMFAYLYHRPAZT0JJW</t>
        </is>
      </c>
      <c r="J9757" s="8" t="inlineStr">
        <is>
          <t>02 - Sports / GT</t>
        </is>
      </c>
      <c r="K9757" s="12" t="n">
        <v>630000</v>
      </c>
      <c r="L9757" s="8" t="inlineStr">
        <is>
          <t>New York</t>
        </is>
      </c>
      <c r="M9757" s="13" t="n">
        <v>9889.809999999999</v>
      </c>
      <c r="N9757" s="13" t="n">
        <v>7526.15</v>
      </c>
      <c r="O9757" s="8" t="n"/>
    </row>
    <row r="9758">
      <c r="A9758" s="8" t="inlineStr">
        <is>
          <t>CANON-202607-009615</t>
        </is>
      </c>
      <c r="B9758" s="9" t="inlineStr">
        <is>
          <t>2026-07</t>
        </is>
      </c>
      <c r="C9758" s="10" t="n">
        <v>46232</v>
      </c>
      <c r="D9758" s="9" t="inlineStr">
        <is>
          <t>Bound</t>
        </is>
      </c>
      <c r="E9758" s="8" t="inlineStr">
        <is>
          <t>Ingrid Fairweather</t>
        </is>
      </c>
      <c r="F9758" s="11" t="n">
        <v>1976</v>
      </c>
      <c r="G9758" s="8" t="inlineStr">
        <is>
          <t>Mercedes-Benz</t>
        </is>
      </c>
      <c r="H9758" s="8" t="inlineStr">
        <is>
          <t>AMG GT</t>
        </is>
      </c>
      <c r="I9758" s="8" t="inlineStr">
        <is>
          <t>JMGF65GA9UKZ944N7</t>
        </is>
      </c>
      <c r="J9758" s="8" t="inlineStr">
        <is>
          <t>02 - Sports / GT</t>
        </is>
      </c>
      <c r="K9758" s="12" t="n">
        <v>280000</v>
      </c>
      <c r="L9758" s="8" t="inlineStr">
        <is>
          <t>Florida</t>
        </is>
      </c>
      <c r="M9758" s="13" t="n">
        <v>5626.42</v>
      </c>
      <c r="N9758" s="13" t="n">
        <v>4281.71</v>
      </c>
      <c r="O9758" s="8" t="n"/>
    </row>
    <row r="9759">
      <c r="A9759" s="8" t="inlineStr">
        <is>
          <t>CANON-202607-009616</t>
        </is>
      </c>
      <c r="B9759" s="9" t="inlineStr">
        <is>
          <t>2026-07</t>
        </is>
      </c>
      <c r="C9759" s="10" t="n">
        <v>46209</v>
      </c>
      <c r="D9759" s="9" t="inlineStr">
        <is>
          <t>Bound</t>
        </is>
      </c>
      <c r="E9759" s="8" t="inlineStr">
        <is>
          <t>Everett Harrington</t>
        </is>
      </c>
      <c r="F9759" s="11" t="n">
        <v>1990</v>
      </c>
      <c r="G9759" s="8" t="inlineStr">
        <is>
          <t>Lamborghini</t>
        </is>
      </c>
      <c r="H9759" s="8" t="inlineStr">
        <is>
          <t>Huracan EVO</t>
        </is>
      </c>
      <c r="I9759" s="8" t="inlineStr">
        <is>
          <t>7UY0GLE1936CN12P3</t>
        </is>
      </c>
      <c r="J9759" s="8" t="inlineStr">
        <is>
          <t>03 - Supercar</t>
        </is>
      </c>
      <c r="K9759" s="12" t="n">
        <v>740000</v>
      </c>
      <c r="L9759" s="8" t="inlineStr">
        <is>
          <t>Delaware</t>
        </is>
      </c>
      <c r="M9759" s="13" t="n">
        <v>16580.19</v>
      </c>
      <c r="N9759" s="13" t="n">
        <v>12617.52</v>
      </c>
      <c r="O9759" s="8" t="n"/>
    </row>
    <row r="9760">
      <c r="A9760" s="8" t="inlineStr">
        <is>
          <t>CANON-202607-009617</t>
        </is>
      </c>
      <c r="B9760" s="9" t="inlineStr">
        <is>
          <t>2026-07</t>
        </is>
      </c>
      <c r="C9760" s="10" t="n">
        <v>46228</v>
      </c>
      <c r="D9760" s="9" t="inlineStr">
        <is>
          <t>Bound</t>
        </is>
      </c>
      <c r="E9760" s="8" t="inlineStr">
        <is>
          <t>Priya Pennington</t>
        </is>
      </c>
      <c r="F9760" s="11" t="n">
        <v>1977</v>
      </c>
      <c r="G9760" s="8" t="inlineStr">
        <is>
          <t>Ferrari</t>
        </is>
      </c>
      <c r="H9760" s="8" t="inlineStr">
        <is>
          <t>275 GTB/4</t>
        </is>
      </c>
      <c r="I9760" s="8" t="inlineStr">
        <is>
          <t>90BK07FX1HW4D5SN5</t>
        </is>
      </c>
      <c r="J9760" s="8" t="inlineStr">
        <is>
          <t>07 - Post-War Classic (1946-1972)</t>
        </is>
      </c>
      <c r="K9760" s="12" t="n">
        <v>830000</v>
      </c>
      <c r="L9760" s="8" t="inlineStr">
        <is>
          <t>Nevada</t>
        </is>
      </c>
      <c r="M9760" s="13" t="n">
        <v>7878.74</v>
      </c>
      <c r="N9760" s="13" t="n">
        <v>5995.72</v>
      </c>
      <c r="O9760" s="8" t="n"/>
    </row>
    <row r="9761">
      <c r="A9761" s="8" t="inlineStr">
        <is>
          <t>CANON-202607-009619</t>
        </is>
      </c>
      <c r="B9761" s="9" t="inlineStr">
        <is>
          <t>2026-07</t>
        </is>
      </c>
      <c r="C9761" s="10" t="n">
        <v>46218</v>
      </c>
      <c r="D9761" s="9" t="inlineStr">
        <is>
          <t>Bound</t>
        </is>
      </c>
      <c r="E9761" s="8" t="inlineStr">
        <is>
          <t>Thaddeus Ashcombe</t>
        </is>
      </c>
      <c r="F9761" s="11" t="n">
        <v>1982</v>
      </c>
      <c r="G9761" s="8" t="inlineStr">
        <is>
          <t>Alfa Romeo</t>
        </is>
      </c>
      <c r="H9761" s="8" t="inlineStr">
        <is>
          <t>8C 2900</t>
        </is>
      </c>
      <c r="I9761" s="8" t="inlineStr">
        <is>
          <t>TSXX06830E99W2F2N</t>
        </is>
      </c>
      <c r="J9761" s="8" t="inlineStr">
        <is>
          <t>06 - Vintage Pre-War (pre-1946)</t>
        </is>
      </c>
      <c r="K9761" s="12" t="n">
        <v>705000</v>
      </c>
      <c r="L9761" s="8" t="inlineStr">
        <is>
          <t>California</t>
        </is>
      </c>
      <c r="M9761" s="13" t="n">
        <v>6823.87</v>
      </c>
      <c r="N9761" s="13" t="n">
        <v>5192.97</v>
      </c>
      <c r="O9761" s="8" t="n"/>
    </row>
    <row r="9762">
      <c r="A9762" s="8" t="inlineStr">
        <is>
          <t>CANON-202607-009620</t>
        </is>
      </c>
      <c r="B9762" s="9" t="inlineStr">
        <is>
          <t>2026-07</t>
        </is>
      </c>
      <c r="C9762" s="10" t="n">
        <v>46227</v>
      </c>
      <c r="D9762" s="9" t="inlineStr">
        <is>
          <t>Bound</t>
        </is>
      </c>
      <c r="E9762" s="8" t="inlineStr">
        <is>
          <t>Sunniva Underwood</t>
        </is>
      </c>
      <c r="F9762" s="11" t="n">
        <v>2018</v>
      </c>
      <c r="G9762" s="8" t="inlineStr">
        <is>
          <t>BMW</t>
        </is>
      </c>
      <c r="H9762" s="8" t="inlineStr">
        <is>
          <t>M8 Competition</t>
        </is>
      </c>
      <c r="I9762" s="8" t="inlineStr">
        <is>
          <t>HVZ260F1VERNDD0EM</t>
        </is>
      </c>
      <c r="J9762" s="8" t="inlineStr">
        <is>
          <t>02 - Sports / GT</t>
        </is>
      </c>
      <c r="K9762" s="12" t="n">
        <v>600000</v>
      </c>
      <c r="L9762" s="8" t="inlineStr">
        <is>
          <t>New York</t>
        </is>
      </c>
      <c r="M9762" s="13" t="n">
        <v>9418.870000000001</v>
      </c>
      <c r="N9762" s="13" t="n">
        <v>7167.76</v>
      </c>
      <c r="O9762" s="8" t="n"/>
    </row>
    <row r="9763">
      <c r="A9763" s="8" t="inlineStr">
        <is>
          <t>CANON-202607-009621</t>
        </is>
      </c>
      <c r="B9763" s="9" t="inlineStr">
        <is>
          <t>2026-07</t>
        </is>
      </c>
      <c r="C9763" s="10" t="n">
        <v>46205</v>
      </c>
      <c r="D9763" s="9" t="inlineStr">
        <is>
          <t>Bound</t>
        </is>
      </c>
      <c r="E9763" s="8" t="inlineStr">
        <is>
          <t>Aurelio Kingsford</t>
        </is>
      </c>
      <c r="F9763" s="11" t="n">
        <v>1975</v>
      </c>
      <c r="G9763" s="8" t="inlineStr">
        <is>
          <t>Bentley</t>
        </is>
      </c>
      <c r="H9763" s="8" t="inlineStr">
        <is>
          <t>Continental GT</t>
        </is>
      </c>
      <c r="I9763" s="8" t="inlineStr">
        <is>
          <t>BW5HF08MV3PT1FMJ6</t>
        </is>
      </c>
      <c r="J9763" s="8" t="inlineStr">
        <is>
          <t>02 - Sports / GT</t>
        </is>
      </c>
      <c r="K9763" s="12" t="n">
        <v>660000</v>
      </c>
      <c r="L9763" s="8" t="inlineStr">
        <is>
          <t>Utah</t>
        </is>
      </c>
      <c r="M9763" s="13" t="n">
        <v>10927.36</v>
      </c>
      <c r="N9763" s="13" t="n">
        <v>8315.719999999999</v>
      </c>
      <c r="O9763" s="8" t="n"/>
    </row>
    <row r="9764">
      <c r="A9764" s="8" t="inlineStr">
        <is>
          <t>CANON-202607-009622</t>
        </is>
      </c>
      <c r="B9764" s="9" t="inlineStr">
        <is>
          <t>2026-07</t>
        </is>
      </c>
      <c r="C9764" s="10" t="n">
        <v>46207</v>
      </c>
      <c r="D9764" s="9" t="inlineStr">
        <is>
          <t>Bound</t>
        </is>
      </c>
      <c r="E9764" s="8" t="inlineStr">
        <is>
          <t>Sunniva Harrington</t>
        </is>
      </c>
      <c r="F9764" s="11" t="n">
        <v>2020</v>
      </c>
      <c r="G9764" s="8" t="inlineStr">
        <is>
          <t>McLaren</t>
        </is>
      </c>
      <c r="H9764" s="8" t="inlineStr">
        <is>
          <t>750S</t>
        </is>
      </c>
      <c r="I9764" s="8" t="inlineStr">
        <is>
          <t>AZ5G6TVJ28Z0L2CZA</t>
        </is>
      </c>
      <c r="J9764" s="8" t="inlineStr">
        <is>
          <t>03 - Supercar</t>
        </is>
      </c>
      <c r="K9764" s="12" t="n">
        <v>790000</v>
      </c>
      <c r="L9764" s="8" t="inlineStr">
        <is>
          <t>New Jersey</t>
        </is>
      </c>
      <c r="M9764" s="13" t="n">
        <v>12885.94</v>
      </c>
      <c r="N9764" s="13" t="n">
        <v>9806.200000000001</v>
      </c>
      <c r="O9764" s="8" t="n"/>
    </row>
    <row r="9765">
      <c r="A9765" s="8" t="inlineStr">
        <is>
          <t>CANON-202607-009623</t>
        </is>
      </c>
      <c r="B9765" s="9" t="inlineStr">
        <is>
          <t>2026-07</t>
        </is>
      </c>
      <c r="C9765" s="10" t="n">
        <v>46226</v>
      </c>
      <c r="D9765" s="9" t="inlineStr">
        <is>
          <t>Bound</t>
        </is>
      </c>
      <c r="E9765" s="8" t="inlineStr">
        <is>
          <t>Everett Chattopadhyay</t>
        </is>
      </c>
      <c r="F9765" s="11" t="n">
        <v>2019</v>
      </c>
      <c r="G9765" s="8" t="inlineStr">
        <is>
          <t>McLaren</t>
        </is>
      </c>
      <c r="H9765" s="8" t="inlineStr">
        <is>
          <t>750S</t>
        </is>
      </c>
      <c r="I9765" s="8" t="inlineStr">
        <is>
          <t>LT7HAFCGC34LWPDE7</t>
        </is>
      </c>
      <c r="J9765" s="8" t="inlineStr">
        <is>
          <t>03 - Supercar</t>
        </is>
      </c>
      <c r="K9765" s="12" t="n">
        <v>1375000</v>
      </c>
      <c r="L9765" s="8" t="inlineStr">
        <is>
          <t>Indiana</t>
        </is>
      </c>
      <c r="M9765" s="13" t="n">
        <v>25528.3</v>
      </c>
      <c r="N9765" s="13" t="n">
        <v>19427.04</v>
      </c>
      <c r="O9765" s="8" t="n"/>
    </row>
    <row r="9766">
      <c r="A9766" s="8" t="inlineStr">
        <is>
          <t>CANON-202607-009624</t>
        </is>
      </c>
      <c r="B9766" s="9" t="inlineStr">
        <is>
          <t>2026-07</t>
        </is>
      </c>
      <c r="C9766" s="10" t="n">
        <v>46214</v>
      </c>
      <c r="D9766" s="9" t="inlineStr">
        <is>
          <t>Bound</t>
        </is>
      </c>
      <c r="E9766" s="8" t="inlineStr">
        <is>
          <t>Delphine Montoya</t>
        </is>
      </c>
      <c r="F9766" s="11" t="n">
        <v>2023</v>
      </c>
      <c r="G9766" s="8" t="inlineStr">
        <is>
          <t>Aston Martin</t>
        </is>
      </c>
      <c r="H9766" s="8" t="inlineStr">
        <is>
          <t>DB12</t>
        </is>
      </c>
      <c r="I9766" s="8" t="inlineStr">
        <is>
          <t>8D4AT6MLFAAB44238</t>
        </is>
      </c>
      <c r="J9766" s="8" t="inlineStr">
        <is>
          <t>02 - Sports / GT</t>
        </is>
      </c>
      <c r="K9766" s="12" t="n">
        <v>615000</v>
      </c>
      <c r="L9766" s="8" t="inlineStr">
        <is>
          <t>Nebraska</t>
        </is>
      </c>
      <c r="M9766" s="13" t="n">
        <v>9805.190000000001</v>
      </c>
      <c r="N9766" s="13" t="n">
        <v>7461.75</v>
      </c>
      <c r="O9766" s="8" t="n"/>
    </row>
    <row r="9767">
      <c r="A9767" s="8" t="inlineStr">
        <is>
          <t>CANON-202607-009625</t>
        </is>
      </c>
      <c r="B9767" s="9" t="inlineStr">
        <is>
          <t>2026-07</t>
        </is>
      </c>
      <c r="C9767" s="10" t="n">
        <v>46212</v>
      </c>
      <c r="D9767" s="9" t="inlineStr">
        <is>
          <t>Bound</t>
        </is>
      </c>
      <c r="E9767" s="8" t="inlineStr">
        <is>
          <t>Thaddeus Blackwood</t>
        </is>
      </c>
      <c r="F9767" s="11" t="n">
        <v>1955</v>
      </c>
      <c r="G9767" s="8" t="inlineStr">
        <is>
          <t>Maserati</t>
        </is>
      </c>
      <c r="H9767" s="8" t="inlineStr">
        <is>
          <t>GranTurismo</t>
        </is>
      </c>
      <c r="I9767" s="8" t="inlineStr">
        <is>
          <t>FK1KLE6K3E18A89N2</t>
        </is>
      </c>
      <c r="J9767" s="8" t="inlineStr">
        <is>
          <t>02 - Sports / GT</t>
        </is>
      </c>
      <c r="K9767" s="12" t="n">
        <v>900000</v>
      </c>
      <c r="L9767" s="8" t="inlineStr">
        <is>
          <t>Colorado</t>
        </is>
      </c>
      <c r="M9767" s="13" t="n">
        <v>12141.51</v>
      </c>
      <c r="N9767" s="13" t="n">
        <v>9239.690000000001</v>
      </c>
      <c r="O9767" s="8" t="n"/>
    </row>
    <row r="9768">
      <c r="A9768" s="8" t="inlineStr">
        <is>
          <t>CANON-202607-009626</t>
        </is>
      </c>
      <c r="B9768" s="9" t="inlineStr">
        <is>
          <t>2026-07</t>
        </is>
      </c>
      <c r="C9768" s="10" t="n">
        <v>46207</v>
      </c>
      <c r="D9768" s="9" t="inlineStr">
        <is>
          <t>Bound</t>
        </is>
      </c>
      <c r="E9768" s="8" t="inlineStr">
        <is>
          <t>Leopold Vandermeer</t>
        </is>
      </c>
      <c r="F9768" s="11" t="n">
        <v>1980</v>
      </c>
      <c r="G9768" s="8" t="inlineStr">
        <is>
          <t>Aston Martin</t>
        </is>
      </c>
      <c r="H9768" s="8" t="inlineStr">
        <is>
          <t>DB12</t>
        </is>
      </c>
      <c r="I9768" s="8" t="inlineStr">
        <is>
          <t>DXDEC821PYA4J1MNY</t>
        </is>
      </c>
      <c r="J9768" s="8" t="inlineStr">
        <is>
          <t>02 - Sports / GT</t>
        </is>
      </c>
      <c r="K9768" s="12" t="n">
        <v>800000</v>
      </c>
      <c r="L9768" s="8" t="inlineStr">
        <is>
          <t>Michigan</t>
        </is>
      </c>
      <c r="M9768" s="13" t="n">
        <v>15207.55</v>
      </c>
      <c r="N9768" s="13" t="n">
        <v>11572.95</v>
      </c>
      <c r="O9768" s="8" t="n"/>
    </row>
    <row r="9769">
      <c r="A9769" s="8" t="inlineStr">
        <is>
          <t>CANON-202607-009628</t>
        </is>
      </c>
      <c r="B9769" s="9" t="inlineStr">
        <is>
          <t>2026-07</t>
        </is>
      </c>
      <c r="C9769" s="10" t="n">
        <v>46225</v>
      </c>
      <c r="D9769" s="9" t="inlineStr">
        <is>
          <t>Bound</t>
        </is>
      </c>
      <c r="E9769" s="8" t="inlineStr">
        <is>
          <t>Emiliano Castellanos</t>
        </is>
      </c>
      <c r="F9769" s="11" t="n">
        <v>1978</v>
      </c>
      <c r="G9769" s="8" t="inlineStr">
        <is>
          <t>Mercedes-Benz</t>
        </is>
      </c>
      <c r="H9769" s="8" t="inlineStr">
        <is>
          <t>AMG GT</t>
        </is>
      </c>
      <c r="I9769" s="8" t="inlineStr">
        <is>
          <t>P297ADDB1UL8NHZKD</t>
        </is>
      </c>
      <c r="J9769" s="8" t="inlineStr">
        <is>
          <t>02 - Sports / GT</t>
        </is>
      </c>
      <c r="K9769" s="12" t="n">
        <v>725000</v>
      </c>
      <c r="L9769" s="8" t="inlineStr">
        <is>
          <t>Nebraska</t>
        </is>
      </c>
      <c r="M9769" s="13" t="n">
        <v>11558.96</v>
      </c>
      <c r="N9769" s="13" t="n">
        <v>8796.370000000001</v>
      </c>
      <c r="O9769" s="8" t="n"/>
    </row>
    <row r="9770">
      <c r="A9770" s="8" t="inlineStr">
        <is>
          <t>CANON-202607-009630</t>
        </is>
      </c>
      <c r="B9770" s="9" t="inlineStr">
        <is>
          <t>2026-07</t>
        </is>
      </c>
      <c r="C9770" s="10" t="n">
        <v>46219</v>
      </c>
      <c r="D9770" s="9" t="inlineStr">
        <is>
          <t>Bound</t>
        </is>
      </c>
      <c r="E9770" s="8" t="inlineStr">
        <is>
          <t>Callum Fairweather</t>
        </is>
      </c>
      <c r="F9770" s="11" t="n">
        <v>2010</v>
      </c>
      <c r="G9770" s="8" t="inlineStr">
        <is>
          <t>Bentley</t>
        </is>
      </c>
      <c r="H9770" s="8" t="inlineStr">
        <is>
          <t>4.5 Litre</t>
        </is>
      </c>
      <c r="I9770" s="8" t="inlineStr">
        <is>
          <t>R5T3HTP70U0GNESPT</t>
        </is>
      </c>
      <c r="J9770" s="8" t="inlineStr">
        <is>
          <t>06 - Vintage Pre-War (pre-1946)</t>
        </is>
      </c>
      <c r="K9770" s="12" t="n">
        <v>1950000</v>
      </c>
      <c r="L9770" s="8" t="inlineStr">
        <is>
          <t>Florida</t>
        </is>
      </c>
      <c r="M9770" s="13" t="n">
        <v>17763.4</v>
      </c>
      <c r="N9770" s="13" t="n">
        <v>13517.95</v>
      </c>
      <c r="O9770" s="8" t="n"/>
    </row>
    <row r="9771">
      <c r="A9771" s="8" t="inlineStr">
        <is>
          <t>CANON-202607-009631</t>
        </is>
      </c>
      <c r="B9771" s="9" t="inlineStr">
        <is>
          <t>2026-07</t>
        </is>
      </c>
      <c r="C9771" s="10" t="n">
        <v>46228</v>
      </c>
      <c r="D9771" s="9" t="inlineStr">
        <is>
          <t>Bound</t>
        </is>
      </c>
      <c r="E9771" s="8" t="inlineStr">
        <is>
          <t>Ottilie Ashcombe</t>
        </is>
      </c>
      <c r="F9771" s="11" t="n">
        <v>2023</v>
      </c>
      <c r="G9771" s="8" t="inlineStr">
        <is>
          <t>Mercedes-Benz</t>
        </is>
      </c>
      <c r="H9771" s="8" t="inlineStr">
        <is>
          <t>AMG GT</t>
        </is>
      </c>
      <c r="I9771" s="8" t="inlineStr">
        <is>
          <t>6UWA5E4627JFGN9VW</t>
        </is>
      </c>
      <c r="J9771" s="8" t="inlineStr">
        <is>
          <t>02 - Sports / GT</t>
        </is>
      </c>
      <c r="K9771" s="12" t="n">
        <v>1020000</v>
      </c>
      <c r="L9771" s="8" t="inlineStr">
        <is>
          <t>Louisiana</t>
        </is>
      </c>
      <c r="M9771" s="13" t="n">
        <v>12807.74</v>
      </c>
      <c r="N9771" s="13" t="n">
        <v>9746.690000000001</v>
      </c>
      <c r="O9771" s="8" t="n"/>
    </row>
    <row r="9772">
      <c r="A9772" s="8" t="inlineStr">
        <is>
          <t>CANON-202607-009632</t>
        </is>
      </c>
      <c r="B9772" s="9" t="inlineStr">
        <is>
          <t>2026-07</t>
        </is>
      </c>
      <c r="C9772" s="10" t="n">
        <v>46231</v>
      </c>
      <c r="D9772" s="9" t="inlineStr">
        <is>
          <t>Bound</t>
        </is>
      </c>
      <c r="E9772" s="8" t="inlineStr">
        <is>
          <t>Ottilie Delacroix</t>
        </is>
      </c>
      <c r="F9772" s="11" t="n">
        <v>1965</v>
      </c>
      <c r="G9772" s="8" t="inlineStr">
        <is>
          <t>Mercedes-Benz</t>
        </is>
      </c>
      <c r="H9772" s="8" t="inlineStr">
        <is>
          <t>280SL Pagoda</t>
        </is>
      </c>
      <c r="I9772" s="8" t="inlineStr">
        <is>
          <t>VRHMUGD55ECYVFUMR</t>
        </is>
      </c>
      <c r="J9772" s="8" t="inlineStr">
        <is>
          <t>07 - Post-War Classic (1946-1972)</t>
        </is>
      </c>
      <c r="K9772" s="12" t="n">
        <v>455000</v>
      </c>
      <c r="L9772" s="8" t="inlineStr">
        <is>
          <t>Arkansas</t>
        </is>
      </c>
      <c r="M9772" s="13" t="n">
        <v>5686.64</v>
      </c>
      <c r="N9772" s="13" t="n">
        <v>4327.53</v>
      </c>
      <c r="O9772" s="8" t="n"/>
    </row>
    <row r="9773">
      <c r="A9773" s="8" t="inlineStr">
        <is>
          <t>CANON-202607-009633</t>
        </is>
      </c>
      <c r="B9773" s="9" t="inlineStr">
        <is>
          <t>2026-07</t>
        </is>
      </c>
      <c r="C9773" s="10" t="n">
        <v>46234</v>
      </c>
      <c r="D9773" s="9" t="inlineStr">
        <is>
          <t>Bound</t>
        </is>
      </c>
      <c r="E9773" s="8" t="inlineStr">
        <is>
          <t>Emiliano Whitlock</t>
        </is>
      </c>
      <c r="F9773" s="11" t="n">
        <v>2024</v>
      </c>
      <c r="G9773" s="8" t="inlineStr">
        <is>
          <t>Mercedes-Benz</t>
        </is>
      </c>
      <c r="H9773" s="8" t="inlineStr">
        <is>
          <t>AMG GT</t>
        </is>
      </c>
      <c r="I9773" s="8" t="inlineStr">
        <is>
          <t>P0D4RU8FJCJBWN6ZJ</t>
        </is>
      </c>
      <c r="J9773" s="8" t="inlineStr">
        <is>
          <t>02 - Sports / GT</t>
        </is>
      </c>
      <c r="K9773" s="12" t="n">
        <v>300000</v>
      </c>
      <c r="L9773" s="8" t="inlineStr">
        <is>
          <t>Utah</t>
        </is>
      </c>
      <c r="M9773" s="13" t="n">
        <v>5731.13</v>
      </c>
      <c r="N9773" s="13" t="n">
        <v>4361.39</v>
      </c>
      <c r="O9773" s="8" t="n"/>
    </row>
    <row r="9774">
      <c r="A9774" s="8" t="inlineStr">
        <is>
          <t>CANON-202607-009634</t>
        </is>
      </c>
      <c r="B9774" s="9" t="inlineStr">
        <is>
          <t>2026-07</t>
        </is>
      </c>
      <c r="C9774" s="10" t="n">
        <v>46217</v>
      </c>
      <c r="D9774" s="9" t="inlineStr">
        <is>
          <t>Bound</t>
        </is>
      </c>
      <c r="E9774" s="8" t="inlineStr">
        <is>
          <t>Callum Whitlock</t>
        </is>
      </c>
      <c r="F9774" s="11" t="n">
        <v>1988</v>
      </c>
      <c r="G9774" s="8" t="inlineStr">
        <is>
          <t>BMW</t>
        </is>
      </c>
      <c r="H9774" s="8" t="inlineStr">
        <is>
          <t>M8 Competition</t>
        </is>
      </c>
      <c r="I9774" s="8" t="inlineStr">
        <is>
          <t>PJF80J8GTFCRDBTA8</t>
        </is>
      </c>
      <c r="J9774" s="8" t="inlineStr">
        <is>
          <t>02 - Sports / GT</t>
        </is>
      </c>
      <c r="K9774" s="12" t="n">
        <v>465000</v>
      </c>
      <c r="L9774" s="8" t="inlineStr">
        <is>
          <t>Nevada</t>
        </is>
      </c>
      <c r="M9774" s="13" t="n">
        <v>7698.82</v>
      </c>
      <c r="N9774" s="13" t="n">
        <v>5858.8</v>
      </c>
      <c r="O9774" s="8" t="n"/>
    </row>
    <row r="9775">
      <c r="A9775" s="8" t="inlineStr">
        <is>
          <t>CANON-202607-009635</t>
        </is>
      </c>
      <c r="B9775" s="9" t="inlineStr">
        <is>
          <t>2026-07</t>
        </is>
      </c>
      <c r="C9775" s="10" t="n">
        <v>46208</v>
      </c>
      <c r="D9775" s="9" t="inlineStr">
        <is>
          <t>Bound</t>
        </is>
      </c>
      <c r="E9775" s="8" t="inlineStr">
        <is>
          <t>Fenwick Harrington</t>
        </is>
      </c>
      <c r="F9775" s="11" t="n">
        <v>1978</v>
      </c>
      <c r="G9775" s="8" t="inlineStr">
        <is>
          <t>Porsche</t>
        </is>
      </c>
      <c r="H9775" s="8" t="inlineStr">
        <is>
          <t>911 Turbo S</t>
        </is>
      </c>
      <c r="I9775" s="8" t="inlineStr">
        <is>
          <t>5L6U1CB8HRPAV2A8X</t>
        </is>
      </c>
      <c r="J9775" s="8" t="inlineStr">
        <is>
          <t>02 - Sports / GT</t>
        </is>
      </c>
      <c r="K9775" s="12" t="n">
        <v>500000</v>
      </c>
      <c r="L9775" s="8" t="inlineStr">
        <is>
          <t>Maryland</t>
        </is>
      </c>
      <c r="M9775" s="13" t="n">
        <v>5825.47</v>
      </c>
      <c r="N9775" s="13" t="n">
        <v>4433.18</v>
      </c>
      <c r="O9775" s="8" t="n"/>
    </row>
    <row r="9776">
      <c r="A9776" s="8" t="inlineStr">
        <is>
          <t>CANON-202607-009636</t>
        </is>
      </c>
      <c r="B9776" s="9" t="inlineStr">
        <is>
          <t>2026-07</t>
        </is>
      </c>
      <c r="C9776" s="10" t="n">
        <v>46221</v>
      </c>
      <c r="D9776" s="9" t="inlineStr">
        <is>
          <t>Bound</t>
        </is>
      </c>
      <c r="E9776" s="8" t="inlineStr">
        <is>
          <t>Fenwick Chattopadhyay</t>
        </is>
      </c>
      <c r="F9776" s="11" t="n">
        <v>1956</v>
      </c>
      <c r="G9776" s="8" t="inlineStr">
        <is>
          <t>Mercedes-Benz</t>
        </is>
      </c>
      <c r="H9776" s="8" t="inlineStr">
        <is>
          <t>AMG GT</t>
        </is>
      </c>
      <c r="I9776" s="8" t="inlineStr">
        <is>
          <t>ZXN6M4CE5UKEV8JR5</t>
        </is>
      </c>
      <c r="J9776" s="8" t="inlineStr">
        <is>
          <t>02 - Sports / GT</t>
        </is>
      </c>
      <c r="K9776" s="12" t="n">
        <v>345000</v>
      </c>
      <c r="L9776" s="8" t="inlineStr">
        <is>
          <t>South Dakota</t>
        </is>
      </c>
      <c r="M9776" s="13" t="n">
        <v>5419.1</v>
      </c>
      <c r="N9776" s="13" t="n">
        <v>4123.94</v>
      </c>
      <c r="O9776" s="8" t="n"/>
    </row>
    <row r="9777">
      <c r="A9777" s="8" t="inlineStr">
        <is>
          <t>CANON-202607-009637</t>
        </is>
      </c>
      <c r="B9777" s="9" t="inlineStr">
        <is>
          <t>2026-07</t>
        </is>
      </c>
      <c r="C9777" s="10" t="n">
        <v>46217</v>
      </c>
      <c r="D9777" s="9" t="inlineStr">
        <is>
          <t>Bound</t>
        </is>
      </c>
      <c r="E9777" s="8" t="inlineStr">
        <is>
          <t>Beatrix Kingsford</t>
        </is>
      </c>
      <c r="F9777" s="11" t="n">
        <v>1989</v>
      </c>
      <c r="G9777" s="8" t="inlineStr">
        <is>
          <t>BMW</t>
        </is>
      </c>
      <c r="H9777" s="8" t="inlineStr">
        <is>
          <t>M8 Competition</t>
        </is>
      </c>
      <c r="I9777" s="8" t="inlineStr">
        <is>
          <t>YUBRR6UBXZTJY70BN</t>
        </is>
      </c>
      <c r="J9777" s="8" t="inlineStr">
        <is>
          <t>02 - Sports / GT</t>
        </is>
      </c>
      <c r="K9777" s="12" t="n">
        <v>495000</v>
      </c>
      <c r="L9777" s="8" t="inlineStr">
        <is>
          <t>California</t>
        </is>
      </c>
      <c r="M9777" s="13" t="n">
        <v>9456.370000000001</v>
      </c>
      <c r="N9777" s="13" t="n">
        <v>7196.3</v>
      </c>
      <c r="O9777" s="8" t="n"/>
    </row>
    <row r="9778">
      <c r="A9778" s="8" t="inlineStr">
        <is>
          <t>CANON-202607-009641</t>
        </is>
      </c>
      <c r="B9778" s="9" t="inlineStr">
        <is>
          <t>2026-07</t>
        </is>
      </c>
      <c r="C9778" s="10" t="n">
        <v>46232</v>
      </c>
      <c r="D9778" s="9" t="inlineStr">
        <is>
          <t>Bound</t>
        </is>
      </c>
      <c r="E9778" s="8" t="inlineStr">
        <is>
          <t>Anouk Bellandi</t>
        </is>
      </c>
      <c r="F9778" s="11" t="n">
        <v>1990</v>
      </c>
      <c r="G9778" s="8" t="inlineStr">
        <is>
          <t>Ferrari</t>
        </is>
      </c>
      <c r="H9778" s="8" t="inlineStr">
        <is>
          <t>296 GTB</t>
        </is>
      </c>
      <c r="I9778" s="8" t="inlineStr">
        <is>
          <t>2AKL7HHWN59TNYAL0</t>
        </is>
      </c>
      <c r="J9778" s="8" t="inlineStr">
        <is>
          <t>03 - Supercar</t>
        </is>
      </c>
      <c r="K9778" s="12" t="n">
        <v>460000</v>
      </c>
      <c r="L9778" s="8" t="inlineStr">
        <is>
          <t>Colorado</t>
        </is>
      </c>
      <c r="M9778" s="13" t="n">
        <v>10979.25</v>
      </c>
      <c r="N9778" s="13" t="n">
        <v>8355.209999999999</v>
      </c>
      <c r="O9778" s="8" t="n"/>
    </row>
    <row r="9779">
      <c r="A9779" s="8" t="inlineStr">
        <is>
          <t>CANON-202607-009643</t>
        </is>
      </c>
      <c r="B9779" s="9" t="inlineStr">
        <is>
          <t>2026-07</t>
        </is>
      </c>
      <c r="C9779" s="10" t="n">
        <v>46210</v>
      </c>
      <c r="D9779" s="9" t="inlineStr">
        <is>
          <t>Bound</t>
        </is>
      </c>
      <c r="E9779" s="8" t="inlineStr">
        <is>
          <t>Thaddeus Larsson</t>
        </is>
      </c>
      <c r="F9779" s="11" t="n">
        <v>2016</v>
      </c>
      <c r="G9779" s="8" t="inlineStr">
        <is>
          <t>Bentley</t>
        </is>
      </c>
      <c r="H9779" s="8" t="inlineStr">
        <is>
          <t>Continental GT</t>
        </is>
      </c>
      <c r="I9779" s="8" t="inlineStr">
        <is>
          <t>P62KB9FM1ULJG5Z6Z</t>
        </is>
      </c>
      <c r="J9779" s="8" t="inlineStr">
        <is>
          <t>02 - Sports / GT</t>
        </is>
      </c>
      <c r="K9779" s="12" t="n">
        <v>375000</v>
      </c>
      <c r="L9779" s="8" t="inlineStr">
        <is>
          <t>California</t>
        </is>
      </c>
      <c r="M9779" s="13" t="n">
        <v>7163.92</v>
      </c>
      <c r="N9779" s="13" t="n">
        <v>5451.74</v>
      </c>
      <c r="O9779" s="8" t="n"/>
    </row>
    <row r="9780">
      <c r="A9780" s="8" t="inlineStr">
        <is>
          <t>CANON-202607-009645</t>
        </is>
      </c>
      <c r="B9780" s="9" t="inlineStr">
        <is>
          <t>2026-07</t>
        </is>
      </c>
      <c r="C9780" s="10" t="n">
        <v>46223</v>
      </c>
      <c r="D9780" s="9" t="inlineStr">
        <is>
          <t>Bound</t>
        </is>
      </c>
      <c r="E9780" s="8" t="inlineStr">
        <is>
          <t>Saoirse Whitlock</t>
        </is>
      </c>
      <c r="F9780" s="11" t="n">
        <v>2012</v>
      </c>
      <c r="G9780" s="8" t="inlineStr">
        <is>
          <t>Icon</t>
        </is>
      </c>
      <c r="H9780" s="8" t="inlineStr">
        <is>
          <t>Derelict</t>
        </is>
      </c>
      <c r="I9780" s="8" t="inlineStr">
        <is>
          <t>X4NH1LMLSSVDFHD13</t>
        </is>
      </c>
      <c r="J9780" s="8" t="inlineStr">
        <is>
          <t>11 - Restomod / Coachbuilt / Bespoke</t>
        </is>
      </c>
      <c r="K9780" s="12" t="n">
        <v>705000</v>
      </c>
      <c r="L9780" s="8" t="inlineStr">
        <is>
          <t>Indiana</t>
        </is>
      </c>
      <c r="M9780" s="13" t="n">
        <v>12761.83</v>
      </c>
      <c r="N9780" s="13" t="n">
        <v>9711.75</v>
      </c>
      <c r="O9780" s="8" t="n"/>
    </row>
    <row r="9781">
      <c r="A9781" s="8" t="inlineStr">
        <is>
          <t>CANON-202607-009646</t>
        </is>
      </c>
      <c r="B9781" s="9" t="inlineStr">
        <is>
          <t>2026-07</t>
        </is>
      </c>
      <c r="C9781" s="10" t="n">
        <v>46204</v>
      </c>
      <c r="D9781" s="9" t="inlineStr">
        <is>
          <t>Bound</t>
        </is>
      </c>
      <c r="E9781" s="8" t="inlineStr">
        <is>
          <t>Priya Fairweather</t>
        </is>
      </c>
      <c r="F9781" s="11" t="n">
        <v>2022</v>
      </c>
      <c r="G9781" s="8" t="inlineStr">
        <is>
          <t>Alfa Romeo</t>
        </is>
      </c>
      <c r="H9781" s="8" t="inlineStr">
        <is>
          <t>8C 2900</t>
        </is>
      </c>
      <c r="I9781" s="8" t="inlineStr">
        <is>
          <t>MZVDABH70HNL1J616</t>
        </is>
      </c>
      <c r="J9781" s="8" t="inlineStr">
        <is>
          <t>06 - Vintage Pre-War (pre-1946)</t>
        </is>
      </c>
      <c r="K9781" s="12" t="n">
        <v>1180000</v>
      </c>
      <c r="L9781" s="8" t="inlineStr">
        <is>
          <t>New York</t>
        </is>
      </c>
      <c r="M9781" s="13" t="n">
        <v>9689.360000000001</v>
      </c>
      <c r="N9781" s="13" t="n">
        <v>7373.6</v>
      </c>
      <c r="O9781" s="8" t="n"/>
    </row>
    <row r="9782">
      <c r="A9782" s="8" t="inlineStr">
        <is>
          <t>CANON-202607-009647</t>
        </is>
      </c>
      <c r="B9782" s="9" t="inlineStr">
        <is>
          <t>2026-07</t>
        </is>
      </c>
      <c r="C9782" s="10" t="n">
        <v>46217</v>
      </c>
      <c r="D9782" s="9" t="inlineStr">
        <is>
          <t>Bound</t>
        </is>
      </c>
      <c r="E9782" s="8" t="inlineStr">
        <is>
          <t>Wilhelmina Chattopadhyay</t>
        </is>
      </c>
      <c r="F9782" s="11" t="n">
        <v>1989</v>
      </c>
      <c r="G9782" s="8" t="inlineStr">
        <is>
          <t>Aston Martin</t>
        </is>
      </c>
      <c r="H9782" s="8" t="inlineStr">
        <is>
          <t>DB12</t>
        </is>
      </c>
      <c r="I9782" s="8" t="inlineStr">
        <is>
          <t>U4B62FW89PHDN0888</t>
        </is>
      </c>
      <c r="J9782" s="8" t="inlineStr">
        <is>
          <t>02 - Sports / GT</t>
        </is>
      </c>
      <c r="K9782" s="12" t="n">
        <v>435000</v>
      </c>
      <c r="L9782" s="8" t="inlineStr">
        <is>
          <t>Missouri</t>
        </is>
      </c>
      <c r="M9782" s="13" t="n">
        <v>6525</v>
      </c>
      <c r="N9782" s="13" t="n">
        <v>4965.52</v>
      </c>
      <c r="O9782" s="8" t="n"/>
    </row>
    <row r="9783">
      <c r="A9783" s="8" t="inlineStr">
        <is>
          <t>CANON-202607-009648</t>
        </is>
      </c>
      <c r="B9783" s="9" t="inlineStr">
        <is>
          <t>2026-07</t>
        </is>
      </c>
      <c r="C9783" s="10" t="n">
        <v>46220</v>
      </c>
      <c r="D9783" s="9" t="inlineStr">
        <is>
          <t>Bound</t>
        </is>
      </c>
      <c r="E9783" s="8" t="inlineStr">
        <is>
          <t>Marisol Ashcombe</t>
        </is>
      </c>
      <c r="F9783" s="11" t="n">
        <v>2023</v>
      </c>
      <c r="G9783" s="8" t="inlineStr">
        <is>
          <t>Mercedes-Benz</t>
        </is>
      </c>
      <c r="H9783" s="8" t="inlineStr">
        <is>
          <t>AMG GT</t>
        </is>
      </c>
      <c r="I9783" s="8" t="inlineStr">
        <is>
          <t>A0SFE5SN78CHHK05T</t>
        </is>
      </c>
      <c r="J9783" s="8" t="inlineStr">
        <is>
          <t>02 - Sports / GT</t>
        </is>
      </c>
      <c r="K9783" s="12" t="n">
        <v>960000</v>
      </c>
      <c r="L9783" s="8" t="inlineStr">
        <is>
          <t>Oklahoma</t>
        </is>
      </c>
      <c r="M9783" s="13" t="n">
        <v>14834.72</v>
      </c>
      <c r="N9783" s="13" t="n">
        <v>11289.22</v>
      </c>
      <c r="O9783" s="8" t="n"/>
    </row>
    <row r="9784">
      <c r="A9784" s="8" t="inlineStr">
        <is>
          <t>CANON-202607-009649</t>
        </is>
      </c>
      <c r="B9784" s="9" t="inlineStr">
        <is>
          <t>2026-07</t>
        </is>
      </c>
      <c r="C9784" s="10" t="n">
        <v>46223</v>
      </c>
      <c r="D9784" s="9" t="inlineStr">
        <is>
          <t>Bound</t>
        </is>
      </c>
      <c r="E9784" s="8" t="inlineStr">
        <is>
          <t>Everett Thistlewood</t>
        </is>
      </c>
      <c r="F9784" s="11" t="n">
        <v>1991</v>
      </c>
      <c r="G9784" s="8" t="inlineStr">
        <is>
          <t>Jaguar</t>
        </is>
      </c>
      <c r="H9784" s="8" t="inlineStr">
        <is>
          <t>E-Type Series 1</t>
        </is>
      </c>
      <c r="I9784" s="8" t="inlineStr">
        <is>
          <t>A9LR8P3WE955G1K5H</t>
        </is>
      </c>
      <c r="J9784" s="8" t="inlineStr">
        <is>
          <t>07 - Post-War Classic (1946-1972)</t>
        </is>
      </c>
      <c r="K9784" s="12" t="n">
        <v>240000</v>
      </c>
      <c r="L9784" s="8" t="inlineStr">
        <is>
          <t>Michigan</t>
        </is>
      </c>
      <c r="M9784" s="13" t="n">
        <v>4000.75</v>
      </c>
      <c r="N9784" s="13" t="n">
        <v>3044.57</v>
      </c>
      <c r="O9784" s="8" t="n"/>
    </row>
    <row r="9785">
      <c r="A9785" s="8" t="inlineStr">
        <is>
          <t>CANON-202607-009650</t>
        </is>
      </c>
      <c r="B9785" s="9" t="inlineStr">
        <is>
          <t>2026-07</t>
        </is>
      </c>
      <c r="C9785" s="10" t="n">
        <v>46222</v>
      </c>
      <c r="D9785" s="9" t="inlineStr">
        <is>
          <t>Bound</t>
        </is>
      </c>
      <c r="E9785" s="8" t="inlineStr">
        <is>
          <t>Ingrid Vandermeer</t>
        </is>
      </c>
      <c r="F9785" s="11" t="n">
        <v>2002</v>
      </c>
      <c r="G9785" s="8" t="inlineStr">
        <is>
          <t>BMW</t>
        </is>
      </c>
      <c r="H9785" s="8" t="inlineStr">
        <is>
          <t>M8 Competition</t>
        </is>
      </c>
      <c r="I9785" s="8" t="inlineStr">
        <is>
          <t>GTAKB4FB6JYWU1HNV</t>
        </is>
      </c>
      <c r="J9785" s="8" t="inlineStr">
        <is>
          <t>02 - Sports / GT</t>
        </is>
      </c>
      <c r="K9785" s="12" t="n">
        <v>1100000</v>
      </c>
      <c r="L9785" s="8" t="inlineStr">
        <is>
          <t>Washington</t>
        </is>
      </c>
      <c r="M9785" s="13" t="n">
        <v>10958.49</v>
      </c>
      <c r="N9785" s="13" t="n">
        <v>8339.41</v>
      </c>
      <c r="O9785" s="8" t="n"/>
    </row>
    <row r="9786">
      <c r="A9786" s="8" t="inlineStr">
        <is>
          <t>CANON-202607-009651</t>
        </is>
      </c>
      <c r="B9786" s="9" t="inlineStr">
        <is>
          <t>2026-07</t>
        </is>
      </c>
      <c r="C9786" s="10" t="n">
        <v>46224</v>
      </c>
      <c r="D9786" s="9" t="inlineStr">
        <is>
          <t>Bound</t>
        </is>
      </c>
      <c r="E9786" s="8" t="inlineStr">
        <is>
          <t>Delphine Delacroix</t>
        </is>
      </c>
      <c r="F9786" s="11" t="n">
        <v>2020</v>
      </c>
      <c r="G9786" s="8" t="inlineStr">
        <is>
          <t>Aston Martin</t>
        </is>
      </c>
      <c r="H9786" s="8" t="inlineStr">
        <is>
          <t>DB12</t>
        </is>
      </c>
      <c r="I9786" s="8" t="inlineStr">
        <is>
          <t>UACWNA3P756M2D1H9</t>
        </is>
      </c>
      <c r="J9786" s="8" t="inlineStr">
        <is>
          <t>02 - Sports / GT</t>
        </is>
      </c>
      <c r="K9786" s="12" t="n">
        <v>1950000</v>
      </c>
      <c r="L9786" s="8" t="inlineStr">
        <is>
          <t>Nevada</t>
        </is>
      </c>
      <c r="M9786" s="13" t="n">
        <v>23675.94</v>
      </c>
      <c r="N9786" s="13" t="n">
        <v>18017.39</v>
      </c>
      <c r="O9786" s="8" t="n"/>
    </row>
    <row r="9787">
      <c r="A9787" s="8" t="inlineStr">
        <is>
          <t>CANON-202607-009652</t>
        </is>
      </c>
      <c r="B9787" s="9" t="inlineStr">
        <is>
          <t>2026-07</t>
        </is>
      </c>
      <c r="C9787" s="10" t="n">
        <v>46217</v>
      </c>
      <c r="D9787" s="9" t="inlineStr">
        <is>
          <t>Bound</t>
        </is>
      </c>
      <c r="E9787" s="8" t="inlineStr">
        <is>
          <t>Leopold Bellandi</t>
        </is>
      </c>
      <c r="F9787" s="11" t="n">
        <v>1997</v>
      </c>
      <c r="G9787" s="8" t="inlineStr">
        <is>
          <t>Ferrari</t>
        </is>
      </c>
      <c r="H9787" s="8" t="inlineStr">
        <is>
          <t>275 GTB/4</t>
        </is>
      </c>
      <c r="I9787" s="8" t="inlineStr">
        <is>
          <t>M9PBBBFX58V7D1EV8</t>
        </is>
      </c>
      <c r="J9787" s="8" t="inlineStr">
        <is>
          <t>07 - Post-War Classic (1946-1972)</t>
        </is>
      </c>
      <c r="K9787" s="12" t="n">
        <v>915000</v>
      </c>
      <c r="L9787" s="8" t="inlineStr">
        <is>
          <t>Michigan</t>
        </is>
      </c>
      <c r="M9787" s="13" t="n">
        <v>11506.56</v>
      </c>
      <c r="N9787" s="13" t="n">
        <v>8756.49</v>
      </c>
      <c r="O9787" s="8" t="n"/>
    </row>
    <row r="9788">
      <c r="A9788" s="8" t="inlineStr">
        <is>
          <t>CANON-202607-009654</t>
        </is>
      </c>
      <c r="B9788" s="9" t="inlineStr">
        <is>
          <t>2026-07</t>
        </is>
      </c>
      <c r="C9788" s="10" t="n">
        <v>46214</v>
      </c>
      <c r="D9788" s="9" t="inlineStr">
        <is>
          <t>Bound</t>
        </is>
      </c>
      <c r="E9788" s="8" t="inlineStr">
        <is>
          <t>Delphine Nakashima</t>
        </is>
      </c>
      <c r="F9788" s="11" t="n">
        <v>2012</v>
      </c>
      <c r="G9788" s="8" t="inlineStr">
        <is>
          <t>Maserati</t>
        </is>
      </c>
      <c r="H9788" s="8" t="inlineStr">
        <is>
          <t>GranTurismo</t>
        </is>
      </c>
      <c r="I9788" s="8" t="inlineStr">
        <is>
          <t>MHHPJPZPZWJ744FJ6</t>
        </is>
      </c>
      <c r="J9788" s="8" t="inlineStr">
        <is>
          <t>02 - Sports / GT</t>
        </is>
      </c>
      <c r="K9788" s="12" t="n">
        <v>625000</v>
      </c>
      <c r="L9788" s="8" t="inlineStr">
        <is>
          <t>Texas</t>
        </is>
      </c>
      <c r="M9788" s="13" t="n">
        <v>8814.860000000001</v>
      </c>
      <c r="N9788" s="13" t="n">
        <v>6708.11</v>
      </c>
      <c r="O9788" s="8" t="n"/>
    </row>
    <row r="9789">
      <c r="A9789" s="8" t="inlineStr">
        <is>
          <t>CANON-202607-009655</t>
        </is>
      </c>
      <c r="B9789" s="9" t="inlineStr">
        <is>
          <t>2026-07</t>
        </is>
      </c>
      <c r="C9789" s="10" t="n">
        <v>46207</v>
      </c>
      <c r="D9789" s="9" t="inlineStr">
        <is>
          <t>Bound</t>
        </is>
      </c>
      <c r="E9789" s="8" t="inlineStr">
        <is>
          <t>Ottilie Kingsford</t>
        </is>
      </c>
      <c r="F9789" s="11" t="n">
        <v>1979</v>
      </c>
      <c r="G9789" s="8" t="inlineStr">
        <is>
          <t>Bentley</t>
        </is>
      </c>
      <c r="H9789" s="8" t="inlineStr">
        <is>
          <t>Continental GT</t>
        </is>
      </c>
      <c r="I9789" s="8" t="inlineStr">
        <is>
          <t>WG8W7D1U7H9UM0BWF</t>
        </is>
      </c>
      <c r="J9789" s="8" t="inlineStr">
        <is>
          <t>02 - Sports / GT</t>
        </is>
      </c>
      <c r="K9789" s="12" t="n">
        <v>780000</v>
      </c>
      <c r="L9789" s="8" t="inlineStr">
        <is>
          <t>Alabama</t>
        </is>
      </c>
      <c r="M9789" s="13" t="n">
        <v>12148.87</v>
      </c>
      <c r="N9789" s="13" t="n">
        <v>9245.290000000001</v>
      </c>
      <c r="O9789" s="8" t="n"/>
    </row>
    <row r="9790">
      <c r="A9790" s="8" t="inlineStr">
        <is>
          <t>CANON-202607-009657</t>
        </is>
      </c>
      <c r="B9790" s="9" t="inlineStr">
        <is>
          <t>2026-07</t>
        </is>
      </c>
      <c r="C9790" s="10" t="n">
        <v>46213</v>
      </c>
      <c r="D9790" s="9" t="inlineStr">
        <is>
          <t>Bound</t>
        </is>
      </c>
      <c r="E9790" s="8" t="inlineStr">
        <is>
          <t>Priya Underwood</t>
        </is>
      </c>
      <c r="F9790" s="11" t="n">
        <v>2019</v>
      </c>
      <c r="G9790" s="8" t="inlineStr">
        <is>
          <t>BMW</t>
        </is>
      </c>
      <c r="H9790" s="8" t="inlineStr">
        <is>
          <t>M8 Competition</t>
        </is>
      </c>
      <c r="I9790" s="8" t="inlineStr">
        <is>
          <t>1UWZBANWMUPH8JCFK</t>
        </is>
      </c>
      <c r="J9790" s="8" t="inlineStr">
        <is>
          <t>02 - Sports / GT</t>
        </is>
      </c>
      <c r="K9790" s="12" t="n">
        <v>380000</v>
      </c>
      <c r="L9790" s="8" t="inlineStr">
        <is>
          <t>Rhode Island</t>
        </is>
      </c>
      <c r="M9790" s="13" t="n">
        <v>7366.98</v>
      </c>
      <c r="N9790" s="13" t="n">
        <v>5606.27</v>
      </c>
      <c r="O9790" s="8" t="n"/>
    </row>
    <row r="9791">
      <c r="A9791" s="8" t="inlineStr">
        <is>
          <t>CANON-202607-009658</t>
        </is>
      </c>
      <c r="B9791" s="9" t="inlineStr">
        <is>
          <t>2026-07</t>
        </is>
      </c>
      <c r="C9791" s="10" t="n">
        <v>46232</v>
      </c>
      <c r="D9791" s="9" t="inlineStr">
        <is>
          <t>Bound</t>
        </is>
      </c>
      <c r="E9791" s="8" t="inlineStr">
        <is>
          <t>Anouk Okonkwo</t>
        </is>
      </c>
      <c r="F9791" s="11" t="n">
        <v>1995</v>
      </c>
      <c r="G9791" s="8" t="inlineStr">
        <is>
          <t>Bentley</t>
        </is>
      </c>
      <c r="H9791" s="8" t="inlineStr">
        <is>
          <t>Continental GT</t>
        </is>
      </c>
      <c r="I9791" s="8" t="inlineStr">
        <is>
          <t>X4VEDVYJA0LMVNU2M</t>
        </is>
      </c>
      <c r="J9791" s="8" t="inlineStr">
        <is>
          <t>02 - Sports / GT</t>
        </is>
      </c>
      <c r="K9791" s="12" t="n">
        <v>565000</v>
      </c>
      <c r="L9791" s="8" t="inlineStr">
        <is>
          <t>New York</t>
        </is>
      </c>
      <c r="M9791" s="13" t="n">
        <v>8869.43</v>
      </c>
      <c r="N9791" s="13" t="n">
        <v>6749.64</v>
      </c>
      <c r="O9791" s="8" t="n"/>
    </row>
    <row r="9792">
      <c r="A9792" s="8" t="inlineStr">
        <is>
          <t>CANON-202607-009659</t>
        </is>
      </c>
      <c r="B9792" s="9" t="inlineStr">
        <is>
          <t>2026-07</t>
        </is>
      </c>
      <c r="C9792" s="10" t="n">
        <v>46219</v>
      </c>
      <c r="D9792" s="9" t="inlineStr">
        <is>
          <t>Bound</t>
        </is>
      </c>
      <c r="E9792" s="8" t="inlineStr">
        <is>
          <t>Sunniva Nakashima</t>
        </is>
      </c>
      <c r="F9792" s="11" t="n">
        <v>1985</v>
      </c>
      <c r="G9792" s="8" t="inlineStr">
        <is>
          <t>Jaguar</t>
        </is>
      </c>
      <c r="H9792" s="8" t="inlineStr">
        <is>
          <t>E-Type Series 1</t>
        </is>
      </c>
      <c r="I9792" s="8" t="inlineStr">
        <is>
          <t>EYSSUM00URH2FKEWV</t>
        </is>
      </c>
      <c r="J9792" s="8" t="inlineStr">
        <is>
          <t>07 - Post-War Classic (1946-1972)</t>
        </is>
      </c>
      <c r="K9792" s="12" t="n">
        <v>1715000</v>
      </c>
      <c r="L9792" s="8" t="inlineStr">
        <is>
          <t>Oregon</t>
        </is>
      </c>
      <c r="M9792" s="13" t="n">
        <v>13894.74</v>
      </c>
      <c r="N9792" s="13" t="n">
        <v>10573.9</v>
      </c>
      <c r="O9792" s="8" t="n"/>
    </row>
    <row r="9793">
      <c r="A9793" s="8" t="inlineStr">
        <is>
          <t>CANON-202607-009663</t>
        </is>
      </c>
      <c r="B9793" s="9" t="inlineStr">
        <is>
          <t>2026-07</t>
        </is>
      </c>
      <c r="C9793" s="10" t="n">
        <v>46215</v>
      </c>
      <c r="D9793" s="9" t="inlineStr">
        <is>
          <t>Bound</t>
        </is>
      </c>
      <c r="E9793" s="8" t="inlineStr">
        <is>
          <t>Mireille Okonkwo</t>
        </is>
      </c>
      <c r="F9793" s="11" t="n">
        <v>2005</v>
      </c>
      <c r="G9793" s="8" t="inlineStr">
        <is>
          <t>Lamborghini</t>
        </is>
      </c>
      <c r="H9793" s="8" t="inlineStr">
        <is>
          <t>Huracan EVO</t>
        </is>
      </c>
      <c r="I9793" s="8" t="inlineStr">
        <is>
          <t>FDPE4H2B3U9E1X3FK</t>
        </is>
      </c>
      <c r="J9793" s="8" t="inlineStr">
        <is>
          <t>03 - Supercar</t>
        </is>
      </c>
      <c r="K9793" s="12" t="n">
        <v>550000</v>
      </c>
      <c r="L9793" s="8" t="inlineStr">
        <is>
          <t>Michigan</t>
        </is>
      </c>
      <c r="M9793" s="13" t="n">
        <v>15280.66</v>
      </c>
      <c r="N9793" s="13" t="n">
        <v>11628.58</v>
      </c>
      <c r="O9793" s="8" t="n"/>
    </row>
    <row r="9794">
      <c r="A9794" s="8" t="inlineStr">
        <is>
          <t>CANON-202607-009664</t>
        </is>
      </c>
      <c r="B9794" s="9" t="inlineStr">
        <is>
          <t>2026-07</t>
        </is>
      </c>
      <c r="C9794" s="10" t="n">
        <v>46227</v>
      </c>
      <c r="D9794" s="9" t="inlineStr">
        <is>
          <t>Bound</t>
        </is>
      </c>
      <c r="E9794" s="8" t="inlineStr">
        <is>
          <t>Mireille Delacroix</t>
        </is>
      </c>
      <c r="F9794" s="11" t="n">
        <v>2012</v>
      </c>
      <c r="G9794" s="8" t="inlineStr">
        <is>
          <t>Ferrari</t>
        </is>
      </c>
      <c r="H9794" s="8" t="inlineStr">
        <is>
          <t>SF90 Stradale</t>
        </is>
      </c>
      <c r="I9794" s="8" t="inlineStr">
        <is>
          <t>R7ZM6LMEL98UTN0E2</t>
        </is>
      </c>
      <c r="J9794" s="8" t="inlineStr">
        <is>
          <t>03 - Supercar</t>
        </is>
      </c>
      <c r="K9794" s="12" t="n">
        <v>1200000</v>
      </c>
      <c r="L9794" s="8" t="inlineStr">
        <is>
          <t>Massachusetts</t>
        </is>
      </c>
      <c r="M9794" s="13" t="n">
        <v>22641.51</v>
      </c>
      <c r="N9794" s="13" t="n">
        <v>17230.19</v>
      </c>
      <c r="O9794" s="8" t="n"/>
    </row>
    <row r="9795">
      <c r="A9795" s="8" t="inlineStr">
        <is>
          <t>CANON-202607-009665</t>
        </is>
      </c>
      <c r="B9795" s="9" t="inlineStr">
        <is>
          <t>2026-07</t>
        </is>
      </c>
      <c r="C9795" s="10" t="n">
        <v>46213</v>
      </c>
      <c r="D9795" s="9" t="inlineStr">
        <is>
          <t>Bound</t>
        </is>
      </c>
      <c r="E9795" s="8" t="inlineStr">
        <is>
          <t>Leopold Thistlewood</t>
        </is>
      </c>
      <c r="F9795" s="11" t="n">
        <v>2007</v>
      </c>
      <c r="G9795" s="8" t="inlineStr">
        <is>
          <t>Mercedes-Benz</t>
        </is>
      </c>
      <c r="H9795" s="8" t="inlineStr">
        <is>
          <t>280SL Pagoda</t>
        </is>
      </c>
      <c r="I9795" s="8" t="inlineStr">
        <is>
          <t>9W2B1923X3A62UK6P</t>
        </is>
      </c>
      <c r="J9795" s="8" t="inlineStr">
        <is>
          <t>07 - Post-War Classic (1946-1972)</t>
        </is>
      </c>
      <c r="K9795" s="12" t="n">
        <v>1265000</v>
      </c>
      <c r="L9795" s="8" t="inlineStr">
        <is>
          <t>Utah</t>
        </is>
      </c>
      <c r="M9795" s="13" t="n">
        <v>12244.25</v>
      </c>
      <c r="N9795" s="13" t="n">
        <v>9317.870000000001</v>
      </c>
      <c r="O9795" s="8" t="n"/>
    </row>
    <row r="9796">
      <c r="A9796" s="8" t="inlineStr">
        <is>
          <t>CANON-202607-009666</t>
        </is>
      </c>
      <c r="B9796" s="9" t="inlineStr">
        <is>
          <t>2026-07</t>
        </is>
      </c>
      <c r="C9796" s="10" t="n">
        <v>46229</v>
      </c>
      <c r="D9796" s="9" t="inlineStr">
        <is>
          <t>Bound</t>
        </is>
      </c>
      <c r="E9796" s="8" t="inlineStr">
        <is>
          <t>Beatrix Chattopadhyay</t>
        </is>
      </c>
      <c r="F9796" s="11" t="n">
        <v>1967</v>
      </c>
      <c r="G9796" s="8" t="inlineStr">
        <is>
          <t>Alfa Romeo</t>
        </is>
      </c>
      <c r="H9796" s="8" t="inlineStr">
        <is>
          <t>8C 2900</t>
        </is>
      </c>
      <c r="I9796" s="8" t="inlineStr">
        <is>
          <t>AS5JTLAARB2NG845D</t>
        </is>
      </c>
      <c r="J9796" s="8" t="inlineStr">
        <is>
          <t>06 - Vintage Pre-War (pre-1946)</t>
        </is>
      </c>
      <c r="K9796" s="12" t="n">
        <v>1190000</v>
      </c>
      <c r="L9796" s="8" t="inlineStr">
        <is>
          <t>Massachusetts</t>
        </is>
      </c>
      <c r="M9796" s="13" t="n">
        <v>9542.450000000001</v>
      </c>
      <c r="N9796" s="13" t="n">
        <v>7261.8</v>
      </c>
      <c r="O9796" s="8" t="n"/>
    </row>
    <row r="9797">
      <c r="A9797" s="8" t="inlineStr">
        <is>
          <t>CANON-202607-009667</t>
        </is>
      </c>
      <c r="B9797" s="9" t="inlineStr">
        <is>
          <t>2026-07</t>
        </is>
      </c>
      <c r="C9797" s="10" t="n">
        <v>46231</v>
      </c>
      <c r="D9797" s="9" t="inlineStr">
        <is>
          <t>Bound</t>
        </is>
      </c>
      <c r="E9797" s="8" t="inlineStr">
        <is>
          <t>Aurelio Thistlewood</t>
        </is>
      </c>
      <c r="F9797" s="11" t="n">
        <v>2004</v>
      </c>
      <c r="G9797" s="8" t="inlineStr">
        <is>
          <t>Mercedes-Benz</t>
        </is>
      </c>
      <c r="H9797" s="8" t="inlineStr">
        <is>
          <t>AMG GT</t>
        </is>
      </c>
      <c r="I9797" s="8" t="inlineStr">
        <is>
          <t>BUD92XFB98XS2ERZ5</t>
        </is>
      </c>
      <c r="J9797" s="8" t="inlineStr">
        <is>
          <t>02 - Sports / GT</t>
        </is>
      </c>
      <c r="K9797" s="12" t="n">
        <v>430000</v>
      </c>
      <c r="L9797" s="8" t="inlineStr">
        <is>
          <t>New Mexico</t>
        </is>
      </c>
      <c r="M9797" s="13" t="n">
        <v>7788.68</v>
      </c>
      <c r="N9797" s="13" t="n">
        <v>5927.19</v>
      </c>
      <c r="O9797" s="8" t="n"/>
    </row>
    <row r="9798">
      <c r="A9798" s="8" t="inlineStr">
        <is>
          <t>CANON-202607-009668</t>
        </is>
      </c>
      <c r="B9798" s="9" t="inlineStr">
        <is>
          <t>2026-07</t>
        </is>
      </c>
      <c r="C9798" s="10" t="n">
        <v>46212</v>
      </c>
      <c r="D9798" s="9" t="inlineStr">
        <is>
          <t>Bound</t>
        </is>
      </c>
      <c r="E9798" s="8" t="inlineStr">
        <is>
          <t>Ingrid Okonkwo</t>
        </is>
      </c>
      <c r="F9798" s="11" t="n">
        <v>1998</v>
      </c>
      <c r="G9798" s="8" t="inlineStr">
        <is>
          <t>BMW</t>
        </is>
      </c>
      <c r="H9798" s="8" t="inlineStr">
        <is>
          <t>M8 Competition</t>
        </is>
      </c>
      <c r="I9798" s="8" t="inlineStr">
        <is>
          <t>DPG6VEGW33FUBM8HG</t>
        </is>
      </c>
      <c r="J9798" s="8" t="inlineStr">
        <is>
          <t>02 - Sports / GT</t>
        </is>
      </c>
      <c r="K9798" s="12" t="n">
        <v>365000</v>
      </c>
      <c r="L9798" s="8" t="inlineStr">
        <is>
          <t>New York</t>
        </is>
      </c>
      <c r="M9798" s="13" t="n">
        <v>6611.32</v>
      </c>
      <c r="N9798" s="13" t="n">
        <v>5031.21</v>
      </c>
      <c r="O9798" s="8" t="n"/>
    </row>
    <row r="9799">
      <c r="A9799" s="8" t="inlineStr">
        <is>
          <t>CANON-202607-009669</t>
        </is>
      </c>
      <c r="B9799" s="9" t="inlineStr">
        <is>
          <t>2026-07</t>
        </is>
      </c>
      <c r="C9799" s="10" t="n">
        <v>46207</v>
      </c>
      <c r="D9799" s="9" t="inlineStr">
        <is>
          <t>Bound</t>
        </is>
      </c>
      <c r="E9799" s="8" t="inlineStr">
        <is>
          <t>Anouk Rourke</t>
        </is>
      </c>
      <c r="F9799" s="11" t="n">
        <v>2018</v>
      </c>
      <c r="G9799" s="8" t="inlineStr">
        <is>
          <t>Lamborghini</t>
        </is>
      </c>
      <c r="H9799" s="8" t="inlineStr">
        <is>
          <t>Huracan EVO</t>
        </is>
      </c>
      <c r="I9799" s="8" t="inlineStr">
        <is>
          <t>HPU089U9Z9EDSBC33</t>
        </is>
      </c>
      <c r="J9799" s="8" t="inlineStr">
        <is>
          <t>03 - Supercar</t>
        </is>
      </c>
      <c r="K9799" s="12" t="n">
        <v>450000</v>
      </c>
      <c r="L9799" s="8" t="inlineStr">
        <is>
          <t>Minnesota</t>
        </is>
      </c>
      <c r="M9799" s="13" t="n">
        <v>12888.68</v>
      </c>
      <c r="N9799" s="13" t="n">
        <v>9808.290000000001</v>
      </c>
      <c r="O9799" s="8" t="n"/>
    </row>
    <row r="9800">
      <c r="A9800" s="8" t="inlineStr">
        <is>
          <t>CANON-202607-009670</t>
        </is>
      </c>
      <c r="B9800" s="9" t="inlineStr">
        <is>
          <t>2026-07</t>
        </is>
      </c>
      <c r="C9800" s="10" t="n">
        <v>46209</v>
      </c>
      <c r="D9800" s="9" t="inlineStr">
        <is>
          <t>Bound</t>
        </is>
      </c>
      <c r="E9800" s="8" t="inlineStr">
        <is>
          <t>Anouk Vasquez</t>
        </is>
      </c>
      <c r="F9800" s="11" t="n">
        <v>1959</v>
      </c>
      <c r="G9800" s="8" t="inlineStr">
        <is>
          <t>Maserati</t>
        </is>
      </c>
      <c r="H9800" s="8" t="inlineStr">
        <is>
          <t>GranTurismo</t>
        </is>
      </c>
      <c r="I9800" s="8" t="inlineStr">
        <is>
          <t>14NFTTUDBL7CY9MMP</t>
        </is>
      </c>
      <c r="J9800" s="8" t="inlineStr">
        <is>
          <t>02 - Sports / GT</t>
        </is>
      </c>
      <c r="K9800" s="12" t="n">
        <v>775000</v>
      </c>
      <c r="L9800" s="8" t="inlineStr">
        <is>
          <t>Washington</t>
        </is>
      </c>
      <c r="M9800" s="13" t="n">
        <v>9124.530000000001</v>
      </c>
      <c r="N9800" s="13" t="n">
        <v>6943.77</v>
      </c>
      <c r="O9800" s="8" t="n"/>
    </row>
    <row r="9801">
      <c r="A9801" s="8" t="inlineStr">
        <is>
          <t>CANON-202607-009671</t>
        </is>
      </c>
      <c r="B9801" s="9" t="inlineStr">
        <is>
          <t>2026-07</t>
        </is>
      </c>
      <c r="C9801" s="10" t="n">
        <v>46210</v>
      </c>
      <c r="D9801" s="9" t="inlineStr">
        <is>
          <t>Bound</t>
        </is>
      </c>
      <c r="E9801" s="8" t="inlineStr">
        <is>
          <t>Desmond Pennington</t>
        </is>
      </c>
      <c r="F9801" s="11" t="n">
        <v>2002</v>
      </c>
      <c r="G9801" s="8" t="inlineStr">
        <is>
          <t>Porsche</t>
        </is>
      </c>
      <c r="H9801" s="8" t="inlineStr">
        <is>
          <t>911 Turbo S</t>
        </is>
      </c>
      <c r="I9801" s="8" t="inlineStr">
        <is>
          <t>B1SSESMZWGDNEL2YW</t>
        </is>
      </c>
      <c r="J9801" s="8" t="inlineStr">
        <is>
          <t>02 - Sports / GT</t>
        </is>
      </c>
      <c r="K9801" s="12" t="n">
        <v>365000</v>
      </c>
      <c r="L9801" s="8" t="inlineStr">
        <is>
          <t>Rhode Island</t>
        </is>
      </c>
      <c r="M9801" s="13" t="n">
        <v>7076.18</v>
      </c>
      <c r="N9801" s="13" t="n">
        <v>5384.97</v>
      </c>
      <c r="O9801" s="8" t="n"/>
    </row>
    <row r="9802">
      <c r="A9802" s="8" t="inlineStr">
        <is>
          <t>CANON-202607-009673</t>
        </is>
      </c>
      <c r="B9802" s="9" t="inlineStr">
        <is>
          <t>2026-07</t>
        </is>
      </c>
      <c r="C9802" s="10" t="n">
        <v>46206</v>
      </c>
      <c r="D9802" s="9" t="inlineStr">
        <is>
          <t>Bound</t>
        </is>
      </c>
      <c r="E9802" s="8" t="inlineStr">
        <is>
          <t>Aurelio Montoya</t>
        </is>
      </c>
      <c r="F9802" s="11" t="n">
        <v>1961</v>
      </c>
      <c r="G9802" s="8" t="inlineStr">
        <is>
          <t>Mercedes-Benz</t>
        </is>
      </c>
      <c r="H9802" s="8" t="inlineStr">
        <is>
          <t>280SL Pagoda</t>
        </is>
      </c>
      <c r="I9802" s="8" t="inlineStr">
        <is>
          <t>5NL2KZE6TTST4AYLC</t>
        </is>
      </c>
      <c r="J9802" s="8" t="inlineStr">
        <is>
          <t>07 - Post-War Classic (1946-1972)</t>
        </is>
      </c>
      <c r="K9802" s="12" t="n">
        <v>190000</v>
      </c>
      <c r="L9802" s="8" t="inlineStr">
        <is>
          <t>California</t>
        </is>
      </c>
      <c r="M9802" s="13" t="n">
        <v>2758.58</v>
      </c>
      <c r="N9802" s="13" t="n">
        <v>2099.28</v>
      </c>
      <c r="O9802" s="8" t="n"/>
    </row>
    <row r="9803">
      <c r="A9803" s="8" t="inlineStr">
        <is>
          <t>CANON-202607-009674</t>
        </is>
      </c>
      <c r="B9803" s="9" t="inlineStr">
        <is>
          <t>2026-07</t>
        </is>
      </c>
      <c r="C9803" s="10" t="n">
        <v>46225</v>
      </c>
      <c r="D9803" s="9" t="inlineStr">
        <is>
          <t>Bound</t>
        </is>
      </c>
      <c r="E9803" s="8" t="inlineStr">
        <is>
          <t>Sunniva Underwood</t>
        </is>
      </c>
      <c r="F9803" s="11" t="n">
        <v>2024</v>
      </c>
      <c r="G9803" s="8" t="inlineStr">
        <is>
          <t>Ferrari</t>
        </is>
      </c>
      <c r="H9803" s="8" t="inlineStr">
        <is>
          <t>296 GTB</t>
        </is>
      </c>
      <c r="I9803" s="8" t="inlineStr">
        <is>
          <t>T4L1MXXPD6A71D70C</t>
        </is>
      </c>
      <c r="J9803" s="8" t="inlineStr">
        <is>
          <t>03 - Supercar</t>
        </is>
      </c>
      <c r="K9803" s="12" t="n">
        <v>760000</v>
      </c>
      <c r="L9803" s="8" t="inlineStr">
        <is>
          <t>California</t>
        </is>
      </c>
      <c r="M9803" s="13" t="n">
        <v>18390.57</v>
      </c>
      <c r="N9803" s="13" t="n">
        <v>13995.22</v>
      </c>
      <c r="O9803" s="8" t="n"/>
    </row>
    <row r="9804">
      <c r="A9804" s="8" t="inlineStr">
        <is>
          <t>CANON-202607-009676</t>
        </is>
      </c>
      <c r="B9804" s="9" t="inlineStr">
        <is>
          <t>2026-07</t>
        </is>
      </c>
      <c r="C9804" s="10" t="n">
        <v>46217</v>
      </c>
      <c r="D9804" s="9" t="inlineStr">
        <is>
          <t>Bound</t>
        </is>
      </c>
      <c r="E9804" s="8" t="inlineStr">
        <is>
          <t>Cassius Larsson</t>
        </is>
      </c>
      <c r="F9804" s="11" t="n">
        <v>2020</v>
      </c>
      <c r="G9804" s="8" t="inlineStr">
        <is>
          <t>Aston Martin</t>
        </is>
      </c>
      <c r="H9804" s="8" t="inlineStr">
        <is>
          <t>DB12</t>
        </is>
      </c>
      <c r="I9804" s="8" t="inlineStr">
        <is>
          <t>0SE5M6RRUG74BUKT5</t>
        </is>
      </c>
      <c r="J9804" s="8" t="inlineStr">
        <is>
          <t>02 - Sports / GT</t>
        </is>
      </c>
      <c r="K9804" s="12" t="n">
        <v>635000</v>
      </c>
      <c r="L9804" s="8" t="inlineStr">
        <is>
          <t>Florida</t>
        </is>
      </c>
      <c r="M9804" s="13" t="n">
        <v>11058.58</v>
      </c>
      <c r="N9804" s="13" t="n">
        <v>8415.58</v>
      </c>
      <c r="O9804" s="8" t="n"/>
    </row>
    <row r="9805">
      <c r="A9805" s="8" t="inlineStr">
        <is>
          <t>CANON-202607-009677</t>
        </is>
      </c>
      <c r="B9805" s="9" t="inlineStr">
        <is>
          <t>2026-07</t>
        </is>
      </c>
      <c r="C9805" s="10" t="n">
        <v>46220</v>
      </c>
      <c r="D9805" s="9" t="inlineStr">
        <is>
          <t>Bound</t>
        </is>
      </c>
      <c r="E9805" s="8" t="inlineStr">
        <is>
          <t>Leopold Farkas</t>
        </is>
      </c>
      <c r="F9805" s="11" t="n">
        <v>1970</v>
      </c>
      <c r="G9805" s="8" t="inlineStr">
        <is>
          <t>Mercedes-Benz</t>
        </is>
      </c>
      <c r="H9805" s="8" t="inlineStr">
        <is>
          <t>AMG GT</t>
        </is>
      </c>
      <c r="I9805" s="8" t="inlineStr">
        <is>
          <t>94SZBYMD340PK1UAC</t>
        </is>
      </c>
      <c r="J9805" s="8" t="inlineStr">
        <is>
          <t>02 - Sports / GT</t>
        </is>
      </c>
      <c r="K9805" s="12" t="n">
        <v>925000</v>
      </c>
      <c r="L9805" s="8" t="inlineStr">
        <is>
          <t>Colorado</t>
        </is>
      </c>
      <c r="M9805" s="13" t="n">
        <v>12478.77</v>
      </c>
      <c r="N9805" s="13" t="n">
        <v>9496.34</v>
      </c>
      <c r="O9805" s="8" t="n"/>
    </row>
    <row r="9806">
      <c r="A9806" s="8" t="inlineStr">
        <is>
          <t>CANON-202607-009679</t>
        </is>
      </c>
      <c r="B9806" s="9" t="inlineStr">
        <is>
          <t>2026-07</t>
        </is>
      </c>
      <c r="C9806" s="10" t="n">
        <v>46215</v>
      </c>
      <c r="D9806" s="9" t="inlineStr">
        <is>
          <t>Bound</t>
        </is>
      </c>
      <c r="E9806" s="8" t="inlineStr">
        <is>
          <t>Ingrid Underwood</t>
        </is>
      </c>
      <c r="F9806" s="11" t="n">
        <v>2021</v>
      </c>
      <c r="G9806" s="8" t="inlineStr">
        <is>
          <t>Porsche</t>
        </is>
      </c>
      <c r="H9806" s="8" t="inlineStr">
        <is>
          <t>911 Turbo S</t>
        </is>
      </c>
      <c r="I9806" s="8" t="inlineStr">
        <is>
          <t>65CT0M8ZADYAJ4XBV</t>
        </is>
      </c>
      <c r="J9806" s="8" t="inlineStr">
        <is>
          <t>02 - Sports / GT</t>
        </is>
      </c>
      <c r="K9806" s="12" t="n">
        <v>915000</v>
      </c>
      <c r="L9806" s="8" t="inlineStr">
        <is>
          <t>North Carolina</t>
        </is>
      </c>
      <c r="M9806" s="13" t="n">
        <v>12904.95</v>
      </c>
      <c r="N9806" s="13" t="n">
        <v>9820.67</v>
      </c>
      <c r="O9806" s="8" t="n"/>
    </row>
    <row r="9807">
      <c r="A9807" s="8" t="inlineStr">
        <is>
          <t>CANON-202607-009681</t>
        </is>
      </c>
      <c r="B9807" s="9" t="inlineStr">
        <is>
          <t>2026-07</t>
        </is>
      </c>
      <c r="C9807" s="10" t="n">
        <v>46228</v>
      </c>
      <c r="D9807" s="9" t="inlineStr">
        <is>
          <t>Bound</t>
        </is>
      </c>
      <c r="E9807" s="8" t="inlineStr">
        <is>
          <t>Lorenzo Thistlewood</t>
        </is>
      </c>
      <c r="F9807" s="11" t="n">
        <v>1983</v>
      </c>
      <c r="G9807" s="8" t="inlineStr">
        <is>
          <t>Jaguar</t>
        </is>
      </c>
      <c r="H9807" s="8" t="inlineStr">
        <is>
          <t>E-Type Series 1</t>
        </is>
      </c>
      <c r="I9807" s="8" t="inlineStr">
        <is>
          <t>ZDMYC7DJTVN4RY7RT</t>
        </is>
      </c>
      <c r="J9807" s="8" t="inlineStr">
        <is>
          <t>07 - Post-War Classic (1946-1972)</t>
        </is>
      </c>
      <c r="K9807" s="12" t="n">
        <v>1300000</v>
      </c>
      <c r="L9807" s="8" t="inlineStr">
        <is>
          <t>Hawaii</t>
        </is>
      </c>
      <c r="M9807" s="13" t="n">
        <v>12116.98</v>
      </c>
      <c r="N9807" s="13" t="n">
        <v>9221.02</v>
      </c>
      <c r="O9807" s="8" t="n"/>
    </row>
    <row r="9808">
      <c r="A9808" s="8" t="inlineStr">
        <is>
          <t>CANON-202607-009682</t>
        </is>
      </c>
      <c r="B9808" s="9" t="inlineStr">
        <is>
          <t>2026-07</t>
        </is>
      </c>
      <c r="C9808" s="10" t="n">
        <v>46220</v>
      </c>
      <c r="D9808" s="9" t="inlineStr">
        <is>
          <t>Bound</t>
        </is>
      </c>
      <c r="E9808" s="8" t="inlineStr">
        <is>
          <t>Beatrix Delacroix</t>
        </is>
      </c>
      <c r="F9808" s="11" t="n">
        <v>2007</v>
      </c>
      <c r="G9808" s="8" t="inlineStr">
        <is>
          <t>Porsche</t>
        </is>
      </c>
      <c r="H9808" s="8" t="inlineStr">
        <is>
          <t>911 Turbo S</t>
        </is>
      </c>
      <c r="I9808" s="8" t="inlineStr">
        <is>
          <t>7RYPTYH4YPNGLSGXF</t>
        </is>
      </c>
      <c r="J9808" s="8" t="inlineStr">
        <is>
          <t>02 - Sports / GT</t>
        </is>
      </c>
      <c r="K9808" s="12" t="n">
        <v>255000</v>
      </c>
      <c r="L9808" s="8" t="inlineStr">
        <is>
          <t>Connecticut</t>
        </is>
      </c>
      <c r="M9808" s="13" t="n">
        <v>4041.51</v>
      </c>
      <c r="N9808" s="13" t="n">
        <v>3075.59</v>
      </c>
      <c r="O9808" s="8" t="n"/>
    </row>
    <row r="9809">
      <c r="A9809" s="8" t="inlineStr">
        <is>
          <t>CANON-202607-009683</t>
        </is>
      </c>
      <c r="B9809" s="9" t="inlineStr">
        <is>
          <t>2026-07</t>
        </is>
      </c>
      <c r="C9809" s="10" t="n">
        <v>46212</v>
      </c>
      <c r="D9809" s="9" t="inlineStr">
        <is>
          <t>Bound</t>
        </is>
      </c>
      <c r="E9809" s="8" t="inlineStr">
        <is>
          <t>Cassius Whitlock</t>
        </is>
      </c>
      <c r="F9809" s="11" t="n">
        <v>1997</v>
      </c>
      <c r="G9809" s="8" t="inlineStr">
        <is>
          <t>Lamborghini</t>
        </is>
      </c>
      <c r="H9809" s="8" t="inlineStr">
        <is>
          <t>Huracan EVO</t>
        </is>
      </c>
      <c r="I9809" s="8" t="inlineStr">
        <is>
          <t>9Y17Y9H01J8MPNZ7B</t>
        </is>
      </c>
      <c r="J9809" s="8" t="inlineStr">
        <is>
          <t>03 - Supercar</t>
        </is>
      </c>
      <c r="K9809" s="12" t="n">
        <v>320000</v>
      </c>
      <c r="L9809" s="8" t="inlineStr">
        <is>
          <t>Illinois</t>
        </is>
      </c>
      <c r="M9809" s="13" t="n">
        <v>9443.02</v>
      </c>
      <c r="N9809" s="13" t="n">
        <v>7186.14</v>
      </c>
      <c r="O9809" s="8" t="n"/>
    </row>
    <row r="9810">
      <c r="A9810" s="8" t="inlineStr">
        <is>
          <t>CANON-202607-009684</t>
        </is>
      </c>
      <c r="B9810" s="9" t="inlineStr">
        <is>
          <t>2026-07</t>
        </is>
      </c>
      <c r="C9810" s="10" t="n">
        <v>46220</v>
      </c>
      <c r="D9810" s="9" t="inlineStr">
        <is>
          <t>Bound</t>
        </is>
      </c>
      <c r="E9810" s="8" t="inlineStr">
        <is>
          <t>Delphine Pennington</t>
        </is>
      </c>
      <c r="F9810" s="11" t="n">
        <v>1980</v>
      </c>
      <c r="G9810" s="8" t="inlineStr">
        <is>
          <t>Mercedes-Benz</t>
        </is>
      </c>
      <c r="H9810" s="8" t="inlineStr">
        <is>
          <t>AMG GT</t>
        </is>
      </c>
      <c r="I9810" s="8" t="inlineStr">
        <is>
          <t>V23WAE66M7E1EMK21</t>
        </is>
      </c>
      <c r="J9810" s="8" t="inlineStr">
        <is>
          <t>02 - Sports / GT</t>
        </is>
      </c>
      <c r="K9810" s="12" t="n">
        <v>765000</v>
      </c>
      <c r="L9810" s="8" t="inlineStr">
        <is>
          <t>Montana</t>
        </is>
      </c>
      <c r="M9810" s="13" t="n">
        <v>8725.33</v>
      </c>
      <c r="N9810" s="13" t="n">
        <v>6639.98</v>
      </c>
      <c r="O9810" s="8" t="n"/>
    </row>
    <row r="9811">
      <c r="A9811" s="8" t="inlineStr">
        <is>
          <t>CANON-202607-009685</t>
        </is>
      </c>
      <c r="B9811" s="9" t="inlineStr">
        <is>
          <t>2026-07</t>
        </is>
      </c>
      <c r="C9811" s="10" t="n">
        <v>46218</v>
      </c>
      <c r="D9811" s="9" t="inlineStr">
        <is>
          <t>Bound</t>
        </is>
      </c>
      <c r="E9811" s="8" t="inlineStr">
        <is>
          <t>Delphine Vandermeer</t>
        </is>
      </c>
      <c r="F9811" s="11" t="n">
        <v>1989</v>
      </c>
      <c r="G9811" s="8" t="inlineStr">
        <is>
          <t>Aston Martin</t>
        </is>
      </c>
      <c r="H9811" s="8" t="inlineStr">
        <is>
          <t>DB12</t>
        </is>
      </c>
      <c r="I9811" s="8" t="inlineStr">
        <is>
          <t>DPPHCF604RZULK4DV</t>
        </is>
      </c>
      <c r="J9811" s="8" t="inlineStr">
        <is>
          <t>02 - Sports / GT</t>
        </is>
      </c>
      <c r="K9811" s="12" t="n">
        <v>495000</v>
      </c>
      <c r="L9811" s="8" t="inlineStr">
        <is>
          <t>Tennessee</t>
        </is>
      </c>
      <c r="M9811" s="13" t="n">
        <v>6864.62</v>
      </c>
      <c r="N9811" s="13" t="n">
        <v>5223.98</v>
      </c>
      <c r="O9811" s="8" t="n"/>
    </row>
    <row r="9812">
      <c r="A9812" s="8" t="inlineStr">
        <is>
          <t>CANON-202607-009686</t>
        </is>
      </c>
      <c r="B9812" s="9" t="inlineStr">
        <is>
          <t>2026-07</t>
        </is>
      </c>
      <c r="C9812" s="10" t="n">
        <v>46230</v>
      </c>
      <c r="D9812" s="9" t="inlineStr">
        <is>
          <t>Bound</t>
        </is>
      </c>
      <c r="E9812" s="8" t="inlineStr">
        <is>
          <t>Everett Okonkwo</t>
        </is>
      </c>
      <c r="F9812" s="11" t="n">
        <v>2000</v>
      </c>
      <c r="G9812" s="8" t="inlineStr">
        <is>
          <t>Aston Martin</t>
        </is>
      </c>
      <c r="H9812" s="8" t="inlineStr">
        <is>
          <t>DB12</t>
        </is>
      </c>
      <c r="I9812" s="8" t="inlineStr">
        <is>
          <t>T38FD0SLHNT46L6LE</t>
        </is>
      </c>
      <c r="J9812" s="8" t="inlineStr">
        <is>
          <t>02 - Sports / GT</t>
        </is>
      </c>
      <c r="K9812" s="12" t="n">
        <v>230000</v>
      </c>
      <c r="L9812" s="8" t="inlineStr">
        <is>
          <t>New York</t>
        </is>
      </c>
      <c r="M9812" s="13" t="n">
        <v>5110.34</v>
      </c>
      <c r="N9812" s="13" t="n">
        <v>3888.97</v>
      </c>
      <c r="O9812" s="8" t="n"/>
    </row>
    <row r="9813">
      <c r="A9813" s="8" t="inlineStr">
        <is>
          <t>CANON-202607-009688</t>
        </is>
      </c>
      <c r="B9813" s="9" t="inlineStr">
        <is>
          <t>2026-07</t>
        </is>
      </c>
      <c r="C9813" s="10" t="n">
        <v>46231</v>
      </c>
      <c r="D9813" s="9" t="inlineStr">
        <is>
          <t>Bound</t>
        </is>
      </c>
      <c r="E9813" s="8" t="inlineStr">
        <is>
          <t>Emiliano Ashcombe</t>
        </is>
      </c>
      <c r="F9813" s="11" t="n">
        <v>1972</v>
      </c>
      <c r="G9813" s="8" t="inlineStr">
        <is>
          <t>Aston Martin</t>
        </is>
      </c>
      <c r="H9813" s="8" t="inlineStr">
        <is>
          <t>DB12</t>
        </is>
      </c>
      <c r="I9813" s="8" t="inlineStr">
        <is>
          <t>7CRMU7C2K9B7N4RPF</t>
        </is>
      </c>
      <c r="J9813" s="8" t="inlineStr">
        <is>
          <t>02 - Sports / GT</t>
        </is>
      </c>
      <c r="K9813" s="12" t="n">
        <v>830000</v>
      </c>
      <c r="L9813" s="8" t="inlineStr">
        <is>
          <t>Alaska</t>
        </is>
      </c>
      <c r="M9813" s="13" t="n">
        <v>11604.34</v>
      </c>
      <c r="N9813" s="13" t="n">
        <v>8830.9</v>
      </c>
      <c r="O9813" s="8" t="n"/>
    </row>
    <row r="9814">
      <c r="A9814" s="8" t="inlineStr">
        <is>
          <t>CANON-202607-009689</t>
        </is>
      </c>
      <c r="B9814" s="9" t="inlineStr">
        <is>
          <t>2026-07</t>
        </is>
      </c>
      <c r="C9814" s="10" t="n">
        <v>46223</v>
      </c>
      <c r="D9814" s="9" t="inlineStr">
        <is>
          <t>Bound</t>
        </is>
      </c>
      <c r="E9814" s="8" t="inlineStr">
        <is>
          <t>Callum Harrington</t>
        </is>
      </c>
      <c r="F9814" s="11" t="n">
        <v>1988</v>
      </c>
      <c r="G9814" s="8" t="inlineStr">
        <is>
          <t>Bentley</t>
        </is>
      </c>
      <c r="H9814" s="8" t="inlineStr">
        <is>
          <t>Continental GT</t>
        </is>
      </c>
      <c r="I9814" s="8" t="inlineStr">
        <is>
          <t>9HKU3SMDUV3A3K7SG</t>
        </is>
      </c>
      <c r="J9814" s="8" t="inlineStr">
        <is>
          <t>02 - Sports / GT</t>
        </is>
      </c>
      <c r="K9814" s="12" t="n">
        <v>425000</v>
      </c>
      <c r="L9814" s="8" t="inlineStr">
        <is>
          <t>Wyoming</t>
        </is>
      </c>
      <c r="M9814" s="13" t="n">
        <v>6435.14</v>
      </c>
      <c r="N9814" s="13" t="n">
        <v>4897.14</v>
      </c>
      <c r="O9814" s="8" t="n"/>
    </row>
    <row r="9815">
      <c r="A9815" s="8" t="inlineStr">
        <is>
          <t>CANON-202607-009690</t>
        </is>
      </c>
      <c r="B9815" s="9" t="inlineStr">
        <is>
          <t>2026-07</t>
        </is>
      </c>
      <c r="C9815" s="10" t="n">
        <v>46214</v>
      </c>
      <c r="D9815" s="9" t="inlineStr">
        <is>
          <t>Bound</t>
        </is>
      </c>
      <c r="E9815" s="8" t="inlineStr">
        <is>
          <t>Marisol Rourke</t>
        </is>
      </c>
      <c r="F9815" s="11" t="n">
        <v>1998</v>
      </c>
      <c r="G9815" s="8" t="inlineStr">
        <is>
          <t>Aston Martin</t>
        </is>
      </c>
      <c r="H9815" s="8" t="inlineStr">
        <is>
          <t>DB12</t>
        </is>
      </c>
      <c r="I9815" s="8" t="inlineStr">
        <is>
          <t>CWGPWJG99DEZ1LXE6</t>
        </is>
      </c>
      <c r="J9815" s="8" t="inlineStr">
        <is>
          <t>02 - Sports / GT</t>
        </is>
      </c>
      <c r="K9815" s="12" t="n">
        <v>655000</v>
      </c>
      <c r="L9815" s="8" t="inlineStr">
        <is>
          <t>Mississippi</t>
        </is>
      </c>
      <c r="M9815" s="13" t="n">
        <v>9559.290000000001</v>
      </c>
      <c r="N9815" s="13" t="n">
        <v>7274.62</v>
      </c>
      <c r="O9815" s="8" t="n"/>
    </row>
    <row r="9816">
      <c r="A9816" s="8" t="inlineStr">
        <is>
          <t>CANON-202607-009691</t>
        </is>
      </c>
      <c r="B9816" s="9" t="inlineStr">
        <is>
          <t>2026-07</t>
        </is>
      </c>
      <c r="C9816" s="10" t="n">
        <v>46206</v>
      </c>
      <c r="D9816" s="9" t="inlineStr">
        <is>
          <t>Bound</t>
        </is>
      </c>
      <c r="E9816" s="8" t="inlineStr">
        <is>
          <t>Emiliano Pennington</t>
        </is>
      </c>
      <c r="F9816" s="11" t="n">
        <v>1979</v>
      </c>
      <c r="G9816" s="8" t="inlineStr">
        <is>
          <t>Alfa Romeo</t>
        </is>
      </c>
      <c r="H9816" s="8" t="inlineStr">
        <is>
          <t>8C 2900</t>
        </is>
      </c>
      <c r="I9816" s="8" t="inlineStr">
        <is>
          <t>LB4ZXL5MKSPS5T922</t>
        </is>
      </c>
      <c r="J9816" s="8" t="inlineStr">
        <is>
          <t>06 - Vintage Pre-War (pre-1946)</t>
        </is>
      </c>
      <c r="K9816" s="12" t="n">
        <v>755000</v>
      </c>
      <c r="L9816" s="8" t="inlineStr">
        <is>
          <t>Ohio</t>
        </is>
      </c>
      <c r="M9816" s="13" t="n">
        <v>7524.36</v>
      </c>
      <c r="N9816" s="13" t="n">
        <v>5726.04</v>
      </c>
      <c r="O9816" s="8" t="n"/>
    </row>
    <row r="9817">
      <c r="A9817" s="8" t="inlineStr">
        <is>
          <t>CANON-202607-009692</t>
        </is>
      </c>
      <c r="B9817" s="9" t="inlineStr">
        <is>
          <t>2026-07</t>
        </is>
      </c>
      <c r="C9817" s="10" t="n">
        <v>46234</v>
      </c>
      <c r="D9817" s="9" t="inlineStr">
        <is>
          <t>Bound</t>
        </is>
      </c>
      <c r="E9817" s="8" t="inlineStr">
        <is>
          <t>Wilhelmina Bellandi</t>
        </is>
      </c>
      <c r="F9817" s="11" t="n">
        <v>1979</v>
      </c>
      <c r="G9817" s="8" t="inlineStr">
        <is>
          <t>BMW</t>
        </is>
      </c>
      <c r="H9817" s="8" t="inlineStr">
        <is>
          <t>M8 Competition</t>
        </is>
      </c>
      <c r="I9817" s="8" t="inlineStr">
        <is>
          <t>97JD7AR0JD7TZR34U</t>
        </is>
      </c>
      <c r="J9817" s="8" t="inlineStr">
        <is>
          <t>02 - Sports / GT</t>
        </is>
      </c>
      <c r="K9817" s="12" t="n">
        <v>300000</v>
      </c>
      <c r="L9817" s="8" t="inlineStr">
        <is>
          <t>Hawaii</t>
        </is>
      </c>
      <c r="M9817" s="13" t="n">
        <v>5518.87</v>
      </c>
      <c r="N9817" s="13" t="n">
        <v>4199.86</v>
      </c>
      <c r="O9817" s="8" t="n"/>
    </row>
    <row r="9818">
      <c r="A9818" s="8" t="inlineStr">
        <is>
          <t>CANON-202607-009693</t>
        </is>
      </c>
      <c r="B9818" s="9" t="inlineStr">
        <is>
          <t>2026-07</t>
        </is>
      </c>
      <c r="C9818" s="10" t="n">
        <v>46204</v>
      </c>
      <c r="D9818" s="9" t="inlineStr">
        <is>
          <t>Bound</t>
        </is>
      </c>
      <c r="E9818" s="8" t="inlineStr">
        <is>
          <t>Saoirse Okonkwo</t>
        </is>
      </c>
      <c r="F9818" s="11" t="n">
        <v>2000</v>
      </c>
      <c r="G9818" s="8" t="inlineStr">
        <is>
          <t>BMW</t>
        </is>
      </c>
      <c r="H9818" s="8" t="inlineStr">
        <is>
          <t>M8 Competition</t>
        </is>
      </c>
      <c r="I9818" s="8" t="inlineStr">
        <is>
          <t>RALFEBYL0VBET12D8</t>
        </is>
      </c>
      <c r="J9818" s="8" t="inlineStr">
        <is>
          <t>02 - Sports / GT</t>
        </is>
      </c>
      <c r="K9818" s="12" t="n">
        <v>340000</v>
      </c>
      <c r="L9818" s="8" t="inlineStr">
        <is>
          <t>Florida</t>
        </is>
      </c>
      <c r="M9818" s="13" t="n">
        <v>6832.08</v>
      </c>
      <c r="N9818" s="13" t="n">
        <v>5199.21</v>
      </c>
      <c r="O9818" s="8" t="n"/>
    </row>
    <row r="9819">
      <c r="A9819" s="8" t="inlineStr">
        <is>
          <t>CANON-202607-009694</t>
        </is>
      </c>
      <c r="B9819" s="9" t="inlineStr">
        <is>
          <t>2026-07</t>
        </is>
      </c>
      <c r="C9819" s="10" t="n">
        <v>46232</v>
      </c>
      <c r="D9819" s="9" t="inlineStr">
        <is>
          <t>Bound</t>
        </is>
      </c>
      <c r="E9819" s="8" t="inlineStr">
        <is>
          <t>Fitzgerald Underwood</t>
        </is>
      </c>
      <c r="F9819" s="11" t="n">
        <v>2024</v>
      </c>
      <c r="G9819" s="8" t="inlineStr">
        <is>
          <t>Bentley</t>
        </is>
      </c>
      <c r="H9819" s="8" t="inlineStr">
        <is>
          <t>4.5 Litre</t>
        </is>
      </c>
      <c r="I9819" s="8" t="inlineStr">
        <is>
          <t>5A0GZPJ9TUMH6CLY1</t>
        </is>
      </c>
      <c r="J9819" s="8" t="inlineStr">
        <is>
          <t>06 - Vintage Pre-War (pre-1946)</t>
        </is>
      </c>
      <c r="K9819" s="12" t="n">
        <v>340000</v>
      </c>
      <c r="L9819" s="8" t="inlineStr">
        <is>
          <t>Ohio</t>
        </is>
      </c>
      <c r="M9819" s="13" t="n">
        <v>3745.13</v>
      </c>
      <c r="N9819" s="13" t="n">
        <v>2850.04</v>
      </c>
      <c r="O9819" s="8" t="n"/>
    </row>
    <row r="9820">
      <c r="A9820" s="8" t="inlineStr">
        <is>
          <t>CANON-202607-009695</t>
        </is>
      </c>
      <c r="B9820" s="9" t="inlineStr">
        <is>
          <t>2026-07</t>
        </is>
      </c>
      <c r="C9820" s="10" t="n">
        <v>46227</v>
      </c>
      <c r="D9820" s="9" t="inlineStr">
        <is>
          <t>Bound</t>
        </is>
      </c>
      <c r="E9820" s="8" t="inlineStr">
        <is>
          <t>Leopold Vasquez</t>
        </is>
      </c>
      <c r="F9820" s="11" t="n">
        <v>1955</v>
      </c>
      <c r="G9820" s="8" t="inlineStr">
        <is>
          <t>Ferrari</t>
        </is>
      </c>
      <c r="H9820" s="8" t="inlineStr">
        <is>
          <t>296 GTB</t>
        </is>
      </c>
      <c r="I9820" s="8" t="inlineStr">
        <is>
          <t>DX464F03NH42RCSE6</t>
        </is>
      </c>
      <c r="J9820" s="8" t="inlineStr">
        <is>
          <t>03 - Supercar</t>
        </is>
      </c>
      <c r="K9820" s="12" t="n">
        <v>440000</v>
      </c>
      <c r="L9820" s="8" t="inlineStr">
        <is>
          <t>Massachusetts</t>
        </is>
      </c>
      <c r="M9820" s="13" t="n">
        <v>11933.96</v>
      </c>
      <c r="N9820" s="13" t="n">
        <v>9081.74</v>
      </c>
      <c r="O9820" s="8" t="n"/>
    </row>
    <row r="9821">
      <c r="A9821" s="8" t="inlineStr">
        <is>
          <t>CANON-202607-009696</t>
        </is>
      </c>
      <c r="B9821" s="9" t="inlineStr">
        <is>
          <t>2026-07</t>
        </is>
      </c>
      <c r="C9821" s="10" t="n">
        <v>46230</v>
      </c>
      <c r="D9821" s="9" t="inlineStr">
        <is>
          <t>Bound</t>
        </is>
      </c>
      <c r="E9821" s="8" t="inlineStr">
        <is>
          <t>Callum Blackwood</t>
        </is>
      </c>
      <c r="F9821" s="11" t="n">
        <v>2005</v>
      </c>
      <c r="G9821" s="8" t="inlineStr">
        <is>
          <t>Mercedes-Benz</t>
        </is>
      </c>
      <c r="H9821" s="8" t="inlineStr">
        <is>
          <t>AMG GT</t>
        </is>
      </c>
      <c r="I9821" s="8" t="inlineStr">
        <is>
          <t>2E53Y6AZTFTAYS4LV</t>
        </is>
      </c>
      <c r="J9821" s="8" t="inlineStr">
        <is>
          <t>02 - Sports / GT</t>
        </is>
      </c>
      <c r="K9821" s="12" t="n">
        <v>400000</v>
      </c>
      <c r="L9821" s="8" t="inlineStr">
        <is>
          <t>Montana</t>
        </is>
      </c>
      <c r="M9821" s="13" t="n">
        <v>5264.15</v>
      </c>
      <c r="N9821" s="13" t="n">
        <v>4006.02</v>
      </c>
      <c r="O9821" s="8" t="n"/>
    </row>
    <row r="9822">
      <c r="A9822" s="8" t="inlineStr">
        <is>
          <t>CANON-202607-009697</t>
        </is>
      </c>
      <c r="B9822" s="9" t="inlineStr">
        <is>
          <t>2026-07</t>
        </is>
      </c>
      <c r="C9822" s="10" t="n">
        <v>46226</v>
      </c>
      <c r="D9822" s="9" t="inlineStr">
        <is>
          <t>Bound</t>
        </is>
      </c>
      <c r="E9822" s="8" t="inlineStr">
        <is>
          <t>Priya Vasquez</t>
        </is>
      </c>
      <c r="F9822" s="11" t="n">
        <v>2003</v>
      </c>
      <c r="G9822" s="8" t="inlineStr">
        <is>
          <t>Mercedes-Benz</t>
        </is>
      </c>
      <c r="H9822" s="8" t="inlineStr">
        <is>
          <t>AMG GT</t>
        </is>
      </c>
      <c r="I9822" s="8" t="inlineStr">
        <is>
          <t>JMSUM16WJWY1H5242</t>
        </is>
      </c>
      <c r="J9822" s="8" t="inlineStr">
        <is>
          <t>02 - Sports / GT</t>
        </is>
      </c>
      <c r="K9822" s="12" t="n">
        <v>635000</v>
      </c>
      <c r="L9822" s="8" t="inlineStr">
        <is>
          <t>Georgia</t>
        </is>
      </c>
      <c r="M9822" s="13" t="n">
        <v>8722.26</v>
      </c>
      <c r="N9822" s="13" t="n">
        <v>6637.64</v>
      </c>
      <c r="O9822" s="8" t="n"/>
    </row>
    <row r="9823">
      <c r="A9823" s="8" t="inlineStr">
        <is>
          <t>CANON-202607-009698</t>
        </is>
      </c>
      <c r="B9823" s="9" t="inlineStr">
        <is>
          <t>2026-07</t>
        </is>
      </c>
      <c r="C9823" s="10" t="n">
        <v>46208</v>
      </c>
      <c r="D9823" s="9" t="inlineStr">
        <is>
          <t>Bound</t>
        </is>
      </c>
      <c r="E9823" s="8" t="inlineStr">
        <is>
          <t>Leopold Fairweather</t>
        </is>
      </c>
      <c r="F9823" s="11" t="n">
        <v>1978</v>
      </c>
      <c r="G9823" s="8" t="inlineStr">
        <is>
          <t>Mercedes-Benz</t>
        </is>
      </c>
      <c r="H9823" s="8" t="inlineStr">
        <is>
          <t>AMG GT</t>
        </is>
      </c>
      <c r="I9823" s="8" t="inlineStr">
        <is>
          <t>4KZXVYJ18WLJJSKKP</t>
        </is>
      </c>
      <c r="J9823" s="8" t="inlineStr">
        <is>
          <t>02 - Sports / GT</t>
        </is>
      </c>
      <c r="K9823" s="12" t="n">
        <v>525000</v>
      </c>
      <c r="L9823" s="8" t="inlineStr">
        <is>
          <t>Tennessee</t>
        </is>
      </c>
      <c r="M9823" s="13" t="n">
        <v>6309.91</v>
      </c>
      <c r="N9823" s="13" t="n">
        <v>4801.84</v>
      </c>
      <c r="O9823" s="8" t="n"/>
    </row>
    <row r="9824">
      <c r="A9824" s="8" t="inlineStr">
        <is>
          <t>CANON-202607-009699</t>
        </is>
      </c>
      <c r="B9824" s="9" t="inlineStr">
        <is>
          <t>2026-07</t>
        </is>
      </c>
      <c r="C9824" s="10" t="n">
        <v>46216</v>
      </c>
      <c r="D9824" s="9" t="inlineStr">
        <is>
          <t>Bound</t>
        </is>
      </c>
      <c r="E9824" s="8" t="inlineStr">
        <is>
          <t>Noor Castellanos</t>
        </is>
      </c>
      <c r="F9824" s="11" t="n">
        <v>1958</v>
      </c>
      <c r="G9824" s="8" t="inlineStr">
        <is>
          <t>Mercedes-Benz</t>
        </is>
      </c>
      <c r="H9824" s="8" t="inlineStr">
        <is>
          <t>AMG GT</t>
        </is>
      </c>
      <c r="I9824" s="8" t="inlineStr">
        <is>
          <t>3DJERF1CGLMLVZ3VG</t>
        </is>
      </c>
      <c r="J9824" s="8" t="inlineStr">
        <is>
          <t>02 - Sports / GT</t>
        </is>
      </c>
      <c r="K9824" s="12" t="n">
        <v>360000</v>
      </c>
      <c r="L9824" s="8" t="inlineStr">
        <is>
          <t>Maine</t>
        </is>
      </c>
      <c r="M9824" s="13" t="n">
        <v>5501.89</v>
      </c>
      <c r="N9824" s="13" t="n">
        <v>4186.94</v>
      </c>
      <c r="O9824" s="8" t="n"/>
    </row>
    <row r="9825">
      <c r="A9825" s="8" t="inlineStr">
        <is>
          <t>CANON-202607-009700</t>
        </is>
      </c>
      <c r="B9825" s="9" t="inlineStr">
        <is>
          <t>2026-07</t>
        </is>
      </c>
      <c r="C9825" s="10" t="n">
        <v>46225</v>
      </c>
      <c r="D9825" s="9" t="inlineStr">
        <is>
          <t>Bound</t>
        </is>
      </c>
      <c r="E9825" s="8" t="inlineStr">
        <is>
          <t>Noor Farkas</t>
        </is>
      </c>
      <c r="F9825" s="11" t="n">
        <v>1985</v>
      </c>
      <c r="G9825" s="8" t="inlineStr">
        <is>
          <t>McLaren</t>
        </is>
      </c>
      <c r="H9825" s="8" t="inlineStr">
        <is>
          <t>750S</t>
        </is>
      </c>
      <c r="I9825" s="8" t="inlineStr">
        <is>
          <t>A94ZY005H6Z52UY37</t>
        </is>
      </c>
      <c r="J9825" s="8" t="inlineStr">
        <is>
          <t>03 - Supercar</t>
        </is>
      </c>
      <c r="K9825" s="12" t="n">
        <v>725000</v>
      </c>
      <c r="L9825" s="8" t="inlineStr">
        <is>
          <t>Wyoming</t>
        </is>
      </c>
      <c r="M9825" s="13" t="n">
        <v>13904.95</v>
      </c>
      <c r="N9825" s="13" t="n">
        <v>10581.67</v>
      </c>
      <c r="O9825" s="8" t="n"/>
    </row>
    <row r="9826">
      <c r="A9826" s="8" t="inlineStr">
        <is>
          <t>CANON-202607-009701</t>
        </is>
      </c>
      <c r="B9826" s="9" t="inlineStr">
        <is>
          <t>2026-07</t>
        </is>
      </c>
      <c r="C9826" s="10" t="n">
        <v>46208</v>
      </c>
      <c r="D9826" s="9" t="inlineStr">
        <is>
          <t>Bound</t>
        </is>
      </c>
      <c r="E9826" s="8" t="inlineStr">
        <is>
          <t>Desmond Vandermeer</t>
        </is>
      </c>
      <c r="F9826" s="11" t="n">
        <v>2005</v>
      </c>
      <c r="G9826" s="8" t="inlineStr">
        <is>
          <t>Maserati</t>
        </is>
      </c>
      <c r="H9826" s="8" t="inlineStr">
        <is>
          <t>GranTurismo</t>
        </is>
      </c>
      <c r="I9826" s="8" t="inlineStr">
        <is>
          <t>VCJNG8LHNAK62C91L</t>
        </is>
      </c>
      <c r="J9826" s="8" t="inlineStr">
        <is>
          <t>02 - Sports / GT</t>
        </is>
      </c>
      <c r="K9826" s="12" t="n">
        <v>380000</v>
      </c>
      <c r="L9826" s="8" t="inlineStr">
        <is>
          <t>Tennessee</t>
        </is>
      </c>
      <c r="M9826" s="13" t="n">
        <v>5269.81</v>
      </c>
      <c r="N9826" s="13" t="n">
        <v>4010.33</v>
      </c>
      <c r="O9826" s="8" t="n"/>
    </row>
    <row r="9827">
      <c r="A9827" s="8" t="inlineStr">
        <is>
          <t>CANON-202607-009702</t>
        </is>
      </c>
      <c r="B9827" s="9" t="inlineStr">
        <is>
          <t>2026-07</t>
        </is>
      </c>
      <c r="C9827" s="10" t="n">
        <v>46229</v>
      </c>
      <c r="D9827" s="9" t="inlineStr">
        <is>
          <t>Bound</t>
        </is>
      </c>
      <c r="E9827" s="8" t="inlineStr">
        <is>
          <t>Fitzgerald Vandermeer</t>
        </is>
      </c>
      <c r="F9827" s="11" t="n">
        <v>1969</v>
      </c>
      <c r="G9827" s="8" t="inlineStr">
        <is>
          <t>Bentley</t>
        </is>
      </c>
      <c r="H9827" s="8" t="inlineStr">
        <is>
          <t>Continental GT</t>
        </is>
      </c>
      <c r="I9827" s="8" t="inlineStr">
        <is>
          <t>1VFU4M8E3HZ5LM4NH</t>
        </is>
      </c>
      <c r="J9827" s="8" t="inlineStr">
        <is>
          <t>02 - Sports / GT</t>
        </is>
      </c>
      <c r="K9827" s="12" t="n">
        <v>225000</v>
      </c>
      <c r="L9827" s="8" t="inlineStr">
        <is>
          <t>Pennsylvania</t>
        </is>
      </c>
      <c r="M9827" s="13" t="n">
        <v>3905.66</v>
      </c>
      <c r="N9827" s="13" t="n">
        <v>2972.21</v>
      </c>
      <c r="O9827" s="8" t="n"/>
    </row>
    <row r="9828">
      <c r="A9828" s="8" t="inlineStr">
        <is>
          <t>CANON-202607-009703</t>
        </is>
      </c>
      <c r="B9828" s="9" t="inlineStr">
        <is>
          <t>2026-07</t>
        </is>
      </c>
      <c r="C9828" s="10" t="n">
        <v>46204</v>
      </c>
      <c r="D9828" s="9" t="inlineStr">
        <is>
          <t>Bound</t>
        </is>
      </c>
      <c r="E9828" s="8" t="inlineStr">
        <is>
          <t>Emiliano Whitlock</t>
        </is>
      </c>
      <c r="F9828" s="11" t="n">
        <v>2013</v>
      </c>
      <c r="G9828" s="8" t="inlineStr">
        <is>
          <t>Maserati</t>
        </is>
      </c>
      <c r="H9828" s="8" t="inlineStr">
        <is>
          <t>GranTurismo</t>
        </is>
      </c>
      <c r="I9828" s="8" t="inlineStr">
        <is>
          <t>PB5UXGZYW4A7BLD6G</t>
        </is>
      </c>
      <c r="J9828" s="8" t="inlineStr">
        <is>
          <t>02 - Sports / GT</t>
        </is>
      </c>
      <c r="K9828" s="12" t="n">
        <v>485000</v>
      </c>
      <c r="L9828" s="8" t="inlineStr">
        <is>
          <t>Florida</t>
        </is>
      </c>
      <c r="M9828" s="13" t="n">
        <v>9745.75</v>
      </c>
      <c r="N9828" s="13" t="n">
        <v>7416.52</v>
      </c>
      <c r="O9828" s="8" t="n"/>
    </row>
    <row r="9829">
      <c r="A9829" s="8" t="inlineStr">
        <is>
          <t>CANON-202607-009704</t>
        </is>
      </c>
      <c r="B9829" s="9" t="inlineStr">
        <is>
          <t>2026-07</t>
        </is>
      </c>
      <c r="C9829" s="10" t="n">
        <v>46228</v>
      </c>
      <c r="D9829" s="9" t="inlineStr">
        <is>
          <t>Bound</t>
        </is>
      </c>
      <c r="E9829" s="8" t="inlineStr">
        <is>
          <t>Lorenzo Montoya</t>
        </is>
      </c>
      <c r="F9829" s="11" t="n">
        <v>2015</v>
      </c>
      <c r="G9829" s="8" t="inlineStr">
        <is>
          <t>Bentley</t>
        </is>
      </c>
      <c r="H9829" s="8" t="inlineStr">
        <is>
          <t>Continental GT</t>
        </is>
      </c>
      <c r="I9829" s="8" t="inlineStr">
        <is>
          <t>PG5K3JBTCUT250WY9</t>
        </is>
      </c>
      <c r="J9829" s="8" t="inlineStr">
        <is>
          <t>02 - Sports / GT</t>
        </is>
      </c>
      <c r="K9829" s="12" t="n">
        <v>255000</v>
      </c>
      <c r="L9829" s="8" t="inlineStr">
        <is>
          <t>Maine</t>
        </is>
      </c>
      <c r="M9829" s="13" t="n">
        <v>3897.17</v>
      </c>
      <c r="N9829" s="13" t="n">
        <v>2965.75</v>
      </c>
      <c r="O9829" s="8" t="n"/>
    </row>
    <row r="9830">
      <c r="A9830" s="8" t="inlineStr">
        <is>
          <t>CANON-202607-009705</t>
        </is>
      </c>
      <c r="B9830" s="9" t="inlineStr">
        <is>
          <t>2026-07</t>
        </is>
      </c>
      <c r="C9830" s="10" t="n">
        <v>46213</v>
      </c>
      <c r="D9830" s="9" t="inlineStr">
        <is>
          <t>Bound</t>
        </is>
      </c>
      <c r="E9830" s="8" t="inlineStr">
        <is>
          <t>Mireille Castellanos</t>
        </is>
      </c>
      <c r="F9830" s="11" t="n">
        <v>1999</v>
      </c>
      <c r="G9830" s="8" t="inlineStr">
        <is>
          <t>Mercedes-Benz</t>
        </is>
      </c>
      <c r="H9830" s="8" t="inlineStr">
        <is>
          <t>AMG GT</t>
        </is>
      </c>
      <c r="I9830" s="8" t="inlineStr">
        <is>
          <t>9Y6SAY5XSK7WCDYXB</t>
        </is>
      </c>
      <c r="J9830" s="8" t="inlineStr">
        <is>
          <t>02 - Sports / GT</t>
        </is>
      </c>
      <c r="K9830" s="12" t="n">
        <v>190000</v>
      </c>
      <c r="L9830" s="8" t="inlineStr">
        <is>
          <t>South Dakota</t>
        </is>
      </c>
      <c r="M9830" s="13" t="n">
        <v>3660.91</v>
      </c>
      <c r="N9830" s="13" t="n">
        <v>2785.95</v>
      </c>
      <c r="O9830" s="8" t="n"/>
    </row>
    <row r="9831">
      <c r="A9831" s="8" t="inlineStr">
        <is>
          <t>CANON-202607-009706</t>
        </is>
      </c>
      <c r="B9831" s="9" t="inlineStr">
        <is>
          <t>2026-07</t>
        </is>
      </c>
      <c r="C9831" s="10" t="n">
        <v>46211</v>
      </c>
      <c r="D9831" s="9" t="inlineStr">
        <is>
          <t>Bound</t>
        </is>
      </c>
      <c r="E9831" s="8" t="inlineStr">
        <is>
          <t>Aurelio Merriweather</t>
        </is>
      </c>
      <c r="F9831" s="11" t="n">
        <v>1992</v>
      </c>
      <c r="G9831" s="8" t="inlineStr">
        <is>
          <t>Alfa Romeo</t>
        </is>
      </c>
      <c r="H9831" s="8" t="inlineStr">
        <is>
          <t>8C 2900</t>
        </is>
      </c>
      <c r="I9831" s="8" t="inlineStr">
        <is>
          <t>ALWS3THCDXGU6VBC9</t>
        </is>
      </c>
      <c r="J9831" s="8" t="inlineStr">
        <is>
          <t>06 - Vintage Pre-War (pre-1946)</t>
        </is>
      </c>
      <c r="K9831" s="12" t="n">
        <v>1290000</v>
      </c>
      <c r="L9831" s="8" t="inlineStr">
        <is>
          <t>Delaware</t>
        </is>
      </c>
      <c r="M9831" s="13" t="n">
        <v>10344.34</v>
      </c>
      <c r="N9831" s="13" t="n">
        <v>7872.04</v>
      </c>
      <c r="O9831" s="8" t="n"/>
    </row>
    <row r="9832">
      <c r="A9832" s="8" t="inlineStr">
        <is>
          <t>CANON-202607-009708</t>
        </is>
      </c>
      <c r="B9832" s="9" t="inlineStr">
        <is>
          <t>2026-07</t>
        </is>
      </c>
      <c r="C9832" s="10" t="n">
        <v>46228</v>
      </c>
      <c r="D9832" s="9" t="inlineStr">
        <is>
          <t>Bound</t>
        </is>
      </c>
      <c r="E9832" s="8" t="inlineStr">
        <is>
          <t>Delphine Delacroix</t>
        </is>
      </c>
      <c r="F9832" s="11" t="n">
        <v>1987</v>
      </c>
      <c r="G9832" s="8" t="inlineStr">
        <is>
          <t>Porsche</t>
        </is>
      </c>
      <c r="H9832" s="8" t="inlineStr">
        <is>
          <t>911 Turbo S</t>
        </is>
      </c>
      <c r="I9832" s="8" t="inlineStr">
        <is>
          <t>FBXC7WL905XKESPCN</t>
        </is>
      </c>
      <c r="J9832" s="8" t="inlineStr">
        <is>
          <t>02 - Sports / GT</t>
        </is>
      </c>
      <c r="K9832" s="12" t="n">
        <v>200000</v>
      </c>
      <c r="L9832" s="8" t="inlineStr">
        <is>
          <t>Montana</t>
        </is>
      </c>
      <c r="M9832" s="13" t="n">
        <v>3228.68</v>
      </c>
      <c r="N9832" s="13" t="n">
        <v>2457.03</v>
      </c>
      <c r="O9832" s="8" t="n"/>
    </row>
    <row r="9833">
      <c r="A9833" s="8" t="inlineStr">
        <is>
          <t>CANON-202607-009709</t>
        </is>
      </c>
      <c r="B9833" s="9" t="inlineStr">
        <is>
          <t>2026-07</t>
        </is>
      </c>
      <c r="C9833" s="10" t="n">
        <v>46205</v>
      </c>
      <c r="D9833" s="9" t="inlineStr">
        <is>
          <t>Bound</t>
        </is>
      </c>
      <c r="E9833" s="8" t="inlineStr">
        <is>
          <t>Sunniva Bellandi</t>
        </is>
      </c>
      <c r="F9833" s="11" t="n">
        <v>1971</v>
      </c>
      <c r="G9833" s="8" t="inlineStr">
        <is>
          <t>Mercedes-Benz</t>
        </is>
      </c>
      <c r="H9833" s="8" t="inlineStr">
        <is>
          <t>AMG GT</t>
        </is>
      </c>
      <c r="I9833" s="8" t="inlineStr">
        <is>
          <t>VPF683XGV5W0ZD1L5</t>
        </is>
      </c>
      <c r="J9833" s="8" t="inlineStr">
        <is>
          <t>02 - Sports / GT</t>
        </is>
      </c>
      <c r="K9833" s="12" t="n">
        <v>380000</v>
      </c>
      <c r="L9833" s="8" t="inlineStr">
        <is>
          <t>Minnesota</t>
        </is>
      </c>
      <c r="M9833" s="13" t="n">
        <v>7098.11</v>
      </c>
      <c r="N9833" s="13" t="n">
        <v>5401.66</v>
      </c>
      <c r="O9833" s="8" t="n"/>
    </row>
    <row r="9834">
      <c r="A9834" s="8" t="inlineStr">
        <is>
          <t>CANON-202607-009713</t>
        </is>
      </c>
      <c r="B9834" s="9" t="inlineStr">
        <is>
          <t>2026-07</t>
        </is>
      </c>
      <c r="C9834" s="10" t="n">
        <v>46225</v>
      </c>
      <c r="D9834" s="9" t="inlineStr">
        <is>
          <t>Bound</t>
        </is>
      </c>
      <c r="E9834" s="8" t="inlineStr">
        <is>
          <t>Priya Farkas</t>
        </is>
      </c>
      <c r="F9834" s="11" t="n">
        <v>2010</v>
      </c>
      <c r="G9834" s="8" t="inlineStr">
        <is>
          <t>Ferrari</t>
        </is>
      </c>
      <c r="H9834" s="8" t="inlineStr">
        <is>
          <t>296 GTB</t>
        </is>
      </c>
      <c r="I9834" s="8" t="inlineStr">
        <is>
          <t>GN8Z99WSY94NFGBBE</t>
        </is>
      </c>
      <c r="J9834" s="8" t="inlineStr">
        <is>
          <t>03 - Supercar</t>
        </is>
      </c>
      <c r="K9834" s="12" t="n">
        <v>705000</v>
      </c>
      <c r="L9834" s="8" t="inlineStr">
        <is>
          <t>North Carolina</t>
        </is>
      </c>
      <c r="M9834" s="13" t="n">
        <v>14532.31</v>
      </c>
      <c r="N9834" s="13" t="n">
        <v>11059.09</v>
      </c>
      <c r="O9834" s="8" t="n"/>
    </row>
    <row r="9835">
      <c r="A9835" s="8" t="inlineStr">
        <is>
          <t>CANON-202607-009714</t>
        </is>
      </c>
      <c r="B9835" s="9" t="inlineStr">
        <is>
          <t>2026-07</t>
        </is>
      </c>
      <c r="C9835" s="10" t="n">
        <v>46205</v>
      </c>
      <c r="D9835" s="9" t="inlineStr">
        <is>
          <t>Bound</t>
        </is>
      </c>
      <c r="E9835" s="8" t="inlineStr">
        <is>
          <t>Sunniva Okonkwo</t>
        </is>
      </c>
      <c r="F9835" s="11" t="n">
        <v>2009</v>
      </c>
      <c r="G9835" s="8" t="inlineStr">
        <is>
          <t>Bentley</t>
        </is>
      </c>
      <c r="H9835" s="8" t="inlineStr">
        <is>
          <t>Continental GT</t>
        </is>
      </c>
      <c r="I9835" s="8" t="inlineStr">
        <is>
          <t>3TLCJFF6LGLTSUDFJ</t>
        </is>
      </c>
      <c r="J9835" s="8" t="inlineStr">
        <is>
          <t>02 - Sports / GT</t>
        </is>
      </c>
      <c r="K9835" s="12" t="n">
        <v>1435000</v>
      </c>
      <c r="L9835" s="8" t="inlineStr">
        <is>
          <t>Connecticut</t>
        </is>
      </c>
      <c r="M9835" s="13" t="n">
        <v>16678.49</v>
      </c>
      <c r="N9835" s="13" t="n">
        <v>12692.33</v>
      </c>
      <c r="O9835" s="8" t="n"/>
    </row>
    <row r="9836">
      <c r="A9836" s="8" t="inlineStr">
        <is>
          <t>CANON-202607-009715</t>
        </is>
      </c>
      <c r="B9836" s="9" t="inlineStr">
        <is>
          <t>2026-07</t>
        </is>
      </c>
      <c r="C9836" s="10" t="n">
        <v>46219</v>
      </c>
      <c r="D9836" s="9" t="inlineStr">
        <is>
          <t>Bound</t>
        </is>
      </c>
      <c r="E9836" s="8" t="inlineStr">
        <is>
          <t>Delphine Castellanos</t>
        </is>
      </c>
      <c r="F9836" s="11" t="n">
        <v>1986</v>
      </c>
      <c r="G9836" s="8" t="inlineStr">
        <is>
          <t>Aston Martin</t>
        </is>
      </c>
      <c r="H9836" s="8" t="inlineStr">
        <is>
          <t>DB12</t>
        </is>
      </c>
      <c r="I9836" s="8" t="inlineStr">
        <is>
          <t>NMJ5SGLUSXY2D8L7E</t>
        </is>
      </c>
      <c r="J9836" s="8" t="inlineStr">
        <is>
          <t>02 - Sports / GT</t>
        </is>
      </c>
      <c r="K9836" s="12" t="n">
        <v>630000</v>
      </c>
      <c r="L9836" s="8" t="inlineStr">
        <is>
          <t>Georgia</t>
        </is>
      </c>
      <c r="M9836" s="13" t="n">
        <v>8653.58</v>
      </c>
      <c r="N9836" s="13" t="n">
        <v>6585.37</v>
      </c>
      <c r="O9836" s="8" t="n"/>
    </row>
    <row r="9837">
      <c r="A9837" s="8" t="inlineStr">
        <is>
          <t>CANON-202607-009716</t>
        </is>
      </c>
      <c r="B9837" s="9" t="inlineStr">
        <is>
          <t>2026-07</t>
        </is>
      </c>
      <c r="C9837" s="10" t="n">
        <v>46214</v>
      </c>
      <c r="D9837" s="9" t="inlineStr">
        <is>
          <t>Bound</t>
        </is>
      </c>
      <c r="E9837" s="8" t="inlineStr">
        <is>
          <t>Cassius Blackwood</t>
        </is>
      </c>
      <c r="F9837" s="11" t="n">
        <v>1978</v>
      </c>
      <c r="G9837" s="8" t="inlineStr">
        <is>
          <t>Ferrari</t>
        </is>
      </c>
      <c r="H9837" s="8" t="inlineStr">
        <is>
          <t>275 GTB/4</t>
        </is>
      </c>
      <c r="I9837" s="8" t="inlineStr">
        <is>
          <t>7B831NJPFDUN0G1AN</t>
        </is>
      </c>
      <c r="J9837" s="8" t="inlineStr">
        <is>
          <t>07 - Post-War Classic (1946-1972)</t>
        </is>
      </c>
      <c r="K9837" s="12" t="n">
        <v>325000</v>
      </c>
      <c r="L9837" s="8" t="inlineStr">
        <is>
          <t>Pennsylvania</t>
        </is>
      </c>
      <c r="M9837" s="13" t="n">
        <v>2943.4</v>
      </c>
      <c r="N9837" s="13" t="n">
        <v>2239.93</v>
      </c>
      <c r="O9837" s="8" t="n"/>
    </row>
    <row r="9838">
      <c r="A9838" s="8" t="inlineStr">
        <is>
          <t>CANON-202607-009717</t>
        </is>
      </c>
      <c r="B9838" s="9" t="inlineStr">
        <is>
          <t>2026-07</t>
        </is>
      </c>
      <c r="C9838" s="10" t="n">
        <v>46221</v>
      </c>
      <c r="D9838" s="9" t="inlineStr">
        <is>
          <t>Bound</t>
        </is>
      </c>
      <c r="E9838" s="8" t="inlineStr">
        <is>
          <t>Aurelio Bellandi</t>
        </is>
      </c>
      <c r="F9838" s="11" t="n">
        <v>1972</v>
      </c>
      <c r="G9838" s="8" t="inlineStr">
        <is>
          <t>Bentley</t>
        </is>
      </c>
      <c r="H9838" s="8" t="inlineStr">
        <is>
          <t>Continental GT</t>
        </is>
      </c>
      <c r="I9838" s="8" t="inlineStr">
        <is>
          <t>9AD3YLBBCWNT50E7G</t>
        </is>
      </c>
      <c r="J9838" s="8" t="inlineStr">
        <is>
          <t>02 - Sports / GT</t>
        </is>
      </c>
      <c r="K9838" s="12" t="n">
        <v>765000</v>
      </c>
      <c r="L9838" s="8" t="inlineStr">
        <is>
          <t>Ohio</t>
        </is>
      </c>
      <c r="M9838" s="13" t="n">
        <v>13041.08</v>
      </c>
      <c r="N9838" s="13" t="n">
        <v>9924.26</v>
      </c>
      <c r="O9838" s="8" t="n"/>
    </row>
    <row r="9839">
      <c r="A9839" s="8" t="inlineStr">
        <is>
          <t>CANON-202607-009720</t>
        </is>
      </c>
      <c r="B9839" s="9" t="inlineStr">
        <is>
          <t>2026-07</t>
        </is>
      </c>
      <c r="C9839" s="10" t="n">
        <v>46222</v>
      </c>
      <c r="D9839" s="9" t="inlineStr">
        <is>
          <t>Bound</t>
        </is>
      </c>
      <c r="E9839" s="8" t="inlineStr">
        <is>
          <t>Beatrix Vandermeer</t>
        </is>
      </c>
      <c r="F9839" s="11" t="n">
        <v>1955</v>
      </c>
      <c r="G9839" s="8" t="inlineStr">
        <is>
          <t>Bentley</t>
        </is>
      </c>
      <c r="H9839" s="8" t="inlineStr">
        <is>
          <t>Continental GT</t>
        </is>
      </c>
      <c r="I9839" s="8" t="inlineStr">
        <is>
          <t>UMV8DK9P14TDVDHAR</t>
        </is>
      </c>
      <c r="J9839" s="8" t="inlineStr">
        <is>
          <t>02 - Sports / GT</t>
        </is>
      </c>
      <c r="K9839" s="12" t="n">
        <v>585000</v>
      </c>
      <c r="L9839" s="8" t="inlineStr">
        <is>
          <t>Florida</t>
        </is>
      </c>
      <c r="M9839" s="13" t="n">
        <v>10187.83</v>
      </c>
      <c r="N9839" s="13" t="n">
        <v>7752.94</v>
      </c>
      <c r="O9839" s="8" t="n"/>
    </row>
    <row r="9840">
      <c r="A9840" s="8" t="inlineStr">
        <is>
          <t>CANON-202607-009721</t>
        </is>
      </c>
      <c r="B9840" s="9" t="inlineStr">
        <is>
          <t>2026-07</t>
        </is>
      </c>
      <c r="C9840" s="10" t="n">
        <v>46222</v>
      </c>
      <c r="D9840" s="9" t="inlineStr">
        <is>
          <t>Bound</t>
        </is>
      </c>
      <c r="E9840" s="8" t="inlineStr">
        <is>
          <t>Noor Larsson</t>
        </is>
      </c>
      <c r="F9840" s="11" t="n">
        <v>1991</v>
      </c>
      <c r="G9840" s="8" t="inlineStr">
        <is>
          <t>Bentley</t>
        </is>
      </c>
      <c r="H9840" s="8" t="inlineStr">
        <is>
          <t>4.5 Litre</t>
        </is>
      </c>
      <c r="I9840" s="8" t="inlineStr">
        <is>
          <t>1ABEX7G9R1HKEDYKN</t>
        </is>
      </c>
      <c r="J9840" s="8" t="inlineStr">
        <is>
          <t>06 - Vintage Pre-War (pre-1946)</t>
        </is>
      </c>
      <c r="K9840" s="12" t="n">
        <v>1950000</v>
      </c>
      <c r="L9840" s="8" t="inlineStr">
        <is>
          <t>California</t>
        </is>
      </c>
      <c r="M9840" s="13" t="n">
        <v>16887.74</v>
      </c>
      <c r="N9840" s="13" t="n">
        <v>12851.57</v>
      </c>
      <c r="O9840" s="8" t="n"/>
    </row>
    <row r="9841">
      <c r="A9841" s="8" t="inlineStr">
        <is>
          <t>CANON-202607-009722</t>
        </is>
      </c>
      <c r="B9841" s="9" t="inlineStr">
        <is>
          <t>2026-07</t>
        </is>
      </c>
      <c r="C9841" s="10" t="n">
        <v>46206</v>
      </c>
      <c r="D9841" s="9" t="inlineStr">
        <is>
          <t>Bound</t>
        </is>
      </c>
      <c r="E9841" s="8" t="inlineStr">
        <is>
          <t>Leopold Fairweather</t>
        </is>
      </c>
      <c r="F9841" s="11" t="n">
        <v>2000</v>
      </c>
      <c r="G9841" s="8" t="inlineStr">
        <is>
          <t>Bentley</t>
        </is>
      </c>
      <c r="H9841" s="8" t="inlineStr">
        <is>
          <t>Continental GT</t>
        </is>
      </c>
      <c r="I9841" s="8" t="inlineStr">
        <is>
          <t>77N95BRCTW0KSLXWM</t>
        </is>
      </c>
      <c r="J9841" s="8" t="inlineStr">
        <is>
          <t>02 - Sports / GT</t>
        </is>
      </c>
      <c r="K9841" s="12" t="n">
        <v>200000</v>
      </c>
      <c r="L9841" s="8" t="inlineStr">
        <is>
          <t>Massachusetts</t>
        </is>
      </c>
      <c r="M9841" s="13" t="n">
        <v>4339.62</v>
      </c>
      <c r="N9841" s="13" t="n">
        <v>3302.45</v>
      </c>
      <c r="O9841" s="8" t="n"/>
    </row>
    <row r="9842">
      <c r="A9842" s="8" t="inlineStr">
        <is>
          <t>CANON-202607-009725</t>
        </is>
      </c>
      <c r="B9842" s="9" t="inlineStr">
        <is>
          <t>2026-07</t>
        </is>
      </c>
      <c r="C9842" s="10" t="n">
        <v>46223</v>
      </c>
      <c r="D9842" s="9" t="inlineStr">
        <is>
          <t>Bound</t>
        </is>
      </c>
      <c r="E9842" s="8" t="inlineStr">
        <is>
          <t>Lorenzo Pennington</t>
        </is>
      </c>
      <c r="F9842" s="11" t="n">
        <v>2010</v>
      </c>
      <c r="G9842" s="8" t="inlineStr">
        <is>
          <t>Aston Martin</t>
        </is>
      </c>
      <c r="H9842" s="8" t="inlineStr">
        <is>
          <t>DB12</t>
        </is>
      </c>
      <c r="I9842" s="8" t="inlineStr">
        <is>
          <t>K8DW28UHEN8HFZWCS</t>
        </is>
      </c>
      <c r="J9842" s="8" t="inlineStr">
        <is>
          <t>02 - Sports / GT</t>
        </is>
      </c>
      <c r="K9842" s="12" t="n">
        <v>705000</v>
      </c>
      <c r="L9842" s="8" t="inlineStr">
        <is>
          <t>Colorado</t>
        </is>
      </c>
      <c r="M9842" s="13" t="n">
        <v>9510.85</v>
      </c>
      <c r="N9842" s="13" t="n">
        <v>7237.76</v>
      </c>
      <c r="O9842" s="8" t="n"/>
    </row>
    <row r="9843">
      <c r="A9843" s="8" t="inlineStr">
        <is>
          <t>CANON-202607-009726</t>
        </is>
      </c>
      <c r="B9843" s="9" t="inlineStr">
        <is>
          <t>2026-07</t>
        </is>
      </c>
      <c r="C9843" s="10" t="n">
        <v>46224</v>
      </c>
      <c r="D9843" s="9" t="inlineStr">
        <is>
          <t>Bound</t>
        </is>
      </c>
      <c r="E9843" s="8" t="inlineStr">
        <is>
          <t>Lorenzo Ashcombe</t>
        </is>
      </c>
      <c r="F9843" s="11" t="n">
        <v>1971</v>
      </c>
      <c r="G9843" s="8" t="inlineStr">
        <is>
          <t>Aston Martin</t>
        </is>
      </c>
      <c r="H9843" s="8" t="inlineStr">
        <is>
          <t>DB12</t>
        </is>
      </c>
      <c r="I9843" s="8" t="inlineStr">
        <is>
          <t>B31XENUWGLKRE9GMX</t>
        </is>
      </c>
      <c r="J9843" s="8" t="inlineStr">
        <is>
          <t>02 - Sports / GT</t>
        </is>
      </c>
      <c r="K9843" s="12" t="n">
        <v>535000</v>
      </c>
      <c r="L9843" s="8" t="inlineStr">
        <is>
          <t>Colorado</t>
        </is>
      </c>
      <c r="M9843" s="13" t="n">
        <v>7217.45</v>
      </c>
      <c r="N9843" s="13" t="n">
        <v>5492.48</v>
      </c>
      <c r="O9843" s="8" t="n"/>
    </row>
    <row r="9844">
      <c r="A9844" s="8" t="inlineStr">
        <is>
          <t>CANON-202607-009727</t>
        </is>
      </c>
      <c r="B9844" s="9" t="inlineStr">
        <is>
          <t>2026-07</t>
        </is>
      </c>
      <c r="C9844" s="10" t="n">
        <v>46209</v>
      </c>
      <c r="D9844" s="9" t="inlineStr">
        <is>
          <t>Bound</t>
        </is>
      </c>
      <c r="E9844" s="8" t="inlineStr">
        <is>
          <t>Aurelio Rourke</t>
        </is>
      </c>
      <c r="F9844" s="11" t="n">
        <v>1972</v>
      </c>
      <c r="G9844" s="8" t="inlineStr">
        <is>
          <t>Porsche</t>
        </is>
      </c>
      <c r="H9844" s="8" t="inlineStr">
        <is>
          <t>911 Turbo S</t>
        </is>
      </c>
      <c r="I9844" s="8" t="inlineStr">
        <is>
          <t>96RZE19NFCJ1BU1BK</t>
        </is>
      </c>
      <c r="J9844" s="8" t="inlineStr">
        <is>
          <t>02 - Sports / GT</t>
        </is>
      </c>
      <c r="K9844" s="12" t="n">
        <v>870000</v>
      </c>
      <c r="L9844" s="8" t="inlineStr">
        <is>
          <t>Indiana</t>
        </is>
      </c>
      <c r="M9844" s="13" t="n">
        <v>13123.87</v>
      </c>
      <c r="N9844" s="13" t="n">
        <v>9987.27</v>
      </c>
      <c r="O9844" s="8" t="n"/>
    </row>
    <row r="9845">
      <c r="A9845" s="8" t="inlineStr">
        <is>
          <t>CANON-202607-009728</t>
        </is>
      </c>
      <c r="B9845" s="9" t="inlineStr">
        <is>
          <t>2026-07</t>
        </is>
      </c>
      <c r="C9845" s="10" t="n">
        <v>46226</v>
      </c>
      <c r="D9845" s="9" t="inlineStr">
        <is>
          <t>Bound</t>
        </is>
      </c>
      <c r="E9845" s="8" t="inlineStr">
        <is>
          <t>Emiliano Ashcombe</t>
        </is>
      </c>
      <c r="F9845" s="11" t="n">
        <v>1972</v>
      </c>
      <c r="G9845" s="8" t="inlineStr">
        <is>
          <t>Bentley</t>
        </is>
      </c>
      <c r="H9845" s="8" t="inlineStr">
        <is>
          <t>Continental GT</t>
        </is>
      </c>
      <c r="I9845" s="8" t="inlineStr">
        <is>
          <t>9CM278D5847H8RSPD</t>
        </is>
      </c>
      <c r="J9845" s="8" t="inlineStr">
        <is>
          <t>02 - Sports / GT</t>
        </is>
      </c>
      <c r="K9845" s="12" t="n">
        <v>400000</v>
      </c>
      <c r="L9845" s="8" t="inlineStr">
        <is>
          <t>Connecticut</t>
        </is>
      </c>
      <c r="M9845" s="13" t="n">
        <v>6339.62</v>
      </c>
      <c r="N9845" s="13" t="n">
        <v>4824.45</v>
      </c>
      <c r="O9845" s="8" t="n"/>
    </row>
    <row r="9846">
      <c r="A9846" s="8" t="inlineStr">
        <is>
          <t>CANON-202607-009729</t>
        </is>
      </c>
      <c r="B9846" s="9" t="inlineStr">
        <is>
          <t>2026-07</t>
        </is>
      </c>
      <c r="C9846" s="10" t="n">
        <v>46234</v>
      </c>
      <c r="D9846" s="9" t="inlineStr">
        <is>
          <t>Bound</t>
        </is>
      </c>
      <c r="E9846" s="8" t="inlineStr">
        <is>
          <t>Fenwick Harrington</t>
        </is>
      </c>
      <c r="F9846" s="11" t="n">
        <v>2022</v>
      </c>
      <c r="G9846" s="8" t="inlineStr">
        <is>
          <t>Aston Martin</t>
        </is>
      </c>
      <c r="H9846" s="8" t="inlineStr">
        <is>
          <t>DB12</t>
        </is>
      </c>
      <c r="I9846" s="8" t="inlineStr">
        <is>
          <t>SDM7H0RC5YA4MPYGD</t>
        </is>
      </c>
      <c r="J9846" s="8" t="inlineStr">
        <is>
          <t>02 - Sports / GT</t>
        </is>
      </c>
      <c r="K9846" s="12" t="n">
        <v>175000</v>
      </c>
      <c r="L9846" s="8" t="inlineStr">
        <is>
          <t>Nebraska</t>
        </is>
      </c>
      <c r="M9846" s="13" t="n">
        <v>3949.06</v>
      </c>
      <c r="N9846" s="13" t="n">
        <v>3005.23</v>
      </c>
      <c r="O9846" s="8" t="n"/>
    </row>
    <row r="9847">
      <c r="A9847" s="8" t="inlineStr">
        <is>
          <t>CANON-202607-009731</t>
        </is>
      </c>
      <c r="B9847" s="9" t="inlineStr">
        <is>
          <t>2026-07</t>
        </is>
      </c>
      <c r="C9847" s="10" t="n">
        <v>46216</v>
      </c>
      <c r="D9847" s="9" t="inlineStr">
        <is>
          <t>Bound</t>
        </is>
      </c>
      <c r="E9847" s="8" t="inlineStr">
        <is>
          <t>Fenwick Merriweather</t>
        </is>
      </c>
      <c r="F9847" s="11" t="n">
        <v>2019</v>
      </c>
      <c r="G9847" s="8" t="inlineStr">
        <is>
          <t>Bentley</t>
        </is>
      </c>
      <c r="H9847" s="8" t="inlineStr">
        <is>
          <t>Continental GT</t>
        </is>
      </c>
      <c r="I9847" s="8" t="inlineStr">
        <is>
          <t>JXXSCZ9F5UNF6KT8Z</t>
        </is>
      </c>
      <c r="J9847" s="8" t="inlineStr">
        <is>
          <t>02 - Sports / GT</t>
        </is>
      </c>
      <c r="K9847" s="12" t="n">
        <v>300000</v>
      </c>
      <c r="L9847" s="8" t="inlineStr">
        <is>
          <t>Virginia</t>
        </is>
      </c>
      <c r="M9847" s="13" t="n">
        <v>4627.36</v>
      </c>
      <c r="N9847" s="13" t="n">
        <v>3521.42</v>
      </c>
      <c r="O9847" s="8" t="n"/>
    </row>
    <row r="9848">
      <c r="A9848" s="8" t="inlineStr">
        <is>
          <t>CANON-202607-009732</t>
        </is>
      </c>
      <c r="B9848" s="9" t="inlineStr">
        <is>
          <t>2026-07</t>
        </is>
      </c>
      <c r="C9848" s="10" t="n">
        <v>46218</v>
      </c>
      <c r="D9848" s="9" t="inlineStr">
        <is>
          <t>Bound</t>
        </is>
      </c>
      <c r="E9848" s="8" t="inlineStr">
        <is>
          <t>Ottilie Castellanos</t>
        </is>
      </c>
      <c r="F9848" s="11" t="n">
        <v>1980</v>
      </c>
      <c r="G9848" s="8" t="inlineStr">
        <is>
          <t>Ferrari</t>
        </is>
      </c>
      <c r="H9848" s="8" t="inlineStr">
        <is>
          <t>SF90 Stradale</t>
        </is>
      </c>
      <c r="I9848" s="8" t="inlineStr">
        <is>
          <t>AT7KWKP4RZPAHW4Y2</t>
        </is>
      </c>
      <c r="J9848" s="8" t="inlineStr">
        <is>
          <t>03 - Supercar</t>
        </is>
      </c>
      <c r="K9848" s="12" t="n">
        <v>1400000</v>
      </c>
      <c r="L9848" s="8" t="inlineStr">
        <is>
          <t>Texas</t>
        </is>
      </c>
      <c r="M9848" s="13" t="n">
        <v>24301.89</v>
      </c>
      <c r="N9848" s="13" t="n">
        <v>18493.74</v>
      </c>
      <c r="O9848" s="8" t="n"/>
    </row>
    <row r="9849">
      <c r="A9849" s="8" t="inlineStr">
        <is>
          <t>CANON-202607-009733</t>
        </is>
      </c>
      <c r="B9849" s="9" t="inlineStr">
        <is>
          <t>2026-07</t>
        </is>
      </c>
      <c r="C9849" s="10" t="n">
        <v>46217</v>
      </c>
      <c r="D9849" s="9" t="inlineStr">
        <is>
          <t>Bound</t>
        </is>
      </c>
      <c r="E9849" s="8" t="inlineStr">
        <is>
          <t>Horace Kingsford</t>
        </is>
      </c>
      <c r="F9849" s="11" t="n">
        <v>1985</v>
      </c>
      <c r="G9849" s="8" t="inlineStr">
        <is>
          <t>Bentley</t>
        </is>
      </c>
      <c r="H9849" s="8" t="inlineStr">
        <is>
          <t>4.5 Litre</t>
        </is>
      </c>
      <c r="I9849" s="8" t="inlineStr">
        <is>
          <t>63T2UC7K37ZS4UENX</t>
        </is>
      </c>
      <c r="J9849" s="8" t="inlineStr">
        <is>
          <t>06 - Vintage Pre-War (pre-1946)</t>
        </is>
      </c>
      <c r="K9849" s="12" t="n">
        <v>1060000</v>
      </c>
      <c r="L9849" s="8" t="inlineStr">
        <is>
          <t>Vermont</t>
        </is>
      </c>
      <c r="M9849" s="13" t="n">
        <v>8296</v>
      </c>
      <c r="N9849" s="13" t="n">
        <v>6313.26</v>
      </c>
      <c r="O9849" s="8" t="n"/>
    </row>
    <row r="9850">
      <c r="A9850" s="8" t="inlineStr">
        <is>
          <t>CANON-202607-009734</t>
        </is>
      </c>
      <c r="B9850" s="9" t="inlineStr">
        <is>
          <t>2026-07</t>
        </is>
      </c>
      <c r="C9850" s="10" t="n">
        <v>46224</v>
      </c>
      <c r="D9850" s="9" t="inlineStr">
        <is>
          <t>Bound</t>
        </is>
      </c>
      <c r="E9850" s="8" t="inlineStr">
        <is>
          <t>Beatrix Thistlewood</t>
        </is>
      </c>
      <c r="F9850" s="11" t="n">
        <v>2004</v>
      </c>
      <c r="G9850" s="8" t="inlineStr">
        <is>
          <t>Ferrari</t>
        </is>
      </c>
      <c r="H9850" s="8" t="inlineStr">
        <is>
          <t>296 GTB</t>
        </is>
      </c>
      <c r="I9850" s="8" t="inlineStr">
        <is>
          <t>728L4V0UMZNTP754U</t>
        </is>
      </c>
      <c r="J9850" s="8" t="inlineStr">
        <is>
          <t>03 - Supercar</t>
        </is>
      </c>
      <c r="K9850" s="12" t="n">
        <v>360000</v>
      </c>
      <c r="L9850" s="8" t="inlineStr">
        <is>
          <t>Oregon</t>
        </is>
      </c>
      <c r="M9850" s="13" t="n">
        <v>8826.790000000001</v>
      </c>
      <c r="N9850" s="13" t="n">
        <v>6717.19</v>
      </c>
      <c r="O9850" s="8" t="n"/>
    </row>
    <row r="9851">
      <c r="A9851" s="8" t="inlineStr">
        <is>
          <t>CANON-202607-009735</t>
        </is>
      </c>
      <c r="B9851" s="9" t="inlineStr">
        <is>
          <t>2026-07</t>
        </is>
      </c>
      <c r="C9851" s="10" t="n">
        <v>46230</v>
      </c>
      <c r="D9851" s="9" t="inlineStr">
        <is>
          <t>Bound</t>
        </is>
      </c>
      <c r="E9851" s="8" t="inlineStr">
        <is>
          <t>Wilhelmina Vandermeer</t>
        </is>
      </c>
      <c r="F9851" s="11" t="n">
        <v>2021</v>
      </c>
      <c r="G9851" s="8" t="inlineStr">
        <is>
          <t>Jaguar</t>
        </is>
      </c>
      <c r="H9851" s="8" t="inlineStr">
        <is>
          <t>E-Type Series 1</t>
        </is>
      </c>
      <c r="I9851" s="8" t="inlineStr">
        <is>
          <t>96AF8AAB965GFS8WP</t>
        </is>
      </c>
      <c r="J9851" s="8" t="inlineStr">
        <is>
          <t>07 - Post-War Classic (1946-1972)</t>
        </is>
      </c>
      <c r="K9851" s="12" t="n">
        <v>935000</v>
      </c>
      <c r="L9851" s="8" t="inlineStr">
        <is>
          <t>Connecticut</t>
        </is>
      </c>
      <c r="M9851" s="13" t="n">
        <v>8496.15</v>
      </c>
      <c r="N9851" s="13" t="n">
        <v>6465.57</v>
      </c>
      <c r="O9851" s="8" t="n"/>
    </row>
    <row r="9852">
      <c r="A9852" s="8" t="inlineStr">
        <is>
          <t>CANON-202607-009736</t>
        </is>
      </c>
      <c r="B9852" s="9" t="inlineStr">
        <is>
          <t>2026-07</t>
        </is>
      </c>
      <c r="C9852" s="10" t="n">
        <v>46226</v>
      </c>
      <c r="D9852" s="9" t="inlineStr">
        <is>
          <t>Bound</t>
        </is>
      </c>
      <c r="E9852" s="8" t="inlineStr">
        <is>
          <t>Leopold Merriweather</t>
        </is>
      </c>
      <c r="F9852" s="11" t="n">
        <v>1993</v>
      </c>
      <c r="G9852" s="8" t="inlineStr">
        <is>
          <t>Ferrari</t>
        </is>
      </c>
      <c r="H9852" s="8" t="inlineStr">
        <is>
          <t>296 GTB</t>
        </is>
      </c>
      <c r="I9852" s="8" t="inlineStr">
        <is>
          <t>UFT27ASRY73544V2M</t>
        </is>
      </c>
      <c r="J9852" s="8" t="inlineStr">
        <is>
          <t>03 - Supercar</t>
        </is>
      </c>
      <c r="K9852" s="12" t="n">
        <v>275000</v>
      </c>
      <c r="L9852" s="8" t="inlineStr">
        <is>
          <t>New Jersey</t>
        </is>
      </c>
      <c r="M9852" s="13" t="n">
        <v>5429.95</v>
      </c>
      <c r="N9852" s="13" t="n">
        <v>4132.19</v>
      </c>
      <c r="O9852" s="8" t="n"/>
    </row>
    <row r="9853">
      <c r="A9853" s="8" t="inlineStr">
        <is>
          <t>CANON-202607-009737</t>
        </is>
      </c>
      <c r="B9853" s="9" t="inlineStr">
        <is>
          <t>2026-07</t>
        </is>
      </c>
      <c r="C9853" s="10" t="n">
        <v>46215</v>
      </c>
      <c r="D9853" s="9" t="inlineStr">
        <is>
          <t>Bound</t>
        </is>
      </c>
      <c r="E9853" s="8" t="inlineStr">
        <is>
          <t>Sunniva Okonkwo</t>
        </is>
      </c>
      <c r="F9853" s="11" t="n">
        <v>2019</v>
      </c>
      <c r="G9853" s="8" t="inlineStr">
        <is>
          <t>BMW</t>
        </is>
      </c>
      <c r="H9853" s="8" t="inlineStr">
        <is>
          <t>M8 Competition</t>
        </is>
      </c>
      <c r="I9853" s="8" t="inlineStr">
        <is>
          <t>YP6XW3X8SMBEUNSWZ</t>
        </is>
      </c>
      <c r="J9853" s="8" t="inlineStr">
        <is>
          <t>02 - Sports / GT</t>
        </is>
      </c>
      <c r="K9853" s="12" t="n">
        <v>865000</v>
      </c>
      <c r="L9853" s="8" t="inlineStr">
        <is>
          <t>Minnesota</t>
        </is>
      </c>
      <c r="M9853" s="13" t="n">
        <v>14003.21</v>
      </c>
      <c r="N9853" s="13" t="n">
        <v>10656.44</v>
      </c>
      <c r="O9853" s="8" t="n"/>
    </row>
    <row r="9854">
      <c r="A9854" s="8" t="inlineStr">
        <is>
          <t>CANON-202607-009738</t>
        </is>
      </c>
      <c r="B9854" s="9" t="inlineStr">
        <is>
          <t>2026-07</t>
        </is>
      </c>
      <c r="C9854" s="10" t="n">
        <v>46212</v>
      </c>
      <c r="D9854" s="9" t="inlineStr">
        <is>
          <t>Bound</t>
        </is>
      </c>
      <c r="E9854" s="8" t="inlineStr">
        <is>
          <t>Delphine Chattopadhyay</t>
        </is>
      </c>
      <c r="F9854" s="11" t="n">
        <v>1995</v>
      </c>
      <c r="G9854" s="8" t="inlineStr">
        <is>
          <t>Mercedes-Benz</t>
        </is>
      </c>
      <c r="H9854" s="8" t="inlineStr">
        <is>
          <t>AMG GT</t>
        </is>
      </c>
      <c r="I9854" s="8" t="inlineStr">
        <is>
          <t>YTMU50ZGF1YR85KXP</t>
        </is>
      </c>
      <c r="J9854" s="8" t="inlineStr">
        <is>
          <t>02 - Sports / GT</t>
        </is>
      </c>
      <c r="K9854" s="12" t="n">
        <v>455000</v>
      </c>
      <c r="L9854" s="8" t="inlineStr">
        <is>
          <t>Wyoming</t>
        </is>
      </c>
      <c r="M9854" s="13" t="n">
        <v>6889.39</v>
      </c>
      <c r="N9854" s="13" t="n">
        <v>5242.83</v>
      </c>
      <c r="O9854" s="8" t="n"/>
    </row>
    <row r="9855">
      <c r="A9855" s="8" t="inlineStr">
        <is>
          <t>CANON-202607-009739</t>
        </is>
      </c>
      <c r="B9855" s="9" t="inlineStr">
        <is>
          <t>2026-07</t>
        </is>
      </c>
      <c r="C9855" s="10" t="n">
        <v>46219</v>
      </c>
      <c r="D9855" s="9" t="inlineStr">
        <is>
          <t>Bound</t>
        </is>
      </c>
      <c r="E9855" s="8" t="inlineStr">
        <is>
          <t>Lorenzo Merriweather</t>
        </is>
      </c>
      <c r="F9855" s="11" t="n">
        <v>2022</v>
      </c>
      <c r="G9855" s="8" t="inlineStr">
        <is>
          <t>Porsche</t>
        </is>
      </c>
      <c r="H9855" s="8" t="inlineStr">
        <is>
          <t>911 Turbo S</t>
        </is>
      </c>
      <c r="I9855" s="8" t="inlineStr">
        <is>
          <t>H6YJRDSNP4VNVXZUR</t>
        </is>
      </c>
      <c r="J9855" s="8" t="inlineStr">
        <is>
          <t>02 - Sports / GT</t>
        </is>
      </c>
      <c r="K9855" s="12" t="n">
        <v>345000</v>
      </c>
      <c r="L9855" s="8" t="inlineStr">
        <is>
          <t>Colorado</t>
        </is>
      </c>
      <c r="M9855" s="13" t="n">
        <v>5370.28</v>
      </c>
      <c r="N9855" s="13" t="n">
        <v>4086.78</v>
      </c>
      <c r="O9855" s="8" t="n"/>
    </row>
    <row r="9856">
      <c r="A9856" s="8" t="inlineStr">
        <is>
          <t>CANON-202607-009740</t>
        </is>
      </c>
      <c r="B9856" s="9" t="inlineStr">
        <is>
          <t>2026-07</t>
        </is>
      </c>
      <c r="C9856" s="10" t="n">
        <v>46215</v>
      </c>
      <c r="D9856" s="9" t="inlineStr">
        <is>
          <t>Bound</t>
        </is>
      </c>
      <c r="E9856" s="8" t="inlineStr">
        <is>
          <t>Everett Merriweather</t>
        </is>
      </c>
      <c r="F9856" s="11" t="n">
        <v>1988</v>
      </c>
      <c r="G9856" s="8" t="inlineStr">
        <is>
          <t>Jaguar</t>
        </is>
      </c>
      <c r="H9856" s="8" t="inlineStr">
        <is>
          <t>E-Type Series 1</t>
        </is>
      </c>
      <c r="I9856" s="8" t="inlineStr">
        <is>
          <t>WTW05RK7LPGSUZ1M9</t>
        </is>
      </c>
      <c r="J9856" s="8" t="inlineStr">
        <is>
          <t>07 - Post-War Classic (1946-1972)</t>
        </is>
      </c>
      <c r="K9856" s="12" t="n">
        <v>820000</v>
      </c>
      <c r="L9856" s="8" t="inlineStr">
        <is>
          <t>Oklahoma</t>
        </is>
      </c>
      <c r="M9856" s="13" t="n">
        <v>8382.57</v>
      </c>
      <c r="N9856" s="13" t="n">
        <v>6379.14</v>
      </c>
      <c r="O9856" s="8" t="n"/>
    </row>
    <row r="9857">
      <c r="A9857" s="8" t="inlineStr">
        <is>
          <t>CANON-202607-009741</t>
        </is>
      </c>
      <c r="B9857" s="9" t="inlineStr">
        <is>
          <t>2026-07</t>
        </is>
      </c>
      <c r="C9857" s="10" t="n">
        <v>46231</v>
      </c>
      <c r="D9857" s="9" t="inlineStr">
        <is>
          <t>Bound</t>
        </is>
      </c>
      <c r="E9857" s="8" t="inlineStr">
        <is>
          <t>Horace Vasquez</t>
        </is>
      </c>
      <c r="F9857" s="11" t="n">
        <v>1985</v>
      </c>
      <c r="G9857" s="8" t="inlineStr">
        <is>
          <t>Mercedes-Benz</t>
        </is>
      </c>
      <c r="H9857" s="8" t="inlineStr">
        <is>
          <t>280SL Pagoda</t>
        </is>
      </c>
      <c r="I9857" s="8" t="inlineStr">
        <is>
          <t>B16K6ZJ9WMSRXFG7L</t>
        </is>
      </c>
      <c r="J9857" s="8" t="inlineStr">
        <is>
          <t>07 - Post-War Classic (1946-1972)</t>
        </is>
      </c>
      <c r="K9857" s="12" t="n">
        <v>725000</v>
      </c>
      <c r="L9857" s="8" t="inlineStr">
        <is>
          <t>Maine</t>
        </is>
      </c>
      <c r="M9857" s="13" t="n">
        <v>6352.64</v>
      </c>
      <c r="N9857" s="13" t="n">
        <v>4834.36</v>
      </c>
      <c r="O9857" s="8" t="n"/>
    </row>
    <row r="9858">
      <c r="A9858" s="8" t="inlineStr">
        <is>
          <t>CANON-202607-009742</t>
        </is>
      </c>
      <c r="B9858" s="9" t="inlineStr">
        <is>
          <t>2026-07</t>
        </is>
      </c>
      <c r="C9858" s="10" t="n">
        <v>46230</v>
      </c>
      <c r="D9858" s="9" t="inlineStr">
        <is>
          <t>Bound</t>
        </is>
      </c>
      <c r="E9858" s="8" t="inlineStr">
        <is>
          <t>Aurelio Vasquez</t>
        </is>
      </c>
      <c r="F9858" s="11" t="n">
        <v>1986</v>
      </c>
      <c r="G9858" s="8" t="inlineStr">
        <is>
          <t>Porsche</t>
        </is>
      </c>
      <c r="H9858" s="8" t="inlineStr">
        <is>
          <t>911 Turbo S</t>
        </is>
      </c>
      <c r="I9858" s="8" t="inlineStr">
        <is>
          <t>D9ER6EX49UX0TMEUZ</t>
        </is>
      </c>
      <c r="J9858" s="8" t="inlineStr">
        <is>
          <t>02 - Sports / GT</t>
        </is>
      </c>
      <c r="K9858" s="12" t="n">
        <v>590000</v>
      </c>
      <c r="L9858" s="8" t="inlineStr">
        <is>
          <t>Michigan</t>
        </is>
      </c>
      <c r="M9858" s="13" t="n">
        <v>11215.57</v>
      </c>
      <c r="N9858" s="13" t="n">
        <v>8535.049999999999</v>
      </c>
      <c r="O9858" s="8" t="n"/>
    </row>
    <row r="9859">
      <c r="A9859" s="8" t="inlineStr">
        <is>
          <t>CANON-202607-009743</t>
        </is>
      </c>
      <c r="B9859" s="9" t="inlineStr">
        <is>
          <t>2026-07</t>
        </is>
      </c>
      <c r="C9859" s="10" t="n">
        <v>46220</v>
      </c>
      <c r="D9859" s="9" t="inlineStr">
        <is>
          <t>Bound</t>
        </is>
      </c>
      <c r="E9859" s="8" t="inlineStr">
        <is>
          <t>Fenwick Castellanos</t>
        </is>
      </c>
      <c r="F9859" s="11" t="n">
        <v>2007</v>
      </c>
      <c r="G9859" s="8" t="inlineStr">
        <is>
          <t>Ferrari</t>
        </is>
      </c>
      <c r="H9859" s="8" t="inlineStr">
        <is>
          <t>296 GTB</t>
        </is>
      </c>
      <c r="I9859" s="8" t="inlineStr">
        <is>
          <t>5B4S1ZPMA1VHBZUEL</t>
        </is>
      </c>
      <c r="J9859" s="8" t="inlineStr">
        <is>
          <t>03 - Supercar</t>
        </is>
      </c>
      <c r="K9859" s="12" t="n">
        <v>380000</v>
      </c>
      <c r="L9859" s="8" t="inlineStr">
        <is>
          <t>Georgia</t>
        </is>
      </c>
      <c r="M9859" s="13" t="n">
        <v>9234.719999999999</v>
      </c>
      <c r="N9859" s="13" t="n">
        <v>7027.62</v>
      </c>
      <c r="O9859" s="8" t="n"/>
    </row>
    <row r="9860">
      <c r="A9860" s="8" t="inlineStr">
        <is>
          <t>CANON-202607-009744</t>
        </is>
      </c>
      <c r="B9860" s="9" t="inlineStr">
        <is>
          <t>2026-07</t>
        </is>
      </c>
      <c r="C9860" s="10" t="n">
        <v>46211</v>
      </c>
      <c r="D9860" s="9" t="inlineStr">
        <is>
          <t>Bound</t>
        </is>
      </c>
      <c r="E9860" s="8" t="inlineStr">
        <is>
          <t>Horace Montoya</t>
        </is>
      </c>
      <c r="F9860" s="11" t="n">
        <v>2014</v>
      </c>
      <c r="G9860" s="8" t="inlineStr">
        <is>
          <t>McLaren</t>
        </is>
      </c>
      <c r="H9860" s="8" t="inlineStr">
        <is>
          <t>750S</t>
        </is>
      </c>
      <c r="I9860" s="8" t="inlineStr">
        <is>
          <t>ULVVN5A1VFBMWGWCR</t>
        </is>
      </c>
      <c r="J9860" s="8" t="inlineStr">
        <is>
          <t>03 - Supercar</t>
        </is>
      </c>
      <c r="K9860" s="12" t="n">
        <v>660000</v>
      </c>
      <c r="L9860" s="8" t="inlineStr">
        <is>
          <t>Delaware</t>
        </is>
      </c>
      <c r="M9860" s="13" t="n">
        <v>14787.74</v>
      </c>
      <c r="N9860" s="13" t="n">
        <v>11253.47</v>
      </c>
      <c r="O9860" s="8" t="n"/>
    </row>
    <row r="9861">
      <c r="A9861" s="8" t="inlineStr">
        <is>
          <t>CANON-202607-009745</t>
        </is>
      </c>
      <c r="B9861" s="9" t="inlineStr">
        <is>
          <t>2026-07</t>
        </is>
      </c>
      <c r="C9861" s="10" t="n">
        <v>46234</v>
      </c>
      <c r="D9861" s="9" t="inlineStr">
        <is>
          <t>Bound</t>
        </is>
      </c>
      <c r="E9861" s="8" t="inlineStr">
        <is>
          <t>Thaddeus Kingsford</t>
        </is>
      </c>
      <c r="F9861" s="11" t="n">
        <v>1989</v>
      </c>
      <c r="G9861" s="8" t="inlineStr">
        <is>
          <t>Icon</t>
        </is>
      </c>
      <c r="H9861" s="8" t="inlineStr">
        <is>
          <t>Derelict</t>
        </is>
      </c>
      <c r="I9861" s="8" t="inlineStr">
        <is>
          <t>BZWH1PH8PHE1H6YHY</t>
        </is>
      </c>
      <c r="J9861" s="8" t="inlineStr">
        <is>
          <t>11 - Restomod / Coachbuilt / Bespoke</t>
        </is>
      </c>
      <c r="K9861" s="12" t="n">
        <v>725000</v>
      </c>
      <c r="L9861" s="8" t="inlineStr">
        <is>
          <t>Utah</t>
        </is>
      </c>
      <c r="M9861" s="13" t="n">
        <v>14404.25</v>
      </c>
      <c r="N9861" s="13" t="n">
        <v>10961.63</v>
      </c>
      <c r="O9861" s="8" t="n"/>
    </row>
    <row r="9862">
      <c r="A9862" s="8" t="inlineStr">
        <is>
          <t>CANON-202607-009746</t>
        </is>
      </c>
      <c r="B9862" s="9" t="inlineStr">
        <is>
          <t>2026-07</t>
        </is>
      </c>
      <c r="C9862" s="10" t="n">
        <v>46206</v>
      </c>
      <c r="D9862" s="9" t="inlineStr">
        <is>
          <t>Bound</t>
        </is>
      </c>
      <c r="E9862" s="8" t="inlineStr">
        <is>
          <t>Sunniva Pennington</t>
        </is>
      </c>
      <c r="F9862" s="11" t="n">
        <v>2004</v>
      </c>
      <c r="G9862" s="8" t="inlineStr">
        <is>
          <t>Ferrari</t>
        </is>
      </c>
      <c r="H9862" s="8" t="inlineStr">
        <is>
          <t>296 GTB</t>
        </is>
      </c>
      <c r="I9862" s="8" t="inlineStr">
        <is>
          <t>1CB7D89FNGGD1KX3Y</t>
        </is>
      </c>
      <c r="J9862" s="8" t="inlineStr">
        <is>
          <t>03 - Supercar</t>
        </is>
      </c>
      <c r="K9862" s="12" t="n">
        <v>1155000</v>
      </c>
      <c r="L9862" s="8" t="inlineStr">
        <is>
          <t>Kansas</t>
        </is>
      </c>
      <c r="M9862" s="13" t="n">
        <v>16910.94</v>
      </c>
      <c r="N9862" s="13" t="n">
        <v>12869.23</v>
      </c>
      <c r="O9862" s="8" t="n"/>
    </row>
    <row r="9863">
      <c r="A9863" s="8" t="inlineStr">
        <is>
          <t>CANON-202607-009747</t>
        </is>
      </c>
      <c r="B9863" s="9" t="inlineStr">
        <is>
          <t>2026-07</t>
        </is>
      </c>
      <c r="C9863" s="10" t="n">
        <v>46223</v>
      </c>
      <c r="D9863" s="9" t="inlineStr">
        <is>
          <t>Bound</t>
        </is>
      </c>
      <c r="E9863" s="8" t="inlineStr">
        <is>
          <t>Sunniva Underwood</t>
        </is>
      </c>
      <c r="F9863" s="11" t="n">
        <v>1981</v>
      </c>
      <c r="G9863" s="8" t="inlineStr">
        <is>
          <t>Aston Martin</t>
        </is>
      </c>
      <c r="H9863" s="8" t="inlineStr">
        <is>
          <t>DB5</t>
        </is>
      </c>
      <c r="I9863" s="8" t="inlineStr">
        <is>
          <t>PN2N8THTHCZ8601A7</t>
        </is>
      </c>
      <c r="J9863" s="8" t="inlineStr">
        <is>
          <t>07 - Post-War Classic (1946-1972)</t>
        </is>
      </c>
      <c r="K9863" s="12" t="n">
        <v>340000</v>
      </c>
      <c r="L9863" s="8" t="inlineStr">
        <is>
          <t>Colorado</t>
        </is>
      </c>
      <c r="M9863" s="13" t="n">
        <v>3387.17</v>
      </c>
      <c r="N9863" s="13" t="n">
        <v>2577.64</v>
      </c>
      <c r="O9863" s="8" t="n"/>
    </row>
    <row r="9864">
      <c r="A9864" s="8" t="inlineStr">
        <is>
          <t>CANON-202607-009748</t>
        </is>
      </c>
      <c r="B9864" s="9" t="inlineStr">
        <is>
          <t>2026-07</t>
        </is>
      </c>
      <c r="C9864" s="10" t="n">
        <v>46232</v>
      </c>
      <c r="D9864" s="9" t="inlineStr">
        <is>
          <t>Bound</t>
        </is>
      </c>
      <c r="E9864" s="8" t="inlineStr">
        <is>
          <t>Cassius Harrington</t>
        </is>
      </c>
      <c r="F9864" s="11" t="n">
        <v>1956</v>
      </c>
      <c r="G9864" s="8" t="inlineStr">
        <is>
          <t>Ferrari</t>
        </is>
      </c>
      <c r="H9864" s="8" t="inlineStr">
        <is>
          <t>275 GTB/4</t>
        </is>
      </c>
      <c r="I9864" s="8" t="inlineStr">
        <is>
          <t>EXMB9R3HR1TXTPBT6</t>
        </is>
      </c>
      <c r="J9864" s="8" t="inlineStr">
        <is>
          <t>07 - Post-War Classic (1946-1972)</t>
        </is>
      </c>
      <c r="K9864" s="12" t="n">
        <v>515000</v>
      </c>
      <c r="L9864" s="8" t="inlineStr">
        <is>
          <t>Rhode Island</t>
        </is>
      </c>
      <c r="M9864" s="13" t="n">
        <v>5724.27</v>
      </c>
      <c r="N9864" s="13" t="n">
        <v>4356.17</v>
      </c>
      <c r="O9864" s="8" t="n"/>
    </row>
    <row r="9865">
      <c r="A9865" s="8" t="inlineStr">
        <is>
          <t>CANON-202607-009749</t>
        </is>
      </c>
      <c r="B9865" s="9" t="inlineStr">
        <is>
          <t>2026-07</t>
        </is>
      </c>
      <c r="C9865" s="10" t="n">
        <v>46228</v>
      </c>
      <c r="D9865" s="9" t="inlineStr">
        <is>
          <t>Bound</t>
        </is>
      </c>
      <c r="E9865" s="8" t="inlineStr">
        <is>
          <t>Ramona Farkas</t>
        </is>
      </c>
      <c r="F9865" s="11" t="n">
        <v>1992</v>
      </c>
      <c r="G9865" s="8" t="inlineStr">
        <is>
          <t>Singer</t>
        </is>
      </c>
      <c r="H9865" s="8" t="inlineStr">
        <is>
          <t>911 Reimagined</t>
        </is>
      </c>
      <c r="I9865" s="8" t="inlineStr">
        <is>
          <t>8WVC6BVAHZXHKHUU8</t>
        </is>
      </c>
      <c r="J9865" s="8" t="inlineStr">
        <is>
          <t>11 - Restomod / Coachbuilt / Bespoke</t>
        </is>
      </c>
      <c r="K9865" s="12" t="n">
        <v>550000</v>
      </c>
      <c r="L9865" s="8" t="inlineStr">
        <is>
          <t>Missouri</t>
        </is>
      </c>
      <c r="M9865" s="13" t="n">
        <v>8580</v>
      </c>
      <c r="N9865" s="13" t="n">
        <v>6529.38</v>
      </c>
      <c r="O9865" s="8" t="n"/>
    </row>
    <row r="9866">
      <c r="A9866" s="8" t="inlineStr">
        <is>
          <t>CANON-202607-009750</t>
        </is>
      </c>
      <c r="B9866" s="9" t="inlineStr">
        <is>
          <t>2026-07</t>
        </is>
      </c>
      <c r="C9866" s="10" t="n">
        <v>46227</v>
      </c>
      <c r="D9866" s="9" t="inlineStr">
        <is>
          <t>Bound</t>
        </is>
      </c>
      <c r="E9866" s="8" t="inlineStr">
        <is>
          <t>Desmond Delacroix</t>
        </is>
      </c>
      <c r="F9866" s="11" t="n">
        <v>2022</v>
      </c>
      <c r="G9866" s="8" t="inlineStr">
        <is>
          <t>Bentley</t>
        </is>
      </c>
      <c r="H9866" s="8" t="inlineStr">
        <is>
          <t>Continental GT</t>
        </is>
      </c>
      <c r="I9866" s="8" t="inlineStr">
        <is>
          <t>Y531GN631ZLJAPBGG</t>
        </is>
      </c>
      <c r="J9866" s="8" t="inlineStr">
        <is>
          <t>02 - Sports / GT</t>
        </is>
      </c>
      <c r="K9866" s="12" t="n">
        <v>695000</v>
      </c>
      <c r="L9866" s="8" t="inlineStr">
        <is>
          <t>Massachusetts</t>
        </is>
      </c>
      <c r="M9866" s="13" t="n">
        <v>10654.48</v>
      </c>
      <c r="N9866" s="13" t="n">
        <v>8108.06</v>
      </c>
      <c r="O9866" s="8" t="n"/>
    </row>
    <row r="9867">
      <c r="A9867" s="8" t="inlineStr">
        <is>
          <t>CANON-202607-009752</t>
        </is>
      </c>
      <c r="B9867" s="9" t="inlineStr">
        <is>
          <t>2026-07</t>
        </is>
      </c>
      <c r="C9867" s="10" t="n">
        <v>46211</v>
      </c>
      <c r="D9867" s="9" t="inlineStr">
        <is>
          <t>Bound</t>
        </is>
      </c>
      <c r="E9867" s="8" t="inlineStr">
        <is>
          <t>Noor Blackwood</t>
        </is>
      </c>
      <c r="F9867" s="11" t="n">
        <v>1982</v>
      </c>
      <c r="G9867" s="8" t="inlineStr">
        <is>
          <t>BMW</t>
        </is>
      </c>
      <c r="H9867" s="8" t="inlineStr">
        <is>
          <t>M8 Competition</t>
        </is>
      </c>
      <c r="I9867" s="8" t="inlineStr">
        <is>
          <t>N98CWWE9C8GFU26GL</t>
        </is>
      </c>
      <c r="J9867" s="8" t="inlineStr">
        <is>
          <t>02 - Sports / GT</t>
        </is>
      </c>
      <c r="K9867" s="12" t="n">
        <v>1315000</v>
      </c>
      <c r="L9867" s="8" t="inlineStr">
        <is>
          <t>Utah</t>
        </is>
      </c>
      <c r="M9867" s="13" t="n">
        <v>18422.41</v>
      </c>
      <c r="N9867" s="13" t="n">
        <v>14019.45</v>
      </c>
      <c r="O9867" s="8" t="n"/>
    </row>
    <row r="9868">
      <c r="A9868" s="8" t="inlineStr">
        <is>
          <t>CANON-202607-009753</t>
        </is>
      </c>
      <c r="B9868" s="9" t="inlineStr">
        <is>
          <t>2026-07</t>
        </is>
      </c>
      <c r="C9868" s="10" t="n">
        <v>46205</v>
      </c>
      <c r="D9868" s="9" t="inlineStr">
        <is>
          <t>Bound</t>
        </is>
      </c>
      <c r="E9868" s="8" t="inlineStr">
        <is>
          <t>Fenwick Chattopadhyay</t>
        </is>
      </c>
      <c r="F9868" s="11" t="n">
        <v>1985</v>
      </c>
      <c r="G9868" s="8" t="inlineStr">
        <is>
          <t>Aston Martin</t>
        </is>
      </c>
      <c r="H9868" s="8" t="inlineStr">
        <is>
          <t>DB12</t>
        </is>
      </c>
      <c r="I9868" s="8" t="inlineStr">
        <is>
          <t>CZMXYKV7N45SZ1814</t>
        </is>
      </c>
      <c r="J9868" s="8" t="inlineStr">
        <is>
          <t>02 - Sports / GT</t>
        </is>
      </c>
      <c r="K9868" s="12" t="n">
        <v>315000</v>
      </c>
      <c r="L9868" s="8" t="inlineStr">
        <is>
          <t>Vermont</t>
        </is>
      </c>
      <c r="M9868" s="13" t="n">
        <v>5438.21</v>
      </c>
      <c r="N9868" s="13" t="n">
        <v>4138.48</v>
      </c>
      <c r="O9868" s="8" t="n"/>
    </row>
    <row r="9869">
      <c r="A9869" s="8" t="inlineStr">
        <is>
          <t>CANON-202607-009754</t>
        </is>
      </c>
      <c r="B9869" s="9" t="inlineStr">
        <is>
          <t>2026-07</t>
        </is>
      </c>
      <c r="C9869" s="10" t="n">
        <v>46224</v>
      </c>
      <c r="D9869" s="9" t="inlineStr">
        <is>
          <t>Bound</t>
        </is>
      </c>
      <c r="E9869" s="8" t="inlineStr">
        <is>
          <t>Fitzgerald Larsson</t>
        </is>
      </c>
      <c r="F9869" s="11" t="n">
        <v>2007</v>
      </c>
      <c r="G9869" s="8" t="inlineStr">
        <is>
          <t>Porsche</t>
        </is>
      </c>
      <c r="H9869" s="8" t="inlineStr">
        <is>
          <t>911 Turbo S</t>
        </is>
      </c>
      <c r="I9869" s="8" t="inlineStr">
        <is>
          <t>LM70YX474XCLJT0DB</t>
        </is>
      </c>
      <c r="J9869" s="8" t="inlineStr">
        <is>
          <t>02 - Sports / GT</t>
        </is>
      </c>
      <c r="K9869" s="12" t="n">
        <v>365000</v>
      </c>
      <c r="L9869" s="8" t="inlineStr">
        <is>
          <t>Louisiana</t>
        </is>
      </c>
      <c r="M9869" s="13" t="n">
        <v>6249.76</v>
      </c>
      <c r="N9869" s="13" t="n">
        <v>4756.07</v>
      </c>
      <c r="O9869" s="8" t="n"/>
    </row>
    <row r="9870">
      <c r="A9870" s="8" t="inlineStr">
        <is>
          <t>CANON-202607-009756</t>
        </is>
      </c>
      <c r="B9870" s="9" t="inlineStr">
        <is>
          <t>2026-07</t>
        </is>
      </c>
      <c r="C9870" s="10" t="n">
        <v>46212</v>
      </c>
      <c r="D9870" s="9" t="inlineStr">
        <is>
          <t>Bound</t>
        </is>
      </c>
      <c r="E9870" s="8" t="inlineStr">
        <is>
          <t>Wilhelmina Bellandi</t>
        </is>
      </c>
      <c r="F9870" s="11" t="n">
        <v>1955</v>
      </c>
      <c r="G9870" s="8" t="inlineStr">
        <is>
          <t>Porsche</t>
        </is>
      </c>
      <c r="H9870" s="8" t="inlineStr">
        <is>
          <t>911 Turbo S</t>
        </is>
      </c>
      <c r="I9870" s="8" t="inlineStr">
        <is>
          <t>KJW830GXV6AXS0JFW</t>
        </is>
      </c>
      <c r="J9870" s="8" t="inlineStr">
        <is>
          <t>02 - Sports / GT</t>
        </is>
      </c>
      <c r="K9870" s="12" t="n">
        <v>765000</v>
      </c>
      <c r="L9870" s="8" t="inlineStr">
        <is>
          <t>Maine</t>
        </is>
      </c>
      <c r="M9870" s="13" t="n">
        <v>10132.64</v>
      </c>
      <c r="N9870" s="13" t="n">
        <v>7710.94</v>
      </c>
      <c r="O9870" s="8" t="n"/>
    </row>
    <row r="9871">
      <c r="A9871" s="8" t="inlineStr">
        <is>
          <t>CANON-202607-009757</t>
        </is>
      </c>
      <c r="B9871" s="9" t="inlineStr">
        <is>
          <t>2026-07</t>
        </is>
      </c>
      <c r="C9871" s="10" t="n">
        <v>46219</v>
      </c>
      <c r="D9871" s="9" t="inlineStr">
        <is>
          <t>Bound</t>
        </is>
      </c>
      <c r="E9871" s="8" t="inlineStr">
        <is>
          <t>Cassius Delacroix</t>
        </is>
      </c>
      <c r="F9871" s="11" t="n">
        <v>1992</v>
      </c>
      <c r="G9871" s="8" t="inlineStr">
        <is>
          <t>Aston Martin</t>
        </is>
      </c>
      <c r="H9871" s="8" t="inlineStr">
        <is>
          <t>DB12</t>
        </is>
      </c>
      <c r="I9871" s="8" t="inlineStr">
        <is>
          <t>P4ULBU49W30A1AZJU</t>
        </is>
      </c>
      <c r="J9871" s="8" t="inlineStr">
        <is>
          <t>02 - Sports / GT</t>
        </is>
      </c>
      <c r="K9871" s="12" t="n">
        <v>1200000</v>
      </c>
      <c r="L9871" s="8" t="inlineStr">
        <is>
          <t>Tennessee</t>
        </is>
      </c>
      <c r="M9871" s="13" t="n">
        <v>12203.77</v>
      </c>
      <c r="N9871" s="13" t="n">
        <v>9287.07</v>
      </c>
      <c r="O9871" s="8" t="n"/>
    </row>
    <row r="9872">
      <c r="A9872" s="8" t="inlineStr">
        <is>
          <t>CANON-202607-009758</t>
        </is>
      </c>
      <c r="B9872" s="9" t="inlineStr">
        <is>
          <t>2026-07</t>
        </is>
      </c>
      <c r="C9872" s="10" t="n">
        <v>46211</v>
      </c>
      <c r="D9872" s="9" t="inlineStr">
        <is>
          <t>Bound</t>
        </is>
      </c>
      <c r="E9872" s="8" t="inlineStr">
        <is>
          <t>Sunniva Ashcombe</t>
        </is>
      </c>
      <c r="F9872" s="11" t="n">
        <v>1983</v>
      </c>
      <c r="G9872" s="8" t="inlineStr">
        <is>
          <t>Maserati</t>
        </is>
      </c>
      <c r="H9872" s="8" t="inlineStr">
        <is>
          <t>GranTurismo</t>
        </is>
      </c>
      <c r="I9872" s="8" t="inlineStr">
        <is>
          <t>2K0ZLY5RXUUX82HAR</t>
        </is>
      </c>
      <c r="J9872" s="8" t="inlineStr">
        <is>
          <t>02 - Sports / GT</t>
        </is>
      </c>
      <c r="K9872" s="12" t="n">
        <v>395000</v>
      </c>
      <c r="L9872" s="8" t="inlineStr">
        <is>
          <t>Tennessee</t>
        </is>
      </c>
      <c r="M9872" s="13" t="n">
        <v>5477.83</v>
      </c>
      <c r="N9872" s="13" t="n">
        <v>4168.63</v>
      </c>
      <c r="O9872" s="8" t="n"/>
    </row>
    <row r="9873">
      <c r="A9873" s="8" t="inlineStr">
        <is>
          <t>CANON-202607-009762</t>
        </is>
      </c>
      <c r="B9873" s="9" t="inlineStr">
        <is>
          <t>2026-07</t>
        </is>
      </c>
      <c r="C9873" s="10" t="n">
        <v>46217</v>
      </c>
      <c r="D9873" s="9" t="inlineStr">
        <is>
          <t>Bound</t>
        </is>
      </c>
      <c r="E9873" s="8" t="inlineStr">
        <is>
          <t>Lorenzo Harrington</t>
        </is>
      </c>
      <c r="F9873" s="11" t="n">
        <v>1978</v>
      </c>
      <c r="G9873" s="8" t="inlineStr">
        <is>
          <t>Ferrari</t>
        </is>
      </c>
      <c r="H9873" s="8" t="inlineStr">
        <is>
          <t>SF90 Stradale</t>
        </is>
      </c>
      <c r="I9873" s="8" t="inlineStr">
        <is>
          <t>FJ282GRCJLR2W2FFN</t>
        </is>
      </c>
      <c r="J9873" s="8" t="inlineStr">
        <is>
          <t>03 - Supercar</t>
        </is>
      </c>
      <c r="K9873" s="12" t="n">
        <v>320000</v>
      </c>
      <c r="L9873" s="8" t="inlineStr">
        <is>
          <t>Idaho</t>
        </is>
      </c>
      <c r="M9873" s="13" t="n">
        <v>6873.96</v>
      </c>
      <c r="N9873" s="13" t="n">
        <v>5231.08</v>
      </c>
      <c r="O9873" s="8" t="n"/>
    </row>
    <row r="9874">
      <c r="A9874" s="8" t="inlineStr">
        <is>
          <t>CANON-202607-009763</t>
        </is>
      </c>
      <c r="B9874" s="9" t="inlineStr">
        <is>
          <t>2026-07</t>
        </is>
      </c>
      <c r="C9874" s="10" t="n">
        <v>46208</v>
      </c>
      <c r="D9874" s="9" t="inlineStr">
        <is>
          <t>Bound</t>
        </is>
      </c>
      <c r="E9874" s="8" t="inlineStr">
        <is>
          <t>Everett Thistlewood</t>
        </is>
      </c>
      <c r="F9874" s="11" t="n">
        <v>1956</v>
      </c>
      <c r="G9874" s="8" t="inlineStr">
        <is>
          <t>Jaguar</t>
        </is>
      </c>
      <c r="H9874" s="8" t="inlineStr">
        <is>
          <t>E-Type Series 1</t>
        </is>
      </c>
      <c r="I9874" s="8" t="inlineStr">
        <is>
          <t>9C4YMES5ANGZ23N1R</t>
        </is>
      </c>
      <c r="J9874" s="8" t="inlineStr">
        <is>
          <t>07 - Post-War Classic (1946-1972)</t>
        </is>
      </c>
      <c r="K9874" s="12" t="n">
        <v>375000</v>
      </c>
      <c r="L9874" s="8" t="inlineStr">
        <is>
          <t>Hawaii</t>
        </is>
      </c>
      <c r="M9874" s="13" t="n">
        <v>4415.09</v>
      </c>
      <c r="N9874" s="13" t="n">
        <v>3359.88</v>
      </c>
      <c r="O9874" s="8" t="n"/>
    </row>
    <row r="9875">
      <c r="A9875" s="8" t="inlineStr">
        <is>
          <t>CANON-202607-009764</t>
        </is>
      </c>
      <c r="B9875" s="9" t="inlineStr">
        <is>
          <t>2026-07</t>
        </is>
      </c>
      <c r="C9875" s="10" t="n">
        <v>46218</v>
      </c>
      <c r="D9875" s="9" t="inlineStr">
        <is>
          <t>Bound</t>
        </is>
      </c>
      <c r="E9875" s="8" t="inlineStr">
        <is>
          <t>Anouk Whitlock</t>
        </is>
      </c>
      <c r="F9875" s="11" t="n">
        <v>2020</v>
      </c>
      <c r="G9875" s="8" t="inlineStr">
        <is>
          <t>Lamborghini</t>
        </is>
      </c>
      <c r="H9875" s="8" t="inlineStr">
        <is>
          <t>Huracan EVO</t>
        </is>
      </c>
      <c r="I9875" s="8" t="inlineStr">
        <is>
          <t>M743K6EAKA8BRD081</t>
        </is>
      </c>
      <c r="J9875" s="8" t="inlineStr">
        <is>
          <t>03 - Supercar</t>
        </is>
      </c>
      <c r="K9875" s="12" t="n">
        <v>1320000</v>
      </c>
      <c r="L9875" s="8" t="inlineStr">
        <is>
          <t>Texas</t>
        </is>
      </c>
      <c r="M9875" s="13" t="n">
        <v>22913.21</v>
      </c>
      <c r="N9875" s="13" t="n">
        <v>17436.95</v>
      </c>
      <c r="O9875" s="8" t="n"/>
    </row>
    <row r="9876">
      <c r="A9876" s="8" t="inlineStr">
        <is>
          <t>CANON-202607-009766</t>
        </is>
      </c>
      <c r="B9876" s="9" t="inlineStr">
        <is>
          <t>2026-07</t>
        </is>
      </c>
      <c r="C9876" s="10" t="n">
        <v>46213</v>
      </c>
      <c r="D9876" s="9" t="inlineStr">
        <is>
          <t>Bound</t>
        </is>
      </c>
      <c r="E9876" s="8" t="inlineStr">
        <is>
          <t>Desmond Farkas</t>
        </is>
      </c>
      <c r="F9876" s="11" t="n">
        <v>1998</v>
      </c>
      <c r="G9876" s="8" t="inlineStr">
        <is>
          <t>Ferrari</t>
        </is>
      </c>
      <c r="H9876" s="8" t="inlineStr">
        <is>
          <t>275 GTB/4</t>
        </is>
      </c>
      <c r="I9876" s="8" t="inlineStr">
        <is>
          <t>M6YU1VFMH96DHRLDH</t>
        </is>
      </c>
      <c r="J9876" s="8" t="inlineStr">
        <is>
          <t>07 - Post-War Classic (1946-1972)</t>
        </is>
      </c>
      <c r="K9876" s="12" t="n">
        <v>750000</v>
      </c>
      <c r="L9876" s="8" t="inlineStr">
        <is>
          <t>New York</t>
        </is>
      </c>
      <c r="M9876" s="13" t="n">
        <v>7788.68</v>
      </c>
      <c r="N9876" s="13" t="n">
        <v>5927.19</v>
      </c>
      <c r="O9876" s="8" t="n"/>
    </row>
    <row r="9877">
      <c r="A9877" s="8" t="inlineStr">
        <is>
          <t>CANON-202607-009769</t>
        </is>
      </c>
      <c r="B9877" s="9" t="inlineStr">
        <is>
          <t>2026-07</t>
        </is>
      </c>
      <c r="C9877" s="10" t="n">
        <v>46223</v>
      </c>
      <c r="D9877" s="9" t="inlineStr">
        <is>
          <t>Bound</t>
        </is>
      </c>
      <c r="E9877" s="8" t="inlineStr">
        <is>
          <t>Fenwick Blackwood</t>
        </is>
      </c>
      <c r="F9877" s="11" t="n">
        <v>2016</v>
      </c>
      <c r="G9877" s="8" t="inlineStr">
        <is>
          <t>McLaren</t>
        </is>
      </c>
      <c r="H9877" s="8" t="inlineStr">
        <is>
          <t>750S</t>
        </is>
      </c>
      <c r="I9877" s="8" t="inlineStr">
        <is>
          <t>17WMHPZHY2KS08D34</t>
        </is>
      </c>
      <c r="J9877" s="8" t="inlineStr">
        <is>
          <t>03 - Supercar</t>
        </is>
      </c>
      <c r="K9877" s="12" t="n">
        <v>1780000</v>
      </c>
      <c r="L9877" s="8" t="inlineStr">
        <is>
          <t>Tennessee</t>
        </is>
      </c>
      <c r="M9877" s="13" t="n">
        <v>26330.57</v>
      </c>
      <c r="N9877" s="13" t="n">
        <v>20037.56</v>
      </c>
      <c r="O9877" s="8" t="n"/>
    </row>
    <row r="9878">
      <c r="A9878" s="8" t="inlineStr">
        <is>
          <t>CANON-202607-009771</t>
        </is>
      </c>
      <c r="B9878" s="9" t="inlineStr">
        <is>
          <t>2026-07</t>
        </is>
      </c>
      <c r="C9878" s="10" t="n">
        <v>46222</v>
      </c>
      <c r="D9878" s="9" t="inlineStr">
        <is>
          <t>Bound</t>
        </is>
      </c>
      <c r="E9878" s="8" t="inlineStr">
        <is>
          <t>Cassius Nakashima</t>
        </is>
      </c>
      <c r="F9878" s="11" t="n">
        <v>2014</v>
      </c>
      <c r="G9878" s="8" t="inlineStr">
        <is>
          <t>BMW</t>
        </is>
      </c>
      <c r="H9878" s="8" t="inlineStr">
        <is>
          <t>M8 Competition</t>
        </is>
      </c>
      <c r="I9878" s="8" t="inlineStr">
        <is>
          <t>0TTZ2RBUYWHX3ET9E</t>
        </is>
      </c>
      <c r="J9878" s="8" t="inlineStr">
        <is>
          <t>02 - Sports / GT</t>
        </is>
      </c>
      <c r="K9878" s="12" t="n">
        <v>725000</v>
      </c>
      <c r="L9878" s="8" t="inlineStr">
        <is>
          <t>Texas</t>
        </is>
      </c>
      <c r="M9878" s="13" t="n">
        <v>10225.24</v>
      </c>
      <c r="N9878" s="13" t="n">
        <v>7781.41</v>
      </c>
      <c r="O9878" s="8" t="n"/>
    </row>
    <row r="9879">
      <c r="A9879" s="8" t="inlineStr">
        <is>
          <t>CANON-202607-009772</t>
        </is>
      </c>
      <c r="B9879" s="9" t="inlineStr">
        <is>
          <t>2026-07</t>
        </is>
      </c>
      <c r="C9879" s="10" t="n">
        <v>46228</v>
      </c>
      <c r="D9879" s="9" t="inlineStr">
        <is>
          <t>Bound</t>
        </is>
      </c>
      <c r="E9879" s="8" t="inlineStr">
        <is>
          <t>Fenwick Merriweather</t>
        </is>
      </c>
      <c r="F9879" s="11" t="n">
        <v>2015</v>
      </c>
      <c r="G9879" s="8" t="inlineStr">
        <is>
          <t>Ferrari</t>
        </is>
      </c>
      <c r="H9879" s="8" t="inlineStr">
        <is>
          <t>SF90 Stradale</t>
        </is>
      </c>
      <c r="I9879" s="8" t="inlineStr">
        <is>
          <t>T4RGS6DCMXF0K44D2</t>
        </is>
      </c>
      <c r="J9879" s="8" t="inlineStr">
        <is>
          <t>03 - Supercar</t>
        </is>
      </c>
      <c r="K9879" s="12" t="n">
        <v>1035000</v>
      </c>
      <c r="L9879" s="8" t="inlineStr">
        <is>
          <t>Illinois</t>
        </is>
      </c>
      <c r="M9879" s="13" t="n">
        <v>21246.79</v>
      </c>
      <c r="N9879" s="13" t="n">
        <v>16168.81</v>
      </c>
      <c r="O9879" s="8" t="n"/>
    </row>
    <row r="9880">
      <c r="A9880" s="8" t="inlineStr">
        <is>
          <t>CANON-202607-009773</t>
        </is>
      </c>
      <c r="B9880" s="9" t="inlineStr">
        <is>
          <t>2026-07</t>
        </is>
      </c>
      <c r="C9880" s="10" t="n">
        <v>46229</v>
      </c>
      <c r="D9880" s="9" t="inlineStr">
        <is>
          <t>Bound</t>
        </is>
      </c>
      <c r="E9880" s="8" t="inlineStr">
        <is>
          <t>Ottilie Whitlock</t>
        </is>
      </c>
      <c r="F9880" s="11" t="n">
        <v>2010</v>
      </c>
      <c r="G9880" s="8" t="inlineStr">
        <is>
          <t>Porsche</t>
        </is>
      </c>
      <c r="H9880" s="8" t="inlineStr">
        <is>
          <t>911 Turbo S</t>
        </is>
      </c>
      <c r="I9880" s="8" t="inlineStr">
        <is>
          <t>SNAZND7T2N5GKDMCN</t>
        </is>
      </c>
      <c r="J9880" s="8" t="inlineStr">
        <is>
          <t>02 - Sports / GT</t>
        </is>
      </c>
      <c r="K9880" s="12" t="n">
        <v>195000</v>
      </c>
      <c r="L9880" s="8" t="inlineStr">
        <is>
          <t>Vermont</t>
        </is>
      </c>
      <c r="M9880" s="13" t="n">
        <v>4129.58</v>
      </c>
      <c r="N9880" s="13" t="n">
        <v>3142.61</v>
      </c>
      <c r="O9880" s="8" t="n"/>
    </row>
    <row r="9881">
      <c r="A9881" s="8" t="inlineStr">
        <is>
          <t>CANON-202607-009774</t>
        </is>
      </c>
      <c r="B9881" s="9" t="inlineStr">
        <is>
          <t>2026-07</t>
        </is>
      </c>
      <c r="C9881" s="10" t="n">
        <v>46229</v>
      </c>
      <c r="D9881" s="9" t="inlineStr">
        <is>
          <t>Bound</t>
        </is>
      </c>
      <c r="E9881" s="8" t="inlineStr">
        <is>
          <t>Fitzgerald Whitlock</t>
        </is>
      </c>
      <c r="F9881" s="11" t="n">
        <v>1974</v>
      </c>
      <c r="G9881" s="8" t="inlineStr">
        <is>
          <t>BMW</t>
        </is>
      </c>
      <c r="H9881" s="8" t="inlineStr">
        <is>
          <t>M8 Competition</t>
        </is>
      </c>
      <c r="I9881" s="8" t="inlineStr">
        <is>
          <t>DFGXTA2ST6HLEFE2A</t>
        </is>
      </c>
      <c r="J9881" s="8" t="inlineStr">
        <is>
          <t>02 - Sports / GT</t>
        </is>
      </c>
      <c r="K9881" s="12" t="n">
        <v>430000</v>
      </c>
      <c r="L9881" s="8" t="inlineStr">
        <is>
          <t>Pennsylvania</t>
        </is>
      </c>
      <c r="M9881" s="13" t="n">
        <v>6084.91</v>
      </c>
      <c r="N9881" s="13" t="n">
        <v>4630.62</v>
      </c>
      <c r="O9881" s="8" t="n"/>
    </row>
    <row r="9882">
      <c r="A9882" s="8" t="inlineStr">
        <is>
          <t>CANON-202607-009775</t>
        </is>
      </c>
      <c r="B9882" s="9" t="inlineStr">
        <is>
          <t>2026-07</t>
        </is>
      </c>
      <c r="C9882" s="10" t="n">
        <v>46220</v>
      </c>
      <c r="D9882" s="9" t="inlineStr">
        <is>
          <t>Bound</t>
        </is>
      </c>
      <c r="E9882" s="8" t="inlineStr">
        <is>
          <t>Ramona Fairweather</t>
        </is>
      </c>
      <c r="F9882" s="11" t="n">
        <v>2000</v>
      </c>
      <c r="G9882" s="8" t="inlineStr">
        <is>
          <t>Porsche</t>
        </is>
      </c>
      <c r="H9882" s="8" t="inlineStr">
        <is>
          <t>911 Turbo S</t>
        </is>
      </c>
      <c r="I9882" s="8" t="inlineStr">
        <is>
          <t>DSYHU6NUTV4NBJTZC</t>
        </is>
      </c>
      <c r="J9882" s="8" t="inlineStr">
        <is>
          <t>02 - Sports / GT</t>
        </is>
      </c>
      <c r="K9882" s="12" t="n">
        <v>300000</v>
      </c>
      <c r="L9882" s="8" t="inlineStr">
        <is>
          <t>Rhode Island</t>
        </is>
      </c>
      <c r="M9882" s="13" t="n">
        <v>5816.04</v>
      </c>
      <c r="N9882" s="13" t="n">
        <v>4426.01</v>
      </c>
      <c r="O9882" s="8" t="n"/>
    </row>
    <row r="9883">
      <c r="A9883" s="8" t="inlineStr">
        <is>
          <t>CANON-202607-009776</t>
        </is>
      </c>
      <c r="B9883" s="9" t="inlineStr">
        <is>
          <t>2026-07</t>
        </is>
      </c>
      <c r="C9883" s="10" t="n">
        <v>46234</v>
      </c>
      <c r="D9883" s="9" t="inlineStr">
        <is>
          <t>Bound</t>
        </is>
      </c>
      <c r="E9883" s="8" t="inlineStr">
        <is>
          <t>Callum Pennington</t>
        </is>
      </c>
      <c r="F9883" s="11" t="n">
        <v>1987</v>
      </c>
      <c r="G9883" s="8" t="inlineStr">
        <is>
          <t>Porsche</t>
        </is>
      </c>
      <c r="H9883" s="8" t="inlineStr">
        <is>
          <t>911 Turbo S</t>
        </is>
      </c>
      <c r="I9883" s="8" t="inlineStr">
        <is>
          <t>A3JSNYFB5H1R2WLHN</t>
        </is>
      </c>
      <c r="J9883" s="8" t="inlineStr">
        <is>
          <t>02 - Sports / GT</t>
        </is>
      </c>
      <c r="K9883" s="12" t="n">
        <v>1130000</v>
      </c>
      <c r="L9883" s="8" t="inlineStr">
        <is>
          <t>New York</t>
        </is>
      </c>
      <c r="M9883" s="13" t="n">
        <v>15009.81</v>
      </c>
      <c r="N9883" s="13" t="n">
        <v>11422.47</v>
      </c>
      <c r="O9883" s="8" t="n"/>
    </row>
    <row r="9884">
      <c r="A9884" s="8" t="inlineStr">
        <is>
          <t>CANON-202607-009777</t>
        </is>
      </c>
      <c r="B9884" s="9" t="inlineStr">
        <is>
          <t>2026-07</t>
        </is>
      </c>
      <c r="C9884" s="10" t="n">
        <v>46214</v>
      </c>
      <c r="D9884" s="9" t="inlineStr">
        <is>
          <t>Bound</t>
        </is>
      </c>
      <c r="E9884" s="8" t="inlineStr">
        <is>
          <t>Mireille Nakashima</t>
        </is>
      </c>
      <c r="F9884" s="11" t="n">
        <v>2011</v>
      </c>
      <c r="G9884" s="8" t="inlineStr">
        <is>
          <t>Jaguar</t>
        </is>
      </c>
      <c r="H9884" s="8" t="inlineStr">
        <is>
          <t>E-Type Series 1</t>
        </is>
      </c>
      <c r="I9884" s="8" t="inlineStr">
        <is>
          <t>Z123A7NT9A459D14M</t>
        </is>
      </c>
      <c r="J9884" s="8" t="inlineStr">
        <is>
          <t>07 - Post-War Classic (1946-1972)</t>
        </is>
      </c>
      <c r="K9884" s="12" t="n">
        <v>1320000</v>
      </c>
      <c r="L9884" s="8" t="inlineStr">
        <is>
          <t>Minnesota</t>
        </is>
      </c>
      <c r="M9884" s="13" t="n">
        <v>12492.68</v>
      </c>
      <c r="N9884" s="13" t="n">
        <v>9506.93</v>
      </c>
      <c r="O9884" s="8" t="n"/>
    </row>
    <row r="9885">
      <c r="A9885" s="8" t="inlineStr">
        <is>
          <t>CANON-202607-009778</t>
        </is>
      </c>
      <c r="B9885" s="9" t="inlineStr">
        <is>
          <t>2026-07</t>
        </is>
      </c>
      <c r="C9885" s="10" t="n">
        <v>46213</v>
      </c>
      <c r="D9885" s="9" t="inlineStr">
        <is>
          <t>Bound</t>
        </is>
      </c>
      <c r="E9885" s="8" t="inlineStr">
        <is>
          <t>Thaddeus Underwood</t>
        </is>
      </c>
      <c r="F9885" s="11" t="n">
        <v>1960</v>
      </c>
      <c r="G9885" s="8" t="inlineStr">
        <is>
          <t>Porsche</t>
        </is>
      </c>
      <c r="H9885" s="8" t="inlineStr">
        <is>
          <t>911 Turbo S</t>
        </is>
      </c>
      <c r="I9885" s="8" t="inlineStr">
        <is>
          <t>TZ6Y8SCANPUE4REVH</t>
        </is>
      </c>
      <c r="J9885" s="8" t="inlineStr">
        <is>
          <t>02 - Sports / GT</t>
        </is>
      </c>
      <c r="K9885" s="12" t="n">
        <v>415000</v>
      </c>
      <c r="L9885" s="8" t="inlineStr">
        <is>
          <t>Oklahoma</t>
        </is>
      </c>
      <c r="M9885" s="13" t="n">
        <v>7399.53</v>
      </c>
      <c r="N9885" s="13" t="n">
        <v>5631.04</v>
      </c>
      <c r="O9885" s="8" t="n"/>
    </row>
    <row r="9886">
      <c r="A9886" s="8" t="inlineStr">
        <is>
          <t>CANON-202607-009780</t>
        </is>
      </c>
      <c r="B9886" s="9" t="inlineStr">
        <is>
          <t>2026-07</t>
        </is>
      </c>
      <c r="C9886" s="10" t="n">
        <v>46232</v>
      </c>
      <c r="D9886" s="9" t="inlineStr">
        <is>
          <t>Bound</t>
        </is>
      </c>
      <c r="E9886" s="8" t="inlineStr">
        <is>
          <t>Lorenzo Merriweather</t>
        </is>
      </c>
      <c r="F9886" s="11" t="n">
        <v>1979</v>
      </c>
      <c r="G9886" s="8" t="inlineStr">
        <is>
          <t>Porsche</t>
        </is>
      </c>
      <c r="H9886" s="8" t="inlineStr">
        <is>
          <t>911 Turbo S</t>
        </is>
      </c>
      <c r="I9886" s="8" t="inlineStr">
        <is>
          <t>HXNLLMH7CN92K585U</t>
        </is>
      </c>
      <c r="J9886" s="8" t="inlineStr">
        <is>
          <t>02 - Sports / GT</t>
        </is>
      </c>
      <c r="K9886" s="12" t="n">
        <v>460000</v>
      </c>
      <c r="L9886" s="8" t="inlineStr">
        <is>
          <t>Idaho</t>
        </is>
      </c>
      <c r="M9886" s="13" t="n">
        <v>6444.34</v>
      </c>
      <c r="N9886" s="13" t="n">
        <v>4904.14</v>
      </c>
      <c r="O9886" s="8" t="n"/>
    </row>
    <row r="9887">
      <c r="A9887" s="8" t="inlineStr">
        <is>
          <t>CANON-202607-009782</t>
        </is>
      </c>
      <c r="B9887" s="9" t="inlineStr">
        <is>
          <t>2026-07</t>
        </is>
      </c>
      <c r="C9887" s="10" t="n">
        <v>46209</v>
      </c>
      <c r="D9887" s="9" t="inlineStr">
        <is>
          <t>Bound</t>
        </is>
      </c>
      <c r="E9887" s="8" t="inlineStr">
        <is>
          <t>Sunniva Blackwood</t>
        </is>
      </c>
      <c r="F9887" s="11" t="n">
        <v>1967</v>
      </c>
      <c r="G9887" s="8" t="inlineStr">
        <is>
          <t>Aston Martin</t>
        </is>
      </c>
      <c r="H9887" s="8" t="inlineStr">
        <is>
          <t>DB12</t>
        </is>
      </c>
      <c r="I9887" s="8" t="inlineStr">
        <is>
          <t>DTJ6W5LHN10YRA8SM</t>
        </is>
      </c>
      <c r="J9887" s="8" t="inlineStr">
        <is>
          <t>02 - Sports / GT</t>
        </is>
      </c>
      <c r="K9887" s="12" t="n">
        <v>800000</v>
      </c>
      <c r="L9887" s="8" t="inlineStr">
        <is>
          <t>Idaho</t>
        </is>
      </c>
      <c r="M9887" s="13" t="n">
        <v>9713.209999999999</v>
      </c>
      <c r="N9887" s="13" t="n">
        <v>7391.75</v>
      </c>
      <c r="O9887" s="8" t="n"/>
    </row>
    <row r="9888">
      <c r="A9888" s="8" t="inlineStr">
        <is>
          <t>CANON-202607-009783</t>
        </is>
      </c>
      <c r="B9888" s="9" t="inlineStr">
        <is>
          <t>2026-07</t>
        </is>
      </c>
      <c r="C9888" s="10" t="n">
        <v>46205</v>
      </c>
      <c r="D9888" s="9" t="inlineStr">
        <is>
          <t>Bound</t>
        </is>
      </c>
      <c r="E9888" s="8" t="inlineStr">
        <is>
          <t>Priya Larsson</t>
        </is>
      </c>
      <c r="F9888" s="11" t="n">
        <v>2024</v>
      </c>
      <c r="G9888" s="8" t="inlineStr">
        <is>
          <t>Mercedes-Benz</t>
        </is>
      </c>
      <c r="H9888" s="8" t="inlineStr">
        <is>
          <t>AMG GT</t>
        </is>
      </c>
      <c r="I9888" s="8" t="inlineStr">
        <is>
          <t>GLMPHCNCJ1P5PJEBT</t>
        </is>
      </c>
      <c r="J9888" s="8" t="inlineStr">
        <is>
          <t>02 - Sports / GT</t>
        </is>
      </c>
      <c r="K9888" s="12" t="n">
        <v>540000</v>
      </c>
      <c r="L9888" s="8" t="inlineStr">
        <is>
          <t>Maryland</t>
        </is>
      </c>
      <c r="M9888" s="13" t="n">
        <v>6291.51</v>
      </c>
      <c r="N9888" s="13" t="n">
        <v>4787.84</v>
      </c>
      <c r="O9888" s="8" t="n"/>
    </row>
    <row r="9889">
      <c r="A9889" s="8" t="inlineStr">
        <is>
          <t>CANON-202607-009784</t>
        </is>
      </c>
      <c r="B9889" s="9" t="inlineStr">
        <is>
          <t>2026-07</t>
        </is>
      </c>
      <c r="C9889" s="10" t="n">
        <v>46225</v>
      </c>
      <c r="D9889" s="9" t="inlineStr">
        <is>
          <t>Bound</t>
        </is>
      </c>
      <c r="E9889" s="8" t="inlineStr">
        <is>
          <t>Delphine Vandermeer</t>
        </is>
      </c>
      <c r="F9889" s="11" t="n">
        <v>1988</v>
      </c>
      <c r="G9889" s="8" t="inlineStr">
        <is>
          <t>McLaren</t>
        </is>
      </c>
      <c r="H9889" s="8" t="inlineStr">
        <is>
          <t>750S</t>
        </is>
      </c>
      <c r="I9889" s="8" t="inlineStr">
        <is>
          <t>BTEU90JAZ4MMA8VMG</t>
        </is>
      </c>
      <c r="J9889" s="8" t="inlineStr">
        <is>
          <t>03 - Supercar</t>
        </is>
      </c>
      <c r="K9889" s="12" t="n">
        <v>1160000</v>
      </c>
      <c r="L9889" s="8" t="inlineStr">
        <is>
          <t>North Carolina</t>
        </is>
      </c>
      <c r="M9889" s="13" t="n">
        <v>20135.85</v>
      </c>
      <c r="N9889" s="13" t="n">
        <v>15323.38</v>
      </c>
      <c r="O9889" s="8" t="n"/>
    </row>
    <row r="9890">
      <c r="A9890" s="8" t="inlineStr">
        <is>
          <t>CANON-202607-009785</t>
        </is>
      </c>
      <c r="B9890" s="9" t="inlineStr">
        <is>
          <t>2026-07</t>
        </is>
      </c>
      <c r="C9890" s="10" t="n">
        <v>46221</v>
      </c>
      <c r="D9890" s="9" t="inlineStr">
        <is>
          <t>Bound</t>
        </is>
      </c>
      <c r="E9890" s="8" t="inlineStr">
        <is>
          <t>Fenwick Vandermeer</t>
        </is>
      </c>
      <c r="F9890" s="11" t="n">
        <v>2009</v>
      </c>
      <c r="G9890" s="8" t="inlineStr">
        <is>
          <t>Porsche</t>
        </is>
      </c>
      <c r="H9890" s="8" t="inlineStr">
        <is>
          <t>911 Turbo S</t>
        </is>
      </c>
      <c r="I9890" s="8" t="inlineStr">
        <is>
          <t>K5PZAL8M4WSY5GK8E</t>
        </is>
      </c>
      <c r="J9890" s="8" t="inlineStr">
        <is>
          <t>02 - Sports / GT</t>
        </is>
      </c>
      <c r="K9890" s="12" t="n">
        <v>790000</v>
      </c>
      <c r="L9890" s="8" t="inlineStr">
        <is>
          <t>Delaware</t>
        </is>
      </c>
      <c r="M9890" s="13" t="n">
        <v>12110.85</v>
      </c>
      <c r="N9890" s="13" t="n">
        <v>9216.360000000001</v>
      </c>
      <c r="O9890" s="8" t="n"/>
    </row>
    <row r="9891">
      <c r="A9891" s="8" t="inlineStr">
        <is>
          <t>CANON-202607-009786</t>
        </is>
      </c>
      <c r="B9891" s="9" t="inlineStr">
        <is>
          <t>2026-07</t>
        </is>
      </c>
      <c r="C9891" s="10" t="n">
        <v>46218</v>
      </c>
      <c r="D9891" s="9" t="inlineStr">
        <is>
          <t>Bound</t>
        </is>
      </c>
      <c r="E9891" s="8" t="inlineStr">
        <is>
          <t>Saoirse Chattopadhyay</t>
        </is>
      </c>
      <c r="F9891" s="11" t="n">
        <v>1969</v>
      </c>
      <c r="G9891" s="8" t="inlineStr">
        <is>
          <t>McLaren</t>
        </is>
      </c>
      <c r="H9891" s="8" t="inlineStr">
        <is>
          <t>750S</t>
        </is>
      </c>
      <c r="I9891" s="8" t="inlineStr">
        <is>
          <t>0E426ZRCW67Z4W5JX</t>
        </is>
      </c>
      <c r="J9891" s="8" t="inlineStr">
        <is>
          <t>03 - Supercar</t>
        </is>
      </c>
      <c r="K9891" s="12" t="n">
        <v>490000</v>
      </c>
      <c r="L9891" s="8" t="inlineStr">
        <is>
          <t>West Virginia</t>
        </is>
      </c>
      <c r="M9891" s="13" t="n">
        <v>14140.66</v>
      </c>
      <c r="N9891" s="13" t="n">
        <v>10761.04</v>
      </c>
      <c r="O9891" s="8" t="n"/>
    </row>
    <row r="9892">
      <c r="A9892" s="8" t="inlineStr">
        <is>
          <t>CANON-202607-009787</t>
        </is>
      </c>
      <c r="B9892" s="9" t="inlineStr">
        <is>
          <t>2026-07</t>
        </is>
      </c>
      <c r="C9892" s="10" t="n">
        <v>46219</v>
      </c>
      <c r="D9892" s="9" t="inlineStr">
        <is>
          <t>Bound</t>
        </is>
      </c>
      <c r="E9892" s="8" t="inlineStr">
        <is>
          <t>Emiliano Blackwood</t>
        </is>
      </c>
      <c r="F9892" s="11" t="n">
        <v>2006</v>
      </c>
      <c r="G9892" s="8" t="inlineStr">
        <is>
          <t>Aston Martin</t>
        </is>
      </c>
      <c r="H9892" s="8" t="inlineStr">
        <is>
          <t>DB12</t>
        </is>
      </c>
      <c r="I9892" s="8" t="inlineStr">
        <is>
          <t>XGZKPZHCBBJ7YVYV2</t>
        </is>
      </c>
      <c r="J9892" s="8" t="inlineStr">
        <is>
          <t>02 - Sports / GT</t>
        </is>
      </c>
      <c r="K9892" s="12" t="n">
        <v>325000</v>
      </c>
      <c r="L9892" s="8" t="inlineStr">
        <is>
          <t>California</t>
        </is>
      </c>
      <c r="M9892" s="13" t="n">
        <v>6208.73</v>
      </c>
      <c r="N9892" s="13" t="n">
        <v>4724.84</v>
      </c>
      <c r="O9892" s="8" t="n"/>
    </row>
    <row r="9893">
      <c r="A9893" s="8" t="inlineStr">
        <is>
          <t>CANON-202607-009788</t>
        </is>
      </c>
      <c r="B9893" s="9" t="inlineStr">
        <is>
          <t>2026-07</t>
        </is>
      </c>
      <c r="C9893" s="10" t="n">
        <v>46222</v>
      </c>
      <c r="D9893" s="9" t="inlineStr">
        <is>
          <t>Bound</t>
        </is>
      </c>
      <c r="E9893" s="8" t="inlineStr">
        <is>
          <t>Beatrix Rourke</t>
        </is>
      </c>
      <c r="F9893" s="11" t="n">
        <v>1987</v>
      </c>
      <c r="G9893" s="8" t="inlineStr">
        <is>
          <t>Bentley</t>
        </is>
      </c>
      <c r="H9893" s="8" t="inlineStr">
        <is>
          <t>Continental GT</t>
        </is>
      </c>
      <c r="I9893" s="8" t="inlineStr">
        <is>
          <t>VBYS94YBG8XUWBYDL</t>
        </is>
      </c>
      <c r="J9893" s="8" t="inlineStr">
        <is>
          <t>02 - Sports / GT</t>
        </is>
      </c>
      <c r="K9893" s="12" t="n">
        <v>560000</v>
      </c>
      <c r="L9893" s="8" t="inlineStr">
        <is>
          <t>Minnesota</t>
        </is>
      </c>
      <c r="M9893" s="13" t="n">
        <v>9065.66</v>
      </c>
      <c r="N9893" s="13" t="n">
        <v>6898.97</v>
      </c>
      <c r="O9893" s="8" t="n"/>
    </row>
    <row r="9894">
      <c r="A9894" s="8" t="inlineStr">
        <is>
          <t>CANON-202607-009791</t>
        </is>
      </c>
      <c r="B9894" s="9" t="inlineStr">
        <is>
          <t>2026-07</t>
        </is>
      </c>
      <c r="C9894" s="10" t="n">
        <v>46224</v>
      </c>
      <c r="D9894" s="9" t="inlineStr">
        <is>
          <t>Bound</t>
        </is>
      </c>
      <c r="E9894" s="8" t="inlineStr">
        <is>
          <t>Leopold Underwood</t>
        </is>
      </c>
      <c r="F9894" s="11" t="n">
        <v>1982</v>
      </c>
      <c r="G9894" s="8" t="inlineStr">
        <is>
          <t>Ferrari</t>
        </is>
      </c>
      <c r="H9894" s="8" t="inlineStr">
        <is>
          <t>SF90 Stradale</t>
        </is>
      </c>
      <c r="I9894" s="8" t="inlineStr">
        <is>
          <t>3WJ8UM9EB4KFXRSP3</t>
        </is>
      </c>
      <c r="J9894" s="8" t="inlineStr">
        <is>
          <t>03 - Supercar</t>
        </is>
      </c>
      <c r="K9894" s="12" t="n">
        <v>1295000</v>
      </c>
      <c r="L9894" s="8" t="inlineStr">
        <is>
          <t>Missouri</t>
        </is>
      </c>
      <c r="M9894" s="13" t="n">
        <v>20720</v>
      </c>
      <c r="N9894" s="13" t="n">
        <v>15767.92</v>
      </c>
      <c r="O9894" s="8" t="n"/>
    </row>
    <row r="9895">
      <c r="A9895" s="8" t="inlineStr">
        <is>
          <t>CANON-202607-009792</t>
        </is>
      </c>
      <c r="B9895" s="9" t="inlineStr">
        <is>
          <t>2026-07</t>
        </is>
      </c>
      <c r="C9895" s="10" t="n">
        <v>46217</v>
      </c>
      <c r="D9895" s="9" t="inlineStr">
        <is>
          <t>Bound</t>
        </is>
      </c>
      <c r="E9895" s="8" t="inlineStr">
        <is>
          <t>Aurelio Rourke</t>
        </is>
      </c>
      <c r="F9895" s="11" t="n">
        <v>2024</v>
      </c>
      <c r="G9895" s="8" t="inlineStr">
        <is>
          <t>Aston Martin</t>
        </is>
      </c>
      <c r="H9895" s="8" t="inlineStr">
        <is>
          <t>DB12</t>
        </is>
      </c>
      <c r="I9895" s="8" t="inlineStr">
        <is>
          <t>YMVF3CY7PFNKW9F3J</t>
        </is>
      </c>
      <c r="J9895" s="8" t="inlineStr">
        <is>
          <t>02 - Sports / GT</t>
        </is>
      </c>
      <c r="K9895" s="12" t="n">
        <v>1110000</v>
      </c>
      <c r="L9895" s="8" t="inlineStr">
        <is>
          <t>Illinois</t>
        </is>
      </c>
      <c r="M9895" s="13" t="n">
        <v>15665.66</v>
      </c>
      <c r="N9895" s="13" t="n">
        <v>11921.57</v>
      </c>
      <c r="O9895" s="8" t="n"/>
    </row>
    <row r="9896">
      <c r="A9896" s="8" t="inlineStr">
        <is>
          <t>CANON-202607-009793</t>
        </is>
      </c>
      <c r="B9896" s="9" t="inlineStr">
        <is>
          <t>2026-07</t>
        </is>
      </c>
      <c r="C9896" s="10" t="n">
        <v>46226</v>
      </c>
      <c r="D9896" s="9" t="inlineStr">
        <is>
          <t>Bound</t>
        </is>
      </c>
      <c r="E9896" s="8" t="inlineStr">
        <is>
          <t>Cassius Kingsford</t>
        </is>
      </c>
      <c r="F9896" s="11" t="n">
        <v>1964</v>
      </c>
      <c r="G9896" s="8" t="inlineStr">
        <is>
          <t>Aston Martin</t>
        </is>
      </c>
      <c r="H9896" s="8" t="inlineStr">
        <is>
          <t>DB12</t>
        </is>
      </c>
      <c r="I9896" s="8" t="inlineStr">
        <is>
          <t>TUKLSPFPJDYWX5PRK</t>
        </is>
      </c>
      <c r="J9896" s="8" t="inlineStr">
        <is>
          <t>02 - Sports / GT</t>
        </is>
      </c>
      <c r="K9896" s="12" t="n">
        <v>620000</v>
      </c>
      <c r="L9896" s="8" t="inlineStr">
        <is>
          <t>Massachusetts</t>
        </is>
      </c>
      <c r="M9896" s="13" t="n">
        <v>9504.719999999999</v>
      </c>
      <c r="N9896" s="13" t="n">
        <v>7233.09</v>
      </c>
      <c r="O9896" s="8" t="n"/>
    </row>
    <row r="9897">
      <c r="A9897" s="8" t="inlineStr">
        <is>
          <t>CANON-202607-009794</t>
        </is>
      </c>
      <c r="B9897" s="9" t="inlineStr">
        <is>
          <t>2026-07</t>
        </is>
      </c>
      <c r="C9897" s="10" t="n">
        <v>46223</v>
      </c>
      <c r="D9897" s="9" t="inlineStr">
        <is>
          <t>Bound</t>
        </is>
      </c>
      <c r="E9897" s="8" t="inlineStr">
        <is>
          <t>Callum Thistlewood</t>
        </is>
      </c>
      <c r="F9897" s="11" t="n">
        <v>1982</v>
      </c>
      <c r="G9897" s="8" t="inlineStr">
        <is>
          <t>Ringbrothers</t>
        </is>
      </c>
      <c r="H9897" s="8" t="inlineStr">
        <is>
          <t>Mustang</t>
        </is>
      </c>
      <c r="I9897" s="8" t="inlineStr">
        <is>
          <t>LVYJUNVWG1EGNLLY0</t>
        </is>
      </c>
      <c r="J9897" s="8" t="inlineStr">
        <is>
          <t>11 - Restomod / Coachbuilt / Bespoke</t>
        </is>
      </c>
      <c r="K9897" s="12" t="n">
        <v>805000</v>
      </c>
      <c r="L9897" s="8" t="inlineStr">
        <is>
          <t>New York</t>
        </is>
      </c>
      <c r="M9897" s="13" t="n">
        <v>15164.38</v>
      </c>
      <c r="N9897" s="13" t="n">
        <v>11540.09</v>
      </c>
      <c r="O9897" s="8" t="n"/>
    </row>
    <row r="9898">
      <c r="A9898" s="8" t="inlineStr">
        <is>
          <t>CANON-202607-009797</t>
        </is>
      </c>
      <c r="B9898" s="9" t="inlineStr">
        <is>
          <t>2026-07</t>
        </is>
      </c>
      <c r="C9898" s="10" t="n">
        <v>46215</v>
      </c>
      <c r="D9898" s="9" t="inlineStr">
        <is>
          <t>Bound</t>
        </is>
      </c>
      <c r="E9898" s="8" t="inlineStr">
        <is>
          <t>Lorenzo Montoya</t>
        </is>
      </c>
      <c r="F9898" s="11" t="n">
        <v>1969</v>
      </c>
      <c r="G9898" s="8" t="inlineStr">
        <is>
          <t>Icon</t>
        </is>
      </c>
      <c r="H9898" s="8" t="inlineStr">
        <is>
          <t>Derelict</t>
        </is>
      </c>
      <c r="I9898" s="8" t="inlineStr">
        <is>
          <t>0SX32CZMEKJ7WBDNW</t>
        </is>
      </c>
      <c r="J9898" s="8" t="inlineStr">
        <is>
          <t>11 - Restomod / Coachbuilt / Bespoke</t>
        </is>
      </c>
      <c r="K9898" s="12" t="n">
        <v>830000</v>
      </c>
      <c r="L9898" s="8" t="inlineStr">
        <is>
          <t>New Hampshire</t>
        </is>
      </c>
      <c r="M9898" s="13" t="n">
        <v>12703.7</v>
      </c>
      <c r="N9898" s="13" t="n">
        <v>9667.52</v>
      </c>
      <c r="O9898" s="8" t="n"/>
    </row>
    <row r="9899">
      <c r="A9899" s="8" t="inlineStr">
        <is>
          <t>CANON-202607-009798</t>
        </is>
      </c>
      <c r="B9899" s="9" t="inlineStr">
        <is>
          <t>2026-07</t>
        </is>
      </c>
      <c r="C9899" s="10" t="n">
        <v>46232</v>
      </c>
      <c r="D9899" s="9" t="inlineStr">
        <is>
          <t>Bound</t>
        </is>
      </c>
      <c r="E9899" s="8" t="inlineStr">
        <is>
          <t>Callum Harrington</t>
        </is>
      </c>
      <c r="F9899" s="11" t="n">
        <v>1986</v>
      </c>
      <c r="G9899" s="8" t="inlineStr">
        <is>
          <t>Porsche</t>
        </is>
      </c>
      <c r="H9899" s="8" t="inlineStr">
        <is>
          <t>911 Turbo S</t>
        </is>
      </c>
      <c r="I9899" s="8" t="inlineStr">
        <is>
          <t>6E5VLMTG578UESAJA</t>
        </is>
      </c>
      <c r="J9899" s="8" t="inlineStr">
        <is>
          <t>02 - Sports / GT</t>
        </is>
      </c>
      <c r="K9899" s="12" t="n">
        <v>685000</v>
      </c>
      <c r="L9899" s="8" t="inlineStr">
        <is>
          <t>Minnesota</t>
        </is>
      </c>
      <c r="M9899" s="13" t="n">
        <v>11089.25</v>
      </c>
      <c r="N9899" s="13" t="n">
        <v>8438.92</v>
      </c>
      <c r="O9899" s="8" t="n"/>
    </row>
    <row r="9900">
      <c r="A9900" s="8" t="inlineStr">
        <is>
          <t>CANON-202607-009799</t>
        </is>
      </c>
      <c r="B9900" s="9" t="inlineStr">
        <is>
          <t>2026-07</t>
        </is>
      </c>
      <c r="C9900" s="10" t="n">
        <v>46206</v>
      </c>
      <c r="D9900" s="9" t="inlineStr">
        <is>
          <t>Bound</t>
        </is>
      </c>
      <c r="E9900" s="8" t="inlineStr">
        <is>
          <t>Horace Chattopadhyay</t>
        </is>
      </c>
      <c r="F9900" s="11" t="n">
        <v>1980</v>
      </c>
      <c r="G9900" s="8" t="inlineStr">
        <is>
          <t>Mercedes-Benz</t>
        </is>
      </c>
      <c r="H9900" s="8" t="inlineStr">
        <is>
          <t>280SL Pagoda</t>
        </is>
      </c>
      <c r="I9900" s="8" t="inlineStr">
        <is>
          <t>J1Z72GKP92CNBLBTC</t>
        </is>
      </c>
      <c r="J9900" s="8" t="inlineStr">
        <is>
          <t>07 - Post-War Classic (1946-1972)</t>
        </is>
      </c>
      <c r="K9900" s="12" t="n">
        <v>1645000</v>
      </c>
      <c r="L9900" s="8" t="inlineStr">
        <is>
          <t>Maryland</t>
        </is>
      </c>
      <c r="M9900" s="13" t="n">
        <v>11204.62</v>
      </c>
      <c r="N9900" s="13" t="n">
        <v>8526.719999999999</v>
      </c>
      <c r="O9900" s="8" t="n"/>
    </row>
    <row r="9901">
      <c r="A9901" s="8" t="inlineStr">
        <is>
          <t>CANON-202607-009802</t>
        </is>
      </c>
      <c r="B9901" s="9" t="inlineStr">
        <is>
          <t>2026-07</t>
        </is>
      </c>
      <c r="C9901" s="10" t="n">
        <v>46220</v>
      </c>
      <c r="D9901" s="9" t="inlineStr">
        <is>
          <t>Bound</t>
        </is>
      </c>
      <c r="E9901" s="8" t="inlineStr">
        <is>
          <t>Mireille Fairweather</t>
        </is>
      </c>
      <c r="F9901" s="11" t="n">
        <v>1992</v>
      </c>
      <c r="G9901" s="8" t="inlineStr">
        <is>
          <t>Porsche</t>
        </is>
      </c>
      <c r="H9901" s="8" t="inlineStr">
        <is>
          <t>911 Turbo S</t>
        </is>
      </c>
      <c r="I9901" s="8" t="inlineStr">
        <is>
          <t>07E62JMY62NEGDFP2</t>
        </is>
      </c>
      <c r="J9901" s="8" t="inlineStr">
        <is>
          <t>02 - Sports / GT</t>
        </is>
      </c>
      <c r="K9901" s="12" t="n">
        <v>440000</v>
      </c>
      <c r="L9901" s="8" t="inlineStr">
        <is>
          <t>Oregon</t>
        </is>
      </c>
      <c r="M9901" s="13" t="n">
        <v>7035.85</v>
      </c>
      <c r="N9901" s="13" t="n">
        <v>5354.28</v>
      </c>
      <c r="O9901" s="8" t="n"/>
    </row>
    <row r="9902">
      <c r="A9902" s="8" t="inlineStr">
        <is>
          <t>CANON-202607-009803</t>
        </is>
      </c>
      <c r="B9902" s="9" t="inlineStr">
        <is>
          <t>2026-07</t>
        </is>
      </c>
      <c r="C9902" s="10" t="n">
        <v>46234</v>
      </c>
      <c r="D9902" s="9" t="inlineStr">
        <is>
          <t>Bound</t>
        </is>
      </c>
      <c r="E9902" s="8" t="inlineStr">
        <is>
          <t>Leopold Whitlock</t>
        </is>
      </c>
      <c r="F9902" s="11" t="n">
        <v>2022</v>
      </c>
      <c r="G9902" s="8" t="inlineStr">
        <is>
          <t>Ferrari</t>
        </is>
      </c>
      <c r="H9902" s="8" t="inlineStr">
        <is>
          <t>296 GTB</t>
        </is>
      </c>
      <c r="I9902" s="8" t="inlineStr">
        <is>
          <t>XF4USWEXZZW70LMYG</t>
        </is>
      </c>
      <c r="J9902" s="8" t="inlineStr">
        <is>
          <t>03 - Supercar</t>
        </is>
      </c>
      <c r="K9902" s="12" t="n">
        <v>930000</v>
      </c>
      <c r="L9902" s="8" t="inlineStr">
        <is>
          <t>Wyoming</t>
        </is>
      </c>
      <c r="M9902" s="13" t="n">
        <v>17836.7</v>
      </c>
      <c r="N9902" s="13" t="n">
        <v>13573.73</v>
      </c>
      <c r="O9902" s="8" t="n"/>
    </row>
    <row r="9903">
      <c r="A9903" s="8" t="inlineStr">
        <is>
          <t>CANON-202607-009804</t>
        </is>
      </c>
      <c r="B9903" s="9" t="inlineStr">
        <is>
          <t>2026-07</t>
        </is>
      </c>
      <c r="C9903" s="10" t="n">
        <v>46222</v>
      </c>
      <c r="D9903" s="9" t="inlineStr">
        <is>
          <t>Bound</t>
        </is>
      </c>
      <c r="E9903" s="8" t="inlineStr">
        <is>
          <t>Anouk Underwood</t>
        </is>
      </c>
      <c r="F9903" s="11" t="n">
        <v>2024</v>
      </c>
      <c r="G9903" s="8" t="inlineStr">
        <is>
          <t>Ferrari</t>
        </is>
      </c>
      <c r="H9903" s="8" t="inlineStr">
        <is>
          <t>SF90 Stradale</t>
        </is>
      </c>
      <c r="I9903" s="8" t="inlineStr">
        <is>
          <t>D5KEADBPAK9VCN3HJ</t>
        </is>
      </c>
      <c r="J9903" s="8" t="inlineStr">
        <is>
          <t>03 - Supercar</t>
        </is>
      </c>
      <c r="K9903" s="12" t="n">
        <v>1950000</v>
      </c>
      <c r="L9903" s="8" t="inlineStr">
        <is>
          <t>Virginia</t>
        </is>
      </c>
      <c r="M9903" s="13" t="n">
        <v>32083.02</v>
      </c>
      <c r="N9903" s="13" t="n">
        <v>24415.18</v>
      </c>
      <c r="O9903" s="8" t="n"/>
    </row>
    <row r="9904">
      <c r="A9904" s="8" t="inlineStr">
        <is>
          <t>CANON-202607-009805</t>
        </is>
      </c>
      <c r="B9904" s="9" t="inlineStr">
        <is>
          <t>2026-07</t>
        </is>
      </c>
      <c r="C9904" s="10" t="n">
        <v>46210</v>
      </c>
      <c r="D9904" s="9" t="inlineStr">
        <is>
          <t>Bound</t>
        </is>
      </c>
      <c r="E9904" s="8" t="inlineStr">
        <is>
          <t>Delphine Kingsford</t>
        </is>
      </c>
      <c r="F9904" s="11" t="n">
        <v>1958</v>
      </c>
      <c r="G9904" s="8" t="inlineStr">
        <is>
          <t>Porsche</t>
        </is>
      </c>
      <c r="H9904" s="8" t="inlineStr">
        <is>
          <t>911 Turbo S</t>
        </is>
      </c>
      <c r="I9904" s="8" t="inlineStr">
        <is>
          <t>DCSN5H2LVR8NYJ7RA</t>
        </is>
      </c>
      <c r="J9904" s="8" t="inlineStr">
        <is>
          <t>02 - Sports / GT</t>
        </is>
      </c>
      <c r="K9904" s="12" t="n">
        <v>760000</v>
      </c>
      <c r="L9904" s="8" t="inlineStr">
        <is>
          <t>Maine</t>
        </is>
      </c>
      <c r="M9904" s="13" t="n">
        <v>10066.42</v>
      </c>
      <c r="N9904" s="13" t="n">
        <v>7660.55</v>
      </c>
      <c r="O9904" s="8" t="n"/>
    </row>
    <row r="9905">
      <c r="A9905" s="8" t="inlineStr">
        <is>
          <t>CANON-202607-009807</t>
        </is>
      </c>
      <c r="B9905" s="9" t="inlineStr">
        <is>
          <t>2026-07</t>
        </is>
      </c>
      <c r="C9905" s="10" t="n">
        <v>46227</v>
      </c>
      <c r="D9905" s="9" t="inlineStr">
        <is>
          <t>Bound</t>
        </is>
      </c>
      <c r="E9905" s="8" t="inlineStr">
        <is>
          <t>Wilhelmina Whitlock</t>
        </is>
      </c>
      <c r="F9905" s="11" t="n">
        <v>2016</v>
      </c>
      <c r="G9905" s="8" t="inlineStr">
        <is>
          <t>Maserati</t>
        </is>
      </c>
      <c r="H9905" s="8" t="inlineStr">
        <is>
          <t>GranTurismo</t>
        </is>
      </c>
      <c r="I9905" s="8" t="inlineStr">
        <is>
          <t>L750AEA68YSXANTVG</t>
        </is>
      </c>
      <c r="J9905" s="8" t="inlineStr">
        <is>
          <t>02 - Sports / GT</t>
        </is>
      </c>
      <c r="K9905" s="12" t="n">
        <v>1140000</v>
      </c>
      <c r="L9905" s="8" t="inlineStr">
        <is>
          <t>Mississippi</t>
        </is>
      </c>
      <c r="M9905" s="13" t="n">
        <v>14077.92</v>
      </c>
      <c r="N9905" s="13" t="n">
        <v>10713.3</v>
      </c>
      <c r="O9905" s="8" t="n"/>
    </row>
    <row r="9906">
      <c r="A9906" s="8" t="inlineStr">
        <is>
          <t>CANON-202607-009808</t>
        </is>
      </c>
      <c r="B9906" s="9" t="inlineStr">
        <is>
          <t>2026-07</t>
        </is>
      </c>
      <c r="C9906" s="10" t="n">
        <v>46206</v>
      </c>
      <c r="D9906" s="9" t="inlineStr">
        <is>
          <t>Bound</t>
        </is>
      </c>
      <c r="E9906" s="8" t="inlineStr">
        <is>
          <t>Beatrix Harrington</t>
        </is>
      </c>
      <c r="F9906" s="11" t="n">
        <v>1956</v>
      </c>
      <c r="G9906" s="8" t="inlineStr">
        <is>
          <t>Mercedes-Benz</t>
        </is>
      </c>
      <c r="H9906" s="8" t="inlineStr">
        <is>
          <t>AMG GT</t>
        </is>
      </c>
      <c r="I9906" s="8" t="inlineStr">
        <is>
          <t>ZNJKSH8R2FNPLS411</t>
        </is>
      </c>
      <c r="J9906" s="8" t="inlineStr">
        <is>
          <t>02 - Sports / GT</t>
        </is>
      </c>
      <c r="K9906" s="12" t="n">
        <v>145000</v>
      </c>
      <c r="L9906" s="8" t="inlineStr">
        <is>
          <t>Oklahoma</t>
        </is>
      </c>
      <c r="M9906" s="13" t="n">
        <v>3171.4</v>
      </c>
      <c r="N9906" s="13" t="n">
        <v>2413.44</v>
      </c>
      <c r="O9906" s="8" t="n"/>
    </row>
    <row r="9907">
      <c r="A9907" s="8" t="inlineStr">
        <is>
          <t>CANON-202607-009809</t>
        </is>
      </c>
      <c r="B9907" s="9" t="inlineStr">
        <is>
          <t>2026-07</t>
        </is>
      </c>
      <c r="C9907" s="10" t="n">
        <v>46233</v>
      </c>
      <c r="D9907" s="9" t="inlineStr">
        <is>
          <t>Bound</t>
        </is>
      </c>
      <c r="E9907" s="8" t="inlineStr">
        <is>
          <t>Wilhelmina Montoya</t>
        </is>
      </c>
      <c r="F9907" s="11" t="n">
        <v>2005</v>
      </c>
      <c r="G9907" s="8" t="inlineStr">
        <is>
          <t>Ferrari</t>
        </is>
      </c>
      <c r="H9907" s="8" t="inlineStr">
        <is>
          <t>SF90 Stradale</t>
        </is>
      </c>
      <c r="I9907" s="8" t="inlineStr">
        <is>
          <t>8U610PZPSND5193W1</t>
        </is>
      </c>
      <c r="J9907" s="8" t="inlineStr">
        <is>
          <t>03 - Supercar</t>
        </is>
      </c>
      <c r="K9907" s="12" t="n">
        <v>1510000</v>
      </c>
      <c r="L9907" s="8" t="inlineStr">
        <is>
          <t>Washington</t>
        </is>
      </c>
      <c r="M9907" s="13" t="n">
        <v>21880.75</v>
      </c>
      <c r="N9907" s="13" t="n">
        <v>16651.25</v>
      </c>
      <c r="O9907" s="8" t="n"/>
    </row>
    <row r="9908">
      <c r="A9908" s="8" t="inlineStr">
        <is>
          <t>CANON-202607-009811</t>
        </is>
      </c>
      <c r="B9908" s="9" t="inlineStr">
        <is>
          <t>2026-07</t>
        </is>
      </c>
      <c r="C9908" s="10" t="n">
        <v>46217</v>
      </c>
      <c r="D9908" s="9" t="inlineStr">
        <is>
          <t>Bound</t>
        </is>
      </c>
      <c r="E9908" s="8" t="inlineStr">
        <is>
          <t>Fitzgerald Chattopadhyay</t>
        </is>
      </c>
      <c r="F9908" s="11" t="n">
        <v>1956</v>
      </c>
      <c r="G9908" s="8" t="inlineStr">
        <is>
          <t>Aston Martin</t>
        </is>
      </c>
      <c r="H9908" s="8" t="inlineStr">
        <is>
          <t>DB5</t>
        </is>
      </c>
      <c r="I9908" s="8" t="inlineStr">
        <is>
          <t>5FT7WN3HK7C5E9WVS</t>
        </is>
      </c>
      <c r="J9908" s="8" t="inlineStr">
        <is>
          <t>07 - Post-War Classic (1946-1972)</t>
        </is>
      </c>
      <c r="K9908" s="12" t="n">
        <v>820000</v>
      </c>
      <c r="L9908" s="8" t="inlineStr">
        <is>
          <t>Virginia</t>
        </is>
      </c>
      <c r="M9908" s="13" t="n">
        <v>7251.58</v>
      </c>
      <c r="N9908" s="13" t="n">
        <v>5518.45</v>
      </c>
      <c r="O9908" s="8" t="n"/>
    </row>
    <row r="9909">
      <c r="A9909" s="8" t="inlineStr">
        <is>
          <t>CANON-202607-009812</t>
        </is>
      </c>
      <c r="B9909" s="9" t="inlineStr">
        <is>
          <t>2026-07</t>
        </is>
      </c>
      <c r="C9909" s="10" t="n">
        <v>46205</v>
      </c>
      <c r="D9909" s="9" t="inlineStr">
        <is>
          <t>Bound</t>
        </is>
      </c>
      <c r="E9909" s="8" t="inlineStr">
        <is>
          <t>Priya Whitlock</t>
        </is>
      </c>
      <c r="F9909" s="11" t="n">
        <v>2004</v>
      </c>
      <c r="G9909" s="8" t="inlineStr">
        <is>
          <t>Aston Martin</t>
        </is>
      </c>
      <c r="H9909" s="8" t="inlineStr">
        <is>
          <t>DB5</t>
        </is>
      </c>
      <c r="I9909" s="8" t="inlineStr">
        <is>
          <t>BLTCGGJL2L43UGUTG</t>
        </is>
      </c>
      <c r="J9909" s="8" t="inlineStr">
        <is>
          <t>07 - Post-War Classic (1946-1972)</t>
        </is>
      </c>
      <c r="K9909" s="12" t="n">
        <v>645000</v>
      </c>
      <c r="L9909" s="8" t="inlineStr">
        <is>
          <t>Rhode Island</t>
        </is>
      </c>
      <c r="M9909" s="13" t="n">
        <v>7169.24</v>
      </c>
      <c r="N9909" s="13" t="n">
        <v>5455.79</v>
      </c>
      <c r="O9909" s="8" t="n"/>
    </row>
    <row r="9910">
      <c r="A9910" s="8" t="inlineStr">
        <is>
          <t>CANON-202607-009813</t>
        </is>
      </c>
      <c r="B9910" s="9" t="inlineStr">
        <is>
          <t>2026-07</t>
        </is>
      </c>
      <c r="C9910" s="10" t="n">
        <v>46205</v>
      </c>
      <c r="D9910" s="9" t="inlineStr">
        <is>
          <t>Bound</t>
        </is>
      </c>
      <c r="E9910" s="8" t="inlineStr">
        <is>
          <t>Desmond Ashcombe</t>
        </is>
      </c>
      <c r="F9910" s="11" t="n">
        <v>2009</v>
      </c>
      <c r="G9910" s="8" t="inlineStr">
        <is>
          <t>BMW</t>
        </is>
      </c>
      <c r="H9910" s="8" t="inlineStr">
        <is>
          <t>M8 Competition</t>
        </is>
      </c>
      <c r="I9910" s="8" t="inlineStr">
        <is>
          <t>HE8AJSEWUH6TNUN8X</t>
        </is>
      </c>
      <c r="J9910" s="8" t="inlineStr">
        <is>
          <t>02 - Sports / GT</t>
        </is>
      </c>
      <c r="K9910" s="12" t="n">
        <v>575000</v>
      </c>
      <c r="L9910" s="8" t="inlineStr">
        <is>
          <t>Idaho</t>
        </is>
      </c>
      <c r="M9910" s="13" t="n">
        <v>6981.37</v>
      </c>
      <c r="N9910" s="13" t="n">
        <v>5312.82</v>
      </c>
      <c r="O9910" s="8" t="n"/>
    </row>
    <row r="9911">
      <c r="A9911" s="8" t="inlineStr">
        <is>
          <t>CANON-202607-009814</t>
        </is>
      </c>
      <c r="B9911" s="9" t="inlineStr">
        <is>
          <t>2026-07</t>
        </is>
      </c>
      <c r="C9911" s="10" t="n">
        <v>46225</v>
      </c>
      <c r="D9911" s="9" t="inlineStr">
        <is>
          <t>Bound</t>
        </is>
      </c>
      <c r="E9911" s="8" t="inlineStr">
        <is>
          <t>Priya Pennington</t>
        </is>
      </c>
      <c r="F9911" s="11" t="n">
        <v>1999</v>
      </c>
      <c r="G9911" s="8" t="inlineStr">
        <is>
          <t>Ferrari</t>
        </is>
      </c>
      <c r="H9911" s="8" t="inlineStr">
        <is>
          <t>SF90 Stradale</t>
        </is>
      </c>
      <c r="I9911" s="8" t="inlineStr">
        <is>
          <t>BHKXKSKV0CH892AZ3</t>
        </is>
      </c>
      <c r="J9911" s="8" t="inlineStr">
        <is>
          <t>03 - Supercar</t>
        </is>
      </c>
      <c r="K9911" s="12" t="n">
        <v>1490000</v>
      </c>
      <c r="L9911" s="8" t="inlineStr">
        <is>
          <t>Tennessee</t>
        </is>
      </c>
      <c r="M9911" s="13" t="n">
        <v>22040.75</v>
      </c>
      <c r="N9911" s="13" t="n">
        <v>16773.01</v>
      </c>
      <c r="O9911" s="8" t="n"/>
    </row>
    <row r="9912">
      <c r="A9912" s="8" t="inlineStr">
        <is>
          <t>CANON-202607-009816</t>
        </is>
      </c>
      <c r="B9912" s="9" t="inlineStr">
        <is>
          <t>2026-07</t>
        </is>
      </c>
      <c r="C9912" s="10" t="n">
        <v>46234</v>
      </c>
      <c r="D9912" s="9" t="inlineStr">
        <is>
          <t>Bound</t>
        </is>
      </c>
      <c r="E9912" s="8" t="inlineStr">
        <is>
          <t>Thaddeus Vasquez</t>
        </is>
      </c>
      <c r="F9912" s="11" t="n">
        <v>2007</v>
      </c>
      <c r="G9912" s="8" t="inlineStr">
        <is>
          <t>Lamborghini</t>
        </is>
      </c>
      <c r="H9912" s="8" t="inlineStr">
        <is>
          <t>Huracan EVO</t>
        </is>
      </c>
      <c r="I9912" s="8" t="inlineStr">
        <is>
          <t>8UZD40ZKHNBVHZ0EU</t>
        </is>
      </c>
      <c r="J9912" s="8" t="inlineStr">
        <is>
          <t>03 - Supercar</t>
        </is>
      </c>
      <c r="K9912" s="12" t="n">
        <v>1950000</v>
      </c>
      <c r="L9912" s="8" t="inlineStr">
        <is>
          <t>Connecticut</t>
        </is>
      </c>
      <c r="M9912" s="13" t="n">
        <v>32966.04</v>
      </c>
      <c r="N9912" s="13" t="n">
        <v>25087.16</v>
      </c>
      <c r="O9912" s="8" t="n"/>
    </row>
    <row r="9913">
      <c r="A9913" s="8" t="inlineStr">
        <is>
          <t>CANON-202607-009817</t>
        </is>
      </c>
      <c r="B9913" s="9" t="inlineStr">
        <is>
          <t>2026-07</t>
        </is>
      </c>
      <c r="C9913" s="10" t="n">
        <v>46209</v>
      </c>
      <c r="D9913" s="9" t="inlineStr">
        <is>
          <t>Bound</t>
        </is>
      </c>
      <c r="E9913" s="8" t="inlineStr">
        <is>
          <t>Fitzgerald Delacroix</t>
        </is>
      </c>
      <c r="F9913" s="11" t="n">
        <v>1981</v>
      </c>
      <c r="G9913" s="8" t="inlineStr">
        <is>
          <t>BMW</t>
        </is>
      </c>
      <c r="H9913" s="8" t="inlineStr">
        <is>
          <t>M8 Competition</t>
        </is>
      </c>
      <c r="I9913" s="8" t="inlineStr">
        <is>
          <t>H2BGSP91AEKZW68AK</t>
        </is>
      </c>
      <c r="J9913" s="8" t="inlineStr">
        <is>
          <t>02 - Sports / GT</t>
        </is>
      </c>
      <c r="K9913" s="12" t="n">
        <v>125000</v>
      </c>
      <c r="L9913" s="8" t="inlineStr">
        <is>
          <t>Nevada</t>
        </is>
      </c>
      <c r="M9913" s="13" t="n">
        <v>2538.68</v>
      </c>
      <c r="N9913" s="13" t="n">
        <v>1931.94</v>
      </c>
      <c r="O9913" s="8" t="n"/>
    </row>
    <row r="9914">
      <c r="A9914" s="8" t="inlineStr">
        <is>
          <t>CANON-202607-009821</t>
        </is>
      </c>
      <c r="B9914" s="9" t="inlineStr">
        <is>
          <t>2026-07</t>
        </is>
      </c>
      <c r="C9914" s="10" t="n">
        <v>46225</v>
      </c>
      <c r="D9914" s="9" t="inlineStr">
        <is>
          <t>Bound</t>
        </is>
      </c>
      <c r="E9914" s="8" t="inlineStr">
        <is>
          <t>Ramona Underwood</t>
        </is>
      </c>
      <c r="F9914" s="11" t="n">
        <v>1958</v>
      </c>
      <c r="G9914" s="8" t="inlineStr">
        <is>
          <t>Aston Martin</t>
        </is>
      </c>
      <c r="H9914" s="8" t="inlineStr">
        <is>
          <t>DB12</t>
        </is>
      </c>
      <c r="I9914" s="8" t="inlineStr">
        <is>
          <t>MT8YCGW4CLE3ARCM2</t>
        </is>
      </c>
      <c r="J9914" s="8" t="inlineStr">
        <is>
          <t>02 - Sports / GT</t>
        </is>
      </c>
      <c r="K9914" s="12" t="n">
        <v>740000</v>
      </c>
      <c r="L9914" s="8" t="inlineStr">
        <is>
          <t>Louisiana</t>
        </is>
      </c>
      <c r="M9914" s="13" t="n">
        <v>10981.32</v>
      </c>
      <c r="N9914" s="13" t="n">
        <v>8356.780000000001</v>
      </c>
      <c r="O9914" s="8" t="n"/>
    </row>
    <row r="9915">
      <c r="A9915" s="8" t="inlineStr">
        <is>
          <t>CANON-202607-009822</t>
        </is>
      </c>
      <c r="B9915" s="9" t="inlineStr">
        <is>
          <t>2026-07</t>
        </is>
      </c>
      <c r="C9915" s="10" t="n">
        <v>46206</v>
      </c>
      <c r="D9915" s="9" t="inlineStr">
        <is>
          <t>Bound</t>
        </is>
      </c>
      <c r="E9915" s="8" t="inlineStr">
        <is>
          <t>Everett Whitlock</t>
        </is>
      </c>
      <c r="F9915" s="11" t="n">
        <v>2013</v>
      </c>
      <c r="G9915" s="8" t="inlineStr">
        <is>
          <t>Mercedes-Benz</t>
        </is>
      </c>
      <c r="H9915" s="8" t="inlineStr">
        <is>
          <t>AMG GT</t>
        </is>
      </c>
      <c r="I9915" s="8" t="inlineStr">
        <is>
          <t>N24FZ9PJT721KMKEV</t>
        </is>
      </c>
      <c r="J9915" s="8" t="inlineStr">
        <is>
          <t>02 - Sports / GT</t>
        </is>
      </c>
      <c r="K9915" s="12" t="n">
        <v>400000</v>
      </c>
      <c r="L9915" s="8" t="inlineStr">
        <is>
          <t>Rhode Island</t>
        </is>
      </c>
      <c r="M9915" s="13" t="n">
        <v>7754.72</v>
      </c>
      <c r="N9915" s="13" t="n">
        <v>5901.34</v>
      </c>
      <c r="O9915" s="8" t="n"/>
    </row>
    <row r="9916">
      <c r="A9916" s="8" t="inlineStr">
        <is>
          <t>CANON-202607-009823</t>
        </is>
      </c>
      <c r="B9916" s="9" t="inlineStr">
        <is>
          <t>2026-07</t>
        </is>
      </c>
      <c r="C9916" s="10" t="n">
        <v>46204</v>
      </c>
      <c r="D9916" s="9" t="inlineStr">
        <is>
          <t>Bound</t>
        </is>
      </c>
      <c r="E9916" s="8" t="inlineStr">
        <is>
          <t>Wilhelmina Chattopadhyay</t>
        </is>
      </c>
      <c r="F9916" s="11" t="n">
        <v>1957</v>
      </c>
      <c r="G9916" s="8" t="inlineStr">
        <is>
          <t>Aston Martin</t>
        </is>
      </c>
      <c r="H9916" s="8" t="inlineStr">
        <is>
          <t>DB12</t>
        </is>
      </c>
      <c r="I9916" s="8" t="inlineStr">
        <is>
          <t>V955BSE4MLK9YX4B2</t>
        </is>
      </c>
      <c r="J9916" s="8" t="inlineStr">
        <is>
          <t>02 - Sports / GT</t>
        </is>
      </c>
      <c r="K9916" s="12" t="n">
        <v>440000</v>
      </c>
      <c r="L9916" s="8" t="inlineStr">
        <is>
          <t>Maryland</t>
        </is>
      </c>
      <c r="M9916" s="13" t="n">
        <v>5915.09</v>
      </c>
      <c r="N9916" s="13" t="n">
        <v>4501.38</v>
      </c>
      <c r="O9916" s="8" t="n"/>
    </row>
    <row r="9917">
      <c r="A9917" s="8" t="inlineStr">
        <is>
          <t>CANON-202607-009824</t>
        </is>
      </c>
      <c r="B9917" s="9" t="inlineStr">
        <is>
          <t>2026-07</t>
        </is>
      </c>
      <c r="C9917" s="10" t="n">
        <v>46213</v>
      </c>
      <c r="D9917" s="9" t="inlineStr">
        <is>
          <t>Bound</t>
        </is>
      </c>
      <c r="E9917" s="8" t="inlineStr">
        <is>
          <t>Lorenzo Okonkwo</t>
        </is>
      </c>
      <c r="F9917" s="11" t="n">
        <v>2002</v>
      </c>
      <c r="G9917" s="8" t="inlineStr">
        <is>
          <t>Ferrari</t>
        </is>
      </c>
      <c r="H9917" s="8" t="inlineStr">
        <is>
          <t>SF90 Stradale</t>
        </is>
      </c>
      <c r="I9917" s="8" t="inlineStr">
        <is>
          <t>AN28G6C0PFTRCBU0M</t>
        </is>
      </c>
      <c r="J9917" s="8" t="inlineStr">
        <is>
          <t>03 - Supercar</t>
        </is>
      </c>
      <c r="K9917" s="12" t="n">
        <v>1220000</v>
      </c>
      <c r="L9917" s="8" t="inlineStr">
        <is>
          <t>Hawaii</t>
        </is>
      </c>
      <c r="M9917" s="13" t="n">
        <v>23939.62</v>
      </c>
      <c r="N9917" s="13" t="n">
        <v>18218.05</v>
      </c>
      <c r="O9917" s="8" t="n"/>
    </row>
    <row r="9918">
      <c r="A9918" s="8" t="inlineStr">
        <is>
          <t>CANON-202607-009825</t>
        </is>
      </c>
      <c r="B9918" s="9" t="inlineStr">
        <is>
          <t>2026-07</t>
        </is>
      </c>
      <c r="C9918" s="10" t="n">
        <v>46213</v>
      </c>
      <c r="D9918" s="9" t="inlineStr">
        <is>
          <t>Bound</t>
        </is>
      </c>
      <c r="E9918" s="8" t="inlineStr">
        <is>
          <t>Sunniva Blackwood</t>
        </is>
      </c>
      <c r="F9918" s="11" t="n">
        <v>1968</v>
      </c>
      <c r="G9918" s="8" t="inlineStr">
        <is>
          <t>Bentley</t>
        </is>
      </c>
      <c r="H9918" s="8" t="inlineStr">
        <is>
          <t>Continental GT</t>
        </is>
      </c>
      <c r="I9918" s="8" t="inlineStr">
        <is>
          <t>LEN17K749ETY9C3EV</t>
        </is>
      </c>
      <c r="J9918" s="8" t="inlineStr">
        <is>
          <t>02 - Sports / GT</t>
        </is>
      </c>
      <c r="K9918" s="12" t="n">
        <v>480000</v>
      </c>
      <c r="L9918" s="8" t="inlineStr">
        <is>
          <t>Wisconsin</t>
        </is>
      </c>
      <c r="M9918" s="13" t="n">
        <v>8150.94</v>
      </c>
      <c r="N9918" s="13" t="n">
        <v>6202.87</v>
      </c>
      <c r="O9918" s="8" t="n"/>
    </row>
    <row r="9919">
      <c r="A9919" s="8" t="inlineStr">
        <is>
          <t>CANON-202607-009826</t>
        </is>
      </c>
      <c r="B9919" s="9" t="inlineStr">
        <is>
          <t>2026-07</t>
        </is>
      </c>
      <c r="C9919" s="10" t="n">
        <v>46228</v>
      </c>
      <c r="D9919" s="9" t="inlineStr">
        <is>
          <t>Bound</t>
        </is>
      </c>
      <c r="E9919" s="8" t="inlineStr">
        <is>
          <t>Saoirse Vasquez</t>
        </is>
      </c>
      <c r="F9919" s="11" t="n">
        <v>1984</v>
      </c>
      <c r="G9919" s="8" t="inlineStr">
        <is>
          <t>Bentley</t>
        </is>
      </c>
      <c r="H9919" s="8" t="inlineStr">
        <is>
          <t>Continental GT</t>
        </is>
      </c>
      <c r="I9919" s="8" t="inlineStr">
        <is>
          <t>JEJ6W8MN6TRU2GJ8L</t>
        </is>
      </c>
      <c r="J9919" s="8" t="inlineStr">
        <is>
          <t>02 - Sports / GT</t>
        </is>
      </c>
      <c r="K9919" s="12" t="n">
        <v>675000</v>
      </c>
      <c r="L9919" s="8" t="inlineStr">
        <is>
          <t>Massachusetts</t>
        </is>
      </c>
      <c r="M9919" s="13" t="n">
        <v>10347.88</v>
      </c>
      <c r="N9919" s="13" t="n">
        <v>7874.74</v>
      </c>
      <c r="O9919" s="8" t="n"/>
    </row>
    <row r="9920">
      <c r="A9920" s="8" t="inlineStr">
        <is>
          <t>CANON-202607-009827</t>
        </is>
      </c>
      <c r="B9920" s="9" t="inlineStr">
        <is>
          <t>2026-07</t>
        </is>
      </c>
      <c r="C9920" s="10" t="n">
        <v>46211</v>
      </c>
      <c r="D9920" s="9" t="inlineStr">
        <is>
          <t>Bound</t>
        </is>
      </c>
      <c r="E9920" s="8" t="inlineStr">
        <is>
          <t>Cassius Castellanos</t>
        </is>
      </c>
      <c r="F9920" s="11" t="n">
        <v>1967</v>
      </c>
      <c r="G9920" s="8" t="inlineStr">
        <is>
          <t>Aston Martin</t>
        </is>
      </c>
      <c r="H9920" s="8" t="inlineStr">
        <is>
          <t>DB5</t>
        </is>
      </c>
      <c r="I9920" s="8" t="inlineStr">
        <is>
          <t>PUSRS7MR0P8ML2DM1</t>
        </is>
      </c>
      <c r="J9920" s="8" t="inlineStr">
        <is>
          <t>07 - Post-War Classic (1946-1972)</t>
        </is>
      </c>
      <c r="K9920" s="12" t="n">
        <v>550000</v>
      </c>
      <c r="L9920" s="8" t="inlineStr">
        <is>
          <t>New Mexico</t>
        </is>
      </c>
      <c r="M9920" s="13" t="n">
        <v>5711.7</v>
      </c>
      <c r="N9920" s="13" t="n">
        <v>4346.6</v>
      </c>
      <c r="O9920" s="8" t="n"/>
    </row>
    <row r="9921">
      <c r="A9921" s="8" t="inlineStr">
        <is>
          <t>CANON-202607-009828</t>
        </is>
      </c>
      <c r="B9921" s="9" t="inlineStr">
        <is>
          <t>2026-07</t>
        </is>
      </c>
      <c r="C9921" s="10" t="n">
        <v>46208</v>
      </c>
      <c r="D9921" s="9" t="inlineStr">
        <is>
          <t>Bound</t>
        </is>
      </c>
      <c r="E9921" s="8" t="inlineStr">
        <is>
          <t>Emiliano Castellanos</t>
        </is>
      </c>
      <c r="F9921" s="11" t="n">
        <v>2019</v>
      </c>
      <c r="G9921" s="8" t="inlineStr">
        <is>
          <t>Aston Martin</t>
        </is>
      </c>
      <c r="H9921" s="8" t="inlineStr">
        <is>
          <t>DB5</t>
        </is>
      </c>
      <c r="I9921" s="8" t="inlineStr">
        <is>
          <t>1WYAS8BVZPKSS5S80</t>
        </is>
      </c>
      <c r="J9921" s="8" t="inlineStr">
        <is>
          <t>07 - Post-War Classic (1946-1972)</t>
        </is>
      </c>
      <c r="K9921" s="12" t="n">
        <v>660000</v>
      </c>
      <c r="L9921" s="8" t="inlineStr">
        <is>
          <t>California</t>
        </is>
      </c>
      <c r="M9921" s="13" t="n">
        <v>7228.87</v>
      </c>
      <c r="N9921" s="13" t="n">
        <v>5501.17</v>
      </c>
      <c r="O9921" s="8" t="n"/>
    </row>
    <row r="9922">
      <c r="A9922" s="8" t="inlineStr">
        <is>
          <t>CANON-202607-009829</t>
        </is>
      </c>
      <c r="B9922" s="9" t="inlineStr">
        <is>
          <t>2026-07</t>
        </is>
      </c>
      <c r="C9922" s="10" t="n">
        <v>46207</v>
      </c>
      <c r="D9922" s="9" t="inlineStr">
        <is>
          <t>Bound</t>
        </is>
      </c>
      <c r="E9922" s="8" t="inlineStr">
        <is>
          <t>Anouk Kingsford</t>
        </is>
      </c>
      <c r="F9922" s="11" t="n">
        <v>2010</v>
      </c>
      <c r="G9922" s="8" t="inlineStr">
        <is>
          <t>Aston Martin</t>
        </is>
      </c>
      <c r="H9922" s="8" t="inlineStr">
        <is>
          <t>DB12</t>
        </is>
      </c>
      <c r="I9922" s="8" t="inlineStr">
        <is>
          <t>EK55CLP17HK4F44T8</t>
        </is>
      </c>
      <c r="J9922" s="8" t="inlineStr">
        <is>
          <t>02 - Sports / GT</t>
        </is>
      </c>
      <c r="K9922" s="12" t="n">
        <v>475000</v>
      </c>
      <c r="L9922" s="8" t="inlineStr">
        <is>
          <t>Tennessee</t>
        </is>
      </c>
      <c r="M9922" s="13" t="n">
        <v>6587.26</v>
      </c>
      <c r="N9922" s="13" t="n">
        <v>5012.9</v>
      </c>
      <c r="O9922" s="8" t="n"/>
    </row>
    <row r="9923">
      <c r="A9923" s="8" t="inlineStr">
        <is>
          <t>CANON-202607-009830</t>
        </is>
      </c>
      <c r="B9923" s="9" t="inlineStr">
        <is>
          <t>2026-07</t>
        </is>
      </c>
      <c r="C9923" s="10" t="n">
        <v>46228</v>
      </c>
      <c r="D9923" s="9" t="inlineStr">
        <is>
          <t>Bound</t>
        </is>
      </c>
      <c r="E9923" s="8" t="inlineStr">
        <is>
          <t>Cassius Kingsford</t>
        </is>
      </c>
      <c r="F9923" s="11" t="n">
        <v>1976</v>
      </c>
      <c r="G9923" s="8" t="inlineStr">
        <is>
          <t>Mercedes-Benz</t>
        </is>
      </c>
      <c r="H9923" s="8" t="inlineStr">
        <is>
          <t>AMG GT</t>
        </is>
      </c>
      <c r="I9923" s="8" t="inlineStr">
        <is>
          <t>PM4UEXTXBHAG0GK97</t>
        </is>
      </c>
      <c r="J9923" s="8" t="inlineStr">
        <is>
          <t>02 - Sports / GT</t>
        </is>
      </c>
      <c r="K9923" s="12" t="n">
        <v>185000</v>
      </c>
      <c r="L9923" s="8" t="inlineStr">
        <is>
          <t>California</t>
        </is>
      </c>
      <c r="M9923" s="13" t="n">
        <v>4335.28</v>
      </c>
      <c r="N9923" s="13" t="n">
        <v>3299.15</v>
      </c>
      <c r="O9923" s="8" t="n"/>
    </row>
    <row r="9924">
      <c r="A9924" s="8" t="inlineStr">
        <is>
          <t>CANON-202607-009831</t>
        </is>
      </c>
      <c r="B9924" s="9" t="inlineStr">
        <is>
          <t>2026-07</t>
        </is>
      </c>
      <c r="C9924" s="10" t="n">
        <v>46206</v>
      </c>
      <c r="D9924" s="9" t="inlineStr">
        <is>
          <t>Bound</t>
        </is>
      </c>
      <c r="E9924" s="8" t="inlineStr">
        <is>
          <t>Aurelio Underwood</t>
        </is>
      </c>
      <c r="F9924" s="11" t="n">
        <v>1983</v>
      </c>
      <c r="G9924" s="8" t="inlineStr">
        <is>
          <t>Porsche</t>
        </is>
      </c>
      <c r="H9924" s="8" t="inlineStr">
        <is>
          <t>911 Turbo S</t>
        </is>
      </c>
      <c r="I9924" s="8" t="inlineStr">
        <is>
          <t>6H368BYNWFKWXMYD7</t>
        </is>
      </c>
      <c r="J9924" s="8" t="inlineStr">
        <is>
          <t>02 - Sports / GT</t>
        </is>
      </c>
      <c r="K9924" s="12" t="n">
        <v>510000</v>
      </c>
      <c r="L9924" s="8" t="inlineStr">
        <is>
          <t>Wyoming</t>
        </is>
      </c>
      <c r="M9924" s="13" t="n">
        <v>6692.55</v>
      </c>
      <c r="N9924" s="13" t="n">
        <v>5093.03</v>
      </c>
      <c r="O9924" s="8" t="n"/>
    </row>
    <row r="9925">
      <c r="A9925" s="8" t="inlineStr">
        <is>
          <t>CANON-202607-009832</t>
        </is>
      </c>
      <c r="B9925" s="9" t="inlineStr">
        <is>
          <t>2026-07</t>
        </is>
      </c>
      <c r="C9925" s="10" t="n">
        <v>46227</v>
      </c>
      <c r="D9925" s="9" t="inlineStr">
        <is>
          <t>Bound</t>
        </is>
      </c>
      <c r="E9925" s="8" t="inlineStr">
        <is>
          <t>Fitzgerald Ashcombe</t>
        </is>
      </c>
      <c r="F9925" s="11" t="n">
        <v>2010</v>
      </c>
      <c r="G9925" s="8" t="inlineStr">
        <is>
          <t>Mercedes-Benz</t>
        </is>
      </c>
      <c r="H9925" s="8" t="inlineStr">
        <is>
          <t>280SL Pagoda</t>
        </is>
      </c>
      <c r="I9925" s="8" t="inlineStr">
        <is>
          <t>UMBZGWZJ5G4700D7M</t>
        </is>
      </c>
      <c r="J9925" s="8" t="inlineStr">
        <is>
          <t>07 - Post-War Classic (1946-1972)</t>
        </is>
      </c>
      <c r="K9925" s="12" t="n">
        <v>885000</v>
      </c>
      <c r="L9925" s="8" t="inlineStr">
        <is>
          <t>Pennsylvania</t>
        </is>
      </c>
      <c r="M9925" s="13" t="n">
        <v>7180.19</v>
      </c>
      <c r="N9925" s="13" t="n">
        <v>5464.12</v>
      </c>
      <c r="O9925" s="8" t="n"/>
    </row>
    <row r="9926">
      <c r="A9926" s="8" t="inlineStr">
        <is>
          <t>CANON-202607-009833</t>
        </is>
      </c>
      <c r="B9926" s="9" t="inlineStr">
        <is>
          <t>2026-07</t>
        </is>
      </c>
      <c r="C9926" s="10" t="n">
        <v>46226</v>
      </c>
      <c r="D9926" s="9" t="inlineStr">
        <is>
          <t>Bound</t>
        </is>
      </c>
      <c r="E9926" s="8" t="inlineStr">
        <is>
          <t>Emiliano Rourke</t>
        </is>
      </c>
      <c r="F9926" s="11" t="n">
        <v>1957</v>
      </c>
      <c r="G9926" s="8" t="inlineStr">
        <is>
          <t>Maserati</t>
        </is>
      </c>
      <c r="H9926" s="8" t="inlineStr">
        <is>
          <t>GranTurismo</t>
        </is>
      </c>
      <c r="I9926" s="8" t="inlineStr">
        <is>
          <t>J7L0S7MVHPUT9R2U7</t>
        </is>
      </c>
      <c r="J9926" s="8" t="inlineStr">
        <is>
          <t>02 - Sports / GT</t>
        </is>
      </c>
      <c r="K9926" s="12" t="n">
        <v>1715000</v>
      </c>
      <c r="L9926" s="8" t="inlineStr">
        <is>
          <t>Iowa</t>
        </is>
      </c>
      <c r="M9926" s="13" t="n">
        <v>19576.89</v>
      </c>
      <c r="N9926" s="13" t="n">
        <v>14898.01</v>
      </c>
      <c r="O9926" s="8" t="n"/>
    </row>
    <row r="9927">
      <c r="A9927" s="8" t="inlineStr">
        <is>
          <t>CANON-202607-009834</t>
        </is>
      </c>
      <c r="B9927" s="9" t="inlineStr">
        <is>
          <t>2026-07</t>
        </is>
      </c>
      <c r="C9927" s="10" t="n">
        <v>46228</v>
      </c>
      <c r="D9927" s="9" t="inlineStr">
        <is>
          <t>Bound</t>
        </is>
      </c>
      <c r="E9927" s="8" t="inlineStr">
        <is>
          <t>Fenwick Farkas</t>
        </is>
      </c>
      <c r="F9927" s="11" t="n">
        <v>2013</v>
      </c>
      <c r="G9927" s="8" t="inlineStr">
        <is>
          <t>Bentley</t>
        </is>
      </c>
      <c r="H9927" s="8" t="inlineStr">
        <is>
          <t>Continental GT</t>
        </is>
      </c>
      <c r="I9927" s="8" t="inlineStr">
        <is>
          <t>91FPUHR48GCGVEKDY</t>
        </is>
      </c>
      <c r="J9927" s="8" t="inlineStr">
        <is>
          <t>02 - Sports / GT</t>
        </is>
      </c>
      <c r="K9927" s="12" t="n">
        <v>370000</v>
      </c>
      <c r="L9927" s="8" t="inlineStr">
        <is>
          <t>Connecticut</t>
        </is>
      </c>
      <c r="M9927" s="13" t="n">
        <v>5864.15</v>
      </c>
      <c r="N9927" s="13" t="n">
        <v>4462.62</v>
      </c>
      <c r="O9927" s="8" t="n"/>
    </row>
    <row r="9928">
      <c r="A9928" s="8" t="inlineStr">
        <is>
          <t>CANON-202607-009835</t>
        </is>
      </c>
      <c r="B9928" s="9" t="inlineStr">
        <is>
          <t>2026-07</t>
        </is>
      </c>
      <c r="C9928" s="10" t="n">
        <v>46208</v>
      </c>
      <c r="D9928" s="9" t="inlineStr">
        <is>
          <t>Bound</t>
        </is>
      </c>
      <c r="E9928" s="8" t="inlineStr">
        <is>
          <t>Noor Merriweather</t>
        </is>
      </c>
      <c r="F9928" s="11" t="n">
        <v>2012</v>
      </c>
      <c r="G9928" s="8" t="inlineStr">
        <is>
          <t>Ferrari</t>
        </is>
      </c>
      <c r="H9928" s="8" t="inlineStr">
        <is>
          <t>SF90 Stradale</t>
        </is>
      </c>
      <c r="I9928" s="8" t="inlineStr">
        <is>
          <t>0EWB2YVN290Y0755U</t>
        </is>
      </c>
      <c r="J9928" s="8" t="inlineStr">
        <is>
          <t>03 - Supercar</t>
        </is>
      </c>
      <c r="K9928" s="12" t="n">
        <v>655000</v>
      </c>
      <c r="L9928" s="8" t="inlineStr">
        <is>
          <t>Arizona</t>
        </is>
      </c>
      <c r="M9928" s="13" t="n">
        <v>11857.97</v>
      </c>
      <c r="N9928" s="13" t="n">
        <v>9023.92</v>
      </c>
      <c r="O9928" s="8" t="n"/>
    </row>
    <row r="9929">
      <c r="A9929" s="8" t="inlineStr">
        <is>
          <t>CANON-202607-009836</t>
        </is>
      </c>
      <c r="B9929" s="9" t="inlineStr">
        <is>
          <t>2026-07</t>
        </is>
      </c>
      <c r="C9929" s="10" t="n">
        <v>46231</v>
      </c>
      <c r="D9929" s="9" t="inlineStr">
        <is>
          <t>Bound</t>
        </is>
      </c>
      <c r="E9929" s="8" t="inlineStr">
        <is>
          <t>Aurelio Ashcombe</t>
        </is>
      </c>
      <c r="F9929" s="11" t="n">
        <v>2020</v>
      </c>
      <c r="G9929" s="8" t="inlineStr">
        <is>
          <t>McLaren</t>
        </is>
      </c>
      <c r="H9929" s="8" t="inlineStr">
        <is>
          <t>750S</t>
        </is>
      </c>
      <c r="I9929" s="8" t="inlineStr">
        <is>
          <t>2BZMB6215C4EXCP2U</t>
        </is>
      </c>
      <c r="J9929" s="8" t="inlineStr">
        <is>
          <t>03 - Supercar</t>
        </is>
      </c>
      <c r="K9929" s="12" t="n">
        <v>620000</v>
      </c>
      <c r="L9929" s="8" t="inlineStr">
        <is>
          <t>New Mexico</t>
        </is>
      </c>
      <c r="M9929" s="13" t="n">
        <v>14224.91</v>
      </c>
      <c r="N9929" s="13" t="n">
        <v>10825.16</v>
      </c>
      <c r="O9929" s="8" t="n"/>
    </row>
    <row r="9930">
      <c r="A9930" s="8" t="inlineStr">
        <is>
          <t>CANON-202607-009837</t>
        </is>
      </c>
      <c r="B9930" s="9" t="inlineStr">
        <is>
          <t>2026-07</t>
        </is>
      </c>
      <c r="C9930" s="10" t="n">
        <v>46220</v>
      </c>
      <c r="D9930" s="9" t="inlineStr">
        <is>
          <t>Bound</t>
        </is>
      </c>
      <c r="E9930" s="8" t="inlineStr">
        <is>
          <t>Beatrix Fairweather</t>
        </is>
      </c>
      <c r="F9930" s="11" t="n">
        <v>1980</v>
      </c>
      <c r="G9930" s="8" t="inlineStr">
        <is>
          <t>Bentley</t>
        </is>
      </c>
      <c r="H9930" s="8" t="inlineStr">
        <is>
          <t>Continental GT</t>
        </is>
      </c>
      <c r="I9930" s="8" t="inlineStr">
        <is>
          <t>PABHBUC3XT38LX150</t>
        </is>
      </c>
      <c r="J9930" s="8" t="inlineStr">
        <is>
          <t>02 - Sports / GT</t>
        </is>
      </c>
      <c r="K9930" s="12" t="n">
        <v>255000</v>
      </c>
      <c r="L9930" s="8" t="inlineStr">
        <is>
          <t>Kansas</t>
        </is>
      </c>
      <c r="M9930" s="13" t="n">
        <v>3500.24</v>
      </c>
      <c r="N9930" s="13" t="n">
        <v>2663.68</v>
      </c>
      <c r="O9930" s="8" t="n"/>
    </row>
    <row r="9931">
      <c r="A9931" s="8" t="inlineStr">
        <is>
          <t>CANON-202607-009839</t>
        </is>
      </c>
      <c r="B9931" s="9" t="inlineStr">
        <is>
          <t>2026-07</t>
        </is>
      </c>
      <c r="C9931" s="10" t="n">
        <v>46231</v>
      </c>
      <c r="D9931" s="9" t="inlineStr">
        <is>
          <t>Bound</t>
        </is>
      </c>
      <c r="E9931" s="8" t="inlineStr">
        <is>
          <t>Priya Larsson</t>
        </is>
      </c>
      <c r="F9931" s="11" t="n">
        <v>1990</v>
      </c>
      <c r="G9931" s="8" t="inlineStr">
        <is>
          <t>Ferrari</t>
        </is>
      </c>
      <c r="H9931" s="8" t="inlineStr">
        <is>
          <t>296 GTB</t>
        </is>
      </c>
      <c r="I9931" s="8" t="inlineStr">
        <is>
          <t>L7XMDLEVB1FYTA7ZZ</t>
        </is>
      </c>
      <c r="J9931" s="8" t="inlineStr">
        <is>
          <t>03 - Supercar</t>
        </is>
      </c>
      <c r="K9931" s="12" t="n">
        <v>1320000</v>
      </c>
      <c r="L9931" s="8" t="inlineStr">
        <is>
          <t>Connecticut</t>
        </is>
      </c>
      <c r="M9931" s="13" t="n">
        <v>22315.47</v>
      </c>
      <c r="N9931" s="13" t="n">
        <v>16982.07</v>
      </c>
      <c r="O9931" s="8" t="n"/>
    </row>
    <row r="9932">
      <c r="A9932" s="8" t="inlineStr">
        <is>
          <t>CANON-202607-009840</t>
        </is>
      </c>
      <c r="B9932" s="9" t="inlineStr">
        <is>
          <t>2026-07</t>
        </is>
      </c>
      <c r="C9932" s="10" t="n">
        <v>46228</v>
      </c>
      <c r="D9932" s="9" t="inlineStr">
        <is>
          <t>Bound</t>
        </is>
      </c>
      <c r="E9932" s="8" t="inlineStr">
        <is>
          <t>Delphine Kingsford</t>
        </is>
      </c>
      <c r="F9932" s="11" t="n">
        <v>1998</v>
      </c>
      <c r="G9932" s="8" t="inlineStr">
        <is>
          <t>Ferrari</t>
        </is>
      </c>
      <c r="H9932" s="8" t="inlineStr">
        <is>
          <t>SF90 Stradale</t>
        </is>
      </c>
      <c r="I9932" s="8" t="inlineStr">
        <is>
          <t>WC473W7CGSPG5TCEE</t>
        </is>
      </c>
      <c r="J9932" s="8" t="inlineStr">
        <is>
          <t>03 - Supercar</t>
        </is>
      </c>
      <c r="K9932" s="12" t="n">
        <v>390000</v>
      </c>
      <c r="L9932" s="8" t="inlineStr">
        <is>
          <t>Alaska</t>
        </is>
      </c>
      <c r="M9932" s="13" t="n">
        <v>9646.98</v>
      </c>
      <c r="N9932" s="13" t="n">
        <v>7341.35</v>
      </c>
      <c r="O9932" s="8" t="n"/>
    </row>
    <row r="9933">
      <c r="A9933" s="8" t="inlineStr">
        <is>
          <t>CANON-202607-009842</t>
        </is>
      </c>
      <c r="B9933" s="9" t="inlineStr">
        <is>
          <t>2026-07</t>
        </is>
      </c>
      <c r="C9933" s="10" t="n">
        <v>46204</v>
      </c>
      <c r="D9933" s="9" t="inlineStr">
        <is>
          <t>Bound</t>
        </is>
      </c>
      <c r="E9933" s="8" t="inlineStr">
        <is>
          <t>Ingrid Chattopadhyay</t>
        </is>
      </c>
      <c r="F9933" s="11" t="n">
        <v>1985</v>
      </c>
      <c r="G9933" s="8" t="inlineStr">
        <is>
          <t>Maserati</t>
        </is>
      </c>
      <c r="H9933" s="8" t="inlineStr">
        <is>
          <t>GranTurismo</t>
        </is>
      </c>
      <c r="I9933" s="8" t="inlineStr">
        <is>
          <t>3JK0HGD9C8L4E6A85</t>
        </is>
      </c>
      <c r="J9933" s="8" t="inlineStr">
        <is>
          <t>02 - Sports / GT</t>
        </is>
      </c>
      <c r="K9933" s="12" t="n">
        <v>340000</v>
      </c>
      <c r="L9933" s="8" t="inlineStr">
        <is>
          <t>Wyoming</t>
        </is>
      </c>
      <c r="M9933" s="13" t="n">
        <v>5148.11</v>
      </c>
      <c r="N9933" s="13" t="n">
        <v>3917.71</v>
      </c>
      <c r="O9933" s="8" t="n"/>
    </row>
    <row r="9934">
      <c r="A9934" s="8" t="inlineStr">
        <is>
          <t>CANON-202607-009843</t>
        </is>
      </c>
      <c r="B9934" s="9" t="inlineStr">
        <is>
          <t>2026-07</t>
        </is>
      </c>
      <c r="C9934" s="10" t="n">
        <v>46207</v>
      </c>
      <c r="D9934" s="9" t="inlineStr">
        <is>
          <t>Bound</t>
        </is>
      </c>
      <c r="E9934" s="8" t="inlineStr">
        <is>
          <t>Sunniva Whitlock</t>
        </is>
      </c>
      <c r="F9934" s="11" t="n">
        <v>2015</v>
      </c>
      <c r="G9934" s="8" t="inlineStr">
        <is>
          <t>Aston Martin</t>
        </is>
      </c>
      <c r="H9934" s="8" t="inlineStr">
        <is>
          <t>DB12</t>
        </is>
      </c>
      <c r="I9934" s="8" t="inlineStr">
        <is>
          <t>Z170S6Z54DRZCL9CA</t>
        </is>
      </c>
      <c r="J9934" s="8" t="inlineStr">
        <is>
          <t>02 - Sports / GT</t>
        </is>
      </c>
      <c r="K9934" s="12" t="n">
        <v>255000</v>
      </c>
      <c r="L9934" s="8" t="inlineStr">
        <is>
          <t>Wisconsin</t>
        </is>
      </c>
      <c r="M9934" s="13" t="n">
        <v>4330.19</v>
      </c>
      <c r="N9934" s="13" t="n">
        <v>3295.27</v>
      </c>
      <c r="O9934" s="8" t="n"/>
    </row>
    <row r="9935">
      <c r="A9935" s="8" t="inlineStr">
        <is>
          <t>CANON-202607-009844</t>
        </is>
      </c>
      <c r="B9935" s="9" t="inlineStr">
        <is>
          <t>2026-07</t>
        </is>
      </c>
      <c r="C9935" s="10" t="n">
        <v>46219</v>
      </c>
      <c r="D9935" s="9" t="inlineStr">
        <is>
          <t>Bound</t>
        </is>
      </c>
      <c r="E9935" s="8" t="inlineStr">
        <is>
          <t>Ramona Rourke</t>
        </is>
      </c>
      <c r="F9935" s="11" t="n">
        <v>1962</v>
      </c>
      <c r="G9935" s="8" t="inlineStr">
        <is>
          <t>Maserati</t>
        </is>
      </c>
      <c r="H9935" s="8" t="inlineStr">
        <is>
          <t>GranTurismo</t>
        </is>
      </c>
      <c r="I9935" s="8" t="inlineStr">
        <is>
          <t>LLYKY1YELEJ6TMPM1</t>
        </is>
      </c>
      <c r="J9935" s="8" t="inlineStr">
        <is>
          <t>02 - Sports / GT</t>
        </is>
      </c>
      <c r="K9935" s="12" t="n">
        <v>680000</v>
      </c>
      <c r="L9935" s="8" t="inlineStr">
        <is>
          <t>Massachusetts</t>
        </is>
      </c>
      <c r="M9935" s="13" t="n">
        <v>10424.53</v>
      </c>
      <c r="N9935" s="13" t="n">
        <v>7933.07</v>
      </c>
      <c r="O9935" s="8" t="n"/>
    </row>
    <row r="9936">
      <c r="A9936" s="8" t="inlineStr">
        <is>
          <t>CANON-202607-009845</t>
        </is>
      </c>
      <c r="B9936" s="9" t="inlineStr">
        <is>
          <t>2026-07</t>
        </is>
      </c>
      <c r="C9936" s="10" t="n">
        <v>46227</v>
      </c>
      <c r="D9936" s="9" t="inlineStr">
        <is>
          <t>Bound</t>
        </is>
      </c>
      <c r="E9936" s="8" t="inlineStr">
        <is>
          <t>Marisol Larsson</t>
        </is>
      </c>
      <c r="F9936" s="11" t="n">
        <v>2002</v>
      </c>
      <c r="G9936" s="8" t="inlineStr">
        <is>
          <t>Ferrari</t>
        </is>
      </c>
      <c r="H9936" s="8" t="inlineStr">
        <is>
          <t>SF90 Stradale</t>
        </is>
      </c>
      <c r="I9936" s="8" t="inlineStr">
        <is>
          <t>206Y8JH2RWHUDT3YX</t>
        </is>
      </c>
      <c r="J9936" s="8" t="inlineStr">
        <is>
          <t>03 - Supercar</t>
        </is>
      </c>
      <c r="K9936" s="12" t="n">
        <v>405000</v>
      </c>
      <c r="L9936" s="8" t="inlineStr">
        <is>
          <t>New York</t>
        </is>
      </c>
      <c r="M9936" s="13" t="n">
        <v>11248.3</v>
      </c>
      <c r="N9936" s="13" t="n">
        <v>8559.959999999999</v>
      </c>
      <c r="O9936" s="8" t="n"/>
    </row>
    <row r="9937">
      <c r="A9937" s="8" t="inlineStr">
        <is>
          <t>CANON-202607-009847</t>
        </is>
      </c>
      <c r="B9937" s="9" t="inlineStr">
        <is>
          <t>2026-07</t>
        </is>
      </c>
      <c r="C9937" s="10" t="n">
        <v>46213</v>
      </c>
      <c r="D9937" s="9" t="inlineStr">
        <is>
          <t>Bound</t>
        </is>
      </c>
      <c r="E9937" s="8" t="inlineStr">
        <is>
          <t>Callum Farkas</t>
        </is>
      </c>
      <c r="F9937" s="11" t="n">
        <v>2024</v>
      </c>
      <c r="G9937" s="8" t="inlineStr">
        <is>
          <t>Mercedes-Benz</t>
        </is>
      </c>
      <c r="H9937" s="8" t="inlineStr">
        <is>
          <t>AMG GT</t>
        </is>
      </c>
      <c r="I9937" s="8" t="inlineStr">
        <is>
          <t>N20RXVKTR356E5J3J</t>
        </is>
      </c>
      <c r="J9937" s="8" t="inlineStr">
        <is>
          <t>02 - Sports / GT</t>
        </is>
      </c>
      <c r="K9937" s="12" t="n">
        <v>1230000</v>
      </c>
      <c r="L9937" s="8" t="inlineStr">
        <is>
          <t>Montana</t>
        </is>
      </c>
      <c r="M9937" s="13" t="n">
        <v>11870.66</v>
      </c>
      <c r="N9937" s="13" t="n">
        <v>9033.57</v>
      </c>
      <c r="O9937" s="8" t="n"/>
    </row>
    <row r="9938">
      <c r="A9938" s="8" t="inlineStr">
        <is>
          <t>CANON-202607-009850</t>
        </is>
      </c>
      <c r="B9938" s="9" t="inlineStr">
        <is>
          <t>2026-07</t>
        </is>
      </c>
      <c r="C9938" s="10" t="n">
        <v>46223</v>
      </c>
      <c r="D9938" s="9" t="inlineStr">
        <is>
          <t>Bound</t>
        </is>
      </c>
      <c r="E9938" s="8" t="inlineStr">
        <is>
          <t>Priya Thistlewood</t>
        </is>
      </c>
      <c r="F9938" s="11" t="n">
        <v>1983</v>
      </c>
      <c r="G9938" s="8" t="inlineStr">
        <is>
          <t>BMW</t>
        </is>
      </c>
      <c r="H9938" s="8" t="inlineStr">
        <is>
          <t>M8 Competition</t>
        </is>
      </c>
      <c r="I9938" s="8" t="inlineStr">
        <is>
          <t>3GN38ZFMLL35RH7P6</t>
        </is>
      </c>
      <c r="J9938" s="8" t="inlineStr">
        <is>
          <t>02 - Sports / GT</t>
        </is>
      </c>
      <c r="K9938" s="12" t="n">
        <v>630000</v>
      </c>
      <c r="L9938" s="8" t="inlineStr">
        <is>
          <t>Florida</t>
        </is>
      </c>
      <c r="M9938" s="13" t="n">
        <v>10971.51</v>
      </c>
      <c r="N9938" s="13" t="n">
        <v>8349.32</v>
      </c>
      <c r="O9938" s="8" t="n"/>
    </row>
    <row r="9939">
      <c r="A9939" s="8" t="inlineStr">
        <is>
          <t>CANON-202607-009852</t>
        </is>
      </c>
      <c r="B9939" s="9" t="inlineStr">
        <is>
          <t>2026-07</t>
        </is>
      </c>
      <c r="C9939" s="10" t="n">
        <v>46231</v>
      </c>
      <c r="D9939" s="9" t="inlineStr">
        <is>
          <t>Bound</t>
        </is>
      </c>
      <c r="E9939" s="8" t="inlineStr">
        <is>
          <t>Priya Vasquez</t>
        </is>
      </c>
      <c r="F9939" s="11" t="n">
        <v>1995</v>
      </c>
      <c r="G9939" s="8" t="inlineStr">
        <is>
          <t>BMW</t>
        </is>
      </c>
      <c r="H9939" s="8" t="inlineStr">
        <is>
          <t>M8 Competition</t>
        </is>
      </c>
      <c r="I9939" s="8" t="inlineStr">
        <is>
          <t>5P5C8659S32742Y1F</t>
        </is>
      </c>
      <c r="J9939" s="8" t="inlineStr">
        <is>
          <t>02 - Sports / GT</t>
        </is>
      </c>
      <c r="K9939" s="12" t="n">
        <v>900000</v>
      </c>
      <c r="L9939" s="8" t="inlineStr">
        <is>
          <t>New York</t>
        </is>
      </c>
      <c r="M9939" s="13" t="n">
        <v>14128.3</v>
      </c>
      <c r="N9939" s="13" t="n">
        <v>10751.64</v>
      </c>
      <c r="O9939" s="8" t="n"/>
    </row>
    <row r="9940">
      <c r="A9940" s="8" t="inlineStr">
        <is>
          <t>CANON-202607-009855</t>
        </is>
      </c>
      <c r="B9940" s="9" t="inlineStr">
        <is>
          <t>2026-07</t>
        </is>
      </c>
      <c r="C9940" s="10" t="n">
        <v>46230</v>
      </c>
      <c r="D9940" s="9" t="inlineStr">
        <is>
          <t>Bound</t>
        </is>
      </c>
      <c r="E9940" s="8" t="inlineStr">
        <is>
          <t>Mireille Pennington</t>
        </is>
      </c>
      <c r="F9940" s="11" t="n">
        <v>1986</v>
      </c>
      <c r="G9940" s="8" t="inlineStr">
        <is>
          <t>Mercedes-Benz</t>
        </is>
      </c>
      <c r="H9940" s="8" t="inlineStr">
        <is>
          <t>AMG GT</t>
        </is>
      </c>
      <c r="I9940" s="8" t="inlineStr">
        <is>
          <t>UMSG4J9L79KWSS1CC</t>
        </is>
      </c>
      <c r="J9940" s="8" t="inlineStr">
        <is>
          <t>02 - Sports / GT</t>
        </is>
      </c>
      <c r="K9940" s="12" t="n">
        <v>445000</v>
      </c>
      <c r="L9940" s="8" t="inlineStr">
        <is>
          <t>Pennsylvania</t>
        </is>
      </c>
      <c r="M9940" s="13" t="n">
        <v>6297.17</v>
      </c>
      <c r="N9940" s="13" t="n">
        <v>4792.15</v>
      </c>
      <c r="O9940" s="8" t="n"/>
    </row>
    <row r="9941">
      <c r="A9941" s="8" t="inlineStr">
        <is>
          <t>CANON-202607-009859</t>
        </is>
      </c>
      <c r="B9941" s="9" t="inlineStr">
        <is>
          <t>2026-07</t>
        </is>
      </c>
      <c r="C9941" s="10" t="n">
        <v>46223</v>
      </c>
      <c r="D9941" s="9" t="inlineStr">
        <is>
          <t>Bound</t>
        </is>
      </c>
      <c r="E9941" s="8" t="inlineStr">
        <is>
          <t>Priya Kingsford</t>
        </is>
      </c>
      <c r="F9941" s="11" t="n">
        <v>1966</v>
      </c>
      <c r="G9941" s="8" t="inlineStr">
        <is>
          <t>Ferrari</t>
        </is>
      </c>
      <c r="H9941" s="8" t="inlineStr">
        <is>
          <t>275 GTB/4</t>
        </is>
      </c>
      <c r="I9941" s="8" t="inlineStr">
        <is>
          <t>JBJKLW1SMH1TVUN60</t>
        </is>
      </c>
      <c r="J9941" s="8" t="inlineStr">
        <is>
          <t>07 - Post-War Classic (1946-1972)</t>
        </is>
      </c>
      <c r="K9941" s="12" t="n">
        <v>660000</v>
      </c>
      <c r="L9941" s="8" t="inlineStr">
        <is>
          <t>Delaware</t>
        </is>
      </c>
      <c r="M9941" s="13" t="n">
        <v>6693.4</v>
      </c>
      <c r="N9941" s="13" t="n">
        <v>5093.68</v>
      </c>
      <c r="O9941" s="8" t="n"/>
    </row>
    <row r="9942">
      <c r="A9942" s="8" t="inlineStr">
        <is>
          <t>CANON-202607-009861</t>
        </is>
      </c>
      <c r="B9942" s="9" t="inlineStr">
        <is>
          <t>2026-07</t>
        </is>
      </c>
      <c r="C9942" s="10" t="n">
        <v>46230</v>
      </c>
      <c r="D9942" s="9" t="inlineStr">
        <is>
          <t>Bound</t>
        </is>
      </c>
      <c r="E9942" s="8" t="inlineStr">
        <is>
          <t>Ottilie Thistlewood</t>
        </is>
      </c>
      <c r="F9942" s="11" t="n">
        <v>1972</v>
      </c>
      <c r="G9942" s="8" t="inlineStr">
        <is>
          <t>Maserati</t>
        </is>
      </c>
      <c r="H9942" s="8" t="inlineStr">
        <is>
          <t>GranTurismo</t>
        </is>
      </c>
      <c r="I9942" s="8" t="inlineStr">
        <is>
          <t>HECX0BSG1BVL8CEYP</t>
        </is>
      </c>
      <c r="J9942" s="8" t="inlineStr">
        <is>
          <t>02 - Sports / GT</t>
        </is>
      </c>
      <c r="K9942" s="12" t="n">
        <v>405000</v>
      </c>
      <c r="L9942" s="8" t="inlineStr">
        <is>
          <t>Delaware</t>
        </is>
      </c>
      <c r="M9942" s="13" t="n">
        <v>7163.92</v>
      </c>
      <c r="N9942" s="13" t="n">
        <v>5451.74</v>
      </c>
      <c r="O9942" s="8" t="n"/>
    </row>
    <row r="9943">
      <c r="A9943" s="8" t="inlineStr">
        <is>
          <t>CANON-202607-009862</t>
        </is>
      </c>
      <c r="B9943" s="9" t="inlineStr">
        <is>
          <t>2026-07</t>
        </is>
      </c>
      <c r="C9943" s="10" t="n">
        <v>46211</v>
      </c>
      <c r="D9943" s="9" t="inlineStr">
        <is>
          <t>Bound</t>
        </is>
      </c>
      <c r="E9943" s="8" t="inlineStr">
        <is>
          <t>Priya Vandermeer</t>
        </is>
      </c>
      <c r="F9943" s="11" t="n">
        <v>1976</v>
      </c>
      <c r="G9943" s="8" t="inlineStr">
        <is>
          <t>Ferrari</t>
        </is>
      </c>
      <c r="H9943" s="8" t="inlineStr">
        <is>
          <t>296 GTB</t>
        </is>
      </c>
      <c r="I9943" s="8" t="inlineStr">
        <is>
          <t>0CB4MFFHPGU3S5G6E</t>
        </is>
      </c>
      <c r="J9943" s="8" t="inlineStr">
        <is>
          <t>03 - Supercar</t>
        </is>
      </c>
      <c r="K9943" s="12" t="n">
        <v>745000</v>
      </c>
      <c r="L9943" s="8" t="inlineStr">
        <is>
          <t>Louisiana</t>
        </is>
      </c>
      <c r="M9943" s="13" t="n">
        <v>16158.07</v>
      </c>
      <c r="N9943" s="13" t="n">
        <v>12296.29</v>
      </c>
      <c r="O9943" s="8" t="n"/>
    </row>
    <row r="9944">
      <c r="A9944" s="8" t="inlineStr">
        <is>
          <t>CANON-202607-009864</t>
        </is>
      </c>
      <c r="B9944" s="9" t="inlineStr">
        <is>
          <t>2026-07</t>
        </is>
      </c>
      <c r="C9944" s="10" t="n">
        <v>46204</v>
      </c>
      <c r="D9944" s="9" t="inlineStr">
        <is>
          <t>Bound</t>
        </is>
      </c>
      <c r="E9944" s="8" t="inlineStr">
        <is>
          <t>Anouk Montoya</t>
        </is>
      </c>
      <c r="F9944" s="11" t="n">
        <v>1996</v>
      </c>
      <c r="G9944" s="8" t="inlineStr">
        <is>
          <t>Aston Martin</t>
        </is>
      </c>
      <c r="H9944" s="8" t="inlineStr">
        <is>
          <t>DB5</t>
        </is>
      </c>
      <c r="I9944" s="8" t="inlineStr">
        <is>
          <t>ZS0SW7W72XGT2D6UL</t>
        </is>
      </c>
      <c r="J9944" s="8" t="inlineStr">
        <is>
          <t>07 - Post-War Classic (1946-1972)</t>
        </is>
      </c>
      <c r="K9944" s="12" t="n">
        <v>610000</v>
      </c>
      <c r="L9944" s="8" t="inlineStr">
        <is>
          <t>Texas</t>
        </is>
      </c>
      <c r="M9944" s="13" t="n">
        <v>5691.42</v>
      </c>
      <c r="N9944" s="13" t="n">
        <v>4331.17</v>
      </c>
      <c r="O9944" s="8" t="n"/>
    </row>
    <row r="9945">
      <c r="A9945" s="8" t="inlineStr">
        <is>
          <t>CANON-202607-009865</t>
        </is>
      </c>
      <c r="B9945" s="9" t="inlineStr">
        <is>
          <t>2026-07</t>
        </is>
      </c>
      <c r="C9945" s="10" t="n">
        <v>46228</v>
      </c>
      <c r="D9945" s="9" t="inlineStr">
        <is>
          <t>Bound</t>
        </is>
      </c>
      <c r="E9945" s="8" t="inlineStr">
        <is>
          <t>Anouk Whitlock</t>
        </is>
      </c>
      <c r="F9945" s="11" t="n">
        <v>2012</v>
      </c>
      <c r="G9945" s="8" t="inlineStr">
        <is>
          <t>Maserati</t>
        </is>
      </c>
      <c r="H9945" s="8" t="inlineStr">
        <is>
          <t>GranTurismo</t>
        </is>
      </c>
      <c r="I9945" s="8" t="inlineStr">
        <is>
          <t>BFJ598W13T0TP9AXG</t>
        </is>
      </c>
      <c r="J9945" s="8" t="inlineStr">
        <is>
          <t>02 - Sports / GT</t>
        </is>
      </c>
      <c r="K9945" s="12" t="n">
        <v>390000</v>
      </c>
      <c r="L9945" s="8" t="inlineStr">
        <is>
          <t>Maryland</t>
        </is>
      </c>
      <c r="M9945" s="13" t="n">
        <v>5242.92</v>
      </c>
      <c r="N9945" s="13" t="n">
        <v>3989.86</v>
      </c>
      <c r="O9945" s="8" t="n"/>
    </row>
    <row r="9946">
      <c r="A9946" s="8" t="inlineStr">
        <is>
          <t>CANON-202607-009867</t>
        </is>
      </c>
      <c r="B9946" s="9" t="inlineStr">
        <is>
          <t>2026-07</t>
        </is>
      </c>
      <c r="C9946" s="10" t="n">
        <v>46204</v>
      </c>
      <c r="D9946" s="9" t="inlineStr">
        <is>
          <t>Bound</t>
        </is>
      </c>
      <c r="E9946" s="8" t="inlineStr">
        <is>
          <t>Cassius Bellandi</t>
        </is>
      </c>
      <c r="F9946" s="11" t="n">
        <v>1957</v>
      </c>
      <c r="G9946" s="8" t="inlineStr">
        <is>
          <t>Ferrari</t>
        </is>
      </c>
      <c r="H9946" s="8" t="inlineStr">
        <is>
          <t>296 GTB</t>
        </is>
      </c>
      <c r="I9946" s="8" t="inlineStr">
        <is>
          <t>GJPS4RP7YWDX5EXS1</t>
        </is>
      </c>
      <c r="J9946" s="8" t="inlineStr">
        <is>
          <t>03 - Supercar</t>
        </is>
      </c>
      <c r="K9946" s="12" t="n">
        <v>1950000</v>
      </c>
      <c r="L9946" s="8" t="inlineStr">
        <is>
          <t>Washington</t>
        </is>
      </c>
      <c r="M9946" s="13" t="n">
        <v>28256.6</v>
      </c>
      <c r="N9946" s="13" t="n">
        <v>21503.27</v>
      </c>
      <c r="O9946" s="8" t="n"/>
    </row>
    <row r="9947">
      <c r="A9947" s="8" t="inlineStr">
        <is>
          <t>CANON-202607-009868</t>
        </is>
      </c>
      <c r="B9947" s="9" t="inlineStr">
        <is>
          <t>2026-07</t>
        </is>
      </c>
      <c r="C9947" s="10" t="n">
        <v>46210</v>
      </c>
      <c r="D9947" s="9" t="inlineStr">
        <is>
          <t>Bound</t>
        </is>
      </c>
      <c r="E9947" s="8" t="inlineStr">
        <is>
          <t>Saoirse Montoya</t>
        </is>
      </c>
      <c r="F9947" s="11" t="n">
        <v>1993</v>
      </c>
      <c r="G9947" s="8" t="inlineStr">
        <is>
          <t>Bentley</t>
        </is>
      </c>
      <c r="H9947" s="8" t="inlineStr">
        <is>
          <t>Continental GT</t>
        </is>
      </c>
      <c r="I9947" s="8" t="inlineStr">
        <is>
          <t>GL3UGWRSJXWLHFXN2</t>
        </is>
      </c>
      <c r="J9947" s="8" t="inlineStr">
        <is>
          <t>02 - Sports / GT</t>
        </is>
      </c>
      <c r="K9947" s="12" t="n">
        <v>405000</v>
      </c>
      <c r="L9947" s="8" t="inlineStr">
        <is>
          <t>New Jersey</t>
        </is>
      </c>
      <c r="M9947" s="13" t="n">
        <v>5215.33</v>
      </c>
      <c r="N9947" s="13" t="n">
        <v>3968.87</v>
      </c>
      <c r="O9947" s="8" t="n"/>
    </row>
    <row r="9948">
      <c r="A9948" s="8" t="inlineStr">
        <is>
          <t>CANON-202607-009870</t>
        </is>
      </c>
      <c r="B9948" s="9" t="inlineStr">
        <is>
          <t>2026-07</t>
        </is>
      </c>
      <c r="C9948" s="10" t="n">
        <v>46221</v>
      </c>
      <c r="D9948" s="9" t="inlineStr">
        <is>
          <t>Bound</t>
        </is>
      </c>
      <c r="E9948" s="8" t="inlineStr">
        <is>
          <t>Fenwick Delacroix</t>
        </is>
      </c>
      <c r="F9948" s="11" t="n">
        <v>1958</v>
      </c>
      <c r="G9948" s="8" t="inlineStr">
        <is>
          <t>BMW</t>
        </is>
      </c>
      <c r="H9948" s="8" t="inlineStr">
        <is>
          <t>M8 Competition</t>
        </is>
      </c>
      <c r="I9948" s="8" t="inlineStr">
        <is>
          <t>6LE3X9NJAH4PRJG21</t>
        </is>
      </c>
      <c r="J9948" s="8" t="inlineStr">
        <is>
          <t>02 - Sports / GT</t>
        </is>
      </c>
      <c r="K9948" s="12" t="n">
        <v>905000</v>
      </c>
      <c r="L9948" s="8" t="inlineStr">
        <is>
          <t>New Mexico</t>
        </is>
      </c>
      <c r="M9948" s="13" t="n">
        <v>14206.79</v>
      </c>
      <c r="N9948" s="13" t="n">
        <v>10811.37</v>
      </c>
      <c r="O9948" s="8" t="n"/>
    </row>
    <row r="9949">
      <c r="A9949" s="8" t="inlineStr">
        <is>
          <t>CANON-202607-009871</t>
        </is>
      </c>
      <c r="B9949" s="9" t="inlineStr">
        <is>
          <t>2026-07</t>
        </is>
      </c>
      <c r="C9949" s="10" t="n">
        <v>46225</v>
      </c>
      <c r="D9949" s="9" t="inlineStr">
        <is>
          <t>Bound</t>
        </is>
      </c>
      <c r="E9949" s="8" t="inlineStr">
        <is>
          <t>Sunniva Pennington</t>
        </is>
      </c>
      <c r="F9949" s="11" t="n">
        <v>2024</v>
      </c>
      <c r="G9949" s="8" t="inlineStr">
        <is>
          <t>McLaren</t>
        </is>
      </c>
      <c r="H9949" s="8" t="inlineStr">
        <is>
          <t>750S</t>
        </is>
      </c>
      <c r="I9949" s="8" t="inlineStr">
        <is>
          <t>GAB8L3LK48F0VR2HU</t>
        </is>
      </c>
      <c r="J9949" s="8" t="inlineStr">
        <is>
          <t>03 - Supercar</t>
        </is>
      </c>
      <c r="K9949" s="12" t="n">
        <v>525000</v>
      </c>
      <c r="L9949" s="8" t="inlineStr">
        <is>
          <t>Delaware</t>
        </is>
      </c>
      <c r="M9949" s="13" t="n">
        <v>11762.97</v>
      </c>
      <c r="N9949" s="13" t="n">
        <v>8951.620000000001</v>
      </c>
      <c r="O9949" s="8" t="n"/>
    </row>
    <row r="9950">
      <c r="A9950" s="8" t="inlineStr">
        <is>
          <t>CANON-202607-009872</t>
        </is>
      </c>
      <c r="B9950" s="9" t="inlineStr">
        <is>
          <t>2026-07</t>
        </is>
      </c>
      <c r="C9950" s="10" t="n">
        <v>46217</v>
      </c>
      <c r="D9950" s="9" t="inlineStr">
        <is>
          <t>Bound</t>
        </is>
      </c>
      <c r="E9950" s="8" t="inlineStr">
        <is>
          <t>Aurelio Castellanos</t>
        </is>
      </c>
      <c r="F9950" s="11" t="n">
        <v>1981</v>
      </c>
      <c r="G9950" s="8" t="inlineStr">
        <is>
          <t>Aston Martin</t>
        </is>
      </c>
      <c r="H9950" s="8" t="inlineStr">
        <is>
          <t>DB12</t>
        </is>
      </c>
      <c r="I9950" s="8" t="inlineStr">
        <is>
          <t>A5ZHCKG82FCJ73L6Y</t>
        </is>
      </c>
      <c r="J9950" s="8" t="inlineStr">
        <is>
          <t>02 - Sports / GT</t>
        </is>
      </c>
      <c r="K9950" s="12" t="n">
        <v>865000</v>
      </c>
      <c r="L9950" s="8" t="inlineStr">
        <is>
          <t>North Dakota</t>
        </is>
      </c>
      <c r="M9950" s="13" t="n">
        <v>10820.66</v>
      </c>
      <c r="N9950" s="13" t="n">
        <v>8234.52</v>
      </c>
      <c r="O9950" s="8" t="n"/>
    </row>
    <row r="9951">
      <c r="A9951" s="8" t="inlineStr">
        <is>
          <t>CANON-202607-009874</t>
        </is>
      </c>
      <c r="B9951" s="9" t="inlineStr">
        <is>
          <t>2026-07</t>
        </is>
      </c>
      <c r="C9951" s="10" t="n">
        <v>46211</v>
      </c>
      <c r="D9951" s="9" t="inlineStr">
        <is>
          <t>Bound</t>
        </is>
      </c>
      <c r="E9951" s="8" t="inlineStr">
        <is>
          <t>Marisol Underwood</t>
        </is>
      </c>
      <c r="F9951" s="11" t="n">
        <v>1966</v>
      </c>
      <c r="G9951" s="8" t="inlineStr">
        <is>
          <t>Porsche</t>
        </is>
      </c>
      <c r="H9951" s="8" t="inlineStr">
        <is>
          <t>911 Turbo S</t>
        </is>
      </c>
      <c r="I9951" s="8" t="inlineStr">
        <is>
          <t>BRLJ5VTJUNREJ4J2G</t>
        </is>
      </c>
      <c r="J9951" s="8" t="inlineStr">
        <is>
          <t>02 - Sports / GT</t>
        </is>
      </c>
      <c r="K9951" s="12" t="n">
        <v>455000</v>
      </c>
      <c r="L9951" s="8" t="inlineStr">
        <is>
          <t>West Virginia</t>
        </is>
      </c>
      <c r="M9951" s="13" t="n">
        <v>8563.440000000001</v>
      </c>
      <c r="N9951" s="13" t="n">
        <v>6516.78</v>
      </c>
      <c r="O9951" s="8" t="n"/>
    </row>
    <row r="9952">
      <c r="A9952" s="8" t="inlineStr">
        <is>
          <t>CANON-202607-009875</t>
        </is>
      </c>
      <c r="B9952" s="9" t="inlineStr">
        <is>
          <t>2026-07</t>
        </is>
      </c>
      <c r="C9952" s="10" t="n">
        <v>46228</v>
      </c>
      <c r="D9952" s="9" t="inlineStr">
        <is>
          <t>Bound</t>
        </is>
      </c>
      <c r="E9952" s="8" t="inlineStr">
        <is>
          <t>Beatrix Vasquez</t>
        </is>
      </c>
      <c r="F9952" s="11" t="n">
        <v>1969</v>
      </c>
      <c r="G9952" s="8" t="inlineStr">
        <is>
          <t>Lamborghini</t>
        </is>
      </c>
      <c r="H9952" s="8" t="inlineStr">
        <is>
          <t>Huracan EVO</t>
        </is>
      </c>
      <c r="I9952" s="8" t="inlineStr">
        <is>
          <t>W9JA13TBHCJ3FNMC9</t>
        </is>
      </c>
      <c r="J9952" s="8" t="inlineStr">
        <is>
          <t>03 - Supercar</t>
        </is>
      </c>
      <c r="K9952" s="12" t="n">
        <v>875000</v>
      </c>
      <c r="L9952" s="8" t="inlineStr">
        <is>
          <t>Alabama</t>
        </is>
      </c>
      <c r="M9952" s="13" t="n">
        <v>19918.63</v>
      </c>
      <c r="N9952" s="13" t="n">
        <v>15158.08</v>
      </c>
      <c r="O9952" s="8" t="n"/>
    </row>
    <row r="9953">
      <c r="A9953" s="8" t="inlineStr">
        <is>
          <t>CANON-202607-009877</t>
        </is>
      </c>
      <c r="B9953" s="9" t="inlineStr">
        <is>
          <t>2026-07</t>
        </is>
      </c>
      <c r="C9953" s="10" t="n">
        <v>46230</v>
      </c>
      <c r="D9953" s="9" t="inlineStr">
        <is>
          <t>Bound</t>
        </is>
      </c>
      <c r="E9953" s="8" t="inlineStr">
        <is>
          <t>Saoirse Rourke</t>
        </is>
      </c>
      <c r="F9953" s="11" t="n">
        <v>1991</v>
      </c>
      <c r="G9953" s="8" t="inlineStr">
        <is>
          <t>Aston Martin</t>
        </is>
      </c>
      <c r="H9953" s="8" t="inlineStr">
        <is>
          <t>DB5</t>
        </is>
      </c>
      <c r="I9953" s="8" t="inlineStr">
        <is>
          <t>1HRAPHCR27V6SXNBB</t>
        </is>
      </c>
      <c r="J9953" s="8" t="inlineStr">
        <is>
          <t>07 - Post-War Classic (1946-1972)</t>
        </is>
      </c>
      <c r="K9953" s="12" t="n">
        <v>215000</v>
      </c>
      <c r="L9953" s="8" t="inlineStr">
        <is>
          <t>New York</t>
        </is>
      </c>
      <c r="M9953" s="13" t="n">
        <v>2959.7</v>
      </c>
      <c r="N9953" s="13" t="n">
        <v>2252.33</v>
      </c>
      <c r="O9953" s="8" t="n"/>
    </row>
    <row r="9954">
      <c r="A9954" s="8" t="inlineStr">
        <is>
          <t>CANON-202607-009879</t>
        </is>
      </c>
      <c r="B9954" s="9" t="inlineStr">
        <is>
          <t>2026-07</t>
        </is>
      </c>
      <c r="C9954" s="10" t="n">
        <v>46217</v>
      </c>
      <c r="D9954" s="9" t="inlineStr">
        <is>
          <t>Bound</t>
        </is>
      </c>
      <c r="E9954" s="8" t="inlineStr">
        <is>
          <t>Fitzgerald Castellanos</t>
        </is>
      </c>
      <c r="F9954" s="11" t="n">
        <v>1975</v>
      </c>
      <c r="G9954" s="8" t="inlineStr">
        <is>
          <t>McLaren</t>
        </is>
      </c>
      <c r="H9954" s="8" t="inlineStr">
        <is>
          <t>750S</t>
        </is>
      </c>
      <c r="I9954" s="8" t="inlineStr">
        <is>
          <t>S89D3U529KAAMZU9W</t>
        </is>
      </c>
      <c r="J9954" s="8" t="inlineStr">
        <is>
          <t>03 - Supercar</t>
        </is>
      </c>
      <c r="K9954" s="12" t="n">
        <v>565000</v>
      </c>
      <c r="L9954" s="8" t="inlineStr">
        <is>
          <t>New York</t>
        </is>
      </c>
      <c r="M9954" s="13" t="n">
        <v>12963.02</v>
      </c>
      <c r="N9954" s="13" t="n">
        <v>9864.860000000001</v>
      </c>
      <c r="O9954" s="8" t="n"/>
    </row>
    <row r="9955">
      <c r="A9955" s="8" t="inlineStr">
        <is>
          <t>CANON-202607-009880</t>
        </is>
      </c>
      <c r="B9955" s="9" t="inlineStr">
        <is>
          <t>2026-07</t>
        </is>
      </c>
      <c r="C9955" s="10" t="n">
        <v>46204</v>
      </c>
      <c r="D9955" s="9" t="inlineStr">
        <is>
          <t>Bound</t>
        </is>
      </c>
      <c r="E9955" s="8" t="inlineStr">
        <is>
          <t>Fenwick Larsson</t>
        </is>
      </c>
      <c r="F9955" s="11" t="n">
        <v>1966</v>
      </c>
      <c r="G9955" s="8" t="inlineStr">
        <is>
          <t>BMW</t>
        </is>
      </c>
      <c r="H9955" s="8" t="inlineStr">
        <is>
          <t>M8 Competition</t>
        </is>
      </c>
      <c r="I9955" s="8" t="inlineStr">
        <is>
          <t>X7XZ0EWNT4BN9CSPP</t>
        </is>
      </c>
      <c r="J9955" s="8" t="inlineStr">
        <is>
          <t>02 - Sports / GT</t>
        </is>
      </c>
      <c r="K9955" s="12" t="n">
        <v>735000</v>
      </c>
      <c r="L9955" s="8" t="inlineStr">
        <is>
          <t>Louisiana</t>
        </is>
      </c>
      <c r="M9955" s="13" t="n">
        <v>10907.12</v>
      </c>
      <c r="N9955" s="13" t="n">
        <v>8300.32</v>
      </c>
      <c r="O9955" s="8" t="n"/>
    </row>
    <row r="9956">
      <c r="A9956" s="8" t="inlineStr">
        <is>
          <t>CANON-202607-009881</t>
        </is>
      </c>
      <c r="B9956" s="9" t="inlineStr">
        <is>
          <t>2026-07</t>
        </is>
      </c>
      <c r="C9956" s="10" t="n">
        <v>46213</v>
      </c>
      <c r="D9956" s="9" t="inlineStr">
        <is>
          <t>Bound</t>
        </is>
      </c>
      <c r="E9956" s="8" t="inlineStr">
        <is>
          <t>Fenwick Vandermeer</t>
        </is>
      </c>
      <c r="F9956" s="11" t="n">
        <v>2007</v>
      </c>
      <c r="G9956" s="8" t="inlineStr">
        <is>
          <t>Maserati</t>
        </is>
      </c>
      <c r="H9956" s="8" t="inlineStr">
        <is>
          <t>GranTurismo</t>
        </is>
      </c>
      <c r="I9956" s="8" t="inlineStr">
        <is>
          <t>EWHCA1ETMDS3N0ZNJ</t>
        </is>
      </c>
      <c r="J9956" s="8" t="inlineStr">
        <is>
          <t>02 - Sports / GT</t>
        </is>
      </c>
      <c r="K9956" s="12" t="n">
        <v>515000</v>
      </c>
      <c r="L9956" s="8" t="inlineStr">
        <is>
          <t>Florida</t>
        </is>
      </c>
      <c r="M9956" s="13" t="n">
        <v>8968.77</v>
      </c>
      <c r="N9956" s="13" t="n">
        <v>6825.23</v>
      </c>
      <c r="O9956" s="8" t="n"/>
    </row>
    <row r="9957">
      <c r="A9957" s="8" t="inlineStr">
        <is>
          <t>CANON-202607-009882</t>
        </is>
      </c>
      <c r="B9957" s="9" t="inlineStr">
        <is>
          <t>2026-07</t>
        </is>
      </c>
      <c r="C9957" s="10" t="n">
        <v>46210</v>
      </c>
      <c r="D9957" s="9" t="inlineStr">
        <is>
          <t>Bound</t>
        </is>
      </c>
      <c r="E9957" s="8" t="inlineStr">
        <is>
          <t>Anouk Nakashima</t>
        </is>
      </c>
      <c r="F9957" s="11" t="n">
        <v>1982</v>
      </c>
      <c r="G9957" s="8" t="inlineStr">
        <is>
          <t>Aston Martin</t>
        </is>
      </c>
      <c r="H9957" s="8" t="inlineStr">
        <is>
          <t>DB5</t>
        </is>
      </c>
      <c r="I9957" s="8" t="inlineStr">
        <is>
          <t>92NBKL5MX41URXDPK</t>
        </is>
      </c>
      <c r="J9957" s="8" t="inlineStr">
        <is>
          <t>07 - Post-War Classic (1946-1972)</t>
        </is>
      </c>
      <c r="K9957" s="12" t="n">
        <v>510000</v>
      </c>
      <c r="L9957" s="8" t="inlineStr">
        <is>
          <t>Delaware</t>
        </is>
      </c>
      <c r="M9957" s="13" t="n">
        <v>5172.17</v>
      </c>
      <c r="N9957" s="13" t="n">
        <v>3936.02</v>
      </c>
      <c r="O9957" s="8" t="n"/>
    </row>
    <row r="9958">
      <c r="A9958" s="8" t="inlineStr">
        <is>
          <t>CANON-202607-009883</t>
        </is>
      </c>
      <c r="B9958" s="9" t="inlineStr">
        <is>
          <t>2026-07</t>
        </is>
      </c>
      <c r="C9958" s="10" t="n">
        <v>46209</v>
      </c>
      <c r="D9958" s="9" t="inlineStr">
        <is>
          <t>Bound</t>
        </is>
      </c>
      <c r="E9958" s="8" t="inlineStr">
        <is>
          <t>Saoirse Nakashima</t>
        </is>
      </c>
      <c r="F9958" s="11" t="n">
        <v>1964</v>
      </c>
      <c r="G9958" s="8" t="inlineStr">
        <is>
          <t>Ferrari</t>
        </is>
      </c>
      <c r="H9958" s="8" t="inlineStr">
        <is>
          <t>296 GTB</t>
        </is>
      </c>
      <c r="I9958" s="8" t="inlineStr">
        <is>
          <t>4CET9WL7NF4L7L9GH</t>
        </is>
      </c>
      <c r="J9958" s="8" t="inlineStr">
        <is>
          <t>03 - Supercar</t>
        </is>
      </c>
      <c r="K9958" s="12" t="n">
        <v>740000</v>
      </c>
      <c r="L9958" s="8" t="inlineStr">
        <is>
          <t>Illinois</t>
        </is>
      </c>
      <c r="M9958" s="13" t="n">
        <v>18039.25</v>
      </c>
      <c r="N9958" s="13" t="n">
        <v>13727.87</v>
      </c>
      <c r="O9958" s="8" t="n"/>
    </row>
    <row r="9959">
      <c r="A9959" s="8" t="inlineStr">
        <is>
          <t>CANON-202607-009886</t>
        </is>
      </c>
      <c r="B9959" s="9" t="inlineStr">
        <is>
          <t>2026-07</t>
        </is>
      </c>
      <c r="C9959" s="10" t="n">
        <v>46212</v>
      </c>
      <c r="D9959" s="9" t="inlineStr">
        <is>
          <t>Bound</t>
        </is>
      </c>
      <c r="E9959" s="8" t="inlineStr">
        <is>
          <t>Noor Montoya</t>
        </is>
      </c>
      <c r="F9959" s="11" t="n">
        <v>1969</v>
      </c>
      <c r="G9959" s="8" t="inlineStr">
        <is>
          <t>Mercedes-Benz</t>
        </is>
      </c>
      <c r="H9959" s="8" t="inlineStr">
        <is>
          <t>AMG GT</t>
        </is>
      </c>
      <c r="I9959" s="8" t="inlineStr">
        <is>
          <t>4V55BNBF0HN97PL2L</t>
        </is>
      </c>
      <c r="J9959" s="8" t="inlineStr">
        <is>
          <t>02 - Sports / GT</t>
        </is>
      </c>
      <c r="K9959" s="12" t="n">
        <v>410000</v>
      </c>
      <c r="L9959" s="8" t="inlineStr">
        <is>
          <t>Texas</t>
        </is>
      </c>
      <c r="M9959" s="13" t="n">
        <v>6672.17</v>
      </c>
      <c r="N9959" s="13" t="n">
        <v>5077.52</v>
      </c>
      <c r="O9959" s="8" t="n"/>
    </row>
    <row r="9960">
      <c r="A9960" s="8" t="inlineStr">
        <is>
          <t>CANON-202607-009887</t>
        </is>
      </c>
      <c r="B9960" s="9" t="inlineStr">
        <is>
          <t>2026-07</t>
        </is>
      </c>
      <c r="C9960" s="10" t="n">
        <v>46214</v>
      </c>
      <c r="D9960" s="9" t="inlineStr">
        <is>
          <t>Bound</t>
        </is>
      </c>
      <c r="E9960" s="8" t="inlineStr">
        <is>
          <t>Desmond Okonkwo</t>
        </is>
      </c>
      <c r="F9960" s="11" t="n">
        <v>1977</v>
      </c>
      <c r="G9960" s="8" t="inlineStr">
        <is>
          <t>BMW</t>
        </is>
      </c>
      <c r="H9960" s="8" t="inlineStr">
        <is>
          <t>M8 Competition</t>
        </is>
      </c>
      <c r="I9960" s="8" t="inlineStr">
        <is>
          <t>ZU7R31F2XWYNX7VXG</t>
        </is>
      </c>
      <c r="J9960" s="8" t="inlineStr">
        <is>
          <t>02 - Sports / GT</t>
        </is>
      </c>
      <c r="K9960" s="12" t="n">
        <v>295000</v>
      </c>
      <c r="L9960" s="8" t="inlineStr">
        <is>
          <t>New Jersey</t>
        </is>
      </c>
      <c r="M9960" s="13" t="n">
        <v>3798.82</v>
      </c>
      <c r="N9960" s="13" t="n">
        <v>2890.9</v>
      </c>
      <c r="O9960" s="8" t="n"/>
    </row>
    <row r="9961">
      <c r="A9961" s="8" t="inlineStr">
        <is>
          <t>CANON-202607-009888</t>
        </is>
      </c>
      <c r="B9961" s="9" t="inlineStr">
        <is>
          <t>2026-07</t>
        </is>
      </c>
      <c r="C9961" s="10" t="n">
        <v>46222</v>
      </c>
      <c r="D9961" s="9" t="inlineStr">
        <is>
          <t>Bound</t>
        </is>
      </c>
      <c r="E9961" s="8" t="inlineStr">
        <is>
          <t>Saoirse Kingsford</t>
        </is>
      </c>
      <c r="F9961" s="11" t="n">
        <v>1956</v>
      </c>
      <c r="G9961" s="8" t="inlineStr">
        <is>
          <t>Lamborghini</t>
        </is>
      </c>
      <c r="H9961" s="8" t="inlineStr">
        <is>
          <t>Huracan EVO</t>
        </is>
      </c>
      <c r="I9961" s="8" t="inlineStr">
        <is>
          <t>9061BZ08W65AXVW6H</t>
        </is>
      </c>
      <c r="J9961" s="8" t="inlineStr">
        <is>
          <t>03 - Supercar</t>
        </is>
      </c>
      <c r="K9961" s="12" t="n">
        <v>740000</v>
      </c>
      <c r="L9961" s="8" t="inlineStr">
        <is>
          <t>Wisconsin</t>
        </is>
      </c>
      <c r="M9961" s="13" t="n">
        <v>15916.98</v>
      </c>
      <c r="N9961" s="13" t="n">
        <v>12112.82</v>
      </c>
      <c r="O9961" s="8" t="n"/>
    </row>
    <row r="9962">
      <c r="A9962" s="8" t="inlineStr">
        <is>
          <t>CANON-202607-009891</t>
        </is>
      </c>
      <c r="B9962" s="9" t="inlineStr">
        <is>
          <t>2026-07</t>
        </is>
      </c>
      <c r="C9962" s="10" t="n">
        <v>46218</v>
      </c>
      <c r="D9962" s="9" t="inlineStr">
        <is>
          <t>Bound</t>
        </is>
      </c>
      <c r="E9962" s="8" t="inlineStr">
        <is>
          <t>Horace Kingsford</t>
        </is>
      </c>
      <c r="F9962" s="11" t="n">
        <v>2007</v>
      </c>
      <c r="G9962" s="8" t="inlineStr">
        <is>
          <t>Aston Martin</t>
        </is>
      </c>
      <c r="H9962" s="8" t="inlineStr">
        <is>
          <t>DB5</t>
        </is>
      </c>
      <c r="I9962" s="8" t="inlineStr">
        <is>
          <t>0658T1V5FBD0V296B</t>
        </is>
      </c>
      <c r="J9962" s="8" t="inlineStr">
        <is>
          <t>07 - Post-War Classic (1946-1972)</t>
        </is>
      </c>
      <c r="K9962" s="12" t="n">
        <v>1950000</v>
      </c>
      <c r="L9962" s="8" t="inlineStr">
        <is>
          <t>Oklahoma</t>
        </is>
      </c>
      <c r="M9962" s="13" t="n">
        <v>17616.23</v>
      </c>
      <c r="N9962" s="13" t="n">
        <v>13405.95</v>
      </c>
      <c r="O9962" s="8" t="n"/>
    </row>
    <row r="9963">
      <c r="A9963" s="8" t="inlineStr">
        <is>
          <t>CANON-202607-009892</t>
        </is>
      </c>
      <c r="B9963" s="9" t="inlineStr">
        <is>
          <t>2026-07</t>
        </is>
      </c>
      <c r="C9963" s="10" t="n">
        <v>46214</v>
      </c>
      <c r="D9963" s="9" t="inlineStr">
        <is>
          <t>Bound</t>
        </is>
      </c>
      <c r="E9963" s="8" t="inlineStr">
        <is>
          <t>Marisol Harrington</t>
        </is>
      </c>
      <c r="F9963" s="11" t="n">
        <v>1994</v>
      </c>
      <c r="G9963" s="8" t="inlineStr">
        <is>
          <t>Porsche</t>
        </is>
      </c>
      <c r="H9963" s="8" t="inlineStr">
        <is>
          <t>911 Turbo S</t>
        </is>
      </c>
      <c r="I9963" s="8" t="inlineStr">
        <is>
          <t>FWJ55A39Y2N0ZNWUX</t>
        </is>
      </c>
      <c r="J9963" s="8" t="inlineStr">
        <is>
          <t>02 - Sports / GT</t>
        </is>
      </c>
      <c r="K9963" s="12" t="n">
        <v>890000</v>
      </c>
      <c r="L9963" s="8" t="inlineStr">
        <is>
          <t>Maryland</t>
        </is>
      </c>
      <c r="M9963" s="13" t="n">
        <v>10369.34</v>
      </c>
      <c r="N9963" s="13" t="n">
        <v>7891.07</v>
      </c>
      <c r="O9963" s="8" t="n"/>
    </row>
    <row r="9964">
      <c r="A9964" s="8" t="inlineStr">
        <is>
          <t>CANON-202607-009893</t>
        </is>
      </c>
      <c r="B9964" s="9" t="inlineStr">
        <is>
          <t>2026-07</t>
        </is>
      </c>
      <c r="C9964" s="10" t="n">
        <v>46205</v>
      </c>
      <c r="D9964" s="9" t="inlineStr">
        <is>
          <t>Bound</t>
        </is>
      </c>
      <c r="E9964" s="8" t="inlineStr">
        <is>
          <t>Marisol Montoya</t>
        </is>
      </c>
      <c r="F9964" s="11" t="n">
        <v>2024</v>
      </c>
      <c r="G9964" s="8" t="inlineStr">
        <is>
          <t>Porsche</t>
        </is>
      </c>
      <c r="H9964" s="8" t="inlineStr">
        <is>
          <t>911 Turbo S</t>
        </is>
      </c>
      <c r="I9964" s="8" t="inlineStr">
        <is>
          <t>KKTTWZPZ6XH6KE8NR</t>
        </is>
      </c>
      <c r="J9964" s="8" t="inlineStr">
        <is>
          <t>02 - Sports / GT</t>
        </is>
      </c>
      <c r="K9964" s="12" t="n">
        <v>1065000</v>
      </c>
      <c r="L9964" s="8" t="inlineStr">
        <is>
          <t>New York</t>
        </is>
      </c>
      <c r="M9964" s="13" t="n">
        <v>14146.42</v>
      </c>
      <c r="N9964" s="13" t="n">
        <v>10765.43</v>
      </c>
      <c r="O9964" s="8" t="n"/>
    </row>
    <row r="9965">
      <c r="A9965" s="8" t="inlineStr">
        <is>
          <t>CANON-202607-009894</t>
        </is>
      </c>
      <c r="B9965" s="9" t="inlineStr">
        <is>
          <t>2026-07</t>
        </is>
      </c>
      <c r="C9965" s="10" t="n">
        <v>46218</v>
      </c>
      <c r="D9965" s="9" t="inlineStr">
        <is>
          <t>Bound</t>
        </is>
      </c>
      <c r="E9965" s="8" t="inlineStr">
        <is>
          <t>Desmond Castellanos</t>
        </is>
      </c>
      <c r="F9965" s="11" t="n">
        <v>1999</v>
      </c>
      <c r="G9965" s="8" t="inlineStr">
        <is>
          <t>Porsche</t>
        </is>
      </c>
      <c r="H9965" s="8" t="inlineStr">
        <is>
          <t>911 Turbo S</t>
        </is>
      </c>
      <c r="I9965" s="8" t="inlineStr">
        <is>
          <t>W15ZXUTFHH6WBA9Y2</t>
        </is>
      </c>
      <c r="J9965" s="8" t="inlineStr">
        <is>
          <t>02 - Sports / GT</t>
        </is>
      </c>
      <c r="K9965" s="12" t="n">
        <v>540000</v>
      </c>
      <c r="L9965" s="8" t="inlineStr">
        <is>
          <t>Minnesota</t>
        </is>
      </c>
      <c r="M9965" s="13" t="n">
        <v>8741.889999999999</v>
      </c>
      <c r="N9965" s="13" t="n">
        <v>6652.58</v>
      </c>
      <c r="O9965" s="8" t="n"/>
    </row>
    <row r="9966">
      <c r="A9966" s="8" t="inlineStr">
        <is>
          <t>CANON-202607-009896</t>
        </is>
      </c>
      <c r="B9966" s="9" t="inlineStr">
        <is>
          <t>2026-07</t>
        </is>
      </c>
      <c r="C9966" s="10" t="n">
        <v>46223</v>
      </c>
      <c r="D9966" s="9" t="inlineStr">
        <is>
          <t>Bound</t>
        </is>
      </c>
      <c r="E9966" s="8" t="inlineStr">
        <is>
          <t>Marisol Vandermeer</t>
        </is>
      </c>
      <c r="F9966" s="11" t="n">
        <v>1999</v>
      </c>
      <c r="G9966" s="8" t="inlineStr">
        <is>
          <t>BMW</t>
        </is>
      </c>
      <c r="H9966" s="8" t="inlineStr">
        <is>
          <t>M8 Competition</t>
        </is>
      </c>
      <c r="I9966" s="8" t="inlineStr">
        <is>
          <t>EMMC18JD6B5EA2HR4</t>
        </is>
      </c>
      <c r="J9966" s="8" t="inlineStr">
        <is>
          <t>02 - Sports / GT</t>
        </is>
      </c>
      <c r="K9966" s="12" t="n">
        <v>320000</v>
      </c>
      <c r="L9966" s="8" t="inlineStr">
        <is>
          <t>Colorado</t>
        </is>
      </c>
      <c r="M9966" s="13" t="n">
        <v>4981.13</v>
      </c>
      <c r="N9966" s="13" t="n">
        <v>3790.64</v>
      </c>
      <c r="O9966" s="8" t="n"/>
    </row>
    <row r="9967">
      <c r="A9967" s="8" t="inlineStr">
        <is>
          <t>CANON-202607-009897</t>
        </is>
      </c>
      <c r="B9967" s="9" t="inlineStr">
        <is>
          <t>2026-07</t>
        </is>
      </c>
      <c r="C9967" s="10" t="n">
        <v>46213</v>
      </c>
      <c r="D9967" s="9" t="inlineStr">
        <is>
          <t>Bound</t>
        </is>
      </c>
      <c r="E9967" s="8" t="inlineStr">
        <is>
          <t>Thaddeus Fairweather</t>
        </is>
      </c>
      <c r="F9967" s="11" t="n">
        <v>2014</v>
      </c>
      <c r="G9967" s="8" t="inlineStr">
        <is>
          <t>Lamborghini</t>
        </is>
      </c>
      <c r="H9967" s="8" t="inlineStr">
        <is>
          <t>Huracan EVO</t>
        </is>
      </c>
      <c r="I9967" s="8" t="inlineStr">
        <is>
          <t>R3FJS8CE7BNWHHV1R</t>
        </is>
      </c>
      <c r="J9967" s="8" t="inlineStr">
        <is>
          <t>03 - Supercar</t>
        </is>
      </c>
      <c r="K9967" s="12" t="n">
        <v>665000</v>
      </c>
      <c r="L9967" s="8" t="inlineStr">
        <is>
          <t>Pennsylvania</t>
        </is>
      </c>
      <c r="M9967" s="13" t="n">
        <v>11919.81</v>
      </c>
      <c r="N9967" s="13" t="n">
        <v>9070.98</v>
      </c>
      <c r="O9967" s="8" t="n"/>
    </row>
    <row r="9968">
      <c r="A9968" s="8" t="inlineStr">
        <is>
          <t>CANON-202607-009898</t>
        </is>
      </c>
      <c r="B9968" s="9" t="inlineStr">
        <is>
          <t>2026-07</t>
        </is>
      </c>
      <c r="C9968" s="10" t="n">
        <v>46225</v>
      </c>
      <c r="D9968" s="9" t="inlineStr">
        <is>
          <t>Bound</t>
        </is>
      </c>
      <c r="E9968" s="8" t="inlineStr">
        <is>
          <t>Marisol Rourke</t>
        </is>
      </c>
      <c r="F9968" s="11" t="n">
        <v>2024</v>
      </c>
      <c r="G9968" s="8" t="inlineStr">
        <is>
          <t>Mercedes-Benz</t>
        </is>
      </c>
      <c r="H9968" s="8" t="inlineStr">
        <is>
          <t>AMG GT</t>
        </is>
      </c>
      <c r="I9968" s="8" t="inlineStr">
        <is>
          <t>XGNZCJ3JYHJNNZLTU</t>
        </is>
      </c>
      <c r="J9968" s="8" t="inlineStr">
        <is>
          <t>02 - Sports / GT</t>
        </is>
      </c>
      <c r="K9968" s="12" t="n">
        <v>770000</v>
      </c>
      <c r="L9968" s="8" t="inlineStr">
        <is>
          <t>Indiana</t>
        </is>
      </c>
      <c r="M9968" s="13" t="n">
        <v>11615.38</v>
      </c>
      <c r="N9968" s="13" t="n">
        <v>8839.299999999999</v>
      </c>
      <c r="O9968" s="8" t="n"/>
    </row>
    <row r="9969">
      <c r="A9969" s="8" t="inlineStr">
        <is>
          <t>CANON-202607-009901</t>
        </is>
      </c>
      <c r="B9969" s="9" t="inlineStr">
        <is>
          <t>2026-07</t>
        </is>
      </c>
      <c r="C9969" s="10" t="n">
        <v>46223</v>
      </c>
      <c r="D9969" s="9" t="inlineStr">
        <is>
          <t>Bound</t>
        </is>
      </c>
      <c r="E9969" s="8" t="inlineStr">
        <is>
          <t>Cassius Pennington</t>
        </is>
      </c>
      <c r="F9969" s="11" t="n">
        <v>1963</v>
      </c>
      <c r="G9969" s="8" t="inlineStr">
        <is>
          <t>Maserati</t>
        </is>
      </c>
      <c r="H9969" s="8" t="inlineStr">
        <is>
          <t>GranTurismo</t>
        </is>
      </c>
      <c r="I9969" s="8" t="inlineStr">
        <is>
          <t>4WB471ZE6SRTVJ04R</t>
        </is>
      </c>
      <c r="J9969" s="8" t="inlineStr">
        <is>
          <t>02 - Sports / GT</t>
        </is>
      </c>
      <c r="K9969" s="12" t="n">
        <v>410000</v>
      </c>
      <c r="L9969" s="8" t="inlineStr">
        <is>
          <t>Texas</t>
        </is>
      </c>
      <c r="M9969" s="13" t="n">
        <v>6672.17</v>
      </c>
      <c r="N9969" s="13" t="n">
        <v>5077.52</v>
      </c>
      <c r="O9969" s="8" t="n"/>
    </row>
    <row r="9970">
      <c r="A9970" s="8" t="inlineStr">
        <is>
          <t>CANON-202607-009902</t>
        </is>
      </c>
      <c r="B9970" s="9" t="inlineStr">
        <is>
          <t>2026-07</t>
        </is>
      </c>
      <c r="C9970" s="10" t="n">
        <v>46224</v>
      </c>
      <c r="D9970" s="9" t="inlineStr">
        <is>
          <t>Bound</t>
        </is>
      </c>
      <c r="E9970" s="8" t="inlineStr">
        <is>
          <t>Anouk Bellandi</t>
        </is>
      </c>
      <c r="F9970" s="11" t="n">
        <v>1997</v>
      </c>
      <c r="G9970" s="8" t="inlineStr">
        <is>
          <t>Porsche</t>
        </is>
      </c>
      <c r="H9970" s="8" t="inlineStr">
        <is>
          <t>911 Turbo S</t>
        </is>
      </c>
      <c r="I9970" s="8" t="inlineStr">
        <is>
          <t>4WVBGJLR2D9GMDVDF</t>
        </is>
      </c>
      <c r="J9970" s="8" t="inlineStr">
        <is>
          <t>02 - Sports / GT</t>
        </is>
      </c>
      <c r="K9970" s="12" t="n">
        <v>890000</v>
      </c>
      <c r="L9970" s="8" t="inlineStr">
        <is>
          <t>Illinois</t>
        </is>
      </c>
      <c r="M9970" s="13" t="n">
        <v>14844.53</v>
      </c>
      <c r="N9970" s="13" t="n">
        <v>11296.69</v>
      </c>
      <c r="O9970" s="8" t="n"/>
    </row>
    <row r="9971">
      <c r="A9971" s="8" t="inlineStr">
        <is>
          <t>CANON-202607-009904</t>
        </is>
      </c>
      <c r="B9971" s="9" t="inlineStr">
        <is>
          <t>2026-07</t>
        </is>
      </c>
      <c r="C9971" s="10" t="n">
        <v>46216</v>
      </c>
      <c r="D9971" s="9" t="inlineStr">
        <is>
          <t>Bound</t>
        </is>
      </c>
      <c r="E9971" s="8" t="inlineStr">
        <is>
          <t>Marisol Bellandi</t>
        </is>
      </c>
      <c r="F9971" s="11" t="n">
        <v>1966</v>
      </c>
      <c r="G9971" s="8" t="inlineStr">
        <is>
          <t>BMW</t>
        </is>
      </c>
      <c r="H9971" s="8" t="inlineStr">
        <is>
          <t>M8 Competition</t>
        </is>
      </c>
      <c r="I9971" s="8" t="inlineStr">
        <is>
          <t>YACD5M3TTKKJ4RBU4</t>
        </is>
      </c>
      <c r="J9971" s="8" t="inlineStr">
        <is>
          <t>02 - Sports / GT</t>
        </is>
      </c>
      <c r="K9971" s="12" t="n">
        <v>520000</v>
      </c>
      <c r="L9971" s="8" t="inlineStr">
        <is>
          <t>Texas</t>
        </is>
      </c>
      <c r="M9971" s="13" t="n">
        <v>7333.96</v>
      </c>
      <c r="N9971" s="13" t="n">
        <v>5581.14</v>
      </c>
      <c r="O9971" s="8" t="n"/>
    </row>
    <row r="9972">
      <c r="A9972" s="8" t="inlineStr">
        <is>
          <t>CANON-202607-009905</t>
        </is>
      </c>
      <c r="B9972" s="9" t="inlineStr">
        <is>
          <t>2026-07</t>
        </is>
      </c>
      <c r="C9972" s="10" t="n">
        <v>46208</v>
      </c>
      <c r="D9972" s="9" t="inlineStr">
        <is>
          <t>Bound</t>
        </is>
      </c>
      <c r="E9972" s="8" t="inlineStr">
        <is>
          <t>Everett Okonkwo</t>
        </is>
      </c>
      <c r="F9972" s="11" t="n">
        <v>1977</v>
      </c>
      <c r="G9972" s="8" t="inlineStr">
        <is>
          <t>Lamborghini</t>
        </is>
      </c>
      <c r="H9972" s="8" t="inlineStr">
        <is>
          <t>Huracan EVO</t>
        </is>
      </c>
      <c r="I9972" s="8" t="inlineStr">
        <is>
          <t>6BFP3LU0BCMN8X1KK</t>
        </is>
      </c>
      <c r="J9972" s="8" t="inlineStr">
        <is>
          <t>03 - Supercar</t>
        </is>
      </c>
      <c r="K9972" s="12" t="n">
        <v>620000</v>
      </c>
      <c r="L9972" s="8" t="inlineStr">
        <is>
          <t>Montana</t>
        </is>
      </c>
      <c r="M9972" s="13" t="n">
        <v>10335.28</v>
      </c>
      <c r="N9972" s="13" t="n">
        <v>7865.15</v>
      </c>
      <c r="O9972" s="8" t="n"/>
    </row>
    <row r="9973">
      <c r="A9973" s="8" t="inlineStr">
        <is>
          <t>CANON-202607-009908</t>
        </is>
      </c>
      <c r="B9973" s="9" t="inlineStr">
        <is>
          <t>2026-07</t>
        </is>
      </c>
      <c r="C9973" s="10" t="n">
        <v>46217</v>
      </c>
      <c r="D9973" s="9" t="inlineStr">
        <is>
          <t>Bound</t>
        </is>
      </c>
      <c r="E9973" s="8" t="inlineStr">
        <is>
          <t>Ottilie Blackwood</t>
        </is>
      </c>
      <c r="F9973" s="11" t="n">
        <v>1996</v>
      </c>
      <c r="G9973" s="8" t="inlineStr">
        <is>
          <t>Ferrari</t>
        </is>
      </c>
      <c r="H9973" s="8" t="inlineStr">
        <is>
          <t>SF90 Stradale</t>
        </is>
      </c>
      <c r="I9973" s="8" t="inlineStr">
        <is>
          <t>ATZCS5YTHHVVXC3MF</t>
        </is>
      </c>
      <c r="J9973" s="8" t="inlineStr">
        <is>
          <t>03 - Supercar</t>
        </is>
      </c>
      <c r="K9973" s="12" t="n">
        <v>360000</v>
      </c>
      <c r="L9973" s="8" t="inlineStr">
        <is>
          <t>California</t>
        </is>
      </c>
      <c r="M9973" s="13" t="n">
        <v>10545.28</v>
      </c>
      <c r="N9973" s="13" t="n">
        <v>8024.96</v>
      </c>
      <c r="O9973" s="8" t="n"/>
    </row>
    <row r="9974">
      <c r="A9974" s="8" t="inlineStr">
        <is>
          <t>CANON-202607-009910</t>
        </is>
      </c>
      <c r="B9974" s="9" t="inlineStr">
        <is>
          <t>2026-07</t>
        </is>
      </c>
      <c r="C9974" s="10" t="n">
        <v>46232</v>
      </c>
      <c r="D9974" s="9" t="inlineStr">
        <is>
          <t>Bound</t>
        </is>
      </c>
      <c r="E9974" s="8" t="inlineStr">
        <is>
          <t>Sunniva Nakashima</t>
        </is>
      </c>
      <c r="F9974" s="11" t="n">
        <v>2010</v>
      </c>
      <c r="G9974" s="8" t="inlineStr">
        <is>
          <t>Porsche</t>
        </is>
      </c>
      <c r="H9974" s="8" t="inlineStr">
        <is>
          <t>911 Turbo S</t>
        </is>
      </c>
      <c r="I9974" s="8" t="inlineStr">
        <is>
          <t>HHCHDJDLL4FZSWVXT</t>
        </is>
      </c>
      <c r="J9974" s="8" t="inlineStr">
        <is>
          <t>02 - Sports / GT</t>
        </is>
      </c>
      <c r="K9974" s="12" t="n">
        <v>305000</v>
      </c>
      <c r="L9974" s="8" t="inlineStr">
        <is>
          <t>California</t>
        </is>
      </c>
      <c r="M9974" s="13" t="n">
        <v>5826.65</v>
      </c>
      <c r="N9974" s="13" t="n">
        <v>4434.08</v>
      </c>
      <c r="O9974" s="8" t="n"/>
    </row>
    <row r="9975">
      <c r="A9975" s="8" t="inlineStr">
        <is>
          <t>CANON-202607-009911</t>
        </is>
      </c>
      <c r="B9975" s="9" t="inlineStr">
        <is>
          <t>2026-07</t>
        </is>
      </c>
      <c r="C9975" s="10" t="n">
        <v>46220</v>
      </c>
      <c r="D9975" s="9" t="inlineStr">
        <is>
          <t>Bound</t>
        </is>
      </c>
      <c r="E9975" s="8" t="inlineStr">
        <is>
          <t>Delphine Vandermeer</t>
        </is>
      </c>
      <c r="F9975" s="11" t="n">
        <v>1970</v>
      </c>
      <c r="G9975" s="8" t="inlineStr">
        <is>
          <t>Ferrari</t>
        </is>
      </c>
      <c r="H9975" s="8" t="inlineStr">
        <is>
          <t>SF90 Stradale</t>
        </is>
      </c>
      <c r="I9975" s="8" t="inlineStr">
        <is>
          <t>J0LYJXW5XXGZ2NK8M</t>
        </is>
      </c>
      <c r="J9975" s="8" t="inlineStr">
        <is>
          <t>03 - Supercar</t>
        </is>
      </c>
      <c r="K9975" s="12" t="n">
        <v>265000</v>
      </c>
      <c r="L9975" s="8" t="inlineStr">
        <is>
          <t>Wyoming</t>
        </is>
      </c>
      <c r="M9975" s="13" t="n">
        <v>6152.5</v>
      </c>
      <c r="N9975" s="13" t="n">
        <v>4682.05</v>
      </c>
      <c r="O9975" s="8" t="n"/>
    </row>
    <row r="9976">
      <c r="A9976" s="8" t="inlineStr">
        <is>
          <t>CANON-202607-009913</t>
        </is>
      </c>
      <c r="B9976" s="9" t="inlineStr">
        <is>
          <t>2026-07</t>
        </is>
      </c>
      <c r="C9976" s="10" t="n">
        <v>46221</v>
      </c>
      <c r="D9976" s="9" t="inlineStr">
        <is>
          <t>Bound</t>
        </is>
      </c>
      <c r="E9976" s="8" t="inlineStr">
        <is>
          <t>Anouk Kingsford</t>
        </is>
      </c>
      <c r="F9976" s="11" t="n">
        <v>1978</v>
      </c>
      <c r="G9976" s="8" t="inlineStr">
        <is>
          <t>Aston Martin</t>
        </is>
      </c>
      <c r="H9976" s="8" t="inlineStr">
        <is>
          <t>DB12</t>
        </is>
      </c>
      <c r="I9976" s="8" t="inlineStr">
        <is>
          <t>333NGFCNCLS4ZJR8F</t>
        </is>
      </c>
      <c r="J9976" s="8" t="inlineStr">
        <is>
          <t>02 - Sports / GT</t>
        </is>
      </c>
      <c r="K9976" s="12" t="n">
        <v>1230000</v>
      </c>
      <c r="L9976" s="8" t="inlineStr">
        <is>
          <t>Nebraska</t>
        </is>
      </c>
      <c r="M9976" s="13" t="n">
        <v>16593.4</v>
      </c>
      <c r="N9976" s="13" t="n">
        <v>12627.58</v>
      </c>
      <c r="O9976" s="8" t="n"/>
    </row>
    <row r="9977">
      <c r="A9977" s="8" t="inlineStr">
        <is>
          <t>CANON-202607-009914</t>
        </is>
      </c>
      <c r="B9977" s="9" t="inlineStr">
        <is>
          <t>2026-07</t>
        </is>
      </c>
      <c r="C9977" s="10" t="n">
        <v>46214</v>
      </c>
      <c r="D9977" s="9" t="inlineStr">
        <is>
          <t>Bound</t>
        </is>
      </c>
      <c r="E9977" s="8" t="inlineStr">
        <is>
          <t>Ingrid Whitlock</t>
        </is>
      </c>
      <c r="F9977" s="11" t="n">
        <v>2012</v>
      </c>
      <c r="G9977" s="8" t="inlineStr">
        <is>
          <t>Ferrari</t>
        </is>
      </c>
      <c r="H9977" s="8" t="inlineStr">
        <is>
          <t>SF90 Stradale</t>
        </is>
      </c>
      <c r="I9977" s="8" t="inlineStr">
        <is>
          <t>1ZLAL8VXTNVFF5JNK</t>
        </is>
      </c>
      <c r="J9977" s="8" t="inlineStr">
        <is>
          <t>03 - Supercar</t>
        </is>
      </c>
      <c r="K9977" s="12" t="n">
        <v>410000</v>
      </c>
      <c r="L9977" s="8" t="inlineStr">
        <is>
          <t>Illinois</t>
        </is>
      </c>
      <c r="M9977" s="13" t="n">
        <v>12098.87</v>
      </c>
      <c r="N9977" s="13" t="n">
        <v>9207.24</v>
      </c>
      <c r="O9977" s="8" t="n"/>
    </row>
    <row r="9978">
      <c r="A9978" s="8" t="inlineStr">
        <is>
          <t>CANON-202607-009915</t>
        </is>
      </c>
      <c r="B9978" s="9" t="inlineStr">
        <is>
          <t>2026-07</t>
        </is>
      </c>
      <c r="C9978" s="10" t="n">
        <v>46205</v>
      </c>
      <c r="D9978" s="9" t="inlineStr">
        <is>
          <t>Bound</t>
        </is>
      </c>
      <c r="E9978" s="8" t="inlineStr">
        <is>
          <t>Thaddeus Bellandi</t>
        </is>
      </c>
      <c r="F9978" s="11" t="n">
        <v>2009</v>
      </c>
      <c r="G9978" s="8" t="inlineStr">
        <is>
          <t>Porsche</t>
        </is>
      </c>
      <c r="H9978" s="8" t="inlineStr">
        <is>
          <t>911 Turbo S</t>
        </is>
      </c>
      <c r="I9978" s="8" t="inlineStr">
        <is>
          <t>YZULTBZ634NW6062J</t>
        </is>
      </c>
      <c r="J9978" s="8" t="inlineStr">
        <is>
          <t>02 - Sports / GT</t>
        </is>
      </c>
      <c r="K9978" s="12" t="n">
        <v>755000</v>
      </c>
      <c r="L9978" s="8" t="inlineStr">
        <is>
          <t>South Dakota</t>
        </is>
      </c>
      <c r="M9978" s="13" t="n">
        <v>10277.97</v>
      </c>
      <c r="N9978" s="13" t="n">
        <v>7821.54</v>
      </c>
      <c r="O9978" s="8" t="n"/>
    </row>
    <row r="9979">
      <c r="A9979" s="8" t="inlineStr">
        <is>
          <t>CANON-202607-009916</t>
        </is>
      </c>
      <c r="B9979" s="9" t="inlineStr">
        <is>
          <t>2026-07</t>
        </is>
      </c>
      <c r="C9979" s="10" t="n">
        <v>46213</v>
      </c>
      <c r="D9979" s="9" t="inlineStr">
        <is>
          <t>Bound</t>
        </is>
      </c>
      <c r="E9979" s="8" t="inlineStr">
        <is>
          <t>Noor Chattopadhyay</t>
        </is>
      </c>
      <c r="F9979" s="11" t="n">
        <v>1969</v>
      </c>
      <c r="G9979" s="8" t="inlineStr">
        <is>
          <t>Maserati</t>
        </is>
      </c>
      <c r="H9979" s="8" t="inlineStr">
        <is>
          <t>GranTurismo</t>
        </is>
      </c>
      <c r="I9979" s="8" t="inlineStr">
        <is>
          <t>ZNJK5Y38UZF71VVFY</t>
        </is>
      </c>
      <c r="J9979" s="8" t="inlineStr">
        <is>
          <t>02 - Sports / GT</t>
        </is>
      </c>
      <c r="K9979" s="12" t="n">
        <v>1950000</v>
      </c>
      <c r="L9979" s="8" t="inlineStr">
        <is>
          <t>Arkansas</t>
        </is>
      </c>
      <c r="M9979" s="13" t="n">
        <v>27925.47</v>
      </c>
      <c r="N9979" s="13" t="n">
        <v>21251.28</v>
      </c>
      <c r="O9979" s="8" t="n"/>
    </row>
    <row r="9980">
      <c r="A9980" s="8" t="inlineStr">
        <is>
          <t>CANON-202607-009918</t>
        </is>
      </c>
      <c r="B9980" s="9" t="inlineStr">
        <is>
          <t>2026-07</t>
        </is>
      </c>
      <c r="C9980" s="10" t="n">
        <v>46232</v>
      </c>
      <c r="D9980" s="9" t="inlineStr">
        <is>
          <t>Bound</t>
        </is>
      </c>
      <c r="E9980" s="8" t="inlineStr">
        <is>
          <t>Marisol Rourke</t>
        </is>
      </c>
      <c r="F9980" s="11" t="n">
        <v>1958</v>
      </c>
      <c r="G9980" s="8" t="inlineStr">
        <is>
          <t>Mercedes-Benz</t>
        </is>
      </c>
      <c r="H9980" s="8" t="inlineStr">
        <is>
          <t>AMG GT</t>
        </is>
      </c>
      <c r="I9980" s="8" t="inlineStr">
        <is>
          <t>AA9WWF4ECTMWX5RJ0</t>
        </is>
      </c>
      <c r="J9980" s="8" t="inlineStr">
        <is>
          <t>02 - Sports / GT</t>
        </is>
      </c>
      <c r="K9980" s="12" t="n">
        <v>355000</v>
      </c>
      <c r="L9980" s="8" t="inlineStr">
        <is>
          <t>Minnesota</t>
        </is>
      </c>
      <c r="M9980" s="13" t="n">
        <v>6631.13</v>
      </c>
      <c r="N9980" s="13" t="n">
        <v>5046.29</v>
      </c>
      <c r="O9980" s="8" t="n"/>
    </row>
    <row r="9981">
      <c r="A9981" s="8" t="inlineStr">
        <is>
          <t>CANON-202607-009919</t>
        </is>
      </c>
      <c r="B9981" s="9" t="inlineStr">
        <is>
          <t>2026-07</t>
        </is>
      </c>
      <c r="C9981" s="10" t="n">
        <v>46222</v>
      </c>
      <c r="D9981" s="9" t="inlineStr">
        <is>
          <t>Bound</t>
        </is>
      </c>
      <c r="E9981" s="8" t="inlineStr">
        <is>
          <t>Fenwick Chattopadhyay</t>
        </is>
      </c>
      <c r="F9981" s="11" t="n">
        <v>2024</v>
      </c>
      <c r="G9981" s="8" t="inlineStr">
        <is>
          <t>Bentley</t>
        </is>
      </c>
      <c r="H9981" s="8" t="inlineStr">
        <is>
          <t>Continental GT</t>
        </is>
      </c>
      <c r="I9981" s="8" t="inlineStr">
        <is>
          <t>N3S3F9SRV3C30YSX2</t>
        </is>
      </c>
      <c r="J9981" s="8" t="inlineStr">
        <is>
          <t>02 - Sports / GT</t>
        </is>
      </c>
      <c r="K9981" s="12" t="n">
        <v>135000</v>
      </c>
      <c r="L9981" s="8" t="inlineStr">
        <is>
          <t>New York</t>
        </is>
      </c>
      <c r="M9981" s="13" t="n">
        <v>2999.55</v>
      </c>
      <c r="N9981" s="13" t="n">
        <v>2282.66</v>
      </c>
      <c r="O9981" s="8" t="n"/>
    </row>
    <row r="9982">
      <c r="A9982" s="8" t="inlineStr">
        <is>
          <t>CANON-202607-009920</t>
        </is>
      </c>
      <c r="B9982" s="9" t="inlineStr">
        <is>
          <t>2026-07</t>
        </is>
      </c>
      <c r="C9982" s="10" t="n">
        <v>46219</v>
      </c>
      <c r="D9982" s="9" t="inlineStr">
        <is>
          <t>Bound</t>
        </is>
      </c>
      <c r="E9982" s="8" t="inlineStr">
        <is>
          <t>Noor Okonkwo</t>
        </is>
      </c>
      <c r="F9982" s="11" t="n">
        <v>1995</v>
      </c>
      <c r="G9982" s="8" t="inlineStr">
        <is>
          <t>Ferrari</t>
        </is>
      </c>
      <c r="H9982" s="8" t="inlineStr">
        <is>
          <t>296 GTB</t>
        </is>
      </c>
      <c r="I9982" s="8" t="inlineStr">
        <is>
          <t>M0LJ1WE4BRMZ1B83B</t>
        </is>
      </c>
      <c r="J9982" s="8" t="inlineStr">
        <is>
          <t>03 - Supercar</t>
        </is>
      </c>
      <c r="K9982" s="12" t="n">
        <v>820000</v>
      </c>
      <c r="L9982" s="8" t="inlineStr">
        <is>
          <t>Wisconsin</t>
        </is>
      </c>
      <c r="M9982" s="13" t="n">
        <v>17637.74</v>
      </c>
      <c r="N9982" s="13" t="n">
        <v>13422.32</v>
      </c>
      <c r="O9982" s="8" t="n"/>
    </row>
    <row r="9983">
      <c r="A9983" s="8" t="inlineStr">
        <is>
          <t>CANON-202607-009921</t>
        </is>
      </c>
      <c r="B9983" s="9" t="inlineStr">
        <is>
          <t>2026-07</t>
        </is>
      </c>
      <c r="C9983" s="10" t="n">
        <v>46226</v>
      </c>
      <c r="D9983" s="9" t="inlineStr">
        <is>
          <t>Bound</t>
        </is>
      </c>
      <c r="E9983" s="8" t="inlineStr">
        <is>
          <t>Aurelio Nakashima</t>
        </is>
      </c>
      <c r="F9983" s="11" t="n">
        <v>1995</v>
      </c>
      <c r="G9983" s="8" t="inlineStr">
        <is>
          <t>Ferrari</t>
        </is>
      </c>
      <c r="H9983" s="8" t="inlineStr">
        <is>
          <t>275 GTB/4</t>
        </is>
      </c>
      <c r="I9983" s="8" t="inlineStr">
        <is>
          <t>P58ME79LU0N0ZYTPW</t>
        </is>
      </c>
      <c r="J9983" s="8" t="inlineStr">
        <is>
          <t>07 - Post-War Classic (1946-1972)</t>
        </is>
      </c>
      <c r="K9983" s="12" t="n">
        <v>405000</v>
      </c>
      <c r="L9983" s="8" t="inlineStr">
        <is>
          <t>New York</t>
        </is>
      </c>
      <c r="M9983" s="13" t="n">
        <v>4694.94</v>
      </c>
      <c r="N9983" s="13" t="n">
        <v>3572.85</v>
      </c>
      <c r="O9983" s="8" t="n"/>
    </row>
    <row r="9984">
      <c r="A9984" s="8" t="inlineStr">
        <is>
          <t>CANON-202607-009922</t>
        </is>
      </c>
      <c r="B9984" s="9" t="inlineStr">
        <is>
          <t>2026-07</t>
        </is>
      </c>
      <c r="C9984" s="10" t="n">
        <v>46205</v>
      </c>
      <c r="D9984" s="9" t="inlineStr">
        <is>
          <t>Bound</t>
        </is>
      </c>
      <c r="E9984" s="8" t="inlineStr">
        <is>
          <t>Fitzgerald Bellandi</t>
        </is>
      </c>
      <c r="F9984" s="11" t="n">
        <v>1996</v>
      </c>
      <c r="G9984" s="8" t="inlineStr">
        <is>
          <t>Mercedes-Benz</t>
        </is>
      </c>
      <c r="H9984" s="8" t="inlineStr">
        <is>
          <t>AMG GT</t>
        </is>
      </c>
      <c r="I9984" s="8" t="inlineStr">
        <is>
          <t>72H8VFY8MK3M0AGXE</t>
        </is>
      </c>
      <c r="J9984" s="8" t="inlineStr">
        <is>
          <t>02 - Sports / GT</t>
        </is>
      </c>
      <c r="K9984" s="12" t="n">
        <v>720000</v>
      </c>
      <c r="L9984" s="8" t="inlineStr">
        <is>
          <t>Colorado</t>
        </is>
      </c>
      <c r="M9984" s="13" t="n">
        <v>9713.209999999999</v>
      </c>
      <c r="N9984" s="13" t="n">
        <v>7391.75</v>
      </c>
      <c r="O9984" s="8" t="n"/>
    </row>
    <row r="9985">
      <c r="A9985" s="8" t="inlineStr">
        <is>
          <t>CANON-202607-009923</t>
        </is>
      </c>
      <c r="B9985" s="9" t="inlineStr">
        <is>
          <t>2026-07</t>
        </is>
      </c>
      <c r="C9985" s="10" t="n">
        <v>46208</v>
      </c>
      <c r="D9985" s="9" t="inlineStr">
        <is>
          <t>Bound</t>
        </is>
      </c>
      <c r="E9985" s="8" t="inlineStr">
        <is>
          <t>Desmond Fairweather</t>
        </is>
      </c>
      <c r="F9985" s="11" t="n">
        <v>1998</v>
      </c>
      <c r="G9985" s="8" t="inlineStr">
        <is>
          <t>Maserati</t>
        </is>
      </c>
      <c r="H9985" s="8" t="inlineStr">
        <is>
          <t>GranTurismo</t>
        </is>
      </c>
      <c r="I9985" s="8" t="inlineStr">
        <is>
          <t>NYUJK6Z4BCYUHMZ1Y</t>
        </is>
      </c>
      <c r="J9985" s="8" t="inlineStr">
        <is>
          <t>02 - Sports / GT</t>
        </is>
      </c>
      <c r="K9985" s="12" t="n">
        <v>715000</v>
      </c>
      <c r="L9985" s="8" t="inlineStr">
        <is>
          <t>Pennsylvania</t>
        </is>
      </c>
      <c r="M9985" s="13" t="n">
        <v>8768.870000000001</v>
      </c>
      <c r="N9985" s="13" t="n">
        <v>6673.11</v>
      </c>
      <c r="O9985" s="8" t="n"/>
    </row>
    <row r="9986">
      <c r="A9986" s="8" t="inlineStr">
        <is>
          <t>CANON-202607-009924</t>
        </is>
      </c>
      <c r="B9986" s="9" t="inlineStr">
        <is>
          <t>2026-07</t>
        </is>
      </c>
      <c r="C9986" s="10" t="n">
        <v>46205</v>
      </c>
      <c r="D9986" s="9" t="inlineStr">
        <is>
          <t>Bound</t>
        </is>
      </c>
      <c r="E9986" s="8" t="inlineStr">
        <is>
          <t>Anouk Pennington</t>
        </is>
      </c>
      <c r="F9986" s="11" t="n">
        <v>2017</v>
      </c>
      <c r="G9986" s="8" t="inlineStr">
        <is>
          <t>Ferrari</t>
        </is>
      </c>
      <c r="H9986" s="8" t="inlineStr">
        <is>
          <t>275 GTB/4</t>
        </is>
      </c>
      <c r="I9986" s="8" t="inlineStr">
        <is>
          <t>PSSM49EFPVM7YDYD8</t>
        </is>
      </c>
      <c r="J9986" s="8" t="inlineStr">
        <is>
          <t>07 - Post-War Classic (1946-1972)</t>
        </is>
      </c>
      <c r="K9986" s="12" t="n">
        <v>445000</v>
      </c>
      <c r="L9986" s="8" t="inlineStr">
        <is>
          <t>Ohio</t>
        </is>
      </c>
      <c r="M9986" s="13" t="n">
        <v>5601.96</v>
      </c>
      <c r="N9986" s="13" t="n">
        <v>4263.09</v>
      </c>
      <c r="O9986" s="8" t="n"/>
    </row>
    <row r="9987">
      <c r="A9987" s="8" t="inlineStr">
        <is>
          <t>CANON-202607-009926</t>
        </is>
      </c>
      <c r="B9987" s="9" t="inlineStr">
        <is>
          <t>2026-07</t>
        </is>
      </c>
      <c r="C9987" s="10" t="n">
        <v>46207</v>
      </c>
      <c r="D9987" s="9" t="inlineStr">
        <is>
          <t>Bound</t>
        </is>
      </c>
      <c r="E9987" s="8" t="inlineStr">
        <is>
          <t>Thaddeus Underwood</t>
        </is>
      </c>
      <c r="F9987" s="11" t="n">
        <v>1960</v>
      </c>
      <c r="G9987" s="8" t="inlineStr">
        <is>
          <t>Ferrari</t>
        </is>
      </c>
      <c r="H9987" s="8" t="inlineStr">
        <is>
          <t>SF90 Stradale</t>
        </is>
      </c>
      <c r="I9987" s="8" t="inlineStr">
        <is>
          <t>1CJ86T8BB0FEP1UZ1</t>
        </is>
      </c>
      <c r="J9987" s="8" t="inlineStr">
        <is>
          <t>03 - Supercar</t>
        </is>
      </c>
      <c r="K9987" s="12" t="n">
        <v>435000</v>
      </c>
      <c r="L9987" s="8" t="inlineStr">
        <is>
          <t>Michigan</t>
        </is>
      </c>
      <c r="M9987" s="13" t="n">
        <v>14629.95</v>
      </c>
      <c r="N9987" s="13" t="n">
        <v>11133.39</v>
      </c>
      <c r="O9987" s="8" t="n"/>
    </row>
    <row r="9988">
      <c r="A9988" s="8" t="inlineStr">
        <is>
          <t>CANON-202607-009929</t>
        </is>
      </c>
      <c r="B9988" s="9" t="inlineStr">
        <is>
          <t>2026-07</t>
        </is>
      </c>
      <c r="C9988" s="10" t="n">
        <v>46224</v>
      </c>
      <c r="D9988" s="9" t="inlineStr">
        <is>
          <t>Bound</t>
        </is>
      </c>
      <c r="E9988" s="8" t="inlineStr">
        <is>
          <t>Noor Whitlock</t>
        </is>
      </c>
      <c r="F9988" s="11" t="n">
        <v>1974</v>
      </c>
      <c r="G9988" s="8" t="inlineStr">
        <is>
          <t>Lamborghini</t>
        </is>
      </c>
      <c r="H9988" s="8" t="inlineStr">
        <is>
          <t>Huracan EVO</t>
        </is>
      </c>
      <c r="I9988" s="8" t="inlineStr">
        <is>
          <t>AJ68EH8073C50GUML</t>
        </is>
      </c>
      <c r="J9988" s="8" t="inlineStr">
        <is>
          <t>03 - Supercar</t>
        </is>
      </c>
      <c r="K9988" s="12" t="n">
        <v>535000</v>
      </c>
      <c r="L9988" s="8" t="inlineStr">
        <is>
          <t>Arkansas</t>
        </is>
      </c>
      <c r="M9988" s="13" t="n">
        <v>13233.68</v>
      </c>
      <c r="N9988" s="13" t="n">
        <v>10070.83</v>
      </c>
      <c r="O9988" s="8" t="n"/>
    </row>
    <row r="9989">
      <c r="A9989" s="8" t="inlineStr">
        <is>
          <t>CANON-202607-009930</t>
        </is>
      </c>
      <c r="B9989" s="9" t="inlineStr">
        <is>
          <t>2026-07</t>
        </is>
      </c>
      <c r="C9989" s="10" t="n">
        <v>46210</v>
      </c>
      <c r="D9989" s="9" t="inlineStr">
        <is>
          <t>Bound</t>
        </is>
      </c>
      <c r="E9989" s="8" t="inlineStr">
        <is>
          <t>Beatrix Okonkwo</t>
        </is>
      </c>
      <c r="F9989" s="11" t="n">
        <v>1962</v>
      </c>
      <c r="G9989" s="8" t="inlineStr">
        <is>
          <t>Jaguar</t>
        </is>
      </c>
      <c r="H9989" s="8" t="inlineStr">
        <is>
          <t>E-Type Series 1</t>
        </is>
      </c>
      <c r="I9989" s="8" t="inlineStr">
        <is>
          <t>PLYSGU1E9M0KTLS70</t>
        </is>
      </c>
      <c r="J9989" s="8" t="inlineStr">
        <is>
          <t>07 - Post-War Classic (1946-1972)</t>
        </is>
      </c>
      <c r="K9989" s="12" t="n">
        <v>235000</v>
      </c>
      <c r="L9989" s="8" t="inlineStr">
        <is>
          <t>Michigan</t>
        </is>
      </c>
      <c r="M9989" s="13" t="n">
        <v>3917.41</v>
      </c>
      <c r="N9989" s="13" t="n">
        <v>2981.15</v>
      </c>
      <c r="O9989" s="8" t="n"/>
    </row>
    <row r="9990">
      <c r="A9990" s="8" t="inlineStr">
        <is>
          <t>CANON-202607-009931</t>
        </is>
      </c>
      <c r="B9990" s="9" t="inlineStr">
        <is>
          <t>2026-07</t>
        </is>
      </c>
      <c r="C9990" s="10" t="n">
        <v>46212</v>
      </c>
      <c r="D9990" s="9" t="inlineStr">
        <is>
          <t>Bound</t>
        </is>
      </c>
      <c r="E9990" s="8" t="inlineStr">
        <is>
          <t>Noor Rourke</t>
        </is>
      </c>
      <c r="F9990" s="11" t="n">
        <v>1975</v>
      </c>
      <c r="G9990" s="8" t="inlineStr">
        <is>
          <t>Aston Martin</t>
        </is>
      </c>
      <c r="H9990" s="8" t="inlineStr">
        <is>
          <t>DB5</t>
        </is>
      </c>
      <c r="I9990" s="8" t="inlineStr">
        <is>
          <t>XEFZJC1D4EPJCFF40</t>
        </is>
      </c>
      <c r="J9990" s="8" t="inlineStr">
        <is>
          <t>07 - Post-War Classic (1946-1972)</t>
        </is>
      </c>
      <c r="K9990" s="12" t="n">
        <v>990000</v>
      </c>
      <c r="L9990" s="8" t="inlineStr">
        <is>
          <t>Montana</t>
        </is>
      </c>
      <c r="M9990" s="13" t="n">
        <v>7469.83</v>
      </c>
      <c r="N9990" s="13" t="n">
        <v>5684.54</v>
      </c>
      <c r="O9990" s="8" t="n"/>
    </row>
    <row r="9991">
      <c r="A9991" s="8" t="inlineStr">
        <is>
          <t>CANON-202607-009932</t>
        </is>
      </c>
      <c r="B9991" s="9" t="inlineStr">
        <is>
          <t>2026-07</t>
        </is>
      </c>
      <c r="C9991" s="10" t="n">
        <v>46221</v>
      </c>
      <c r="D9991" s="9" t="inlineStr">
        <is>
          <t>Bound</t>
        </is>
      </c>
      <c r="E9991" s="8" t="inlineStr">
        <is>
          <t>Emiliano Thistlewood</t>
        </is>
      </c>
      <c r="F9991" s="11" t="n">
        <v>1996</v>
      </c>
      <c r="G9991" s="8" t="inlineStr">
        <is>
          <t>Bentley</t>
        </is>
      </c>
      <c r="H9991" s="8" t="inlineStr">
        <is>
          <t>Continental GT</t>
        </is>
      </c>
      <c r="I9991" s="8" t="inlineStr">
        <is>
          <t>ELLJZRCJVE7L7NV12</t>
        </is>
      </c>
      <c r="J9991" s="8" t="inlineStr">
        <is>
          <t>02 - Sports / GT</t>
        </is>
      </c>
      <c r="K9991" s="12" t="n">
        <v>330000</v>
      </c>
      <c r="L9991" s="8" t="inlineStr">
        <is>
          <t>New York</t>
        </is>
      </c>
      <c r="M9991" s="13" t="n">
        <v>5977.36</v>
      </c>
      <c r="N9991" s="13" t="n">
        <v>4548.77</v>
      </c>
      <c r="O9991" s="8" t="n"/>
    </row>
    <row r="9992">
      <c r="A9992" s="8" t="inlineStr">
        <is>
          <t>CANON-202607-009933</t>
        </is>
      </c>
      <c r="B9992" s="9" t="inlineStr">
        <is>
          <t>2026-07</t>
        </is>
      </c>
      <c r="C9992" s="10" t="n">
        <v>46210</v>
      </c>
      <c r="D9992" s="9" t="inlineStr">
        <is>
          <t>Bound</t>
        </is>
      </c>
      <c r="E9992" s="8" t="inlineStr">
        <is>
          <t>Fitzgerald Chattopadhyay</t>
        </is>
      </c>
      <c r="F9992" s="11" t="n">
        <v>1978</v>
      </c>
      <c r="G9992" s="8" t="inlineStr">
        <is>
          <t>Aston Martin</t>
        </is>
      </c>
      <c r="H9992" s="8" t="inlineStr">
        <is>
          <t>DB12</t>
        </is>
      </c>
      <c r="I9992" s="8" t="inlineStr">
        <is>
          <t>NTTK37091CW75KMWK</t>
        </is>
      </c>
      <c r="J9992" s="8" t="inlineStr">
        <is>
          <t>02 - Sports / GT</t>
        </is>
      </c>
      <c r="K9992" s="12" t="n">
        <v>970000</v>
      </c>
      <c r="L9992" s="8" t="inlineStr">
        <is>
          <t>California</t>
        </is>
      </c>
      <c r="M9992" s="13" t="n">
        <v>16059.91</v>
      </c>
      <c r="N9992" s="13" t="n">
        <v>12221.59</v>
      </c>
      <c r="O9992" s="8" t="n"/>
    </row>
    <row r="9993">
      <c r="A9993" s="8" t="inlineStr">
        <is>
          <t>CANON-202607-009934</t>
        </is>
      </c>
      <c r="B9993" s="9" t="inlineStr">
        <is>
          <t>2026-07</t>
        </is>
      </c>
      <c r="C9993" s="10" t="n">
        <v>46212</v>
      </c>
      <c r="D9993" s="9" t="inlineStr">
        <is>
          <t>Bound</t>
        </is>
      </c>
      <c r="E9993" s="8" t="inlineStr">
        <is>
          <t>Anouk Thistlewood</t>
        </is>
      </c>
      <c r="F9993" s="11" t="n">
        <v>1964</v>
      </c>
      <c r="G9993" s="8" t="inlineStr">
        <is>
          <t>Mercedes-Benz</t>
        </is>
      </c>
      <c r="H9993" s="8" t="inlineStr">
        <is>
          <t>280SL Pagoda</t>
        </is>
      </c>
      <c r="I9993" s="8" t="inlineStr">
        <is>
          <t>RMXMEJZRUTG0WYWDD</t>
        </is>
      </c>
      <c r="J9993" s="8" t="inlineStr">
        <is>
          <t>07 - Post-War Classic (1946-1972)</t>
        </is>
      </c>
      <c r="K9993" s="12" t="n">
        <v>235000</v>
      </c>
      <c r="L9993" s="8" t="inlineStr">
        <is>
          <t>Mississippi</t>
        </is>
      </c>
      <c r="M9993" s="13" t="n">
        <v>3007.56</v>
      </c>
      <c r="N9993" s="13" t="n">
        <v>2288.75</v>
      </c>
      <c r="O9993" s="8" t="n"/>
    </row>
    <row r="9994">
      <c r="A9994" s="8" t="inlineStr">
        <is>
          <t>CANON-202607-009936</t>
        </is>
      </c>
      <c r="B9994" s="9" t="inlineStr">
        <is>
          <t>2026-07</t>
        </is>
      </c>
      <c r="C9994" s="10" t="n">
        <v>46221</v>
      </c>
      <c r="D9994" s="9" t="inlineStr">
        <is>
          <t>Bound</t>
        </is>
      </c>
      <c r="E9994" s="8" t="inlineStr">
        <is>
          <t>Saoirse Delacroix</t>
        </is>
      </c>
      <c r="F9994" s="11" t="n">
        <v>1966</v>
      </c>
      <c r="G9994" s="8" t="inlineStr">
        <is>
          <t>Mercedes-Benz</t>
        </is>
      </c>
      <c r="H9994" s="8" t="inlineStr">
        <is>
          <t>AMG GT</t>
        </is>
      </c>
      <c r="I9994" s="8" t="inlineStr">
        <is>
          <t>ZXHDACSYPKGB9NJUU</t>
        </is>
      </c>
      <c r="J9994" s="8" t="inlineStr">
        <is>
          <t>02 - Sports / GT</t>
        </is>
      </c>
      <c r="K9994" s="12" t="n">
        <v>1050000</v>
      </c>
      <c r="L9994" s="8" t="inlineStr">
        <is>
          <t>Utah</t>
        </is>
      </c>
      <c r="M9994" s="13" t="n">
        <v>14709.91</v>
      </c>
      <c r="N9994" s="13" t="n">
        <v>11194.24</v>
      </c>
      <c r="O9994" s="8" t="n"/>
    </row>
    <row r="9995">
      <c r="A9995" s="8" t="inlineStr">
        <is>
          <t>CANON-202607-009938</t>
        </is>
      </c>
      <c r="B9995" s="9" t="inlineStr">
        <is>
          <t>2026-07</t>
        </is>
      </c>
      <c r="C9995" s="10" t="n">
        <v>46205</v>
      </c>
      <c r="D9995" s="9" t="inlineStr">
        <is>
          <t>Bound</t>
        </is>
      </c>
      <c r="E9995" s="8" t="inlineStr">
        <is>
          <t>Ottilie Bellandi</t>
        </is>
      </c>
      <c r="F9995" s="11" t="n">
        <v>1967</v>
      </c>
      <c r="G9995" s="8" t="inlineStr">
        <is>
          <t>Bentley</t>
        </is>
      </c>
      <c r="H9995" s="8" t="inlineStr">
        <is>
          <t>Continental GT</t>
        </is>
      </c>
      <c r="I9995" s="8" t="inlineStr">
        <is>
          <t>P0PA0NM5FP7RYWJ8L</t>
        </is>
      </c>
      <c r="J9995" s="8" t="inlineStr">
        <is>
          <t>02 - Sports / GT</t>
        </is>
      </c>
      <c r="K9995" s="12" t="n">
        <v>485000</v>
      </c>
      <c r="L9995" s="8" t="inlineStr">
        <is>
          <t>Tennessee</t>
        </is>
      </c>
      <c r="M9995" s="13" t="n">
        <v>6725.94</v>
      </c>
      <c r="N9995" s="13" t="n">
        <v>5118.44</v>
      </c>
      <c r="O9995" s="8" t="n"/>
    </row>
    <row r="9996">
      <c r="A9996" s="8" t="inlineStr">
        <is>
          <t>CANON-202607-009940</t>
        </is>
      </c>
      <c r="B9996" s="9" t="inlineStr">
        <is>
          <t>2026-07</t>
        </is>
      </c>
      <c r="C9996" s="10" t="n">
        <v>46220</v>
      </c>
      <c r="D9996" s="9" t="inlineStr">
        <is>
          <t>Bound</t>
        </is>
      </c>
      <c r="E9996" s="8" t="inlineStr">
        <is>
          <t>Marisol Farkas</t>
        </is>
      </c>
      <c r="F9996" s="11" t="n">
        <v>1983</v>
      </c>
      <c r="G9996" s="8" t="inlineStr">
        <is>
          <t>BMW</t>
        </is>
      </c>
      <c r="H9996" s="8" t="inlineStr">
        <is>
          <t>M8 Competition</t>
        </is>
      </c>
      <c r="I9996" s="8" t="inlineStr">
        <is>
          <t>NDHM6SSG9U6AEPFWH</t>
        </is>
      </c>
      <c r="J9996" s="8" t="inlineStr">
        <is>
          <t>02 - Sports / GT</t>
        </is>
      </c>
      <c r="K9996" s="12" t="n">
        <v>395000</v>
      </c>
      <c r="L9996" s="8" t="inlineStr">
        <is>
          <t>Wisconsin</t>
        </is>
      </c>
      <c r="M9996" s="13" t="n">
        <v>6707.55</v>
      </c>
      <c r="N9996" s="13" t="n">
        <v>5104.45</v>
      </c>
      <c r="O9996" s="8" t="n"/>
    </row>
    <row r="9997">
      <c r="A9997" s="8" t="inlineStr">
        <is>
          <t>CANON-202607-009941</t>
        </is>
      </c>
      <c r="B9997" s="9" t="inlineStr">
        <is>
          <t>2026-07</t>
        </is>
      </c>
      <c r="C9997" s="10" t="n">
        <v>46212</v>
      </c>
      <c r="D9997" s="9" t="inlineStr">
        <is>
          <t>Bound</t>
        </is>
      </c>
      <c r="E9997" s="8" t="inlineStr">
        <is>
          <t>Everett Farkas</t>
        </is>
      </c>
      <c r="F9997" s="11" t="n">
        <v>1974</v>
      </c>
      <c r="G9997" s="8" t="inlineStr">
        <is>
          <t>Mercedes-Benz</t>
        </is>
      </c>
      <c r="H9997" s="8" t="inlineStr">
        <is>
          <t>280SL Pagoda</t>
        </is>
      </c>
      <c r="I9997" s="8" t="inlineStr">
        <is>
          <t>U1MS8T6237R471SMU</t>
        </is>
      </c>
      <c r="J9997" s="8" t="inlineStr">
        <is>
          <t>07 - Post-War Classic (1946-1972)</t>
        </is>
      </c>
      <c r="K9997" s="12" t="n">
        <v>1460000</v>
      </c>
      <c r="L9997" s="8" t="inlineStr">
        <is>
          <t>Oklahoma</t>
        </is>
      </c>
      <c r="M9997" s="13" t="n">
        <v>13189.58</v>
      </c>
      <c r="N9997" s="13" t="n">
        <v>10037.27</v>
      </c>
      <c r="O9997" s="8" t="n"/>
    </row>
    <row r="9998">
      <c r="A9998" s="8" t="inlineStr">
        <is>
          <t>CANON-202607-009942</t>
        </is>
      </c>
      <c r="B9998" s="9" t="inlineStr">
        <is>
          <t>2026-07</t>
        </is>
      </c>
      <c r="C9998" s="10" t="n">
        <v>46211</v>
      </c>
      <c r="D9998" s="9" t="inlineStr">
        <is>
          <t>Bound</t>
        </is>
      </c>
      <c r="E9998" s="8" t="inlineStr">
        <is>
          <t>Delphine Farkas</t>
        </is>
      </c>
      <c r="F9998" s="11" t="n">
        <v>2016</v>
      </c>
      <c r="G9998" s="8" t="inlineStr">
        <is>
          <t>Mercedes-Benz</t>
        </is>
      </c>
      <c r="H9998" s="8" t="inlineStr">
        <is>
          <t>AMG GT</t>
        </is>
      </c>
      <c r="I9998" s="8" t="inlineStr">
        <is>
          <t>CGKBWRC94ZYVGV40Z</t>
        </is>
      </c>
      <c r="J9998" s="8" t="inlineStr">
        <is>
          <t>02 - Sports / GT</t>
        </is>
      </c>
      <c r="K9998" s="12" t="n">
        <v>315000</v>
      </c>
      <c r="L9998" s="8" t="inlineStr">
        <is>
          <t>Virginia</t>
        </is>
      </c>
      <c r="M9998" s="13" t="n">
        <v>4858.73</v>
      </c>
      <c r="N9998" s="13" t="n">
        <v>3697.49</v>
      </c>
      <c r="O9998" s="8" t="n"/>
    </row>
    <row r="9999">
      <c r="A9999" s="8" t="inlineStr">
        <is>
          <t>CANON-202607-009945</t>
        </is>
      </c>
      <c r="B9999" s="9" t="inlineStr">
        <is>
          <t>2026-07</t>
        </is>
      </c>
      <c r="C9999" s="10" t="n">
        <v>46215</v>
      </c>
      <c r="D9999" s="9" t="inlineStr">
        <is>
          <t>Bound</t>
        </is>
      </c>
      <c r="E9999" s="8" t="inlineStr">
        <is>
          <t>Noor Underwood</t>
        </is>
      </c>
      <c r="F9999" s="11" t="n">
        <v>2004</v>
      </c>
      <c r="G9999" s="8" t="inlineStr">
        <is>
          <t>Aston Martin</t>
        </is>
      </c>
      <c r="H9999" s="8" t="inlineStr">
        <is>
          <t>DB12</t>
        </is>
      </c>
      <c r="I9999" s="8" t="inlineStr">
        <is>
          <t>EBJG92KH6H1PST2AA</t>
        </is>
      </c>
      <c r="J9999" s="8" t="inlineStr">
        <is>
          <t>02 - Sports / GT</t>
        </is>
      </c>
      <c r="K9999" s="12" t="n">
        <v>905000</v>
      </c>
      <c r="L9999" s="8" t="inlineStr">
        <is>
          <t>New Hampshire</t>
        </is>
      </c>
      <c r="M9999" s="13" t="n">
        <v>11543.02</v>
      </c>
      <c r="N9999" s="13" t="n">
        <v>8784.24</v>
      </c>
      <c r="O9999" s="8" t="n"/>
    </row>
    <row r="10000">
      <c r="A10000" s="8" t="inlineStr">
        <is>
          <t>CANON-202607-009946</t>
        </is>
      </c>
      <c r="B10000" s="9" t="inlineStr">
        <is>
          <t>2026-07</t>
        </is>
      </c>
      <c r="C10000" s="10" t="n">
        <v>46232</v>
      </c>
      <c r="D10000" s="9" t="inlineStr">
        <is>
          <t>Bound</t>
        </is>
      </c>
      <c r="E10000" s="8" t="inlineStr">
        <is>
          <t>Everett Vasquez</t>
        </is>
      </c>
      <c r="F10000" s="11" t="n">
        <v>1991</v>
      </c>
      <c r="G10000" s="8" t="inlineStr">
        <is>
          <t>Bentley</t>
        </is>
      </c>
      <c r="H10000" s="8" t="inlineStr">
        <is>
          <t>Continental GT</t>
        </is>
      </c>
      <c r="I10000" s="8" t="inlineStr">
        <is>
          <t>3LLSADVL13DFF4NV9</t>
        </is>
      </c>
      <c r="J10000" s="8" t="inlineStr">
        <is>
          <t>02 - Sports / GT</t>
        </is>
      </c>
      <c r="K10000" s="12" t="n">
        <v>415000</v>
      </c>
      <c r="L10000" s="8" t="inlineStr">
        <is>
          <t>California</t>
        </is>
      </c>
      <c r="M10000" s="13" t="n">
        <v>7928.07</v>
      </c>
      <c r="N10000" s="13" t="n">
        <v>6033.26</v>
      </c>
      <c r="O10000" s="8" t="n"/>
    </row>
    <row r="10001">
      <c r="A10001" s="8" t="inlineStr">
        <is>
          <t>CANON-202607-009947</t>
        </is>
      </c>
      <c r="B10001" s="9" t="inlineStr">
        <is>
          <t>2026-07</t>
        </is>
      </c>
      <c r="C10001" s="10" t="n">
        <v>46232</v>
      </c>
      <c r="D10001" s="9" t="inlineStr">
        <is>
          <t>Bound</t>
        </is>
      </c>
      <c r="E10001" s="8" t="inlineStr">
        <is>
          <t>Emiliano Farkas</t>
        </is>
      </c>
      <c r="F10001" s="11" t="n">
        <v>2004</v>
      </c>
      <c r="G10001" s="8" t="inlineStr">
        <is>
          <t>Aston Martin</t>
        </is>
      </c>
      <c r="H10001" s="8" t="inlineStr">
        <is>
          <t>DB12</t>
        </is>
      </c>
      <c r="I10001" s="8" t="inlineStr">
        <is>
          <t>H4R55U6BKNVKZZV12</t>
        </is>
      </c>
      <c r="J10001" s="8" t="inlineStr">
        <is>
          <t>02 - Sports / GT</t>
        </is>
      </c>
      <c r="K10001" s="12" t="n">
        <v>675000</v>
      </c>
      <c r="L10001" s="8" t="inlineStr">
        <is>
          <t>Hawaii</t>
        </is>
      </c>
      <c r="M10001" s="13" t="n">
        <v>10761.79</v>
      </c>
      <c r="N10001" s="13" t="n">
        <v>8189.72</v>
      </c>
      <c r="O10001" s="8" t="n"/>
    </row>
    <row r="10002">
      <c r="A10002" s="8" t="inlineStr">
        <is>
          <t>CANON-202607-009948</t>
        </is>
      </c>
      <c r="B10002" s="9" t="inlineStr">
        <is>
          <t>2026-07</t>
        </is>
      </c>
      <c r="C10002" s="10" t="n">
        <v>46227</v>
      </c>
      <c r="D10002" s="9" t="inlineStr">
        <is>
          <t>Bound</t>
        </is>
      </c>
      <c r="E10002" s="8" t="inlineStr">
        <is>
          <t>Noor Underwood</t>
        </is>
      </c>
      <c r="F10002" s="11" t="n">
        <v>1973</v>
      </c>
      <c r="G10002" s="8" t="inlineStr">
        <is>
          <t>Ferrari</t>
        </is>
      </c>
      <c r="H10002" s="8" t="inlineStr">
        <is>
          <t>296 GTB</t>
        </is>
      </c>
      <c r="I10002" s="8" t="inlineStr">
        <is>
          <t>PM3WGWZXC1CTJHLNC</t>
        </is>
      </c>
      <c r="J10002" s="8" t="inlineStr">
        <is>
          <t>03 - Supercar</t>
        </is>
      </c>
      <c r="K10002" s="12" t="n">
        <v>1250000</v>
      </c>
      <c r="L10002" s="8" t="inlineStr">
        <is>
          <t>New York</t>
        </is>
      </c>
      <c r="M10002" s="13" t="n">
        <v>24150.94</v>
      </c>
      <c r="N10002" s="13" t="n">
        <v>18378.87</v>
      </c>
      <c r="O10002" s="8" t="n"/>
    </row>
    <row r="10003">
      <c r="A10003" s="8" t="inlineStr">
        <is>
          <t>CANON-202607-009949</t>
        </is>
      </c>
      <c r="B10003" s="9" t="inlineStr">
        <is>
          <t>2026-07</t>
        </is>
      </c>
      <c r="C10003" s="10" t="n">
        <v>46229</v>
      </c>
      <c r="D10003" s="9" t="inlineStr">
        <is>
          <t>Bound</t>
        </is>
      </c>
      <c r="E10003" s="8" t="inlineStr">
        <is>
          <t>Delphine Fairweather</t>
        </is>
      </c>
      <c r="F10003" s="11" t="n">
        <v>1958</v>
      </c>
      <c r="G10003" s="8" t="inlineStr">
        <is>
          <t>Bentley</t>
        </is>
      </c>
      <c r="H10003" s="8" t="inlineStr">
        <is>
          <t>Continental GT</t>
        </is>
      </c>
      <c r="I10003" s="8" t="inlineStr">
        <is>
          <t>2NT0LRN6LB179VJMV</t>
        </is>
      </c>
      <c r="J10003" s="8" t="inlineStr">
        <is>
          <t>02 - Sports / GT</t>
        </is>
      </c>
      <c r="K10003" s="12" t="n">
        <v>390000</v>
      </c>
      <c r="L10003" s="8" t="inlineStr">
        <is>
          <t>North Dakota</t>
        </is>
      </c>
      <c r="M10003" s="13" t="n">
        <v>5629.25</v>
      </c>
      <c r="N10003" s="13" t="n">
        <v>4283.86</v>
      </c>
      <c r="O10003" s="8" t="n"/>
    </row>
    <row r="10004">
      <c r="A10004" s="8" t="inlineStr">
        <is>
          <t>CANON-202607-009954</t>
        </is>
      </c>
      <c r="B10004" s="9" t="inlineStr">
        <is>
          <t>2026-07</t>
        </is>
      </c>
      <c r="C10004" s="10" t="n">
        <v>46208</v>
      </c>
      <c r="D10004" s="9" t="inlineStr">
        <is>
          <t>Bound</t>
        </is>
      </c>
      <c r="E10004" s="8" t="inlineStr">
        <is>
          <t>Mireille Nakashima</t>
        </is>
      </c>
      <c r="F10004" s="11" t="n">
        <v>1969</v>
      </c>
      <c r="G10004" s="8" t="inlineStr">
        <is>
          <t>Aston Martin</t>
        </is>
      </c>
      <c r="H10004" s="8" t="inlineStr">
        <is>
          <t>DB12</t>
        </is>
      </c>
      <c r="I10004" s="8" t="inlineStr">
        <is>
          <t>09B730F5R0TJE242S</t>
        </is>
      </c>
      <c r="J10004" s="8" t="inlineStr">
        <is>
          <t>02 - Sports / GT</t>
        </is>
      </c>
      <c r="K10004" s="12" t="n">
        <v>690000</v>
      </c>
      <c r="L10004" s="8" t="inlineStr">
        <is>
          <t>Ohio</t>
        </is>
      </c>
      <c r="M10004" s="13" t="n">
        <v>11762.55</v>
      </c>
      <c r="N10004" s="13" t="n">
        <v>8951.299999999999</v>
      </c>
      <c r="O10004" s="8" t="n"/>
    </row>
    <row r="10005">
      <c r="A10005" s="8" t="inlineStr">
        <is>
          <t>CANON-202607-009956</t>
        </is>
      </c>
      <c r="B10005" s="9" t="inlineStr">
        <is>
          <t>2026-07</t>
        </is>
      </c>
      <c r="C10005" s="10" t="n">
        <v>46232</v>
      </c>
      <c r="D10005" s="9" t="inlineStr">
        <is>
          <t>Bound</t>
        </is>
      </c>
      <c r="E10005" s="8" t="inlineStr">
        <is>
          <t>Horace Farkas</t>
        </is>
      </c>
      <c r="F10005" s="11" t="n">
        <v>1968</v>
      </c>
      <c r="G10005" s="8" t="inlineStr">
        <is>
          <t>McLaren</t>
        </is>
      </c>
      <c r="H10005" s="8" t="inlineStr">
        <is>
          <t>750S</t>
        </is>
      </c>
      <c r="I10005" s="8" t="inlineStr">
        <is>
          <t>T0CUG9P8B90FM7MMV</t>
        </is>
      </c>
      <c r="J10005" s="8" t="inlineStr">
        <is>
          <t>03 - Supercar</t>
        </is>
      </c>
      <c r="K10005" s="12" t="n">
        <v>735000</v>
      </c>
      <c r="L10005" s="8" t="inlineStr">
        <is>
          <t>Michigan</t>
        </is>
      </c>
      <c r="M10005" s="13" t="n">
        <v>20420.52</v>
      </c>
      <c r="N10005" s="13" t="n">
        <v>15540.02</v>
      </c>
      <c r="O10005" s="8" t="n"/>
    </row>
    <row r="10006">
      <c r="A10006" s="8" t="inlineStr">
        <is>
          <t>CANON-202607-009957</t>
        </is>
      </c>
      <c r="B10006" s="9" t="inlineStr">
        <is>
          <t>2026-07</t>
        </is>
      </c>
      <c r="C10006" s="10" t="n">
        <v>46219</v>
      </c>
      <c r="D10006" s="9" t="inlineStr">
        <is>
          <t>Bound</t>
        </is>
      </c>
      <c r="E10006" s="8" t="inlineStr">
        <is>
          <t>Leopold Harrington</t>
        </is>
      </c>
      <c r="F10006" s="11" t="n">
        <v>1996</v>
      </c>
      <c r="G10006" s="8" t="inlineStr">
        <is>
          <t>Ferrari</t>
        </is>
      </c>
      <c r="H10006" s="8" t="inlineStr">
        <is>
          <t>SF90 Stradale</t>
        </is>
      </c>
      <c r="I10006" s="8" t="inlineStr">
        <is>
          <t>YCBKT3N1AA39BVLWM</t>
        </is>
      </c>
      <c r="J10006" s="8" t="inlineStr">
        <is>
          <t>03 - Supercar</t>
        </is>
      </c>
      <c r="K10006" s="12" t="n">
        <v>925000</v>
      </c>
      <c r="L10006" s="8" t="inlineStr">
        <is>
          <t>New Hampshire</t>
        </is>
      </c>
      <c r="M10006" s="13" t="n">
        <v>17243.4</v>
      </c>
      <c r="N10006" s="13" t="n">
        <v>13122.23</v>
      </c>
      <c r="O10006" s="8" t="n"/>
    </row>
    <row r="10007">
      <c r="A10007" s="8" t="inlineStr">
        <is>
          <t>CANON-202607-009958</t>
        </is>
      </c>
      <c r="B10007" s="9" t="inlineStr">
        <is>
          <t>2026-07</t>
        </is>
      </c>
      <c r="C10007" s="10" t="n">
        <v>46205</v>
      </c>
      <c r="D10007" s="9" t="inlineStr">
        <is>
          <t>Bound</t>
        </is>
      </c>
      <c r="E10007" s="8" t="inlineStr">
        <is>
          <t>Noor Bellandi</t>
        </is>
      </c>
      <c r="F10007" s="11" t="n">
        <v>2011</v>
      </c>
      <c r="G10007" s="8" t="inlineStr">
        <is>
          <t>Aston Martin</t>
        </is>
      </c>
      <c r="H10007" s="8" t="inlineStr">
        <is>
          <t>DB12</t>
        </is>
      </c>
      <c r="I10007" s="8" t="inlineStr">
        <is>
          <t>XF5W3TMDE2XKME3GG</t>
        </is>
      </c>
      <c r="J10007" s="8" t="inlineStr">
        <is>
          <t>02 - Sports / GT</t>
        </is>
      </c>
      <c r="K10007" s="12" t="n">
        <v>620000</v>
      </c>
      <c r="L10007" s="8" t="inlineStr">
        <is>
          <t>Colorado</t>
        </is>
      </c>
      <c r="M10007" s="13" t="n">
        <v>8364.15</v>
      </c>
      <c r="N10007" s="13" t="n">
        <v>6365.12</v>
      </c>
      <c r="O10007" s="8" t="n"/>
    </row>
    <row r="10008">
      <c r="A10008" s="8" t="inlineStr">
        <is>
          <t>CANON-202607-009959</t>
        </is>
      </c>
      <c r="B10008" s="9" t="inlineStr">
        <is>
          <t>2026-07</t>
        </is>
      </c>
      <c r="C10008" s="10" t="n">
        <v>46209</v>
      </c>
      <c r="D10008" s="9" t="inlineStr">
        <is>
          <t>Bound</t>
        </is>
      </c>
      <c r="E10008" s="8" t="inlineStr">
        <is>
          <t>Desmond Thistlewood</t>
        </is>
      </c>
      <c r="F10008" s="11" t="n">
        <v>1979</v>
      </c>
      <c r="G10008" s="8" t="inlineStr">
        <is>
          <t>Maserati</t>
        </is>
      </c>
      <c r="H10008" s="8" t="inlineStr">
        <is>
          <t>GranTurismo</t>
        </is>
      </c>
      <c r="I10008" s="8" t="inlineStr">
        <is>
          <t>D6XJRNH59PZPCPZB6</t>
        </is>
      </c>
      <c r="J10008" s="8" t="inlineStr">
        <is>
          <t>02 - Sports / GT</t>
        </is>
      </c>
      <c r="K10008" s="12" t="n">
        <v>380000</v>
      </c>
      <c r="L10008" s="8" t="inlineStr">
        <is>
          <t>Virginia</t>
        </is>
      </c>
      <c r="M10008" s="13" t="n">
        <v>5861.32</v>
      </c>
      <c r="N10008" s="13" t="n">
        <v>4460.46</v>
      </c>
      <c r="O10008" s="8" t="n"/>
    </row>
    <row r="10009">
      <c r="A10009" s="8" t="inlineStr">
        <is>
          <t>CANON-202607-009960</t>
        </is>
      </c>
      <c r="B10009" s="9" t="inlineStr">
        <is>
          <t>2026-07</t>
        </is>
      </c>
      <c r="C10009" s="10" t="n">
        <v>46209</v>
      </c>
      <c r="D10009" s="9" t="inlineStr">
        <is>
          <t>Bound</t>
        </is>
      </c>
      <c r="E10009" s="8" t="inlineStr">
        <is>
          <t>Beatrix Fairweather</t>
        </is>
      </c>
      <c r="F10009" s="11" t="n">
        <v>1967</v>
      </c>
      <c r="G10009" s="8" t="inlineStr">
        <is>
          <t>BMW</t>
        </is>
      </c>
      <c r="H10009" s="8" t="inlineStr">
        <is>
          <t>M8 Competition</t>
        </is>
      </c>
      <c r="I10009" s="8" t="inlineStr">
        <is>
          <t>9SRHR44UJWZX425XJ</t>
        </is>
      </c>
      <c r="J10009" s="8" t="inlineStr">
        <is>
          <t>02 - Sports / GT</t>
        </is>
      </c>
      <c r="K10009" s="12" t="n">
        <v>590000</v>
      </c>
      <c r="L10009" s="8" t="inlineStr">
        <is>
          <t>Indiana</t>
        </is>
      </c>
      <c r="M10009" s="13" t="n">
        <v>8900.09</v>
      </c>
      <c r="N10009" s="13" t="n">
        <v>6772.97</v>
      </c>
      <c r="O10009" s="8" t="n"/>
    </row>
    <row r="10010">
      <c r="A10010" s="8" t="inlineStr">
        <is>
          <t>CANON-202607-009961</t>
        </is>
      </c>
      <c r="B10010" s="9" t="inlineStr">
        <is>
          <t>2026-07</t>
        </is>
      </c>
      <c r="C10010" s="10" t="n">
        <v>46230</v>
      </c>
      <c r="D10010" s="9" t="inlineStr">
        <is>
          <t>Bound</t>
        </is>
      </c>
      <c r="E10010" s="8" t="inlineStr">
        <is>
          <t>Emiliano Rourke</t>
        </is>
      </c>
      <c r="F10010" s="11" t="n">
        <v>1971</v>
      </c>
      <c r="G10010" s="8" t="inlineStr">
        <is>
          <t>Porsche</t>
        </is>
      </c>
      <c r="H10010" s="8" t="inlineStr">
        <is>
          <t>911 Turbo S</t>
        </is>
      </c>
      <c r="I10010" s="8" t="inlineStr">
        <is>
          <t>KP45M0ZTLRN9MN313</t>
        </is>
      </c>
      <c r="J10010" s="8" t="inlineStr">
        <is>
          <t>02 - Sports / GT</t>
        </is>
      </c>
      <c r="K10010" s="12" t="n">
        <v>385000</v>
      </c>
      <c r="L10010" s="8" t="inlineStr">
        <is>
          <t>Virginia</t>
        </is>
      </c>
      <c r="M10010" s="13" t="n">
        <v>5938.44</v>
      </c>
      <c r="N10010" s="13" t="n">
        <v>4519.15</v>
      </c>
      <c r="O10010" s="8" t="n"/>
    </row>
    <row r="10011">
      <c r="A10011" s="8" t="inlineStr">
        <is>
          <t>CANON-202607-009962</t>
        </is>
      </c>
      <c r="B10011" s="9" t="inlineStr">
        <is>
          <t>2026-07</t>
        </is>
      </c>
      <c r="C10011" s="10" t="n">
        <v>46205</v>
      </c>
      <c r="D10011" s="9" t="inlineStr">
        <is>
          <t>Bound</t>
        </is>
      </c>
      <c r="E10011" s="8" t="inlineStr">
        <is>
          <t>Ramona Kingsford</t>
        </is>
      </c>
      <c r="F10011" s="11" t="n">
        <v>1994</v>
      </c>
      <c r="G10011" s="8" t="inlineStr">
        <is>
          <t>Porsche</t>
        </is>
      </c>
      <c r="H10011" s="8" t="inlineStr">
        <is>
          <t>911 Turbo S</t>
        </is>
      </c>
      <c r="I10011" s="8" t="inlineStr">
        <is>
          <t>01YPCTNF8Z8N5ULVH</t>
        </is>
      </c>
      <c r="J10011" s="8" t="inlineStr">
        <is>
          <t>02 - Sports / GT</t>
        </is>
      </c>
      <c r="K10011" s="12" t="n">
        <v>370000</v>
      </c>
      <c r="L10011" s="8" t="inlineStr">
        <is>
          <t>Oklahoma</t>
        </is>
      </c>
      <c r="M10011" s="13" t="n">
        <v>6597.17</v>
      </c>
      <c r="N10011" s="13" t="n">
        <v>5020.45</v>
      </c>
      <c r="O10011" s="8" t="n"/>
    </row>
    <row r="10012">
      <c r="A10012" s="8" t="inlineStr">
        <is>
          <t>CANON-202607-009963</t>
        </is>
      </c>
      <c r="B10012" s="9" t="inlineStr">
        <is>
          <t>2026-07</t>
        </is>
      </c>
      <c r="C10012" s="10" t="n">
        <v>46220</v>
      </c>
      <c r="D10012" s="9" t="inlineStr">
        <is>
          <t>Bound</t>
        </is>
      </c>
      <c r="E10012" s="8" t="inlineStr">
        <is>
          <t>Anouk Larsson</t>
        </is>
      </c>
      <c r="F10012" s="11" t="n">
        <v>2010</v>
      </c>
      <c r="G10012" s="8" t="inlineStr">
        <is>
          <t>BMW</t>
        </is>
      </c>
      <c r="H10012" s="8" t="inlineStr">
        <is>
          <t>M8 Competition</t>
        </is>
      </c>
      <c r="I10012" s="8" t="inlineStr">
        <is>
          <t>1HKY99V25A2SSN53S</t>
        </is>
      </c>
      <c r="J10012" s="8" t="inlineStr">
        <is>
          <t>02 - Sports / GT</t>
        </is>
      </c>
      <c r="K10012" s="12" t="n">
        <v>725000</v>
      </c>
      <c r="L10012" s="8" t="inlineStr">
        <is>
          <t>South Dakota</t>
        </is>
      </c>
      <c r="M10012" s="13" t="n">
        <v>9869.58</v>
      </c>
      <c r="N10012" s="13" t="n">
        <v>7510.75</v>
      </c>
      <c r="O10012" s="8" t="n"/>
    </row>
    <row r="10013">
      <c r="A10013" s="8" t="inlineStr">
        <is>
          <t>CANON-202607-009965</t>
        </is>
      </c>
      <c r="B10013" s="9" t="inlineStr">
        <is>
          <t>2026-07</t>
        </is>
      </c>
      <c r="C10013" s="10" t="n">
        <v>46220</v>
      </c>
      <c r="D10013" s="9" t="inlineStr">
        <is>
          <t>Bound</t>
        </is>
      </c>
      <c r="E10013" s="8" t="inlineStr">
        <is>
          <t>Saoirse Vasquez</t>
        </is>
      </c>
      <c r="F10013" s="11" t="n">
        <v>2009</v>
      </c>
      <c r="G10013" s="8" t="inlineStr">
        <is>
          <t>Mercedes-Benz</t>
        </is>
      </c>
      <c r="H10013" s="8" t="inlineStr">
        <is>
          <t>AMG GT</t>
        </is>
      </c>
      <c r="I10013" s="8" t="inlineStr">
        <is>
          <t>LE07KS6R605Y28TJG</t>
        </is>
      </c>
      <c r="J10013" s="8" t="inlineStr">
        <is>
          <t>02 - Sports / GT</t>
        </is>
      </c>
      <c r="K10013" s="12" t="n">
        <v>475000</v>
      </c>
      <c r="L10013" s="8" t="inlineStr">
        <is>
          <t>North Dakota</t>
        </is>
      </c>
      <c r="M10013" s="13" t="n">
        <v>6856.13</v>
      </c>
      <c r="N10013" s="13" t="n">
        <v>5217.51</v>
      </c>
      <c r="O10013" s="8" t="n"/>
    </row>
    <row r="10014">
      <c r="A10014" s="8" t="inlineStr">
        <is>
          <t>CANON-202607-009966</t>
        </is>
      </c>
      <c r="B10014" s="9" t="inlineStr">
        <is>
          <t>2026-07</t>
        </is>
      </c>
      <c r="C10014" s="10" t="n">
        <v>46205</v>
      </c>
      <c r="D10014" s="9" t="inlineStr">
        <is>
          <t>Bound</t>
        </is>
      </c>
      <c r="E10014" s="8" t="inlineStr">
        <is>
          <t>Cassius Harrington</t>
        </is>
      </c>
      <c r="F10014" s="11" t="n">
        <v>1968</v>
      </c>
      <c r="G10014" s="8" t="inlineStr">
        <is>
          <t>Bentley</t>
        </is>
      </c>
      <c r="H10014" s="8" t="inlineStr">
        <is>
          <t>Continental GT</t>
        </is>
      </c>
      <c r="I10014" s="8" t="inlineStr">
        <is>
          <t>DAZH51Z2GSSGFVJXZ</t>
        </is>
      </c>
      <c r="J10014" s="8" t="inlineStr">
        <is>
          <t>02 - Sports / GT</t>
        </is>
      </c>
      <c r="K10014" s="12" t="n">
        <v>565000</v>
      </c>
      <c r="L10014" s="8" t="inlineStr">
        <is>
          <t>California</t>
        </is>
      </c>
      <c r="M10014" s="13" t="n">
        <v>9354.48</v>
      </c>
      <c r="N10014" s="13" t="n">
        <v>7118.76</v>
      </c>
      <c r="O10014" s="8" t="n"/>
    </row>
    <row r="10015">
      <c r="A10015" s="8" t="inlineStr">
        <is>
          <t>CANON-202607-009967</t>
        </is>
      </c>
      <c r="B10015" s="9" t="inlineStr">
        <is>
          <t>2026-07</t>
        </is>
      </c>
      <c r="C10015" s="10" t="n">
        <v>46204</v>
      </c>
      <c r="D10015" s="9" t="inlineStr">
        <is>
          <t>Bound</t>
        </is>
      </c>
      <c r="E10015" s="8" t="inlineStr">
        <is>
          <t>Noor Fairweather</t>
        </is>
      </c>
      <c r="F10015" s="11" t="n">
        <v>1979</v>
      </c>
      <c r="G10015" s="8" t="inlineStr">
        <is>
          <t>Aston Martin</t>
        </is>
      </c>
      <c r="H10015" s="8" t="inlineStr">
        <is>
          <t>DB12</t>
        </is>
      </c>
      <c r="I10015" s="8" t="inlineStr">
        <is>
          <t>K0SZTP6HKW8FRFUXS</t>
        </is>
      </c>
      <c r="J10015" s="8" t="inlineStr">
        <is>
          <t>02 - Sports / GT</t>
        </is>
      </c>
      <c r="K10015" s="12" t="n">
        <v>320000</v>
      </c>
      <c r="L10015" s="8" t="inlineStr">
        <is>
          <t>New Jersey</t>
        </is>
      </c>
      <c r="M10015" s="13" t="n">
        <v>4120.75</v>
      </c>
      <c r="N10015" s="13" t="n">
        <v>3135.89</v>
      </c>
      <c r="O10015" s="8" t="n"/>
    </row>
    <row r="10016">
      <c r="A10016" s="8" t="inlineStr">
        <is>
          <t>CANON-202607-009968</t>
        </is>
      </c>
      <c r="B10016" s="9" t="inlineStr">
        <is>
          <t>2026-07</t>
        </is>
      </c>
      <c r="C10016" s="10" t="n">
        <v>46224</v>
      </c>
      <c r="D10016" s="9" t="inlineStr">
        <is>
          <t>Bound</t>
        </is>
      </c>
      <c r="E10016" s="8" t="inlineStr">
        <is>
          <t>Thaddeus Ashcombe</t>
        </is>
      </c>
      <c r="F10016" s="11" t="n">
        <v>1990</v>
      </c>
      <c r="G10016" s="8" t="inlineStr">
        <is>
          <t>Ferrari</t>
        </is>
      </c>
      <c r="H10016" s="8" t="inlineStr">
        <is>
          <t>SF90 Stradale</t>
        </is>
      </c>
      <c r="I10016" s="8" t="inlineStr">
        <is>
          <t>W3EGP0ZARLEPGX1KA</t>
        </is>
      </c>
      <c r="J10016" s="8" t="inlineStr">
        <is>
          <t>03 - Supercar</t>
        </is>
      </c>
      <c r="K10016" s="12" t="n">
        <v>415000</v>
      </c>
      <c r="L10016" s="8" t="inlineStr">
        <is>
          <t>Colorado</t>
        </is>
      </c>
      <c r="M10016" s="13" t="n">
        <v>9905.190000000001</v>
      </c>
      <c r="N10016" s="13" t="n">
        <v>7537.85</v>
      </c>
      <c r="O10016" s="8" t="n"/>
    </row>
    <row r="10017">
      <c r="A10017" s="8" t="inlineStr">
        <is>
          <t>CANON-202607-009969</t>
        </is>
      </c>
      <c r="B10017" s="9" t="inlineStr">
        <is>
          <t>2026-07</t>
        </is>
      </c>
      <c r="C10017" s="10" t="n">
        <v>46204</v>
      </c>
      <c r="D10017" s="9" t="inlineStr">
        <is>
          <t>Bound</t>
        </is>
      </c>
      <c r="E10017" s="8" t="inlineStr">
        <is>
          <t>Anouk Whitlock</t>
        </is>
      </c>
      <c r="F10017" s="11" t="n">
        <v>2016</v>
      </c>
      <c r="G10017" s="8" t="inlineStr">
        <is>
          <t>BMW</t>
        </is>
      </c>
      <c r="H10017" s="8" t="inlineStr">
        <is>
          <t>M8 Competition</t>
        </is>
      </c>
      <c r="I10017" s="8" t="inlineStr">
        <is>
          <t>21SH3L66XDGFMDEG3</t>
        </is>
      </c>
      <c r="J10017" s="8" t="inlineStr">
        <is>
          <t>02 - Sports / GT</t>
        </is>
      </c>
      <c r="K10017" s="12" t="n">
        <v>500000</v>
      </c>
      <c r="L10017" s="8" t="inlineStr">
        <is>
          <t>North Carolina</t>
        </is>
      </c>
      <c r="M10017" s="13" t="n">
        <v>7051.89</v>
      </c>
      <c r="N10017" s="13" t="n">
        <v>5366.49</v>
      </c>
      <c r="O10017" s="8" t="n"/>
    </row>
    <row r="10018">
      <c r="A10018" s="8" t="inlineStr">
        <is>
          <t>CANON-202607-009970</t>
        </is>
      </c>
      <c r="B10018" s="9" t="inlineStr">
        <is>
          <t>2026-07</t>
        </is>
      </c>
      <c r="C10018" s="10" t="n">
        <v>46213</v>
      </c>
      <c r="D10018" s="9" t="inlineStr">
        <is>
          <t>Bound</t>
        </is>
      </c>
      <c r="E10018" s="8" t="inlineStr">
        <is>
          <t>Mireille Underwood</t>
        </is>
      </c>
      <c r="F10018" s="11" t="n">
        <v>2004</v>
      </c>
      <c r="G10018" s="8" t="inlineStr">
        <is>
          <t>Ferrari</t>
        </is>
      </c>
      <c r="H10018" s="8" t="inlineStr">
        <is>
          <t>SF90 Stradale</t>
        </is>
      </c>
      <c r="I10018" s="8" t="inlineStr">
        <is>
          <t>SBMBEXS7E8JV2ZHNF</t>
        </is>
      </c>
      <c r="J10018" s="8" t="inlineStr">
        <is>
          <t>03 - Supercar</t>
        </is>
      </c>
      <c r="K10018" s="12" t="n">
        <v>755000</v>
      </c>
      <c r="L10018" s="8" t="inlineStr">
        <is>
          <t>Texas</t>
        </is>
      </c>
      <c r="M10018" s="13" t="n">
        <v>15562.97</v>
      </c>
      <c r="N10018" s="13" t="n">
        <v>11843.42</v>
      </c>
      <c r="O10018" s="8" t="n"/>
    </row>
    <row r="10019">
      <c r="A10019" s="8" t="inlineStr">
        <is>
          <t>CANON-202607-009971</t>
        </is>
      </c>
      <c r="B10019" s="9" t="inlineStr">
        <is>
          <t>2026-07</t>
        </is>
      </c>
      <c r="C10019" s="10" t="n">
        <v>46218</v>
      </c>
      <c r="D10019" s="9" t="inlineStr">
        <is>
          <t>Bound</t>
        </is>
      </c>
      <c r="E10019" s="8" t="inlineStr">
        <is>
          <t>Ingrid Harrington</t>
        </is>
      </c>
      <c r="F10019" s="11" t="n">
        <v>1993</v>
      </c>
      <c r="G10019" s="8" t="inlineStr">
        <is>
          <t>Aston Martin</t>
        </is>
      </c>
      <c r="H10019" s="8" t="inlineStr">
        <is>
          <t>DB5</t>
        </is>
      </c>
      <c r="I10019" s="8" t="inlineStr">
        <is>
          <t>NVYPEMSVUWF4E75C3</t>
        </is>
      </c>
      <c r="J10019" s="8" t="inlineStr">
        <is>
          <t>07 - Post-War Classic (1946-1972)</t>
        </is>
      </c>
      <c r="K10019" s="12" t="n">
        <v>1015000</v>
      </c>
      <c r="L10019" s="8" t="inlineStr">
        <is>
          <t>Alaska</t>
        </is>
      </c>
      <c r="M10019" s="13" t="n">
        <v>8296.190000000001</v>
      </c>
      <c r="N10019" s="13" t="n">
        <v>6313.4</v>
      </c>
      <c r="O10019" s="8" t="n"/>
    </row>
    <row r="10020">
      <c r="A10020" s="8" t="inlineStr">
        <is>
          <t>CANON-202607-009972</t>
        </is>
      </c>
      <c r="B10020" s="9" t="inlineStr">
        <is>
          <t>2026-07</t>
        </is>
      </c>
      <c r="C10020" s="10" t="n">
        <v>46216</v>
      </c>
      <c r="D10020" s="9" t="inlineStr">
        <is>
          <t>Bound</t>
        </is>
      </c>
      <c r="E10020" s="8" t="inlineStr">
        <is>
          <t>Lorenzo Bellandi</t>
        </is>
      </c>
      <c r="F10020" s="11" t="n">
        <v>2008</v>
      </c>
      <c r="G10020" s="8" t="inlineStr">
        <is>
          <t>Maserati</t>
        </is>
      </c>
      <c r="H10020" s="8" t="inlineStr">
        <is>
          <t>GranTurismo</t>
        </is>
      </c>
      <c r="I10020" s="8" t="inlineStr">
        <is>
          <t>CMLBYH6VFVVC518K1</t>
        </is>
      </c>
      <c r="J10020" s="8" t="inlineStr">
        <is>
          <t>02 - Sports / GT</t>
        </is>
      </c>
      <c r="K10020" s="12" t="n">
        <v>175000</v>
      </c>
      <c r="L10020" s="8" t="inlineStr">
        <is>
          <t>New Mexico</t>
        </is>
      </c>
      <c r="M10020" s="13" t="n">
        <v>3888.3</v>
      </c>
      <c r="N10020" s="13" t="n">
        <v>2959</v>
      </c>
      <c r="O10020" s="8" t="n"/>
    </row>
    <row r="10021">
      <c r="A10021" s="8" t="inlineStr">
        <is>
          <t>CANON-202607-009973</t>
        </is>
      </c>
      <c r="B10021" s="9" t="inlineStr">
        <is>
          <t>2026-07</t>
        </is>
      </c>
      <c r="C10021" s="10" t="n">
        <v>46215</v>
      </c>
      <c r="D10021" s="9" t="inlineStr">
        <is>
          <t>Bound</t>
        </is>
      </c>
      <c r="E10021" s="8" t="inlineStr">
        <is>
          <t>Sunniva Kingsford</t>
        </is>
      </c>
      <c r="F10021" s="11" t="n">
        <v>1975</v>
      </c>
      <c r="G10021" s="8" t="inlineStr">
        <is>
          <t>Bentley</t>
        </is>
      </c>
      <c r="H10021" s="8" t="inlineStr">
        <is>
          <t>Continental GT</t>
        </is>
      </c>
      <c r="I10021" s="8" t="inlineStr">
        <is>
          <t>8VDLFT71AZY9DNMTP</t>
        </is>
      </c>
      <c r="J10021" s="8" t="inlineStr">
        <is>
          <t>02 - Sports / GT</t>
        </is>
      </c>
      <c r="K10021" s="12" t="n">
        <v>185000</v>
      </c>
      <c r="L10021" s="8" t="inlineStr">
        <is>
          <t>Nebraska</t>
        </is>
      </c>
      <c r="M10021" s="13" t="n">
        <v>4174.72</v>
      </c>
      <c r="N10021" s="13" t="n">
        <v>3176.96</v>
      </c>
      <c r="O10021" s="8" t="n"/>
    </row>
    <row r="10022">
      <c r="A10022" s="8" t="inlineStr">
        <is>
          <t>CANON-202607-009974</t>
        </is>
      </c>
      <c r="B10022" s="9" t="inlineStr">
        <is>
          <t>2026-07</t>
        </is>
      </c>
      <c r="C10022" s="10" t="n">
        <v>46232</v>
      </c>
      <c r="D10022" s="9" t="inlineStr">
        <is>
          <t>Bound</t>
        </is>
      </c>
      <c r="E10022" s="8" t="inlineStr">
        <is>
          <t>Horace Underwood</t>
        </is>
      </c>
      <c r="F10022" s="11" t="n">
        <v>2017</v>
      </c>
      <c r="G10022" s="8" t="inlineStr">
        <is>
          <t>Ferrari</t>
        </is>
      </c>
      <c r="H10022" s="8" t="inlineStr">
        <is>
          <t>296 GTB</t>
        </is>
      </c>
      <c r="I10022" s="8" t="inlineStr">
        <is>
          <t>HEH1PM2N5RBZNFKHW</t>
        </is>
      </c>
      <c r="J10022" s="8" t="inlineStr">
        <is>
          <t>03 - Supercar</t>
        </is>
      </c>
      <c r="K10022" s="12" t="n">
        <v>1580000</v>
      </c>
      <c r="L10022" s="8" t="inlineStr">
        <is>
          <t>Montana</t>
        </is>
      </c>
      <c r="M10022" s="13" t="n">
        <v>22179.62</v>
      </c>
      <c r="N10022" s="13" t="n">
        <v>16878.69</v>
      </c>
      <c r="O10022" s="8" t="n"/>
    </row>
    <row r="10023">
      <c r="A10023" s="8" t="inlineStr">
        <is>
          <t>CANON-202607-009975</t>
        </is>
      </c>
      <c r="B10023" s="9" t="inlineStr">
        <is>
          <t>2026-07</t>
        </is>
      </c>
      <c r="C10023" s="10" t="n">
        <v>46232</v>
      </c>
      <c r="D10023" s="9" t="inlineStr">
        <is>
          <t>Bound</t>
        </is>
      </c>
      <c r="E10023" s="8" t="inlineStr">
        <is>
          <t>Noor Nakashima</t>
        </is>
      </c>
      <c r="F10023" s="11" t="n">
        <v>1962</v>
      </c>
      <c r="G10023" s="8" t="inlineStr">
        <is>
          <t>Bugatti</t>
        </is>
      </c>
      <c r="H10023" s="8" t="inlineStr">
        <is>
          <t>Type 57</t>
        </is>
      </c>
      <c r="I10023" s="8" t="inlineStr">
        <is>
          <t>YSZETPUTTALX9A9DD</t>
        </is>
      </c>
      <c r="J10023" s="8" t="inlineStr">
        <is>
          <t>06 - Vintage Pre-War (pre-1946)</t>
        </is>
      </c>
      <c r="K10023" s="12" t="n">
        <v>1045000</v>
      </c>
      <c r="L10023" s="8" t="inlineStr">
        <is>
          <t>Delaware</t>
        </is>
      </c>
      <c r="M10023" s="13" t="n">
        <v>8379.719999999999</v>
      </c>
      <c r="N10023" s="13" t="n">
        <v>6376.97</v>
      </c>
      <c r="O10023" s="8" t="n"/>
    </row>
    <row r="10024">
      <c r="A10024" s="8" t="inlineStr">
        <is>
          <t>CANON-202607-009976</t>
        </is>
      </c>
      <c r="B10024" s="9" t="inlineStr">
        <is>
          <t>2026-07</t>
        </is>
      </c>
      <c r="C10024" s="10" t="n">
        <v>46218</v>
      </c>
      <c r="D10024" s="9" t="inlineStr">
        <is>
          <t>Bound</t>
        </is>
      </c>
      <c r="E10024" s="8" t="inlineStr">
        <is>
          <t>Thaddeus Vasquez</t>
        </is>
      </c>
      <c r="F10024" s="11" t="n">
        <v>1984</v>
      </c>
      <c r="G10024" s="8" t="inlineStr">
        <is>
          <t>Ferrari</t>
        </is>
      </c>
      <c r="H10024" s="8" t="inlineStr">
        <is>
          <t>SF90 Stradale</t>
        </is>
      </c>
      <c r="I10024" s="8" t="inlineStr">
        <is>
          <t>9D8UJTKRJ64PJVY2T</t>
        </is>
      </c>
      <c r="J10024" s="8" t="inlineStr">
        <is>
          <t>03 - Supercar</t>
        </is>
      </c>
      <c r="K10024" s="12" t="n">
        <v>1835000</v>
      </c>
      <c r="L10024" s="8" t="inlineStr">
        <is>
          <t>Georgia</t>
        </is>
      </c>
      <c r="M10024" s="13" t="n">
        <v>31021.89</v>
      </c>
      <c r="N10024" s="13" t="n">
        <v>23607.66</v>
      </c>
      <c r="O10024" s="8" t="n"/>
    </row>
    <row r="10025">
      <c r="A10025" s="8" t="inlineStr">
        <is>
          <t>CANON-202607-009977</t>
        </is>
      </c>
      <c r="B10025" s="9" t="inlineStr">
        <is>
          <t>2026-07</t>
        </is>
      </c>
      <c r="C10025" s="10" t="n">
        <v>46213</v>
      </c>
      <c r="D10025" s="9" t="inlineStr">
        <is>
          <t>Bound</t>
        </is>
      </c>
      <c r="E10025" s="8" t="inlineStr">
        <is>
          <t>Ingrid Castellanos</t>
        </is>
      </c>
      <c r="F10025" s="11" t="n">
        <v>1970</v>
      </c>
      <c r="G10025" s="8" t="inlineStr">
        <is>
          <t>Ferrari</t>
        </is>
      </c>
      <c r="H10025" s="8" t="inlineStr">
        <is>
          <t>275 GTB/4</t>
        </is>
      </c>
      <c r="I10025" s="8" t="inlineStr">
        <is>
          <t>8RHAKYXUZKZWU9XFD</t>
        </is>
      </c>
      <c r="J10025" s="8" t="inlineStr">
        <is>
          <t>07 - Post-War Classic (1946-1972)</t>
        </is>
      </c>
      <c r="K10025" s="12" t="n">
        <v>555000</v>
      </c>
      <c r="L10025" s="8" t="inlineStr">
        <is>
          <t>California</t>
        </is>
      </c>
      <c r="M10025" s="13" t="n">
        <v>6078.82</v>
      </c>
      <c r="N10025" s="13" t="n">
        <v>4625.98</v>
      </c>
      <c r="O10025" s="8" t="n"/>
    </row>
    <row r="10026">
      <c r="A10026" s="8" t="inlineStr">
        <is>
          <t>CANON-202607-009978</t>
        </is>
      </c>
      <c r="B10026" s="9" t="inlineStr">
        <is>
          <t>2026-07</t>
        </is>
      </c>
      <c r="C10026" s="10" t="n">
        <v>46219</v>
      </c>
      <c r="D10026" s="9" t="inlineStr">
        <is>
          <t>Bound</t>
        </is>
      </c>
      <c r="E10026" s="8" t="inlineStr">
        <is>
          <t>Fitzgerald Ashcombe</t>
        </is>
      </c>
      <c r="F10026" s="11" t="n">
        <v>1973</v>
      </c>
      <c r="G10026" s="8" t="inlineStr">
        <is>
          <t>Aston Martin</t>
        </is>
      </c>
      <c r="H10026" s="8" t="inlineStr">
        <is>
          <t>DB12</t>
        </is>
      </c>
      <c r="I10026" s="8" t="inlineStr">
        <is>
          <t>SZVB0F507DJ1M2EYH</t>
        </is>
      </c>
      <c r="J10026" s="8" t="inlineStr">
        <is>
          <t>02 - Sports / GT</t>
        </is>
      </c>
      <c r="K10026" s="12" t="n">
        <v>215000</v>
      </c>
      <c r="L10026" s="8" t="inlineStr">
        <is>
          <t>Mississippi</t>
        </is>
      </c>
      <c r="M10026" s="13" t="n">
        <v>4441.17</v>
      </c>
      <c r="N10026" s="13" t="n">
        <v>3379.73</v>
      </c>
      <c r="O10026" s="8" t="n"/>
    </row>
    <row r="10027">
      <c r="A10027" s="8" t="inlineStr">
        <is>
          <t>CANON-202607-009980</t>
        </is>
      </c>
      <c r="B10027" s="9" t="inlineStr">
        <is>
          <t>2026-07</t>
        </is>
      </c>
      <c r="C10027" s="10" t="n">
        <v>46216</v>
      </c>
      <c r="D10027" s="9" t="inlineStr">
        <is>
          <t>Bound</t>
        </is>
      </c>
      <c r="E10027" s="8" t="inlineStr">
        <is>
          <t>Leopold Vandermeer</t>
        </is>
      </c>
      <c r="F10027" s="11" t="n">
        <v>1985</v>
      </c>
      <c r="G10027" s="8" t="inlineStr">
        <is>
          <t>Aston Martin</t>
        </is>
      </c>
      <c r="H10027" s="8" t="inlineStr">
        <is>
          <t>DB12</t>
        </is>
      </c>
      <c r="I10027" s="8" t="inlineStr">
        <is>
          <t>B3ERAYH3ZX75S7RAJ</t>
        </is>
      </c>
      <c r="J10027" s="8" t="inlineStr">
        <is>
          <t>02 - Sports / GT</t>
        </is>
      </c>
      <c r="K10027" s="12" t="n">
        <v>375000</v>
      </c>
      <c r="L10027" s="8" t="inlineStr">
        <is>
          <t>West Virginia</t>
        </is>
      </c>
      <c r="M10027" s="13" t="n">
        <v>7057.78</v>
      </c>
      <c r="N10027" s="13" t="n">
        <v>5370.97</v>
      </c>
      <c r="O10027" s="8" t="n"/>
    </row>
    <row r="10028">
      <c r="A10028" s="8" t="inlineStr">
        <is>
          <t>CANON-202607-009982</t>
        </is>
      </c>
      <c r="B10028" s="9" t="inlineStr">
        <is>
          <t>2026-07</t>
        </is>
      </c>
      <c r="C10028" s="10" t="n">
        <v>46232</v>
      </c>
      <c r="D10028" s="9" t="inlineStr">
        <is>
          <t>Bound</t>
        </is>
      </c>
      <c r="E10028" s="8" t="inlineStr">
        <is>
          <t>Marisol Ashcombe</t>
        </is>
      </c>
      <c r="F10028" s="11" t="n">
        <v>2013</v>
      </c>
      <c r="G10028" s="8" t="inlineStr">
        <is>
          <t>Lamborghini</t>
        </is>
      </c>
      <c r="H10028" s="8" t="inlineStr">
        <is>
          <t>Huracan EVO</t>
        </is>
      </c>
      <c r="I10028" s="8" t="inlineStr">
        <is>
          <t>R87NRXC619EEAY20Z</t>
        </is>
      </c>
      <c r="J10028" s="8" t="inlineStr">
        <is>
          <t>03 - Supercar</t>
        </is>
      </c>
      <c r="K10028" s="12" t="n">
        <v>1170000</v>
      </c>
      <c r="L10028" s="8" t="inlineStr">
        <is>
          <t>North Carolina</t>
        </is>
      </c>
      <c r="M10028" s="13" t="n">
        <v>20309.43</v>
      </c>
      <c r="N10028" s="13" t="n">
        <v>15455.48</v>
      </c>
      <c r="O10028" s="8" t="n"/>
    </row>
    <row r="10029">
      <c r="A10029" s="8" t="inlineStr">
        <is>
          <t>CANON-202607-009983</t>
        </is>
      </c>
      <c r="B10029" s="9" t="inlineStr">
        <is>
          <t>2026-07</t>
        </is>
      </c>
      <c r="C10029" s="10" t="n">
        <v>46224</v>
      </c>
      <c r="D10029" s="9" t="inlineStr">
        <is>
          <t>Bound</t>
        </is>
      </c>
      <c r="E10029" s="8" t="inlineStr">
        <is>
          <t>Emiliano Ashcombe</t>
        </is>
      </c>
      <c r="F10029" s="11" t="n">
        <v>1977</v>
      </c>
      <c r="G10029" s="8" t="inlineStr">
        <is>
          <t>Ferrari</t>
        </is>
      </c>
      <c r="H10029" s="8" t="inlineStr">
        <is>
          <t>275 GTB/4</t>
        </is>
      </c>
      <c r="I10029" s="8" t="inlineStr">
        <is>
          <t>5AK0HGS7617KWZL32</t>
        </is>
      </c>
      <c r="J10029" s="8" t="inlineStr">
        <is>
          <t>07 - Post-War Classic (1946-1972)</t>
        </is>
      </c>
      <c r="K10029" s="12" t="n">
        <v>1950000</v>
      </c>
      <c r="L10029" s="8" t="inlineStr">
        <is>
          <t>Nebraska</t>
        </is>
      </c>
      <c r="M10029" s="13" t="n">
        <v>18175.47</v>
      </c>
      <c r="N10029" s="13" t="n">
        <v>13831.53</v>
      </c>
      <c r="O10029" s="8" t="n"/>
    </row>
    <row r="10030">
      <c r="A10030" s="8" t="inlineStr">
        <is>
          <t>CANON-202607-009985</t>
        </is>
      </c>
      <c r="B10030" s="9" t="inlineStr">
        <is>
          <t>2026-07</t>
        </is>
      </c>
      <c r="C10030" s="10" t="n">
        <v>46229</v>
      </c>
      <c r="D10030" s="9" t="inlineStr">
        <is>
          <t>Bound</t>
        </is>
      </c>
      <c r="E10030" s="8" t="inlineStr">
        <is>
          <t>Mireille Nakashima</t>
        </is>
      </c>
      <c r="F10030" s="11" t="n">
        <v>1989</v>
      </c>
      <c r="G10030" s="8" t="inlineStr">
        <is>
          <t>Maserati</t>
        </is>
      </c>
      <c r="H10030" s="8" t="inlineStr">
        <is>
          <t>GranTurismo</t>
        </is>
      </c>
      <c r="I10030" s="8" t="inlineStr">
        <is>
          <t>LEDG6R5UD4RLG2YYJ</t>
        </is>
      </c>
      <c r="J10030" s="8" t="inlineStr">
        <is>
          <t>02 - Sports / GT</t>
        </is>
      </c>
      <c r="K10030" s="12" t="n">
        <v>1105000</v>
      </c>
      <c r="L10030" s="8" t="inlineStr">
        <is>
          <t>North Carolina</t>
        </is>
      </c>
      <c r="M10030" s="13" t="n">
        <v>13187.03</v>
      </c>
      <c r="N10030" s="13" t="n">
        <v>10035.33</v>
      </c>
      <c r="O10030" s="8" t="n"/>
    </row>
    <row r="10031">
      <c r="A10031" s="8" t="inlineStr">
        <is>
          <t>CANON-202607-009986</t>
        </is>
      </c>
      <c r="B10031" s="9" t="inlineStr">
        <is>
          <t>2026-07</t>
        </is>
      </c>
      <c r="C10031" s="10" t="n">
        <v>46213</v>
      </c>
      <c r="D10031" s="9" t="inlineStr">
        <is>
          <t>Bound</t>
        </is>
      </c>
      <c r="E10031" s="8" t="inlineStr">
        <is>
          <t>Saoirse Pennington</t>
        </is>
      </c>
      <c r="F10031" s="11" t="n">
        <v>2008</v>
      </c>
      <c r="G10031" s="8" t="inlineStr">
        <is>
          <t>Jaguar</t>
        </is>
      </c>
      <c r="H10031" s="8" t="inlineStr">
        <is>
          <t>E-Type Series 1</t>
        </is>
      </c>
      <c r="I10031" s="8" t="inlineStr">
        <is>
          <t>7VHNJB8HEJZRVD4TR</t>
        </is>
      </c>
      <c r="J10031" s="8" t="inlineStr">
        <is>
          <t>07 - Post-War Classic (1946-1972)</t>
        </is>
      </c>
      <c r="K10031" s="12" t="n">
        <v>945000</v>
      </c>
      <c r="L10031" s="8" t="inlineStr">
        <is>
          <t>Florida</t>
        </is>
      </c>
      <c r="M10031" s="13" t="n">
        <v>10887.11</v>
      </c>
      <c r="N10031" s="13" t="n">
        <v>8285.09</v>
      </c>
      <c r="O10031" s="8" t="n"/>
    </row>
    <row r="10032">
      <c r="A10032" s="8" t="inlineStr">
        <is>
          <t>CANON-202607-009987</t>
        </is>
      </c>
      <c r="B10032" s="9" t="inlineStr">
        <is>
          <t>2026-07</t>
        </is>
      </c>
      <c r="C10032" s="10" t="n">
        <v>46219</v>
      </c>
      <c r="D10032" s="9" t="inlineStr">
        <is>
          <t>Bound</t>
        </is>
      </c>
      <c r="E10032" s="8" t="inlineStr">
        <is>
          <t>Noor Farkas</t>
        </is>
      </c>
      <c r="F10032" s="11" t="n">
        <v>1993</v>
      </c>
      <c r="G10032" s="8" t="inlineStr">
        <is>
          <t>Mercedes-Benz</t>
        </is>
      </c>
      <c r="H10032" s="8" t="inlineStr">
        <is>
          <t>AMG GT</t>
        </is>
      </c>
      <c r="I10032" s="8" t="inlineStr">
        <is>
          <t>PJVCKT2VR2J1KL53C</t>
        </is>
      </c>
      <c r="J10032" s="8" t="inlineStr">
        <is>
          <t>02 - Sports / GT</t>
        </is>
      </c>
      <c r="K10032" s="12" t="n">
        <v>375000</v>
      </c>
      <c r="L10032" s="8" t="inlineStr">
        <is>
          <t>Connecticut</t>
        </is>
      </c>
      <c r="M10032" s="13" t="n">
        <v>5943.4</v>
      </c>
      <c r="N10032" s="13" t="n">
        <v>4522.93</v>
      </c>
      <c r="O10032" s="8" t="n"/>
    </row>
    <row r="10033">
      <c r="A10033" s="8" t="inlineStr">
        <is>
          <t>CANON-202607-009989</t>
        </is>
      </c>
      <c r="B10033" s="9" t="inlineStr">
        <is>
          <t>2026-07</t>
        </is>
      </c>
      <c r="C10033" s="10" t="n">
        <v>46226</v>
      </c>
      <c r="D10033" s="9" t="inlineStr">
        <is>
          <t>Bound</t>
        </is>
      </c>
      <c r="E10033" s="8" t="inlineStr">
        <is>
          <t>Emiliano Vandermeer</t>
        </is>
      </c>
      <c r="F10033" s="11" t="n">
        <v>1986</v>
      </c>
      <c r="G10033" s="8" t="inlineStr">
        <is>
          <t>Aston Martin</t>
        </is>
      </c>
      <c r="H10033" s="8" t="inlineStr">
        <is>
          <t>DB12</t>
        </is>
      </c>
      <c r="I10033" s="8" t="inlineStr">
        <is>
          <t>ZC73TD857TKSCJ624</t>
        </is>
      </c>
      <c r="J10033" s="8" t="inlineStr">
        <is>
          <t>02 - Sports / GT</t>
        </is>
      </c>
      <c r="K10033" s="12" t="n">
        <v>365000</v>
      </c>
      <c r="L10033" s="8" t="inlineStr">
        <is>
          <t>Utah</t>
        </is>
      </c>
      <c r="M10033" s="13" t="n">
        <v>6972.88</v>
      </c>
      <c r="N10033" s="13" t="n">
        <v>5306.36</v>
      </c>
      <c r="O10033" s="8" t="n"/>
    </row>
    <row r="10034">
      <c r="A10034" s="8" t="inlineStr">
        <is>
          <t>CANON-202607-009991</t>
        </is>
      </c>
      <c r="B10034" s="9" t="inlineStr">
        <is>
          <t>2026-07</t>
        </is>
      </c>
      <c r="C10034" s="10" t="n">
        <v>46226</v>
      </c>
      <c r="D10034" s="9" t="inlineStr">
        <is>
          <t>Bound</t>
        </is>
      </c>
      <c r="E10034" s="8" t="inlineStr">
        <is>
          <t>Marisol Larsson</t>
        </is>
      </c>
      <c r="F10034" s="11" t="n">
        <v>1986</v>
      </c>
      <c r="G10034" s="8" t="inlineStr">
        <is>
          <t>Aston Martin</t>
        </is>
      </c>
      <c r="H10034" s="8" t="inlineStr">
        <is>
          <t>DB5</t>
        </is>
      </c>
      <c r="I10034" s="8" t="inlineStr">
        <is>
          <t>0UXDYUNZW6FDT5CM8</t>
        </is>
      </c>
      <c r="J10034" s="8" t="inlineStr">
        <is>
          <t>07 - Post-War Classic (1946-1972)</t>
        </is>
      </c>
      <c r="K10034" s="12" t="n">
        <v>500000</v>
      </c>
      <c r="L10034" s="8" t="inlineStr">
        <is>
          <t>Missouri</t>
        </is>
      </c>
      <c r="M10034" s="13" t="n">
        <v>4300</v>
      </c>
      <c r="N10034" s="13" t="n">
        <v>3272.3</v>
      </c>
      <c r="O10034" s="8" t="n"/>
    </row>
    <row r="10035">
      <c r="A10035" s="8" t="inlineStr">
        <is>
          <t>CANON-202607-009992</t>
        </is>
      </c>
      <c r="B10035" s="9" t="inlineStr">
        <is>
          <t>2026-07</t>
        </is>
      </c>
      <c r="C10035" s="10" t="n">
        <v>46204</v>
      </c>
      <c r="D10035" s="9" t="inlineStr">
        <is>
          <t>Bound</t>
        </is>
      </c>
      <c r="E10035" s="8" t="inlineStr">
        <is>
          <t>Thaddeus Vasquez</t>
        </is>
      </c>
      <c r="F10035" s="11" t="n">
        <v>2018</v>
      </c>
      <c r="G10035" s="8" t="inlineStr">
        <is>
          <t>McLaren</t>
        </is>
      </c>
      <c r="H10035" s="8" t="inlineStr">
        <is>
          <t>750S</t>
        </is>
      </c>
      <c r="I10035" s="8" t="inlineStr">
        <is>
          <t>26V9DS36D1RD78EF7</t>
        </is>
      </c>
      <c r="J10035" s="8" t="inlineStr">
        <is>
          <t>03 - Supercar</t>
        </is>
      </c>
      <c r="K10035" s="12" t="n">
        <v>535000</v>
      </c>
      <c r="L10035" s="8" t="inlineStr">
        <is>
          <t>South Carolina</t>
        </is>
      </c>
      <c r="M10035" s="13" t="n">
        <v>11891.13</v>
      </c>
      <c r="N10035" s="13" t="n">
        <v>9049.15</v>
      </c>
      <c r="O10035" s="8" t="n"/>
    </row>
    <row r="10036">
      <c r="A10036" s="8" t="inlineStr">
        <is>
          <t>CANON-202607-009993</t>
        </is>
      </c>
      <c r="B10036" s="9" t="inlineStr">
        <is>
          <t>2026-07</t>
        </is>
      </c>
      <c r="C10036" s="10" t="n">
        <v>46224</v>
      </c>
      <c r="D10036" s="9" t="inlineStr">
        <is>
          <t>Bound</t>
        </is>
      </c>
      <c r="E10036" s="8" t="inlineStr">
        <is>
          <t>Priya Okonkwo</t>
        </is>
      </c>
      <c r="F10036" s="11" t="n">
        <v>1994</v>
      </c>
      <c r="G10036" s="8" t="inlineStr">
        <is>
          <t>Bentley</t>
        </is>
      </c>
      <c r="H10036" s="8" t="inlineStr">
        <is>
          <t>Continental GT</t>
        </is>
      </c>
      <c r="I10036" s="8" t="inlineStr">
        <is>
          <t>YKYFK7S56HDMCBYNH</t>
        </is>
      </c>
      <c r="J10036" s="8" t="inlineStr">
        <is>
          <t>02 - Sports / GT</t>
        </is>
      </c>
      <c r="K10036" s="12" t="n">
        <v>305000</v>
      </c>
      <c r="L10036" s="8" t="inlineStr">
        <is>
          <t>Illinois</t>
        </is>
      </c>
      <c r="M10036" s="13" t="n">
        <v>5869.81</v>
      </c>
      <c r="N10036" s="13" t="n">
        <v>4466.93</v>
      </c>
      <c r="O10036" s="8" t="n"/>
    </row>
    <row r="10037">
      <c r="A10037" s="8" t="inlineStr">
        <is>
          <t>CANON-202607-009994</t>
        </is>
      </c>
      <c r="B10037" s="9" t="inlineStr">
        <is>
          <t>2026-07</t>
        </is>
      </c>
      <c r="C10037" s="10" t="n">
        <v>46234</v>
      </c>
      <c r="D10037" s="9" t="inlineStr">
        <is>
          <t>Bound</t>
        </is>
      </c>
      <c r="E10037" s="8" t="inlineStr">
        <is>
          <t>Thaddeus Chattopadhyay</t>
        </is>
      </c>
      <c r="F10037" s="11" t="n">
        <v>1971</v>
      </c>
      <c r="G10037" s="8" t="inlineStr">
        <is>
          <t>Aston Martin</t>
        </is>
      </c>
      <c r="H10037" s="8" t="inlineStr">
        <is>
          <t>DB12</t>
        </is>
      </c>
      <c r="I10037" s="8" t="inlineStr">
        <is>
          <t>KMRPNCCLEYYF4KY1A</t>
        </is>
      </c>
      <c r="J10037" s="8" t="inlineStr">
        <is>
          <t>02 - Sports / GT</t>
        </is>
      </c>
      <c r="K10037" s="12" t="n">
        <v>770000</v>
      </c>
      <c r="L10037" s="8" t="inlineStr">
        <is>
          <t>Florida</t>
        </is>
      </c>
      <c r="M10037" s="13" t="n">
        <v>13409.62</v>
      </c>
      <c r="N10037" s="13" t="n">
        <v>10204.72</v>
      </c>
      <c r="O10037" s="8" t="n"/>
    </row>
    <row r="10038">
      <c r="A10038" s="8" t="inlineStr">
        <is>
          <t>CANON-202607-009995</t>
        </is>
      </c>
      <c r="B10038" s="9" t="inlineStr">
        <is>
          <t>2026-07</t>
        </is>
      </c>
      <c r="C10038" s="10" t="n">
        <v>46234</v>
      </c>
      <c r="D10038" s="9" t="inlineStr">
        <is>
          <t>Bound</t>
        </is>
      </c>
      <c r="E10038" s="8" t="inlineStr">
        <is>
          <t>Delphine Underwood</t>
        </is>
      </c>
      <c r="F10038" s="11" t="n">
        <v>1986</v>
      </c>
      <c r="G10038" s="8" t="inlineStr">
        <is>
          <t>Maserati</t>
        </is>
      </c>
      <c r="H10038" s="8" t="inlineStr">
        <is>
          <t>GranTurismo</t>
        </is>
      </c>
      <c r="I10038" s="8" t="inlineStr">
        <is>
          <t>9D3227LNHEMHXBGDP</t>
        </is>
      </c>
      <c r="J10038" s="8" t="inlineStr">
        <is>
          <t>02 - Sports / GT</t>
        </is>
      </c>
      <c r="K10038" s="12" t="n">
        <v>410000</v>
      </c>
      <c r="L10038" s="8" t="inlineStr">
        <is>
          <t>Illinois</t>
        </is>
      </c>
      <c r="M10038" s="13" t="n">
        <v>7890.57</v>
      </c>
      <c r="N10038" s="13" t="n">
        <v>6004.72</v>
      </c>
      <c r="O10038" s="8" t="n"/>
    </row>
    <row r="10039">
      <c r="A10039" s="8" t="inlineStr">
        <is>
          <t>CANON-202607-009997</t>
        </is>
      </c>
      <c r="B10039" s="9" t="inlineStr">
        <is>
          <t>2026-07</t>
        </is>
      </c>
      <c r="C10039" s="10" t="n">
        <v>46234</v>
      </c>
      <c r="D10039" s="9" t="inlineStr">
        <is>
          <t>Bound</t>
        </is>
      </c>
      <c r="E10039" s="8" t="inlineStr">
        <is>
          <t>Sunniva Underwood</t>
        </is>
      </c>
      <c r="F10039" s="11" t="n">
        <v>1967</v>
      </c>
      <c r="G10039" s="8" t="inlineStr">
        <is>
          <t>Mercedes-Benz</t>
        </is>
      </c>
      <c r="H10039" s="8" t="inlineStr">
        <is>
          <t>AMG GT</t>
        </is>
      </c>
      <c r="I10039" s="8" t="inlineStr">
        <is>
          <t>YYRLKWA4CESAAJ3MZ</t>
        </is>
      </c>
      <c r="J10039" s="8" t="inlineStr">
        <is>
          <t>02 - Sports / GT</t>
        </is>
      </c>
      <c r="K10039" s="12" t="n">
        <v>800000</v>
      </c>
      <c r="L10039" s="8" t="inlineStr">
        <is>
          <t>Nebraska</t>
        </is>
      </c>
      <c r="M10039" s="13" t="n">
        <v>12754.72</v>
      </c>
      <c r="N10039" s="13" t="n">
        <v>9706.34</v>
      </c>
      <c r="O10039" s="8" t="n"/>
    </row>
    <row r="10040">
      <c r="A10040" s="8" t="inlineStr">
        <is>
          <t>CANON-202607-009998</t>
        </is>
      </c>
      <c r="B10040" s="9" t="inlineStr">
        <is>
          <t>2026-07</t>
        </is>
      </c>
      <c r="C10040" s="10" t="n">
        <v>46209</v>
      </c>
      <c r="D10040" s="9" t="inlineStr">
        <is>
          <t>Bound</t>
        </is>
      </c>
      <c r="E10040" s="8" t="inlineStr">
        <is>
          <t>Emiliano Okonkwo</t>
        </is>
      </c>
      <c r="F10040" s="11" t="n">
        <v>2009</v>
      </c>
      <c r="G10040" s="8" t="inlineStr">
        <is>
          <t>BMW</t>
        </is>
      </c>
      <c r="H10040" s="8" t="inlineStr">
        <is>
          <t>M8 Competition</t>
        </is>
      </c>
      <c r="I10040" s="8" t="inlineStr">
        <is>
          <t>WSF7639Z9NDZ15LC3</t>
        </is>
      </c>
      <c r="J10040" s="8" t="inlineStr">
        <is>
          <t>02 - Sports / GT</t>
        </is>
      </c>
      <c r="K10040" s="12" t="n">
        <v>310000</v>
      </c>
      <c r="L10040" s="8" t="inlineStr">
        <is>
          <t>California</t>
        </is>
      </c>
      <c r="M10040" s="13" t="n">
        <v>5922.17</v>
      </c>
      <c r="N10040" s="13" t="n">
        <v>4506.77</v>
      </c>
      <c r="O10040" s="8" t="n"/>
    </row>
    <row r="10041">
      <c r="A10041" s="8" t="inlineStr">
        <is>
          <t>CANON-202607-010000</t>
        </is>
      </c>
      <c r="B10041" s="9" t="inlineStr">
        <is>
          <t>2026-07</t>
        </is>
      </c>
      <c r="C10041" s="10" t="n">
        <v>46221</v>
      </c>
      <c r="D10041" s="9" t="inlineStr">
        <is>
          <t>Bound</t>
        </is>
      </c>
      <c r="E10041" s="8" t="inlineStr">
        <is>
          <t>Lorenzo Pennington</t>
        </is>
      </c>
      <c r="F10041" s="11" t="n">
        <v>2010</v>
      </c>
      <c r="G10041" s="8" t="inlineStr">
        <is>
          <t>Aston Martin</t>
        </is>
      </c>
      <c r="H10041" s="8" t="inlineStr">
        <is>
          <t>DB12</t>
        </is>
      </c>
      <c r="I10041" s="8" t="inlineStr">
        <is>
          <t>ZHD6Z9B15MG6LG1K1</t>
        </is>
      </c>
      <c r="J10041" s="8" t="inlineStr">
        <is>
          <t>02 - Sports / GT</t>
        </is>
      </c>
      <c r="K10041" s="12" t="n">
        <v>505000</v>
      </c>
      <c r="L10041" s="8" t="inlineStr">
        <is>
          <t>Louisiana</t>
        </is>
      </c>
      <c r="M10041" s="13" t="n">
        <v>7494.01</v>
      </c>
      <c r="N10041" s="13" t="n">
        <v>5702.94</v>
      </c>
      <c r="O10041" s="8" t="n"/>
    </row>
    <row r="10042">
      <c r="A10042" s="8" t="inlineStr">
        <is>
          <t>CANON-202607-010001</t>
        </is>
      </c>
      <c r="B10042" s="9" t="inlineStr">
        <is>
          <t>2026-07</t>
        </is>
      </c>
      <c r="C10042" s="10" t="n">
        <v>46206</v>
      </c>
      <c r="D10042" s="9" t="inlineStr">
        <is>
          <t>Bound</t>
        </is>
      </c>
      <c r="E10042" s="8" t="inlineStr">
        <is>
          <t>Leopold Whitlock</t>
        </is>
      </c>
      <c r="F10042" s="11" t="n">
        <v>1987</v>
      </c>
      <c r="G10042" s="8" t="inlineStr">
        <is>
          <t>McLaren</t>
        </is>
      </c>
      <c r="H10042" s="8" t="inlineStr">
        <is>
          <t>750S</t>
        </is>
      </c>
      <c r="I10042" s="8" t="inlineStr">
        <is>
          <t>JZ7J0DCY7S6TZNXA6</t>
        </is>
      </c>
      <c r="J10042" s="8" t="inlineStr">
        <is>
          <t>03 - Supercar</t>
        </is>
      </c>
      <c r="K10042" s="12" t="n">
        <v>630000</v>
      </c>
      <c r="L10042" s="8" t="inlineStr">
        <is>
          <t>Georgia</t>
        </is>
      </c>
      <c r="M10042" s="13" t="n">
        <v>12647.55</v>
      </c>
      <c r="N10042" s="13" t="n">
        <v>9624.790000000001</v>
      </c>
      <c r="O10042" s="8" t="n"/>
    </row>
    <row r="10043">
      <c r="A10043" s="8" t="inlineStr">
        <is>
          <t>CANON-202607-010003</t>
        </is>
      </c>
      <c r="B10043" s="9" t="inlineStr">
        <is>
          <t>2026-07</t>
        </is>
      </c>
      <c r="C10043" s="10" t="n">
        <v>46206</v>
      </c>
      <c r="D10043" s="9" t="inlineStr">
        <is>
          <t>Bound</t>
        </is>
      </c>
      <c r="E10043" s="8" t="inlineStr">
        <is>
          <t>Leopold Chattopadhyay</t>
        </is>
      </c>
      <c r="F10043" s="11" t="n">
        <v>1956</v>
      </c>
      <c r="G10043" s="8" t="inlineStr">
        <is>
          <t>Aston Martin</t>
        </is>
      </c>
      <c r="H10043" s="8" t="inlineStr">
        <is>
          <t>DB5</t>
        </is>
      </c>
      <c r="I10043" s="8" t="inlineStr">
        <is>
          <t>1YU1954VAF5ALZ2SL</t>
        </is>
      </c>
      <c r="J10043" s="8" t="inlineStr">
        <is>
          <t>07 - Post-War Classic (1946-1972)</t>
        </is>
      </c>
      <c r="K10043" s="12" t="n">
        <v>1280000</v>
      </c>
      <c r="L10043" s="8" t="inlineStr">
        <is>
          <t>Colorado</t>
        </is>
      </c>
      <c r="M10043" s="13" t="n">
        <v>10095.09</v>
      </c>
      <c r="N10043" s="13" t="n">
        <v>7682.36</v>
      </c>
      <c r="O10043" s="8" t="n"/>
    </row>
    <row r="10044">
      <c r="A10044" s="8" t="inlineStr">
        <is>
          <t>CANON-202607-010005</t>
        </is>
      </c>
      <c r="B10044" s="9" t="inlineStr">
        <is>
          <t>2026-07</t>
        </is>
      </c>
      <c r="C10044" s="10" t="n">
        <v>46228</v>
      </c>
      <c r="D10044" s="9" t="inlineStr">
        <is>
          <t>Bound</t>
        </is>
      </c>
      <c r="E10044" s="8" t="inlineStr">
        <is>
          <t>Saoirse Blackwood</t>
        </is>
      </c>
      <c r="F10044" s="11" t="n">
        <v>1968</v>
      </c>
      <c r="G10044" s="8" t="inlineStr">
        <is>
          <t>Jaguar</t>
        </is>
      </c>
      <c r="H10044" s="8" t="inlineStr">
        <is>
          <t>E-Type Series 1</t>
        </is>
      </c>
      <c r="I10044" s="8" t="inlineStr">
        <is>
          <t>VCT087L80TUDF94P8</t>
        </is>
      </c>
      <c r="J10044" s="8" t="inlineStr">
        <is>
          <t>07 - Post-War Classic (1946-1972)</t>
        </is>
      </c>
      <c r="K10044" s="12" t="n">
        <v>1355000</v>
      </c>
      <c r="L10044" s="8" t="inlineStr">
        <is>
          <t>Washington</t>
        </is>
      </c>
      <c r="M10044" s="13" t="n">
        <v>9326.49</v>
      </c>
      <c r="N10044" s="13" t="n">
        <v>7097.46</v>
      </c>
      <c r="O10044" s="8" t="n"/>
    </row>
    <row r="10045">
      <c r="A10045" s="8" t="inlineStr">
        <is>
          <t>CANON-202607-010006</t>
        </is>
      </c>
      <c r="B10045" s="9" t="inlineStr">
        <is>
          <t>2026-07</t>
        </is>
      </c>
      <c r="C10045" s="10" t="n">
        <v>46230</v>
      </c>
      <c r="D10045" s="9" t="inlineStr">
        <is>
          <t>Bound</t>
        </is>
      </c>
      <c r="E10045" s="8" t="inlineStr">
        <is>
          <t>Wilhelmina Thistlewood</t>
        </is>
      </c>
      <c r="F10045" s="11" t="n">
        <v>1964</v>
      </c>
      <c r="G10045" s="8" t="inlineStr">
        <is>
          <t>Bentley</t>
        </is>
      </c>
      <c r="H10045" s="8" t="inlineStr">
        <is>
          <t>Continental GT</t>
        </is>
      </c>
      <c r="I10045" s="8" t="inlineStr">
        <is>
          <t>BSGTY4CVV3CJ82X4T</t>
        </is>
      </c>
      <c r="J10045" s="8" t="inlineStr">
        <is>
          <t>02 - Sports / GT</t>
        </is>
      </c>
      <c r="K10045" s="12" t="n">
        <v>845000</v>
      </c>
      <c r="L10045" s="8" t="inlineStr">
        <is>
          <t>Maine</t>
        </is>
      </c>
      <c r="M10045" s="13" t="n">
        <v>11192.26</v>
      </c>
      <c r="N10045" s="13" t="n">
        <v>8517.309999999999</v>
      </c>
      <c r="O10045" s="8" t="n"/>
    </row>
    <row r="10046">
      <c r="A10046" s="8" t="inlineStr">
        <is>
          <t>CANON-202607-010007</t>
        </is>
      </c>
      <c r="B10046" s="9" t="inlineStr">
        <is>
          <t>2026-07</t>
        </is>
      </c>
      <c r="C10046" s="10" t="n">
        <v>46216</v>
      </c>
      <c r="D10046" s="9" t="inlineStr">
        <is>
          <t>Bound</t>
        </is>
      </c>
      <c r="E10046" s="8" t="inlineStr">
        <is>
          <t>Sunniva Montoya</t>
        </is>
      </c>
      <c r="F10046" s="11" t="n">
        <v>2005</v>
      </c>
      <c r="G10046" s="8" t="inlineStr">
        <is>
          <t>Aston Martin</t>
        </is>
      </c>
      <c r="H10046" s="8" t="inlineStr">
        <is>
          <t>DB12</t>
        </is>
      </c>
      <c r="I10046" s="8" t="inlineStr">
        <is>
          <t>WMXDT9GK3H7KUR1CU</t>
        </is>
      </c>
      <c r="J10046" s="8" t="inlineStr">
        <is>
          <t>02 - Sports / GT</t>
        </is>
      </c>
      <c r="K10046" s="12" t="n">
        <v>715000</v>
      </c>
      <c r="L10046" s="8" t="inlineStr">
        <is>
          <t>Nevada</t>
        </is>
      </c>
      <c r="M10046" s="13" t="n">
        <v>10259.58</v>
      </c>
      <c r="N10046" s="13" t="n">
        <v>7807.54</v>
      </c>
      <c r="O10046" s="8" t="n"/>
    </row>
    <row r="10047">
      <c r="A10047" s="8" t="inlineStr">
        <is>
          <t>CANON-202607-010008</t>
        </is>
      </c>
      <c r="B10047" s="9" t="inlineStr">
        <is>
          <t>2026-07</t>
        </is>
      </c>
      <c r="C10047" s="10" t="n">
        <v>46206</v>
      </c>
      <c r="D10047" s="9" t="inlineStr">
        <is>
          <t>Bound</t>
        </is>
      </c>
      <c r="E10047" s="8" t="inlineStr">
        <is>
          <t>Fitzgerald Pennington</t>
        </is>
      </c>
      <c r="F10047" s="11" t="n">
        <v>1966</v>
      </c>
      <c r="G10047" s="8" t="inlineStr">
        <is>
          <t>Aston Martin</t>
        </is>
      </c>
      <c r="H10047" s="8" t="inlineStr">
        <is>
          <t>DB5</t>
        </is>
      </c>
      <c r="I10047" s="8" t="inlineStr">
        <is>
          <t>1V5LJ7MTTAHJSVNXC</t>
        </is>
      </c>
      <c r="J10047" s="8" t="inlineStr">
        <is>
          <t>07 - Post-War Classic (1946-1972)</t>
        </is>
      </c>
      <c r="K10047" s="12" t="n">
        <v>505000</v>
      </c>
      <c r="L10047" s="8" t="inlineStr">
        <is>
          <t>Nevada</t>
        </is>
      </c>
      <c r="M10047" s="13" t="n">
        <v>4793.69</v>
      </c>
      <c r="N10047" s="13" t="n">
        <v>3648</v>
      </c>
      <c r="O10047" s="8" t="n"/>
    </row>
    <row r="10048">
      <c r="A10048" s="8" t="inlineStr">
        <is>
          <t>CANON-202607-010010</t>
        </is>
      </c>
      <c r="B10048" s="9" t="inlineStr">
        <is>
          <t>2026-07</t>
        </is>
      </c>
      <c r="C10048" s="10" t="n">
        <v>46207</v>
      </c>
      <c r="D10048" s="9" t="inlineStr">
        <is>
          <t>Bound</t>
        </is>
      </c>
      <c r="E10048" s="8" t="inlineStr">
        <is>
          <t>Beatrix Vandermeer</t>
        </is>
      </c>
      <c r="F10048" s="11" t="n">
        <v>1960</v>
      </c>
      <c r="G10048" s="8" t="inlineStr">
        <is>
          <t>Porsche</t>
        </is>
      </c>
      <c r="H10048" s="8" t="inlineStr">
        <is>
          <t>911 Turbo S</t>
        </is>
      </c>
      <c r="I10048" s="8" t="inlineStr">
        <is>
          <t>61T2VPCH07GWPPJSH</t>
        </is>
      </c>
      <c r="J10048" s="8" t="inlineStr">
        <is>
          <t>02 - Sports / GT</t>
        </is>
      </c>
      <c r="K10048" s="12" t="n">
        <v>395000</v>
      </c>
      <c r="L10048" s="8" t="inlineStr">
        <is>
          <t>Alaska</t>
        </is>
      </c>
      <c r="M10048" s="13" t="n">
        <v>6372.17</v>
      </c>
      <c r="N10048" s="13" t="n">
        <v>4849.22</v>
      </c>
      <c r="O10048" s="8" t="n"/>
    </row>
    <row r="10049">
      <c r="A10049" s="8" t="inlineStr">
        <is>
          <t>CANON-202607-010012</t>
        </is>
      </c>
      <c r="B10049" s="9" t="inlineStr">
        <is>
          <t>2026-07</t>
        </is>
      </c>
      <c r="C10049" s="10" t="n">
        <v>46221</v>
      </c>
      <c r="D10049" s="9" t="inlineStr">
        <is>
          <t>Bound</t>
        </is>
      </c>
      <c r="E10049" s="8" t="inlineStr">
        <is>
          <t>Fenwick Whitlock</t>
        </is>
      </c>
      <c r="F10049" s="11" t="n">
        <v>1987</v>
      </c>
      <c r="G10049" s="8" t="inlineStr">
        <is>
          <t>Porsche</t>
        </is>
      </c>
      <c r="H10049" s="8" t="inlineStr">
        <is>
          <t>911 Turbo S</t>
        </is>
      </c>
      <c r="I10049" s="8" t="inlineStr">
        <is>
          <t>4K8U7YHVR9L3A58G8</t>
        </is>
      </c>
      <c r="J10049" s="8" t="inlineStr">
        <is>
          <t>02 - Sports / GT</t>
        </is>
      </c>
      <c r="K10049" s="12" t="n">
        <v>735000</v>
      </c>
      <c r="L10049" s="8" t="inlineStr">
        <is>
          <t>Virginia</t>
        </is>
      </c>
      <c r="M10049" s="13" t="n">
        <v>9825.42</v>
      </c>
      <c r="N10049" s="13" t="n">
        <v>7477.14</v>
      </c>
      <c r="O10049" s="8" t="n"/>
    </row>
    <row r="10050">
      <c r="A10050" s="8" t="inlineStr">
        <is>
          <t>CANON-202607-010013</t>
        </is>
      </c>
      <c r="B10050" s="9" t="inlineStr">
        <is>
          <t>2026-07</t>
        </is>
      </c>
      <c r="C10050" s="10" t="n">
        <v>46223</v>
      </c>
      <c r="D10050" s="9" t="inlineStr">
        <is>
          <t>Bound</t>
        </is>
      </c>
      <c r="E10050" s="8" t="inlineStr">
        <is>
          <t>Beatrix Delacroix</t>
        </is>
      </c>
      <c r="F10050" s="11" t="n">
        <v>1971</v>
      </c>
      <c r="G10050" s="8" t="inlineStr">
        <is>
          <t>BMW</t>
        </is>
      </c>
      <c r="H10050" s="8" t="inlineStr">
        <is>
          <t>M8 Competition</t>
        </is>
      </c>
      <c r="I10050" s="8" t="inlineStr">
        <is>
          <t>T2XTF7MPFDA4C5R0A</t>
        </is>
      </c>
      <c r="J10050" s="8" t="inlineStr">
        <is>
          <t>02 - Sports / GT</t>
        </is>
      </c>
      <c r="K10050" s="12" t="n">
        <v>555000</v>
      </c>
      <c r="L10050" s="8" t="inlineStr">
        <is>
          <t>Delaware</t>
        </is>
      </c>
      <c r="M10050" s="13" t="n">
        <v>8508.25</v>
      </c>
      <c r="N10050" s="13" t="n">
        <v>6474.78</v>
      </c>
      <c r="O10050" s="8" t="n"/>
    </row>
    <row r="10051">
      <c r="A10051" s="8" t="inlineStr">
        <is>
          <t>CANON-202607-010017</t>
        </is>
      </c>
      <c r="B10051" s="9" t="inlineStr">
        <is>
          <t>2026-07</t>
        </is>
      </c>
      <c r="C10051" s="10" t="n">
        <v>46225</v>
      </c>
      <c r="D10051" s="9" t="inlineStr">
        <is>
          <t>Bound</t>
        </is>
      </c>
      <c r="E10051" s="8" t="inlineStr">
        <is>
          <t>Thaddeus Underwood</t>
        </is>
      </c>
      <c r="F10051" s="11" t="n">
        <v>1965</v>
      </c>
      <c r="G10051" s="8" t="inlineStr">
        <is>
          <t>Bentley</t>
        </is>
      </c>
      <c r="H10051" s="8" t="inlineStr">
        <is>
          <t>Continental GT</t>
        </is>
      </c>
      <c r="I10051" s="8" t="inlineStr">
        <is>
          <t>JAZWTHHB0WF9KA29F</t>
        </is>
      </c>
      <c r="J10051" s="8" t="inlineStr">
        <is>
          <t>02 - Sports / GT</t>
        </is>
      </c>
      <c r="K10051" s="12" t="n">
        <v>515000</v>
      </c>
      <c r="L10051" s="8" t="inlineStr">
        <is>
          <t>California</t>
        </is>
      </c>
      <c r="M10051" s="13" t="n">
        <v>8526.65</v>
      </c>
      <c r="N10051" s="13" t="n">
        <v>6488.78</v>
      </c>
      <c r="O10051" s="8" t="n"/>
    </row>
    <row r="10052">
      <c r="A10052" s="8" t="inlineStr">
        <is>
          <t>CANON-202607-010018</t>
        </is>
      </c>
      <c r="B10052" s="9" t="inlineStr">
        <is>
          <t>2026-07</t>
        </is>
      </c>
      <c r="C10052" s="10" t="n">
        <v>46232</v>
      </c>
      <c r="D10052" s="9" t="inlineStr">
        <is>
          <t>Bound</t>
        </is>
      </c>
      <c r="E10052" s="8" t="inlineStr">
        <is>
          <t>Callum Whitlock</t>
        </is>
      </c>
      <c r="F10052" s="11" t="n">
        <v>1971</v>
      </c>
      <c r="G10052" s="8" t="inlineStr">
        <is>
          <t>Maserati</t>
        </is>
      </c>
      <c r="H10052" s="8" t="inlineStr">
        <is>
          <t>GranTurismo</t>
        </is>
      </c>
      <c r="I10052" s="8" t="inlineStr">
        <is>
          <t>J3RRWFBL0ZMUKFH30</t>
        </is>
      </c>
      <c r="J10052" s="8" t="inlineStr">
        <is>
          <t>02 - Sports / GT</t>
        </is>
      </c>
      <c r="K10052" s="12" t="n">
        <v>465000</v>
      </c>
      <c r="L10052" s="8" t="inlineStr">
        <is>
          <t>Hawaii</t>
        </is>
      </c>
      <c r="M10052" s="13" t="n">
        <v>8554.25</v>
      </c>
      <c r="N10052" s="13" t="n">
        <v>6509.78</v>
      </c>
      <c r="O10052" s="8" t="n"/>
    </row>
    <row r="10053">
      <c r="A10053" s="8" t="inlineStr">
        <is>
          <t>CANON-202607-010020</t>
        </is>
      </c>
      <c r="B10053" s="9" t="inlineStr">
        <is>
          <t>2026-07</t>
        </is>
      </c>
      <c r="C10053" s="10" t="n">
        <v>46223</v>
      </c>
      <c r="D10053" s="9" t="inlineStr">
        <is>
          <t>Bound</t>
        </is>
      </c>
      <c r="E10053" s="8" t="inlineStr">
        <is>
          <t>Delphine Kingsford</t>
        </is>
      </c>
      <c r="F10053" s="11" t="n">
        <v>2019</v>
      </c>
      <c r="G10053" s="8" t="inlineStr">
        <is>
          <t>Mercedes-Benz</t>
        </is>
      </c>
      <c r="H10053" s="8" t="inlineStr">
        <is>
          <t>280SL Pagoda</t>
        </is>
      </c>
      <c r="I10053" s="8" t="inlineStr">
        <is>
          <t>VD4C2ML7YB436NW1G</t>
        </is>
      </c>
      <c r="J10053" s="8" t="inlineStr">
        <is>
          <t>07 - Post-War Classic (1946-1972)</t>
        </is>
      </c>
      <c r="K10053" s="12" t="n">
        <v>600000</v>
      </c>
      <c r="L10053" s="8" t="inlineStr">
        <is>
          <t>Kansas</t>
        </is>
      </c>
      <c r="M10053" s="13" t="n">
        <v>4721.89</v>
      </c>
      <c r="N10053" s="13" t="n">
        <v>3593.36</v>
      </c>
      <c r="O10053" s="8" t="n"/>
    </row>
    <row r="10054">
      <c r="A10054" s="8" t="inlineStr">
        <is>
          <t>CANON-202607-010021</t>
        </is>
      </c>
      <c r="B10054" s="9" t="inlineStr">
        <is>
          <t>2026-07</t>
        </is>
      </c>
      <c r="C10054" s="10" t="n">
        <v>46217</v>
      </c>
      <c r="D10054" s="9" t="inlineStr">
        <is>
          <t>Bound</t>
        </is>
      </c>
      <c r="E10054" s="8" t="inlineStr">
        <is>
          <t>Priya Chattopadhyay</t>
        </is>
      </c>
      <c r="F10054" s="11" t="n">
        <v>1985</v>
      </c>
      <c r="G10054" s="8" t="inlineStr">
        <is>
          <t>Jaguar</t>
        </is>
      </c>
      <c r="H10054" s="8" t="inlineStr">
        <is>
          <t>E-Type Series 1</t>
        </is>
      </c>
      <c r="I10054" s="8" t="inlineStr">
        <is>
          <t>LPZ3ESTN5AMT4C7J0</t>
        </is>
      </c>
      <c r="J10054" s="8" t="inlineStr">
        <is>
          <t>07 - Post-War Classic (1946-1972)</t>
        </is>
      </c>
      <c r="K10054" s="12" t="n">
        <v>1950000</v>
      </c>
      <c r="L10054" s="8" t="inlineStr">
        <is>
          <t>Minnesota</t>
        </is>
      </c>
      <c r="M10054" s="13" t="n">
        <v>18455.09</v>
      </c>
      <c r="N10054" s="13" t="n">
        <v>14044.32</v>
      </c>
      <c r="O10054" s="8" t="n"/>
    </row>
    <row r="10055">
      <c r="A10055" s="8" t="inlineStr">
        <is>
          <t>CANON-202607-010022</t>
        </is>
      </c>
      <c r="B10055" s="9" t="inlineStr">
        <is>
          <t>2026-07</t>
        </is>
      </c>
      <c r="C10055" s="10" t="n">
        <v>46208</v>
      </c>
      <c r="D10055" s="9" t="inlineStr">
        <is>
          <t>Bound</t>
        </is>
      </c>
      <c r="E10055" s="8" t="inlineStr">
        <is>
          <t>Callum Castellanos</t>
        </is>
      </c>
      <c r="F10055" s="11" t="n">
        <v>2007</v>
      </c>
      <c r="G10055" s="8" t="inlineStr">
        <is>
          <t>BMW</t>
        </is>
      </c>
      <c r="H10055" s="8" t="inlineStr">
        <is>
          <t>M8 Competition</t>
        </is>
      </c>
      <c r="I10055" s="8" t="inlineStr">
        <is>
          <t>EW0S7GA3DUNAR1ZT4</t>
        </is>
      </c>
      <c r="J10055" s="8" t="inlineStr">
        <is>
          <t>02 - Sports / GT</t>
        </is>
      </c>
      <c r="K10055" s="12" t="n">
        <v>665000</v>
      </c>
      <c r="L10055" s="8" t="inlineStr">
        <is>
          <t>Connecticut</t>
        </is>
      </c>
      <c r="M10055" s="13" t="n">
        <v>9134.34</v>
      </c>
      <c r="N10055" s="13" t="n">
        <v>6951.23</v>
      </c>
      <c r="O10055" s="8" t="n"/>
    </row>
    <row r="10056">
      <c r="A10056" s="8" t="inlineStr">
        <is>
          <t>CANON-202607-010023</t>
        </is>
      </c>
      <c r="B10056" s="9" t="inlineStr">
        <is>
          <t>2026-07</t>
        </is>
      </c>
      <c r="C10056" s="10" t="n">
        <v>46204</v>
      </c>
      <c r="D10056" s="9" t="inlineStr">
        <is>
          <t>Bound</t>
        </is>
      </c>
      <c r="E10056" s="8" t="inlineStr">
        <is>
          <t>Cassius Castellanos</t>
        </is>
      </c>
      <c r="F10056" s="11" t="n">
        <v>1998</v>
      </c>
      <c r="G10056" s="8" t="inlineStr">
        <is>
          <t>Singer</t>
        </is>
      </c>
      <c r="H10056" s="8" t="inlineStr">
        <is>
          <t>911 Reimagined</t>
        </is>
      </c>
      <c r="I10056" s="8" t="inlineStr">
        <is>
          <t>VPUWH0ZPZG19A9MN5</t>
        </is>
      </c>
      <c r="J10056" s="8" t="inlineStr">
        <is>
          <t>11 - Restomod / Coachbuilt / Bespoke</t>
        </is>
      </c>
      <c r="K10056" s="12" t="n">
        <v>365000</v>
      </c>
      <c r="L10056" s="8" t="inlineStr">
        <is>
          <t>Rhode Island</t>
        </is>
      </c>
      <c r="M10056" s="13" t="n">
        <v>8302.719999999999</v>
      </c>
      <c r="N10056" s="13" t="n">
        <v>6318.37</v>
      </c>
      <c r="O10056" s="8" t="n"/>
    </row>
    <row r="10057">
      <c r="A10057" s="8" t="inlineStr">
        <is>
          <t>CANON-202607-010024</t>
        </is>
      </c>
      <c r="B10057" s="9" t="inlineStr">
        <is>
          <t>2026-07</t>
        </is>
      </c>
      <c r="C10057" s="10" t="n">
        <v>46204</v>
      </c>
      <c r="D10057" s="9" t="inlineStr">
        <is>
          <t>Bound</t>
        </is>
      </c>
      <c r="E10057" s="8" t="inlineStr">
        <is>
          <t>Fitzgerald Chattopadhyay</t>
        </is>
      </c>
      <c r="F10057" s="11" t="n">
        <v>1990</v>
      </c>
      <c r="G10057" s="8" t="inlineStr">
        <is>
          <t>Porsche</t>
        </is>
      </c>
      <c r="H10057" s="8" t="inlineStr">
        <is>
          <t>911 Turbo S</t>
        </is>
      </c>
      <c r="I10057" s="8" t="inlineStr">
        <is>
          <t>AT5BLNTGBPDREJHDD</t>
        </is>
      </c>
      <c r="J10057" s="8" t="inlineStr">
        <is>
          <t>02 - Sports / GT</t>
        </is>
      </c>
      <c r="K10057" s="12" t="n">
        <v>365000</v>
      </c>
      <c r="L10057" s="8" t="inlineStr">
        <is>
          <t>Pennsylvania</t>
        </is>
      </c>
      <c r="M10057" s="13" t="n">
        <v>5165.09</v>
      </c>
      <c r="N10057" s="13" t="n">
        <v>3930.63</v>
      </c>
      <c r="O10057" s="8" t="n"/>
    </row>
    <row r="10058">
      <c r="A10058" s="8" t="inlineStr">
        <is>
          <t>CANON-202607-010026</t>
        </is>
      </c>
      <c r="B10058" s="9" t="inlineStr">
        <is>
          <t>2026-07</t>
        </is>
      </c>
      <c r="C10058" s="10" t="n">
        <v>46231</v>
      </c>
      <c r="D10058" s="9" t="inlineStr">
        <is>
          <t>Bound</t>
        </is>
      </c>
      <c r="E10058" s="8" t="inlineStr">
        <is>
          <t>Noor Montoya</t>
        </is>
      </c>
      <c r="F10058" s="11" t="n">
        <v>1981</v>
      </c>
      <c r="G10058" s="8" t="inlineStr">
        <is>
          <t>Ferrari</t>
        </is>
      </c>
      <c r="H10058" s="8" t="inlineStr">
        <is>
          <t>296 GTB</t>
        </is>
      </c>
      <c r="I10058" s="8" t="inlineStr">
        <is>
          <t>4KR9RRXXVRMN70E74</t>
        </is>
      </c>
      <c r="J10058" s="8" t="inlineStr">
        <is>
          <t>03 - Supercar</t>
        </is>
      </c>
      <c r="K10058" s="12" t="n">
        <v>175000</v>
      </c>
      <c r="L10058" s="8" t="inlineStr">
        <is>
          <t>Texas</t>
        </is>
      </c>
      <c r="M10058" s="13" t="n">
        <v>5391.98</v>
      </c>
      <c r="N10058" s="13" t="n">
        <v>4103.3</v>
      </c>
      <c r="O10058" s="8" t="n"/>
    </row>
    <row r="10059">
      <c r="A10059" s="8" t="inlineStr">
        <is>
          <t>CANON-202607-010027</t>
        </is>
      </c>
      <c r="B10059" s="9" t="inlineStr">
        <is>
          <t>2026-07</t>
        </is>
      </c>
      <c r="C10059" s="10" t="n">
        <v>46225</v>
      </c>
      <c r="D10059" s="9" t="inlineStr">
        <is>
          <t>Bound</t>
        </is>
      </c>
      <c r="E10059" s="8" t="inlineStr">
        <is>
          <t>Beatrix Nakashima</t>
        </is>
      </c>
      <c r="F10059" s="11" t="n">
        <v>1957</v>
      </c>
      <c r="G10059" s="8" t="inlineStr">
        <is>
          <t>Maserati</t>
        </is>
      </c>
      <c r="H10059" s="8" t="inlineStr">
        <is>
          <t>GranTurismo</t>
        </is>
      </c>
      <c r="I10059" s="8" t="inlineStr">
        <is>
          <t>JB455ERSNTPBEZUYW</t>
        </is>
      </c>
      <c r="J10059" s="8" t="inlineStr">
        <is>
          <t>02 - Sports / GT</t>
        </is>
      </c>
      <c r="K10059" s="12" t="n">
        <v>420000</v>
      </c>
      <c r="L10059" s="8" t="inlineStr">
        <is>
          <t>Michigan</t>
        </is>
      </c>
      <c r="M10059" s="13" t="n">
        <v>9212.26</v>
      </c>
      <c r="N10059" s="13" t="n">
        <v>7010.53</v>
      </c>
      <c r="O10059" s="8" t="n"/>
    </row>
    <row r="10060">
      <c r="A10060" s="8" t="inlineStr">
        <is>
          <t>CANON-202607-010028</t>
        </is>
      </c>
      <c r="B10060" s="9" t="inlineStr">
        <is>
          <t>2026-07</t>
        </is>
      </c>
      <c r="C10060" s="10" t="n">
        <v>46226</v>
      </c>
      <c r="D10060" s="9" t="inlineStr">
        <is>
          <t>Bound</t>
        </is>
      </c>
      <c r="E10060" s="8" t="inlineStr">
        <is>
          <t>Leopold Vandermeer</t>
        </is>
      </c>
      <c r="F10060" s="11" t="n">
        <v>1976</v>
      </c>
      <c r="G10060" s="8" t="inlineStr">
        <is>
          <t>Bentley</t>
        </is>
      </c>
      <c r="H10060" s="8" t="inlineStr">
        <is>
          <t>Continental GT</t>
        </is>
      </c>
      <c r="I10060" s="8" t="inlineStr">
        <is>
          <t>19HDTXDN3XNXKTZY0</t>
        </is>
      </c>
      <c r="J10060" s="8" t="inlineStr">
        <is>
          <t>02 - Sports / GT</t>
        </is>
      </c>
      <c r="K10060" s="12" t="n">
        <v>550000</v>
      </c>
      <c r="L10060" s="8" t="inlineStr">
        <is>
          <t>New York</t>
        </is>
      </c>
      <c r="M10060" s="13" t="n">
        <v>8633.959999999999</v>
      </c>
      <c r="N10060" s="13" t="n">
        <v>6570.44</v>
      </c>
      <c r="O10060" s="8" t="n"/>
    </row>
    <row r="10061">
      <c r="A10061" s="8" t="inlineStr">
        <is>
          <t>CANON-202607-010031</t>
        </is>
      </c>
      <c r="B10061" s="9" t="inlineStr">
        <is>
          <t>2026-07</t>
        </is>
      </c>
      <c r="C10061" s="10" t="n">
        <v>46224</v>
      </c>
      <c r="D10061" s="9" t="inlineStr">
        <is>
          <t>Bound</t>
        </is>
      </c>
      <c r="E10061" s="8" t="inlineStr">
        <is>
          <t>Cassius Underwood</t>
        </is>
      </c>
      <c r="F10061" s="11" t="n">
        <v>1977</v>
      </c>
      <c r="G10061" s="8" t="inlineStr">
        <is>
          <t>BMW</t>
        </is>
      </c>
      <c r="H10061" s="8" t="inlineStr">
        <is>
          <t>M8 Competition</t>
        </is>
      </c>
      <c r="I10061" s="8" t="inlineStr">
        <is>
          <t>2EZSAJXX6XBGMBHGC</t>
        </is>
      </c>
      <c r="J10061" s="8" t="inlineStr">
        <is>
          <t>02 - Sports / GT</t>
        </is>
      </c>
      <c r="K10061" s="12" t="n">
        <v>410000</v>
      </c>
      <c r="L10061" s="8" t="inlineStr">
        <is>
          <t>Georgia</t>
        </is>
      </c>
      <c r="M10061" s="13" t="n">
        <v>6498.11</v>
      </c>
      <c r="N10061" s="13" t="n">
        <v>4945.06</v>
      </c>
      <c r="O10061" s="8" t="n"/>
    </row>
    <row r="10062">
      <c r="A10062" s="8" t="inlineStr">
        <is>
          <t>CANON-202607-010032</t>
        </is>
      </c>
      <c r="B10062" s="9" t="inlineStr">
        <is>
          <t>2026-07</t>
        </is>
      </c>
      <c r="C10062" s="10" t="n">
        <v>46230</v>
      </c>
      <c r="D10062" s="9" t="inlineStr">
        <is>
          <t>Bound</t>
        </is>
      </c>
      <c r="E10062" s="8" t="inlineStr">
        <is>
          <t>Priya Bellandi</t>
        </is>
      </c>
      <c r="F10062" s="11" t="n">
        <v>1972</v>
      </c>
      <c r="G10062" s="8" t="inlineStr">
        <is>
          <t>Alfa Romeo</t>
        </is>
      </c>
      <c r="H10062" s="8" t="inlineStr">
        <is>
          <t>8C 2900</t>
        </is>
      </c>
      <c r="I10062" s="8" t="inlineStr">
        <is>
          <t>EH2L079NSJ8UJ3TVK</t>
        </is>
      </c>
      <c r="J10062" s="8" t="inlineStr">
        <is>
          <t>06 - Vintage Pre-War (pre-1946)</t>
        </is>
      </c>
      <c r="K10062" s="12" t="n">
        <v>405000</v>
      </c>
      <c r="L10062" s="8" t="inlineStr">
        <is>
          <t>South Carolina</t>
        </is>
      </c>
      <c r="M10062" s="13" t="n">
        <v>3979.7</v>
      </c>
      <c r="N10062" s="13" t="n">
        <v>3028.55</v>
      </c>
      <c r="O10062" s="8" t="n"/>
    </row>
    <row r="10063">
      <c r="A10063" s="8" t="inlineStr">
        <is>
          <t>CANON-202607-010033</t>
        </is>
      </c>
      <c r="B10063" s="9" t="inlineStr">
        <is>
          <t>2026-07</t>
        </is>
      </c>
      <c r="C10063" s="10" t="n">
        <v>46207</v>
      </c>
      <c r="D10063" s="9" t="inlineStr">
        <is>
          <t>Bound</t>
        </is>
      </c>
      <c r="E10063" s="8" t="inlineStr">
        <is>
          <t>Fenwick Okonkwo</t>
        </is>
      </c>
      <c r="F10063" s="11" t="n">
        <v>1982</v>
      </c>
      <c r="G10063" s="8" t="inlineStr">
        <is>
          <t>Maserati</t>
        </is>
      </c>
      <c r="H10063" s="8" t="inlineStr">
        <is>
          <t>GranTurismo</t>
        </is>
      </c>
      <c r="I10063" s="8" t="inlineStr">
        <is>
          <t>1SKG7PBV6T5WYVLJ4</t>
        </is>
      </c>
      <c r="J10063" s="8" t="inlineStr">
        <is>
          <t>02 - Sports / GT</t>
        </is>
      </c>
      <c r="K10063" s="12" t="n">
        <v>880000</v>
      </c>
      <c r="L10063" s="8" t="inlineStr">
        <is>
          <t>Virginia</t>
        </is>
      </c>
      <c r="M10063" s="13" t="n">
        <v>11763.77</v>
      </c>
      <c r="N10063" s="13" t="n">
        <v>8952.23</v>
      </c>
      <c r="O10063" s="8" t="n"/>
    </row>
    <row r="10064">
      <c r="A10064" s="8" t="inlineStr">
        <is>
          <t>CANON-202607-010034</t>
        </is>
      </c>
      <c r="B10064" s="9" t="inlineStr">
        <is>
          <t>2026-07</t>
        </is>
      </c>
      <c r="C10064" s="10" t="n">
        <v>46212</v>
      </c>
      <c r="D10064" s="9" t="inlineStr">
        <is>
          <t>Bound</t>
        </is>
      </c>
      <c r="E10064" s="8" t="inlineStr">
        <is>
          <t>Wilhelmina Ashcombe</t>
        </is>
      </c>
      <c r="F10064" s="11" t="n">
        <v>2017</v>
      </c>
      <c r="G10064" s="8" t="inlineStr">
        <is>
          <t>Ferrari</t>
        </is>
      </c>
      <c r="H10064" s="8" t="inlineStr">
        <is>
          <t>296 GTB</t>
        </is>
      </c>
      <c r="I10064" s="8" t="inlineStr">
        <is>
          <t>C3GL7U01KW4V5PWF2</t>
        </is>
      </c>
      <c r="J10064" s="8" t="inlineStr">
        <is>
          <t>03 - Supercar</t>
        </is>
      </c>
      <c r="K10064" s="12" t="n">
        <v>1805000</v>
      </c>
      <c r="L10064" s="8" t="inlineStr">
        <is>
          <t>Nevada</t>
        </is>
      </c>
      <c r="M10064" s="13" t="n">
        <v>31876.98</v>
      </c>
      <c r="N10064" s="13" t="n">
        <v>24258.38</v>
      </c>
      <c r="O10064" s="8" t="n"/>
    </row>
    <row r="10065">
      <c r="A10065" s="8" t="inlineStr">
        <is>
          <t>CANON-202607-010036</t>
        </is>
      </c>
      <c r="B10065" s="9" t="inlineStr">
        <is>
          <t>2026-07</t>
        </is>
      </c>
      <c r="C10065" s="10" t="n">
        <v>46234</v>
      </c>
      <c r="D10065" s="9" t="inlineStr">
        <is>
          <t>Bound</t>
        </is>
      </c>
      <c r="E10065" s="8" t="inlineStr">
        <is>
          <t>Lorenzo Pennington</t>
        </is>
      </c>
      <c r="F10065" s="11" t="n">
        <v>2005</v>
      </c>
      <c r="G10065" s="8" t="inlineStr">
        <is>
          <t>Bugatti</t>
        </is>
      </c>
      <c r="H10065" s="8" t="inlineStr">
        <is>
          <t>Type 57</t>
        </is>
      </c>
      <c r="I10065" s="8" t="inlineStr">
        <is>
          <t>2L4JF7ZG4XMUTEX0X</t>
        </is>
      </c>
      <c r="J10065" s="8" t="inlineStr">
        <is>
          <t>06 - Vintage Pre-War (pre-1946)</t>
        </is>
      </c>
      <c r="K10065" s="12" t="n">
        <v>705000</v>
      </c>
      <c r="L10065" s="8" t="inlineStr">
        <is>
          <t>Missouri</t>
        </is>
      </c>
      <c r="M10065" s="13" t="n">
        <v>5358</v>
      </c>
      <c r="N10065" s="13" t="n">
        <v>4077.44</v>
      </c>
      <c r="O10065" s="8" t="n"/>
    </row>
    <row r="10066">
      <c r="A10066" s="8" t="inlineStr">
        <is>
          <t>CANON-202607-010037</t>
        </is>
      </c>
      <c r="B10066" s="9" t="inlineStr">
        <is>
          <t>2026-07</t>
        </is>
      </c>
      <c r="C10066" s="10" t="n">
        <v>46232</v>
      </c>
      <c r="D10066" s="9" t="inlineStr">
        <is>
          <t>Bound</t>
        </is>
      </c>
      <c r="E10066" s="8" t="inlineStr">
        <is>
          <t>Delphine Thistlewood</t>
        </is>
      </c>
      <c r="F10066" s="11" t="n">
        <v>2006</v>
      </c>
      <c r="G10066" s="8" t="inlineStr">
        <is>
          <t>Mercedes-Benz</t>
        </is>
      </c>
      <c r="H10066" s="8" t="inlineStr">
        <is>
          <t>AMG GT</t>
        </is>
      </c>
      <c r="I10066" s="8" t="inlineStr">
        <is>
          <t>SV54061H4XNU397DG</t>
        </is>
      </c>
      <c r="J10066" s="8" t="inlineStr">
        <is>
          <t>02 - Sports / GT</t>
        </is>
      </c>
      <c r="K10066" s="12" t="n">
        <v>1095000</v>
      </c>
      <c r="L10066" s="8" t="inlineStr">
        <is>
          <t>Arizona</t>
        </is>
      </c>
      <c r="M10066" s="13" t="n">
        <v>11476.84</v>
      </c>
      <c r="N10066" s="13" t="n">
        <v>8733.879999999999</v>
      </c>
      <c r="O10066" s="8" t="n"/>
    </row>
    <row r="10067">
      <c r="A10067" s="8" t="inlineStr">
        <is>
          <t>CANON-202607-010038</t>
        </is>
      </c>
      <c r="B10067" s="9" t="inlineStr">
        <is>
          <t>2026-07</t>
        </is>
      </c>
      <c r="C10067" s="10" t="n">
        <v>46218</v>
      </c>
      <c r="D10067" s="9" t="inlineStr">
        <is>
          <t>Bound</t>
        </is>
      </c>
      <c r="E10067" s="8" t="inlineStr">
        <is>
          <t>Anouk Chattopadhyay</t>
        </is>
      </c>
      <c r="F10067" s="11" t="n">
        <v>1961</v>
      </c>
      <c r="G10067" s="8" t="inlineStr">
        <is>
          <t>Maserati</t>
        </is>
      </c>
      <c r="H10067" s="8" t="inlineStr">
        <is>
          <t>GranTurismo</t>
        </is>
      </c>
      <c r="I10067" s="8" t="inlineStr">
        <is>
          <t>J1PRBGUADTXKE10E9</t>
        </is>
      </c>
      <c r="J10067" s="8" t="inlineStr">
        <is>
          <t>02 - Sports / GT</t>
        </is>
      </c>
      <c r="K10067" s="12" t="n">
        <v>670000</v>
      </c>
      <c r="L10067" s="8" t="inlineStr">
        <is>
          <t>Alaska</t>
        </is>
      </c>
      <c r="M10067" s="13" t="n">
        <v>9367.360000000001</v>
      </c>
      <c r="N10067" s="13" t="n">
        <v>7128.56</v>
      </c>
      <c r="O10067" s="8" t="n"/>
    </row>
    <row r="10068">
      <c r="A10068" s="8" t="inlineStr">
        <is>
          <t>CANON-202607-010039</t>
        </is>
      </c>
      <c r="B10068" s="9" t="inlineStr">
        <is>
          <t>2026-07</t>
        </is>
      </c>
      <c r="C10068" s="10" t="n">
        <v>46215</v>
      </c>
      <c r="D10068" s="9" t="inlineStr">
        <is>
          <t>Bound</t>
        </is>
      </c>
      <c r="E10068" s="8" t="inlineStr">
        <is>
          <t>Wilhelmina Kingsford</t>
        </is>
      </c>
      <c r="F10068" s="11" t="n">
        <v>2006</v>
      </c>
      <c r="G10068" s="8" t="inlineStr">
        <is>
          <t>Jaguar</t>
        </is>
      </c>
      <c r="H10068" s="8" t="inlineStr">
        <is>
          <t>E-Type Series 1</t>
        </is>
      </c>
      <c r="I10068" s="8" t="inlineStr">
        <is>
          <t>RGV37VJGBP9NWFSGA</t>
        </is>
      </c>
      <c r="J10068" s="8" t="inlineStr">
        <is>
          <t>07 - Post-War Classic (1946-1972)</t>
        </is>
      </c>
      <c r="K10068" s="12" t="n">
        <v>905000</v>
      </c>
      <c r="L10068" s="8" t="inlineStr">
        <is>
          <t>Tennessee</t>
        </is>
      </c>
      <c r="M10068" s="13" t="n">
        <v>7195.6</v>
      </c>
      <c r="N10068" s="13" t="n">
        <v>5475.85</v>
      </c>
      <c r="O10068" s="8" t="n"/>
    </row>
    <row r="10069">
      <c r="A10069" s="8" t="inlineStr">
        <is>
          <t>CANON-202607-010040</t>
        </is>
      </c>
      <c r="B10069" s="9" t="inlineStr">
        <is>
          <t>2026-07</t>
        </is>
      </c>
      <c r="C10069" s="10" t="n">
        <v>46233</v>
      </c>
      <c r="D10069" s="9" t="inlineStr">
        <is>
          <t>Bound</t>
        </is>
      </c>
      <c r="E10069" s="8" t="inlineStr">
        <is>
          <t>Saoirse Vasquez</t>
        </is>
      </c>
      <c r="F10069" s="11" t="n">
        <v>1989</v>
      </c>
      <c r="G10069" s="8" t="inlineStr">
        <is>
          <t>Maserati</t>
        </is>
      </c>
      <c r="H10069" s="8" t="inlineStr">
        <is>
          <t>GranTurismo</t>
        </is>
      </c>
      <c r="I10069" s="8" t="inlineStr">
        <is>
          <t>KR2EX10UJML4T27CU</t>
        </is>
      </c>
      <c r="J10069" s="8" t="inlineStr">
        <is>
          <t>02 - Sports / GT</t>
        </is>
      </c>
      <c r="K10069" s="12" t="n">
        <v>575000</v>
      </c>
      <c r="L10069" s="8" t="inlineStr">
        <is>
          <t>Georgia</t>
        </is>
      </c>
      <c r="M10069" s="13" t="n">
        <v>7898.11</v>
      </c>
      <c r="N10069" s="13" t="n">
        <v>6010.46</v>
      </c>
      <c r="O10069" s="8" t="n"/>
    </row>
    <row r="10070">
      <c r="A10070" s="8" t="inlineStr">
        <is>
          <t>CANON-202607-010041</t>
        </is>
      </c>
      <c r="B10070" s="9" t="inlineStr">
        <is>
          <t>2026-07</t>
        </is>
      </c>
      <c r="C10070" s="10" t="n">
        <v>46216</v>
      </c>
      <c r="D10070" s="9" t="inlineStr">
        <is>
          <t>Bound</t>
        </is>
      </c>
      <c r="E10070" s="8" t="inlineStr">
        <is>
          <t>Callum Fairweather</t>
        </is>
      </c>
      <c r="F10070" s="11" t="n">
        <v>1993</v>
      </c>
      <c r="G10070" s="8" t="inlineStr">
        <is>
          <t>Maserati</t>
        </is>
      </c>
      <c r="H10070" s="8" t="inlineStr">
        <is>
          <t>GranTurismo</t>
        </is>
      </c>
      <c r="I10070" s="8" t="inlineStr">
        <is>
          <t>FVUJ73PC98AT22LM9</t>
        </is>
      </c>
      <c r="J10070" s="8" t="inlineStr">
        <is>
          <t>02 - Sports / GT</t>
        </is>
      </c>
      <c r="K10070" s="12" t="n">
        <v>285000</v>
      </c>
      <c r="L10070" s="8" t="inlineStr">
        <is>
          <t>Rhode Island</t>
        </is>
      </c>
      <c r="M10070" s="13" t="n">
        <v>5525.24</v>
      </c>
      <c r="N10070" s="13" t="n">
        <v>4204.71</v>
      </c>
      <c r="O10070" s="8" t="n"/>
    </row>
    <row r="10071">
      <c r="A10071" s="8" t="inlineStr">
        <is>
          <t>CANON-202607-010042</t>
        </is>
      </c>
      <c r="B10071" s="9" t="inlineStr">
        <is>
          <t>2026-07</t>
        </is>
      </c>
      <c r="C10071" s="10" t="n">
        <v>46210</v>
      </c>
      <c r="D10071" s="9" t="inlineStr">
        <is>
          <t>Bound</t>
        </is>
      </c>
      <c r="E10071" s="8" t="inlineStr">
        <is>
          <t>Leopold Blackwood</t>
        </is>
      </c>
      <c r="F10071" s="11" t="n">
        <v>2014</v>
      </c>
      <c r="G10071" s="8" t="inlineStr">
        <is>
          <t>Lamborghini</t>
        </is>
      </c>
      <c r="H10071" s="8" t="inlineStr">
        <is>
          <t>Huracan EVO</t>
        </is>
      </c>
      <c r="I10071" s="8" t="inlineStr">
        <is>
          <t>S8XUFJFKR226BLW8J</t>
        </is>
      </c>
      <c r="J10071" s="8" t="inlineStr">
        <is>
          <t>03 - Supercar</t>
        </is>
      </c>
      <c r="K10071" s="12" t="n">
        <v>705000</v>
      </c>
      <c r="L10071" s="8" t="inlineStr">
        <is>
          <t>Nevada</t>
        </is>
      </c>
      <c r="M10071" s="13" t="n">
        <v>14785.05</v>
      </c>
      <c r="N10071" s="13" t="n">
        <v>11251.42</v>
      </c>
      <c r="O10071" s="8" t="n"/>
    </row>
    <row r="10072">
      <c r="A10072" s="8" t="inlineStr">
        <is>
          <t>CANON-202607-010044</t>
        </is>
      </c>
      <c r="B10072" s="9" t="inlineStr">
        <is>
          <t>2026-07</t>
        </is>
      </c>
      <c r="C10072" s="10" t="n">
        <v>46218</v>
      </c>
      <c r="D10072" s="9" t="inlineStr">
        <is>
          <t>Bound</t>
        </is>
      </c>
      <c r="E10072" s="8" t="inlineStr">
        <is>
          <t>Mireille Castellanos</t>
        </is>
      </c>
      <c r="F10072" s="11" t="n">
        <v>1996</v>
      </c>
      <c r="G10072" s="8" t="inlineStr">
        <is>
          <t>Lamborghini</t>
        </is>
      </c>
      <c r="H10072" s="8" t="inlineStr">
        <is>
          <t>Huracan EVO</t>
        </is>
      </c>
      <c r="I10072" s="8" t="inlineStr">
        <is>
          <t>YPS8BEBR34V2YX8T6</t>
        </is>
      </c>
      <c r="J10072" s="8" t="inlineStr">
        <is>
          <t>03 - Supercar</t>
        </is>
      </c>
      <c r="K10072" s="12" t="n">
        <v>1175000</v>
      </c>
      <c r="L10072" s="8" t="inlineStr">
        <is>
          <t>California</t>
        </is>
      </c>
      <c r="M10072" s="13" t="n">
        <v>23943.4</v>
      </c>
      <c r="N10072" s="13" t="n">
        <v>18220.93</v>
      </c>
      <c r="O10072" s="8" t="n"/>
    </row>
    <row r="10073">
      <c r="A10073" s="8" t="inlineStr">
        <is>
          <t>CANON-202607-010045</t>
        </is>
      </c>
      <c r="B10073" s="9" t="inlineStr">
        <is>
          <t>2026-07</t>
        </is>
      </c>
      <c r="C10073" s="10" t="n">
        <v>46230</v>
      </c>
      <c r="D10073" s="9" t="inlineStr">
        <is>
          <t>Bound</t>
        </is>
      </c>
      <c r="E10073" s="8" t="inlineStr">
        <is>
          <t>Fenwick Harrington</t>
        </is>
      </c>
      <c r="F10073" s="11" t="n">
        <v>1992</v>
      </c>
      <c r="G10073" s="8" t="inlineStr">
        <is>
          <t>McLaren</t>
        </is>
      </c>
      <c r="H10073" s="8" t="inlineStr">
        <is>
          <t>750S</t>
        </is>
      </c>
      <c r="I10073" s="8" t="inlineStr">
        <is>
          <t>N3P5PMWCKGLA2FAU1</t>
        </is>
      </c>
      <c r="J10073" s="8" t="inlineStr">
        <is>
          <t>03 - Supercar</t>
        </is>
      </c>
      <c r="K10073" s="12" t="n">
        <v>920000</v>
      </c>
      <c r="L10073" s="8" t="inlineStr">
        <is>
          <t>Colorado</t>
        </is>
      </c>
      <c r="M10073" s="13" t="n">
        <v>18139.62</v>
      </c>
      <c r="N10073" s="13" t="n">
        <v>13804.25</v>
      </c>
      <c r="O10073" s="8" t="n"/>
    </row>
    <row r="10074">
      <c r="A10074" s="8" t="inlineStr">
        <is>
          <t>CANON-202607-010046</t>
        </is>
      </c>
      <c r="B10074" s="9" t="inlineStr">
        <is>
          <t>2026-07</t>
        </is>
      </c>
      <c r="C10074" s="10" t="n">
        <v>46206</v>
      </c>
      <c r="D10074" s="9" t="inlineStr">
        <is>
          <t>Bound</t>
        </is>
      </c>
      <c r="E10074" s="8" t="inlineStr">
        <is>
          <t>Aurelio Chattopadhyay</t>
        </is>
      </c>
      <c r="F10074" s="11" t="n">
        <v>1957</v>
      </c>
      <c r="G10074" s="8" t="inlineStr">
        <is>
          <t>McLaren</t>
        </is>
      </c>
      <c r="H10074" s="8" t="inlineStr">
        <is>
          <t>750S</t>
        </is>
      </c>
      <c r="I10074" s="8" t="inlineStr">
        <is>
          <t>3N27UHLYW4NMTRG9B</t>
        </is>
      </c>
      <c r="J10074" s="8" t="inlineStr">
        <is>
          <t>03 - Supercar</t>
        </is>
      </c>
      <c r="K10074" s="12" t="n">
        <v>375000</v>
      </c>
      <c r="L10074" s="8" t="inlineStr">
        <is>
          <t>South Dakota</t>
        </is>
      </c>
      <c r="M10074" s="13" t="n">
        <v>9031.84</v>
      </c>
      <c r="N10074" s="13" t="n">
        <v>6873.23</v>
      </c>
      <c r="O10074" s="8" t="n"/>
    </row>
    <row r="10075">
      <c r="A10075" s="8" t="inlineStr">
        <is>
          <t>CANON-202607-010047</t>
        </is>
      </c>
      <c r="B10075" s="9" t="inlineStr">
        <is>
          <t>2026-07</t>
        </is>
      </c>
      <c r="C10075" s="10" t="n">
        <v>46209</v>
      </c>
      <c r="D10075" s="9" t="inlineStr">
        <is>
          <t>Bound</t>
        </is>
      </c>
      <c r="E10075" s="8" t="inlineStr">
        <is>
          <t>Noor Blackwood</t>
        </is>
      </c>
      <c r="F10075" s="11" t="n">
        <v>1971</v>
      </c>
      <c r="G10075" s="8" t="inlineStr">
        <is>
          <t>Mercedes-Benz</t>
        </is>
      </c>
      <c r="H10075" s="8" t="inlineStr">
        <is>
          <t>AMG GT</t>
        </is>
      </c>
      <c r="I10075" s="8" t="inlineStr">
        <is>
          <t>2GS2E0XWEWSRDDDSH</t>
        </is>
      </c>
      <c r="J10075" s="8" t="inlineStr">
        <is>
          <t>02 - Sports / GT</t>
        </is>
      </c>
      <c r="K10075" s="12" t="n">
        <v>515000</v>
      </c>
      <c r="L10075" s="8" t="inlineStr">
        <is>
          <t>California</t>
        </is>
      </c>
      <c r="M10075" s="13" t="n">
        <v>8526.65</v>
      </c>
      <c r="N10075" s="13" t="n">
        <v>6488.78</v>
      </c>
      <c r="O10075" s="8" t="n"/>
    </row>
    <row r="10076">
      <c r="A10076" s="8" t="inlineStr">
        <is>
          <t>CANON-202607-010050</t>
        </is>
      </c>
      <c r="B10076" s="9" t="inlineStr">
        <is>
          <t>2026-07</t>
        </is>
      </c>
      <c r="C10076" s="10" t="n">
        <v>46229</v>
      </c>
      <c r="D10076" s="9" t="inlineStr">
        <is>
          <t>Bound</t>
        </is>
      </c>
      <c r="E10076" s="8" t="inlineStr">
        <is>
          <t>Callum Delacroix</t>
        </is>
      </c>
      <c r="F10076" s="11" t="n">
        <v>1955</v>
      </c>
      <c r="G10076" s="8" t="inlineStr">
        <is>
          <t>Aston Martin</t>
        </is>
      </c>
      <c r="H10076" s="8" t="inlineStr">
        <is>
          <t>DB12</t>
        </is>
      </c>
      <c r="I10076" s="8" t="inlineStr">
        <is>
          <t>V23T2XL98C1CPHLSG</t>
        </is>
      </c>
      <c r="J10076" s="8" t="inlineStr">
        <is>
          <t>02 - Sports / GT</t>
        </is>
      </c>
      <c r="K10076" s="12" t="n">
        <v>775000</v>
      </c>
      <c r="L10076" s="8" t="inlineStr">
        <is>
          <t>Delaware</t>
        </is>
      </c>
      <c r="M10076" s="13" t="n">
        <v>11880.9</v>
      </c>
      <c r="N10076" s="13" t="n">
        <v>9041.360000000001</v>
      </c>
      <c r="O10076" s="8" t="n"/>
    </row>
    <row r="10077">
      <c r="A10077" s="8" t="inlineStr">
        <is>
          <t>CANON-202607-010051</t>
        </is>
      </c>
      <c r="B10077" s="9" t="inlineStr">
        <is>
          <t>2026-07</t>
        </is>
      </c>
      <c r="C10077" s="10" t="n">
        <v>46229</v>
      </c>
      <c r="D10077" s="9" t="inlineStr">
        <is>
          <t>Bound</t>
        </is>
      </c>
      <c r="E10077" s="8" t="inlineStr">
        <is>
          <t>Beatrix Montoya</t>
        </is>
      </c>
      <c r="F10077" s="11" t="n">
        <v>2004</v>
      </c>
      <c r="G10077" s="8" t="inlineStr">
        <is>
          <t>BMW</t>
        </is>
      </c>
      <c r="H10077" s="8" t="inlineStr">
        <is>
          <t>M8 Competition</t>
        </is>
      </c>
      <c r="I10077" s="8" t="inlineStr">
        <is>
          <t>J151MH1TV98B0M1DC</t>
        </is>
      </c>
      <c r="J10077" s="8" t="inlineStr">
        <is>
          <t>02 - Sports / GT</t>
        </is>
      </c>
      <c r="K10077" s="12" t="n">
        <v>325000</v>
      </c>
      <c r="L10077" s="8" t="inlineStr">
        <is>
          <t>West Virginia</t>
        </is>
      </c>
      <c r="M10077" s="13" t="n">
        <v>6116.75</v>
      </c>
      <c r="N10077" s="13" t="n">
        <v>4654.85</v>
      </c>
      <c r="O10077" s="8" t="n"/>
    </row>
    <row r="10078">
      <c r="A10078" s="8" t="inlineStr">
        <is>
          <t>CANON-202607-010053</t>
        </is>
      </c>
      <c r="B10078" s="9" t="inlineStr">
        <is>
          <t>2026-07</t>
        </is>
      </c>
      <c r="C10078" s="10" t="n">
        <v>46232</v>
      </c>
      <c r="D10078" s="9" t="inlineStr">
        <is>
          <t>Bound</t>
        </is>
      </c>
      <c r="E10078" s="8" t="inlineStr">
        <is>
          <t>Emiliano Pennington</t>
        </is>
      </c>
      <c r="F10078" s="11" t="n">
        <v>1956</v>
      </c>
      <c r="G10078" s="8" t="inlineStr">
        <is>
          <t>BMW</t>
        </is>
      </c>
      <c r="H10078" s="8" t="inlineStr">
        <is>
          <t>M8 Competition</t>
        </is>
      </c>
      <c r="I10078" s="8" t="inlineStr">
        <is>
          <t>00ZRLB9FV3NX4UDPL</t>
        </is>
      </c>
      <c r="J10078" s="8" t="inlineStr">
        <is>
          <t>02 - Sports / GT</t>
        </is>
      </c>
      <c r="K10078" s="12" t="n">
        <v>630000</v>
      </c>
      <c r="L10078" s="8" t="inlineStr">
        <is>
          <t>Louisiana</t>
        </is>
      </c>
      <c r="M10078" s="13" t="n">
        <v>9348.959999999999</v>
      </c>
      <c r="N10078" s="13" t="n">
        <v>7114.56</v>
      </c>
      <c r="O10078" s="8" t="n"/>
    </row>
    <row r="10079">
      <c r="A10079" s="8" t="inlineStr">
        <is>
          <t>CANON-202607-010056</t>
        </is>
      </c>
      <c r="B10079" s="9" t="inlineStr">
        <is>
          <t>2026-07</t>
        </is>
      </c>
      <c r="C10079" s="10" t="n">
        <v>46214</v>
      </c>
      <c r="D10079" s="9" t="inlineStr">
        <is>
          <t>Bound</t>
        </is>
      </c>
      <c r="E10079" s="8" t="inlineStr">
        <is>
          <t>Callum Whitlock</t>
        </is>
      </c>
      <c r="F10079" s="11" t="n">
        <v>1990</v>
      </c>
      <c r="G10079" s="8" t="inlineStr">
        <is>
          <t>Maserati</t>
        </is>
      </c>
      <c r="H10079" s="8" t="inlineStr">
        <is>
          <t>GranTurismo</t>
        </is>
      </c>
      <c r="I10079" s="8" t="inlineStr">
        <is>
          <t>VRYHPNN714ARAXE6B</t>
        </is>
      </c>
      <c r="J10079" s="8" t="inlineStr">
        <is>
          <t>02 - Sports / GT</t>
        </is>
      </c>
      <c r="K10079" s="12" t="n">
        <v>525000</v>
      </c>
      <c r="L10079" s="8" t="inlineStr">
        <is>
          <t>Georgia</t>
        </is>
      </c>
      <c r="M10079" s="13" t="n">
        <v>7211.32</v>
      </c>
      <c r="N10079" s="13" t="n">
        <v>5487.81</v>
      </c>
      <c r="O10079" s="8" t="n"/>
    </row>
    <row r="10080">
      <c r="A10080" s="8" t="inlineStr">
        <is>
          <t>CANON-202607-010058</t>
        </is>
      </c>
      <c r="B10080" s="9" t="inlineStr">
        <is>
          <t>2026-07</t>
        </is>
      </c>
      <c r="C10080" s="10" t="n">
        <v>46220</v>
      </c>
      <c r="D10080" s="9" t="inlineStr">
        <is>
          <t>Bound</t>
        </is>
      </c>
      <c r="E10080" s="8" t="inlineStr">
        <is>
          <t>Sunniva Thistlewood</t>
        </is>
      </c>
      <c r="F10080" s="11" t="n">
        <v>2009</v>
      </c>
      <c r="G10080" s="8" t="inlineStr">
        <is>
          <t>Mercedes-Benz</t>
        </is>
      </c>
      <c r="H10080" s="8" t="inlineStr">
        <is>
          <t>AMG GT</t>
        </is>
      </c>
      <c r="I10080" s="8" t="inlineStr">
        <is>
          <t>3P5S3L9SPZKYK65RN</t>
        </is>
      </c>
      <c r="J10080" s="8" t="inlineStr">
        <is>
          <t>02 - Sports / GT</t>
        </is>
      </c>
      <c r="K10080" s="12" t="n">
        <v>200000</v>
      </c>
      <c r="L10080" s="8" t="inlineStr">
        <is>
          <t>California</t>
        </is>
      </c>
      <c r="M10080" s="13" t="n">
        <v>4686.79</v>
      </c>
      <c r="N10080" s="13" t="n">
        <v>3566.65</v>
      </c>
      <c r="O10080" s="8" t="n"/>
    </row>
    <row r="10081">
      <c r="A10081" s="8" t="inlineStr">
        <is>
          <t>CANON-202607-010060</t>
        </is>
      </c>
      <c r="B10081" s="9" t="inlineStr">
        <is>
          <t>2026-07</t>
        </is>
      </c>
      <c r="C10081" s="10" t="n">
        <v>46204</v>
      </c>
      <c r="D10081" s="9" t="inlineStr">
        <is>
          <t>Bound</t>
        </is>
      </c>
      <c r="E10081" s="8" t="inlineStr">
        <is>
          <t>Lorenzo Harrington</t>
        </is>
      </c>
      <c r="F10081" s="11" t="n">
        <v>2011</v>
      </c>
      <c r="G10081" s="8" t="inlineStr">
        <is>
          <t>Icon</t>
        </is>
      </c>
      <c r="H10081" s="8" t="inlineStr">
        <is>
          <t>Derelict</t>
        </is>
      </c>
      <c r="I10081" s="8" t="inlineStr">
        <is>
          <t>1LD65VJH71KYDDYSD</t>
        </is>
      </c>
      <c r="J10081" s="8" t="inlineStr">
        <is>
          <t>11 - Restomod / Coachbuilt / Bespoke</t>
        </is>
      </c>
      <c r="K10081" s="12" t="n">
        <v>920000</v>
      </c>
      <c r="L10081" s="8" t="inlineStr">
        <is>
          <t>Louisiana</t>
        </is>
      </c>
      <c r="M10081" s="13" t="n">
        <v>16382.94</v>
      </c>
      <c r="N10081" s="13" t="n">
        <v>12467.42</v>
      </c>
      <c r="O10081" s="8" t="n"/>
    </row>
    <row r="10082">
      <c r="A10082" s="8" t="inlineStr">
        <is>
          <t>CANON-202607-010061</t>
        </is>
      </c>
      <c r="B10082" s="9" t="inlineStr">
        <is>
          <t>2026-07</t>
        </is>
      </c>
      <c r="C10082" s="10" t="n">
        <v>46229</v>
      </c>
      <c r="D10082" s="9" t="inlineStr">
        <is>
          <t>Bound</t>
        </is>
      </c>
      <c r="E10082" s="8" t="inlineStr">
        <is>
          <t>Saoirse Okonkwo</t>
        </is>
      </c>
      <c r="F10082" s="11" t="n">
        <v>2014</v>
      </c>
      <c r="G10082" s="8" t="inlineStr">
        <is>
          <t>Singer</t>
        </is>
      </c>
      <c r="H10082" s="8" t="inlineStr">
        <is>
          <t>911 Reimagined</t>
        </is>
      </c>
      <c r="I10082" s="8" t="inlineStr">
        <is>
          <t>46KZWXGLR8EZT5DK0</t>
        </is>
      </c>
      <c r="J10082" s="8" t="inlineStr">
        <is>
          <t>11 - Restomod / Coachbuilt / Bespoke</t>
        </is>
      </c>
      <c r="K10082" s="12" t="n">
        <v>445000</v>
      </c>
      <c r="L10082" s="8" t="inlineStr">
        <is>
          <t>Ohio</t>
        </is>
      </c>
      <c r="M10082" s="13" t="n">
        <v>10270.26</v>
      </c>
      <c r="N10082" s="13" t="n">
        <v>7815.67</v>
      </c>
      <c r="O10082" s="8" t="n"/>
    </row>
    <row r="10083">
      <c r="A10083" s="8" t="inlineStr">
        <is>
          <t>CANON-202607-010062</t>
        </is>
      </c>
      <c r="B10083" s="9" t="inlineStr">
        <is>
          <t>2026-07</t>
        </is>
      </c>
      <c r="C10083" s="10" t="n">
        <v>46214</v>
      </c>
      <c r="D10083" s="9" t="inlineStr">
        <is>
          <t>Bound</t>
        </is>
      </c>
      <c r="E10083" s="8" t="inlineStr">
        <is>
          <t>Thaddeus Merriweather</t>
        </is>
      </c>
      <c r="F10083" s="11" t="n">
        <v>1998</v>
      </c>
      <c r="G10083" s="8" t="inlineStr">
        <is>
          <t>Maserati</t>
        </is>
      </c>
      <c r="H10083" s="8" t="inlineStr">
        <is>
          <t>GranTurismo</t>
        </is>
      </c>
      <c r="I10083" s="8" t="inlineStr">
        <is>
          <t>R0T19DJ360624V175</t>
        </is>
      </c>
      <c r="J10083" s="8" t="inlineStr">
        <is>
          <t>02 - Sports / GT</t>
        </is>
      </c>
      <c r="K10083" s="12" t="n">
        <v>395000</v>
      </c>
      <c r="L10083" s="8" t="inlineStr">
        <is>
          <t>Colorado</t>
        </is>
      </c>
      <c r="M10083" s="13" t="n">
        <v>6148.58</v>
      </c>
      <c r="N10083" s="13" t="n">
        <v>4679.07</v>
      </c>
      <c r="O10083" s="8" t="n"/>
    </row>
    <row r="10084">
      <c r="A10084" s="8" t="inlineStr">
        <is>
          <t>CANON-202607-010063</t>
        </is>
      </c>
      <c r="B10084" s="9" t="inlineStr">
        <is>
          <t>2026-07</t>
        </is>
      </c>
      <c r="C10084" s="10" t="n">
        <v>46224</v>
      </c>
      <c r="D10084" s="9" t="inlineStr">
        <is>
          <t>Bound</t>
        </is>
      </c>
      <c r="E10084" s="8" t="inlineStr">
        <is>
          <t>Everett Okonkwo</t>
        </is>
      </c>
      <c r="F10084" s="11" t="n">
        <v>1958</v>
      </c>
      <c r="G10084" s="8" t="inlineStr">
        <is>
          <t>Mercedes-Benz</t>
        </is>
      </c>
      <c r="H10084" s="8" t="inlineStr">
        <is>
          <t>AMG GT</t>
        </is>
      </c>
      <c r="I10084" s="8" t="inlineStr">
        <is>
          <t>VNPCGC6ZKMV1C0WZZ</t>
        </is>
      </c>
      <c r="J10084" s="8" t="inlineStr">
        <is>
          <t>02 - Sports / GT</t>
        </is>
      </c>
      <c r="K10084" s="12" t="n">
        <v>785000</v>
      </c>
      <c r="L10084" s="8" t="inlineStr">
        <is>
          <t>New Hampshire</t>
        </is>
      </c>
      <c r="M10084" s="13" t="n">
        <v>10012.45</v>
      </c>
      <c r="N10084" s="13" t="n">
        <v>7619.47</v>
      </c>
      <c r="O10084" s="8" t="n"/>
    </row>
    <row r="10085">
      <c r="A10085" s="8" t="inlineStr">
        <is>
          <t>CANON-202607-010064</t>
        </is>
      </c>
      <c r="B10085" s="9" t="inlineStr">
        <is>
          <t>2026-07</t>
        </is>
      </c>
      <c r="C10085" s="10" t="n">
        <v>46209</v>
      </c>
      <c r="D10085" s="9" t="inlineStr">
        <is>
          <t>Bound</t>
        </is>
      </c>
      <c r="E10085" s="8" t="inlineStr">
        <is>
          <t>Thaddeus Chattopadhyay</t>
        </is>
      </c>
      <c r="F10085" s="11" t="n">
        <v>1996</v>
      </c>
      <c r="G10085" s="8" t="inlineStr">
        <is>
          <t>Aston Martin</t>
        </is>
      </c>
      <c r="H10085" s="8" t="inlineStr">
        <is>
          <t>DB12</t>
        </is>
      </c>
      <c r="I10085" s="8" t="inlineStr">
        <is>
          <t>6A9T9T51ED5AYK6Z7</t>
        </is>
      </c>
      <c r="J10085" s="8" t="inlineStr">
        <is>
          <t>02 - Sports / GT</t>
        </is>
      </c>
      <c r="K10085" s="12" t="n">
        <v>845000</v>
      </c>
      <c r="L10085" s="8" t="inlineStr">
        <is>
          <t>South Dakota</t>
        </is>
      </c>
      <c r="M10085" s="13" t="n">
        <v>11503.16</v>
      </c>
      <c r="N10085" s="13" t="n">
        <v>8753.9</v>
      </c>
      <c r="O10085" s="8" t="n"/>
    </row>
    <row r="10086">
      <c r="A10086" s="8" t="inlineStr">
        <is>
          <t>CANON-202607-010065</t>
        </is>
      </c>
      <c r="B10086" s="9" t="inlineStr">
        <is>
          <t>2026-07</t>
        </is>
      </c>
      <c r="C10086" s="10" t="n">
        <v>46210</v>
      </c>
      <c r="D10086" s="9" t="inlineStr">
        <is>
          <t>Bound</t>
        </is>
      </c>
      <c r="E10086" s="8" t="inlineStr">
        <is>
          <t>Desmond Underwood</t>
        </is>
      </c>
      <c r="F10086" s="11" t="n">
        <v>1959</v>
      </c>
      <c r="G10086" s="8" t="inlineStr">
        <is>
          <t>Aston Martin</t>
        </is>
      </c>
      <c r="H10086" s="8" t="inlineStr">
        <is>
          <t>DB5</t>
        </is>
      </c>
      <c r="I10086" s="8" t="inlineStr">
        <is>
          <t>9CLCN9HBDJVDH56BL</t>
        </is>
      </c>
      <c r="J10086" s="8" t="inlineStr">
        <is>
          <t>07 - Post-War Classic (1946-1972)</t>
        </is>
      </c>
      <c r="K10086" s="12" t="n">
        <v>1700000</v>
      </c>
      <c r="L10086" s="8" t="inlineStr">
        <is>
          <t>Massachusetts</t>
        </is>
      </c>
      <c r="M10086" s="13" t="n">
        <v>15235.85</v>
      </c>
      <c r="N10086" s="13" t="n">
        <v>11594.48</v>
      </c>
      <c r="O10086" s="8" t="n"/>
    </row>
    <row r="10087">
      <c r="A10087" s="8" t="inlineStr">
        <is>
          <t>CANON-202607-010066</t>
        </is>
      </c>
      <c r="B10087" s="9" t="inlineStr">
        <is>
          <t>2026-07</t>
        </is>
      </c>
      <c r="C10087" s="10" t="n">
        <v>46204</v>
      </c>
      <c r="D10087" s="9" t="inlineStr">
        <is>
          <t>Bound</t>
        </is>
      </c>
      <c r="E10087" s="8" t="inlineStr">
        <is>
          <t>Saoirse Underwood</t>
        </is>
      </c>
      <c r="F10087" s="11" t="n">
        <v>1981</v>
      </c>
      <c r="G10087" s="8" t="inlineStr">
        <is>
          <t>BMW</t>
        </is>
      </c>
      <c r="H10087" s="8" t="inlineStr">
        <is>
          <t>M8 Competition</t>
        </is>
      </c>
      <c r="I10087" s="8" t="inlineStr">
        <is>
          <t>771VJU25T8VYD1624</t>
        </is>
      </c>
      <c r="J10087" s="8" t="inlineStr">
        <is>
          <t>02 - Sports / GT</t>
        </is>
      </c>
      <c r="K10087" s="12" t="n">
        <v>175000</v>
      </c>
      <c r="L10087" s="8" t="inlineStr">
        <is>
          <t>Alabama</t>
        </is>
      </c>
      <c r="M10087" s="13" t="n">
        <v>3857.92</v>
      </c>
      <c r="N10087" s="13" t="n">
        <v>2935.88</v>
      </c>
      <c r="O10087" s="8" t="n"/>
    </row>
    <row r="10088">
      <c r="A10088" s="8" t="inlineStr">
        <is>
          <t>CANON-202607-010067</t>
        </is>
      </c>
      <c r="B10088" s="9" t="inlineStr">
        <is>
          <t>2026-07</t>
        </is>
      </c>
      <c r="C10088" s="10" t="n">
        <v>46208</v>
      </c>
      <c r="D10088" s="9" t="inlineStr">
        <is>
          <t>Bound</t>
        </is>
      </c>
      <c r="E10088" s="8" t="inlineStr">
        <is>
          <t>Leopold Vasquez</t>
        </is>
      </c>
      <c r="F10088" s="11" t="n">
        <v>2004</v>
      </c>
      <c r="G10088" s="8" t="inlineStr">
        <is>
          <t>Porsche</t>
        </is>
      </c>
      <c r="H10088" s="8" t="inlineStr">
        <is>
          <t>911 Turbo S</t>
        </is>
      </c>
      <c r="I10088" s="8" t="inlineStr">
        <is>
          <t>D1BB9NDCRG7UCC759</t>
        </is>
      </c>
      <c r="J10088" s="8" t="inlineStr">
        <is>
          <t>02 - Sports / GT</t>
        </is>
      </c>
      <c r="K10088" s="12" t="n">
        <v>290000</v>
      </c>
      <c r="L10088" s="8" t="inlineStr">
        <is>
          <t>Rhode Island</t>
        </is>
      </c>
      <c r="M10088" s="13" t="n">
        <v>5622.17</v>
      </c>
      <c r="N10088" s="13" t="n">
        <v>4278.47</v>
      </c>
      <c r="O10088" s="8" t="n"/>
    </row>
    <row r="10089">
      <c r="A10089" s="8" t="inlineStr">
        <is>
          <t>CANON-202607-010068</t>
        </is>
      </c>
      <c r="B10089" s="9" t="inlineStr">
        <is>
          <t>2026-07</t>
        </is>
      </c>
      <c r="C10089" s="10" t="n">
        <v>46227</v>
      </c>
      <c r="D10089" s="9" t="inlineStr">
        <is>
          <t>Bound</t>
        </is>
      </c>
      <c r="E10089" s="8" t="inlineStr">
        <is>
          <t>Ottilie Thistlewood</t>
        </is>
      </c>
      <c r="F10089" s="11" t="n">
        <v>1975</v>
      </c>
      <c r="G10089" s="8" t="inlineStr">
        <is>
          <t>Ferrari</t>
        </is>
      </c>
      <c r="H10089" s="8" t="inlineStr">
        <is>
          <t>296 GTB</t>
        </is>
      </c>
      <c r="I10089" s="8" t="inlineStr">
        <is>
          <t>NWM2CDR2982BF7GMU</t>
        </is>
      </c>
      <c r="J10089" s="8" t="inlineStr">
        <is>
          <t>03 - Supercar</t>
        </is>
      </c>
      <c r="K10089" s="12" t="n">
        <v>1790000</v>
      </c>
      <c r="L10089" s="8" t="inlineStr">
        <is>
          <t>Ohio</t>
        </is>
      </c>
      <c r="M10089" s="13" t="n">
        <v>37556.23</v>
      </c>
      <c r="N10089" s="13" t="n">
        <v>28580.29</v>
      </c>
      <c r="O10089" s="8" t="n"/>
    </row>
    <row r="10090">
      <c r="A10090" s="8" t="inlineStr">
        <is>
          <t>CANON-202607-010069</t>
        </is>
      </c>
      <c r="B10090" s="9" t="inlineStr">
        <is>
          <t>2026-07</t>
        </is>
      </c>
      <c r="C10090" s="10" t="n">
        <v>46209</v>
      </c>
      <c r="D10090" s="9" t="inlineStr">
        <is>
          <t>Bound</t>
        </is>
      </c>
      <c r="E10090" s="8" t="inlineStr">
        <is>
          <t>Lorenzo Pennington</t>
        </is>
      </c>
      <c r="F10090" s="11" t="n">
        <v>1986</v>
      </c>
      <c r="G10090" s="8" t="inlineStr">
        <is>
          <t>Aston Martin</t>
        </is>
      </c>
      <c r="H10090" s="8" t="inlineStr">
        <is>
          <t>DB12</t>
        </is>
      </c>
      <c r="I10090" s="8" t="inlineStr">
        <is>
          <t>P92ERKDUZ70RE8CZW</t>
        </is>
      </c>
      <c r="J10090" s="8" t="inlineStr">
        <is>
          <t>02 - Sports / GT</t>
        </is>
      </c>
      <c r="K10090" s="12" t="n">
        <v>1795000</v>
      </c>
      <c r="L10090" s="8" t="inlineStr">
        <is>
          <t>Texas</t>
        </is>
      </c>
      <c r="M10090" s="13" t="n">
        <v>21421.46</v>
      </c>
      <c r="N10090" s="13" t="n">
        <v>16301.73</v>
      </c>
      <c r="O10090" s="8" t="n"/>
    </row>
    <row r="10091">
      <c r="A10091" s="8" t="inlineStr">
        <is>
          <t>CANON-202607-010070</t>
        </is>
      </c>
      <c r="B10091" s="9" t="inlineStr">
        <is>
          <t>2026-07</t>
        </is>
      </c>
      <c r="C10091" s="10" t="n">
        <v>46216</v>
      </c>
      <c r="D10091" s="9" t="inlineStr">
        <is>
          <t>Bound</t>
        </is>
      </c>
      <c r="E10091" s="8" t="inlineStr">
        <is>
          <t>Horace Underwood</t>
        </is>
      </c>
      <c r="F10091" s="11" t="n">
        <v>1996</v>
      </c>
      <c r="G10091" s="8" t="inlineStr">
        <is>
          <t>Aston Martin</t>
        </is>
      </c>
      <c r="H10091" s="8" t="inlineStr">
        <is>
          <t>DB12</t>
        </is>
      </c>
      <c r="I10091" s="8" t="inlineStr">
        <is>
          <t>ESE8XNSNKK1AC4A1L</t>
        </is>
      </c>
      <c r="J10091" s="8" t="inlineStr">
        <is>
          <t>02 - Sports / GT</t>
        </is>
      </c>
      <c r="K10091" s="12" t="n">
        <v>980000</v>
      </c>
      <c r="L10091" s="8" t="inlineStr">
        <is>
          <t>Kentucky</t>
        </is>
      </c>
      <c r="M10091" s="13" t="n">
        <v>16105.28</v>
      </c>
      <c r="N10091" s="13" t="n">
        <v>12256.12</v>
      </c>
      <c r="O10091" s="8" t="n"/>
    </row>
    <row r="10092">
      <c r="A10092" s="8" t="inlineStr">
        <is>
          <t>CANON-202607-010071</t>
        </is>
      </c>
      <c r="B10092" s="9" t="inlineStr">
        <is>
          <t>2026-07</t>
        </is>
      </c>
      <c r="C10092" s="10" t="n">
        <v>46204</v>
      </c>
      <c r="D10092" s="9" t="inlineStr">
        <is>
          <t>Bound</t>
        </is>
      </c>
      <c r="E10092" s="8" t="inlineStr">
        <is>
          <t>Sunniva Nakashima</t>
        </is>
      </c>
      <c r="F10092" s="11" t="n">
        <v>1998</v>
      </c>
      <c r="G10092" s="8" t="inlineStr">
        <is>
          <t>Lamborghini</t>
        </is>
      </c>
      <c r="H10092" s="8" t="inlineStr">
        <is>
          <t>Huracan EVO</t>
        </is>
      </c>
      <c r="I10092" s="8" t="inlineStr">
        <is>
          <t>V4VWJBFVC2GKLLAPH</t>
        </is>
      </c>
      <c r="J10092" s="8" t="inlineStr">
        <is>
          <t>03 - Supercar</t>
        </is>
      </c>
      <c r="K10092" s="12" t="n">
        <v>1360000</v>
      </c>
      <c r="L10092" s="8" t="inlineStr">
        <is>
          <t>Indiana</t>
        </is>
      </c>
      <c r="M10092" s="13" t="n">
        <v>25249.81</v>
      </c>
      <c r="N10092" s="13" t="n">
        <v>19215.11</v>
      </c>
      <c r="O10092" s="8" t="n"/>
    </row>
    <row r="10093">
      <c r="A10093" s="8" t="inlineStr">
        <is>
          <t>CANON-202607-010072</t>
        </is>
      </c>
      <c r="B10093" s="9" t="inlineStr">
        <is>
          <t>2026-07</t>
        </is>
      </c>
      <c r="C10093" s="10" t="n">
        <v>46215</v>
      </c>
      <c r="D10093" s="9" t="inlineStr">
        <is>
          <t>Bound</t>
        </is>
      </c>
      <c r="E10093" s="8" t="inlineStr">
        <is>
          <t>Emiliano Larsson</t>
        </is>
      </c>
      <c r="F10093" s="11" t="n">
        <v>1997</v>
      </c>
      <c r="G10093" s="8" t="inlineStr">
        <is>
          <t>McLaren</t>
        </is>
      </c>
      <c r="H10093" s="8" t="inlineStr">
        <is>
          <t>750S</t>
        </is>
      </c>
      <c r="I10093" s="8" t="inlineStr">
        <is>
          <t>0PMXB4EVCJULPLCZT</t>
        </is>
      </c>
      <c r="J10093" s="8" t="inlineStr">
        <is>
          <t>03 - Supercar</t>
        </is>
      </c>
      <c r="K10093" s="12" t="n">
        <v>1015000</v>
      </c>
      <c r="L10093" s="8" t="inlineStr">
        <is>
          <t>North Carolina</t>
        </is>
      </c>
      <c r="M10093" s="13" t="n">
        <v>17618.87</v>
      </c>
      <c r="N10093" s="13" t="n">
        <v>13407.96</v>
      </c>
      <c r="O10093" s="8" t="n"/>
    </row>
    <row r="10094">
      <c r="A10094" s="8" t="inlineStr">
        <is>
          <t>CANON-202607-010073</t>
        </is>
      </c>
      <c r="B10094" s="9" t="inlineStr">
        <is>
          <t>2026-07</t>
        </is>
      </c>
      <c r="C10094" s="10" t="n">
        <v>46234</v>
      </c>
      <c r="D10094" s="9" t="inlineStr">
        <is>
          <t>Bound</t>
        </is>
      </c>
      <c r="E10094" s="8" t="inlineStr">
        <is>
          <t>Priya Whitlock</t>
        </is>
      </c>
      <c r="F10094" s="11" t="n">
        <v>2007</v>
      </c>
      <c r="G10094" s="8" t="inlineStr">
        <is>
          <t>Aston Martin</t>
        </is>
      </c>
      <c r="H10094" s="8" t="inlineStr">
        <is>
          <t>DB5</t>
        </is>
      </c>
      <c r="I10094" s="8" t="inlineStr">
        <is>
          <t>GY3X8Y6FK4E0BU1X4</t>
        </is>
      </c>
      <c r="J10094" s="8" t="inlineStr">
        <is>
          <t>07 - Post-War Classic (1946-1972)</t>
        </is>
      </c>
      <c r="K10094" s="12" t="n">
        <v>530000</v>
      </c>
      <c r="L10094" s="8" t="inlineStr">
        <is>
          <t>North Dakota</t>
        </is>
      </c>
      <c r="M10094" s="13" t="n">
        <v>4386</v>
      </c>
      <c r="N10094" s="13" t="n">
        <v>3337.75</v>
      </c>
      <c r="O10094" s="8" t="n"/>
    </row>
    <row r="10095">
      <c r="A10095" s="8" t="inlineStr">
        <is>
          <t>CANON-202607-010074</t>
        </is>
      </c>
      <c r="B10095" s="9" t="inlineStr">
        <is>
          <t>2026-07</t>
        </is>
      </c>
      <c r="C10095" s="10" t="n">
        <v>46222</v>
      </c>
      <c r="D10095" s="9" t="inlineStr">
        <is>
          <t>Bound</t>
        </is>
      </c>
      <c r="E10095" s="8" t="inlineStr">
        <is>
          <t>Fenwick Bellandi</t>
        </is>
      </c>
      <c r="F10095" s="11" t="n">
        <v>1982</v>
      </c>
      <c r="G10095" s="8" t="inlineStr">
        <is>
          <t>Ferrari</t>
        </is>
      </c>
      <c r="H10095" s="8" t="inlineStr">
        <is>
          <t>275 GTB/4</t>
        </is>
      </c>
      <c r="I10095" s="8" t="inlineStr">
        <is>
          <t>K141Z6C6GFZJJCSC2</t>
        </is>
      </c>
      <c r="J10095" s="8" t="inlineStr">
        <is>
          <t>07 - Post-War Classic (1946-1972)</t>
        </is>
      </c>
      <c r="K10095" s="12" t="n">
        <v>755000</v>
      </c>
      <c r="L10095" s="8" t="inlineStr">
        <is>
          <t>Nevada</t>
        </is>
      </c>
      <c r="M10095" s="13" t="n">
        <v>7166.8</v>
      </c>
      <c r="N10095" s="13" t="n">
        <v>5453.93</v>
      </c>
      <c r="O10095" s="8" t="n"/>
    </row>
    <row r="10096">
      <c r="A10096" s="8" t="inlineStr">
        <is>
          <t>CANON-202607-010075</t>
        </is>
      </c>
      <c r="B10096" s="9" t="inlineStr">
        <is>
          <t>2026-07</t>
        </is>
      </c>
      <c r="C10096" s="10" t="n">
        <v>46220</v>
      </c>
      <c r="D10096" s="9" t="inlineStr">
        <is>
          <t>Bound</t>
        </is>
      </c>
      <c r="E10096" s="8" t="inlineStr">
        <is>
          <t>Aurelio Nakashima</t>
        </is>
      </c>
      <c r="F10096" s="11" t="n">
        <v>2002</v>
      </c>
      <c r="G10096" s="8" t="inlineStr">
        <is>
          <t>Ferrari</t>
        </is>
      </c>
      <c r="H10096" s="8" t="inlineStr">
        <is>
          <t>296 GTB</t>
        </is>
      </c>
      <c r="I10096" s="8" t="inlineStr">
        <is>
          <t>SBFKX1D9KB3XHA2GU</t>
        </is>
      </c>
      <c r="J10096" s="8" t="inlineStr">
        <is>
          <t>03 - Supercar</t>
        </is>
      </c>
      <c r="K10096" s="12" t="n">
        <v>1235000</v>
      </c>
      <c r="L10096" s="8" t="inlineStr">
        <is>
          <t>Minnesota</t>
        </is>
      </c>
      <c r="M10096" s="13" t="n">
        <v>24606.79</v>
      </c>
      <c r="N10096" s="13" t="n">
        <v>18725.77</v>
      </c>
      <c r="O10096" s="8" t="n"/>
    </row>
    <row r="10097">
      <c r="A10097" s="8" t="inlineStr">
        <is>
          <t>CANON-202607-010076</t>
        </is>
      </c>
      <c r="B10097" s="9" t="inlineStr">
        <is>
          <t>2026-07</t>
        </is>
      </c>
      <c r="C10097" s="10" t="n">
        <v>46212</v>
      </c>
      <c r="D10097" s="9" t="inlineStr">
        <is>
          <t>Bound</t>
        </is>
      </c>
      <c r="E10097" s="8" t="inlineStr">
        <is>
          <t>Horace Harrington</t>
        </is>
      </c>
      <c r="F10097" s="11" t="n">
        <v>2000</v>
      </c>
      <c r="G10097" s="8" t="inlineStr">
        <is>
          <t>BMW</t>
        </is>
      </c>
      <c r="H10097" s="8" t="inlineStr">
        <is>
          <t>M8 Competition</t>
        </is>
      </c>
      <c r="I10097" s="8" t="inlineStr">
        <is>
          <t>YHTY18CAP4T488K8B</t>
        </is>
      </c>
      <c r="J10097" s="8" t="inlineStr">
        <is>
          <t>02 - Sports / GT</t>
        </is>
      </c>
      <c r="K10097" s="12" t="n">
        <v>495000</v>
      </c>
      <c r="L10097" s="8" t="inlineStr">
        <is>
          <t>West Virginia</t>
        </is>
      </c>
      <c r="M10097" s="13" t="n">
        <v>9316.27</v>
      </c>
      <c r="N10097" s="13" t="n">
        <v>7089.68</v>
      </c>
      <c r="O10097" s="8" t="n"/>
    </row>
    <row r="10098">
      <c r="A10098" s="8" t="inlineStr">
        <is>
          <t>CANON-202607-010078</t>
        </is>
      </c>
      <c r="B10098" s="9" t="inlineStr">
        <is>
          <t>2026-07</t>
        </is>
      </c>
      <c r="C10098" s="10" t="n">
        <v>46215</v>
      </c>
      <c r="D10098" s="9" t="inlineStr">
        <is>
          <t>Bound</t>
        </is>
      </c>
      <c r="E10098" s="8" t="inlineStr">
        <is>
          <t>Callum Chattopadhyay</t>
        </is>
      </c>
      <c r="F10098" s="11" t="n">
        <v>1985</v>
      </c>
      <c r="G10098" s="8" t="inlineStr">
        <is>
          <t>McLaren</t>
        </is>
      </c>
      <c r="H10098" s="8" t="inlineStr">
        <is>
          <t>750S</t>
        </is>
      </c>
      <c r="I10098" s="8" t="inlineStr">
        <is>
          <t>EMTTJ5FZ08JS0TL24</t>
        </is>
      </c>
      <c r="J10098" s="8" t="inlineStr">
        <is>
          <t>03 - Supercar</t>
        </is>
      </c>
      <c r="K10098" s="12" t="n">
        <v>685000</v>
      </c>
      <c r="L10098" s="8" t="inlineStr">
        <is>
          <t>Washington</t>
        </is>
      </c>
      <c r="M10098" s="13" t="n">
        <v>11787.17</v>
      </c>
      <c r="N10098" s="13" t="n">
        <v>8970.040000000001</v>
      </c>
      <c r="O10098" s="8" t="n"/>
    </row>
    <row r="10099">
      <c r="A10099" s="8" t="inlineStr">
        <is>
          <t>CANON-202607-010080</t>
        </is>
      </c>
      <c r="B10099" s="9" t="inlineStr">
        <is>
          <t>2026-07</t>
        </is>
      </c>
      <c r="C10099" s="10" t="n">
        <v>46211</v>
      </c>
      <c r="D10099" s="9" t="inlineStr">
        <is>
          <t>Bound</t>
        </is>
      </c>
      <c r="E10099" s="8" t="inlineStr">
        <is>
          <t>Leopold Pennington</t>
        </is>
      </c>
      <c r="F10099" s="11" t="n">
        <v>2016</v>
      </c>
      <c r="G10099" s="8" t="inlineStr">
        <is>
          <t>Lamborghini</t>
        </is>
      </c>
      <c r="H10099" s="8" t="inlineStr">
        <is>
          <t>Huracan EVO</t>
        </is>
      </c>
      <c r="I10099" s="8" t="inlineStr">
        <is>
          <t>28S3UPZNN1UD6EAHK</t>
        </is>
      </c>
      <c r="J10099" s="8" t="inlineStr">
        <is>
          <t>03 - Supercar</t>
        </is>
      </c>
      <c r="K10099" s="12" t="n">
        <v>370000</v>
      </c>
      <c r="L10099" s="8" t="inlineStr">
        <is>
          <t>Hawaii</t>
        </is>
      </c>
      <c r="M10099" s="13" t="n">
        <v>10436.79</v>
      </c>
      <c r="N10099" s="13" t="n">
        <v>7942.4</v>
      </c>
      <c r="O10099" s="8" t="n"/>
    </row>
    <row r="10100">
      <c r="A10100" s="8" t="inlineStr">
        <is>
          <t>CANON-202607-010081</t>
        </is>
      </c>
      <c r="B10100" s="9" t="inlineStr">
        <is>
          <t>2026-07</t>
        </is>
      </c>
      <c r="C10100" s="10" t="n">
        <v>46224</v>
      </c>
      <c r="D10100" s="9" t="inlineStr">
        <is>
          <t>Bound</t>
        </is>
      </c>
      <c r="E10100" s="8" t="inlineStr">
        <is>
          <t>Leopold Chattopadhyay</t>
        </is>
      </c>
      <c r="F10100" s="11" t="n">
        <v>1972</v>
      </c>
      <c r="G10100" s="8" t="inlineStr">
        <is>
          <t>Aston Martin</t>
        </is>
      </c>
      <c r="H10100" s="8" t="inlineStr">
        <is>
          <t>DB12</t>
        </is>
      </c>
      <c r="I10100" s="8" t="inlineStr">
        <is>
          <t>5LB00KHBSLANTUBWU</t>
        </is>
      </c>
      <c r="J10100" s="8" t="inlineStr">
        <is>
          <t>02 - Sports / GT</t>
        </is>
      </c>
      <c r="K10100" s="12" t="n">
        <v>240000</v>
      </c>
      <c r="L10100" s="8" t="inlineStr">
        <is>
          <t>Connecticut</t>
        </is>
      </c>
      <c r="M10100" s="13" t="n">
        <v>4665.96</v>
      </c>
      <c r="N10100" s="13" t="n">
        <v>3550.8</v>
      </c>
      <c r="O10100" s="8" t="n"/>
    </row>
    <row r="10101">
      <c r="A10101" s="8" t="inlineStr">
        <is>
          <t>CANON-202607-010082</t>
        </is>
      </c>
      <c r="B10101" s="9" t="inlineStr">
        <is>
          <t>2026-07</t>
        </is>
      </c>
      <c r="C10101" s="10" t="n">
        <v>46227</v>
      </c>
      <c r="D10101" s="9" t="inlineStr">
        <is>
          <t>Bound</t>
        </is>
      </c>
      <c r="E10101" s="8" t="inlineStr">
        <is>
          <t>Ottilie Vandermeer</t>
        </is>
      </c>
      <c r="F10101" s="11" t="n">
        <v>1970</v>
      </c>
      <c r="G10101" s="8" t="inlineStr">
        <is>
          <t>Mercedes-Benz</t>
        </is>
      </c>
      <c r="H10101" s="8" t="inlineStr">
        <is>
          <t>AMG GT</t>
        </is>
      </c>
      <c r="I10101" s="8" t="inlineStr">
        <is>
          <t>VBNYPS1U41EXTDC3S</t>
        </is>
      </c>
      <c r="J10101" s="8" t="inlineStr">
        <is>
          <t>02 - Sports / GT</t>
        </is>
      </c>
      <c r="K10101" s="12" t="n">
        <v>340000</v>
      </c>
      <c r="L10101" s="8" t="inlineStr">
        <is>
          <t>New Hampshire</t>
        </is>
      </c>
      <c r="M10101" s="13" t="n">
        <v>5003.77</v>
      </c>
      <c r="N10101" s="13" t="n">
        <v>3807.87</v>
      </c>
      <c r="O10101" s="8" t="n"/>
    </row>
    <row r="10102">
      <c r="A10102" s="8" t="inlineStr">
        <is>
          <t>CANON-202607-010083</t>
        </is>
      </c>
      <c r="B10102" s="9" t="inlineStr">
        <is>
          <t>2026-07</t>
        </is>
      </c>
      <c r="C10102" s="10" t="n">
        <v>46233</v>
      </c>
      <c r="D10102" s="9" t="inlineStr">
        <is>
          <t>Bound</t>
        </is>
      </c>
      <c r="E10102" s="8" t="inlineStr">
        <is>
          <t>Ramona Vasquez</t>
        </is>
      </c>
      <c r="F10102" s="11" t="n">
        <v>2020</v>
      </c>
      <c r="G10102" s="8" t="inlineStr">
        <is>
          <t>Ringbrothers</t>
        </is>
      </c>
      <c r="H10102" s="8" t="inlineStr">
        <is>
          <t>Mustang</t>
        </is>
      </c>
      <c r="I10102" s="8" t="inlineStr">
        <is>
          <t>JRRVGD70VMM7955D0</t>
        </is>
      </c>
      <c r="J10102" s="8" t="inlineStr">
        <is>
          <t>11 - Restomod / Coachbuilt / Bespoke</t>
        </is>
      </c>
      <c r="K10102" s="12" t="n">
        <v>390000</v>
      </c>
      <c r="L10102" s="8" t="inlineStr">
        <is>
          <t>Nebraska</t>
        </is>
      </c>
      <c r="M10102" s="13" t="n">
        <v>8418.110000000001</v>
      </c>
      <c r="N10102" s="13" t="n">
        <v>6406.18</v>
      </c>
      <c r="O10102" s="8" t="n"/>
    </row>
    <row r="10103">
      <c r="A10103" s="8" t="inlineStr">
        <is>
          <t>CANON-202607-010084</t>
        </is>
      </c>
      <c r="B10103" s="9" t="inlineStr">
        <is>
          <t>2026-07</t>
        </is>
      </c>
      <c r="C10103" s="10" t="n">
        <v>46227</v>
      </c>
      <c r="D10103" s="9" t="inlineStr">
        <is>
          <t>Bound</t>
        </is>
      </c>
      <c r="E10103" s="8" t="inlineStr">
        <is>
          <t>Anouk Castellanos</t>
        </is>
      </c>
      <c r="F10103" s="11" t="n">
        <v>1968</v>
      </c>
      <c r="G10103" s="8" t="inlineStr">
        <is>
          <t>Ferrari</t>
        </is>
      </c>
      <c r="H10103" s="8" t="inlineStr">
        <is>
          <t>296 GTB</t>
        </is>
      </c>
      <c r="I10103" s="8" t="inlineStr">
        <is>
          <t>1MHLLS6EBGF94JARA</t>
        </is>
      </c>
      <c r="J10103" s="8" t="inlineStr">
        <is>
          <t>03 - Supercar</t>
        </is>
      </c>
      <c r="K10103" s="12" t="n">
        <v>505000</v>
      </c>
      <c r="L10103" s="8" t="inlineStr">
        <is>
          <t>New Jersey</t>
        </is>
      </c>
      <c r="M10103" s="13" t="n">
        <v>8237.219999999999</v>
      </c>
      <c r="N10103" s="13" t="n">
        <v>6268.52</v>
      </c>
      <c r="O10103" s="8" t="n"/>
    </row>
    <row r="10104">
      <c r="A10104" s="8" t="inlineStr">
        <is>
          <t>CANON-202607-010085</t>
        </is>
      </c>
      <c r="B10104" s="9" t="inlineStr">
        <is>
          <t>2026-07</t>
        </is>
      </c>
      <c r="C10104" s="10" t="n">
        <v>46227</v>
      </c>
      <c r="D10104" s="9" t="inlineStr">
        <is>
          <t>Bound</t>
        </is>
      </c>
      <c r="E10104" s="8" t="inlineStr">
        <is>
          <t>Thaddeus Rourke</t>
        </is>
      </c>
      <c r="F10104" s="11" t="n">
        <v>2010</v>
      </c>
      <c r="G10104" s="8" t="inlineStr">
        <is>
          <t>BMW</t>
        </is>
      </c>
      <c r="H10104" s="8" t="inlineStr">
        <is>
          <t>M8 Competition</t>
        </is>
      </c>
      <c r="I10104" s="8" t="inlineStr">
        <is>
          <t>4REEZ5YJB6TC23CSD</t>
        </is>
      </c>
      <c r="J10104" s="8" t="inlineStr">
        <is>
          <t>02 - Sports / GT</t>
        </is>
      </c>
      <c r="K10104" s="12" t="n">
        <v>190000</v>
      </c>
      <c r="L10104" s="8" t="inlineStr">
        <is>
          <t>Michigan</t>
        </is>
      </c>
      <c r="M10104" s="13" t="n">
        <v>5112.08</v>
      </c>
      <c r="N10104" s="13" t="n">
        <v>3890.29</v>
      </c>
      <c r="O10104" s="8" t="n"/>
    </row>
    <row r="10105">
      <c r="A10105" s="8" t="inlineStr">
        <is>
          <t>CANON-202607-010086</t>
        </is>
      </c>
      <c r="B10105" s="9" t="inlineStr">
        <is>
          <t>2026-07</t>
        </is>
      </c>
      <c r="C10105" s="10" t="n">
        <v>46205</v>
      </c>
      <c r="D10105" s="9" t="inlineStr">
        <is>
          <t>Bound</t>
        </is>
      </c>
      <c r="E10105" s="8" t="inlineStr">
        <is>
          <t>Leopold Rourke</t>
        </is>
      </c>
      <c r="F10105" s="11" t="n">
        <v>1973</v>
      </c>
      <c r="G10105" s="8" t="inlineStr">
        <is>
          <t>Alfa Romeo</t>
        </is>
      </c>
      <c r="H10105" s="8" t="inlineStr">
        <is>
          <t>8C 2900</t>
        </is>
      </c>
      <c r="I10105" s="8" t="inlineStr">
        <is>
          <t>4N3A8N8K4M2G75XGM</t>
        </is>
      </c>
      <c r="J10105" s="8" t="inlineStr">
        <is>
          <t>06 - Vintage Pre-War (pre-1946)</t>
        </is>
      </c>
      <c r="K10105" s="12" t="n">
        <v>1190000</v>
      </c>
      <c r="L10105" s="8" t="inlineStr">
        <is>
          <t>Washington</t>
        </is>
      </c>
      <c r="M10105" s="13" t="n">
        <v>7328.6</v>
      </c>
      <c r="N10105" s="13" t="n">
        <v>5577.06</v>
      </c>
      <c r="O10105" s="8" t="n"/>
    </row>
    <row r="10106">
      <c r="A10106" s="8" t="inlineStr">
        <is>
          <t>CANON-202607-010087</t>
        </is>
      </c>
      <c r="B10106" s="9" t="inlineStr">
        <is>
          <t>2026-07</t>
        </is>
      </c>
      <c r="C10106" s="10" t="n">
        <v>46228</v>
      </c>
      <c r="D10106" s="9" t="inlineStr">
        <is>
          <t>Bound</t>
        </is>
      </c>
      <c r="E10106" s="8" t="inlineStr">
        <is>
          <t>Leopold Harrington</t>
        </is>
      </c>
      <c r="F10106" s="11" t="n">
        <v>2014</v>
      </c>
      <c r="G10106" s="8" t="inlineStr">
        <is>
          <t>Ferrari</t>
        </is>
      </c>
      <c r="H10106" s="8" t="inlineStr">
        <is>
          <t>275 GTB/4</t>
        </is>
      </c>
      <c r="I10106" s="8" t="inlineStr">
        <is>
          <t>UCHD2F4GW8PUJKB9B</t>
        </is>
      </c>
      <c r="J10106" s="8" t="inlineStr">
        <is>
          <t>07 - Post-War Classic (1946-1972)</t>
        </is>
      </c>
      <c r="K10106" s="12" t="n">
        <v>235000</v>
      </c>
      <c r="L10106" s="8" t="inlineStr">
        <is>
          <t>California</t>
        </is>
      </c>
      <c r="M10106" s="13" t="n">
        <v>3411.93</v>
      </c>
      <c r="N10106" s="13" t="n">
        <v>2596.48</v>
      </c>
      <c r="O10106" s="8" t="n"/>
    </row>
    <row r="10107">
      <c r="A10107" s="8" t="inlineStr">
        <is>
          <t>CANON-202607-010088</t>
        </is>
      </c>
      <c r="B10107" s="9" t="inlineStr">
        <is>
          <t>2026-07</t>
        </is>
      </c>
      <c r="C10107" s="10" t="n">
        <v>46229</v>
      </c>
      <c r="D10107" s="9" t="inlineStr">
        <is>
          <t>Bound</t>
        </is>
      </c>
      <c r="E10107" s="8" t="inlineStr">
        <is>
          <t>Lorenzo Pennington</t>
        </is>
      </c>
      <c r="F10107" s="11" t="n">
        <v>2011</v>
      </c>
      <c r="G10107" s="8" t="inlineStr">
        <is>
          <t>Jaguar</t>
        </is>
      </c>
      <c r="H10107" s="8" t="inlineStr">
        <is>
          <t>E-Type Series 1</t>
        </is>
      </c>
      <c r="I10107" s="8" t="inlineStr">
        <is>
          <t>LB5JENNF94FSJ1XT3</t>
        </is>
      </c>
      <c r="J10107" s="8" t="inlineStr">
        <is>
          <t>07 - Post-War Classic (1946-1972)</t>
        </is>
      </c>
      <c r="K10107" s="12" t="n">
        <v>1900000</v>
      </c>
      <c r="L10107" s="8" t="inlineStr">
        <is>
          <t>New Jersey</t>
        </is>
      </c>
      <c r="M10107" s="13" t="n">
        <v>12396.6</v>
      </c>
      <c r="N10107" s="13" t="n">
        <v>9433.809999999999</v>
      </c>
      <c r="O10107" s="8" t="n"/>
    </row>
    <row r="10108">
      <c r="A10108" s="8" t="inlineStr">
        <is>
          <t>CANON-202607-010091</t>
        </is>
      </c>
      <c r="B10108" s="9" t="inlineStr">
        <is>
          <t>2026-07</t>
        </is>
      </c>
      <c r="C10108" s="10" t="n">
        <v>46212</v>
      </c>
      <c r="D10108" s="9" t="inlineStr">
        <is>
          <t>Bound</t>
        </is>
      </c>
      <c r="E10108" s="8" t="inlineStr">
        <is>
          <t>Wilhelmina Underwood</t>
        </is>
      </c>
      <c r="F10108" s="11" t="n">
        <v>2009</v>
      </c>
      <c r="G10108" s="8" t="inlineStr">
        <is>
          <t>Maserati</t>
        </is>
      </c>
      <c r="H10108" s="8" t="inlineStr">
        <is>
          <t>GranTurismo</t>
        </is>
      </c>
      <c r="I10108" s="8" t="inlineStr">
        <is>
          <t>MFBHXPKCTY71BWKP2</t>
        </is>
      </c>
      <c r="J10108" s="8" t="inlineStr">
        <is>
          <t>02 - Sports / GT</t>
        </is>
      </c>
      <c r="K10108" s="12" t="n">
        <v>410000</v>
      </c>
      <c r="L10108" s="8" t="inlineStr">
        <is>
          <t>Washington</t>
        </is>
      </c>
      <c r="M10108" s="13" t="n">
        <v>5569.81</v>
      </c>
      <c r="N10108" s="13" t="n">
        <v>4238.63</v>
      </c>
      <c r="O10108" s="8" t="n"/>
    </row>
    <row r="10109">
      <c r="A10109" s="8" t="inlineStr">
        <is>
          <t>CANON-202607-010092</t>
        </is>
      </c>
      <c r="B10109" s="9" t="inlineStr">
        <is>
          <t>2026-07</t>
        </is>
      </c>
      <c r="C10109" s="10" t="n">
        <v>46222</v>
      </c>
      <c r="D10109" s="9" t="inlineStr">
        <is>
          <t>Bound</t>
        </is>
      </c>
      <c r="E10109" s="8" t="inlineStr">
        <is>
          <t>Lorenzo Merriweather</t>
        </is>
      </c>
      <c r="F10109" s="11" t="n">
        <v>1958</v>
      </c>
      <c r="G10109" s="8" t="inlineStr">
        <is>
          <t>BMW</t>
        </is>
      </c>
      <c r="H10109" s="8" t="inlineStr">
        <is>
          <t>M8 Competition</t>
        </is>
      </c>
      <c r="I10109" s="8" t="inlineStr">
        <is>
          <t>C4USL6JX3YH1DPEMZ</t>
        </is>
      </c>
      <c r="J10109" s="8" t="inlineStr">
        <is>
          <t>02 - Sports / GT</t>
        </is>
      </c>
      <c r="K10109" s="12" t="n">
        <v>645000</v>
      </c>
      <c r="L10109" s="8" t="inlineStr">
        <is>
          <t>Kentucky</t>
        </is>
      </c>
      <c r="M10109" s="13" t="n">
        <v>10599.91</v>
      </c>
      <c r="N10109" s="13" t="n">
        <v>8066.53</v>
      </c>
      <c r="O10109" s="8" t="n"/>
    </row>
    <row r="10110">
      <c r="A10110" s="8" t="inlineStr">
        <is>
          <t>CANON-202607-010093</t>
        </is>
      </c>
      <c r="B10110" s="9" t="inlineStr">
        <is>
          <t>2026-07</t>
        </is>
      </c>
      <c r="C10110" s="10" t="n">
        <v>46204</v>
      </c>
      <c r="D10110" s="9" t="inlineStr">
        <is>
          <t>Bound</t>
        </is>
      </c>
      <c r="E10110" s="8" t="inlineStr">
        <is>
          <t>Beatrix Fairweather</t>
        </is>
      </c>
      <c r="F10110" s="11" t="n">
        <v>1983</v>
      </c>
      <c r="G10110" s="8" t="inlineStr">
        <is>
          <t>BMW</t>
        </is>
      </c>
      <c r="H10110" s="8" t="inlineStr">
        <is>
          <t>M8 Competition</t>
        </is>
      </c>
      <c r="I10110" s="8" t="inlineStr">
        <is>
          <t>JCW7DDXFMF9XDP10G</t>
        </is>
      </c>
      <c r="J10110" s="8" t="inlineStr">
        <is>
          <t>02 - Sports / GT</t>
        </is>
      </c>
      <c r="K10110" s="12" t="n">
        <v>930000</v>
      </c>
      <c r="L10110" s="8" t="inlineStr">
        <is>
          <t>California</t>
        </is>
      </c>
      <c r="M10110" s="13" t="n">
        <v>15397.64</v>
      </c>
      <c r="N10110" s="13" t="n">
        <v>11717.6</v>
      </c>
      <c r="O10110" s="8" t="n"/>
    </row>
    <row r="10111">
      <c r="A10111" s="8" t="inlineStr">
        <is>
          <t>CANON-202607-010094</t>
        </is>
      </c>
      <c r="B10111" s="9" t="inlineStr">
        <is>
          <t>2026-07</t>
        </is>
      </c>
      <c r="C10111" s="10" t="n">
        <v>46225</v>
      </c>
      <c r="D10111" s="9" t="inlineStr">
        <is>
          <t>Bound</t>
        </is>
      </c>
      <c r="E10111" s="8" t="inlineStr">
        <is>
          <t>Priya Okonkwo</t>
        </is>
      </c>
      <c r="F10111" s="11" t="n">
        <v>1965</v>
      </c>
      <c r="G10111" s="8" t="inlineStr">
        <is>
          <t>Ferrari</t>
        </is>
      </c>
      <c r="H10111" s="8" t="inlineStr">
        <is>
          <t>SF90 Stradale</t>
        </is>
      </c>
      <c r="I10111" s="8" t="inlineStr">
        <is>
          <t>9L93VZC3T6SM552TT</t>
        </is>
      </c>
      <c r="J10111" s="8" t="inlineStr">
        <is>
          <t>03 - Supercar</t>
        </is>
      </c>
      <c r="K10111" s="12" t="n">
        <v>695000</v>
      </c>
      <c r="L10111" s="8" t="inlineStr">
        <is>
          <t>North Carolina</t>
        </is>
      </c>
      <c r="M10111" s="13" t="n">
        <v>14326.18</v>
      </c>
      <c r="N10111" s="13" t="n">
        <v>10902.22</v>
      </c>
      <c r="O10111" s="8" t="n"/>
    </row>
    <row r="10112">
      <c r="A10112" s="8" t="inlineStr">
        <is>
          <t>CANON-202607-010098</t>
        </is>
      </c>
      <c r="B10112" s="9" t="inlineStr">
        <is>
          <t>2026-07</t>
        </is>
      </c>
      <c r="C10112" s="10" t="n">
        <v>46233</v>
      </c>
      <c r="D10112" s="9" t="inlineStr">
        <is>
          <t>Bound</t>
        </is>
      </c>
      <c r="E10112" s="8" t="inlineStr">
        <is>
          <t>Beatrix Larsson</t>
        </is>
      </c>
      <c r="F10112" s="11" t="n">
        <v>1993</v>
      </c>
      <c r="G10112" s="8" t="inlineStr">
        <is>
          <t>Ferrari</t>
        </is>
      </c>
      <c r="H10112" s="8" t="inlineStr">
        <is>
          <t>SF90 Stradale</t>
        </is>
      </c>
      <c r="I10112" s="8" t="inlineStr">
        <is>
          <t>HCBD5BR68JJLRKMDA</t>
        </is>
      </c>
      <c r="J10112" s="8" t="inlineStr">
        <is>
          <t>03 - Supercar</t>
        </is>
      </c>
      <c r="K10112" s="12" t="n">
        <v>1315000</v>
      </c>
      <c r="L10112" s="8" t="inlineStr">
        <is>
          <t>Texas</t>
        </is>
      </c>
      <c r="M10112" s="13" t="n">
        <v>22826.42</v>
      </c>
      <c r="N10112" s="13" t="n">
        <v>17370.91</v>
      </c>
      <c r="O10112" s="8" t="n"/>
    </row>
    <row r="10113">
      <c r="A10113" s="8" t="inlineStr">
        <is>
          <t>CANON-202607-010099</t>
        </is>
      </c>
      <c r="B10113" s="9" t="inlineStr">
        <is>
          <t>2026-07</t>
        </is>
      </c>
      <c r="C10113" s="10" t="n">
        <v>46211</v>
      </c>
      <c r="D10113" s="9" t="inlineStr">
        <is>
          <t>Bound</t>
        </is>
      </c>
      <c r="E10113" s="8" t="inlineStr">
        <is>
          <t>Everett Chattopadhyay</t>
        </is>
      </c>
      <c r="F10113" s="11" t="n">
        <v>1967</v>
      </c>
      <c r="G10113" s="8" t="inlineStr">
        <is>
          <t>BMW</t>
        </is>
      </c>
      <c r="H10113" s="8" t="inlineStr">
        <is>
          <t>M8 Competition</t>
        </is>
      </c>
      <c r="I10113" s="8" t="inlineStr">
        <is>
          <t>EY2P6C214N8E7HDKE</t>
        </is>
      </c>
      <c r="J10113" s="8" t="inlineStr">
        <is>
          <t>02 - Sports / GT</t>
        </is>
      </c>
      <c r="K10113" s="12" t="n">
        <v>760000</v>
      </c>
      <c r="L10113" s="8" t="inlineStr">
        <is>
          <t>Hawaii</t>
        </is>
      </c>
      <c r="M10113" s="13" t="n">
        <v>12116.98</v>
      </c>
      <c r="N10113" s="13" t="n">
        <v>9221.02</v>
      </c>
      <c r="O10113" s="8" t="n"/>
    </row>
    <row r="10114">
      <c r="A10114" s="8" t="inlineStr">
        <is>
          <t>CANON-202607-010100</t>
        </is>
      </c>
      <c r="B10114" s="9" t="inlineStr">
        <is>
          <t>2026-07</t>
        </is>
      </c>
      <c r="C10114" s="10" t="n">
        <v>46223</v>
      </c>
      <c r="D10114" s="9" t="inlineStr">
        <is>
          <t>Bound</t>
        </is>
      </c>
      <c r="E10114" s="8" t="inlineStr">
        <is>
          <t>Beatrix Whitlock</t>
        </is>
      </c>
      <c r="F10114" s="11" t="n">
        <v>1968</v>
      </c>
      <c r="G10114" s="8" t="inlineStr">
        <is>
          <t>Mercedes-Benz</t>
        </is>
      </c>
      <c r="H10114" s="8" t="inlineStr">
        <is>
          <t>280SL Pagoda</t>
        </is>
      </c>
      <c r="I10114" s="8" t="inlineStr">
        <is>
          <t>TKA41RC2XPC8LS3KS</t>
        </is>
      </c>
      <c r="J10114" s="8" t="inlineStr">
        <is>
          <t>07 - Post-War Classic (1946-1972)</t>
        </is>
      </c>
      <c r="K10114" s="12" t="n">
        <v>940000</v>
      </c>
      <c r="L10114" s="8" t="inlineStr">
        <is>
          <t>Texas</t>
        </is>
      </c>
      <c r="M10114" s="13" t="n">
        <v>8770.379999999999</v>
      </c>
      <c r="N10114" s="13" t="n">
        <v>6674.26</v>
      </c>
      <c r="O10114" s="8" t="n"/>
    </row>
    <row r="10115">
      <c r="A10115" s="8" t="inlineStr">
        <is>
          <t>CANON-202607-010101</t>
        </is>
      </c>
      <c r="B10115" s="9" t="inlineStr">
        <is>
          <t>2026-07</t>
        </is>
      </c>
      <c r="C10115" s="10" t="n">
        <v>46215</v>
      </c>
      <c r="D10115" s="9" t="inlineStr">
        <is>
          <t>Bound</t>
        </is>
      </c>
      <c r="E10115" s="8" t="inlineStr">
        <is>
          <t>Lorenzo Blackwood</t>
        </is>
      </c>
      <c r="F10115" s="11" t="n">
        <v>1997</v>
      </c>
      <c r="G10115" s="8" t="inlineStr">
        <is>
          <t>Jaguar</t>
        </is>
      </c>
      <c r="H10115" s="8" t="inlineStr">
        <is>
          <t>E-Type Series 1</t>
        </is>
      </c>
      <c r="I10115" s="8" t="inlineStr">
        <is>
          <t>SFY2S4PERW91UZ79J</t>
        </is>
      </c>
      <c r="J10115" s="8" t="inlineStr">
        <is>
          <t>07 - Post-War Classic (1946-1972)</t>
        </is>
      </c>
      <c r="K10115" s="12" t="n">
        <v>925000</v>
      </c>
      <c r="L10115" s="8" t="inlineStr">
        <is>
          <t>Pennsylvania</t>
        </is>
      </c>
      <c r="M10115" s="13" t="n">
        <v>7504.72</v>
      </c>
      <c r="N10115" s="13" t="n">
        <v>5711.09</v>
      </c>
      <c r="O10115" s="8" t="n"/>
    </row>
    <row r="10116">
      <c r="A10116" s="8" t="inlineStr">
        <is>
          <t>CANON-202607-010102</t>
        </is>
      </c>
      <c r="B10116" s="9" t="inlineStr">
        <is>
          <t>2026-07</t>
        </is>
      </c>
      <c r="C10116" s="10" t="n">
        <v>46223</v>
      </c>
      <c r="D10116" s="9" t="inlineStr">
        <is>
          <t>Bound</t>
        </is>
      </c>
      <c r="E10116" s="8" t="inlineStr">
        <is>
          <t>Leopold Fairweather</t>
        </is>
      </c>
      <c r="F10116" s="11" t="n">
        <v>1990</v>
      </c>
      <c r="G10116" s="8" t="inlineStr">
        <is>
          <t>Ferrari</t>
        </is>
      </c>
      <c r="H10116" s="8" t="inlineStr">
        <is>
          <t>SF90 Stradale</t>
        </is>
      </c>
      <c r="I10116" s="8" t="inlineStr">
        <is>
          <t>LVXJE4Y5JDUNGDFWY</t>
        </is>
      </c>
      <c r="J10116" s="8" t="inlineStr">
        <is>
          <t>03 - Supercar</t>
        </is>
      </c>
      <c r="K10116" s="12" t="n">
        <v>435000</v>
      </c>
      <c r="L10116" s="8" t="inlineStr">
        <is>
          <t>New Hampshire</t>
        </is>
      </c>
      <c r="M10116" s="13" t="n">
        <v>9816.23</v>
      </c>
      <c r="N10116" s="13" t="n">
        <v>7470.15</v>
      </c>
      <c r="O10116" s="8" t="n"/>
    </row>
    <row r="10117">
      <c r="A10117" s="8" t="inlineStr">
        <is>
          <t>CANON-202607-010103</t>
        </is>
      </c>
      <c r="B10117" s="9" t="inlineStr">
        <is>
          <t>2026-07</t>
        </is>
      </c>
      <c r="C10117" s="10" t="n">
        <v>46222</v>
      </c>
      <c r="D10117" s="9" t="inlineStr">
        <is>
          <t>Bound</t>
        </is>
      </c>
      <c r="E10117" s="8" t="inlineStr">
        <is>
          <t>Ingrid Underwood</t>
        </is>
      </c>
      <c r="F10117" s="11" t="n">
        <v>1964</v>
      </c>
      <c r="G10117" s="8" t="inlineStr">
        <is>
          <t>Mercedes-Benz</t>
        </is>
      </c>
      <c r="H10117" s="8" t="inlineStr">
        <is>
          <t>280SL Pagoda</t>
        </is>
      </c>
      <c r="I10117" s="8" t="inlineStr">
        <is>
          <t>G98TRHHARVRV76W1J</t>
        </is>
      </c>
      <c r="J10117" s="8" t="inlineStr">
        <is>
          <t>07 - Post-War Classic (1946-1972)</t>
        </is>
      </c>
      <c r="K10117" s="12" t="n">
        <v>1080000</v>
      </c>
      <c r="L10117" s="8" t="inlineStr">
        <is>
          <t>Kentucky</t>
        </is>
      </c>
      <c r="M10117" s="13" t="n">
        <v>10376.15</v>
      </c>
      <c r="N10117" s="13" t="n">
        <v>7896.25</v>
      </c>
      <c r="O10117" s="8" t="n"/>
    </row>
    <row r="10118">
      <c r="A10118" s="8" t="inlineStr">
        <is>
          <t>CANON-202607-010104</t>
        </is>
      </c>
      <c r="B10118" s="9" t="inlineStr">
        <is>
          <t>2026-07</t>
        </is>
      </c>
      <c r="C10118" s="10" t="n">
        <v>46204</v>
      </c>
      <c r="D10118" s="9" t="inlineStr">
        <is>
          <t>Bound</t>
        </is>
      </c>
      <c r="E10118" s="8" t="inlineStr">
        <is>
          <t>Marisol Delacroix</t>
        </is>
      </c>
      <c r="F10118" s="11" t="n">
        <v>1966</v>
      </c>
      <c r="G10118" s="8" t="inlineStr">
        <is>
          <t>Porsche</t>
        </is>
      </c>
      <c r="H10118" s="8" t="inlineStr">
        <is>
          <t>911 Turbo S</t>
        </is>
      </c>
      <c r="I10118" s="8" t="inlineStr">
        <is>
          <t>DFSY3VEZ5YVJXSPUY</t>
        </is>
      </c>
      <c r="J10118" s="8" t="inlineStr">
        <is>
          <t>02 - Sports / GT</t>
        </is>
      </c>
      <c r="K10118" s="12" t="n">
        <v>435000</v>
      </c>
      <c r="L10118" s="8" t="inlineStr">
        <is>
          <t>Oklahoma</t>
        </is>
      </c>
      <c r="M10118" s="13" t="n">
        <v>7756.13</v>
      </c>
      <c r="N10118" s="13" t="n">
        <v>5902.41</v>
      </c>
      <c r="O10118" s="8" t="n"/>
    </row>
    <row r="10119">
      <c r="A10119" s="8" t="inlineStr">
        <is>
          <t>CANON-202607-010106</t>
        </is>
      </c>
      <c r="B10119" s="9" t="inlineStr">
        <is>
          <t>2026-07</t>
        </is>
      </c>
      <c r="C10119" s="10" t="n">
        <v>46212</v>
      </c>
      <c r="D10119" s="9" t="inlineStr">
        <is>
          <t>Bound</t>
        </is>
      </c>
      <c r="E10119" s="8" t="inlineStr">
        <is>
          <t>Delphine Larsson</t>
        </is>
      </c>
      <c r="F10119" s="11" t="n">
        <v>1992</v>
      </c>
      <c r="G10119" s="8" t="inlineStr">
        <is>
          <t>Porsche</t>
        </is>
      </c>
      <c r="H10119" s="8" t="inlineStr">
        <is>
          <t>911 Turbo S</t>
        </is>
      </c>
      <c r="I10119" s="8" t="inlineStr">
        <is>
          <t>EE7PL7UGA5LA5J8A7</t>
        </is>
      </c>
      <c r="J10119" s="8" t="inlineStr">
        <is>
          <t>02 - Sports / GT</t>
        </is>
      </c>
      <c r="K10119" s="12" t="n">
        <v>410000</v>
      </c>
      <c r="L10119" s="8" t="inlineStr">
        <is>
          <t>California</t>
        </is>
      </c>
      <c r="M10119" s="13" t="n">
        <v>7832.55</v>
      </c>
      <c r="N10119" s="13" t="n">
        <v>5960.57</v>
      </c>
      <c r="O10119" s="8" t="n"/>
    </row>
    <row r="10120">
      <c r="A10120" s="8" t="inlineStr">
        <is>
          <t>CANON-202607-010108</t>
        </is>
      </c>
      <c r="B10120" s="9" t="inlineStr">
        <is>
          <t>2026-07</t>
        </is>
      </c>
      <c r="C10120" s="10" t="n">
        <v>46230</v>
      </c>
      <c r="D10120" s="9" t="inlineStr">
        <is>
          <t>Bound</t>
        </is>
      </c>
      <c r="E10120" s="8" t="inlineStr">
        <is>
          <t>Fitzgerald Whitlock</t>
        </is>
      </c>
      <c r="F10120" s="11" t="n">
        <v>1995</v>
      </c>
      <c r="G10120" s="8" t="inlineStr">
        <is>
          <t>Ferrari</t>
        </is>
      </c>
      <c r="H10120" s="8" t="inlineStr">
        <is>
          <t>296 GTB</t>
        </is>
      </c>
      <c r="I10120" s="8" t="inlineStr">
        <is>
          <t>S0CRWEN3X1YXJ4LFN</t>
        </is>
      </c>
      <c r="J10120" s="8" t="inlineStr">
        <is>
          <t>03 - Supercar</t>
        </is>
      </c>
      <c r="K10120" s="12" t="n">
        <v>485000</v>
      </c>
      <c r="L10120" s="8" t="inlineStr">
        <is>
          <t>Illinois</t>
        </is>
      </c>
      <c r="M10120" s="13" t="n">
        <v>14312.08</v>
      </c>
      <c r="N10120" s="13" t="n">
        <v>10891.49</v>
      </c>
      <c r="O10120" s="8" t="n"/>
    </row>
    <row r="10121">
      <c r="A10121" s="8" t="inlineStr">
        <is>
          <t>CANON-202607-010109</t>
        </is>
      </c>
      <c r="B10121" s="9" t="inlineStr">
        <is>
          <t>2026-07</t>
        </is>
      </c>
      <c r="C10121" s="10" t="n">
        <v>46207</v>
      </c>
      <c r="D10121" s="9" t="inlineStr">
        <is>
          <t>Bound</t>
        </is>
      </c>
      <c r="E10121" s="8" t="inlineStr">
        <is>
          <t>Anouk Kingsford</t>
        </is>
      </c>
      <c r="F10121" s="11" t="n">
        <v>1985</v>
      </c>
      <c r="G10121" s="8" t="inlineStr">
        <is>
          <t>Porsche</t>
        </is>
      </c>
      <c r="H10121" s="8" t="inlineStr">
        <is>
          <t>911 Turbo S</t>
        </is>
      </c>
      <c r="I10121" s="8" t="inlineStr">
        <is>
          <t>WPCPWJ7W4SUDLBXH7</t>
        </is>
      </c>
      <c r="J10121" s="8" t="inlineStr">
        <is>
          <t>02 - Sports / GT</t>
        </is>
      </c>
      <c r="K10121" s="12" t="n">
        <v>230000</v>
      </c>
      <c r="L10121" s="8" t="inlineStr">
        <is>
          <t>Colorado</t>
        </is>
      </c>
      <c r="M10121" s="13" t="n">
        <v>4391.7</v>
      </c>
      <c r="N10121" s="13" t="n">
        <v>3342.08</v>
      </c>
      <c r="O10121" s="8" t="n"/>
    </row>
    <row r="10122">
      <c r="A10122" s="8" t="inlineStr">
        <is>
          <t>CANON-202607-010110</t>
        </is>
      </c>
      <c r="B10122" s="9" t="inlineStr">
        <is>
          <t>2026-07</t>
        </is>
      </c>
      <c r="C10122" s="10" t="n">
        <v>46218</v>
      </c>
      <c r="D10122" s="9" t="inlineStr">
        <is>
          <t>Bound</t>
        </is>
      </c>
      <c r="E10122" s="8" t="inlineStr">
        <is>
          <t>Cassius Farkas</t>
        </is>
      </c>
      <c r="F10122" s="11" t="n">
        <v>1980</v>
      </c>
      <c r="G10122" s="8" t="inlineStr">
        <is>
          <t>Mercedes-Benz</t>
        </is>
      </c>
      <c r="H10122" s="8" t="inlineStr">
        <is>
          <t>280SL Pagoda</t>
        </is>
      </c>
      <c r="I10122" s="8" t="inlineStr">
        <is>
          <t>9LBBD63N25HKAVUSG</t>
        </is>
      </c>
      <c r="J10122" s="8" t="inlineStr">
        <is>
          <t>07 - Post-War Classic (1946-1972)</t>
        </is>
      </c>
      <c r="K10122" s="12" t="n">
        <v>540000</v>
      </c>
      <c r="L10122" s="8" t="inlineStr">
        <is>
          <t>Utah</t>
        </is>
      </c>
      <c r="M10122" s="13" t="n">
        <v>5914.53</v>
      </c>
      <c r="N10122" s="13" t="n">
        <v>4500.96</v>
      </c>
      <c r="O10122" s="8" t="n"/>
    </row>
    <row r="10123">
      <c r="A10123" s="8" t="inlineStr">
        <is>
          <t>CANON-202607-010114</t>
        </is>
      </c>
      <c r="B10123" s="9" t="inlineStr">
        <is>
          <t>2026-07</t>
        </is>
      </c>
      <c r="C10123" s="10" t="n">
        <v>46221</v>
      </c>
      <c r="D10123" s="9" t="inlineStr">
        <is>
          <t>Bound</t>
        </is>
      </c>
      <c r="E10123" s="8" t="inlineStr">
        <is>
          <t>Wilhelmina Whitlock</t>
        </is>
      </c>
      <c r="F10123" s="11" t="n">
        <v>2011</v>
      </c>
      <c r="G10123" s="8" t="inlineStr">
        <is>
          <t>Icon</t>
        </is>
      </c>
      <c r="H10123" s="8" t="inlineStr">
        <is>
          <t>Derelict</t>
        </is>
      </c>
      <c r="I10123" s="8" t="inlineStr">
        <is>
          <t>M0YCE0G2DDF749TH9</t>
        </is>
      </c>
      <c r="J10123" s="8" t="inlineStr">
        <is>
          <t>11 - Restomod / Coachbuilt / Bespoke</t>
        </is>
      </c>
      <c r="K10123" s="12" t="n">
        <v>640000</v>
      </c>
      <c r="L10123" s="8" t="inlineStr">
        <is>
          <t>Indiana</t>
        </is>
      </c>
      <c r="M10123" s="13" t="n">
        <v>11585.21</v>
      </c>
      <c r="N10123" s="13" t="n">
        <v>8816.34</v>
      </c>
      <c r="O10123" s="8" t="n"/>
    </row>
    <row r="10124">
      <c r="A10124" s="8" t="inlineStr">
        <is>
          <t>CANON-202607-010116</t>
        </is>
      </c>
      <c r="B10124" s="9" t="inlineStr">
        <is>
          <t>2026-07</t>
        </is>
      </c>
      <c r="C10124" s="10" t="n">
        <v>46223</v>
      </c>
      <c r="D10124" s="9" t="inlineStr">
        <is>
          <t>Bound</t>
        </is>
      </c>
      <c r="E10124" s="8" t="inlineStr">
        <is>
          <t>Sunniva Kingsford</t>
        </is>
      </c>
      <c r="F10124" s="11" t="n">
        <v>2012</v>
      </c>
      <c r="G10124" s="8" t="inlineStr">
        <is>
          <t>Mercedes-Benz</t>
        </is>
      </c>
      <c r="H10124" s="8" t="inlineStr">
        <is>
          <t>280SL Pagoda</t>
        </is>
      </c>
      <c r="I10124" s="8" t="inlineStr">
        <is>
          <t>LB2K1606HY0W124XC</t>
        </is>
      </c>
      <c r="J10124" s="8" t="inlineStr">
        <is>
          <t>07 - Post-War Classic (1946-1972)</t>
        </is>
      </c>
      <c r="K10124" s="12" t="n">
        <v>1950000</v>
      </c>
      <c r="L10124" s="8" t="inlineStr">
        <is>
          <t>Utah</t>
        </is>
      </c>
      <c r="M10124" s="13" t="n">
        <v>18874.53</v>
      </c>
      <c r="N10124" s="13" t="n">
        <v>14363.52</v>
      </c>
      <c r="O10124" s="8" t="n"/>
    </row>
    <row r="10125">
      <c r="A10125" s="8" t="inlineStr">
        <is>
          <t>CANON-202607-010117</t>
        </is>
      </c>
      <c r="B10125" s="9" t="inlineStr">
        <is>
          <t>2026-07</t>
        </is>
      </c>
      <c r="C10125" s="10" t="n">
        <v>46219</v>
      </c>
      <c r="D10125" s="9" t="inlineStr">
        <is>
          <t>Bound</t>
        </is>
      </c>
      <c r="E10125" s="8" t="inlineStr">
        <is>
          <t>Anouk Kingsford</t>
        </is>
      </c>
      <c r="F10125" s="11" t="n">
        <v>2005</v>
      </c>
      <c r="G10125" s="8" t="inlineStr">
        <is>
          <t>Ringbrothers</t>
        </is>
      </c>
      <c r="H10125" s="8" t="inlineStr">
        <is>
          <t>Mustang</t>
        </is>
      </c>
      <c r="I10125" s="8" t="inlineStr">
        <is>
          <t>0E978T29WW5AGX6MU</t>
        </is>
      </c>
      <c r="J10125" s="8" t="inlineStr">
        <is>
          <t>11 - Restomod / Coachbuilt / Bespoke</t>
        </is>
      </c>
      <c r="K10125" s="12" t="n">
        <v>1010000</v>
      </c>
      <c r="L10125" s="8" t="inlineStr">
        <is>
          <t>Vermont</t>
        </is>
      </c>
      <c r="M10125" s="13" t="n">
        <v>15809.36</v>
      </c>
      <c r="N10125" s="13" t="n">
        <v>12030.92</v>
      </c>
      <c r="O10125" s="8" t="n"/>
    </row>
    <row r="10126">
      <c r="A10126" s="8" t="inlineStr">
        <is>
          <t>CANON-202607-010118</t>
        </is>
      </c>
      <c r="B10126" s="9" t="inlineStr">
        <is>
          <t>2026-07</t>
        </is>
      </c>
      <c r="C10126" s="10" t="n">
        <v>46207</v>
      </c>
      <c r="D10126" s="9" t="inlineStr">
        <is>
          <t>Bound</t>
        </is>
      </c>
      <c r="E10126" s="8" t="inlineStr">
        <is>
          <t>Fitzgerald Castellanos</t>
        </is>
      </c>
      <c r="F10126" s="11" t="n">
        <v>1988</v>
      </c>
      <c r="G10126" s="8" t="inlineStr">
        <is>
          <t>Maserati</t>
        </is>
      </c>
      <c r="H10126" s="8" t="inlineStr">
        <is>
          <t>GranTurismo</t>
        </is>
      </c>
      <c r="I10126" s="8" t="inlineStr">
        <is>
          <t>8HZFG57NYNN95EX33</t>
        </is>
      </c>
      <c r="J10126" s="8" t="inlineStr">
        <is>
          <t>02 - Sports / GT</t>
        </is>
      </c>
      <c r="K10126" s="12" t="n">
        <v>385000</v>
      </c>
      <c r="L10126" s="8" t="inlineStr">
        <is>
          <t>Ohio</t>
        </is>
      </c>
      <c r="M10126" s="13" t="n">
        <v>7572.88</v>
      </c>
      <c r="N10126" s="13" t="n">
        <v>5762.96</v>
      </c>
      <c r="O10126" s="8" t="n"/>
    </row>
    <row r="10127">
      <c r="A10127" s="8" t="inlineStr">
        <is>
          <t>CANON-202607-010119</t>
        </is>
      </c>
      <c r="B10127" s="9" t="inlineStr">
        <is>
          <t>2026-07</t>
        </is>
      </c>
      <c r="C10127" s="10" t="n">
        <v>46211</v>
      </c>
      <c r="D10127" s="9" t="inlineStr">
        <is>
          <t>Bound</t>
        </is>
      </c>
      <c r="E10127" s="8" t="inlineStr">
        <is>
          <t>Ingrid Underwood</t>
        </is>
      </c>
      <c r="F10127" s="11" t="n">
        <v>2012</v>
      </c>
      <c r="G10127" s="8" t="inlineStr">
        <is>
          <t>Lamborghini</t>
        </is>
      </c>
      <c r="H10127" s="8" t="inlineStr">
        <is>
          <t>Huracan EVO</t>
        </is>
      </c>
      <c r="I10127" s="8" t="inlineStr">
        <is>
          <t>YVBHT3FGSNB6Y8U9A</t>
        </is>
      </c>
      <c r="J10127" s="8" t="inlineStr">
        <is>
          <t>03 - Supercar</t>
        </is>
      </c>
      <c r="K10127" s="12" t="n">
        <v>1005000</v>
      </c>
      <c r="L10127" s="8" t="inlineStr">
        <is>
          <t>New Jersey</t>
        </is>
      </c>
      <c r="M10127" s="13" t="n">
        <v>13804.53</v>
      </c>
      <c r="N10127" s="13" t="n">
        <v>10505.25</v>
      </c>
      <c r="O10127" s="8" t="n"/>
    </row>
    <row r="10128">
      <c r="A10128" s="8" t="inlineStr">
        <is>
          <t>CANON-202607-010120</t>
        </is>
      </c>
      <c r="B10128" s="9" t="inlineStr">
        <is>
          <t>2026-07</t>
        </is>
      </c>
      <c r="C10128" s="10" t="n">
        <v>46215</v>
      </c>
      <c r="D10128" s="9" t="inlineStr">
        <is>
          <t>Bound</t>
        </is>
      </c>
      <c r="E10128" s="8" t="inlineStr">
        <is>
          <t>Emiliano Fairweather</t>
        </is>
      </c>
      <c r="F10128" s="11" t="n">
        <v>2010</v>
      </c>
      <c r="G10128" s="8" t="inlineStr">
        <is>
          <t>Icon</t>
        </is>
      </c>
      <c r="H10128" s="8" t="inlineStr">
        <is>
          <t>Derelict</t>
        </is>
      </c>
      <c r="I10128" s="8" t="inlineStr">
        <is>
          <t>44KCHDJN7SJW67N8Y</t>
        </is>
      </c>
      <c r="J10128" s="8" t="inlineStr">
        <is>
          <t>11 - Restomod / Coachbuilt / Bespoke</t>
        </is>
      </c>
      <c r="K10128" s="12" t="n">
        <v>1700000</v>
      </c>
      <c r="L10128" s="8" t="inlineStr">
        <is>
          <t>Washington</t>
        </is>
      </c>
      <c r="M10128" s="13" t="n">
        <v>20938.87</v>
      </c>
      <c r="N10128" s="13" t="n">
        <v>15934.48</v>
      </c>
      <c r="O10128" s="8" t="n"/>
    </row>
    <row r="10129">
      <c r="A10129" s="8" t="inlineStr">
        <is>
          <t>CANON-202607-010121</t>
        </is>
      </c>
      <c r="B10129" s="9" t="inlineStr">
        <is>
          <t>2026-07</t>
        </is>
      </c>
      <c r="C10129" s="10" t="n">
        <v>46220</v>
      </c>
      <c r="D10129" s="9" t="inlineStr">
        <is>
          <t>Bound</t>
        </is>
      </c>
      <c r="E10129" s="8" t="inlineStr">
        <is>
          <t>Fenwick Kingsford</t>
        </is>
      </c>
      <c r="F10129" s="11" t="n">
        <v>2023</v>
      </c>
      <c r="G10129" s="8" t="inlineStr">
        <is>
          <t>Aston Martin</t>
        </is>
      </c>
      <c r="H10129" s="8" t="inlineStr">
        <is>
          <t>DB12</t>
        </is>
      </c>
      <c r="I10129" s="8" t="inlineStr">
        <is>
          <t>5EBFPCBFAZUHB7FKN</t>
        </is>
      </c>
      <c r="J10129" s="8" t="inlineStr">
        <is>
          <t>02 - Sports / GT</t>
        </is>
      </c>
      <c r="K10129" s="12" t="n">
        <v>1150000</v>
      </c>
      <c r="L10129" s="8" t="inlineStr">
        <is>
          <t>Hawaii</t>
        </is>
      </c>
      <c r="M10129" s="13" t="n">
        <v>15514.15</v>
      </c>
      <c r="N10129" s="13" t="n">
        <v>11806.27</v>
      </c>
      <c r="O10129" s="8" t="n"/>
    </row>
    <row r="10130">
      <c r="A10130" s="8" t="inlineStr">
        <is>
          <t>CANON-202607-010122</t>
        </is>
      </c>
      <c r="B10130" s="9" t="inlineStr">
        <is>
          <t>2026-07</t>
        </is>
      </c>
      <c r="C10130" s="10" t="n">
        <v>46214</v>
      </c>
      <c r="D10130" s="9" t="inlineStr">
        <is>
          <t>Bound</t>
        </is>
      </c>
      <c r="E10130" s="8" t="inlineStr">
        <is>
          <t>Marisol Pennington</t>
        </is>
      </c>
      <c r="F10130" s="11" t="n">
        <v>1980</v>
      </c>
      <c r="G10130" s="8" t="inlineStr">
        <is>
          <t>Lamborghini</t>
        </is>
      </c>
      <c r="H10130" s="8" t="inlineStr">
        <is>
          <t>Huracan EVO</t>
        </is>
      </c>
      <c r="I10130" s="8" t="inlineStr">
        <is>
          <t>GCL061J915S0ZLV3R</t>
        </is>
      </c>
      <c r="J10130" s="8" t="inlineStr">
        <is>
          <t>03 - Supercar</t>
        </is>
      </c>
      <c r="K10130" s="12" t="n">
        <v>1950000</v>
      </c>
      <c r="L10130" s="8" t="inlineStr">
        <is>
          <t>Massachusetts</t>
        </is>
      </c>
      <c r="M10130" s="13" t="n">
        <v>36792.45</v>
      </c>
      <c r="N10130" s="13" t="n">
        <v>27999.05</v>
      </c>
      <c r="O10130" s="8" t="n"/>
    </row>
    <row r="10131">
      <c r="A10131" s="8" t="inlineStr">
        <is>
          <t>CANON-202607-010123</t>
        </is>
      </c>
      <c r="B10131" s="9" t="inlineStr">
        <is>
          <t>2026-07</t>
        </is>
      </c>
      <c r="C10131" s="10" t="n">
        <v>46224</v>
      </c>
      <c r="D10131" s="9" t="inlineStr">
        <is>
          <t>Bound</t>
        </is>
      </c>
      <c r="E10131" s="8" t="inlineStr">
        <is>
          <t>Noor Delacroix</t>
        </is>
      </c>
      <c r="F10131" s="11" t="n">
        <v>1970</v>
      </c>
      <c r="G10131" s="8" t="inlineStr">
        <is>
          <t>Mercedes-Benz</t>
        </is>
      </c>
      <c r="H10131" s="8" t="inlineStr">
        <is>
          <t>280SL Pagoda</t>
        </is>
      </c>
      <c r="I10131" s="8" t="inlineStr">
        <is>
          <t>6AEU523F0GEB5EBSD</t>
        </is>
      </c>
      <c r="J10131" s="8" t="inlineStr">
        <is>
          <t>07 - Post-War Classic (1946-1972)</t>
        </is>
      </c>
      <c r="K10131" s="12" t="n">
        <v>1200000</v>
      </c>
      <c r="L10131" s="8" t="inlineStr">
        <is>
          <t>Florida</t>
        </is>
      </c>
      <c r="M10131" s="13" t="n">
        <v>12217.36</v>
      </c>
      <c r="N10131" s="13" t="n">
        <v>9297.41</v>
      </c>
      <c r="O10131" s="8" t="n"/>
    </row>
    <row r="10132">
      <c r="A10132" s="8" t="inlineStr">
        <is>
          <t>CANON-202607-010124</t>
        </is>
      </c>
      <c r="B10132" s="9" t="inlineStr">
        <is>
          <t>2026-07</t>
        </is>
      </c>
      <c r="C10132" s="10" t="n">
        <v>46231</v>
      </c>
      <c r="D10132" s="9" t="inlineStr">
        <is>
          <t>Bound</t>
        </is>
      </c>
      <c r="E10132" s="8" t="inlineStr">
        <is>
          <t>Desmond Blackwood</t>
        </is>
      </c>
      <c r="F10132" s="11" t="n">
        <v>1979</v>
      </c>
      <c r="G10132" s="8" t="inlineStr">
        <is>
          <t>Aston Martin</t>
        </is>
      </c>
      <c r="H10132" s="8" t="inlineStr">
        <is>
          <t>DB12</t>
        </is>
      </c>
      <c r="I10132" s="8" t="inlineStr">
        <is>
          <t>D1HLWH68UYSME1YS8</t>
        </is>
      </c>
      <c r="J10132" s="8" t="inlineStr">
        <is>
          <t>02 - Sports / GT</t>
        </is>
      </c>
      <c r="K10132" s="12" t="n">
        <v>425000</v>
      </c>
      <c r="L10132" s="8" t="inlineStr">
        <is>
          <t>Pennsylvania</t>
        </is>
      </c>
      <c r="M10132" s="13" t="n">
        <v>6014.15</v>
      </c>
      <c r="N10132" s="13" t="n">
        <v>4576.77</v>
      </c>
      <c r="O10132" s="8" t="n"/>
    </row>
    <row r="10133">
      <c r="A10133" s="8" t="inlineStr">
        <is>
          <t>CANON-202607-010125</t>
        </is>
      </c>
      <c r="B10133" s="9" t="inlineStr">
        <is>
          <t>2026-07</t>
        </is>
      </c>
      <c r="C10133" s="10" t="n">
        <v>46221</v>
      </c>
      <c r="D10133" s="9" t="inlineStr">
        <is>
          <t>Bound</t>
        </is>
      </c>
      <c r="E10133" s="8" t="inlineStr">
        <is>
          <t>Ottilie Ashcombe</t>
        </is>
      </c>
      <c r="F10133" s="11" t="n">
        <v>2011</v>
      </c>
      <c r="G10133" s="8" t="inlineStr">
        <is>
          <t>Aston Martin</t>
        </is>
      </c>
      <c r="H10133" s="8" t="inlineStr">
        <is>
          <t>DB12</t>
        </is>
      </c>
      <c r="I10133" s="8" t="inlineStr">
        <is>
          <t>54LNY4VM8PU8V4EY2</t>
        </is>
      </c>
      <c r="J10133" s="8" t="inlineStr">
        <is>
          <t>02 - Sports / GT</t>
        </is>
      </c>
      <c r="K10133" s="12" t="n">
        <v>235000</v>
      </c>
      <c r="L10133" s="8" t="inlineStr">
        <is>
          <t>Wisconsin</t>
        </is>
      </c>
      <c r="M10133" s="13" t="n">
        <v>4895.09</v>
      </c>
      <c r="N10133" s="13" t="n">
        <v>3725.16</v>
      </c>
      <c r="O10133" s="8" t="n"/>
    </row>
    <row r="10134">
      <c r="A10134" s="8" t="inlineStr">
        <is>
          <t>CANON-202607-010127</t>
        </is>
      </c>
      <c r="B10134" s="9" t="inlineStr">
        <is>
          <t>2026-07</t>
        </is>
      </c>
      <c r="C10134" s="10" t="n">
        <v>46231</v>
      </c>
      <c r="D10134" s="9" t="inlineStr">
        <is>
          <t>Bound</t>
        </is>
      </c>
      <c r="E10134" s="8" t="inlineStr">
        <is>
          <t>Beatrix Nakashima</t>
        </is>
      </c>
      <c r="F10134" s="11" t="n">
        <v>2007</v>
      </c>
      <c r="G10134" s="8" t="inlineStr">
        <is>
          <t>BMW</t>
        </is>
      </c>
      <c r="H10134" s="8" t="inlineStr">
        <is>
          <t>M8 Competition</t>
        </is>
      </c>
      <c r="I10134" s="8" t="inlineStr">
        <is>
          <t>AFWJ03AEDDUGL3NH6</t>
        </is>
      </c>
      <c r="J10134" s="8" t="inlineStr">
        <is>
          <t>02 - Sports / GT</t>
        </is>
      </c>
      <c r="K10134" s="12" t="n">
        <v>280000</v>
      </c>
      <c r="L10134" s="8" t="inlineStr">
        <is>
          <t>Texas</t>
        </is>
      </c>
      <c r="M10134" s="13" t="n">
        <v>4556.6</v>
      </c>
      <c r="N10134" s="13" t="n">
        <v>3467.57</v>
      </c>
      <c r="O10134" s="8" t="n"/>
    </row>
    <row r="10135">
      <c r="A10135" s="8" t="inlineStr">
        <is>
          <t>CANON-202607-010128</t>
        </is>
      </c>
      <c r="B10135" s="9" t="inlineStr">
        <is>
          <t>2026-07</t>
        </is>
      </c>
      <c r="C10135" s="10" t="n">
        <v>46206</v>
      </c>
      <c r="D10135" s="9" t="inlineStr">
        <is>
          <t>Bound</t>
        </is>
      </c>
      <c r="E10135" s="8" t="inlineStr">
        <is>
          <t>Mireille Harrington</t>
        </is>
      </c>
      <c r="F10135" s="11" t="n">
        <v>2005</v>
      </c>
      <c r="G10135" s="8" t="inlineStr">
        <is>
          <t>BMW</t>
        </is>
      </c>
      <c r="H10135" s="8" t="inlineStr">
        <is>
          <t>M8 Competition</t>
        </is>
      </c>
      <c r="I10135" s="8" t="inlineStr">
        <is>
          <t>RBURJ447MZF7NLXH6</t>
        </is>
      </c>
      <c r="J10135" s="8" t="inlineStr">
        <is>
          <t>02 - Sports / GT</t>
        </is>
      </c>
      <c r="K10135" s="12" t="n">
        <v>545000</v>
      </c>
      <c r="L10135" s="8" t="inlineStr">
        <is>
          <t>New Hampshire</t>
        </is>
      </c>
      <c r="M10135" s="13" t="n">
        <v>6951.32</v>
      </c>
      <c r="N10135" s="13" t="n">
        <v>5289.95</v>
      </c>
      <c r="O10135" s="8" t="n"/>
    </row>
    <row r="10136">
      <c r="A10136" s="8" t="inlineStr">
        <is>
          <t>CANON-202607-010129</t>
        </is>
      </c>
      <c r="B10136" s="9" t="inlineStr">
        <is>
          <t>2026-07</t>
        </is>
      </c>
      <c r="C10136" s="10" t="n">
        <v>46229</v>
      </c>
      <c r="D10136" s="9" t="inlineStr">
        <is>
          <t>Bound</t>
        </is>
      </c>
      <c r="E10136" s="8" t="inlineStr">
        <is>
          <t>Emiliano Whitlock</t>
        </is>
      </c>
      <c r="F10136" s="11" t="n">
        <v>2007</v>
      </c>
      <c r="G10136" s="8" t="inlineStr">
        <is>
          <t>Lamborghini</t>
        </is>
      </c>
      <c r="H10136" s="8" t="inlineStr">
        <is>
          <t>Huracan EVO</t>
        </is>
      </c>
      <c r="I10136" s="8" t="inlineStr">
        <is>
          <t>JPBGWXK8WC269GLV6</t>
        </is>
      </c>
      <c r="J10136" s="8" t="inlineStr">
        <is>
          <t>03 - Supercar</t>
        </is>
      </c>
      <c r="K10136" s="12" t="n">
        <v>570000</v>
      </c>
      <c r="L10136" s="8" t="inlineStr">
        <is>
          <t>North Dakota</t>
        </is>
      </c>
      <c r="M10136" s="13" t="n">
        <v>10421.32</v>
      </c>
      <c r="N10136" s="13" t="n">
        <v>7930.62</v>
      </c>
      <c r="O10136" s="8" t="n"/>
    </row>
    <row r="10137">
      <c r="A10137" s="8" t="inlineStr">
        <is>
          <t>CANON-202607-010130</t>
        </is>
      </c>
      <c r="B10137" s="9" t="inlineStr">
        <is>
          <t>2026-07</t>
        </is>
      </c>
      <c r="C10137" s="10" t="n">
        <v>46234</v>
      </c>
      <c r="D10137" s="9" t="inlineStr">
        <is>
          <t>Bound</t>
        </is>
      </c>
      <c r="E10137" s="8" t="inlineStr">
        <is>
          <t>Fitzgerald Kingsford</t>
        </is>
      </c>
      <c r="F10137" s="11" t="n">
        <v>1961</v>
      </c>
      <c r="G10137" s="8" t="inlineStr">
        <is>
          <t>Mercedes-Benz</t>
        </is>
      </c>
      <c r="H10137" s="8" t="inlineStr">
        <is>
          <t>AMG GT</t>
        </is>
      </c>
      <c r="I10137" s="8" t="inlineStr">
        <is>
          <t>XHHF6XCKHNRLE0WH4</t>
        </is>
      </c>
      <c r="J10137" s="8" t="inlineStr">
        <is>
          <t>02 - Sports / GT</t>
        </is>
      </c>
      <c r="K10137" s="12" t="n">
        <v>640000</v>
      </c>
      <c r="L10137" s="8" t="inlineStr">
        <is>
          <t>New Jersey</t>
        </is>
      </c>
      <c r="M10137" s="13" t="n">
        <v>7142.64</v>
      </c>
      <c r="N10137" s="13" t="n">
        <v>5435.55</v>
      </c>
      <c r="O10137" s="8" t="n"/>
    </row>
    <row r="10138">
      <c r="A10138" s="8" t="inlineStr">
        <is>
          <t>CANON-202607-010132</t>
        </is>
      </c>
      <c r="B10138" s="9" t="inlineStr">
        <is>
          <t>2026-07</t>
        </is>
      </c>
      <c r="C10138" s="10" t="n">
        <v>46234</v>
      </c>
      <c r="D10138" s="9" t="inlineStr">
        <is>
          <t>Bound</t>
        </is>
      </c>
      <c r="E10138" s="8" t="inlineStr">
        <is>
          <t>Priya Nakashima</t>
        </is>
      </c>
      <c r="F10138" s="11" t="n">
        <v>2018</v>
      </c>
      <c r="G10138" s="8" t="inlineStr">
        <is>
          <t>Porsche</t>
        </is>
      </c>
      <c r="H10138" s="8" t="inlineStr">
        <is>
          <t>911 Turbo S</t>
        </is>
      </c>
      <c r="I10138" s="8" t="inlineStr">
        <is>
          <t>W6RG4ND7B0ZEP4CYL</t>
        </is>
      </c>
      <c r="J10138" s="8" t="inlineStr">
        <is>
          <t>02 - Sports / GT</t>
        </is>
      </c>
      <c r="K10138" s="12" t="n">
        <v>1220000</v>
      </c>
      <c r="L10138" s="8" t="inlineStr">
        <is>
          <t>Iowa</t>
        </is>
      </c>
      <c r="M10138" s="13" t="n">
        <v>13926.42</v>
      </c>
      <c r="N10138" s="13" t="n">
        <v>10598.01</v>
      </c>
      <c r="O10138" s="8" t="n"/>
    </row>
    <row r="10139">
      <c r="A10139" s="8" t="inlineStr">
        <is>
          <t>CANON-202607-010133</t>
        </is>
      </c>
      <c r="B10139" s="9" t="inlineStr">
        <is>
          <t>2026-07</t>
        </is>
      </c>
      <c r="C10139" s="10" t="n">
        <v>46218</v>
      </c>
      <c r="D10139" s="9" t="inlineStr">
        <is>
          <t>Bound</t>
        </is>
      </c>
      <c r="E10139" s="8" t="inlineStr">
        <is>
          <t>Horace Rourke</t>
        </is>
      </c>
      <c r="F10139" s="11" t="n">
        <v>2007</v>
      </c>
      <c r="G10139" s="8" t="inlineStr">
        <is>
          <t>Aston Martin</t>
        </is>
      </c>
      <c r="H10139" s="8" t="inlineStr">
        <is>
          <t>DB12</t>
        </is>
      </c>
      <c r="I10139" s="8" t="inlineStr">
        <is>
          <t>3NFT5ZYTZLVRD6P03</t>
        </is>
      </c>
      <c r="J10139" s="8" t="inlineStr">
        <is>
          <t>02 - Sports / GT</t>
        </is>
      </c>
      <c r="K10139" s="12" t="n">
        <v>865000</v>
      </c>
      <c r="L10139" s="8" t="inlineStr">
        <is>
          <t>California</t>
        </is>
      </c>
      <c r="M10139" s="13" t="n">
        <v>14321.46</v>
      </c>
      <c r="N10139" s="13" t="n">
        <v>10898.63</v>
      </c>
      <c r="O10139" s="8" t="n"/>
    </row>
    <row r="10140">
      <c r="A10140" s="8" t="inlineStr">
        <is>
          <t>CANON-202607-010134</t>
        </is>
      </c>
      <c r="B10140" s="9" t="inlineStr">
        <is>
          <t>2026-07</t>
        </is>
      </c>
      <c r="C10140" s="10" t="n">
        <v>46211</v>
      </c>
      <c r="D10140" s="9" t="inlineStr">
        <is>
          <t>Bound</t>
        </is>
      </c>
      <c r="E10140" s="8" t="inlineStr">
        <is>
          <t>Mireille Fairweather</t>
        </is>
      </c>
      <c r="F10140" s="11" t="n">
        <v>1978</v>
      </c>
      <c r="G10140" s="8" t="inlineStr">
        <is>
          <t>Ferrari</t>
        </is>
      </c>
      <c r="H10140" s="8" t="inlineStr">
        <is>
          <t>275 GTB/4</t>
        </is>
      </c>
      <c r="I10140" s="8" t="inlineStr">
        <is>
          <t>ZB2BWL3RBC9PXDXTD</t>
        </is>
      </c>
      <c r="J10140" s="8" t="inlineStr">
        <is>
          <t>07 - Post-War Classic (1946-1972)</t>
        </is>
      </c>
      <c r="K10140" s="12" t="n">
        <v>1085000</v>
      </c>
      <c r="L10140" s="8" t="inlineStr">
        <is>
          <t>Iowa</t>
        </is>
      </c>
      <c r="M10140" s="13" t="n">
        <v>8557.17</v>
      </c>
      <c r="N10140" s="13" t="n">
        <v>6512.01</v>
      </c>
      <c r="O10140" s="8" t="n"/>
    </row>
    <row r="10141">
      <c r="A10141" s="8" t="inlineStr">
        <is>
          <t>CANON-202607-010136</t>
        </is>
      </c>
      <c r="B10141" s="9" t="inlineStr">
        <is>
          <t>2026-07</t>
        </is>
      </c>
      <c r="C10141" s="10" t="n">
        <v>46224</v>
      </c>
      <c r="D10141" s="9" t="inlineStr">
        <is>
          <t>Bound</t>
        </is>
      </c>
      <c r="E10141" s="8" t="inlineStr">
        <is>
          <t>Thaddeus Castellanos</t>
        </is>
      </c>
      <c r="F10141" s="11" t="n">
        <v>1998</v>
      </c>
      <c r="G10141" s="8" t="inlineStr">
        <is>
          <t>Mercedes-Benz</t>
        </is>
      </c>
      <c r="H10141" s="8" t="inlineStr">
        <is>
          <t>280SL Pagoda</t>
        </is>
      </c>
      <c r="I10141" s="8" t="inlineStr">
        <is>
          <t>S3VXEMZ0DTRJ4GXG4</t>
        </is>
      </c>
      <c r="J10141" s="8" t="inlineStr">
        <is>
          <t>07 - Post-War Classic (1946-1972)</t>
        </is>
      </c>
      <c r="K10141" s="12" t="n">
        <v>280000</v>
      </c>
      <c r="L10141" s="8" t="inlineStr">
        <is>
          <t>Wyoming</t>
        </is>
      </c>
      <c r="M10141" s="13" t="n">
        <v>2713.36</v>
      </c>
      <c r="N10141" s="13" t="n">
        <v>2064.87</v>
      </c>
      <c r="O10141" s="8" t="n"/>
    </row>
    <row r="10142">
      <c r="A10142" s="8" t="inlineStr">
        <is>
          <t>CANON-202607-010137</t>
        </is>
      </c>
      <c r="B10142" s="9" t="inlineStr">
        <is>
          <t>2026-07</t>
        </is>
      </c>
      <c r="C10142" s="10" t="n">
        <v>46219</v>
      </c>
      <c r="D10142" s="9" t="inlineStr">
        <is>
          <t>Bound</t>
        </is>
      </c>
      <c r="E10142" s="8" t="inlineStr">
        <is>
          <t>Fenwick Harrington</t>
        </is>
      </c>
      <c r="F10142" s="11" t="n">
        <v>1998</v>
      </c>
      <c r="G10142" s="8" t="inlineStr">
        <is>
          <t>Bentley</t>
        </is>
      </c>
      <c r="H10142" s="8" t="inlineStr">
        <is>
          <t>Continental GT</t>
        </is>
      </c>
      <c r="I10142" s="8" t="inlineStr">
        <is>
          <t>Z79WD0GBEAFSLUTTL</t>
        </is>
      </c>
      <c r="J10142" s="8" t="inlineStr">
        <is>
          <t>02 - Sports / GT</t>
        </is>
      </c>
      <c r="K10142" s="12" t="n">
        <v>125000</v>
      </c>
      <c r="L10142" s="8" t="inlineStr">
        <is>
          <t>Nevada</t>
        </is>
      </c>
      <c r="M10142" s="13" t="n">
        <v>2538.68</v>
      </c>
      <c r="N10142" s="13" t="n">
        <v>1931.94</v>
      </c>
      <c r="O10142" s="8" t="n"/>
    </row>
    <row r="10143">
      <c r="A10143" s="8" t="inlineStr">
        <is>
          <t>CANON-202607-010139</t>
        </is>
      </c>
      <c r="B10143" s="9" t="inlineStr">
        <is>
          <t>2026-07</t>
        </is>
      </c>
      <c r="C10143" s="10" t="n">
        <v>46222</v>
      </c>
      <c r="D10143" s="9" t="inlineStr">
        <is>
          <t>Bound</t>
        </is>
      </c>
      <c r="E10143" s="8" t="inlineStr">
        <is>
          <t>Desmond Nakashima</t>
        </is>
      </c>
      <c r="F10143" s="11" t="n">
        <v>1984</v>
      </c>
      <c r="G10143" s="8" t="inlineStr">
        <is>
          <t>Aston Martin</t>
        </is>
      </c>
      <c r="H10143" s="8" t="inlineStr">
        <is>
          <t>DB12</t>
        </is>
      </c>
      <c r="I10143" s="8" t="inlineStr">
        <is>
          <t>B3SASAVP4K6NX9W4L</t>
        </is>
      </c>
      <c r="J10143" s="8" t="inlineStr">
        <is>
          <t>02 - Sports / GT</t>
        </is>
      </c>
      <c r="K10143" s="12" t="n">
        <v>640000</v>
      </c>
      <c r="L10143" s="8" t="inlineStr">
        <is>
          <t>Alabama</t>
        </is>
      </c>
      <c r="M10143" s="13" t="n">
        <v>9968.299999999999</v>
      </c>
      <c r="N10143" s="13" t="n">
        <v>7585.88</v>
      </c>
      <c r="O10143" s="8" t="n"/>
    </row>
    <row r="10144">
      <c r="A10144" s="8" t="inlineStr">
        <is>
          <t>CANON-202607-010140</t>
        </is>
      </c>
      <c r="B10144" s="9" t="inlineStr">
        <is>
          <t>2026-07</t>
        </is>
      </c>
      <c r="C10144" s="10" t="n">
        <v>46216</v>
      </c>
      <c r="D10144" s="9" t="inlineStr">
        <is>
          <t>Bound</t>
        </is>
      </c>
      <c r="E10144" s="8" t="inlineStr">
        <is>
          <t>Mireille Chattopadhyay</t>
        </is>
      </c>
      <c r="F10144" s="11" t="n">
        <v>1994</v>
      </c>
      <c r="G10144" s="8" t="inlineStr">
        <is>
          <t>Ferrari</t>
        </is>
      </c>
      <c r="H10144" s="8" t="inlineStr">
        <is>
          <t>SF90 Stradale</t>
        </is>
      </c>
      <c r="I10144" s="8" t="inlineStr">
        <is>
          <t>0706XGR9W18TVZ69M</t>
        </is>
      </c>
      <c r="J10144" s="8" t="inlineStr">
        <is>
          <t>03 - Supercar</t>
        </is>
      </c>
      <c r="K10144" s="12" t="n">
        <v>515000</v>
      </c>
      <c r="L10144" s="8" t="inlineStr">
        <is>
          <t>Massachusetts</t>
        </is>
      </c>
      <c r="M10144" s="13" t="n">
        <v>11538.92</v>
      </c>
      <c r="N10144" s="13" t="n">
        <v>8781.120000000001</v>
      </c>
      <c r="O10144" s="8" t="n"/>
    </row>
    <row r="10145">
      <c r="A10145" s="8" t="inlineStr">
        <is>
          <t>CANON-202607-010141</t>
        </is>
      </c>
      <c r="B10145" s="9" t="inlineStr">
        <is>
          <t>2026-07</t>
        </is>
      </c>
      <c r="C10145" s="10" t="n">
        <v>46205</v>
      </c>
      <c r="D10145" s="9" t="inlineStr">
        <is>
          <t>Bound</t>
        </is>
      </c>
      <c r="E10145" s="8" t="inlineStr">
        <is>
          <t>Beatrix Merriweather</t>
        </is>
      </c>
      <c r="F10145" s="11" t="n">
        <v>1986</v>
      </c>
      <c r="G10145" s="8" t="inlineStr">
        <is>
          <t>Maserati</t>
        </is>
      </c>
      <c r="H10145" s="8" t="inlineStr">
        <is>
          <t>GranTurismo</t>
        </is>
      </c>
      <c r="I10145" s="8" t="inlineStr">
        <is>
          <t>VXF9WC1GRS2EHE4R0</t>
        </is>
      </c>
      <c r="J10145" s="8" t="inlineStr">
        <is>
          <t>02 - Sports / GT</t>
        </is>
      </c>
      <c r="K10145" s="12" t="n">
        <v>940000</v>
      </c>
      <c r="L10145" s="8" t="inlineStr">
        <is>
          <t>Florida</t>
        </is>
      </c>
      <c r="M10145" s="13" t="n">
        <v>16370.19</v>
      </c>
      <c r="N10145" s="13" t="n">
        <v>12457.71</v>
      </c>
      <c r="O10145" s="8" t="n"/>
    </row>
    <row r="10146">
      <c r="A10146" s="8" t="inlineStr">
        <is>
          <t>CANON-202607-010142</t>
        </is>
      </c>
      <c r="B10146" s="9" t="inlineStr">
        <is>
          <t>2026-07</t>
        </is>
      </c>
      <c r="C10146" s="10" t="n">
        <v>46219</v>
      </c>
      <c r="D10146" s="9" t="inlineStr">
        <is>
          <t>Bound</t>
        </is>
      </c>
      <c r="E10146" s="8" t="inlineStr">
        <is>
          <t>Priya Blackwood</t>
        </is>
      </c>
      <c r="F10146" s="11" t="n">
        <v>1971</v>
      </c>
      <c r="G10146" s="8" t="inlineStr">
        <is>
          <t>Bugatti</t>
        </is>
      </c>
      <c r="H10146" s="8" t="inlineStr">
        <is>
          <t>Type 57</t>
        </is>
      </c>
      <c r="I10146" s="8" t="inlineStr">
        <is>
          <t>1S6TSWTLAFTM9ASF2</t>
        </is>
      </c>
      <c r="J10146" s="8" t="inlineStr">
        <is>
          <t>06 - Vintage Pre-War (pre-1946)</t>
        </is>
      </c>
      <c r="K10146" s="12" t="n">
        <v>595000</v>
      </c>
      <c r="L10146" s="8" t="inlineStr">
        <is>
          <t>California</t>
        </is>
      </c>
      <c r="M10146" s="13" t="n">
        <v>5759.15</v>
      </c>
      <c r="N10146" s="13" t="n">
        <v>4382.71</v>
      </c>
      <c r="O10146" s="8" t="n"/>
    </row>
    <row r="10147">
      <c r="A10147" s="8" t="inlineStr">
        <is>
          <t>CANON-202607-010143</t>
        </is>
      </c>
      <c r="B10147" s="9" t="inlineStr">
        <is>
          <t>2026-07</t>
        </is>
      </c>
      <c r="C10147" s="10" t="n">
        <v>46218</v>
      </c>
      <c r="D10147" s="9" t="inlineStr">
        <is>
          <t>Bound</t>
        </is>
      </c>
      <c r="E10147" s="8" t="inlineStr">
        <is>
          <t>Everett Whitlock</t>
        </is>
      </c>
      <c r="F10147" s="11" t="n">
        <v>1958</v>
      </c>
      <c r="G10147" s="8" t="inlineStr">
        <is>
          <t>Ferrari</t>
        </is>
      </c>
      <c r="H10147" s="8" t="inlineStr">
        <is>
          <t>SF90 Stradale</t>
        </is>
      </c>
      <c r="I10147" s="8" t="inlineStr">
        <is>
          <t>A1RLFZ1VRH6258TXA</t>
        </is>
      </c>
      <c r="J10147" s="8" t="inlineStr">
        <is>
          <t>03 - Supercar</t>
        </is>
      </c>
      <c r="K10147" s="12" t="n">
        <v>405000</v>
      </c>
      <c r="L10147" s="8" t="inlineStr">
        <is>
          <t>Indiana</t>
        </is>
      </c>
      <c r="M10147" s="13" t="n">
        <v>10808.92</v>
      </c>
      <c r="N10147" s="13" t="n">
        <v>8225.59</v>
      </c>
      <c r="O10147" s="8" t="n"/>
    </row>
    <row r="10148">
      <c r="A10148" s="8" t="inlineStr">
        <is>
          <t>CANON-202607-010144</t>
        </is>
      </c>
      <c r="B10148" s="9" t="inlineStr">
        <is>
          <t>2026-07</t>
        </is>
      </c>
      <c r="C10148" s="10" t="n">
        <v>46207</v>
      </c>
      <c r="D10148" s="9" t="inlineStr">
        <is>
          <t>Bound</t>
        </is>
      </c>
      <c r="E10148" s="8" t="inlineStr">
        <is>
          <t>Desmond Kingsford</t>
        </is>
      </c>
      <c r="F10148" s="11" t="n">
        <v>2010</v>
      </c>
      <c r="G10148" s="8" t="inlineStr">
        <is>
          <t>Maserati</t>
        </is>
      </c>
      <c r="H10148" s="8" t="inlineStr">
        <is>
          <t>GranTurismo</t>
        </is>
      </c>
      <c r="I10148" s="8" t="inlineStr">
        <is>
          <t>YKRLJZWR8X5W04AJU</t>
        </is>
      </c>
      <c r="J10148" s="8" t="inlineStr">
        <is>
          <t>02 - Sports / GT</t>
        </is>
      </c>
      <c r="K10148" s="12" t="n">
        <v>810000</v>
      </c>
      <c r="L10148" s="8" t="inlineStr">
        <is>
          <t>Wyoming</t>
        </is>
      </c>
      <c r="M10148" s="13" t="n">
        <v>10629.34</v>
      </c>
      <c r="N10148" s="13" t="n">
        <v>8088.93</v>
      </c>
      <c r="O10148" s="8" t="n"/>
    </row>
    <row r="10149">
      <c r="A10149" s="8" t="inlineStr">
        <is>
          <t>CANON-202607-010145</t>
        </is>
      </c>
      <c r="B10149" s="9" t="inlineStr">
        <is>
          <t>2026-07</t>
        </is>
      </c>
      <c r="C10149" s="10" t="n">
        <v>46227</v>
      </c>
      <c r="D10149" s="9" t="inlineStr">
        <is>
          <t>Bound</t>
        </is>
      </c>
      <c r="E10149" s="8" t="inlineStr">
        <is>
          <t>Fenwick Larsson</t>
        </is>
      </c>
      <c r="F10149" s="11" t="n">
        <v>1991</v>
      </c>
      <c r="G10149" s="8" t="inlineStr">
        <is>
          <t>McLaren</t>
        </is>
      </c>
      <c r="H10149" s="8" t="inlineStr">
        <is>
          <t>750S</t>
        </is>
      </c>
      <c r="I10149" s="8" t="inlineStr">
        <is>
          <t>8C2TN3YFCESM9N5N3</t>
        </is>
      </c>
      <c r="J10149" s="8" t="inlineStr">
        <is>
          <t>03 - Supercar</t>
        </is>
      </c>
      <c r="K10149" s="12" t="n">
        <v>1735000</v>
      </c>
      <c r="L10149" s="8" t="inlineStr">
        <is>
          <t>Wisconsin</t>
        </is>
      </c>
      <c r="M10149" s="13" t="n">
        <v>31426.42</v>
      </c>
      <c r="N10149" s="13" t="n">
        <v>23915.51</v>
      </c>
      <c r="O10149" s="8" t="n"/>
    </row>
    <row r="10150">
      <c r="A10150" s="8" t="inlineStr">
        <is>
          <t>CANON-202607-010146</t>
        </is>
      </c>
      <c r="B10150" s="9" t="inlineStr">
        <is>
          <t>2026-07</t>
        </is>
      </c>
      <c r="C10150" s="10" t="n">
        <v>46227</v>
      </c>
      <c r="D10150" s="9" t="inlineStr">
        <is>
          <t>Bound</t>
        </is>
      </c>
      <c r="E10150" s="8" t="inlineStr">
        <is>
          <t>Priya Delacroix</t>
        </is>
      </c>
      <c r="F10150" s="11" t="n">
        <v>2023</v>
      </c>
      <c r="G10150" s="8" t="inlineStr">
        <is>
          <t>Bugatti</t>
        </is>
      </c>
      <c r="H10150" s="8" t="inlineStr">
        <is>
          <t>Type 57</t>
        </is>
      </c>
      <c r="I10150" s="8" t="inlineStr">
        <is>
          <t>W7F2KZDKZH1NT2DHY</t>
        </is>
      </c>
      <c r="J10150" s="8" t="inlineStr">
        <is>
          <t>06 - Vintage Pre-War (pre-1946)</t>
        </is>
      </c>
      <c r="K10150" s="12" t="n">
        <v>615000</v>
      </c>
      <c r="L10150" s="8" t="inlineStr">
        <is>
          <t>Illinois</t>
        </is>
      </c>
      <c r="M10150" s="13" t="n">
        <v>5996.83</v>
      </c>
      <c r="N10150" s="13" t="n">
        <v>4563.59</v>
      </c>
      <c r="O10150" s="8" t="n"/>
    </row>
    <row r="10151">
      <c r="A10151" s="8" t="inlineStr">
        <is>
          <t>CANON-202607-010147</t>
        </is>
      </c>
      <c r="B10151" s="9" t="inlineStr">
        <is>
          <t>2026-07</t>
        </is>
      </c>
      <c r="C10151" s="10" t="n">
        <v>46232</v>
      </c>
      <c r="D10151" s="9" t="inlineStr">
        <is>
          <t>Bound</t>
        </is>
      </c>
      <c r="E10151" s="8" t="inlineStr">
        <is>
          <t>Thaddeus Bellandi</t>
        </is>
      </c>
      <c r="F10151" s="11" t="n">
        <v>1971</v>
      </c>
      <c r="G10151" s="8" t="inlineStr">
        <is>
          <t>Lamborghini</t>
        </is>
      </c>
      <c r="H10151" s="8" t="inlineStr">
        <is>
          <t>Huracan EVO</t>
        </is>
      </c>
      <c r="I10151" s="8" t="inlineStr">
        <is>
          <t>R2ZE7LF5TTPRNVTGC</t>
        </is>
      </c>
      <c r="J10151" s="8" t="inlineStr">
        <is>
          <t>03 - Supercar</t>
        </is>
      </c>
      <c r="K10151" s="12" t="n">
        <v>325000</v>
      </c>
      <c r="L10151" s="8" t="inlineStr">
        <is>
          <t>Maryland</t>
        </is>
      </c>
      <c r="M10151" s="13" t="n">
        <v>6699.29</v>
      </c>
      <c r="N10151" s="13" t="n">
        <v>5098.16</v>
      </c>
      <c r="O10151" s="8" t="n"/>
    </row>
    <row r="10152">
      <c r="A10152" s="8" t="inlineStr">
        <is>
          <t>CANON-202607-010148</t>
        </is>
      </c>
      <c r="B10152" s="9" t="inlineStr">
        <is>
          <t>2026-07</t>
        </is>
      </c>
      <c r="C10152" s="10" t="n">
        <v>46222</v>
      </c>
      <c r="D10152" s="9" t="inlineStr">
        <is>
          <t>Bound</t>
        </is>
      </c>
      <c r="E10152" s="8" t="inlineStr">
        <is>
          <t>Mireille Vasquez</t>
        </is>
      </c>
      <c r="F10152" s="11" t="n">
        <v>1999</v>
      </c>
      <c r="G10152" s="8" t="inlineStr">
        <is>
          <t>Aston Martin</t>
        </is>
      </c>
      <c r="H10152" s="8" t="inlineStr">
        <is>
          <t>DB12</t>
        </is>
      </c>
      <c r="I10152" s="8" t="inlineStr">
        <is>
          <t>D2H95YA94KHXB7H1H</t>
        </is>
      </c>
      <c r="J10152" s="8" t="inlineStr">
        <is>
          <t>02 - Sports / GT</t>
        </is>
      </c>
      <c r="K10152" s="12" t="n">
        <v>410000</v>
      </c>
      <c r="L10152" s="8" t="inlineStr">
        <is>
          <t>Mississippi</t>
        </is>
      </c>
      <c r="M10152" s="13" t="n">
        <v>6904.25</v>
      </c>
      <c r="N10152" s="13" t="n">
        <v>5254.13</v>
      </c>
      <c r="O10152" s="8" t="n"/>
    </row>
    <row r="10153">
      <c r="A10153" s="8" t="inlineStr">
        <is>
          <t>CANON-202607-010149</t>
        </is>
      </c>
      <c r="B10153" s="9" t="inlineStr">
        <is>
          <t>2026-07</t>
        </is>
      </c>
      <c r="C10153" s="10" t="n">
        <v>46222</v>
      </c>
      <c r="D10153" s="9" t="inlineStr">
        <is>
          <t>Bound</t>
        </is>
      </c>
      <c r="E10153" s="8" t="inlineStr">
        <is>
          <t>Fenwick Fairweather</t>
        </is>
      </c>
      <c r="F10153" s="11" t="n">
        <v>1959</v>
      </c>
      <c r="G10153" s="8" t="inlineStr">
        <is>
          <t>Aston Martin</t>
        </is>
      </c>
      <c r="H10153" s="8" t="inlineStr">
        <is>
          <t>DB5</t>
        </is>
      </c>
      <c r="I10153" s="8" t="inlineStr">
        <is>
          <t>790RV05FP6T8MA5VR</t>
        </is>
      </c>
      <c r="J10153" s="8" t="inlineStr">
        <is>
          <t>07 - Post-War Classic (1946-1972)</t>
        </is>
      </c>
      <c r="K10153" s="12" t="n">
        <v>695000</v>
      </c>
      <c r="L10153" s="8" t="inlineStr">
        <is>
          <t>Virginia</t>
        </is>
      </c>
      <c r="M10153" s="13" t="n">
        <v>6146.16</v>
      </c>
      <c r="N10153" s="13" t="n">
        <v>4677.23</v>
      </c>
      <c r="O10153" s="8" t="n"/>
    </row>
    <row r="10154">
      <c r="A10154" s="8" t="inlineStr">
        <is>
          <t>CANON-202607-010152</t>
        </is>
      </c>
      <c r="B10154" s="9" t="inlineStr">
        <is>
          <t>2026-07</t>
        </is>
      </c>
      <c r="C10154" s="10" t="n">
        <v>46209</v>
      </c>
      <c r="D10154" s="9" t="inlineStr">
        <is>
          <t>Bound</t>
        </is>
      </c>
      <c r="E10154" s="8" t="inlineStr">
        <is>
          <t>Ramona Okonkwo</t>
        </is>
      </c>
      <c r="F10154" s="11" t="n">
        <v>1958</v>
      </c>
      <c r="G10154" s="8" t="inlineStr">
        <is>
          <t>BMW</t>
        </is>
      </c>
      <c r="H10154" s="8" t="inlineStr">
        <is>
          <t>M8 Competition</t>
        </is>
      </c>
      <c r="I10154" s="8" t="inlineStr">
        <is>
          <t>HKSVE6D99S6VWFRWY</t>
        </is>
      </c>
      <c r="J10154" s="8" t="inlineStr">
        <is>
          <t>02 - Sports / GT</t>
        </is>
      </c>
      <c r="K10154" s="12" t="n">
        <v>925000</v>
      </c>
      <c r="L10154" s="8" t="inlineStr">
        <is>
          <t>Tennessee</t>
        </is>
      </c>
      <c r="M10154" s="13" t="n">
        <v>11117.45</v>
      </c>
      <c r="N10154" s="13" t="n">
        <v>8460.379999999999</v>
      </c>
      <c r="O10154" s="8" t="n"/>
    </row>
    <row r="10155">
      <c r="A10155" s="8" t="inlineStr">
        <is>
          <t>CANON-202607-010153</t>
        </is>
      </c>
      <c r="B10155" s="9" t="inlineStr">
        <is>
          <t>2026-07</t>
        </is>
      </c>
      <c r="C10155" s="10" t="n">
        <v>46225</v>
      </c>
      <c r="D10155" s="9" t="inlineStr">
        <is>
          <t>Bound</t>
        </is>
      </c>
      <c r="E10155" s="8" t="inlineStr">
        <is>
          <t>Sunniva Chattopadhyay</t>
        </is>
      </c>
      <c r="F10155" s="11" t="n">
        <v>2006</v>
      </c>
      <c r="G10155" s="8" t="inlineStr">
        <is>
          <t>Porsche</t>
        </is>
      </c>
      <c r="H10155" s="8" t="inlineStr">
        <is>
          <t>911 Turbo S</t>
        </is>
      </c>
      <c r="I10155" s="8" t="inlineStr">
        <is>
          <t>70KZUGGZL6BSJ1P8K</t>
        </is>
      </c>
      <c r="J10155" s="8" t="inlineStr">
        <is>
          <t>02 - Sports / GT</t>
        </is>
      </c>
      <c r="K10155" s="12" t="n">
        <v>645000</v>
      </c>
      <c r="L10155" s="8" t="inlineStr">
        <is>
          <t>Ohio</t>
        </is>
      </c>
      <c r="M10155" s="13" t="n">
        <v>10995.42</v>
      </c>
      <c r="N10155" s="13" t="n">
        <v>8367.51</v>
      </c>
      <c r="O10155" s="8" t="n"/>
    </row>
    <row r="10156">
      <c r="A10156" s="8" t="inlineStr">
        <is>
          <t>CANON-202607-010154</t>
        </is>
      </c>
      <c r="B10156" s="9" t="inlineStr">
        <is>
          <t>2026-07</t>
        </is>
      </c>
      <c r="C10156" s="10" t="n">
        <v>46226</v>
      </c>
      <c r="D10156" s="9" t="inlineStr">
        <is>
          <t>Bound</t>
        </is>
      </c>
      <c r="E10156" s="8" t="inlineStr">
        <is>
          <t>Delphine Kingsford</t>
        </is>
      </c>
      <c r="F10156" s="11" t="n">
        <v>1991</v>
      </c>
      <c r="G10156" s="8" t="inlineStr">
        <is>
          <t>Bentley</t>
        </is>
      </c>
      <c r="H10156" s="8" t="inlineStr">
        <is>
          <t>4.5 Litre</t>
        </is>
      </c>
      <c r="I10156" s="8" t="inlineStr">
        <is>
          <t>LLKC9E3XKX3PXY4GR</t>
        </is>
      </c>
      <c r="J10156" s="8" t="inlineStr">
        <is>
          <t>06 - Vintage Pre-War (pre-1946)</t>
        </is>
      </c>
      <c r="K10156" s="12" t="n">
        <v>1175000</v>
      </c>
      <c r="L10156" s="8" t="inlineStr">
        <is>
          <t>Kentucky</t>
        </is>
      </c>
      <c r="M10156" s="13" t="n">
        <v>10100.57</v>
      </c>
      <c r="N10156" s="13" t="n">
        <v>7686.53</v>
      </c>
      <c r="O10156" s="8" t="n"/>
    </row>
    <row r="10157">
      <c r="A10157" s="8" t="inlineStr">
        <is>
          <t>CANON-202607-010155</t>
        </is>
      </c>
      <c r="B10157" s="9" t="inlineStr">
        <is>
          <t>2026-07</t>
        </is>
      </c>
      <c r="C10157" s="10" t="n">
        <v>46212</v>
      </c>
      <c r="D10157" s="9" t="inlineStr">
        <is>
          <t>Bound</t>
        </is>
      </c>
      <c r="E10157" s="8" t="inlineStr">
        <is>
          <t>Horace Kingsford</t>
        </is>
      </c>
      <c r="F10157" s="11" t="n">
        <v>2014</v>
      </c>
      <c r="G10157" s="8" t="inlineStr">
        <is>
          <t>Mercedes-Benz</t>
        </is>
      </c>
      <c r="H10157" s="8" t="inlineStr">
        <is>
          <t>AMG GT</t>
        </is>
      </c>
      <c r="I10157" s="8" t="inlineStr">
        <is>
          <t>MM877LU2D95JWAA7V</t>
        </is>
      </c>
      <c r="J10157" s="8" t="inlineStr">
        <is>
          <t>02 - Sports / GT</t>
        </is>
      </c>
      <c r="K10157" s="12" t="n">
        <v>605000</v>
      </c>
      <c r="L10157" s="8" t="inlineStr">
        <is>
          <t>Florida</t>
        </is>
      </c>
      <c r="M10157" s="13" t="n">
        <v>10536.13</v>
      </c>
      <c r="N10157" s="13" t="n">
        <v>8017.99</v>
      </c>
      <c r="O10157" s="8" t="n"/>
    </row>
    <row r="10158">
      <c r="A10158" s="8" t="inlineStr">
        <is>
          <t>CANON-202607-010157</t>
        </is>
      </c>
      <c r="B10158" s="9" t="inlineStr">
        <is>
          <t>2026-07</t>
        </is>
      </c>
      <c r="C10158" s="10" t="n">
        <v>46227</v>
      </c>
      <c r="D10158" s="9" t="inlineStr">
        <is>
          <t>Bound</t>
        </is>
      </c>
      <c r="E10158" s="8" t="inlineStr">
        <is>
          <t>Beatrix Montoya</t>
        </is>
      </c>
      <c r="F10158" s="11" t="n">
        <v>2011</v>
      </c>
      <c r="G10158" s="8" t="inlineStr">
        <is>
          <t>Ringbrothers</t>
        </is>
      </c>
      <c r="H10158" s="8" t="inlineStr">
        <is>
          <t>Mustang</t>
        </is>
      </c>
      <c r="I10158" s="8" t="inlineStr">
        <is>
          <t>8W5639SNSBGV9PCD9</t>
        </is>
      </c>
      <c r="J10158" s="8" t="inlineStr">
        <is>
          <t>11 - Restomod / Coachbuilt / Bespoke</t>
        </is>
      </c>
      <c r="K10158" s="12" t="n">
        <v>760000</v>
      </c>
      <c r="L10158" s="8" t="inlineStr">
        <is>
          <t>Wisconsin</t>
        </is>
      </c>
      <c r="M10158" s="13" t="n">
        <v>13421.89</v>
      </c>
      <c r="N10158" s="13" t="n">
        <v>10214.06</v>
      </c>
      <c r="O10158" s="8" t="n"/>
    </row>
    <row r="10159">
      <c r="A10159" s="8" t="inlineStr">
        <is>
          <t>CANON-202607-010158</t>
        </is>
      </c>
      <c r="B10159" s="9" t="inlineStr">
        <is>
          <t>2026-07</t>
        </is>
      </c>
      <c r="C10159" s="10" t="n">
        <v>46205</v>
      </c>
      <c r="D10159" s="9" t="inlineStr">
        <is>
          <t>Bound</t>
        </is>
      </c>
      <c r="E10159" s="8" t="inlineStr">
        <is>
          <t>Mireille Delacroix</t>
        </is>
      </c>
      <c r="F10159" s="11" t="n">
        <v>1992</v>
      </c>
      <c r="G10159" s="8" t="inlineStr">
        <is>
          <t>Lamborghini</t>
        </is>
      </c>
      <c r="H10159" s="8" t="inlineStr">
        <is>
          <t>Huracan EVO</t>
        </is>
      </c>
      <c r="I10159" s="8" t="inlineStr">
        <is>
          <t>R9TS4NRNZVCMLD53T</t>
        </is>
      </c>
      <c r="J10159" s="8" t="inlineStr">
        <is>
          <t>03 - Supercar</t>
        </is>
      </c>
      <c r="K10159" s="12" t="n">
        <v>305000</v>
      </c>
      <c r="L10159" s="8" t="inlineStr">
        <is>
          <t>Massachusetts</t>
        </is>
      </c>
      <c r="M10159" s="13" t="n">
        <v>8272.41</v>
      </c>
      <c r="N10159" s="13" t="n">
        <v>6295.3</v>
      </c>
      <c r="O10159" s="8" t="n"/>
    </row>
    <row r="10160">
      <c r="A10160" s="8" t="inlineStr">
        <is>
          <t>CANON-202607-010159</t>
        </is>
      </c>
      <c r="B10160" s="9" t="inlineStr">
        <is>
          <t>2026-07</t>
        </is>
      </c>
      <c r="C10160" s="10" t="n">
        <v>46227</v>
      </c>
      <c r="D10160" s="9" t="inlineStr">
        <is>
          <t>Bound</t>
        </is>
      </c>
      <c r="E10160" s="8" t="inlineStr">
        <is>
          <t>Fenwick Okonkwo</t>
        </is>
      </c>
      <c r="F10160" s="11" t="n">
        <v>1981</v>
      </c>
      <c r="G10160" s="8" t="inlineStr">
        <is>
          <t>BMW</t>
        </is>
      </c>
      <c r="H10160" s="8" t="inlineStr">
        <is>
          <t>M8 Competition</t>
        </is>
      </c>
      <c r="I10160" s="8" t="inlineStr">
        <is>
          <t>656UUY74SAJRYGGJG</t>
        </is>
      </c>
      <c r="J10160" s="8" t="inlineStr">
        <is>
          <t>02 - Sports / GT</t>
        </is>
      </c>
      <c r="K10160" s="12" t="n">
        <v>690000</v>
      </c>
      <c r="L10160" s="8" t="inlineStr">
        <is>
          <t>New Jersey</t>
        </is>
      </c>
      <c r="M10160" s="13" t="n">
        <v>7700.66</v>
      </c>
      <c r="N10160" s="13" t="n">
        <v>5860.2</v>
      </c>
      <c r="O10160" s="8" t="n"/>
    </row>
    <row r="10161">
      <c r="A10161" s="8" t="inlineStr">
        <is>
          <t>CANON-202607-010161</t>
        </is>
      </c>
      <c r="B10161" s="9" t="inlineStr">
        <is>
          <t>2026-07</t>
        </is>
      </c>
      <c r="C10161" s="10" t="n">
        <v>46217</v>
      </c>
      <c r="D10161" s="9" t="inlineStr">
        <is>
          <t>Bound</t>
        </is>
      </c>
      <c r="E10161" s="8" t="inlineStr">
        <is>
          <t>Lorenzo Okonkwo</t>
        </is>
      </c>
      <c r="F10161" s="11" t="n">
        <v>1969</v>
      </c>
      <c r="G10161" s="8" t="inlineStr">
        <is>
          <t>Bentley</t>
        </is>
      </c>
      <c r="H10161" s="8" t="inlineStr">
        <is>
          <t>Continental GT</t>
        </is>
      </c>
      <c r="I10161" s="8" t="inlineStr">
        <is>
          <t>KYDT04CWCE2JD6KMB</t>
        </is>
      </c>
      <c r="J10161" s="8" t="inlineStr">
        <is>
          <t>02 - Sports / GT</t>
        </is>
      </c>
      <c r="K10161" s="12" t="n">
        <v>1045000</v>
      </c>
      <c r="L10161" s="8" t="inlineStr">
        <is>
          <t>Kansas</t>
        </is>
      </c>
      <c r="M10161" s="13" t="n">
        <v>10519.01</v>
      </c>
      <c r="N10161" s="13" t="n">
        <v>8004.97</v>
      </c>
      <c r="O10161" s="8" t="n"/>
    </row>
    <row r="10162">
      <c r="A10162" s="8" t="inlineStr">
        <is>
          <t>CANON-202607-010162</t>
        </is>
      </c>
      <c r="B10162" s="9" t="inlineStr">
        <is>
          <t>2026-07</t>
        </is>
      </c>
      <c r="C10162" s="10" t="n">
        <v>46210</v>
      </c>
      <c r="D10162" s="9" t="inlineStr">
        <is>
          <t>Bound</t>
        </is>
      </c>
      <c r="E10162" s="8" t="inlineStr">
        <is>
          <t>Emiliano Thistlewood</t>
        </is>
      </c>
      <c r="F10162" s="11" t="n">
        <v>1998</v>
      </c>
      <c r="G10162" s="8" t="inlineStr">
        <is>
          <t>Aston Martin</t>
        </is>
      </c>
      <c r="H10162" s="8" t="inlineStr">
        <is>
          <t>DB5</t>
        </is>
      </c>
      <c r="I10162" s="8" t="inlineStr">
        <is>
          <t>WN7DN0E016B4WBD6P</t>
        </is>
      </c>
      <c r="J10162" s="8" t="inlineStr">
        <is>
          <t>07 - Post-War Classic (1946-1972)</t>
        </is>
      </c>
      <c r="K10162" s="12" t="n">
        <v>1340000</v>
      </c>
      <c r="L10162" s="8" t="inlineStr">
        <is>
          <t>Illinois</t>
        </is>
      </c>
      <c r="M10162" s="13" t="n">
        <v>13066.26</v>
      </c>
      <c r="N10162" s="13" t="n">
        <v>9943.42</v>
      </c>
      <c r="O10162" s="8" t="n"/>
    </row>
    <row r="10163">
      <c r="A10163" s="8" t="inlineStr">
        <is>
          <t>CANON-202607-010163</t>
        </is>
      </c>
      <c r="B10163" s="9" t="inlineStr">
        <is>
          <t>2026-07</t>
        </is>
      </c>
      <c r="C10163" s="10" t="n">
        <v>46229</v>
      </c>
      <c r="D10163" s="9" t="inlineStr">
        <is>
          <t>Bound</t>
        </is>
      </c>
      <c r="E10163" s="8" t="inlineStr">
        <is>
          <t>Horace Kingsford</t>
        </is>
      </c>
      <c r="F10163" s="11" t="n">
        <v>1987</v>
      </c>
      <c r="G10163" s="8" t="inlineStr">
        <is>
          <t>Aston Martin</t>
        </is>
      </c>
      <c r="H10163" s="8" t="inlineStr">
        <is>
          <t>DB12</t>
        </is>
      </c>
      <c r="I10163" s="8" t="inlineStr">
        <is>
          <t>Z6H8S49VTMGW2ZRUE</t>
        </is>
      </c>
      <c r="J10163" s="8" t="inlineStr">
        <is>
          <t>02 - Sports / GT</t>
        </is>
      </c>
      <c r="K10163" s="12" t="n">
        <v>395000</v>
      </c>
      <c r="L10163" s="8" t="inlineStr">
        <is>
          <t>Virginia</t>
        </is>
      </c>
      <c r="M10163" s="13" t="n">
        <v>6092.69</v>
      </c>
      <c r="N10163" s="13" t="n">
        <v>4636.54</v>
      </c>
      <c r="O10163" s="8" t="n"/>
    </row>
    <row r="10164">
      <c r="A10164" s="8" t="inlineStr">
        <is>
          <t>CANON-202607-010165</t>
        </is>
      </c>
      <c r="B10164" s="9" t="inlineStr">
        <is>
          <t>2026-07</t>
        </is>
      </c>
      <c r="C10164" s="10" t="n">
        <v>46225</v>
      </c>
      <c r="D10164" s="9" t="inlineStr">
        <is>
          <t>Bound</t>
        </is>
      </c>
      <c r="E10164" s="8" t="inlineStr">
        <is>
          <t>Marisol Okonkwo</t>
        </is>
      </c>
      <c r="F10164" s="11" t="n">
        <v>1967</v>
      </c>
      <c r="G10164" s="8" t="inlineStr">
        <is>
          <t>Lamborghini</t>
        </is>
      </c>
      <c r="H10164" s="8" t="inlineStr">
        <is>
          <t>Huracan EVO</t>
        </is>
      </c>
      <c r="I10164" s="8" t="inlineStr">
        <is>
          <t>8AUC56UM5156UC6HZ</t>
        </is>
      </c>
      <c r="J10164" s="8" t="inlineStr">
        <is>
          <t>03 - Supercar</t>
        </is>
      </c>
      <c r="K10164" s="12" t="n">
        <v>1065000</v>
      </c>
      <c r="L10164" s="8" t="inlineStr">
        <is>
          <t>North Carolina</t>
        </is>
      </c>
      <c r="M10164" s="13" t="n">
        <v>18486.79</v>
      </c>
      <c r="N10164" s="13" t="n">
        <v>14068.45</v>
      </c>
      <c r="O10164" s="8" t="n"/>
    </row>
    <row r="10165">
      <c r="A10165" s="8" t="inlineStr">
        <is>
          <t>CANON-202607-010166</t>
        </is>
      </c>
      <c r="B10165" s="9" t="inlineStr">
        <is>
          <t>2026-07</t>
        </is>
      </c>
      <c r="C10165" s="10" t="n">
        <v>46231</v>
      </c>
      <c r="D10165" s="9" t="inlineStr">
        <is>
          <t>Bound</t>
        </is>
      </c>
      <c r="E10165" s="8" t="inlineStr">
        <is>
          <t>Fenwick Farkas</t>
        </is>
      </c>
      <c r="F10165" s="11" t="n">
        <v>1961</v>
      </c>
      <c r="G10165" s="8" t="inlineStr">
        <is>
          <t>Porsche</t>
        </is>
      </c>
      <c r="H10165" s="8" t="inlineStr">
        <is>
          <t>911 Turbo S</t>
        </is>
      </c>
      <c r="I10165" s="8" t="inlineStr">
        <is>
          <t>RFJZ4B97TWHCHSS42</t>
        </is>
      </c>
      <c r="J10165" s="8" t="inlineStr">
        <is>
          <t>02 - Sports / GT</t>
        </is>
      </c>
      <c r="K10165" s="12" t="n">
        <v>1020000</v>
      </c>
      <c r="L10165" s="8" t="inlineStr">
        <is>
          <t>North Dakota</t>
        </is>
      </c>
      <c r="M10165" s="13" t="n">
        <v>10796.6</v>
      </c>
      <c r="N10165" s="13" t="n">
        <v>8216.209999999999</v>
      </c>
      <c r="O10165" s="8" t="n"/>
    </row>
    <row r="10166">
      <c r="A10166" s="8" t="inlineStr">
        <is>
          <t>CANON-202607-010167</t>
        </is>
      </c>
      <c r="B10166" s="9" t="inlineStr">
        <is>
          <t>2026-07</t>
        </is>
      </c>
      <c r="C10166" s="10" t="n">
        <v>46232</v>
      </c>
      <c r="D10166" s="9" t="inlineStr">
        <is>
          <t>Bound</t>
        </is>
      </c>
      <c r="E10166" s="8" t="inlineStr">
        <is>
          <t>Delphine Pennington</t>
        </is>
      </c>
      <c r="F10166" s="11" t="n">
        <v>1986</v>
      </c>
      <c r="G10166" s="8" t="inlineStr">
        <is>
          <t>BMW</t>
        </is>
      </c>
      <c r="H10166" s="8" t="inlineStr">
        <is>
          <t>M8 Competition</t>
        </is>
      </c>
      <c r="I10166" s="8" t="inlineStr">
        <is>
          <t>TBV2FL9BL3XRWYA0V</t>
        </is>
      </c>
      <c r="J10166" s="8" t="inlineStr">
        <is>
          <t>02 - Sports / GT</t>
        </is>
      </c>
      <c r="K10166" s="12" t="n">
        <v>585000</v>
      </c>
      <c r="L10166" s="8" t="inlineStr">
        <is>
          <t>Idaho</t>
        </is>
      </c>
      <c r="M10166" s="13" t="n">
        <v>7102.78</v>
      </c>
      <c r="N10166" s="13" t="n">
        <v>5405.22</v>
      </c>
      <c r="O10166" s="8" t="n"/>
    </row>
    <row r="10167">
      <c r="A10167" s="8" t="inlineStr">
        <is>
          <t>CANON-202607-010169</t>
        </is>
      </c>
      <c r="B10167" s="9" t="inlineStr">
        <is>
          <t>2026-07</t>
        </is>
      </c>
      <c r="C10167" s="10" t="n">
        <v>46209</v>
      </c>
      <c r="D10167" s="9" t="inlineStr">
        <is>
          <t>Bound</t>
        </is>
      </c>
      <c r="E10167" s="8" t="inlineStr">
        <is>
          <t>Wilhelmina Pennington</t>
        </is>
      </c>
      <c r="F10167" s="11" t="n">
        <v>1995</v>
      </c>
      <c r="G10167" s="8" t="inlineStr">
        <is>
          <t>McLaren</t>
        </is>
      </c>
      <c r="H10167" s="8" t="inlineStr">
        <is>
          <t>750S</t>
        </is>
      </c>
      <c r="I10167" s="8" t="inlineStr">
        <is>
          <t>0JG07EF3PAEKLW8GD</t>
        </is>
      </c>
      <c r="J10167" s="8" t="inlineStr">
        <is>
          <t>03 - Supercar</t>
        </is>
      </c>
      <c r="K10167" s="12" t="n">
        <v>1280000</v>
      </c>
      <c r="L10167" s="8" t="inlineStr">
        <is>
          <t>Nebraska</t>
        </is>
      </c>
      <c r="M10167" s="13" t="n">
        <v>25116.98</v>
      </c>
      <c r="N10167" s="13" t="n">
        <v>19114.02</v>
      </c>
      <c r="O10167" s="8" t="n"/>
    </row>
    <row r="10168">
      <c r="A10168" s="8" t="inlineStr">
        <is>
          <t>CANON-202607-010170</t>
        </is>
      </c>
      <c r="B10168" s="9" t="inlineStr">
        <is>
          <t>2026-07</t>
        </is>
      </c>
      <c r="C10168" s="10" t="n">
        <v>46227</v>
      </c>
      <c r="D10168" s="9" t="inlineStr">
        <is>
          <t>Bound</t>
        </is>
      </c>
      <c r="E10168" s="8" t="inlineStr">
        <is>
          <t>Priya Whitlock</t>
        </is>
      </c>
      <c r="F10168" s="11" t="n">
        <v>1987</v>
      </c>
      <c r="G10168" s="8" t="inlineStr">
        <is>
          <t>Ringbrothers</t>
        </is>
      </c>
      <c r="H10168" s="8" t="inlineStr">
        <is>
          <t>Mustang</t>
        </is>
      </c>
      <c r="I10168" s="8" t="inlineStr">
        <is>
          <t>G8CSNS9R88RCKNUU9</t>
        </is>
      </c>
      <c r="J10168" s="8" t="inlineStr">
        <is>
          <t>11 - Restomod / Coachbuilt / Bespoke</t>
        </is>
      </c>
      <c r="K10168" s="12" t="n">
        <v>840000</v>
      </c>
      <c r="L10168" s="8" t="inlineStr">
        <is>
          <t>Vermont</t>
        </is>
      </c>
      <c r="M10168" s="13" t="n">
        <v>15081.96</v>
      </c>
      <c r="N10168" s="13" t="n">
        <v>11477.37</v>
      </c>
      <c r="O10168" s="8" t="n"/>
    </row>
    <row r="10169">
      <c r="A10169" s="8" t="inlineStr">
        <is>
          <t>CANON-202607-010172</t>
        </is>
      </c>
      <c r="B10169" s="9" t="inlineStr">
        <is>
          <t>2026-07</t>
        </is>
      </c>
      <c r="C10169" s="10" t="n">
        <v>46231</v>
      </c>
      <c r="D10169" s="9" t="inlineStr">
        <is>
          <t>Bound</t>
        </is>
      </c>
      <c r="E10169" s="8" t="inlineStr">
        <is>
          <t>Leopold Castellanos</t>
        </is>
      </c>
      <c r="F10169" s="11" t="n">
        <v>1958</v>
      </c>
      <c r="G10169" s="8" t="inlineStr">
        <is>
          <t>Ringbrothers</t>
        </is>
      </c>
      <c r="H10169" s="8" t="inlineStr">
        <is>
          <t>Mustang</t>
        </is>
      </c>
      <c r="I10169" s="8" t="inlineStr">
        <is>
          <t>NMY50LRUF3FA4AXPU</t>
        </is>
      </c>
      <c r="J10169" s="8" t="inlineStr">
        <is>
          <t>11 - Restomod / Coachbuilt / Bespoke</t>
        </is>
      </c>
      <c r="K10169" s="12" t="n">
        <v>1160000</v>
      </c>
      <c r="L10169" s="8" t="inlineStr">
        <is>
          <t>Kansas</t>
        </is>
      </c>
      <c r="M10169" s="13" t="n">
        <v>14436.53</v>
      </c>
      <c r="N10169" s="13" t="n">
        <v>10986.2</v>
      </c>
      <c r="O10169" s="8" t="n"/>
    </row>
    <row r="10170">
      <c r="A10170" s="8" t="inlineStr">
        <is>
          <t>CANON-202607-010173</t>
        </is>
      </c>
      <c r="B10170" s="9" t="inlineStr">
        <is>
          <t>2026-07</t>
        </is>
      </c>
      <c r="C10170" s="10" t="n">
        <v>46217</v>
      </c>
      <c r="D10170" s="9" t="inlineStr">
        <is>
          <t>Bound</t>
        </is>
      </c>
      <c r="E10170" s="8" t="inlineStr">
        <is>
          <t>Noor Pennington</t>
        </is>
      </c>
      <c r="F10170" s="11" t="n">
        <v>1987</v>
      </c>
      <c r="G10170" s="8" t="inlineStr">
        <is>
          <t>Singer</t>
        </is>
      </c>
      <c r="H10170" s="8" t="inlineStr">
        <is>
          <t>911 Reimagined</t>
        </is>
      </c>
      <c r="I10170" s="8" t="inlineStr">
        <is>
          <t>KBSB4ZX1FBHZHLN7Z</t>
        </is>
      </c>
      <c r="J10170" s="8" t="inlineStr">
        <is>
          <t>11 - Restomod / Coachbuilt / Bespoke</t>
        </is>
      </c>
      <c r="K10170" s="12" t="n">
        <v>1005000</v>
      </c>
      <c r="L10170" s="8" t="inlineStr">
        <is>
          <t>South Dakota</t>
        </is>
      </c>
      <c r="M10170" s="13" t="n">
        <v>14312.72</v>
      </c>
      <c r="N10170" s="13" t="n">
        <v>10891.98</v>
      </c>
      <c r="O10170" s="8" t="n"/>
    </row>
    <row r="10171">
      <c r="A10171" s="8" t="inlineStr">
        <is>
          <t>CANON-202607-010174</t>
        </is>
      </c>
      <c r="B10171" s="9" t="inlineStr">
        <is>
          <t>2026-07</t>
        </is>
      </c>
      <c r="C10171" s="10" t="n">
        <v>46207</v>
      </c>
      <c r="D10171" s="9" t="inlineStr">
        <is>
          <t>Bound</t>
        </is>
      </c>
      <c r="E10171" s="8" t="inlineStr">
        <is>
          <t>Saoirse Chattopadhyay</t>
        </is>
      </c>
      <c r="F10171" s="11" t="n">
        <v>2019</v>
      </c>
      <c r="G10171" s="8" t="inlineStr">
        <is>
          <t>Lamborghini</t>
        </is>
      </c>
      <c r="H10171" s="8" t="inlineStr">
        <is>
          <t>Huracan EVO</t>
        </is>
      </c>
      <c r="I10171" s="8" t="inlineStr">
        <is>
          <t>K7C5TN7C7S9Z361T9</t>
        </is>
      </c>
      <c r="J10171" s="8" t="inlineStr">
        <is>
          <t>03 - Supercar</t>
        </is>
      </c>
      <c r="K10171" s="12" t="n">
        <v>455000</v>
      </c>
      <c r="L10171" s="8" t="inlineStr">
        <is>
          <t>New York</t>
        </is>
      </c>
      <c r="M10171" s="13" t="n">
        <v>12636.98</v>
      </c>
      <c r="N10171" s="13" t="n">
        <v>9616.74</v>
      </c>
      <c r="O10171" s="8" t="n"/>
    </row>
    <row r="10172">
      <c r="A10172" s="8" t="inlineStr">
        <is>
          <t>CANON-202607-010175</t>
        </is>
      </c>
      <c r="B10172" s="9" t="inlineStr">
        <is>
          <t>2026-07</t>
        </is>
      </c>
      <c r="C10172" s="10" t="n">
        <v>46224</v>
      </c>
      <c r="D10172" s="9" t="inlineStr">
        <is>
          <t>Bound</t>
        </is>
      </c>
      <c r="E10172" s="8" t="inlineStr">
        <is>
          <t>Desmond Vasquez</t>
        </is>
      </c>
      <c r="F10172" s="11" t="n">
        <v>1979</v>
      </c>
      <c r="G10172" s="8" t="inlineStr">
        <is>
          <t>Aston Martin</t>
        </is>
      </c>
      <c r="H10172" s="8" t="inlineStr">
        <is>
          <t>DB12</t>
        </is>
      </c>
      <c r="I10172" s="8" t="inlineStr">
        <is>
          <t>308E2VW818MCD3PGK</t>
        </is>
      </c>
      <c r="J10172" s="8" t="inlineStr">
        <is>
          <t>02 - Sports / GT</t>
        </is>
      </c>
      <c r="K10172" s="12" t="n">
        <v>715000</v>
      </c>
      <c r="L10172" s="8" t="inlineStr">
        <is>
          <t>California</t>
        </is>
      </c>
      <c r="M10172" s="13" t="n">
        <v>11837.97</v>
      </c>
      <c r="N10172" s="13" t="n">
        <v>9008.700000000001</v>
      </c>
      <c r="O10172" s="8" t="n"/>
    </row>
    <row r="10173">
      <c r="A10173" s="8" t="inlineStr">
        <is>
          <t>CANON-202607-010176</t>
        </is>
      </c>
      <c r="B10173" s="9" t="inlineStr">
        <is>
          <t>2026-07</t>
        </is>
      </c>
      <c r="C10173" s="10" t="n">
        <v>46224</v>
      </c>
      <c r="D10173" s="9" t="inlineStr">
        <is>
          <t>Bound</t>
        </is>
      </c>
      <c r="E10173" s="8" t="inlineStr">
        <is>
          <t>Everett Rourke</t>
        </is>
      </c>
      <c r="F10173" s="11" t="n">
        <v>1963</v>
      </c>
      <c r="G10173" s="8" t="inlineStr">
        <is>
          <t>McLaren</t>
        </is>
      </c>
      <c r="H10173" s="8" t="inlineStr">
        <is>
          <t>750S</t>
        </is>
      </c>
      <c r="I10173" s="8" t="inlineStr">
        <is>
          <t>2EECZFU8AX1L2C2A3</t>
        </is>
      </c>
      <c r="J10173" s="8" t="inlineStr">
        <is>
          <t>03 - Supercar</t>
        </is>
      </c>
      <c r="K10173" s="12" t="n">
        <v>900000</v>
      </c>
      <c r="L10173" s="8" t="inlineStr">
        <is>
          <t>Colorado</t>
        </is>
      </c>
      <c r="M10173" s="13" t="n">
        <v>17745.28</v>
      </c>
      <c r="N10173" s="13" t="n">
        <v>13504.16</v>
      </c>
      <c r="O10173" s="8" t="n"/>
    </row>
    <row r="10174">
      <c r="A10174" s="8" t="inlineStr">
        <is>
          <t>CANON-202607-010177</t>
        </is>
      </c>
      <c r="B10174" s="9" t="inlineStr">
        <is>
          <t>2026-07</t>
        </is>
      </c>
      <c r="C10174" s="10" t="n">
        <v>46209</v>
      </c>
      <c r="D10174" s="9" t="inlineStr">
        <is>
          <t>Bound</t>
        </is>
      </c>
      <c r="E10174" s="8" t="inlineStr">
        <is>
          <t>Wilhelmina Larsson</t>
        </is>
      </c>
      <c r="F10174" s="11" t="n">
        <v>2001</v>
      </c>
      <c r="G10174" s="8" t="inlineStr">
        <is>
          <t>BMW</t>
        </is>
      </c>
      <c r="H10174" s="8" t="inlineStr">
        <is>
          <t>M8 Competition</t>
        </is>
      </c>
      <c r="I10174" s="8" t="inlineStr">
        <is>
          <t>4EJSDBPCTJ8CGKJD0</t>
        </is>
      </c>
      <c r="J10174" s="8" t="inlineStr">
        <is>
          <t>02 - Sports / GT</t>
        </is>
      </c>
      <c r="K10174" s="12" t="n">
        <v>460000</v>
      </c>
      <c r="L10174" s="8" t="inlineStr">
        <is>
          <t>Wisconsin</t>
        </is>
      </c>
      <c r="M10174" s="13" t="n">
        <v>7811.32</v>
      </c>
      <c r="N10174" s="13" t="n">
        <v>5944.41</v>
      </c>
      <c r="O10174" s="8" t="n"/>
    </row>
    <row r="10175">
      <c r="A10175" s="8" t="inlineStr">
        <is>
          <t>CANON-202607-010178</t>
        </is>
      </c>
      <c r="B10175" s="9" t="inlineStr">
        <is>
          <t>2026-07</t>
        </is>
      </c>
      <c r="C10175" s="10" t="n">
        <v>46225</v>
      </c>
      <c r="D10175" s="9" t="inlineStr">
        <is>
          <t>Bound</t>
        </is>
      </c>
      <c r="E10175" s="8" t="inlineStr">
        <is>
          <t>Anouk Underwood</t>
        </is>
      </c>
      <c r="F10175" s="11" t="n">
        <v>2013</v>
      </c>
      <c r="G10175" s="8" t="inlineStr">
        <is>
          <t>Ringbrothers</t>
        </is>
      </c>
      <c r="H10175" s="8" t="inlineStr">
        <is>
          <t>Mustang</t>
        </is>
      </c>
      <c r="I10175" s="8" t="inlineStr">
        <is>
          <t>RKCLTSSV060RPDCPA</t>
        </is>
      </c>
      <c r="J10175" s="8" t="inlineStr">
        <is>
          <t>11 - Restomod / Coachbuilt / Bespoke</t>
        </is>
      </c>
      <c r="K10175" s="12" t="n">
        <v>1420000</v>
      </c>
      <c r="L10175" s="8" t="inlineStr">
        <is>
          <t>Nevada</t>
        </is>
      </c>
      <c r="M10175" s="13" t="n">
        <v>21316.08</v>
      </c>
      <c r="N10175" s="13" t="n">
        <v>16221.54</v>
      </c>
      <c r="O10175" s="8" t="n"/>
    </row>
    <row r="10176">
      <c r="A10176" s="8" t="inlineStr">
        <is>
          <t>CANON-202607-010179</t>
        </is>
      </c>
      <c r="B10176" s="9" t="inlineStr">
        <is>
          <t>2026-07</t>
        </is>
      </c>
      <c r="C10176" s="10" t="n">
        <v>46212</v>
      </c>
      <c r="D10176" s="9" t="inlineStr">
        <is>
          <t>Bound</t>
        </is>
      </c>
      <c r="E10176" s="8" t="inlineStr">
        <is>
          <t>Sunniva Farkas</t>
        </is>
      </c>
      <c r="F10176" s="11" t="n">
        <v>2013</v>
      </c>
      <c r="G10176" s="8" t="inlineStr">
        <is>
          <t>Singer</t>
        </is>
      </c>
      <c r="H10176" s="8" t="inlineStr">
        <is>
          <t>911 Reimagined</t>
        </is>
      </c>
      <c r="I10176" s="8" t="inlineStr">
        <is>
          <t>A2JUFVTNHL1G1MW46</t>
        </is>
      </c>
      <c r="J10176" s="8" t="inlineStr">
        <is>
          <t>11 - Restomod / Coachbuilt / Bespoke</t>
        </is>
      </c>
      <c r="K10176" s="12" t="n">
        <v>1010000</v>
      </c>
      <c r="L10176" s="8" t="inlineStr">
        <is>
          <t>Florida</t>
        </is>
      </c>
      <c r="M10176" s="13" t="n">
        <v>18401.06</v>
      </c>
      <c r="N10176" s="13" t="n">
        <v>14003.21</v>
      </c>
      <c r="O10176" s="8" t="n"/>
    </row>
    <row r="10177">
      <c r="A10177" s="8" t="inlineStr">
        <is>
          <t>CANON-202607-010180</t>
        </is>
      </c>
      <c r="B10177" s="9" t="inlineStr">
        <is>
          <t>2026-07</t>
        </is>
      </c>
      <c r="C10177" s="10" t="n">
        <v>46234</v>
      </c>
      <c r="D10177" s="9" t="inlineStr">
        <is>
          <t>Bound</t>
        </is>
      </c>
      <c r="E10177" s="8" t="inlineStr">
        <is>
          <t>Fitzgerald Pennington</t>
        </is>
      </c>
      <c r="F10177" s="11" t="n">
        <v>2011</v>
      </c>
      <c r="G10177" s="8" t="inlineStr">
        <is>
          <t>BMW</t>
        </is>
      </c>
      <c r="H10177" s="8" t="inlineStr">
        <is>
          <t>M8 Competition</t>
        </is>
      </c>
      <c r="I10177" s="8" t="inlineStr">
        <is>
          <t>JGSRPV8P00DJPJ99S</t>
        </is>
      </c>
      <c r="J10177" s="8" t="inlineStr">
        <is>
          <t>02 - Sports / GT</t>
        </is>
      </c>
      <c r="K10177" s="12" t="n">
        <v>355000</v>
      </c>
      <c r="L10177" s="8" t="inlineStr">
        <is>
          <t>California</t>
        </is>
      </c>
      <c r="M10177" s="13" t="n">
        <v>6781.84</v>
      </c>
      <c r="N10177" s="13" t="n">
        <v>5160.98</v>
      </c>
      <c r="O10177" s="8" t="n"/>
    </row>
    <row r="10178">
      <c r="A10178" s="8" t="inlineStr">
        <is>
          <t>CANON-202607-010181</t>
        </is>
      </c>
      <c r="B10178" s="9" t="inlineStr">
        <is>
          <t>2026-07</t>
        </is>
      </c>
      <c r="C10178" s="10" t="n">
        <v>46229</v>
      </c>
      <c r="D10178" s="9" t="inlineStr">
        <is>
          <t>Bound</t>
        </is>
      </c>
      <c r="E10178" s="8" t="inlineStr">
        <is>
          <t>Ingrid Pennington</t>
        </is>
      </c>
      <c r="F10178" s="11" t="n">
        <v>1984</v>
      </c>
      <c r="G10178" s="8" t="inlineStr">
        <is>
          <t>Aston Martin</t>
        </is>
      </c>
      <c r="H10178" s="8" t="inlineStr">
        <is>
          <t>DB12</t>
        </is>
      </c>
      <c r="I10178" s="8" t="inlineStr">
        <is>
          <t>ZYAT7WKWECNL98SH2</t>
        </is>
      </c>
      <c r="J10178" s="8" t="inlineStr">
        <is>
          <t>02 - Sports / GT</t>
        </is>
      </c>
      <c r="K10178" s="12" t="n">
        <v>340000</v>
      </c>
      <c r="L10178" s="8" t="inlineStr">
        <is>
          <t>Texas</t>
        </is>
      </c>
      <c r="M10178" s="13" t="n">
        <v>5533.02</v>
      </c>
      <c r="N10178" s="13" t="n">
        <v>4210.63</v>
      </c>
      <c r="O10178" s="8" t="n"/>
    </row>
    <row r="10179">
      <c r="A10179" s="8" t="inlineStr">
        <is>
          <t>CANON-202607-010182</t>
        </is>
      </c>
      <c r="B10179" s="9" t="inlineStr">
        <is>
          <t>2026-07</t>
        </is>
      </c>
      <c r="C10179" s="10" t="n">
        <v>46232</v>
      </c>
      <c r="D10179" s="9" t="inlineStr">
        <is>
          <t>Bound</t>
        </is>
      </c>
      <c r="E10179" s="8" t="inlineStr">
        <is>
          <t>Everett Underwood</t>
        </is>
      </c>
      <c r="F10179" s="11" t="n">
        <v>1971</v>
      </c>
      <c r="G10179" s="8" t="inlineStr">
        <is>
          <t>Mercedes-Benz</t>
        </is>
      </c>
      <c r="H10179" s="8" t="inlineStr">
        <is>
          <t>AMG GT</t>
        </is>
      </c>
      <c r="I10179" s="8" t="inlineStr">
        <is>
          <t>6TAUE3BMM0VBYA0UC</t>
        </is>
      </c>
      <c r="J10179" s="8" t="inlineStr">
        <is>
          <t>02 - Sports / GT</t>
        </is>
      </c>
      <c r="K10179" s="12" t="n">
        <v>280000</v>
      </c>
      <c r="L10179" s="8" t="inlineStr">
        <is>
          <t>New Jersey</t>
        </is>
      </c>
      <c r="M10179" s="13" t="n">
        <v>3605.66</v>
      </c>
      <c r="N10179" s="13" t="n">
        <v>2743.91</v>
      </c>
      <c r="O10179" s="8" t="n"/>
    </row>
    <row r="10180">
      <c r="A10180" s="8" t="inlineStr">
        <is>
          <t>CANON-202607-010184</t>
        </is>
      </c>
      <c r="B10180" s="9" t="inlineStr">
        <is>
          <t>2026-07</t>
        </is>
      </c>
      <c r="C10180" s="10" t="n">
        <v>46205</v>
      </c>
      <c r="D10180" s="9" t="inlineStr">
        <is>
          <t>Bound</t>
        </is>
      </c>
      <c r="E10180" s="8" t="inlineStr">
        <is>
          <t>Aurelio Nakashima</t>
        </is>
      </c>
      <c r="F10180" s="11" t="n">
        <v>1992</v>
      </c>
      <c r="G10180" s="8" t="inlineStr">
        <is>
          <t>Mercedes-Benz</t>
        </is>
      </c>
      <c r="H10180" s="8" t="inlineStr">
        <is>
          <t>AMG GT</t>
        </is>
      </c>
      <c r="I10180" s="8" t="inlineStr">
        <is>
          <t>B0WZZ7AK8K5GFZT2U</t>
        </is>
      </c>
      <c r="J10180" s="8" t="inlineStr">
        <is>
          <t>02 - Sports / GT</t>
        </is>
      </c>
      <c r="K10180" s="12" t="n">
        <v>890000</v>
      </c>
      <c r="L10180" s="8" t="inlineStr">
        <is>
          <t>Missouri</t>
        </is>
      </c>
      <c r="M10180" s="13" t="n">
        <v>11570</v>
      </c>
      <c r="N10180" s="13" t="n">
        <v>8804.77</v>
      </c>
      <c r="O10180" s="8" t="n"/>
    </row>
    <row r="10181">
      <c r="A10181" s="8" t="inlineStr">
        <is>
          <t>CANON-202607-010185</t>
        </is>
      </c>
      <c r="B10181" s="9" t="inlineStr">
        <is>
          <t>2026-07</t>
        </is>
      </c>
      <c r="C10181" s="10" t="n">
        <v>46210</v>
      </c>
      <c r="D10181" s="9" t="inlineStr">
        <is>
          <t>Bound</t>
        </is>
      </c>
      <c r="E10181" s="8" t="inlineStr">
        <is>
          <t>Ingrid Blackwood</t>
        </is>
      </c>
      <c r="F10181" s="11" t="n">
        <v>1972</v>
      </c>
      <c r="G10181" s="8" t="inlineStr">
        <is>
          <t>Aston Martin</t>
        </is>
      </c>
      <c r="H10181" s="8" t="inlineStr">
        <is>
          <t>DB12</t>
        </is>
      </c>
      <c r="I10181" s="8" t="inlineStr">
        <is>
          <t>R63UWD6UP6GHUD2FC</t>
        </is>
      </c>
      <c r="J10181" s="8" t="inlineStr">
        <is>
          <t>02 - Sports / GT</t>
        </is>
      </c>
      <c r="K10181" s="12" t="n">
        <v>340000</v>
      </c>
      <c r="L10181" s="8" t="inlineStr">
        <is>
          <t>New Mexico</t>
        </is>
      </c>
      <c r="M10181" s="13" t="n">
        <v>6158.49</v>
      </c>
      <c r="N10181" s="13" t="n">
        <v>4686.61</v>
      </c>
      <c r="O10181" s="8" t="n"/>
    </row>
    <row r="10182">
      <c r="A10182" s="8" t="inlineStr">
        <is>
          <t>CANON-202607-010186</t>
        </is>
      </c>
      <c r="B10182" s="9" t="inlineStr">
        <is>
          <t>2026-07</t>
        </is>
      </c>
      <c r="C10182" s="10" t="n">
        <v>46210</v>
      </c>
      <c r="D10182" s="9" t="inlineStr">
        <is>
          <t>Bound</t>
        </is>
      </c>
      <c r="E10182" s="8" t="inlineStr">
        <is>
          <t>Horace Okonkwo</t>
        </is>
      </c>
      <c r="F10182" s="11" t="n">
        <v>1955</v>
      </c>
      <c r="G10182" s="8" t="inlineStr">
        <is>
          <t>BMW</t>
        </is>
      </c>
      <c r="H10182" s="8" t="inlineStr">
        <is>
          <t>M8 Competition</t>
        </is>
      </c>
      <c r="I10182" s="8" t="inlineStr">
        <is>
          <t>F040WLR65B738R45D</t>
        </is>
      </c>
      <c r="J10182" s="8" t="inlineStr">
        <is>
          <t>02 - Sports / GT</t>
        </is>
      </c>
      <c r="K10182" s="12" t="n">
        <v>535000</v>
      </c>
      <c r="L10182" s="8" t="inlineStr">
        <is>
          <t>Texas</t>
        </is>
      </c>
      <c r="M10182" s="13" t="n">
        <v>7545.52</v>
      </c>
      <c r="N10182" s="13" t="n">
        <v>5742.14</v>
      </c>
      <c r="O10182" s="8" t="n"/>
    </row>
    <row r="10183">
      <c r="A10183" s="8" t="inlineStr">
        <is>
          <t>CANON-202607-010187</t>
        </is>
      </c>
      <c r="B10183" s="9" t="inlineStr">
        <is>
          <t>2026-07</t>
        </is>
      </c>
      <c r="C10183" s="10" t="n">
        <v>46217</v>
      </c>
      <c r="D10183" s="9" t="inlineStr">
        <is>
          <t>Bound</t>
        </is>
      </c>
      <c r="E10183" s="8" t="inlineStr">
        <is>
          <t>Leopold Vasquez</t>
        </is>
      </c>
      <c r="F10183" s="11" t="n">
        <v>2001</v>
      </c>
      <c r="G10183" s="8" t="inlineStr">
        <is>
          <t>Mercedes-Benz</t>
        </is>
      </c>
      <c r="H10183" s="8" t="inlineStr">
        <is>
          <t>280SL Pagoda</t>
        </is>
      </c>
      <c r="I10183" s="8" t="inlineStr">
        <is>
          <t>C14SWGM9S4VRS2WLX</t>
        </is>
      </c>
      <c r="J10183" s="8" t="inlineStr">
        <is>
          <t>07 - Post-War Classic (1946-1972)</t>
        </is>
      </c>
      <c r="K10183" s="12" t="n">
        <v>1000000</v>
      </c>
      <c r="L10183" s="8" t="inlineStr">
        <is>
          <t>Connecticut</t>
        </is>
      </c>
      <c r="M10183" s="13" t="n">
        <v>8030.19</v>
      </c>
      <c r="N10183" s="13" t="n">
        <v>6110.97</v>
      </c>
      <c r="O10183" s="8" t="n"/>
    </row>
    <row r="10184">
      <c r="A10184" s="8" t="inlineStr">
        <is>
          <t>CANON-202607-010188</t>
        </is>
      </c>
      <c r="B10184" s="9" t="inlineStr">
        <is>
          <t>2026-07</t>
        </is>
      </c>
      <c r="C10184" s="10" t="n">
        <v>46213</v>
      </c>
      <c r="D10184" s="9" t="inlineStr">
        <is>
          <t>Bound</t>
        </is>
      </c>
      <c r="E10184" s="8" t="inlineStr">
        <is>
          <t>Desmond Pennington</t>
        </is>
      </c>
      <c r="F10184" s="11" t="n">
        <v>1998</v>
      </c>
      <c r="G10184" s="8" t="inlineStr">
        <is>
          <t>Bentley</t>
        </is>
      </c>
      <c r="H10184" s="8" t="inlineStr">
        <is>
          <t>Continental GT</t>
        </is>
      </c>
      <c r="I10184" s="8" t="inlineStr">
        <is>
          <t>N94TFSXT2F8J3AMCN</t>
        </is>
      </c>
      <c r="J10184" s="8" t="inlineStr">
        <is>
          <t>02 - Sports / GT</t>
        </is>
      </c>
      <c r="K10184" s="12" t="n">
        <v>425000</v>
      </c>
      <c r="L10184" s="8" t="inlineStr">
        <is>
          <t>Utah</t>
        </is>
      </c>
      <c r="M10184" s="13" t="n">
        <v>8119.1</v>
      </c>
      <c r="N10184" s="13" t="n">
        <v>6178.64</v>
      </c>
      <c r="O10184" s="8" t="n"/>
    </row>
    <row r="10185">
      <c r="A10185" s="8" t="inlineStr">
        <is>
          <t>CANON-202607-010189</t>
        </is>
      </c>
      <c r="B10185" s="9" t="inlineStr">
        <is>
          <t>2026-07</t>
        </is>
      </c>
      <c r="C10185" s="10" t="n">
        <v>46234</v>
      </c>
      <c r="D10185" s="9" t="inlineStr">
        <is>
          <t>Bound</t>
        </is>
      </c>
      <c r="E10185" s="8" t="inlineStr">
        <is>
          <t>Everett Merriweather</t>
        </is>
      </c>
      <c r="F10185" s="11" t="n">
        <v>1985</v>
      </c>
      <c r="G10185" s="8" t="inlineStr">
        <is>
          <t>Bentley</t>
        </is>
      </c>
      <c r="H10185" s="8" t="inlineStr">
        <is>
          <t>Continental GT</t>
        </is>
      </c>
      <c r="I10185" s="8" t="inlineStr">
        <is>
          <t>ERATJHLE97CXD6ZHX</t>
        </is>
      </c>
      <c r="J10185" s="8" t="inlineStr">
        <is>
          <t>02 - Sports / GT</t>
        </is>
      </c>
      <c r="K10185" s="12" t="n">
        <v>420000</v>
      </c>
      <c r="L10185" s="8" t="inlineStr">
        <is>
          <t>West Virginia</t>
        </is>
      </c>
      <c r="M10185" s="13" t="n">
        <v>7904.72</v>
      </c>
      <c r="N10185" s="13" t="n">
        <v>6015.49</v>
      </c>
      <c r="O10185" s="8" t="n"/>
    </row>
    <row r="10186">
      <c r="A10186" s="8" t="inlineStr">
        <is>
          <t>CANON-202607-010192</t>
        </is>
      </c>
      <c r="B10186" s="9" t="inlineStr">
        <is>
          <t>2026-07</t>
        </is>
      </c>
      <c r="C10186" s="10" t="n">
        <v>46221</v>
      </c>
      <c r="D10186" s="9" t="inlineStr">
        <is>
          <t>Bound</t>
        </is>
      </c>
      <c r="E10186" s="8" t="inlineStr">
        <is>
          <t>Thaddeus Delacroix</t>
        </is>
      </c>
      <c r="F10186" s="11" t="n">
        <v>2019</v>
      </c>
      <c r="G10186" s="8" t="inlineStr">
        <is>
          <t>Mercedes-Benz</t>
        </is>
      </c>
      <c r="H10186" s="8" t="inlineStr">
        <is>
          <t>AMG GT</t>
        </is>
      </c>
      <c r="I10186" s="8" t="inlineStr">
        <is>
          <t>R13MVP9ZA9BS3PUYN</t>
        </is>
      </c>
      <c r="J10186" s="8" t="inlineStr">
        <is>
          <t>02 - Sports / GT</t>
        </is>
      </c>
      <c r="K10186" s="12" t="n">
        <v>425000</v>
      </c>
      <c r="L10186" s="8" t="inlineStr">
        <is>
          <t>Michigan</t>
        </is>
      </c>
      <c r="M10186" s="13" t="n">
        <v>9321.93</v>
      </c>
      <c r="N10186" s="13" t="n">
        <v>7093.99</v>
      </c>
      <c r="O10186" s="8" t="n"/>
    </row>
    <row r="10187">
      <c r="A10187" s="8" t="inlineStr">
        <is>
          <t>CANON-202607-010193</t>
        </is>
      </c>
      <c r="B10187" s="9" t="inlineStr">
        <is>
          <t>2026-07</t>
        </is>
      </c>
      <c r="C10187" s="10" t="n">
        <v>46232</v>
      </c>
      <c r="D10187" s="9" t="inlineStr">
        <is>
          <t>Bound</t>
        </is>
      </c>
      <c r="E10187" s="8" t="inlineStr">
        <is>
          <t>Aurelio Delacroix</t>
        </is>
      </c>
      <c r="F10187" s="11" t="n">
        <v>2020</v>
      </c>
      <c r="G10187" s="8" t="inlineStr">
        <is>
          <t>Ferrari</t>
        </is>
      </c>
      <c r="H10187" s="8" t="inlineStr">
        <is>
          <t>296 GTB</t>
        </is>
      </c>
      <c r="I10187" s="8" t="inlineStr">
        <is>
          <t>2A1BWAHWLH3Z1X0DV</t>
        </is>
      </c>
      <c r="J10187" s="8" t="inlineStr">
        <is>
          <t>03 - Supercar</t>
        </is>
      </c>
      <c r="K10187" s="12" t="n">
        <v>625000</v>
      </c>
      <c r="L10187" s="8" t="inlineStr">
        <is>
          <t>Arizona</t>
        </is>
      </c>
      <c r="M10187" s="13" t="n">
        <v>11314.86</v>
      </c>
      <c r="N10187" s="13" t="n">
        <v>8610.610000000001</v>
      </c>
      <c r="O10187" s="8" t="n"/>
    </row>
    <row r="10188">
      <c r="A10188" s="8" t="inlineStr">
        <is>
          <t>CANON-202607-010194</t>
        </is>
      </c>
      <c r="B10188" s="9" t="inlineStr">
        <is>
          <t>2026-07</t>
        </is>
      </c>
      <c r="C10188" s="10" t="n">
        <v>46208</v>
      </c>
      <c r="D10188" s="9" t="inlineStr">
        <is>
          <t>Bound</t>
        </is>
      </c>
      <c r="E10188" s="8" t="inlineStr">
        <is>
          <t>Mireille Pennington</t>
        </is>
      </c>
      <c r="F10188" s="11" t="n">
        <v>2024</v>
      </c>
      <c r="G10188" s="8" t="inlineStr">
        <is>
          <t>Lamborghini</t>
        </is>
      </c>
      <c r="H10188" s="8" t="inlineStr">
        <is>
          <t>Huracan EVO</t>
        </is>
      </c>
      <c r="I10188" s="8" t="inlineStr">
        <is>
          <t>KKCBM6TZW3G5A4482</t>
        </is>
      </c>
      <c r="J10188" s="8" t="inlineStr">
        <is>
          <t>03 - Supercar</t>
        </is>
      </c>
      <c r="K10188" s="12" t="n">
        <v>460000</v>
      </c>
      <c r="L10188" s="8" t="inlineStr">
        <is>
          <t>Wisconsin</t>
        </is>
      </c>
      <c r="M10188" s="13" t="n">
        <v>11977.36</v>
      </c>
      <c r="N10188" s="13" t="n">
        <v>9114.77</v>
      </c>
      <c r="O10188" s="8" t="n"/>
    </row>
    <row r="10189">
      <c r="A10189" s="8" t="inlineStr">
        <is>
          <t>CANON-202607-010197</t>
        </is>
      </c>
      <c r="B10189" s="9" t="inlineStr">
        <is>
          <t>2026-07</t>
        </is>
      </c>
      <c r="C10189" s="10" t="n">
        <v>46215</v>
      </c>
      <c r="D10189" s="9" t="inlineStr">
        <is>
          <t>Bound</t>
        </is>
      </c>
      <c r="E10189" s="8" t="inlineStr">
        <is>
          <t>Leopold Blackwood</t>
        </is>
      </c>
      <c r="F10189" s="11" t="n">
        <v>1958</v>
      </c>
      <c r="G10189" s="8" t="inlineStr">
        <is>
          <t>Porsche</t>
        </is>
      </c>
      <c r="H10189" s="8" t="inlineStr">
        <is>
          <t>911 Turbo S</t>
        </is>
      </c>
      <c r="I10189" s="8" t="inlineStr">
        <is>
          <t>YS1V1C5EGNL7BE13E</t>
        </is>
      </c>
      <c r="J10189" s="8" t="inlineStr">
        <is>
          <t>02 - Sports / GT</t>
        </is>
      </c>
      <c r="K10189" s="12" t="n">
        <v>205000</v>
      </c>
      <c r="L10189" s="8" t="inlineStr">
        <is>
          <t>Ohio</t>
        </is>
      </c>
      <c r="M10189" s="13" t="n">
        <v>4946.3</v>
      </c>
      <c r="N10189" s="13" t="n">
        <v>3764.13</v>
      </c>
      <c r="O10189" s="8" t="n"/>
    </row>
    <row r="10190">
      <c r="A10190" s="8" t="inlineStr">
        <is>
          <t>CANON-202607-010200</t>
        </is>
      </c>
      <c r="B10190" s="9" t="inlineStr">
        <is>
          <t>2026-07</t>
        </is>
      </c>
      <c r="C10190" s="10" t="n">
        <v>46226</v>
      </c>
      <c r="D10190" s="9" t="inlineStr">
        <is>
          <t>Bound</t>
        </is>
      </c>
      <c r="E10190" s="8" t="inlineStr">
        <is>
          <t>Emiliano Nakashima</t>
        </is>
      </c>
      <c r="F10190" s="11" t="n">
        <v>2018</v>
      </c>
      <c r="G10190" s="8" t="inlineStr">
        <is>
          <t>Maserati</t>
        </is>
      </c>
      <c r="H10190" s="8" t="inlineStr">
        <is>
          <t>GranTurismo</t>
        </is>
      </c>
      <c r="I10190" s="8" t="inlineStr">
        <is>
          <t>0AM7NP6AL08SJVKAW</t>
        </is>
      </c>
      <c r="J10190" s="8" t="inlineStr">
        <is>
          <t>02 - Sports / GT</t>
        </is>
      </c>
      <c r="K10190" s="12" t="n">
        <v>335000</v>
      </c>
      <c r="L10190" s="8" t="inlineStr">
        <is>
          <t>New Jersey</t>
        </is>
      </c>
      <c r="M10190" s="13" t="n">
        <v>4313.92</v>
      </c>
      <c r="N10190" s="13" t="n">
        <v>3282.89</v>
      </c>
      <c r="O10190" s="8" t="n"/>
    </row>
    <row r="10191">
      <c r="A10191" s="8" t="inlineStr">
        <is>
          <t>CANON-202607-010201</t>
        </is>
      </c>
      <c r="B10191" s="9" t="inlineStr">
        <is>
          <t>2026-07</t>
        </is>
      </c>
      <c r="C10191" s="10" t="n">
        <v>46220</v>
      </c>
      <c r="D10191" s="9" t="inlineStr">
        <is>
          <t>Bound</t>
        </is>
      </c>
      <c r="E10191" s="8" t="inlineStr">
        <is>
          <t>Marisol Pennington</t>
        </is>
      </c>
      <c r="F10191" s="11" t="n">
        <v>2006</v>
      </c>
      <c r="G10191" s="8" t="inlineStr">
        <is>
          <t>Bentley</t>
        </is>
      </c>
      <c r="H10191" s="8" t="inlineStr">
        <is>
          <t>Continental GT</t>
        </is>
      </c>
      <c r="I10191" s="8" t="inlineStr">
        <is>
          <t>B5XWTKRRRNU3RV5GP</t>
        </is>
      </c>
      <c r="J10191" s="8" t="inlineStr">
        <is>
          <t>02 - Sports / GT</t>
        </is>
      </c>
      <c r="K10191" s="12" t="n">
        <v>145000</v>
      </c>
      <c r="L10191" s="8" t="inlineStr">
        <is>
          <t>Rhode Island</t>
        </is>
      </c>
      <c r="M10191" s="13" t="n">
        <v>3448.26</v>
      </c>
      <c r="N10191" s="13" t="n">
        <v>2624.13</v>
      </c>
      <c r="O10191" s="8" t="n"/>
    </row>
    <row r="10192">
      <c r="A10192" s="8" t="inlineStr">
        <is>
          <t>CANON-202607-010202</t>
        </is>
      </c>
      <c r="B10192" s="9" t="inlineStr">
        <is>
          <t>2026-07</t>
        </is>
      </c>
      <c r="C10192" s="10" t="n">
        <v>46206</v>
      </c>
      <c r="D10192" s="9" t="inlineStr">
        <is>
          <t>Bound</t>
        </is>
      </c>
      <c r="E10192" s="8" t="inlineStr">
        <is>
          <t>Thaddeus Rourke</t>
        </is>
      </c>
      <c r="F10192" s="11" t="n">
        <v>1981</v>
      </c>
      <c r="G10192" s="8" t="inlineStr">
        <is>
          <t>BMW</t>
        </is>
      </c>
      <c r="H10192" s="8" t="inlineStr">
        <is>
          <t>M8 Competition</t>
        </is>
      </c>
      <c r="I10192" s="8" t="inlineStr">
        <is>
          <t>S42ULUCWTTGHXRJ4T</t>
        </is>
      </c>
      <c r="J10192" s="8" t="inlineStr">
        <is>
          <t>02 - Sports / GT</t>
        </is>
      </c>
      <c r="K10192" s="12" t="n">
        <v>510000</v>
      </c>
      <c r="L10192" s="8" t="inlineStr">
        <is>
          <t>Texas</t>
        </is>
      </c>
      <c r="M10192" s="13" t="n">
        <v>7192.92</v>
      </c>
      <c r="N10192" s="13" t="n">
        <v>5473.81</v>
      </c>
      <c r="O10192" s="8" t="n"/>
    </row>
    <row r="10193">
      <c r="A10193" s="8" t="inlineStr">
        <is>
          <t>CANON-202607-010203</t>
        </is>
      </c>
      <c r="B10193" s="9" t="inlineStr">
        <is>
          <t>2026-07</t>
        </is>
      </c>
      <c r="C10193" s="10" t="n">
        <v>46227</v>
      </c>
      <c r="D10193" s="9" t="inlineStr">
        <is>
          <t>Bound</t>
        </is>
      </c>
      <c r="E10193" s="8" t="inlineStr">
        <is>
          <t>Lorenzo Montoya</t>
        </is>
      </c>
      <c r="F10193" s="11" t="n">
        <v>2013</v>
      </c>
      <c r="G10193" s="8" t="inlineStr">
        <is>
          <t>BMW</t>
        </is>
      </c>
      <c r="H10193" s="8" t="inlineStr">
        <is>
          <t>M8 Competition</t>
        </is>
      </c>
      <c r="I10193" s="8" t="inlineStr">
        <is>
          <t>KUXSPLUY9DSAX4ACS</t>
        </is>
      </c>
      <c r="J10193" s="8" t="inlineStr">
        <is>
          <t>02 - Sports / GT</t>
        </is>
      </c>
      <c r="K10193" s="12" t="n">
        <v>635000</v>
      </c>
      <c r="L10193" s="8" t="inlineStr">
        <is>
          <t>Ohio</t>
        </is>
      </c>
      <c r="M10193" s="13" t="n">
        <v>10824.95</v>
      </c>
      <c r="N10193" s="13" t="n">
        <v>8237.790000000001</v>
      </c>
      <c r="O10193" s="8" t="n"/>
    </row>
    <row r="10194">
      <c r="A10194" s="8" t="inlineStr">
        <is>
          <t>CANON-202607-010204</t>
        </is>
      </c>
      <c r="B10194" s="9" t="inlineStr">
        <is>
          <t>2026-07</t>
        </is>
      </c>
      <c r="C10194" s="10" t="n">
        <v>46213</v>
      </c>
      <c r="D10194" s="9" t="inlineStr">
        <is>
          <t>Bound</t>
        </is>
      </c>
      <c r="E10194" s="8" t="inlineStr">
        <is>
          <t>Horace Vandermeer</t>
        </is>
      </c>
      <c r="F10194" s="11" t="n">
        <v>2008</v>
      </c>
      <c r="G10194" s="8" t="inlineStr">
        <is>
          <t>Bentley</t>
        </is>
      </c>
      <c r="H10194" s="8" t="inlineStr">
        <is>
          <t>4.5 Litre</t>
        </is>
      </c>
      <c r="I10194" s="8" t="inlineStr">
        <is>
          <t>AZDH2XNC0YUWKDGHB</t>
        </is>
      </c>
      <c r="J10194" s="8" t="inlineStr">
        <is>
          <t>06 - Vintage Pre-War (pre-1946)</t>
        </is>
      </c>
      <c r="K10194" s="12" t="n">
        <v>785000</v>
      </c>
      <c r="L10194" s="8" t="inlineStr">
        <is>
          <t>Pennsylvania</t>
        </is>
      </c>
      <c r="M10194" s="13" t="n">
        <v>5628.3</v>
      </c>
      <c r="N10194" s="13" t="n">
        <v>4283.14</v>
      </c>
      <c r="O10194" s="8" t="n"/>
    </row>
    <row r="10195">
      <c r="A10195" s="8" t="inlineStr">
        <is>
          <t>CANON-202607-010206</t>
        </is>
      </c>
      <c r="B10195" s="9" t="inlineStr">
        <is>
          <t>2026-07</t>
        </is>
      </c>
      <c r="C10195" s="10" t="n">
        <v>46206</v>
      </c>
      <c r="D10195" s="9" t="inlineStr">
        <is>
          <t>Bound</t>
        </is>
      </c>
      <c r="E10195" s="8" t="inlineStr">
        <is>
          <t>Delphine Montoya</t>
        </is>
      </c>
      <c r="F10195" s="11" t="n">
        <v>1996</v>
      </c>
      <c r="G10195" s="8" t="inlineStr">
        <is>
          <t>Ferrari</t>
        </is>
      </c>
      <c r="H10195" s="8" t="inlineStr">
        <is>
          <t>296 GTB</t>
        </is>
      </c>
      <c r="I10195" s="8" t="inlineStr">
        <is>
          <t>L3DYXT05DDLKPV18V</t>
        </is>
      </c>
      <c r="J10195" s="8" t="inlineStr">
        <is>
          <t>03 - Supercar</t>
        </is>
      </c>
      <c r="K10195" s="12" t="n">
        <v>465000</v>
      </c>
      <c r="L10195" s="8" t="inlineStr">
        <is>
          <t>Maine</t>
        </is>
      </c>
      <c r="M10195" s="13" t="n">
        <v>10896.79</v>
      </c>
      <c r="N10195" s="13" t="n">
        <v>8292.459999999999</v>
      </c>
      <c r="O10195" s="8" t="n"/>
    </row>
    <row r="10196">
      <c r="A10196" s="8" t="inlineStr">
        <is>
          <t>CANON-202607-010209</t>
        </is>
      </c>
      <c r="B10196" s="9" t="inlineStr">
        <is>
          <t>2026-07</t>
        </is>
      </c>
      <c r="C10196" s="10" t="n">
        <v>46227</v>
      </c>
      <c r="D10196" s="9" t="inlineStr">
        <is>
          <t>Bound</t>
        </is>
      </c>
      <c r="E10196" s="8" t="inlineStr">
        <is>
          <t>Saoirse Nakashima</t>
        </is>
      </c>
      <c r="F10196" s="11" t="n">
        <v>2018</v>
      </c>
      <c r="G10196" s="8" t="inlineStr">
        <is>
          <t>McLaren</t>
        </is>
      </c>
      <c r="H10196" s="8" t="inlineStr">
        <is>
          <t>750S</t>
        </is>
      </c>
      <c r="I10196" s="8" t="inlineStr">
        <is>
          <t>3PXG8B59A0DCS4GCS</t>
        </is>
      </c>
      <c r="J10196" s="8" t="inlineStr">
        <is>
          <t>03 - Supercar</t>
        </is>
      </c>
      <c r="K10196" s="12" t="n">
        <v>815000</v>
      </c>
      <c r="L10196" s="8" t="inlineStr">
        <is>
          <t>Florida</t>
        </is>
      </c>
      <c r="M10196" s="13" t="n">
        <v>20744.06</v>
      </c>
      <c r="N10196" s="13" t="n">
        <v>15786.23</v>
      </c>
      <c r="O10196" s="8" t="n"/>
    </row>
    <row r="10197">
      <c r="A10197" s="8" t="inlineStr">
        <is>
          <t>CANON-202607-010211</t>
        </is>
      </c>
      <c r="B10197" s="9" t="inlineStr">
        <is>
          <t>2026-07</t>
        </is>
      </c>
      <c r="C10197" s="10" t="n">
        <v>46217</v>
      </c>
      <c r="D10197" s="9" t="inlineStr">
        <is>
          <t>Bound</t>
        </is>
      </c>
      <c r="E10197" s="8" t="inlineStr">
        <is>
          <t>Ingrid Bellandi</t>
        </is>
      </c>
      <c r="F10197" s="11" t="n">
        <v>1970</v>
      </c>
      <c r="G10197" s="8" t="inlineStr">
        <is>
          <t>Aston Martin</t>
        </is>
      </c>
      <c r="H10197" s="8" t="inlineStr">
        <is>
          <t>DB5</t>
        </is>
      </c>
      <c r="I10197" s="8" t="inlineStr">
        <is>
          <t>H10SXYJJE1M4EHZV3</t>
        </is>
      </c>
      <c r="J10197" s="8" t="inlineStr">
        <is>
          <t>07 - Post-War Classic (1946-1972)</t>
        </is>
      </c>
      <c r="K10197" s="12" t="n">
        <v>300000</v>
      </c>
      <c r="L10197" s="8" t="inlineStr">
        <is>
          <t>Connecticut</t>
        </is>
      </c>
      <c r="M10197" s="13" t="n">
        <v>3043.02</v>
      </c>
      <c r="N10197" s="13" t="n">
        <v>2315.74</v>
      </c>
      <c r="O10197" s="8" t="n"/>
    </row>
    <row r="10198">
      <c r="A10198" s="8" t="inlineStr">
        <is>
          <t>CANON-202607-010212</t>
        </is>
      </c>
      <c r="B10198" s="9" t="inlineStr">
        <is>
          <t>2026-07</t>
        </is>
      </c>
      <c r="C10198" s="10" t="n">
        <v>46227</v>
      </c>
      <c r="D10198" s="9" t="inlineStr">
        <is>
          <t>Bound</t>
        </is>
      </c>
      <c r="E10198" s="8" t="inlineStr">
        <is>
          <t>Cassius Rourke</t>
        </is>
      </c>
      <c r="F10198" s="11" t="n">
        <v>1959</v>
      </c>
      <c r="G10198" s="8" t="inlineStr">
        <is>
          <t>Ferrari</t>
        </is>
      </c>
      <c r="H10198" s="8" t="inlineStr">
        <is>
          <t>SF90 Stradale</t>
        </is>
      </c>
      <c r="I10198" s="8" t="inlineStr">
        <is>
          <t>B3855LEERHJCD9B4Y</t>
        </is>
      </c>
      <c r="J10198" s="8" t="inlineStr">
        <is>
          <t>03 - Supercar</t>
        </is>
      </c>
      <c r="K10198" s="12" t="n">
        <v>385000</v>
      </c>
      <c r="L10198" s="8" t="inlineStr">
        <is>
          <t>Massachusetts</t>
        </is>
      </c>
      <c r="M10198" s="13" t="n">
        <v>10442.22</v>
      </c>
      <c r="N10198" s="13" t="n">
        <v>7946.53</v>
      </c>
      <c r="O10198" s="8" t="n"/>
    </row>
    <row r="10199">
      <c r="A10199" s="8" t="inlineStr">
        <is>
          <t>CANON-202607-010213</t>
        </is>
      </c>
      <c r="B10199" s="9" t="inlineStr">
        <is>
          <t>2026-07</t>
        </is>
      </c>
      <c r="C10199" s="10" t="n">
        <v>46232</v>
      </c>
      <c r="D10199" s="9" t="inlineStr">
        <is>
          <t>Bound</t>
        </is>
      </c>
      <c r="E10199" s="8" t="inlineStr">
        <is>
          <t>Thaddeus Larsson</t>
        </is>
      </c>
      <c r="F10199" s="11" t="n">
        <v>1967</v>
      </c>
      <c r="G10199" s="8" t="inlineStr">
        <is>
          <t>Aston Martin</t>
        </is>
      </c>
      <c r="H10199" s="8" t="inlineStr">
        <is>
          <t>DB5</t>
        </is>
      </c>
      <c r="I10199" s="8" t="inlineStr">
        <is>
          <t>TFJPK6RYN4G3ENXKX</t>
        </is>
      </c>
      <c r="J10199" s="8" t="inlineStr">
        <is>
          <t>07 - Post-War Classic (1946-1972)</t>
        </is>
      </c>
      <c r="K10199" s="12" t="n">
        <v>285000</v>
      </c>
      <c r="L10199" s="8" t="inlineStr">
        <is>
          <t>Indiana</t>
        </is>
      </c>
      <c r="M10199" s="13" t="n">
        <v>3174.79</v>
      </c>
      <c r="N10199" s="13" t="n">
        <v>2416.02</v>
      </c>
      <c r="O10199" s="8" t="n"/>
    </row>
    <row r="10200">
      <c r="A10200" s="8" t="inlineStr">
        <is>
          <t>CANON-202607-010214</t>
        </is>
      </c>
      <c r="B10200" s="9" t="inlineStr">
        <is>
          <t>2026-07</t>
        </is>
      </c>
      <c r="C10200" s="10" t="n">
        <v>46206</v>
      </c>
      <c r="D10200" s="9" t="inlineStr">
        <is>
          <t>Bound</t>
        </is>
      </c>
      <c r="E10200" s="8" t="inlineStr">
        <is>
          <t>Delphine Harrington</t>
        </is>
      </c>
      <c r="F10200" s="11" t="n">
        <v>1978</v>
      </c>
      <c r="G10200" s="8" t="inlineStr">
        <is>
          <t>Aston Martin</t>
        </is>
      </c>
      <c r="H10200" s="8" t="inlineStr">
        <is>
          <t>DB12</t>
        </is>
      </c>
      <c r="I10200" s="8" t="inlineStr">
        <is>
          <t>C5SUYXKLWFTAWCW0D</t>
        </is>
      </c>
      <c r="J10200" s="8" t="inlineStr">
        <is>
          <t>02 - Sports / GT</t>
        </is>
      </c>
      <c r="K10200" s="12" t="n">
        <v>620000</v>
      </c>
      <c r="L10200" s="8" t="inlineStr">
        <is>
          <t>Pennsylvania</t>
        </is>
      </c>
      <c r="M10200" s="13" t="n">
        <v>7603.77</v>
      </c>
      <c r="N10200" s="13" t="n">
        <v>5786.47</v>
      </c>
      <c r="O10200" s="8" t="n"/>
    </row>
    <row r="10201">
      <c r="A10201" s="8" t="inlineStr">
        <is>
          <t>CANON-202607-010215</t>
        </is>
      </c>
      <c r="B10201" s="9" t="inlineStr">
        <is>
          <t>2026-07</t>
        </is>
      </c>
      <c r="C10201" s="10" t="n">
        <v>46225</v>
      </c>
      <c r="D10201" s="9" t="inlineStr">
        <is>
          <t>Bound</t>
        </is>
      </c>
      <c r="E10201" s="8" t="inlineStr">
        <is>
          <t>Ottilie Okonkwo</t>
        </is>
      </c>
      <c r="F10201" s="11" t="n">
        <v>2008</v>
      </c>
      <c r="G10201" s="8" t="inlineStr">
        <is>
          <t>BMW</t>
        </is>
      </c>
      <c r="H10201" s="8" t="inlineStr">
        <is>
          <t>M8 Competition</t>
        </is>
      </c>
      <c r="I10201" s="8" t="inlineStr">
        <is>
          <t>P15DNNWW7REWE5ZUV</t>
        </is>
      </c>
      <c r="J10201" s="8" t="inlineStr">
        <is>
          <t>02 - Sports / GT</t>
        </is>
      </c>
      <c r="K10201" s="12" t="n">
        <v>245000</v>
      </c>
      <c r="L10201" s="8" t="inlineStr">
        <is>
          <t>Washington</t>
        </is>
      </c>
      <c r="M10201" s="13" t="n">
        <v>4082.72</v>
      </c>
      <c r="N10201" s="13" t="n">
        <v>3106.95</v>
      </c>
      <c r="O10201" s="8" t="n"/>
    </row>
    <row r="10202">
      <c r="A10202" s="8" t="inlineStr">
        <is>
          <t>CANON-202607-010216</t>
        </is>
      </c>
      <c r="B10202" s="9" t="inlineStr">
        <is>
          <t>2026-07</t>
        </is>
      </c>
      <c r="C10202" s="10" t="n">
        <v>46234</v>
      </c>
      <c r="D10202" s="9" t="inlineStr">
        <is>
          <t>Bound</t>
        </is>
      </c>
      <c r="E10202" s="8" t="inlineStr">
        <is>
          <t>Fenwick Delacroix</t>
        </is>
      </c>
      <c r="F10202" s="11" t="n">
        <v>1964</v>
      </c>
      <c r="G10202" s="8" t="inlineStr">
        <is>
          <t>McLaren</t>
        </is>
      </c>
      <c r="H10202" s="8" t="inlineStr">
        <is>
          <t>750S</t>
        </is>
      </c>
      <c r="I10202" s="8" t="inlineStr">
        <is>
          <t>7BH0EVFNETWLDTTVL</t>
        </is>
      </c>
      <c r="J10202" s="8" t="inlineStr">
        <is>
          <t>03 - Supercar</t>
        </is>
      </c>
      <c r="K10202" s="12" t="n">
        <v>1080000</v>
      </c>
      <c r="L10202" s="8" t="inlineStr">
        <is>
          <t>Montana</t>
        </is>
      </c>
      <c r="M10202" s="13" t="n">
        <v>15160.75</v>
      </c>
      <c r="N10202" s="13" t="n">
        <v>11537.33</v>
      </c>
      <c r="O10202" s="8" t="n"/>
    </row>
    <row r="10203">
      <c r="A10203" s="8" t="inlineStr">
        <is>
          <t>CANON-202607-010217</t>
        </is>
      </c>
      <c r="B10203" s="9" t="inlineStr">
        <is>
          <t>2026-07</t>
        </is>
      </c>
      <c r="C10203" s="10" t="n">
        <v>46233</v>
      </c>
      <c r="D10203" s="9" t="inlineStr">
        <is>
          <t>Bound</t>
        </is>
      </c>
      <c r="E10203" s="8" t="inlineStr">
        <is>
          <t>Aurelio Castellanos</t>
        </is>
      </c>
      <c r="F10203" s="11" t="n">
        <v>1958</v>
      </c>
      <c r="G10203" s="8" t="inlineStr">
        <is>
          <t>Ferrari</t>
        </is>
      </c>
      <c r="H10203" s="8" t="inlineStr">
        <is>
          <t>275 GTB/4</t>
        </is>
      </c>
      <c r="I10203" s="8" t="inlineStr">
        <is>
          <t>2PMMFFW9HTR84V6RS</t>
        </is>
      </c>
      <c r="J10203" s="8" t="inlineStr">
        <is>
          <t>07 - Post-War Classic (1946-1972)</t>
        </is>
      </c>
      <c r="K10203" s="12" t="n">
        <v>1055000</v>
      </c>
      <c r="L10203" s="8" t="inlineStr">
        <is>
          <t>Massachusetts</t>
        </is>
      </c>
      <c r="M10203" s="13" t="n">
        <v>9455.190000000001</v>
      </c>
      <c r="N10203" s="13" t="n">
        <v>7195.4</v>
      </c>
      <c r="O10203" s="8" t="n"/>
    </row>
    <row r="10204">
      <c r="A10204" s="8" t="inlineStr">
        <is>
          <t>CANON-202607-010218</t>
        </is>
      </c>
      <c r="B10204" s="9" t="inlineStr">
        <is>
          <t>2026-07</t>
        </is>
      </c>
      <c r="C10204" s="10" t="n">
        <v>46223</v>
      </c>
      <c r="D10204" s="9" t="inlineStr">
        <is>
          <t>Bound</t>
        </is>
      </c>
      <c r="E10204" s="8" t="inlineStr">
        <is>
          <t>Horace Rourke</t>
        </is>
      </c>
      <c r="F10204" s="11" t="n">
        <v>1991</v>
      </c>
      <c r="G10204" s="8" t="inlineStr">
        <is>
          <t>Porsche</t>
        </is>
      </c>
      <c r="H10204" s="8" t="inlineStr">
        <is>
          <t>911 Turbo S</t>
        </is>
      </c>
      <c r="I10204" s="8" t="inlineStr">
        <is>
          <t>FEU3NSME41KC93J9S</t>
        </is>
      </c>
      <c r="J10204" s="8" t="inlineStr">
        <is>
          <t>02 - Sports / GT</t>
        </is>
      </c>
      <c r="K10204" s="12" t="n">
        <v>820000</v>
      </c>
      <c r="L10204" s="8" t="inlineStr">
        <is>
          <t>New Hampshire</t>
        </is>
      </c>
      <c r="M10204" s="13" t="n">
        <v>10458.87</v>
      </c>
      <c r="N10204" s="13" t="n">
        <v>7959.2</v>
      </c>
      <c r="O10204" s="8" t="n"/>
    </row>
    <row r="10205">
      <c r="A10205" s="8" t="inlineStr">
        <is>
          <t>CANON-202607-010219</t>
        </is>
      </c>
      <c r="B10205" s="9" t="inlineStr">
        <is>
          <t>2026-07</t>
        </is>
      </c>
      <c r="C10205" s="10" t="n">
        <v>46225</v>
      </c>
      <c r="D10205" s="9" t="inlineStr">
        <is>
          <t>Bound</t>
        </is>
      </c>
      <c r="E10205" s="8" t="inlineStr">
        <is>
          <t>Mireille Montoya</t>
        </is>
      </c>
      <c r="F10205" s="11" t="n">
        <v>1970</v>
      </c>
      <c r="G10205" s="8" t="inlineStr">
        <is>
          <t>Aston Martin</t>
        </is>
      </c>
      <c r="H10205" s="8" t="inlineStr">
        <is>
          <t>DB5</t>
        </is>
      </c>
      <c r="I10205" s="8" t="inlineStr">
        <is>
          <t>5UCV7Y6BBUZK7T4WD</t>
        </is>
      </c>
      <c r="J10205" s="8" t="inlineStr">
        <is>
          <t>07 - Post-War Classic (1946-1972)</t>
        </is>
      </c>
      <c r="K10205" s="12" t="n">
        <v>390000</v>
      </c>
      <c r="L10205" s="8" t="inlineStr">
        <is>
          <t>Illinois</t>
        </is>
      </c>
      <c r="M10205" s="13" t="n">
        <v>4803.62</v>
      </c>
      <c r="N10205" s="13" t="n">
        <v>3655.55</v>
      </c>
      <c r="O10205" s="8" t="n"/>
    </row>
    <row r="10206">
      <c r="A10206" s="8" t="inlineStr">
        <is>
          <t>CANON-202607-010220</t>
        </is>
      </c>
      <c r="B10206" s="9" t="inlineStr">
        <is>
          <t>2026-07</t>
        </is>
      </c>
      <c r="C10206" s="10" t="n">
        <v>46224</v>
      </c>
      <c r="D10206" s="9" t="inlineStr">
        <is>
          <t>Bound</t>
        </is>
      </c>
      <c r="E10206" s="8" t="inlineStr">
        <is>
          <t>Callum Pennington</t>
        </is>
      </c>
      <c r="F10206" s="11" t="n">
        <v>1959</v>
      </c>
      <c r="G10206" s="8" t="inlineStr">
        <is>
          <t>Mercedes-Benz</t>
        </is>
      </c>
      <c r="H10206" s="8" t="inlineStr">
        <is>
          <t>AMG GT</t>
        </is>
      </c>
      <c r="I10206" s="8" t="inlineStr">
        <is>
          <t>BTPTLAS36MBE40693</t>
        </is>
      </c>
      <c r="J10206" s="8" t="inlineStr">
        <is>
          <t>02 - Sports / GT</t>
        </is>
      </c>
      <c r="K10206" s="12" t="n">
        <v>950000</v>
      </c>
      <c r="L10206" s="8" t="inlineStr">
        <is>
          <t>Rhode Island</t>
        </is>
      </c>
      <c r="M10206" s="13" t="n">
        <v>15961.79</v>
      </c>
      <c r="N10206" s="13" t="n">
        <v>12146.92</v>
      </c>
      <c r="O10206" s="8" t="n"/>
    </row>
    <row r="10207">
      <c r="A10207" s="8" t="inlineStr">
        <is>
          <t>CANON-202607-010225</t>
        </is>
      </c>
      <c r="B10207" s="9" t="inlineStr">
        <is>
          <t>2026-07</t>
        </is>
      </c>
      <c r="C10207" s="10" t="n">
        <v>46234</v>
      </c>
      <c r="D10207" s="9" t="inlineStr">
        <is>
          <t>Bound</t>
        </is>
      </c>
      <c r="E10207" s="8" t="inlineStr">
        <is>
          <t>Everett Rourke</t>
        </is>
      </c>
      <c r="F10207" s="11" t="n">
        <v>1958</v>
      </c>
      <c r="G10207" s="8" t="inlineStr">
        <is>
          <t>Aston Martin</t>
        </is>
      </c>
      <c r="H10207" s="8" t="inlineStr">
        <is>
          <t>DB12</t>
        </is>
      </c>
      <c r="I10207" s="8" t="inlineStr">
        <is>
          <t>CFF3E2UNBL5SDMTR5</t>
        </is>
      </c>
      <c r="J10207" s="8" t="inlineStr">
        <is>
          <t>02 - Sports / GT</t>
        </is>
      </c>
      <c r="K10207" s="12" t="n">
        <v>190000</v>
      </c>
      <c r="L10207" s="8" t="inlineStr">
        <is>
          <t>North Dakota</t>
        </is>
      </c>
      <c r="M10207" s="13" t="n">
        <v>3364.08</v>
      </c>
      <c r="N10207" s="13" t="n">
        <v>2560.06</v>
      </c>
      <c r="O10207" s="8" t="n"/>
    </row>
    <row r="10208">
      <c r="A10208" s="8" t="inlineStr">
        <is>
          <t>CANON-202607-010227</t>
        </is>
      </c>
      <c r="B10208" s="9" t="inlineStr">
        <is>
          <t>2026-07</t>
        </is>
      </c>
      <c r="C10208" s="10" t="n">
        <v>46222</v>
      </c>
      <c r="D10208" s="9" t="inlineStr">
        <is>
          <t>Bound</t>
        </is>
      </c>
      <c r="E10208" s="8" t="inlineStr">
        <is>
          <t>Noor Thistlewood</t>
        </is>
      </c>
      <c r="F10208" s="11" t="n">
        <v>1956</v>
      </c>
      <c r="G10208" s="8" t="inlineStr">
        <is>
          <t>Maserati</t>
        </is>
      </c>
      <c r="H10208" s="8" t="inlineStr">
        <is>
          <t>GranTurismo</t>
        </is>
      </c>
      <c r="I10208" s="8" t="inlineStr">
        <is>
          <t>ZZWWWHBAXNA52S5S9</t>
        </is>
      </c>
      <c r="J10208" s="8" t="inlineStr">
        <is>
          <t>02 - Sports / GT</t>
        </is>
      </c>
      <c r="K10208" s="12" t="n">
        <v>410000</v>
      </c>
      <c r="L10208" s="8" t="inlineStr">
        <is>
          <t>California</t>
        </is>
      </c>
      <c r="M10208" s="13" t="n">
        <v>7832.55</v>
      </c>
      <c r="N10208" s="13" t="n">
        <v>5960.57</v>
      </c>
      <c r="O10208" s="8" t="n"/>
    </row>
    <row r="10209">
      <c r="A10209" s="8" t="inlineStr">
        <is>
          <t>CANON-202607-010228</t>
        </is>
      </c>
      <c r="B10209" s="9" t="inlineStr">
        <is>
          <t>2026-07</t>
        </is>
      </c>
      <c r="C10209" s="10" t="n">
        <v>46205</v>
      </c>
      <c r="D10209" s="9" t="inlineStr">
        <is>
          <t>Bound</t>
        </is>
      </c>
      <c r="E10209" s="8" t="inlineStr">
        <is>
          <t>Ottilie Vandermeer</t>
        </is>
      </c>
      <c r="F10209" s="11" t="n">
        <v>1985</v>
      </c>
      <c r="G10209" s="8" t="inlineStr">
        <is>
          <t>Bentley</t>
        </is>
      </c>
      <c r="H10209" s="8" t="inlineStr">
        <is>
          <t>Continental GT</t>
        </is>
      </c>
      <c r="I10209" s="8" t="inlineStr">
        <is>
          <t>2AK6GWB7SAKBWV4ME</t>
        </is>
      </c>
      <c r="J10209" s="8" t="inlineStr">
        <is>
          <t>02 - Sports / GT</t>
        </is>
      </c>
      <c r="K10209" s="12" t="n">
        <v>270000</v>
      </c>
      <c r="L10209" s="8" t="inlineStr">
        <is>
          <t>Vermont</t>
        </is>
      </c>
      <c r="M10209" s="13" t="n">
        <v>4661.32</v>
      </c>
      <c r="N10209" s="13" t="n">
        <v>3547.26</v>
      </c>
      <c r="O10209" s="8" t="n"/>
    </row>
    <row r="10210">
      <c r="A10210" s="8" t="inlineStr">
        <is>
          <t>CANON-202607-010230</t>
        </is>
      </c>
      <c r="B10210" s="9" t="inlineStr">
        <is>
          <t>2026-07</t>
        </is>
      </c>
      <c r="C10210" s="10" t="n">
        <v>46224</v>
      </c>
      <c r="D10210" s="9" t="inlineStr">
        <is>
          <t>Bound</t>
        </is>
      </c>
      <c r="E10210" s="8" t="inlineStr">
        <is>
          <t>Ingrid Vandermeer</t>
        </is>
      </c>
      <c r="F10210" s="11" t="n">
        <v>1984</v>
      </c>
      <c r="G10210" s="8" t="inlineStr">
        <is>
          <t>Jaguar</t>
        </is>
      </c>
      <c r="H10210" s="8" t="inlineStr">
        <is>
          <t>E-Type Series 1</t>
        </is>
      </c>
      <c r="I10210" s="8" t="inlineStr">
        <is>
          <t>W6S6ECKSB44HGPTCV</t>
        </is>
      </c>
      <c r="J10210" s="8" t="inlineStr">
        <is>
          <t>07 - Post-War Classic (1946-1972)</t>
        </is>
      </c>
      <c r="K10210" s="12" t="n">
        <v>630000</v>
      </c>
      <c r="L10210" s="8" t="inlineStr">
        <is>
          <t>New Jersey</t>
        </is>
      </c>
      <c r="M10210" s="13" t="n">
        <v>4651.3</v>
      </c>
      <c r="N10210" s="13" t="n">
        <v>3539.64</v>
      </c>
      <c r="O10210" s="8" t="n"/>
    </row>
    <row r="10211">
      <c r="A10211" s="8" t="inlineStr">
        <is>
          <t>CANON-202607-010231</t>
        </is>
      </c>
      <c r="B10211" s="9" t="inlineStr">
        <is>
          <t>2026-07</t>
        </is>
      </c>
      <c r="C10211" s="10" t="n">
        <v>46215</v>
      </c>
      <c r="D10211" s="9" t="inlineStr">
        <is>
          <t>Bound</t>
        </is>
      </c>
      <c r="E10211" s="8" t="inlineStr">
        <is>
          <t>Ramona Farkas</t>
        </is>
      </c>
      <c r="F10211" s="11" t="n">
        <v>1995</v>
      </c>
      <c r="G10211" s="8" t="inlineStr">
        <is>
          <t>Aston Martin</t>
        </is>
      </c>
      <c r="H10211" s="8" t="inlineStr">
        <is>
          <t>DB12</t>
        </is>
      </c>
      <c r="I10211" s="8" t="inlineStr">
        <is>
          <t>B07DLCVJ3P7Y42FXK</t>
        </is>
      </c>
      <c r="J10211" s="8" t="inlineStr">
        <is>
          <t>02 - Sports / GT</t>
        </is>
      </c>
      <c r="K10211" s="12" t="n">
        <v>695000</v>
      </c>
      <c r="L10211" s="8" t="inlineStr">
        <is>
          <t>Iowa</t>
        </is>
      </c>
      <c r="M10211" s="13" t="n">
        <v>9375.940000000001</v>
      </c>
      <c r="N10211" s="13" t="n">
        <v>7135.09</v>
      </c>
      <c r="O10211" s="8" t="n"/>
    </row>
    <row r="10212">
      <c r="A10212" s="8" t="inlineStr">
        <is>
          <t>CANON-202607-010232</t>
        </is>
      </c>
      <c r="B10212" s="9" t="inlineStr">
        <is>
          <t>2026-07</t>
        </is>
      </c>
      <c r="C10212" s="10" t="n">
        <v>46220</v>
      </c>
      <c r="D10212" s="9" t="inlineStr">
        <is>
          <t>Bound</t>
        </is>
      </c>
      <c r="E10212" s="8" t="inlineStr">
        <is>
          <t>Thaddeus Thistlewood</t>
        </is>
      </c>
      <c r="F10212" s="11" t="n">
        <v>1973</v>
      </c>
      <c r="G10212" s="8" t="inlineStr">
        <is>
          <t>Ferrari</t>
        </is>
      </c>
      <c r="H10212" s="8" t="inlineStr">
        <is>
          <t>SF90 Stradale</t>
        </is>
      </c>
      <c r="I10212" s="8" t="inlineStr">
        <is>
          <t>GW9NWWGJ81WKLZLRE</t>
        </is>
      </c>
      <c r="J10212" s="8" t="inlineStr">
        <is>
          <t>03 - Supercar</t>
        </is>
      </c>
      <c r="K10212" s="12" t="n">
        <v>445000</v>
      </c>
      <c r="L10212" s="8" t="inlineStr">
        <is>
          <t>Louisiana</t>
        </is>
      </c>
      <c r="M10212" s="13" t="n">
        <v>11683.35</v>
      </c>
      <c r="N10212" s="13" t="n">
        <v>8891.030000000001</v>
      </c>
      <c r="O10212" s="8" t="n"/>
    </row>
    <row r="10213">
      <c r="A10213" s="8" t="inlineStr">
        <is>
          <t>CANON-202607-010233</t>
        </is>
      </c>
      <c r="B10213" s="9" t="inlineStr">
        <is>
          <t>2026-07</t>
        </is>
      </c>
      <c r="C10213" s="10" t="n">
        <v>46228</v>
      </c>
      <c r="D10213" s="9" t="inlineStr">
        <is>
          <t>Bound</t>
        </is>
      </c>
      <c r="E10213" s="8" t="inlineStr">
        <is>
          <t>Emiliano Chattopadhyay</t>
        </is>
      </c>
      <c r="F10213" s="11" t="n">
        <v>1992</v>
      </c>
      <c r="G10213" s="8" t="inlineStr">
        <is>
          <t>Porsche</t>
        </is>
      </c>
      <c r="H10213" s="8" t="inlineStr">
        <is>
          <t>911 Turbo S</t>
        </is>
      </c>
      <c r="I10213" s="8" t="inlineStr">
        <is>
          <t>HP06J43L9CGXT7UH0</t>
        </is>
      </c>
      <c r="J10213" s="8" t="inlineStr">
        <is>
          <t>02 - Sports / GT</t>
        </is>
      </c>
      <c r="K10213" s="12" t="n">
        <v>970000</v>
      </c>
      <c r="L10213" s="8" t="inlineStr">
        <is>
          <t>Texas</t>
        </is>
      </c>
      <c r="M10213" s="13" t="n">
        <v>13680.66</v>
      </c>
      <c r="N10213" s="13" t="n">
        <v>10410.98</v>
      </c>
      <c r="O10213" s="8" t="n"/>
    </row>
    <row r="10214">
      <c r="A10214" s="8" t="inlineStr">
        <is>
          <t>CANON-202607-010234</t>
        </is>
      </c>
      <c r="B10214" s="9" t="inlineStr">
        <is>
          <t>2026-07</t>
        </is>
      </c>
      <c r="C10214" s="10" t="n">
        <v>46209</v>
      </c>
      <c r="D10214" s="9" t="inlineStr">
        <is>
          <t>Bound</t>
        </is>
      </c>
      <c r="E10214" s="8" t="inlineStr">
        <is>
          <t>Noor Kingsford</t>
        </is>
      </c>
      <c r="F10214" s="11" t="n">
        <v>1955</v>
      </c>
      <c r="G10214" s="8" t="inlineStr">
        <is>
          <t>Bentley</t>
        </is>
      </c>
      <c r="H10214" s="8" t="inlineStr">
        <is>
          <t>Continental GT</t>
        </is>
      </c>
      <c r="I10214" s="8" t="inlineStr">
        <is>
          <t>J7DBWF1J81U9KD3W2</t>
        </is>
      </c>
      <c r="J10214" s="8" t="inlineStr">
        <is>
          <t>02 - Sports / GT</t>
        </is>
      </c>
      <c r="K10214" s="12" t="n">
        <v>340000</v>
      </c>
      <c r="L10214" s="8" t="inlineStr">
        <is>
          <t>Pennsylvania</t>
        </is>
      </c>
      <c r="M10214" s="13" t="n">
        <v>4811.32</v>
      </c>
      <c r="N10214" s="13" t="n">
        <v>3661.41</v>
      </c>
      <c r="O10214" s="8" t="n"/>
    </row>
    <row r="10215">
      <c r="A10215" s="8" t="inlineStr">
        <is>
          <t>CANON-202607-010236</t>
        </is>
      </c>
      <c r="B10215" s="9" t="inlineStr">
        <is>
          <t>2026-07</t>
        </is>
      </c>
      <c r="C10215" s="10" t="n">
        <v>46204</v>
      </c>
      <c r="D10215" s="9" t="inlineStr">
        <is>
          <t>Bound</t>
        </is>
      </c>
      <c r="E10215" s="8" t="inlineStr">
        <is>
          <t>Leopold Pennington</t>
        </is>
      </c>
      <c r="F10215" s="11" t="n">
        <v>1971</v>
      </c>
      <c r="G10215" s="8" t="inlineStr">
        <is>
          <t>Bugatti</t>
        </is>
      </c>
      <c r="H10215" s="8" t="inlineStr">
        <is>
          <t>Type 57</t>
        </is>
      </c>
      <c r="I10215" s="8" t="inlineStr">
        <is>
          <t>FPH8HDZUZG688VGG3</t>
        </is>
      </c>
      <c r="J10215" s="8" t="inlineStr">
        <is>
          <t>06 - Vintage Pre-War (pre-1946)</t>
        </is>
      </c>
      <c r="K10215" s="12" t="n">
        <v>370000</v>
      </c>
      <c r="L10215" s="8" t="inlineStr">
        <is>
          <t>Florida</t>
        </is>
      </c>
      <c r="M10215" s="13" t="n">
        <v>4163.55</v>
      </c>
      <c r="N10215" s="13" t="n">
        <v>3168.46</v>
      </c>
      <c r="O10215" s="8" t="n"/>
    </row>
    <row r="10216">
      <c r="A10216" s="8" t="inlineStr">
        <is>
          <t>CANON-202607-010237</t>
        </is>
      </c>
      <c r="B10216" s="9" t="inlineStr">
        <is>
          <t>2026-07</t>
        </is>
      </c>
      <c r="C10216" s="10" t="n">
        <v>46228</v>
      </c>
      <c r="D10216" s="9" t="inlineStr">
        <is>
          <t>Bound</t>
        </is>
      </c>
      <c r="E10216" s="8" t="inlineStr">
        <is>
          <t>Lorenzo Blackwood</t>
        </is>
      </c>
      <c r="F10216" s="11" t="n">
        <v>1992</v>
      </c>
      <c r="G10216" s="8" t="inlineStr">
        <is>
          <t>Aston Martin</t>
        </is>
      </c>
      <c r="H10216" s="8" t="inlineStr">
        <is>
          <t>DB12</t>
        </is>
      </c>
      <c r="I10216" s="8" t="inlineStr">
        <is>
          <t>ZY3K32R2D95H99HHZ</t>
        </is>
      </c>
      <c r="J10216" s="8" t="inlineStr">
        <is>
          <t>02 - Sports / GT</t>
        </is>
      </c>
      <c r="K10216" s="12" t="n">
        <v>1505000</v>
      </c>
      <c r="L10216" s="8" t="inlineStr">
        <is>
          <t>Louisiana</t>
        </is>
      </c>
      <c r="M10216" s="13" t="n">
        <v>18897.69</v>
      </c>
      <c r="N10216" s="13" t="n">
        <v>14381.14</v>
      </c>
      <c r="O10216" s="8" t="n"/>
    </row>
    <row r="10217">
      <c r="A10217" s="8" t="inlineStr">
        <is>
          <t>CANON-202607-010238</t>
        </is>
      </c>
      <c r="B10217" s="9" t="inlineStr">
        <is>
          <t>2026-07</t>
        </is>
      </c>
      <c r="C10217" s="10" t="n">
        <v>46216</v>
      </c>
      <c r="D10217" s="9" t="inlineStr">
        <is>
          <t>Bound</t>
        </is>
      </c>
      <c r="E10217" s="8" t="inlineStr">
        <is>
          <t>Fenwick Ashcombe</t>
        </is>
      </c>
      <c r="F10217" s="11" t="n">
        <v>1997</v>
      </c>
      <c r="G10217" s="8" t="inlineStr">
        <is>
          <t>BMW</t>
        </is>
      </c>
      <c r="H10217" s="8" t="inlineStr">
        <is>
          <t>M8 Competition</t>
        </is>
      </c>
      <c r="I10217" s="8" t="inlineStr">
        <is>
          <t>XWA74M9YEN8MK8D03</t>
        </is>
      </c>
      <c r="J10217" s="8" t="inlineStr">
        <is>
          <t>02 - Sports / GT</t>
        </is>
      </c>
      <c r="K10217" s="12" t="n">
        <v>575000</v>
      </c>
      <c r="L10217" s="8" t="inlineStr">
        <is>
          <t>Georgia</t>
        </is>
      </c>
      <c r="M10217" s="13" t="n">
        <v>7898.11</v>
      </c>
      <c r="N10217" s="13" t="n">
        <v>6010.46</v>
      </c>
      <c r="O10217" s="8" t="n"/>
    </row>
    <row r="10218">
      <c r="A10218" s="8" t="inlineStr">
        <is>
          <t>CANON-202607-010239</t>
        </is>
      </c>
      <c r="B10218" s="9" t="inlineStr">
        <is>
          <t>2026-07</t>
        </is>
      </c>
      <c r="C10218" s="10" t="n">
        <v>46206</v>
      </c>
      <c r="D10218" s="9" t="inlineStr">
        <is>
          <t>Bound</t>
        </is>
      </c>
      <c r="E10218" s="8" t="inlineStr">
        <is>
          <t>Ingrid Blackwood</t>
        </is>
      </c>
      <c r="F10218" s="11" t="n">
        <v>1967</v>
      </c>
      <c r="G10218" s="8" t="inlineStr">
        <is>
          <t>Lamborghini</t>
        </is>
      </c>
      <c r="H10218" s="8" t="inlineStr">
        <is>
          <t>Huracan EVO</t>
        </is>
      </c>
      <c r="I10218" s="8" t="inlineStr">
        <is>
          <t>S6UWNM8GAFW4FH302</t>
        </is>
      </c>
      <c r="J10218" s="8" t="inlineStr">
        <is>
          <t>03 - Supercar</t>
        </is>
      </c>
      <c r="K10218" s="12" t="n">
        <v>860000</v>
      </c>
      <c r="L10218" s="8" t="inlineStr">
        <is>
          <t>Texas</t>
        </is>
      </c>
      <c r="M10218" s="13" t="n">
        <v>17727.36</v>
      </c>
      <c r="N10218" s="13" t="n">
        <v>13490.52</v>
      </c>
      <c r="O10218" s="8" t="n"/>
    </row>
    <row r="10219">
      <c r="A10219" s="8" t="inlineStr">
        <is>
          <t>CANON-202607-010240</t>
        </is>
      </c>
      <c r="B10219" s="9" t="inlineStr">
        <is>
          <t>2026-07</t>
        </is>
      </c>
      <c r="C10219" s="10" t="n">
        <v>46208</v>
      </c>
      <c r="D10219" s="9" t="inlineStr">
        <is>
          <t>Bound</t>
        </is>
      </c>
      <c r="E10219" s="8" t="inlineStr">
        <is>
          <t>Wilhelmina Fairweather</t>
        </is>
      </c>
      <c r="F10219" s="11" t="n">
        <v>1982</v>
      </c>
      <c r="G10219" s="8" t="inlineStr">
        <is>
          <t>Maserati</t>
        </is>
      </c>
      <c r="H10219" s="8" t="inlineStr">
        <is>
          <t>GranTurismo</t>
        </is>
      </c>
      <c r="I10219" s="8" t="inlineStr">
        <is>
          <t>PCNVVHVMGL0JLV4XS</t>
        </is>
      </c>
      <c r="J10219" s="8" t="inlineStr">
        <is>
          <t>02 - Sports / GT</t>
        </is>
      </c>
      <c r="K10219" s="12" t="n">
        <v>275000</v>
      </c>
      <c r="L10219" s="8" t="inlineStr">
        <is>
          <t>Texas</t>
        </is>
      </c>
      <c r="M10219" s="13" t="n">
        <v>4475.24</v>
      </c>
      <c r="N10219" s="13" t="n">
        <v>3405.66</v>
      </c>
      <c r="O10219" s="8" t="n"/>
    </row>
    <row r="10220">
      <c r="A10220" s="8" t="inlineStr">
        <is>
          <t>CANON-202607-010242</t>
        </is>
      </c>
      <c r="B10220" s="9" t="inlineStr">
        <is>
          <t>2026-07</t>
        </is>
      </c>
      <c r="C10220" s="10" t="n">
        <v>46211</v>
      </c>
      <c r="D10220" s="9" t="inlineStr">
        <is>
          <t>Bound</t>
        </is>
      </c>
      <c r="E10220" s="8" t="inlineStr">
        <is>
          <t>Fenwick Delacroix</t>
        </is>
      </c>
      <c r="F10220" s="11" t="n">
        <v>2020</v>
      </c>
      <c r="G10220" s="8" t="inlineStr">
        <is>
          <t>Bentley</t>
        </is>
      </c>
      <c r="H10220" s="8" t="inlineStr">
        <is>
          <t>4.5 Litre</t>
        </is>
      </c>
      <c r="I10220" s="8" t="inlineStr">
        <is>
          <t>KZ6K3PD40FSJCDDMD</t>
        </is>
      </c>
      <c r="J10220" s="8" t="inlineStr">
        <is>
          <t>06 - Vintage Pre-War (pre-1946)</t>
        </is>
      </c>
      <c r="K10220" s="12" t="n">
        <v>1395000</v>
      </c>
      <c r="L10220" s="8" t="inlineStr">
        <is>
          <t>Florida</t>
        </is>
      </c>
      <c r="M10220" s="13" t="n">
        <v>12707.66</v>
      </c>
      <c r="N10220" s="13" t="n">
        <v>9670.530000000001</v>
      </c>
      <c r="O10220" s="8" t="n"/>
    </row>
    <row r="10221">
      <c r="A10221" s="8" t="inlineStr">
        <is>
          <t>CANON-202607-010243</t>
        </is>
      </c>
      <c r="B10221" s="9" t="inlineStr">
        <is>
          <t>2026-07</t>
        </is>
      </c>
      <c r="C10221" s="10" t="n">
        <v>46223</v>
      </c>
      <c r="D10221" s="9" t="inlineStr">
        <is>
          <t>Bound</t>
        </is>
      </c>
      <c r="E10221" s="8" t="inlineStr">
        <is>
          <t>Fitzgerald Fairweather</t>
        </is>
      </c>
      <c r="F10221" s="11" t="n">
        <v>2012</v>
      </c>
      <c r="G10221" s="8" t="inlineStr">
        <is>
          <t>Porsche</t>
        </is>
      </c>
      <c r="H10221" s="8" t="inlineStr">
        <is>
          <t>911 Turbo S</t>
        </is>
      </c>
      <c r="I10221" s="8" t="inlineStr">
        <is>
          <t>DD5KMMW9ALJ6XD5EZ</t>
        </is>
      </c>
      <c r="J10221" s="8" t="inlineStr">
        <is>
          <t>02 - Sports / GT</t>
        </is>
      </c>
      <c r="K10221" s="12" t="n">
        <v>660000</v>
      </c>
      <c r="L10221" s="8" t="inlineStr">
        <is>
          <t>Virginia</t>
        </is>
      </c>
      <c r="M10221" s="13" t="n">
        <v>8822.83</v>
      </c>
      <c r="N10221" s="13" t="n">
        <v>6714.17</v>
      </c>
      <c r="O10221" s="8" t="n"/>
    </row>
    <row r="10222">
      <c r="A10222" s="8" t="inlineStr">
        <is>
          <t>CANON-202607-010244</t>
        </is>
      </c>
      <c r="B10222" s="9" t="inlineStr">
        <is>
          <t>2026-07</t>
        </is>
      </c>
      <c r="C10222" s="10" t="n">
        <v>46208</v>
      </c>
      <c r="D10222" s="9" t="inlineStr">
        <is>
          <t>Bound</t>
        </is>
      </c>
      <c r="E10222" s="8" t="inlineStr">
        <is>
          <t>Ramona Rourke</t>
        </is>
      </c>
      <c r="F10222" s="11" t="n">
        <v>2000</v>
      </c>
      <c r="G10222" s="8" t="inlineStr">
        <is>
          <t>Ferrari</t>
        </is>
      </c>
      <c r="H10222" s="8" t="inlineStr">
        <is>
          <t>SF90 Stradale</t>
        </is>
      </c>
      <c r="I10222" s="8" t="inlineStr">
        <is>
          <t>M66H9J5UN78BU5AFD</t>
        </is>
      </c>
      <c r="J10222" s="8" t="inlineStr">
        <is>
          <t>03 - Supercar</t>
        </is>
      </c>
      <c r="K10222" s="12" t="n">
        <v>1745000</v>
      </c>
      <c r="L10222" s="8" t="inlineStr">
        <is>
          <t>Tennessee</t>
        </is>
      </c>
      <c r="M10222" s="13" t="n">
        <v>25812.83</v>
      </c>
      <c r="N10222" s="13" t="n">
        <v>19643.56</v>
      </c>
      <c r="O10222" s="8" t="n"/>
    </row>
    <row r="10223">
      <c r="A10223" s="8" t="inlineStr">
        <is>
          <t>CANON-202607-010245</t>
        </is>
      </c>
      <c r="B10223" s="9" t="inlineStr">
        <is>
          <t>2026-07</t>
        </is>
      </c>
      <c r="C10223" s="10" t="n">
        <v>46229</v>
      </c>
      <c r="D10223" s="9" t="inlineStr">
        <is>
          <t>Bound</t>
        </is>
      </c>
      <c r="E10223" s="8" t="inlineStr">
        <is>
          <t>Mireille Harrington</t>
        </is>
      </c>
      <c r="F10223" s="11" t="n">
        <v>2001</v>
      </c>
      <c r="G10223" s="8" t="inlineStr">
        <is>
          <t>Maserati</t>
        </is>
      </c>
      <c r="H10223" s="8" t="inlineStr">
        <is>
          <t>GranTurismo</t>
        </is>
      </c>
      <c r="I10223" s="8" t="inlineStr">
        <is>
          <t>HD43SYJXJLKRFNWBP</t>
        </is>
      </c>
      <c r="J10223" s="8" t="inlineStr">
        <is>
          <t>02 - Sports / GT</t>
        </is>
      </c>
      <c r="K10223" s="12" t="n">
        <v>265000</v>
      </c>
      <c r="L10223" s="8" t="inlineStr">
        <is>
          <t>New Jersey</t>
        </is>
      </c>
      <c r="M10223" s="13" t="n">
        <v>3412.5</v>
      </c>
      <c r="N10223" s="13" t="n">
        <v>2596.91</v>
      </c>
      <c r="O10223" s="8" t="n"/>
    </row>
    <row r="10224">
      <c r="A10224" s="8" t="inlineStr">
        <is>
          <t>CANON-202607-010246</t>
        </is>
      </c>
      <c r="B10224" s="9" t="inlineStr">
        <is>
          <t>2026-07</t>
        </is>
      </c>
      <c r="C10224" s="10" t="n">
        <v>46219</v>
      </c>
      <c r="D10224" s="9" t="inlineStr">
        <is>
          <t>Bound</t>
        </is>
      </c>
      <c r="E10224" s="8" t="inlineStr">
        <is>
          <t>Delphine Bellandi</t>
        </is>
      </c>
      <c r="F10224" s="11" t="n">
        <v>1956</v>
      </c>
      <c r="G10224" s="8" t="inlineStr">
        <is>
          <t>Ferrari</t>
        </is>
      </c>
      <c r="H10224" s="8" t="inlineStr">
        <is>
          <t>275 GTB/4</t>
        </is>
      </c>
      <c r="I10224" s="8" t="inlineStr">
        <is>
          <t>TKLG621M08XXHBUNR</t>
        </is>
      </c>
      <c r="J10224" s="8" t="inlineStr">
        <is>
          <t>07 - Post-War Classic (1946-1972)</t>
        </is>
      </c>
      <c r="K10224" s="12" t="n">
        <v>830000</v>
      </c>
      <c r="L10224" s="8" t="inlineStr">
        <is>
          <t>California</t>
        </is>
      </c>
      <c r="M10224" s="13" t="n">
        <v>9090.85</v>
      </c>
      <c r="N10224" s="13" t="n">
        <v>6918.14</v>
      </c>
      <c r="O10224" s="8" t="n"/>
    </row>
    <row r="10225">
      <c r="A10225" s="8" t="inlineStr">
        <is>
          <t>CANON-202607-010248</t>
        </is>
      </c>
      <c r="B10225" s="9" t="inlineStr">
        <is>
          <t>2026-07</t>
        </is>
      </c>
      <c r="C10225" s="10" t="n">
        <v>46219</v>
      </c>
      <c r="D10225" s="9" t="inlineStr">
        <is>
          <t>Bound</t>
        </is>
      </c>
      <c r="E10225" s="8" t="inlineStr">
        <is>
          <t>Sunniva Rourke</t>
        </is>
      </c>
      <c r="F10225" s="11" t="n">
        <v>2016</v>
      </c>
      <c r="G10225" s="8" t="inlineStr">
        <is>
          <t>Aston Martin</t>
        </is>
      </c>
      <c r="H10225" s="8" t="inlineStr">
        <is>
          <t>DB5</t>
        </is>
      </c>
      <c r="I10225" s="8" t="inlineStr">
        <is>
          <t>1VG6PJGXPBL5PD0P0</t>
        </is>
      </c>
      <c r="J10225" s="8" t="inlineStr">
        <is>
          <t>07 - Post-War Classic (1946-1972)</t>
        </is>
      </c>
      <c r="K10225" s="12" t="n">
        <v>950000</v>
      </c>
      <c r="L10225" s="8" t="inlineStr">
        <is>
          <t>Missouri</t>
        </is>
      </c>
      <c r="M10225" s="13" t="n">
        <v>8170</v>
      </c>
      <c r="N10225" s="13" t="n">
        <v>6217.37</v>
      </c>
      <c r="O10225" s="8" t="n"/>
    </row>
    <row r="10226">
      <c r="A10226" s="8" t="inlineStr">
        <is>
          <t>CANON-202607-010250</t>
        </is>
      </c>
      <c r="B10226" s="9" t="inlineStr">
        <is>
          <t>2026-07</t>
        </is>
      </c>
      <c r="C10226" s="10" t="n">
        <v>46218</v>
      </c>
      <c r="D10226" s="9" t="inlineStr">
        <is>
          <t>Bound</t>
        </is>
      </c>
      <c r="E10226" s="8" t="inlineStr">
        <is>
          <t>Noor Delacroix</t>
        </is>
      </c>
      <c r="F10226" s="11" t="n">
        <v>1987</v>
      </c>
      <c r="G10226" s="8" t="inlineStr">
        <is>
          <t>McLaren</t>
        </is>
      </c>
      <c r="H10226" s="8" t="inlineStr">
        <is>
          <t>750S</t>
        </is>
      </c>
      <c r="I10226" s="8" t="inlineStr">
        <is>
          <t>GK25EE63AJY2FZHTG</t>
        </is>
      </c>
      <c r="J10226" s="8" t="inlineStr">
        <is>
          <t>03 - Supercar</t>
        </is>
      </c>
      <c r="K10226" s="12" t="n">
        <v>775000</v>
      </c>
      <c r="L10226" s="8" t="inlineStr">
        <is>
          <t>Colorado</t>
        </is>
      </c>
      <c r="M10226" s="13" t="n">
        <v>15280.66</v>
      </c>
      <c r="N10226" s="13" t="n">
        <v>11628.58</v>
      </c>
      <c r="O10226" s="8" t="n"/>
    </row>
    <row r="10227">
      <c r="A10227" s="8" t="inlineStr">
        <is>
          <t>CANON-202607-010251</t>
        </is>
      </c>
      <c r="B10227" s="9" t="inlineStr">
        <is>
          <t>2026-07</t>
        </is>
      </c>
      <c r="C10227" s="10" t="n">
        <v>46225</v>
      </c>
      <c r="D10227" s="9" t="inlineStr">
        <is>
          <t>Bound</t>
        </is>
      </c>
      <c r="E10227" s="8" t="inlineStr">
        <is>
          <t>Beatrix Fairweather</t>
        </is>
      </c>
      <c r="F10227" s="11" t="n">
        <v>2001</v>
      </c>
      <c r="G10227" s="8" t="inlineStr">
        <is>
          <t>Mercedes-Benz</t>
        </is>
      </c>
      <c r="H10227" s="8" t="inlineStr">
        <is>
          <t>AMG GT</t>
        </is>
      </c>
      <c r="I10227" s="8" t="inlineStr">
        <is>
          <t>78F0GRKVBCHK0TAMS</t>
        </is>
      </c>
      <c r="J10227" s="8" t="inlineStr">
        <is>
          <t>02 - Sports / GT</t>
        </is>
      </c>
      <c r="K10227" s="12" t="n">
        <v>960000</v>
      </c>
      <c r="L10227" s="8" t="inlineStr">
        <is>
          <t>New Jersey</t>
        </is>
      </c>
      <c r="M10227" s="13" t="n">
        <v>10713.96</v>
      </c>
      <c r="N10227" s="13" t="n">
        <v>8153.32</v>
      </c>
      <c r="O10227" s="8" t="n"/>
    </row>
    <row r="10228">
      <c r="A10228" s="8" t="inlineStr">
        <is>
          <t>CANON-202607-010252</t>
        </is>
      </c>
      <c r="B10228" s="9" t="inlineStr">
        <is>
          <t>2026-07</t>
        </is>
      </c>
      <c r="C10228" s="10" t="n">
        <v>46214</v>
      </c>
      <c r="D10228" s="9" t="inlineStr">
        <is>
          <t>Bound</t>
        </is>
      </c>
      <c r="E10228" s="8" t="inlineStr">
        <is>
          <t>Anouk Nakashima</t>
        </is>
      </c>
      <c r="F10228" s="11" t="n">
        <v>1982</v>
      </c>
      <c r="G10228" s="8" t="inlineStr">
        <is>
          <t>BMW</t>
        </is>
      </c>
      <c r="H10228" s="8" t="inlineStr">
        <is>
          <t>M8 Competition</t>
        </is>
      </c>
      <c r="I10228" s="8" t="inlineStr">
        <is>
          <t>RATLXFTRGFYE30KYS</t>
        </is>
      </c>
      <c r="J10228" s="8" t="inlineStr">
        <is>
          <t>02 - Sports / GT</t>
        </is>
      </c>
      <c r="K10228" s="12" t="n">
        <v>715000</v>
      </c>
      <c r="L10228" s="8" t="inlineStr">
        <is>
          <t>Ohio</t>
        </is>
      </c>
      <c r="M10228" s="13" t="n">
        <v>12188.73</v>
      </c>
      <c r="N10228" s="13" t="n">
        <v>9275.620000000001</v>
      </c>
      <c r="O10228" s="8" t="n"/>
    </row>
    <row r="10229">
      <c r="A10229" s="8" t="inlineStr">
        <is>
          <t>CANON-202607-010253</t>
        </is>
      </c>
      <c r="B10229" s="9" t="inlineStr">
        <is>
          <t>2026-07</t>
        </is>
      </c>
      <c r="C10229" s="10" t="n">
        <v>46211</v>
      </c>
      <c r="D10229" s="9" t="inlineStr">
        <is>
          <t>Bound</t>
        </is>
      </c>
      <c r="E10229" s="8" t="inlineStr">
        <is>
          <t>Lorenzo Thistlewood</t>
        </is>
      </c>
      <c r="F10229" s="11" t="n">
        <v>1956</v>
      </c>
      <c r="G10229" s="8" t="inlineStr">
        <is>
          <t>Mercedes-Benz</t>
        </is>
      </c>
      <c r="H10229" s="8" t="inlineStr">
        <is>
          <t>AMG GT</t>
        </is>
      </c>
      <c r="I10229" s="8" t="inlineStr">
        <is>
          <t>DE6UDD4Y62UKAFK39</t>
        </is>
      </c>
      <c r="J10229" s="8" t="inlineStr">
        <is>
          <t>02 - Sports / GT</t>
        </is>
      </c>
      <c r="K10229" s="12" t="n">
        <v>1380000</v>
      </c>
      <c r="L10229" s="8" t="inlineStr">
        <is>
          <t>South Dakota</t>
        </is>
      </c>
      <c r="M10229" s="13" t="n">
        <v>15896.04</v>
      </c>
      <c r="N10229" s="13" t="n">
        <v>12096.89</v>
      </c>
      <c r="O10229" s="8" t="n"/>
    </row>
    <row r="10230">
      <c r="A10230" s="8" t="inlineStr">
        <is>
          <t>CANON-202607-010254</t>
        </is>
      </c>
      <c r="B10230" s="9" t="inlineStr">
        <is>
          <t>2026-07</t>
        </is>
      </c>
      <c r="C10230" s="10" t="n">
        <v>46211</v>
      </c>
      <c r="D10230" s="9" t="inlineStr">
        <is>
          <t>Bound</t>
        </is>
      </c>
      <c r="E10230" s="8" t="inlineStr">
        <is>
          <t>Anouk Underwood</t>
        </is>
      </c>
      <c r="F10230" s="11" t="n">
        <v>1995</v>
      </c>
      <c r="G10230" s="8" t="inlineStr">
        <is>
          <t>Bentley</t>
        </is>
      </c>
      <c r="H10230" s="8" t="inlineStr">
        <is>
          <t>Continental GT</t>
        </is>
      </c>
      <c r="I10230" s="8" t="inlineStr">
        <is>
          <t>AVR0YEVK0S7FDMJ0F</t>
        </is>
      </c>
      <c r="J10230" s="8" t="inlineStr">
        <is>
          <t>02 - Sports / GT</t>
        </is>
      </c>
      <c r="K10230" s="12" t="n">
        <v>195000</v>
      </c>
      <c r="L10230" s="8" t="inlineStr">
        <is>
          <t>Arkansas</t>
        </is>
      </c>
      <c r="M10230" s="13" t="n">
        <v>4671.17</v>
      </c>
      <c r="N10230" s="13" t="n">
        <v>3554.76</v>
      </c>
      <c r="O10230" s="8" t="n"/>
    </row>
    <row r="10231">
      <c r="A10231" s="8" t="inlineStr">
        <is>
          <t>CANON-202607-010255</t>
        </is>
      </c>
      <c r="B10231" s="9" t="inlineStr">
        <is>
          <t>2026-07</t>
        </is>
      </c>
      <c r="C10231" s="10" t="n">
        <v>46228</v>
      </c>
      <c r="D10231" s="9" t="inlineStr">
        <is>
          <t>Bound</t>
        </is>
      </c>
      <c r="E10231" s="8" t="inlineStr">
        <is>
          <t>Lorenzo Bellandi</t>
        </is>
      </c>
      <c r="F10231" s="11" t="n">
        <v>2013</v>
      </c>
      <c r="G10231" s="8" t="inlineStr">
        <is>
          <t>Aston Martin</t>
        </is>
      </c>
      <c r="H10231" s="8" t="inlineStr">
        <is>
          <t>DB12</t>
        </is>
      </c>
      <c r="I10231" s="8" t="inlineStr">
        <is>
          <t>44DHL8FTEBPPYH46N</t>
        </is>
      </c>
      <c r="J10231" s="8" t="inlineStr">
        <is>
          <t>02 - Sports / GT</t>
        </is>
      </c>
      <c r="K10231" s="12" t="n">
        <v>525000</v>
      </c>
      <c r="L10231" s="8" t="inlineStr">
        <is>
          <t>Maryland</t>
        </is>
      </c>
      <c r="M10231" s="13" t="n">
        <v>6116.75</v>
      </c>
      <c r="N10231" s="13" t="n">
        <v>4654.85</v>
      </c>
      <c r="O10231" s="8" t="n"/>
    </row>
    <row r="10232">
      <c r="A10232" s="8" t="inlineStr">
        <is>
          <t>CANON-202607-010257</t>
        </is>
      </c>
      <c r="B10232" s="9" t="inlineStr">
        <is>
          <t>2026-07</t>
        </is>
      </c>
      <c r="C10232" s="10" t="n">
        <v>46219</v>
      </c>
      <c r="D10232" s="9" t="inlineStr">
        <is>
          <t>Bound</t>
        </is>
      </c>
      <c r="E10232" s="8" t="inlineStr">
        <is>
          <t>Priya Ashcombe</t>
        </is>
      </c>
      <c r="F10232" s="11" t="n">
        <v>2007</v>
      </c>
      <c r="G10232" s="8" t="inlineStr">
        <is>
          <t>McLaren</t>
        </is>
      </c>
      <c r="H10232" s="8" t="inlineStr">
        <is>
          <t>750S</t>
        </is>
      </c>
      <c r="I10232" s="8" t="inlineStr">
        <is>
          <t>AW02FWCKLKAZC4EAV</t>
        </is>
      </c>
      <c r="J10232" s="8" t="inlineStr">
        <is>
          <t>03 - Supercar</t>
        </is>
      </c>
      <c r="K10232" s="12" t="n">
        <v>740000</v>
      </c>
      <c r="L10232" s="8" t="inlineStr">
        <is>
          <t>Illinois</t>
        </is>
      </c>
      <c r="M10232" s="13" t="n">
        <v>18039.25</v>
      </c>
      <c r="N10232" s="13" t="n">
        <v>13727.87</v>
      </c>
      <c r="O10232" s="8" t="n"/>
    </row>
    <row r="10233">
      <c r="A10233" s="8" t="inlineStr">
        <is>
          <t>CANON-202607-010258</t>
        </is>
      </c>
      <c r="B10233" s="9" t="inlineStr">
        <is>
          <t>2026-07</t>
        </is>
      </c>
      <c r="C10233" s="10" t="n">
        <v>46205</v>
      </c>
      <c r="D10233" s="9" t="inlineStr">
        <is>
          <t>Bound</t>
        </is>
      </c>
      <c r="E10233" s="8" t="inlineStr">
        <is>
          <t>Ottilie Merriweather</t>
        </is>
      </c>
      <c r="F10233" s="11" t="n">
        <v>1959</v>
      </c>
      <c r="G10233" s="8" t="inlineStr">
        <is>
          <t>Icon</t>
        </is>
      </c>
      <c r="H10233" s="8" t="inlineStr">
        <is>
          <t>Derelict</t>
        </is>
      </c>
      <c r="I10233" s="8" t="inlineStr">
        <is>
          <t>SBWGUU57R12JDKYPC</t>
        </is>
      </c>
      <c r="J10233" s="8" t="inlineStr">
        <is>
          <t>11 - Restomod / Coachbuilt / Bespoke</t>
        </is>
      </c>
      <c r="K10233" s="12" t="n">
        <v>380000</v>
      </c>
      <c r="L10233" s="8" t="inlineStr">
        <is>
          <t>Minnesota</t>
        </is>
      </c>
      <c r="M10233" s="13" t="n">
        <v>8328.450000000001</v>
      </c>
      <c r="N10233" s="13" t="n">
        <v>6337.95</v>
      </c>
      <c r="O10233" s="8" t="n"/>
    </row>
    <row r="10234">
      <c r="A10234" s="8" t="inlineStr">
        <is>
          <t>CANON-202607-010260</t>
        </is>
      </c>
      <c r="B10234" s="9" t="inlineStr">
        <is>
          <t>2026-07</t>
        </is>
      </c>
      <c r="C10234" s="10" t="n">
        <v>46228</v>
      </c>
      <c r="D10234" s="9" t="inlineStr">
        <is>
          <t>Bound</t>
        </is>
      </c>
      <c r="E10234" s="8" t="inlineStr">
        <is>
          <t>Lorenzo Pennington</t>
        </is>
      </c>
      <c r="F10234" s="11" t="n">
        <v>1989</v>
      </c>
      <c r="G10234" s="8" t="inlineStr">
        <is>
          <t>Bentley</t>
        </is>
      </c>
      <c r="H10234" s="8" t="inlineStr">
        <is>
          <t>Continental GT</t>
        </is>
      </c>
      <c r="I10234" s="8" t="inlineStr">
        <is>
          <t>5K7C1P2KNNMWKD0G8</t>
        </is>
      </c>
      <c r="J10234" s="8" t="inlineStr">
        <is>
          <t>02 - Sports / GT</t>
        </is>
      </c>
      <c r="K10234" s="12" t="n">
        <v>690000</v>
      </c>
      <c r="L10234" s="8" t="inlineStr">
        <is>
          <t>New York</t>
        </is>
      </c>
      <c r="M10234" s="13" t="n">
        <v>10831.7</v>
      </c>
      <c r="N10234" s="13" t="n">
        <v>8242.92</v>
      </c>
      <c r="O10234" s="8" t="n"/>
    </row>
    <row r="10235">
      <c r="A10235" s="8" t="inlineStr">
        <is>
          <t>CANON-202607-010261</t>
        </is>
      </c>
      <c r="B10235" s="9" t="inlineStr">
        <is>
          <t>2026-07</t>
        </is>
      </c>
      <c r="C10235" s="10" t="n">
        <v>46225</v>
      </c>
      <c r="D10235" s="9" t="inlineStr">
        <is>
          <t>Bound</t>
        </is>
      </c>
      <c r="E10235" s="8" t="inlineStr">
        <is>
          <t>Wilhelmina Fairweather</t>
        </is>
      </c>
      <c r="F10235" s="11" t="n">
        <v>1989</v>
      </c>
      <c r="G10235" s="8" t="inlineStr">
        <is>
          <t>Porsche</t>
        </is>
      </c>
      <c r="H10235" s="8" t="inlineStr">
        <is>
          <t>911 Turbo S</t>
        </is>
      </c>
      <c r="I10235" s="8" t="inlineStr">
        <is>
          <t>B6BEBUZ54ANXY1B4B</t>
        </is>
      </c>
      <c r="J10235" s="8" t="inlineStr">
        <is>
          <t>02 - Sports / GT</t>
        </is>
      </c>
      <c r="K10235" s="12" t="n">
        <v>235000</v>
      </c>
      <c r="L10235" s="8" t="inlineStr">
        <is>
          <t>Maine</t>
        </is>
      </c>
      <c r="M10235" s="13" t="n">
        <v>4405.58</v>
      </c>
      <c r="N10235" s="13" t="n">
        <v>3352.65</v>
      </c>
      <c r="O10235" s="8" t="n"/>
    </row>
    <row r="10236">
      <c r="A10236" s="8" t="inlineStr">
        <is>
          <t>CANON-202607-010262</t>
        </is>
      </c>
      <c r="B10236" s="9" t="inlineStr">
        <is>
          <t>2026-07</t>
        </is>
      </c>
      <c r="C10236" s="10" t="n">
        <v>46220</v>
      </c>
      <c r="D10236" s="9" t="inlineStr">
        <is>
          <t>Bound</t>
        </is>
      </c>
      <c r="E10236" s="8" t="inlineStr">
        <is>
          <t>Fenwick Blackwood</t>
        </is>
      </c>
      <c r="F10236" s="11" t="n">
        <v>2015</v>
      </c>
      <c r="G10236" s="8" t="inlineStr">
        <is>
          <t>Lamborghini</t>
        </is>
      </c>
      <c r="H10236" s="8" t="inlineStr">
        <is>
          <t>Huracan EVO</t>
        </is>
      </c>
      <c r="I10236" s="8" t="inlineStr">
        <is>
          <t>SRCPZ6A9BA3W30JEN</t>
        </is>
      </c>
      <c r="J10236" s="8" t="inlineStr">
        <is>
          <t>03 - Supercar</t>
        </is>
      </c>
      <c r="K10236" s="12" t="n">
        <v>495000</v>
      </c>
      <c r="L10236" s="8" t="inlineStr">
        <is>
          <t>Minnesota</t>
        </is>
      </c>
      <c r="M10236" s="13" t="n">
        <v>14177.55</v>
      </c>
      <c r="N10236" s="13" t="n">
        <v>10789.12</v>
      </c>
      <c r="O10236" s="8" t="n"/>
    </row>
    <row r="10237">
      <c r="A10237" s="8" t="inlineStr">
        <is>
          <t>CANON-202607-010265</t>
        </is>
      </c>
      <c r="B10237" s="9" t="inlineStr">
        <is>
          <t>2026-07</t>
        </is>
      </c>
      <c r="C10237" s="10" t="n">
        <v>46227</v>
      </c>
      <c r="D10237" s="9" t="inlineStr">
        <is>
          <t>Bound</t>
        </is>
      </c>
      <c r="E10237" s="8" t="inlineStr">
        <is>
          <t>Desmond Merriweather</t>
        </is>
      </c>
      <c r="F10237" s="11" t="n">
        <v>1961</v>
      </c>
      <c r="G10237" s="8" t="inlineStr">
        <is>
          <t>Aston Martin</t>
        </is>
      </c>
      <c r="H10237" s="8" t="inlineStr">
        <is>
          <t>DB12</t>
        </is>
      </c>
      <c r="I10237" s="8" t="inlineStr">
        <is>
          <t>DE7RUHU7BMTRX7R4D</t>
        </is>
      </c>
      <c r="J10237" s="8" t="inlineStr">
        <is>
          <t>02 - Sports / GT</t>
        </is>
      </c>
      <c r="K10237" s="12" t="n">
        <v>590000</v>
      </c>
      <c r="L10237" s="8" t="inlineStr">
        <is>
          <t>Nebraska</t>
        </is>
      </c>
      <c r="M10237" s="13" t="n">
        <v>9406.6</v>
      </c>
      <c r="N10237" s="13" t="n">
        <v>7158.42</v>
      </c>
      <c r="O10237" s="8" t="n"/>
    </row>
    <row r="10238">
      <c r="A10238" s="8" t="inlineStr">
        <is>
          <t>CANON-202607-010267</t>
        </is>
      </c>
      <c r="B10238" s="9" t="inlineStr">
        <is>
          <t>2026-07</t>
        </is>
      </c>
      <c r="C10238" s="10" t="n">
        <v>46222</v>
      </c>
      <c r="D10238" s="9" t="inlineStr">
        <is>
          <t>Bound</t>
        </is>
      </c>
      <c r="E10238" s="8" t="inlineStr">
        <is>
          <t>Beatrix Rourke</t>
        </is>
      </c>
      <c r="F10238" s="11" t="n">
        <v>1964</v>
      </c>
      <c r="G10238" s="8" t="inlineStr">
        <is>
          <t>Porsche</t>
        </is>
      </c>
      <c r="H10238" s="8" t="inlineStr">
        <is>
          <t>911 Turbo S</t>
        </is>
      </c>
      <c r="I10238" s="8" t="inlineStr">
        <is>
          <t>0C4TL890A00X2JLPS</t>
        </is>
      </c>
      <c r="J10238" s="8" t="inlineStr">
        <is>
          <t>02 - Sports / GT</t>
        </is>
      </c>
      <c r="K10238" s="12" t="n">
        <v>520000</v>
      </c>
      <c r="L10238" s="8" t="inlineStr">
        <is>
          <t>Virginia</t>
        </is>
      </c>
      <c r="M10238" s="13" t="n">
        <v>6951.32</v>
      </c>
      <c r="N10238" s="13" t="n">
        <v>5289.95</v>
      </c>
      <c r="O10238" s="8" t="n"/>
    </row>
    <row r="10239">
      <c r="A10239" s="8" t="inlineStr">
        <is>
          <t>CANON-202607-010268</t>
        </is>
      </c>
      <c r="B10239" s="9" t="inlineStr">
        <is>
          <t>2026-07</t>
        </is>
      </c>
      <c r="C10239" s="10" t="n">
        <v>46217</v>
      </c>
      <c r="D10239" s="9" t="inlineStr">
        <is>
          <t>Bound</t>
        </is>
      </c>
      <c r="E10239" s="8" t="inlineStr">
        <is>
          <t>Delphine Delacroix</t>
        </is>
      </c>
      <c r="F10239" s="11" t="n">
        <v>1977</v>
      </c>
      <c r="G10239" s="8" t="inlineStr">
        <is>
          <t>Aston Martin</t>
        </is>
      </c>
      <c r="H10239" s="8" t="inlineStr">
        <is>
          <t>DB5</t>
        </is>
      </c>
      <c r="I10239" s="8" t="inlineStr">
        <is>
          <t>VTE2VCL35DRX0DAHZ</t>
        </is>
      </c>
      <c r="J10239" s="8" t="inlineStr">
        <is>
          <t>07 - Post-War Classic (1946-1972)</t>
        </is>
      </c>
      <c r="K10239" s="12" t="n">
        <v>680000</v>
      </c>
      <c r="L10239" s="8" t="inlineStr">
        <is>
          <t>Massachusetts</t>
        </is>
      </c>
      <c r="M10239" s="13" t="n">
        <v>6896.23</v>
      </c>
      <c r="N10239" s="13" t="n">
        <v>5248.03</v>
      </c>
      <c r="O10239" s="8" t="n"/>
    </row>
    <row r="10240">
      <c r="A10240" s="8" t="inlineStr">
        <is>
          <t>CANON-202607-010270</t>
        </is>
      </c>
      <c r="B10240" s="9" t="inlineStr">
        <is>
          <t>2026-07</t>
        </is>
      </c>
      <c r="C10240" s="10" t="n">
        <v>46230</v>
      </c>
      <c r="D10240" s="9" t="inlineStr">
        <is>
          <t>Bound</t>
        </is>
      </c>
      <c r="E10240" s="8" t="inlineStr">
        <is>
          <t>Wilhelmina Merriweather</t>
        </is>
      </c>
      <c r="F10240" s="11" t="n">
        <v>1956</v>
      </c>
      <c r="G10240" s="8" t="inlineStr">
        <is>
          <t>Ferrari</t>
        </is>
      </c>
      <c r="H10240" s="8" t="inlineStr">
        <is>
          <t>275 GTB/4</t>
        </is>
      </c>
      <c r="I10240" s="8" t="inlineStr">
        <is>
          <t>RRRUA6HRS1EEPCUEJ</t>
        </is>
      </c>
      <c r="J10240" s="8" t="inlineStr">
        <is>
          <t>07 - Post-War Classic (1946-1972)</t>
        </is>
      </c>
      <c r="K10240" s="12" t="n">
        <v>1950000</v>
      </c>
      <c r="L10240" s="8" t="inlineStr">
        <is>
          <t>Massachusetts</t>
        </is>
      </c>
      <c r="M10240" s="13" t="n">
        <v>17476.42</v>
      </c>
      <c r="N10240" s="13" t="n">
        <v>13299.56</v>
      </c>
      <c r="O10240" s="8" t="n"/>
    </row>
    <row r="10241">
      <c r="A10241" s="8" t="inlineStr">
        <is>
          <t>CANON-202607-010271</t>
        </is>
      </c>
      <c r="B10241" s="9" t="inlineStr">
        <is>
          <t>2026-07</t>
        </is>
      </c>
      <c r="C10241" s="10" t="n">
        <v>46222</v>
      </c>
      <c r="D10241" s="9" t="inlineStr">
        <is>
          <t>Bound</t>
        </is>
      </c>
      <c r="E10241" s="8" t="inlineStr">
        <is>
          <t>Priya Harrington</t>
        </is>
      </c>
      <c r="F10241" s="11" t="n">
        <v>2004</v>
      </c>
      <c r="G10241" s="8" t="inlineStr">
        <is>
          <t>Aston Martin</t>
        </is>
      </c>
      <c r="H10241" s="8" t="inlineStr">
        <is>
          <t>DB12</t>
        </is>
      </c>
      <c r="I10241" s="8" t="inlineStr">
        <is>
          <t>DV4GCB0Z5TTDN1235</t>
        </is>
      </c>
      <c r="J10241" s="8" t="inlineStr">
        <is>
          <t>02 - Sports / GT</t>
        </is>
      </c>
      <c r="K10241" s="12" t="n">
        <v>325000</v>
      </c>
      <c r="L10241" s="8" t="inlineStr">
        <is>
          <t>South Carolina</t>
        </is>
      </c>
      <c r="M10241" s="13" t="n">
        <v>5702.83</v>
      </c>
      <c r="N10241" s="13" t="n">
        <v>4339.85</v>
      </c>
      <c r="O10241" s="8" t="n"/>
    </row>
    <row r="10242">
      <c r="A10242" s="8" t="inlineStr">
        <is>
          <t>CANON-202607-010272</t>
        </is>
      </c>
      <c r="B10242" s="9" t="inlineStr">
        <is>
          <t>2026-07</t>
        </is>
      </c>
      <c r="C10242" s="10" t="n">
        <v>46208</v>
      </c>
      <c r="D10242" s="9" t="inlineStr">
        <is>
          <t>Bound</t>
        </is>
      </c>
      <c r="E10242" s="8" t="inlineStr">
        <is>
          <t>Wilhelmina Vandermeer</t>
        </is>
      </c>
      <c r="F10242" s="11" t="n">
        <v>1980</v>
      </c>
      <c r="G10242" s="8" t="inlineStr">
        <is>
          <t>McLaren</t>
        </is>
      </c>
      <c r="H10242" s="8" t="inlineStr">
        <is>
          <t>750S</t>
        </is>
      </c>
      <c r="I10242" s="8" t="inlineStr">
        <is>
          <t>ZAWE5XMM1DYLZT9H0</t>
        </is>
      </c>
      <c r="J10242" s="8" t="inlineStr">
        <is>
          <t>03 - Supercar</t>
        </is>
      </c>
      <c r="K10242" s="12" t="n">
        <v>585000</v>
      </c>
      <c r="L10242" s="8" t="inlineStr">
        <is>
          <t>Arkansas</t>
        </is>
      </c>
      <c r="M10242" s="13" t="n">
        <v>14470.47</v>
      </c>
      <c r="N10242" s="13" t="n">
        <v>11012.03</v>
      </c>
      <c r="O10242" s="8" t="n"/>
    </row>
    <row r="10243">
      <c r="A10243" s="8" t="inlineStr">
        <is>
          <t>CANON-202607-010273</t>
        </is>
      </c>
      <c r="B10243" s="9" t="inlineStr">
        <is>
          <t>2026-07</t>
        </is>
      </c>
      <c r="C10243" s="10" t="n">
        <v>46205</v>
      </c>
      <c r="D10243" s="9" t="inlineStr">
        <is>
          <t>Bound</t>
        </is>
      </c>
      <c r="E10243" s="8" t="inlineStr">
        <is>
          <t>Everett Chattopadhyay</t>
        </is>
      </c>
      <c r="F10243" s="11" t="n">
        <v>1961</v>
      </c>
      <c r="G10243" s="8" t="inlineStr">
        <is>
          <t>Aston Martin</t>
        </is>
      </c>
      <c r="H10243" s="8" t="inlineStr">
        <is>
          <t>DB12</t>
        </is>
      </c>
      <c r="I10243" s="8" t="inlineStr">
        <is>
          <t>ZHJT2LXN5LSPCV061</t>
        </is>
      </c>
      <c r="J10243" s="8" t="inlineStr">
        <is>
          <t>02 - Sports / GT</t>
        </is>
      </c>
      <c r="K10243" s="12" t="n">
        <v>615000</v>
      </c>
      <c r="L10243" s="8" t="inlineStr">
        <is>
          <t>Arizona</t>
        </is>
      </c>
      <c r="M10243" s="13" t="n">
        <v>7617.88</v>
      </c>
      <c r="N10243" s="13" t="n">
        <v>5797.21</v>
      </c>
      <c r="O10243" s="8" t="n"/>
    </row>
    <row r="10244">
      <c r="A10244" s="8" t="inlineStr">
        <is>
          <t>CANON-202607-010274</t>
        </is>
      </c>
      <c r="B10244" s="9" t="inlineStr">
        <is>
          <t>2026-07</t>
        </is>
      </c>
      <c r="C10244" s="10" t="n">
        <v>46206</v>
      </c>
      <c r="D10244" s="9" t="inlineStr">
        <is>
          <t>Bound</t>
        </is>
      </c>
      <c r="E10244" s="8" t="inlineStr">
        <is>
          <t>Ingrid Rourke</t>
        </is>
      </c>
      <c r="F10244" s="11" t="n">
        <v>1985</v>
      </c>
      <c r="G10244" s="8" t="inlineStr">
        <is>
          <t>Porsche</t>
        </is>
      </c>
      <c r="H10244" s="8" t="inlineStr">
        <is>
          <t>911 Turbo S</t>
        </is>
      </c>
      <c r="I10244" s="8" t="inlineStr">
        <is>
          <t>FD3LYSH19BPLX1MUJ</t>
        </is>
      </c>
      <c r="J10244" s="8" t="inlineStr">
        <is>
          <t>02 - Sports / GT</t>
        </is>
      </c>
      <c r="K10244" s="12" t="n">
        <v>645000</v>
      </c>
      <c r="L10244" s="8" t="inlineStr">
        <is>
          <t>Tennessee</t>
        </is>
      </c>
      <c r="M10244" s="13" t="n">
        <v>7752.17</v>
      </c>
      <c r="N10244" s="13" t="n">
        <v>5899.4</v>
      </c>
      <c r="O10244" s="8" t="n"/>
    </row>
    <row r="10245">
      <c r="A10245" s="8" t="inlineStr">
        <is>
          <t>CANON-202607-010275</t>
        </is>
      </c>
      <c r="B10245" s="9" t="inlineStr">
        <is>
          <t>2026-07</t>
        </is>
      </c>
      <c r="C10245" s="10" t="n">
        <v>46225</v>
      </c>
      <c r="D10245" s="9" t="inlineStr">
        <is>
          <t>Bound</t>
        </is>
      </c>
      <c r="E10245" s="8" t="inlineStr">
        <is>
          <t>Marisol Underwood</t>
        </is>
      </c>
      <c r="F10245" s="11" t="n">
        <v>1982</v>
      </c>
      <c r="G10245" s="8" t="inlineStr">
        <is>
          <t>Maserati</t>
        </is>
      </c>
      <c r="H10245" s="8" t="inlineStr">
        <is>
          <t>GranTurismo</t>
        </is>
      </c>
      <c r="I10245" s="8" t="inlineStr">
        <is>
          <t>CZ8BVU2L12D51W92Y</t>
        </is>
      </c>
      <c r="J10245" s="8" t="inlineStr">
        <is>
          <t>02 - Sports / GT</t>
        </is>
      </c>
      <c r="K10245" s="12" t="n">
        <v>815000</v>
      </c>
      <c r="L10245" s="8" t="inlineStr">
        <is>
          <t>North Carolina</t>
        </is>
      </c>
      <c r="M10245" s="13" t="n">
        <v>11494.58</v>
      </c>
      <c r="N10245" s="13" t="n">
        <v>8747.379999999999</v>
      </c>
      <c r="O10245" s="8" t="n"/>
    </row>
    <row r="10246">
      <c r="A10246" s="8" t="inlineStr">
        <is>
          <t>CANON-202607-010278</t>
        </is>
      </c>
      <c r="B10246" s="9" t="inlineStr">
        <is>
          <t>2026-07</t>
        </is>
      </c>
      <c r="C10246" s="10" t="n">
        <v>46215</v>
      </c>
      <c r="D10246" s="9" t="inlineStr">
        <is>
          <t>Bound</t>
        </is>
      </c>
      <c r="E10246" s="8" t="inlineStr">
        <is>
          <t>Fitzgerald Kingsford</t>
        </is>
      </c>
      <c r="F10246" s="11" t="n">
        <v>2002</v>
      </c>
      <c r="G10246" s="8" t="inlineStr">
        <is>
          <t>Lamborghini</t>
        </is>
      </c>
      <c r="H10246" s="8" t="inlineStr">
        <is>
          <t>Huracan EVO</t>
        </is>
      </c>
      <c r="I10246" s="8" t="inlineStr">
        <is>
          <t>VXLEZHS3KAM8JZNT3</t>
        </is>
      </c>
      <c r="J10246" s="8" t="inlineStr">
        <is>
          <t>03 - Supercar</t>
        </is>
      </c>
      <c r="K10246" s="12" t="n">
        <v>1605000</v>
      </c>
      <c r="L10246" s="8" t="inlineStr">
        <is>
          <t>Kentucky</t>
        </is>
      </c>
      <c r="M10246" s="13" t="n">
        <v>32463.4</v>
      </c>
      <c r="N10246" s="13" t="n">
        <v>24704.65</v>
      </c>
      <c r="O10246" s="8" t="n"/>
    </row>
    <row r="10247">
      <c r="A10247" s="8" t="inlineStr">
        <is>
          <t>CANON-202607-010279</t>
        </is>
      </c>
      <c r="B10247" s="9" t="inlineStr">
        <is>
          <t>2026-07</t>
        </is>
      </c>
      <c r="C10247" s="10" t="n">
        <v>46227</v>
      </c>
      <c r="D10247" s="9" t="inlineStr">
        <is>
          <t>Bound</t>
        </is>
      </c>
      <c r="E10247" s="8" t="inlineStr">
        <is>
          <t>Anouk Montoya</t>
        </is>
      </c>
      <c r="F10247" s="11" t="n">
        <v>1997</v>
      </c>
      <c r="G10247" s="8" t="inlineStr">
        <is>
          <t>Lamborghini</t>
        </is>
      </c>
      <c r="H10247" s="8" t="inlineStr">
        <is>
          <t>Huracan EVO</t>
        </is>
      </c>
      <c r="I10247" s="8" t="inlineStr">
        <is>
          <t>90RTTVTFS7KW6LFP2</t>
        </is>
      </c>
      <c r="J10247" s="8" t="inlineStr">
        <is>
          <t>03 - Supercar</t>
        </is>
      </c>
      <c r="K10247" s="12" t="n">
        <v>525000</v>
      </c>
      <c r="L10247" s="8" t="inlineStr">
        <is>
          <t>California</t>
        </is>
      </c>
      <c r="M10247" s="13" t="n">
        <v>12704.01</v>
      </c>
      <c r="N10247" s="13" t="n">
        <v>9667.75</v>
      </c>
      <c r="O10247" s="8" t="n"/>
    </row>
    <row r="10248">
      <c r="A10248" s="8" t="inlineStr">
        <is>
          <t>CANON-202607-010280</t>
        </is>
      </c>
      <c r="B10248" s="9" t="inlineStr">
        <is>
          <t>2026-07</t>
        </is>
      </c>
      <c r="C10248" s="10" t="n">
        <v>46230</v>
      </c>
      <c r="D10248" s="9" t="inlineStr">
        <is>
          <t>Bound</t>
        </is>
      </c>
      <c r="E10248" s="8" t="inlineStr">
        <is>
          <t>Aurelio Montoya</t>
        </is>
      </c>
      <c r="F10248" s="11" t="n">
        <v>2000</v>
      </c>
      <c r="G10248" s="8" t="inlineStr">
        <is>
          <t>Jaguar</t>
        </is>
      </c>
      <c r="H10248" s="8" t="inlineStr">
        <is>
          <t>E-Type Series 1</t>
        </is>
      </c>
      <c r="I10248" s="8" t="inlineStr">
        <is>
          <t>9YTL4SHK9YZGRG3JY</t>
        </is>
      </c>
      <c r="J10248" s="8" t="inlineStr">
        <is>
          <t>07 - Post-War Classic (1946-1972)</t>
        </is>
      </c>
      <c r="K10248" s="12" t="n">
        <v>860000</v>
      </c>
      <c r="L10248" s="8" t="inlineStr">
        <is>
          <t>Illinois</t>
        </is>
      </c>
      <c r="M10248" s="13" t="n">
        <v>9489.209999999999</v>
      </c>
      <c r="N10248" s="13" t="n">
        <v>7221.29</v>
      </c>
      <c r="O10248" s="8" t="n"/>
    </row>
    <row r="10249">
      <c r="A10249" s="8" t="inlineStr">
        <is>
          <t>CANON-202607-010282</t>
        </is>
      </c>
      <c r="B10249" s="9" t="inlineStr">
        <is>
          <t>2026-07</t>
        </is>
      </c>
      <c r="C10249" s="10" t="n">
        <v>46230</v>
      </c>
      <c r="D10249" s="9" t="inlineStr">
        <is>
          <t>Bound</t>
        </is>
      </c>
      <c r="E10249" s="8" t="inlineStr">
        <is>
          <t>Callum Larsson</t>
        </is>
      </c>
      <c r="F10249" s="11" t="n">
        <v>2005</v>
      </c>
      <c r="G10249" s="8" t="inlineStr">
        <is>
          <t>Bentley</t>
        </is>
      </c>
      <c r="H10249" s="8" t="inlineStr">
        <is>
          <t>Continental GT</t>
        </is>
      </c>
      <c r="I10249" s="8" t="inlineStr">
        <is>
          <t>ERC0WD0A3LABT2G3R</t>
        </is>
      </c>
      <c r="J10249" s="8" t="inlineStr">
        <is>
          <t>02 - Sports / GT</t>
        </is>
      </c>
      <c r="K10249" s="12" t="n">
        <v>1085000</v>
      </c>
      <c r="L10249" s="8" t="inlineStr">
        <is>
          <t>Illinois</t>
        </is>
      </c>
      <c r="M10249" s="13" t="n">
        <v>15312.83</v>
      </c>
      <c r="N10249" s="13" t="n">
        <v>11653.06</v>
      </c>
      <c r="O10249" s="8" t="n"/>
    </row>
    <row r="10250">
      <c r="A10250" s="8" t="inlineStr">
        <is>
          <t>CANON-202607-010284</t>
        </is>
      </c>
      <c r="B10250" s="9" t="inlineStr">
        <is>
          <t>2026-07</t>
        </is>
      </c>
      <c r="C10250" s="10" t="n">
        <v>46205</v>
      </c>
      <c r="D10250" s="9" t="inlineStr">
        <is>
          <t>Bound</t>
        </is>
      </c>
      <c r="E10250" s="8" t="inlineStr">
        <is>
          <t>Marisol Chattopadhyay</t>
        </is>
      </c>
      <c r="F10250" s="11" t="n">
        <v>1976</v>
      </c>
      <c r="G10250" s="8" t="inlineStr">
        <is>
          <t>Ferrari</t>
        </is>
      </c>
      <c r="H10250" s="8" t="inlineStr">
        <is>
          <t>SF90 Stradale</t>
        </is>
      </c>
      <c r="I10250" s="8" t="inlineStr">
        <is>
          <t>R269L7WXZCPVXL3EA</t>
        </is>
      </c>
      <c r="J10250" s="8" t="inlineStr">
        <is>
          <t>03 - Supercar</t>
        </is>
      </c>
      <c r="K10250" s="12" t="n">
        <v>1210000</v>
      </c>
      <c r="L10250" s="8" t="inlineStr">
        <is>
          <t>Pennsylvania</t>
        </is>
      </c>
      <c r="M10250" s="13" t="n">
        <v>18264.15</v>
      </c>
      <c r="N10250" s="13" t="n">
        <v>13899.02</v>
      </c>
      <c r="O10250" s="8" t="n"/>
    </row>
    <row r="10251">
      <c r="A10251" s="8" t="inlineStr">
        <is>
          <t>CANON-202607-010286</t>
        </is>
      </c>
      <c r="B10251" s="9" t="inlineStr">
        <is>
          <t>2026-07</t>
        </is>
      </c>
      <c r="C10251" s="10" t="n">
        <v>46204</v>
      </c>
      <c r="D10251" s="9" t="inlineStr">
        <is>
          <t>Bound</t>
        </is>
      </c>
      <c r="E10251" s="8" t="inlineStr">
        <is>
          <t>Wilhelmina Kingsford</t>
        </is>
      </c>
      <c r="F10251" s="11" t="n">
        <v>2006</v>
      </c>
      <c r="G10251" s="8" t="inlineStr">
        <is>
          <t>Ferrari</t>
        </is>
      </c>
      <c r="H10251" s="8" t="inlineStr">
        <is>
          <t>296 GTB</t>
        </is>
      </c>
      <c r="I10251" s="8" t="inlineStr">
        <is>
          <t>HV9TD5X1MEU2VEAKR</t>
        </is>
      </c>
      <c r="J10251" s="8" t="inlineStr">
        <is>
          <t>03 - Supercar</t>
        </is>
      </c>
      <c r="K10251" s="12" t="n">
        <v>1320000</v>
      </c>
      <c r="L10251" s="8" t="inlineStr">
        <is>
          <t>New York</t>
        </is>
      </c>
      <c r="M10251" s="13" t="n">
        <v>25503.4</v>
      </c>
      <c r="N10251" s="13" t="n">
        <v>19408.09</v>
      </c>
      <c r="O10251" s="8" t="n"/>
    </row>
    <row r="10252">
      <c r="A10252" s="8" t="inlineStr">
        <is>
          <t>CANON-202607-010288</t>
        </is>
      </c>
      <c r="B10252" s="9" t="inlineStr">
        <is>
          <t>2026-07</t>
        </is>
      </c>
      <c r="C10252" s="10" t="n">
        <v>46215</v>
      </c>
      <c r="D10252" s="9" t="inlineStr">
        <is>
          <t>Bound</t>
        </is>
      </c>
      <c r="E10252" s="8" t="inlineStr">
        <is>
          <t>Sunniva Vandermeer</t>
        </is>
      </c>
      <c r="F10252" s="11" t="n">
        <v>1985</v>
      </c>
      <c r="G10252" s="8" t="inlineStr">
        <is>
          <t>Porsche</t>
        </is>
      </c>
      <c r="H10252" s="8" t="inlineStr">
        <is>
          <t>911 Turbo S</t>
        </is>
      </c>
      <c r="I10252" s="8" t="inlineStr">
        <is>
          <t>ELKJXDZKTK81Z6NBW</t>
        </is>
      </c>
      <c r="J10252" s="8" t="inlineStr">
        <is>
          <t>02 - Sports / GT</t>
        </is>
      </c>
      <c r="K10252" s="12" t="n">
        <v>760000</v>
      </c>
      <c r="L10252" s="8" t="inlineStr">
        <is>
          <t>Illinois</t>
        </is>
      </c>
      <c r="M10252" s="13" t="n">
        <v>12676.23</v>
      </c>
      <c r="N10252" s="13" t="n">
        <v>9646.610000000001</v>
      </c>
      <c r="O10252" s="8" t="n"/>
    </row>
    <row r="10253">
      <c r="A10253" s="8" t="inlineStr">
        <is>
          <t>CANON-202607-010289</t>
        </is>
      </c>
      <c r="B10253" s="9" t="inlineStr">
        <is>
          <t>2026-07</t>
        </is>
      </c>
      <c r="C10253" s="10" t="n">
        <v>46222</v>
      </c>
      <c r="D10253" s="9" t="inlineStr">
        <is>
          <t>Bound</t>
        </is>
      </c>
      <c r="E10253" s="8" t="inlineStr">
        <is>
          <t>Ingrid Vandermeer</t>
        </is>
      </c>
      <c r="F10253" s="11" t="n">
        <v>2017</v>
      </c>
      <c r="G10253" s="8" t="inlineStr">
        <is>
          <t>Maserati</t>
        </is>
      </c>
      <c r="H10253" s="8" t="inlineStr">
        <is>
          <t>GranTurismo</t>
        </is>
      </c>
      <c r="I10253" s="8" t="inlineStr">
        <is>
          <t>9TM8RBN42THSGT2BM</t>
        </is>
      </c>
      <c r="J10253" s="8" t="inlineStr">
        <is>
          <t>02 - Sports / GT</t>
        </is>
      </c>
      <c r="K10253" s="12" t="n">
        <v>300000</v>
      </c>
      <c r="L10253" s="8" t="inlineStr">
        <is>
          <t>Minnesota</t>
        </is>
      </c>
      <c r="M10253" s="13" t="n">
        <v>5603.77</v>
      </c>
      <c r="N10253" s="13" t="n">
        <v>4264.47</v>
      </c>
      <c r="O10253" s="8" t="n"/>
    </row>
    <row r="10254">
      <c r="A10254" s="8" t="inlineStr">
        <is>
          <t>CANON-202607-010290</t>
        </is>
      </c>
      <c r="B10254" s="9" t="inlineStr">
        <is>
          <t>2026-07</t>
        </is>
      </c>
      <c r="C10254" s="10" t="n">
        <v>46232</v>
      </c>
      <c r="D10254" s="9" t="inlineStr">
        <is>
          <t>Bound</t>
        </is>
      </c>
      <c r="E10254" s="8" t="inlineStr">
        <is>
          <t>Anouk Okonkwo</t>
        </is>
      </c>
      <c r="F10254" s="11" t="n">
        <v>1976</v>
      </c>
      <c r="G10254" s="8" t="inlineStr">
        <is>
          <t>Ferrari</t>
        </is>
      </c>
      <c r="H10254" s="8" t="inlineStr">
        <is>
          <t>275 GTB/4</t>
        </is>
      </c>
      <c r="I10254" s="8" t="inlineStr">
        <is>
          <t>M82DPDHR8B08ZRAM3</t>
        </is>
      </c>
      <c r="J10254" s="8" t="inlineStr">
        <is>
          <t>07 - Post-War Classic (1946-1972)</t>
        </is>
      </c>
      <c r="K10254" s="12" t="n">
        <v>1230000</v>
      </c>
      <c r="L10254" s="8" t="inlineStr">
        <is>
          <t>Texas</t>
        </is>
      </c>
      <c r="M10254" s="13" t="n">
        <v>10141.7</v>
      </c>
      <c r="N10254" s="13" t="n">
        <v>7717.83</v>
      </c>
      <c r="O10254" s="8" t="n"/>
    </row>
    <row r="10255">
      <c r="A10255" s="8" t="inlineStr">
        <is>
          <t>CANON-202607-010291</t>
        </is>
      </c>
      <c r="B10255" s="9" t="inlineStr">
        <is>
          <t>2026-07</t>
        </is>
      </c>
      <c r="C10255" s="10" t="n">
        <v>46219</v>
      </c>
      <c r="D10255" s="9" t="inlineStr">
        <is>
          <t>Bound</t>
        </is>
      </c>
      <c r="E10255" s="8" t="inlineStr">
        <is>
          <t>Lorenzo Blackwood</t>
        </is>
      </c>
      <c r="F10255" s="11" t="n">
        <v>1972</v>
      </c>
      <c r="G10255" s="8" t="inlineStr">
        <is>
          <t>Ringbrothers</t>
        </is>
      </c>
      <c r="H10255" s="8" t="inlineStr">
        <is>
          <t>Mustang</t>
        </is>
      </c>
      <c r="I10255" s="8" t="inlineStr">
        <is>
          <t>NHCZSC7LVF33MJ0CN</t>
        </is>
      </c>
      <c r="J10255" s="8" t="inlineStr">
        <is>
          <t>11 - Restomod / Coachbuilt / Bespoke</t>
        </is>
      </c>
      <c r="K10255" s="12" t="n">
        <v>715000</v>
      </c>
      <c r="L10255" s="8" t="inlineStr">
        <is>
          <t>North Carolina</t>
        </is>
      </c>
      <c r="M10255" s="13" t="n">
        <v>12101.04</v>
      </c>
      <c r="N10255" s="13" t="n">
        <v>9208.889999999999</v>
      </c>
      <c r="O10255" s="8" t="n"/>
    </row>
    <row r="10256">
      <c r="A10256" s="8" t="inlineStr">
        <is>
          <t>CANON-202607-010292</t>
        </is>
      </c>
      <c r="B10256" s="9" t="inlineStr">
        <is>
          <t>2026-07</t>
        </is>
      </c>
      <c r="C10256" s="10" t="n">
        <v>46229</v>
      </c>
      <c r="D10256" s="9" t="inlineStr">
        <is>
          <t>Bound</t>
        </is>
      </c>
      <c r="E10256" s="8" t="inlineStr">
        <is>
          <t>Aurelio Pennington</t>
        </is>
      </c>
      <c r="F10256" s="11" t="n">
        <v>1964</v>
      </c>
      <c r="G10256" s="8" t="inlineStr">
        <is>
          <t>Porsche</t>
        </is>
      </c>
      <c r="H10256" s="8" t="inlineStr">
        <is>
          <t>911 Turbo S</t>
        </is>
      </c>
      <c r="I10256" s="8" t="inlineStr">
        <is>
          <t>24Z45GUZNB1U721A5</t>
        </is>
      </c>
      <c r="J10256" s="8" t="inlineStr">
        <is>
          <t>02 - Sports / GT</t>
        </is>
      </c>
      <c r="K10256" s="12" t="n">
        <v>470000</v>
      </c>
      <c r="L10256" s="8" t="inlineStr">
        <is>
          <t>Indiana</t>
        </is>
      </c>
      <c r="M10256" s="13" t="n">
        <v>8180.66</v>
      </c>
      <c r="N10256" s="13" t="n">
        <v>6225.48</v>
      </c>
      <c r="O10256" s="8" t="n"/>
    </row>
    <row r="10257">
      <c r="A10257" s="8" t="inlineStr">
        <is>
          <t>CANON-202607-010293</t>
        </is>
      </c>
      <c r="B10257" s="9" t="inlineStr">
        <is>
          <t>2026-07</t>
        </is>
      </c>
      <c r="C10257" s="10" t="n">
        <v>46216</v>
      </c>
      <c r="D10257" s="9" t="inlineStr">
        <is>
          <t>Bound</t>
        </is>
      </c>
      <c r="E10257" s="8" t="inlineStr">
        <is>
          <t>Aurelio Pennington</t>
        </is>
      </c>
      <c r="F10257" s="11" t="n">
        <v>2016</v>
      </c>
      <c r="G10257" s="8" t="inlineStr">
        <is>
          <t>Maserati</t>
        </is>
      </c>
      <c r="H10257" s="8" t="inlineStr">
        <is>
          <t>GranTurismo</t>
        </is>
      </c>
      <c r="I10257" s="8" t="inlineStr">
        <is>
          <t>GTPE39KTH1R1KLYPL</t>
        </is>
      </c>
      <c r="J10257" s="8" t="inlineStr">
        <is>
          <t>02 - Sports / GT</t>
        </is>
      </c>
      <c r="K10257" s="12" t="n">
        <v>160000</v>
      </c>
      <c r="L10257" s="8" t="inlineStr">
        <is>
          <t>West Virginia</t>
        </is>
      </c>
      <c r="M10257" s="13" t="n">
        <v>3693.89</v>
      </c>
      <c r="N10257" s="13" t="n">
        <v>2811.05</v>
      </c>
      <c r="O10257" s="8" t="n"/>
    </row>
    <row r="10258">
      <c r="A10258" s="8" t="inlineStr">
        <is>
          <t>CANON-202607-010295</t>
        </is>
      </c>
      <c r="B10258" s="9" t="inlineStr">
        <is>
          <t>2026-07</t>
        </is>
      </c>
      <c r="C10258" s="10" t="n">
        <v>46227</v>
      </c>
      <c r="D10258" s="9" t="inlineStr">
        <is>
          <t>Bound</t>
        </is>
      </c>
      <c r="E10258" s="8" t="inlineStr">
        <is>
          <t>Marisol Pennington</t>
        </is>
      </c>
      <c r="F10258" s="11" t="n">
        <v>2022</v>
      </c>
      <c r="G10258" s="8" t="inlineStr">
        <is>
          <t>Mercedes-Benz</t>
        </is>
      </c>
      <c r="H10258" s="8" t="inlineStr">
        <is>
          <t>AMG GT</t>
        </is>
      </c>
      <c r="I10258" s="8" t="inlineStr">
        <is>
          <t>XELJRN65LYAY1GGNP</t>
        </is>
      </c>
      <c r="J10258" s="8" t="inlineStr">
        <is>
          <t>02 - Sports / GT</t>
        </is>
      </c>
      <c r="K10258" s="12" t="n">
        <v>415000</v>
      </c>
      <c r="L10258" s="8" t="inlineStr">
        <is>
          <t>Maine</t>
        </is>
      </c>
      <c r="M10258" s="13" t="n">
        <v>6342.45</v>
      </c>
      <c r="N10258" s="13" t="n">
        <v>4826.6</v>
      </c>
      <c r="O10258" s="8" t="n"/>
    </row>
    <row r="10259">
      <c r="A10259" s="8" t="inlineStr">
        <is>
          <t>CANON-202607-010297</t>
        </is>
      </c>
      <c r="B10259" s="9" t="inlineStr">
        <is>
          <t>2026-07</t>
        </is>
      </c>
      <c r="C10259" s="10" t="n">
        <v>46207</v>
      </c>
      <c r="D10259" s="9" t="inlineStr">
        <is>
          <t>Bound</t>
        </is>
      </c>
      <c r="E10259" s="8" t="inlineStr">
        <is>
          <t>Delphine Larsson</t>
        </is>
      </c>
      <c r="F10259" s="11" t="n">
        <v>1956</v>
      </c>
      <c r="G10259" s="8" t="inlineStr">
        <is>
          <t>Maserati</t>
        </is>
      </c>
      <c r="H10259" s="8" t="inlineStr">
        <is>
          <t>GranTurismo</t>
        </is>
      </c>
      <c r="I10259" s="8" t="inlineStr">
        <is>
          <t>RDN7TMXN16VMGKT17</t>
        </is>
      </c>
      <c r="J10259" s="8" t="inlineStr">
        <is>
          <t>02 - Sports / GT</t>
        </is>
      </c>
      <c r="K10259" s="12" t="n">
        <v>865000</v>
      </c>
      <c r="L10259" s="8" t="inlineStr">
        <is>
          <t>Maine</t>
        </is>
      </c>
      <c r="M10259" s="13" t="n">
        <v>11457.17</v>
      </c>
      <c r="N10259" s="13" t="n">
        <v>8718.91</v>
      </c>
      <c r="O10259" s="8" t="n"/>
    </row>
    <row r="10260">
      <c r="A10260" s="8" t="inlineStr">
        <is>
          <t>CANON-202607-010298</t>
        </is>
      </c>
      <c r="B10260" s="9" t="inlineStr">
        <is>
          <t>2026-07</t>
        </is>
      </c>
      <c r="C10260" s="10" t="n">
        <v>46217</v>
      </c>
      <c r="D10260" s="9" t="inlineStr">
        <is>
          <t>Bound</t>
        </is>
      </c>
      <c r="E10260" s="8" t="inlineStr">
        <is>
          <t>Marisol Larsson</t>
        </is>
      </c>
      <c r="F10260" s="11" t="n">
        <v>1975</v>
      </c>
      <c r="G10260" s="8" t="inlineStr">
        <is>
          <t>Lamborghini</t>
        </is>
      </c>
      <c r="H10260" s="8" t="inlineStr">
        <is>
          <t>Huracan EVO</t>
        </is>
      </c>
      <c r="I10260" s="8" t="inlineStr">
        <is>
          <t>WDLP8P7848DFZHGNP</t>
        </is>
      </c>
      <c r="J10260" s="8" t="inlineStr">
        <is>
          <t>03 - Supercar</t>
        </is>
      </c>
      <c r="K10260" s="12" t="n">
        <v>635000</v>
      </c>
      <c r="L10260" s="8" t="inlineStr">
        <is>
          <t>Virginia</t>
        </is>
      </c>
      <c r="M10260" s="13" t="n">
        <v>12406.46</v>
      </c>
      <c r="N10260" s="13" t="n">
        <v>9441.32</v>
      </c>
      <c r="O10260" s="8" t="n"/>
    </row>
    <row r="10261">
      <c r="A10261" s="8" t="inlineStr">
        <is>
          <t>CANON-202607-010299</t>
        </is>
      </c>
      <c r="B10261" s="9" t="inlineStr">
        <is>
          <t>2026-07</t>
        </is>
      </c>
      <c r="C10261" s="10" t="n">
        <v>46206</v>
      </c>
      <c r="D10261" s="9" t="inlineStr">
        <is>
          <t>Bound</t>
        </is>
      </c>
      <c r="E10261" s="8" t="inlineStr">
        <is>
          <t>Emiliano Bellandi</t>
        </is>
      </c>
      <c r="F10261" s="11" t="n">
        <v>1969</v>
      </c>
      <c r="G10261" s="8" t="inlineStr">
        <is>
          <t>BMW</t>
        </is>
      </c>
      <c r="H10261" s="8" t="inlineStr">
        <is>
          <t>M8 Competition</t>
        </is>
      </c>
      <c r="I10261" s="8" t="inlineStr">
        <is>
          <t>SPCHW6VFM9LTWKS4Y</t>
        </is>
      </c>
      <c r="J10261" s="8" t="inlineStr">
        <is>
          <t>02 - Sports / GT</t>
        </is>
      </c>
      <c r="K10261" s="12" t="n">
        <v>755000</v>
      </c>
      <c r="L10261" s="8" t="inlineStr">
        <is>
          <t>West Virginia</t>
        </is>
      </c>
      <c r="M10261" s="13" t="n">
        <v>12315.05</v>
      </c>
      <c r="N10261" s="13" t="n">
        <v>9371.75</v>
      </c>
      <c r="O10261" s="8" t="n"/>
    </row>
    <row r="10262">
      <c r="A10262" s="8" t="inlineStr">
        <is>
          <t>CANON-202607-010300</t>
        </is>
      </c>
      <c r="B10262" s="9" t="inlineStr">
        <is>
          <t>2026-07</t>
        </is>
      </c>
      <c r="C10262" s="10" t="n">
        <v>46234</v>
      </c>
      <c r="D10262" s="9" t="inlineStr">
        <is>
          <t>Bound</t>
        </is>
      </c>
      <c r="E10262" s="8" t="inlineStr">
        <is>
          <t>Mireille Kingsford</t>
        </is>
      </c>
      <c r="F10262" s="11" t="n">
        <v>1985</v>
      </c>
      <c r="G10262" s="8" t="inlineStr">
        <is>
          <t>Lamborghini</t>
        </is>
      </c>
      <c r="H10262" s="8" t="inlineStr">
        <is>
          <t>Huracan EVO</t>
        </is>
      </c>
      <c r="I10262" s="8" t="inlineStr">
        <is>
          <t>UAHRBS90MX5C6VX94</t>
        </is>
      </c>
      <c r="J10262" s="8" t="inlineStr">
        <is>
          <t>03 - Supercar</t>
        </is>
      </c>
      <c r="K10262" s="12" t="n">
        <v>1330000</v>
      </c>
      <c r="L10262" s="8" t="inlineStr">
        <is>
          <t>California</t>
        </is>
      </c>
      <c r="M10262" s="13" t="n">
        <v>27101.89</v>
      </c>
      <c r="N10262" s="13" t="n">
        <v>20624.54</v>
      </c>
      <c r="O10262" s="8" t="n"/>
    </row>
    <row r="10263">
      <c r="A10263" s="8" t="inlineStr">
        <is>
          <t>CANON-202607-010302</t>
        </is>
      </c>
      <c r="B10263" s="9" t="inlineStr">
        <is>
          <t>2026-07</t>
        </is>
      </c>
      <c r="C10263" s="10" t="n">
        <v>46213</v>
      </c>
      <c r="D10263" s="9" t="inlineStr">
        <is>
          <t>Bound</t>
        </is>
      </c>
      <c r="E10263" s="8" t="inlineStr">
        <is>
          <t>Marisol Merriweather</t>
        </is>
      </c>
      <c r="F10263" s="11" t="n">
        <v>1976</v>
      </c>
      <c r="G10263" s="8" t="inlineStr">
        <is>
          <t>Mercedes-Benz</t>
        </is>
      </c>
      <c r="H10263" s="8" t="inlineStr">
        <is>
          <t>AMG GT</t>
        </is>
      </c>
      <c r="I10263" s="8" t="inlineStr">
        <is>
          <t>KC6UKSKF8AK89E6P0</t>
        </is>
      </c>
      <c r="J10263" s="8" t="inlineStr">
        <is>
          <t>02 - Sports / GT</t>
        </is>
      </c>
      <c r="K10263" s="12" t="n">
        <v>490000</v>
      </c>
      <c r="L10263" s="8" t="inlineStr">
        <is>
          <t>South Carolina</t>
        </is>
      </c>
      <c r="M10263" s="13" t="n">
        <v>8598.110000000001</v>
      </c>
      <c r="N10263" s="13" t="n">
        <v>6543.16</v>
      </c>
      <c r="O10263" s="8" t="n"/>
    </row>
    <row r="10264">
      <c r="A10264" s="8" t="inlineStr">
        <is>
          <t>CANON-202607-010303</t>
        </is>
      </c>
      <c r="B10264" s="9" t="inlineStr">
        <is>
          <t>2026-07</t>
        </is>
      </c>
      <c r="C10264" s="10" t="n">
        <v>46224</v>
      </c>
      <c r="D10264" s="9" t="inlineStr">
        <is>
          <t>Bound</t>
        </is>
      </c>
      <c r="E10264" s="8" t="inlineStr">
        <is>
          <t>Priya Castellanos</t>
        </is>
      </c>
      <c r="F10264" s="11" t="n">
        <v>1974</v>
      </c>
      <c r="G10264" s="8" t="inlineStr">
        <is>
          <t>Ferrari</t>
        </is>
      </c>
      <c r="H10264" s="8" t="inlineStr">
        <is>
          <t>275 GTB/4</t>
        </is>
      </c>
      <c r="I10264" s="8" t="inlineStr">
        <is>
          <t>VWLKTCPBAHTPZWGT6</t>
        </is>
      </c>
      <c r="J10264" s="8" t="inlineStr">
        <is>
          <t>07 - Post-War Classic (1946-1972)</t>
        </is>
      </c>
      <c r="K10264" s="12" t="n">
        <v>1180000</v>
      </c>
      <c r="L10264" s="8" t="inlineStr">
        <is>
          <t>Pennsylvania</t>
        </is>
      </c>
      <c r="M10264" s="13" t="n">
        <v>8460.379999999999</v>
      </c>
      <c r="N10264" s="13" t="n">
        <v>6438.35</v>
      </c>
      <c r="O10264" s="8" t="n"/>
    </row>
    <row r="10265">
      <c r="A10265" s="8" t="inlineStr">
        <is>
          <t>CANON-202607-010306</t>
        </is>
      </c>
      <c r="B10265" s="9" t="inlineStr">
        <is>
          <t>2026-07</t>
        </is>
      </c>
      <c r="C10265" s="10" t="n">
        <v>46209</v>
      </c>
      <c r="D10265" s="9" t="inlineStr">
        <is>
          <t>Bound</t>
        </is>
      </c>
      <c r="E10265" s="8" t="inlineStr">
        <is>
          <t>Ottilie Chattopadhyay</t>
        </is>
      </c>
      <c r="F10265" s="11" t="n">
        <v>2005</v>
      </c>
      <c r="G10265" s="8" t="inlineStr">
        <is>
          <t>BMW</t>
        </is>
      </c>
      <c r="H10265" s="8" t="inlineStr">
        <is>
          <t>M8 Competition</t>
        </is>
      </c>
      <c r="I10265" s="8" t="inlineStr">
        <is>
          <t>D44D9MK2CY517ECCL</t>
        </is>
      </c>
      <c r="J10265" s="8" t="inlineStr">
        <is>
          <t>02 - Sports / GT</t>
        </is>
      </c>
      <c r="K10265" s="12" t="n">
        <v>460000</v>
      </c>
      <c r="L10265" s="8" t="inlineStr">
        <is>
          <t>North Dakota</t>
        </is>
      </c>
      <c r="M10265" s="13" t="n">
        <v>6639.62</v>
      </c>
      <c r="N10265" s="13" t="n">
        <v>5052.75</v>
      </c>
      <c r="O10265" s="8" t="n"/>
    </row>
    <row r="10266">
      <c r="A10266" s="8" t="inlineStr">
        <is>
          <t>CANON-202607-010308</t>
        </is>
      </c>
      <c r="B10266" s="9" t="inlineStr">
        <is>
          <t>2026-07</t>
        </is>
      </c>
      <c r="C10266" s="10" t="n">
        <v>46204</v>
      </c>
      <c r="D10266" s="9" t="inlineStr">
        <is>
          <t>Bound</t>
        </is>
      </c>
      <c r="E10266" s="8" t="inlineStr">
        <is>
          <t>Emiliano Merriweather</t>
        </is>
      </c>
      <c r="F10266" s="11" t="n">
        <v>1979</v>
      </c>
      <c r="G10266" s="8" t="inlineStr">
        <is>
          <t>Maserati</t>
        </is>
      </c>
      <c r="H10266" s="8" t="inlineStr">
        <is>
          <t>GranTurismo</t>
        </is>
      </c>
      <c r="I10266" s="8" t="inlineStr">
        <is>
          <t>3VY3NXTF57AUN7UDW</t>
        </is>
      </c>
      <c r="J10266" s="8" t="inlineStr">
        <is>
          <t>02 - Sports / GT</t>
        </is>
      </c>
      <c r="K10266" s="12" t="n">
        <v>785000</v>
      </c>
      <c r="L10266" s="8" t="inlineStr">
        <is>
          <t>California</t>
        </is>
      </c>
      <c r="M10266" s="13" t="n">
        <v>12996.93</v>
      </c>
      <c r="N10266" s="13" t="n">
        <v>9890.66</v>
      </c>
      <c r="O10266" s="8" t="n"/>
    </row>
    <row r="10267">
      <c r="A10267" s="8" t="inlineStr">
        <is>
          <t>CANON-202607-010309</t>
        </is>
      </c>
      <c r="B10267" s="9" t="inlineStr">
        <is>
          <t>2026-07</t>
        </is>
      </c>
      <c r="C10267" s="10" t="n">
        <v>46219</v>
      </c>
      <c r="D10267" s="9" t="inlineStr">
        <is>
          <t>Bound</t>
        </is>
      </c>
      <c r="E10267" s="8" t="inlineStr">
        <is>
          <t>Mireille Farkas</t>
        </is>
      </c>
      <c r="F10267" s="11" t="n">
        <v>1991</v>
      </c>
      <c r="G10267" s="8" t="inlineStr">
        <is>
          <t>Aston Martin</t>
        </is>
      </c>
      <c r="H10267" s="8" t="inlineStr">
        <is>
          <t>DB12</t>
        </is>
      </c>
      <c r="I10267" s="8" t="inlineStr">
        <is>
          <t>UYGS6E337R6P0EC16</t>
        </is>
      </c>
      <c r="J10267" s="8" t="inlineStr">
        <is>
          <t>02 - Sports / GT</t>
        </is>
      </c>
      <c r="K10267" s="12" t="n">
        <v>285000</v>
      </c>
      <c r="L10267" s="8" t="inlineStr">
        <is>
          <t>Mississippi</t>
        </is>
      </c>
      <c r="M10267" s="13" t="n">
        <v>4799.29</v>
      </c>
      <c r="N10267" s="13" t="n">
        <v>3652.26</v>
      </c>
      <c r="O10267" s="8" t="n"/>
    </row>
    <row r="10268">
      <c r="A10268" s="8" t="inlineStr">
        <is>
          <t>CANON-202607-010310</t>
        </is>
      </c>
      <c r="B10268" s="9" t="inlineStr">
        <is>
          <t>2026-07</t>
        </is>
      </c>
      <c r="C10268" s="10" t="n">
        <v>46212</v>
      </c>
      <c r="D10268" s="9" t="inlineStr">
        <is>
          <t>Bound</t>
        </is>
      </c>
      <c r="E10268" s="8" t="inlineStr">
        <is>
          <t>Mireille Nakashima</t>
        </is>
      </c>
      <c r="F10268" s="11" t="n">
        <v>1971</v>
      </c>
      <c r="G10268" s="8" t="inlineStr">
        <is>
          <t>Bentley</t>
        </is>
      </c>
      <c r="H10268" s="8" t="inlineStr">
        <is>
          <t>Continental GT</t>
        </is>
      </c>
      <c r="I10268" s="8" t="inlineStr">
        <is>
          <t>JP99BDH8EJ0MKX3YK</t>
        </is>
      </c>
      <c r="J10268" s="8" t="inlineStr">
        <is>
          <t>02 - Sports / GT</t>
        </is>
      </c>
      <c r="K10268" s="12" t="n">
        <v>350000</v>
      </c>
      <c r="L10268" s="8" t="inlineStr">
        <is>
          <t>California</t>
        </is>
      </c>
      <c r="M10268" s="13" t="n">
        <v>6686.32</v>
      </c>
      <c r="N10268" s="13" t="n">
        <v>5088.29</v>
      </c>
      <c r="O10268" s="8" t="n"/>
    </row>
    <row r="10269">
      <c r="A10269" s="8" t="inlineStr">
        <is>
          <t>CANON-202607-010311</t>
        </is>
      </c>
      <c r="B10269" s="9" t="inlineStr">
        <is>
          <t>2026-07</t>
        </is>
      </c>
      <c r="C10269" s="10" t="n">
        <v>46205</v>
      </c>
      <c r="D10269" s="9" t="inlineStr">
        <is>
          <t>Bound</t>
        </is>
      </c>
      <c r="E10269" s="8" t="inlineStr">
        <is>
          <t>Sunniva Blackwood</t>
        </is>
      </c>
      <c r="F10269" s="11" t="n">
        <v>1989</v>
      </c>
      <c r="G10269" s="8" t="inlineStr">
        <is>
          <t>Bentley</t>
        </is>
      </c>
      <c r="H10269" s="8" t="inlineStr">
        <is>
          <t>Continental GT</t>
        </is>
      </c>
      <c r="I10269" s="8" t="inlineStr">
        <is>
          <t>SBWJBFYAFW6GY34DE</t>
        </is>
      </c>
      <c r="J10269" s="8" t="inlineStr">
        <is>
          <t>02 - Sports / GT</t>
        </is>
      </c>
      <c r="K10269" s="12" t="n">
        <v>535000</v>
      </c>
      <c r="L10269" s="8" t="inlineStr">
        <is>
          <t>Idaho</t>
        </is>
      </c>
      <c r="M10269" s="13" t="n">
        <v>6495.71</v>
      </c>
      <c r="N10269" s="13" t="n">
        <v>4943.24</v>
      </c>
      <c r="O10269" s="8" t="n"/>
    </row>
    <row r="10270">
      <c r="A10270" s="8" t="inlineStr">
        <is>
          <t>CANON-202607-010312</t>
        </is>
      </c>
      <c r="B10270" s="9" t="inlineStr">
        <is>
          <t>2026-07</t>
        </is>
      </c>
      <c r="C10270" s="10" t="n">
        <v>46226</v>
      </c>
      <c r="D10270" s="9" t="inlineStr">
        <is>
          <t>Bound</t>
        </is>
      </c>
      <c r="E10270" s="8" t="inlineStr">
        <is>
          <t>Anouk Thistlewood</t>
        </is>
      </c>
      <c r="F10270" s="11" t="n">
        <v>1988</v>
      </c>
      <c r="G10270" s="8" t="inlineStr">
        <is>
          <t>Ferrari</t>
        </is>
      </c>
      <c r="H10270" s="8" t="inlineStr">
        <is>
          <t>SF90 Stradale</t>
        </is>
      </c>
      <c r="I10270" s="8" t="inlineStr">
        <is>
          <t>CVPX1W72P2L1J9S5V</t>
        </is>
      </c>
      <c r="J10270" s="8" t="inlineStr">
        <is>
          <t>03 - Supercar</t>
        </is>
      </c>
      <c r="K10270" s="12" t="n">
        <v>1080000</v>
      </c>
      <c r="L10270" s="8" t="inlineStr">
        <is>
          <t>Delaware</t>
        </is>
      </c>
      <c r="M10270" s="13" t="n">
        <v>20377.36</v>
      </c>
      <c r="N10270" s="13" t="n">
        <v>15507.17</v>
      </c>
      <c r="O10270" s="8" t="n"/>
    </row>
    <row r="10271">
      <c r="A10271" s="8" t="inlineStr">
        <is>
          <t>CANON-202607-010313</t>
        </is>
      </c>
      <c r="B10271" s="9" t="inlineStr">
        <is>
          <t>2026-07</t>
        </is>
      </c>
      <c r="C10271" s="10" t="n">
        <v>46210</v>
      </c>
      <c r="D10271" s="9" t="inlineStr">
        <is>
          <t>Bound</t>
        </is>
      </c>
      <c r="E10271" s="8" t="inlineStr">
        <is>
          <t>Anouk Ashcombe</t>
        </is>
      </c>
      <c r="F10271" s="11" t="n">
        <v>2010</v>
      </c>
      <c r="G10271" s="8" t="inlineStr">
        <is>
          <t>Bentley</t>
        </is>
      </c>
      <c r="H10271" s="8" t="inlineStr">
        <is>
          <t>Continental GT</t>
        </is>
      </c>
      <c r="I10271" s="8" t="inlineStr">
        <is>
          <t>7VWFDRPASWZFDCDJF</t>
        </is>
      </c>
      <c r="J10271" s="8" t="inlineStr">
        <is>
          <t>02 - Sports / GT</t>
        </is>
      </c>
      <c r="K10271" s="12" t="n">
        <v>290000</v>
      </c>
      <c r="L10271" s="8" t="inlineStr">
        <is>
          <t>New Jersey</t>
        </is>
      </c>
      <c r="M10271" s="13" t="n">
        <v>3734.43</v>
      </c>
      <c r="N10271" s="13" t="n">
        <v>2841.9</v>
      </c>
      <c r="O10271" s="8" t="n"/>
    </row>
    <row r="10272">
      <c r="A10272" s="8" t="inlineStr">
        <is>
          <t>CANON-202607-010314</t>
        </is>
      </c>
      <c r="B10272" s="9" t="inlineStr">
        <is>
          <t>2026-07</t>
        </is>
      </c>
      <c r="C10272" s="10" t="n">
        <v>46232</v>
      </c>
      <c r="D10272" s="9" t="inlineStr">
        <is>
          <t>Bound</t>
        </is>
      </c>
      <c r="E10272" s="8" t="inlineStr">
        <is>
          <t>Everett Fairweather</t>
        </is>
      </c>
      <c r="F10272" s="11" t="n">
        <v>1955</v>
      </c>
      <c r="G10272" s="8" t="inlineStr">
        <is>
          <t>Ferrari</t>
        </is>
      </c>
      <c r="H10272" s="8" t="inlineStr">
        <is>
          <t>SF90 Stradale</t>
        </is>
      </c>
      <c r="I10272" s="8" t="inlineStr">
        <is>
          <t>CRBN3AGXNPE1PT317</t>
        </is>
      </c>
      <c r="J10272" s="8" t="inlineStr">
        <is>
          <t>03 - Supercar</t>
        </is>
      </c>
      <c r="K10272" s="12" t="n">
        <v>160000</v>
      </c>
      <c r="L10272" s="8" t="inlineStr">
        <is>
          <t>Texas</t>
        </is>
      </c>
      <c r="M10272" s="13" t="n">
        <v>4929.81</v>
      </c>
      <c r="N10272" s="13" t="n">
        <v>3751.59</v>
      </c>
      <c r="O10272" s="8" t="n"/>
    </row>
    <row r="10273">
      <c r="A10273" s="8" t="inlineStr">
        <is>
          <t>CANON-202607-010315</t>
        </is>
      </c>
      <c r="B10273" s="9" t="inlineStr">
        <is>
          <t>2026-07</t>
        </is>
      </c>
      <c r="C10273" s="10" t="n">
        <v>46219</v>
      </c>
      <c r="D10273" s="9" t="inlineStr">
        <is>
          <t>Bound</t>
        </is>
      </c>
      <c r="E10273" s="8" t="inlineStr">
        <is>
          <t>Fenwick Kingsford</t>
        </is>
      </c>
      <c r="F10273" s="11" t="n">
        <v>1984</v>
      </c>
      <c r="G10273" s="8" t="inlineStr">
        <is>
          <t>Porsche</t>
        </is>
      </c>
      <c r="H10273" s="8" t="inlineStr">
        <is>
          <t>911 Turbo S</t>
        </is>
      </c>
      <c r="I10273" s="8" t="inlineStr">
        <is>
          <t>FBLPZFXMNS0RM9U5N</t>
        </is>
      </c>
      <c r="J10273" s="8" t="inlineStr">
        <is>
          <t>02 - Sports / GT</t>
        </is>
      </c>
      <c r="K10273" s="12" t="n">
        <v>415000</v>
      </c>
      <c r="L10273" s="8" t="inlineStr">
        <is>
          <t>California</t>
        </is>
      </c>
      <c r="M10273" s="13" t="n">
        <v>7928.07</v>
      </c>
      <c r="N10273" s="13" t="n">
        <v>6033.26</v>
      </c>
      <c r="O10273" s="8" t="n"/>
    </row>
    <row r="10274">
      <c r="A10274" s="8" t="inlineStr">
        <is>
          <t>CANON-202607-010316</t>
        </is>
      </c>
      <c r="B10274" s="9" t="inlineStr">
        <is>
          <t>2026-07</t>
        </is>
      </c>
      <c r="C10274" s="10" t="n">
        <v>46233</v>
      </c>
      <c r="D10274" s="9" t="inlineStr">
        <is>
          <t>Bound</t>
        </is>
      </c>
      <c r="E10274" s="8" t="inlineStr">
        <is>
          <t>Ramona Rourke</t>
        </is>
      </c>
      <c r="F10274" s="11" t="n">
        <v>1971</v>
      </c>
      <c r="G10274" s="8" t="inlineStr">
        <is>
          <t>Ferrari</t>
        </is>
      </c>
      <c r="H10274" s="8" t="inlineStr">
        <is>
          <t>275 GTB/4</t>
        </is>
      </c>
      <c r="I10274" s="8" t="inlineStr">
        <is>
          <t>8TKJDWXLVT3G6UDB9</t>
        </is>
      </c>
      <c r="J10274" s="8" t="inlineStr">
        <is>
          <t>07 - Post-War Classic (1946-1972)</t>
        </is>
      </c>
      <c r="K10274" s="12" t="n">
        <v>915000</v>
      </c>
      <c r="L10274" s="8" t="inlineStr">
        <is>
          <t>Alabama</t>
        </is>
      </c>
      <c r="M10274" s="13" t="n">
        <v>9427.950000000001</v>
      </c>
      <c r="N10274" s="13" t="n">
        <v>7174.67</v>
      </c>
      <c r="O10274" s="8" t="n"/>
    </row>
    <row r="10275">
      <c r="A10275" s="8" t="inlineStr">
        <is>
          <t>CANON-202607-010317</t>
        </is>
      </c>
      <c r="B10275" s="9" t="inlineStr">
        <is>
          <t>2026-07</t>
        </is>
      </c>
      <c r="C10275" s="10" t="n">
        <v>46227</v>
      </c>
      <c r="D10275" s="9" t="inlineStr">
        <is>
          <t>Bound</t>
        </is>
      </c>
      <c r="E10275" s="8" t="inlineStr">
        <is>
          <t>Marisol Montoya</t>
        </is>
      </c>
      <c r="F10275" s="11" t="n">
        <v>2002</v>
      </c>
      <c r="G10275" s="8" t="inlineStr">
        <is>
          <t>Aston Martin</t>
        </is>
      </c>
      <c r="H10275" s="8" t="inlineStr">
        <is>
          <t>DB12</t>
        </is>
      </c>
      <c r="I10275" s="8" t="inlineStr">
        <is>
          <t>4KHTRMG2SGG284XD0</t>
        </is>
      </c>
      <c r="J10275" s="8" t="inlineStr">
        <is>
          <t>02 - Sports / GT</t>
        </is>
      </c>
      <c r="K10275" s="12" t="n">
        <v>1205000</v>
      </c>
      <c r="L10275" s="8" t="inlineStr">
        <is>
          <t>Indiana</t>
        </is>
      </c>
      <c r="M10275" s="13" t="n">
        <v>15380.8</v>
      </c>
      <c r="N10275" s="13" t="n">
        <v>11704.79</v>
      </c>
      <c r="O10275" s="8" t="n"/>
    </row>
    <row r="10276">
      <c r="A10276" s="8" t="inlineStr">
        <is>
          <t>CANON-202607-010318</t>
        </is>
      </c>
      <c r="B10276" s="9" t="inlineStr">
        <is>
          <t>2026-07</t>
        </is>
      </c>
      <c r="C10276" s="10" t="n">
        <v>46218</v>
      </c>
      <c r="D10276" s="9" t="inlineStr">
        <is>
          <t>Bound</t>
        </is>
      </c>
      <c r="E10276" s="8" t="inlineStr">
        <is>
          <t>Desmond Thistlewood</t>
        </is>
      </c>
      <c r="F10276" s="11" t="n">
        <v>1981</v>
      </c>
      <c r="G10276" s="8" t="inlineStr">
        <is>
          <t>Icon</t>
        </is>
      </c>
      <c r="H10276" s="8" t="inlineStr">
        <is>
          <t>Derelict</t>
        </is>
      </c>
      <c r="I10276" s="8" t="inlineStr">
        <is>
          <t>J5HGD16YDG6AMTBDT</t>
        </is>
      </c>
      <c r="J10276" s="8" t="inlineStr">
        <is>
          <t>11 - Restomod / Coachbuilt / Bespoke</t>
        </is>
      </c>
      <c r="K10276" s="12" t="n">
        <v>455000</v>
      </c>
      <c r="L10276" s="8" t="inlineStr">
        <is>
          <t>Maine</t>
        </is>
      </c>
      <c r="M10276" s="13" t="n">
        <v>8159.09</v>
      </c>
      <c r="N10276" s="13" t="n">
        <v>6209.07</v>
      </c>
      <c r="O10276" s="8" t="n"/>
    </row>
    <row r="10277">
      <c r="A10277" s="8" t="inlineStr">
        <is>
          <t>CANON-202607-010319</t>
        </is>
      </c>
      <c r="B10277" s="9" t="inlineStr">
        <is>
          <t>2026-07</t>
        </is>
      </c>
      <c r="C10277" s="10" t="n">
        <v>46213</v>
      </c>
      <c r="D10277" s="9" t="inlineStr">
        <is>
          <t>Bound</t>
        </is>
      </c>
      <c r="E10277" s="8" t="inlineStr">
        <is>
          <t>Desmond Harrington</t>
        </is>
      </c>
      <c r="F10277" s="11" t="n">
        <v>1983</v>
      </c>
      <c r="G10277" s="8" t="inlineStr">
        <is>
          <t>McLaren</t>
        </is>
      </c>
      <c r="H10277" s="8" t="inlineStr">
        <is>
          <t>750S</t>
        </is>
      </c>
      <c r="I10277" s="8" t="inlineStr">
        <is>
          <t>THL6VSRP6WWAYCXM8</t>
        </is>
      </c>
      <c r="J10277" s="8" t="inlineStr">
        <is>
          <t>03 - Supercar</t>
        </is>
      </c>
      <c r="K10277" s="12" t="n">
        <v>1705000</v>
      </c>
      <c r="L10277" s="8" t="inlineStr">
        <is>
          <t>Georgia</t>
        </is>
      </c>
      <c r="M10277" s="13" t="n">
        <v>28824.15</v>
      </c>
      <c r="N10277" s="13" t="n">
        <v>21935.18</v>
      </c>
      <c r="O10277" s="8" t="n"/>
    </row>
    <row r="10278">
      <c r="A10278" s="8" t="inlineStr">
        <is>
          <t>CANON-202607-010320</t>
        </is>
      </c>
      <c r="B10278" s="9" t="inlineStr">
        <is>
          <t>2026-07</t>
        </is>
      </c>
      <c r="C10278" s="10" t="n">
        <v>46212</v>
      </c>
      <c r="D10278" s="9" t="inlineStr">
        <is>
          <t>Bound</t>
        </is>
      </c>
      <c r="E10278" s="8" t="inlineStr">
        <is>
          <t>Fitzgerald Merriweather</t>
        </is>
      </c>
      <c r="F10278" s="11" t="n">
        <v>2024</v>
      </c>
      <c r="G10278" s="8" t="inlineStr">
        <is>
          <t>Maserati</t>
        </is>
      </c>
      <c r="H10278" s="8" t="inlineStr">
        <is>
          <t>GranTurismo</t>
        </is>
      </c>
      <c r="I10278" s="8" t="inlineStr">
        <is>
          <t>DBFF2RGZ09LL44XWZ</t>
        </is>
      </c>
      <c r="J10278" s="8" t="inlineStr">
        <is>
          <t>02 - Sports / GT</t>
        </is>
      </c>
      <c r="K10278" s="12" t="n">
        <v>450000</v>
      </c>
      <c r="L10278" s="8" t="inlineStr">
        <is>
          <t>Iowa</t>
        </is>
      </c>
      <c r="M10278" s="13" t="n">
        <v>7004.72</v>
      </c>
      <c r="N10278" s="13" t="n">
        <v>5330.59</v>
      </c>
      <c r="O10278" s="8" t="n"/>
    </row>
    <row r="10279">
      <c r="A10279" s="8" t="inlineStr">
        <is>
          <t>CANON-202607-010323</t>
        </is>
      </c>
      <c r="B10279" s="9" t="inlineStr">
        <is>
          <t>2026-07</t>
        </is>
      </c>
      <c r="C10279" s="10" t="n">
        <v>46225</v>
      </c>
      <c r="D10279" s="9" t="inlineStr">
        <is>
          <t>Bound</t>
        </is>
      </c>
      <c r="E10279" s="8" t="inlineStr">
        <is>
          <t>Ramona Castellanos</t>
        </is>
      </c>
      <c r="F10279" s="11" t="n">
        <v>1976</v>
      </c>
      <c r="G10279" s="8" t="inlineStr">
        <is>
          <t>Mercedes-Benz</t>
        </is>
      </c>
      <c r="H10279" s="8" t="inlineStr">
        <is>
          <t>280SL Pagoda</t>
        </is>
      </c>
      <c r="I10279" s="8" t="inlineStr">
        <is>
          <t>LXGFDL2BB9BXLSUYR</t>
        </is>
      </c>
      <c r="J10279" s="8" t="inlineStr">
        <is>
          <t>07 - Post-War Classic (1946-1972)</t>
        </is>
      </c>
      <c r="K10279" s="12" t="n">
        <v>920000</v>
      </c>
      <c r="L10279" s="8" t="inlineStr">
        <is>
          <t>California</t>
        </is>
      </c>
      <c r="M10279" s="13" t="n">
        <v>10076.6</v>
      </c>
      <c r="N10279" s="13" t="n">
        <v>7668.29</v>
      </c>
      <c r="O10279" s="8" t="n"/>
    </row>
    <row r="10280">
      <c r="A10280" s="8" t="inlineStr">
        <is>
          <t>CANON-202607-010325</t>
        </is>
      </c>
      <c r="B10280" s="9" t="inlineStr">
        <is>
          <t>2026-07</t>
        </is>
      </c>
      <c r="C10280" s="10" t="n">
        <v>46228</v>
      </c>
      <c r="D10280" s="9" t="inlineStr">
        <is>
          <t>Bound</t>
        </is>
      </c>
      <c r="E10280" s="8" t="inlineStr">
        <is>
          <t>Aurelio Nakashima</t>
        </is>
      </c>
      <c r="F10280" s="11" t="n">
        <v>2023</v>
      </c>
      <c r="G10280" s="8" t="inlineStr">
        <is>
          <t>Aston Martin</t>
        </is>
      </c>
      <c r="H10280" s="8" t="inlineStr">
        <is>
          <t>DB5</t>
        </is>
      </c>
      <c r="I10280" s="8" t="inlineStr">
        <is>
          <t>2HBGFTV0660P2YC6U</t>
        </is>
      </c>
      <c r="J10280" s="8" t="inlineStr">
        <is>
          <t>07 - Post-War Classic (1946-1972)</t>
        </is>
      </c>
      <c r="K10280" s="12" t="n">
        <v>530000</v>
      </c>
      <c r="L10280" s="8" t="inlineStr">
        <is>
          <t>Oregon</t>
        </is>
      </c>
      <c r="M10280" s="13" t="n">
        <v>4859</v>
      </c>
      <c r="N10280" s="13" t="n">
        <v>3697.7</v>
      </c>
      <c r="O10280" s="8" t="n"/>
    </row>
    <row r="10281">
      <c r="A10281" s="8" t="inlineStr">
        <is>
          <t>CANON-202607-010326</t>
        </is>
      </c>
      <c r="B10281" s="9" t="inlineStr">
        <is>
          <t>2026-07</t>
        </is>
      </c>
      <c r="C10281" s="10" t="n">
        <v>46218</v>
      </c>
      <c r="D10281" s="9" t="inlineStr">
        <is>
          <t>Bound</t>
        </is>
      </c>
      <c r="E10281" s="8" t="inlineStr">
        <is>
          <t>Cassius Farkas</t>
        </is>
      </c>
      <c r="F10281" s="11" t="n">
        <v>1955</v>
      </c>
      <c r="G10281" s="8" t="inlineStr">
        <is>
          <t>Porsche</t>
        </is>
      </c>
      <c r="H10281" s="8" t="inlineStr">
        <is>
          <t>911 Turbo S</t>
        </is>
      </c>
      <c r="I10281" s="8" t="inlineStr">
        <is>
          <t>L88ND889PX8YDZPBH</t>
        </is>
      </c>
      <c r="J10281" s="8" t="inlineStr">
        <is>
          <t>02 - Sports / GT</t>
        </is>
      </c>
      <c r="K10281" s="12" t="n">
        <v>230000</v>
      </c>
      <c r="L10281" s="8" t="inlineStr">
        <is>
          <t>Oregon</t>
        </is>
      </c>
      <c r="M10281" s="13" t="n">
        <v>4511.47</v>
      </c>
      <c r="N10281" s="13" t="n">
        <v>3433.23</v>
      </c>
      <c r="O10281" s="8" t="n"/>
    </row>
    <row r="10282">
      <c r="A10282" s="8" t="inlineStr">
        <is>
          <t>CANON-202607-010331</t>
        </is>
      </c>
      <c r="B10282" s="9" t="inlineStr">
        <is>
          <t>2026-07</t>
        </is>
      </c>
      <c r="C10282" s="10" t="n">
        <v>46220</v>
      </c>
      <c r="D10282" s="9" t="inlineStr">
        <is>
          <t>Bound</t>
        </is>
      </c>
      <c r="E10282" s="8" t="inlineStr">
        <is>
          <t>Priya Vandermeer</t>
        </is>
      </c>
      <c r="F10282" s="11" t="n">
        <v>1958</v>
      </c>
      <c r="G10282" s="8" t="inlineStr">
        <is>
          <t>Bentley</t>
        </is>
      </c>
      <c r="H10282" s="8" t="inlineStr">
        <is>
          <t>Continental GT</t>
        </is>
      </c>
      <c r="I10282" s="8" t="inlineStr">
        <is>
          <t>7DN4AXLPK0PDWS783</t>
        </is>
      </c>
      <c r="J10282" s="8" t="inlineStr">
        <is>
          <t>02 - Sports / GT</t>
        </is>
      </c>
      <c r="K10282" s="12" t="n">
        <v>250000</v>
      </c>
      <c r="L10282" s="8" t="inlineStr">
        <is>
          <t>South Dakota</t>
        </is>
      </c>
      <c r="M10282" s="13" t="n">
        <v>3926.89</v>
      </c>
      <c r="N10282" s="13" t="n">
        <v>2988.36</v>
      </c>
      <c r="O10282" s="8" t="n"/>
    </row>
    <row r="10283">
      <c r="A10283" s="8" t="inlineStr">
        <is>
          <t>CANON-202607-010333</t>
        </is>
      </c>
      <c r="B10283" s="9" t="inlineStr">
        <is>
          <t>2026-07</t>
        </is>
      </c>
      <c r="C10283" s="10" t="n">
        <v>46218</v>
      </c>
      <c r="D10283" s="9" t="inlineStr">
        <is>
          <t>Bound</t>
        </is>
      </c>
      <c r="E10283" s="8" t="inlineStr">
        <is>
          <t>Emiliano Montoya</t>
        </is>
      </c>
      <c r="F10283" s="11" t="n">
        <v>1987</v>
      </c>
      <c r="G10283" s="8" t="inlineStr">
        <is>
          <t>Bentley</t>
        </is>
      </c>
      <c r="H10283" s="8" t="inlineStr">
        <is>
          <t>Continental GT</t>
        </is>
      </c>
      <c r="I10283" s="8" t="inlineStr">
        <is>
          <t>36VSSURVVWU14TU74</t>
        </is>
      </c>
      <c r="J10283" s="8" t="inlineStr">
        <is>
          <t>02 - Sports / GT</t>
        </is>
      </c>
      <c r="K10283" s="12" t="n">
        <v>710000</v>
      </c>
      <c r="L10283" s="8" t="inlineStr">
        <is>
          <t>Ohio</t>
        </is>
      </c>
      <c r="M10283" s="13" t="n">
        <v>12103.49</v>
      </c>
      <c r="N10283" s="13" t="n">
        <v>9210.76</v>
      </c>
      <c r="O10283" s="8" t="n"/>
    </row>
    <row r="10284">
      <c r="A10284" s="8" t="inlineStr">
        <is>
          <t>CANON-202607-010334</t>
        </is>
      </c>
      <c r="B10284" s="9" t="inlineStr">
        <is>
          <t>2026-07</t>
        </is>
      </c>
      <c r="C10284" s="10" t="n">
        <v>46222</v>
      </c>
      <c r="D10284" s="9" t="inlineStr">
        <is>
          <t>Bound</t>
        </is>
      </c>
      <c r="E10284" s="8" t="inlineStr">
        <is>
          <t>Anouk Nakashima</t>
        </is>
      </c>
      <c r="F10284" s="11" t="n">
        <v>1990</v>
      </c>
      <c r="G10284" s="8" t="inlineStr">
        <is>
          <t>Ferrari</t>
        </is>
      </c>
      <c r="H10284" s="8" t="inlineStr">
        <is>
          <t>SF90 Stradale</t>
        </is>
      </c>
      <c r="I10284" s="8" t="inlineStr">
        <is>
          <t>KPLEY0XWJTLC8LC3J</t>
        </is>
      </c>
      <c r="J10284" s="8" t="inlineStr">
        <is>
          <t>03 - Supercar</t>
        </is>
      </c>
      <c r="K10284" s="12" t="n">
        <v>585000</v>
      </c>
      <c r="L10284" s="8" t="inlineStr">
        <is>
          <t>Alaska</t>
        </is>
      </c>
      <c r="M10284" s="13" t="n">
        <v>11953.87</v>
      </c>
      <c r="N10284" s="13" t="n">
        <v>9096.9</v>
      </c>
      <c r="O10284" s="8" t="n"/>
    </row>
    <row r="10285">
      <c r="A10285" s="8" t="inlineStr">
        <is>
          <t>CANON-202607-010335</t>
        </is>
      </c>
      <c r="B10285" s="9" t="inlineStr">
        <is>
          <t>2026-07</t>
        </is>
      </c>
      <c r="C10285" s="10" t="n">
        <v>46224</v>
      </c>
      <c r="D10285" s="9" t="inlineStr">
        <is>
          <t>Bound</t>
        </is>
      </c>
      <c r="E10285" s="8" t="inlineStr">
        <is>
          <t>Ramona Thistlewood</t>
        </is>
      </c>
      <c r="F10285" s="11" t="n">
        <v>2004</v>
      </c>
      <c r="G10285" s="8" t="inlineStr">
        <is>
          <t>Ferrari</t>
        </is>
      </c>
      <c r="H10285" s="8" t="inlineStr">
        <is>
          <t>SF90 Stradale</t>
        </is>
      </c>
      <c r="I10285" s="8" t="inlineStr">
        <is>
          <t>U7JXET6SJ13LVLZHU</t>
        </is>
      </c>
      <c r="J10285" s="8" t="inlineStr">
        <is>
          <t>03 - Supercar</t>
        </is>
      </c>
      <c r="K10285" s="12" t="n">
        <v>585000</v>
      </c>
      <c r="L10285" s="8" t="inlineStr">
        <is>
          <t>New Mexico</t>
        </is>
      </c>
      <c r="M10285" s="13" t="n">
        <v>13421.89</v>
      </c>
      <c r="N10285" s="13" t="n">
        <v>10214.06</v>
      </c>
      <c r="O10285" s="8" t="n"/>
    </row>
    <row r="10286">
      <c r="A10286" s="8" t="inlineStr">
        <is>
          <t>CANON-202607-010336</t>
        </is>
      </c>
      <c r="B10286" s="9" t="inlineStr">
        <is>
          <t>2026-07</t>
        </is>
      </c>
      <c r="C10286" s="10" t="n">
        <v>46233</v>
      </c>
      <c r="D10286" s="9" t="inlineStr">
        <is>
          <t>Bound</t>
        </is>
      </c>
      <c r="E10286" s="8" t="inlineStr">
        <is>
          <t>Priya Larsson</t>
        </is>
      </c>
      <c r="F10286" s="11" t="n">
        <v>2016</v>
      </c>
      <c r="G10286" s="8" t="inlineStr">
        <is>
          <t>Maserati</t>
        </is>
      </c>
      <c r="H10286" s="8" t="inlineStr">
        <is>
          <t>GranTurismo</t>
        </is>
      </c>
      <c r="I10286" s="8" t="inlineStr">
        <is>
          <t>362PNCPRR79FURR3W</t>
        </is>
      </c>
      <c r="J10286" s="8" t="inlineStr">
        <is>
          <t>02 - Sports / GT</t>
        </is>
      </c>
      <c r="K10286" s="12" t="n">
        <v>190000</v>
      </c>
      <c r="L10286" s="8" t="inlineStr">
        <is>
          <t>South Carolina</t>
        </is>
      </c>
      <c r="M10286" s="13" t="n">
        <v>4089.66</v>
      </c>
      <c r="N10286" s="13" t="n">
        <v>3112.23</v>
      </c>
      <c r="O10286" s="8" t="n"/>
    </row>
    <row r="10287">
      <c r="A10287" s="8" t="inlineStr">
        <is>
          <t>CANON-202607-010338</t>
        </is>
      </c>
      <c r="B10287" s="9" t="inlineStr">
        <is>
          <t>2026-07</t>
        </is>
      </c>
      <c r="C10287" s="10" t="n">
        <v>46230</v>
      </c>
      <c r="D10287" s="9" t="inlineStr">
        <is>
          <t>Bound</t>
        </is>
      </c>
      <c r="E10287" s="8" t="inlineStr">
        <is>
          <t>Horace Chattopadhyay</t>
        </is>
      </c>
      <c r="F10287" s="11" t="n">
        <v>1977</v>
      </c>
      <c r="G10287" s="8" t="inlineStr">
        <is>
          <t>Lamborghini</t>
        </is>
      </c>
      <c r="H10287" s="8" t="inlineStr">
        <is>
          <t>Huracan EVO</t>
        </is>
      </c>
      <c r="I10287" s="8" t="inlineStr">
        <is>
          <t>4D5WK9EZWNJ7E254P</t>
        </is>
      </c>
      <c r="J10287" s="8" t="inlineStr">
        <is>
          <t>03 - Supercar</t>
        </is>
      </c>
      <c r="K10287" s="12" t="n">
        <v>600000</v>
      </c>
      <c r="L10287" s="8" t="inlineStr">
        <is>
          <t>California</t>
        </is>
      </c>
      <c r="M10287" s="13" t="n">
        <v>14518.87</v>
      </c>
      <c r="N10287" s="13" t="n">
        <v>11048.86</v>
      </c>
      <c r="O10287" s="8" t="n"/>
    </row>
    <row r="10288">
      <c r="A10288" s="8" t="inlineStr">
        <is>
          <t>CANON-202607-010340</t>
        </is>
      </c>
      <c r="B10288" s="9" t="inlineStr">
        <is>
          <t>2026-07</t>
        </is>
      </c>
      <c r="C10288" s="10" t="n">
        <v>46221</v>
      </c>
      <c r="D10288" s="9" t="inlineStr">
        <is>
          <t>Bound</t>
        </is>
      </c>
      <c r="E10288" s="8" t="inlineStr">
        <is>
          <t>Ottilie Vandermeer</t>
        </is>
      </c>
      <c r="F10288" s="11" t="n">
        <v>1993</v>
      </c>
      <c r="G10288" s="8" t="inlineStr">
        <is>
          <t>BMW</t>
        </is>
      </c>
      <c r="H10288" s="8" t="inlineStr">
        <is>
          <t>M8 Competition</t>
        </is>
      </c>
      <c r="I10288" s="8" t="inlineStr">
        <is>
          <t>UMENCP77UZ092V5MY</t>
        </is>
      </c>
      <c r="J10288" s="8" t="inlineStr">
        <is>
          <t>02 - Sports / GT</t>
        </is>
      </c>
      <c r="K10288" s="12" t="n">
        <v>985000</v>
      </c>
      <c r="L10288" s="8" t="inlineStr">
        <is>
          <t>Maine</t>
        </is>
      </c>
      <c r="M10288" s="13" t="n">
        <v>13046.6</v>
      </c>
      <c r="N10288" s="13" t="n">
        <v>9928.459999999999</v>
      </c>
      <c r="O10288" s="8" t="n"/>
    </row>
    <row r="10289">
      <c r="A10289" s="8" t="inlineStr">
        <is>
          <t>CANON-202607-010341</t>
        </is>
      </c>
      <c r="B10289" s="9" t="inlineStr">
        <is>
          <t>2026-07</t>
        </is>
      </c>
      <c r="C10289" s="10" t="n">
        <v>46221</v>
      </c>
      <c r="D10289" s="9" t="inlineStr">
        <is>
          <t>Bound</t>
        </is>
      </c>
      <c r="E10289" s="8" t="inlineStr">
        <is>
          <t>Ramona Underwood</t>
        </is>
      </c>
      <c r="F10289" s="11" t="n">
        <v>2001</v>
      </c>
      <c r="G10289" s="8" t="inlineStr">
        <is>
          <t>Aston Martin</t>
        </is>
      </c>
      <c r="H10289" s="8" t="inlineStr">
        <is>
          <t>DB12</t>
        </is>
      </c>
      <c r="I10289" s="8" t="inlineStr">
        <is>
          <t>0Z61MW2641GLRUPS3</t>
        </is>
      </c>
      <c r="J10289" s="8" t="inlineStr">
        <is>
          <t>02 - Sports / GT</t>
        </is>
      </c>
      <c r="K10289" s="12" t="n">
        <v>1205000</v>
      </c>
      <c r="L10289" s="8" t="inlineStr">
        <is>
          <t>New Jersey</t>
        </is>
      </c>
      <c r="M10289" s="13" t="n">
        <v>11379.29</v>
      </c>
      <c r="N10289" s="13" t="n">
        <v>8659.639999999999</v>
      </c>
      <c r="O10289" s="8" t="n"/>
    </row>
    <row r="10290">
      <c r="A10290" s="8" t="inlineStr">
        <is>
          <t>CANON-202607-010345</t>
        </is>
      </c>
      <c r="B10290" s="9" t="inlineStr">
        <is>
          <t>2026-07</t>
        </is>
      </c>
      <c r="C10290" s="10" t="n">
        <v>46208</v>
      </c>
      <c r="D10290" s="9" t="inlineStr">
        <is>
          <t>Bound</t>
        </is>
      </c>
      <c r="E10290" s="8" t="inlineStr">
        <is>
          <t>Callum Larsson</t>
        </is>
      </c>
      <c r="F10290" s="11" t="n">
        <v>1966</v>
      </c>
      <c r="G10290" s="8" t="inlineStr">
        <is>
          <t>Mercedes-Benz</t>
        </is>
      </c>
      <c r="H10290" s="8" t="inlineStr">
        <is>
          <t>AMG GT</t>
        </is>
      </c>
      <c r="I10290" s="8" t="inlineStr">
        <is>
          <t>K3M749EN35FBMB16V</t>
        </is>
      </c>
      <c r="J10290" s="8" t="inlineStr">
        <is>
          <t>02 - Sports / GT</t>
        </is>
      </c>
      <c r="K10290" s="12" t="n">
        <v>475000</v>
      </c>
      <c r="L10290" s="8" t="inlineStr">
        <is>
          <t>Ohio</t>
        </is>
      </c>
      <c r="M10290" s="13" t="n">
        <v>9343.16</v>
      </c>
      <c r="N10290" s="13" t="n">
        <v>7110.14</v>
      </c>
      <c r="O10290" s="8" t="n"/>
    </row>
    <row r="10291">
      <c r="A10291" s="8" t="inlineStr">
        <is>
          <t>CANON-202607-010346</t>
        </is>
      </c>
      <c r="B10291" s="9" t="inlineStr">
        <is>
          <t>2026-07</t>
        </is>
      </c>
      <c r="C10291" s="10" t="n">
        <v>46224</v>
      </c>
      <c r="D10291" s="9" t="inlineStr">
        <is>
          <t>Bound</t>
        </is>
      </c>
      <c r="E10291" s="8" t="inlineStr">
        <is>
          <t>Anouk Kingsford</t>
        </is>
      </c>
      <c r="F10291" s="11" t="n">
        <v>1964</v>
      </c>
      <c r="G10291" s="8" t="inlineStr">
        <is>
          <t>Ferrari</t>
        </is>
      </c>
      <c r="H10291" s="8" t="inlineStr">
        <is>
          <t>296 GTB</t>
        </is>
      </c>
      <c r="I10291" s="8" t="inlineStr">
        <is>
          <t>MNUVKDX5Z3A8S2J9N</t>
        </is>
      </c>
      <c r="J10291" s="8" t="inlineStr">
        <is>
          <t>03 - Supercar</t>
        </is>
      </c>
      <c r="K10291" s="12" t="n">
        <v>710000</v>
      </c>
      <c r="L10291" s="8" t="inlineStr">
        <is>
          <t>New York</t>
        </is>
      </c>
      <c r="M10291" s="13" t="n">
        <v>16289.81</v>
      </c>
      <c r="N10291" s="13" t="n">
        <v>12396.55</v>
      </c>
      <c r="O10291" s="8" t="n"/>
    </row>
    <row r="10292">
      <c r="A10292" s="8" t="inlineStr">
        <is>
          <t>CANON-202607-010347</t>
        </is>
      </c>
      <c r="B10292" s="9" t="inlineStr">
        <is>
          <t>2026-07</t>
        </is>
      </c>
      <c r="C10292" s="10" t="n">
        <v>46216</v>
      </c>
      <c r="D10292" s="9" t="inlineStr">
        <is>
          <t>Bound</t>
        </is>
      </c>
      <c r="E10292" s="8" t="inlineStr">
        <is>
          <t>Noor Nakashima</t>
        </is>
      </c>
      <c r="F10292" s="11" t="n">
        <v>1995</v>
      </c>
      <c r="G10292" s="8" t="inlineStr">
        <is>
          <t>BMW</t>
        </is>
      </c>
      <c r="H10292" s="8" t="inlineStr">
        <is>
          <t>M8 Competition</t>
        </is>
      </c>
      <c r="I10292" s="8" t="inlineStr">
        <is>
          <t>ZUFK3LTDJT2MG1TY5</t>
        </is>
      </c>
      <c r="J10292" s="8" t="inlineStr">
        <is>
          <t>02 - Sports / GT</t>
        </is>
      </c>
      <c r="K10292" s="12" t="n">
        <v>575000</v>
      </c>
      <c r="L10292" s="8" t="inlineStr">
        <is>
          <t>New York</t>
        </is>
      </c>
      <c r="M10292" s="13" t="n">
        <v>9026.42</v>
      </c>
      <c r="N10292" s="13" t="n">
        <v>6869.11</v>
      </c>
      <c r="O10292" s="8" t="n"/>
    </row>
    <row r="10293">
      <c r="A10293" s="8" t="inlineStr">
        <is>
          <t>CANON-202607-010348</t>
        </is>
      </c>
      <c r="B10293" s="9" t="inlineStr">
        <is>
          <t>2026-07</t>
        </is>
      </c>
      <c r="C10293" s="10" t="n">
        <v>46222</v>
      </c>
      <c r="D10293" s="9" t="inlineStr">
        <is>
          <t>Bound</t>
        </is>
      </c>
      <c r="E10293" s="8" t="inlineStr">
        <is>
          <t>Leopold Fairweather</t>
        </is>
      </c>
      <c r="F10293" s="11" t="n">
        <v>2021</v>
      </c>
      <c r="G10293" s="8" t="inlineStr">
        <is>
          <t>Mercedes-Benz</t>
        </is>
      </c>
      <c r="H10293" s="8" t="inlineStr">
        <is>
          <t>AMG GT</t>
        </is>
      </c>
      <c r="I10293" s="8" t="inlineStr">
        <is>
          <t>FBV32VYA1S6200ZJK</t>
        </is>
      </c>
      <c r="J10293" s="8" t="inlineStr">
        <is>
          <t>02 - Sports / GT</t>
        </is>
      </c>
      <c r="K10293" s="12" t="n">
        <v>425000</v>
      </c>
      <c r="L10293" s="8" t="inlineStr">
        <is>
          <t>New Hampshire</t>
        </is>
      </c>
      <c r="M10293" s="13" t="n">
        <v>6254.72</v>
      </c>
      <c r="N10293" s="13" t="n">
        <v>4759.84</v>
      </c>
      <c r="O10293" s="8" t="n"/>
    </row>
    <row r="10294">
      <c r="A10294" s="8" t="inlineStr">
        <is>
          <t>CANON-202607-010349</t>
        </is>
      </c>
      <c r="B10294" s="9" t="inlineStr">
        <is>
          <t>2026-07</t>
        </is>
      </c>
      <c r="C10294" s="10" t="n">
        <v>46227</v>
      </c>
      <c r="D10294" s="9" t="inlineStr">
        <is>
          <t>Bound</t>
        </is>
      </c>
      <c r="E10294" s="8" t="inlineStr">
        <is>
          <t>Leopold Pennington</t>
        </is>
      </c>
      <c r="F10294" s="11" t="n">
        <v>1991</v>
      </c>
      <c r="G10294" s="8" t="inlineStr">
        <is>
          <t>Aston Martin</t>
        </is>
      </c>
      <c r="H10294" s="8" t="inlineStr">
        <is>
          <t>DB12</t>
        </is>
      </c>
      <c r="I10294" s="8" t="inlineStr">
        <is>
          <t>C94W673DBGG2NADHY</t>
        </is>
      </c>
      <c r="J10294" s="8" t="inlineStr">
        <is>
          <t>02 - Sports / GT</t>
        </is>
      </c>
      <c r="K10294" s="12" t="n">
        <v>355000</v>
      </c>
      <c r="L10294" s="8" t="inlineStr">
        <is>
          <t>Michigan</t>
        </is>
      </c>
      <c r="M10294" s="13" t="n">
        <v>7786.56</v>
      </c>
      <c r="N10294" s="13" t="n">
        <v>5925.57</v>
      </c>
      <c r="O10294" s="8" t="n"/>
    </row>
    <row r="10295">
      <c r="A10295" s="8" t="inlineStr">
        <is>
          <t>CANON-202607-010350</t>
        </is>
      </c>
      <c r="B10295" s="9" t="inlineStr">
        <is>
          <t>2026-07</t>
        </is>
      </c>
      <c r="C10295" s="10" t="n">
        <v>46226</v>
      </c>
      <c r="D10295" s="9" t="inlineStr">
        <is>
          <t>Bound</t>
        </is>
      </c>
      <c r="E10295" s="8" t="inlineStr">
        <is>
          <t>Ramona Vandermeer</t>
        </is>
      </c>
      <c r="F10295" s="11" t="n">
        <v>1986</v>
      </c>
      <c r="G10295" s="8" t="inlineStr">
        <is>
          <t>Mercedes-Benz</t>
        </is>
      </c>
      <c r="H10295" s="8" t="inlineStr">
        <is>
          <t>AMG GT</t>
        </is>
      </c>
      <c r="I10295" s="8" t="inlineStr">
        <is>
          <t>KK9V1ZCX2D9F16DNC</t>
        </is>
      </c>
      <c r="J10295" s="8" t="inlineStr">
        <is>
          <t>02 - Sports / GT</t>
        </is>
      </c>
      <c r="K10295" s="12" t="n">
        <v>930000</v>
      </c>
      <c r="L10295" s="8" t="inlineStr">
        <is>
          <t>Illinois</t>
        </is>
      </c>
      <c r="M10295" s="13" t="n">
        <v>15511.7</v>
      </c>
      <c r="N10295" s="13" t="n">
        <v>11804.4</v>
      </c>
      <c r="O10295" s="8" t="n"/>
    </row>
    <row r="10296">
      <c r="A10296" s="8" t="inlineStr">
        <is>
          <t>CANON-202607-010352</t>
        </is>
      </c>
      <c r="B10296" s="9" t="inlineStr">
        <is>
          <t>2026-07</t>
        </is>
      </c>
      <c r="C10296" s="10" t="n">
        <v>46214</v>
      </c>
      <c r="D10296" s="9" t="inlineStr">
        <is>
          <t>Bound</t>
        </is>
      </c>
      <c r="E10296" s="8" t="inlineStr">
        <is>
          <t>Everett Bellandi</t>
        </is>
      </c>
      <c r="F10296" s="11" t="n">
        <v>1962</v>
      </c>
      <c r="G10296" s="8" t="inlineStr">
        <is>
          <t>Bentley</t>
        </is>
      </c>
      <c r="H10296" s="8" t="inlineStr">
        <is>
          <t>Continental GT</t>
        </is>
      </c>
      <c r="I10296" s="8" t="inlineStr">
        <is>
          <t>2CPX0DYF0V5PZEUSP</t>
        </is>
      </c>
      <c r="J10296" s="8" t="inlineStr">
        <is>
          <t>02 - Sports / GT</t>
        </is>
      </c>
      <c r="K10296" s="12" t="n">
        <v>425000</v>
      </c>
      <c r="L10296" s="8" t="inlineStr">
        <is>
          <t>New Jersey</t>
        </is>
      </c>
      <c r="M10296" s="13" t="n">
        <v>5472.88</v>
      </c>
      <c r="N10296" s="13" t="n">
        <v>4164.86</v>
      </c>
      <c r="O10296" s="8" t="n"/>
    </row>
    <row r="10297">
      <c r="A10297" s="8" t="inlineStr">
        <is>
          <t>CANON-202607-010353</t>
        </is>
      </c>
      <c r="B10297" s="9" t="inlineStr">
        <is>
          <t>2026-07</t>
        </is>
      </c>
      <c r="C10297" s="10" t="n">
        <v>46204</v>
      </c>
      <c r="D10297" s="9" t="inlineStr">
        <is>
          <t>Bound</t>
        </is>
      </c>
      <c r="E10297" s="8" t="inlineStr">
        <is>
          <t>Saoirse Chattopadhyay</t>
        </is>
      </c>
      <c r="F10297" s="11" t="n">
        <v>2022</v>
      </c>
      <c r="G10297" s="8" t="inlineStr">
        <is>
          <t>Ferrari</t>
        </is>
      </c>
      <c r="H10297" s="8" t="inlineStr">
        <is>
          <t>296 GTB</t>
        </is>
      </c>
      <c r="I10297" s="8" t="inlineStr">
        <is>
          <t>S60ERFV45U4LPAH5Z</t>
        </is>
      </c>
      <c r="J10297" s="8" t="inlineStr">
        <is>
          <t>03 - Supercar</t>
        </is>
      </c>
      <c r="K10297" s="12" t="n">
        <v>340000</v>
      </c>
      <c r="L10297" s="8" t="inlineStr">
        <is>
          <t>Massachusetts</t>
        </is>
      </c>
      <c r="M10297" s="13" t="n">
        <v>9221.700000000001</v>
      </c>
      <c r="N10297" s="13" t="n">
        <v>7017.71</v>
      </c>
      <c r="O10297" s="8" t="n"/>
    </row>
    <row r="10298">
      <c r="A10298" s="8" t="inlineStr">
        <is>
          <t>CANON-202607-010354</t>
        </is>
      </c>
      <c r="B10298" s="9" t="inlineStr">
        <is>
          <t>2026-07</t>
        </is>
      </c>
      <c r="C10298" s="10" t="n">
        <v>46217</v>
      </c>
      <c r="D10298" s="9" t="inlineStr">
        <is>
          <t>Bound</t>
        </is>
      </c>
      <c r="E10298" s="8" t="inlineStr">
        <is>
          <t>Desmond Blackwood</t>
        </is>
      </c>
      <c r="F10298" s="11" t="n">
        <v>1974</v>
      </c>
      <c r="G10298" s="8" t="inlineStr">
        <is>
          <t>Jaguar</t>
        </is>
      </c>
      <c r="H10298" s="8" t="inlineStr">
        <is>
          <t>E-Type Series 1</t>
        </is>
      </c>
      <c r="I10298" s="8" t="inlineStr">
        <is>
          <t>A7J62W0G3FLCSPX98</t>
        </is>
      </c>
      <c r="J10298" s="8" t="inlineStr">
        <is>
          <t>07 - Post-War Classic (1946-1972)</t>
        </is>
      </c>
      <c r="K10298" s="12" t="n">
        <v>485000</v>
      </c>
      <c r="L10298" s="8" t="inlineStr">
        <is>
          <t>Kentucky</t>
        </is>
      </c>
      <c r="M10298" s="13" t="n">
        <v>5885.89</v>
      </c>
      <c r="N10298" s="13" t="n">
        <v>4479.16</v>
      </c>
      <c r="O10298" s="8" t="n"/>
    </row>
    <row r="10299">
      <c r="A10299" s="8" t="inlineStr">
        <is>
          <t>CANON-202607-010355</t>
        </is>
      </c>
      <c r="B10299" s="9" t="inlineStr">
        <is>
          <t>2026-07</t>
        </is>
      </c>
      <c r="C10299" s="10" t="n">
        <v>46209</v>
      </c>
      <c r="D10299" s="9" t="inlineStr">
        <is>
          <t>Bound</t>
        </is>
      </c>
      <c r="E10299" s="8" t="inlineStr">
        <is>
          <t>Beatrix Farkas</t>
        </is>
      </c>
      <c r="F10299" s="11" t="n">
        <v>2006</v>
      </c>
      <c r="G10299" s="8" t="inlineStr">
        <is>
          <t>Porsche</t>
        </is>
      </c>
      <c r="H10299" s="8" t="inlineStr">
        <is>
          <t>911 Turbo S</t>
        </is>
      </c>
      <c r="I10299" s="8" t="inlineStr">
        <is>
          <t>CSDFBP3KWECW0J9LY</t>
        </is>
      </c>
      <c r="J10299" s="8" t="inlineStr">
        <is>
          <t>02 - Sports / GT</t>
        </is>
      </c>
      <c r="K10299" s="12" t="n">
        <v>210000</v>
      </c>
      <c r="L10299" s="8" t="inlineStr">
        <is>
          <t>Vermont</t>
        </is>
      </c>
      <c r="M10299" s="13" t="n">
        <v>4447.25</v>
      </c>
      <c r="N10299" s="13" t="n">
        <v>3384.36</v>
      </c>
      <c r="O10299" s="8" t="n"/>
    </row>
    <row r="10300">
      <c r="A10300" s="8" t="inlineStr">
        <is>
          <t>CANON-202607-010356</t>
        </is>
      </c>
      <c r="B10300" s="9" t="inlineStr">
        <is>
          <t>2026-07</t>
        </is>
      </c>
      <c r="C10300" s="10" t="n">
        <v>46212</v>
      </c>
      <c r="D10300" s="9" t="inlineStr">
        <is>
          <t>Bound</t>
        </is>
      </c>
      <c r="E10300" s="8" t="inlineStr">
        <is>
          <t>Anouk Chattopadhyay</t>
        </is>
      </c>
      <c r="F10300" s="11" t="n">
        <v>1961</v>
      </c>
      <c r="G10300" s="8" t="inlineStr">
        <is>
          <t>BMW</t>
        </is>
      </c>
      <c r="H10300" s="8" t="inlineStr">
        <is>
          <t>M8 Competition</t>
        </is>
      </c>
      <c r="I10300" s="8" t="inlineStr">
        <is>
          <t>HWPXC77CA8JK11XAZ</t>
        </is>
      </c>
      <c r="J10300" s="8" t="inlineStr">
        <is>
          <t>02 - Sports / GT</t>
        </is>
      </c>
      <c r="K10300" s="12" t="n">
        <v>1185000</v>
      </c>
      <c r="L10300" s="8" t="inlineStr">
        <is>
          <t>Colorado</t>
        </is>
      </c>
      <c r="M10300" s="13" t="n">
        <v>13526.89</v>
      </c>
      <c r="N10300" s="13" t="n">
        <v>10293.96</v>
      </c>
      <c r="O10300" s="8" t="n"/>
    </row>
    <row r="10301">
      <c r="A10301" s="8" t="inlineStr">
        <is>
          <t>CANON-202607-010358</t>
        </is>
      </c>
      <c r="B10301" s="9" t="inlineStr">
        <is>
          <t>2026-07</t>
        </is>
      </c>
      <c r="C10301" s="10" t="n">
        <v>46232</v>
      </c>
      <c r="D10301" s="9" t="inlineStr">
        <is>
          <t>Bound</t>
        </is>
      </c>
      <c r="E10301" s="8" t="inlineStr">
        <is>
          <t>Ottilie Whitlock</t>
        </is>
      </c>
      <c r="F10301" s="11" t="n">
        <v>1976</v>
      </c>
      <c r="G10301" s="8" t="inlineStr">
        <is>
          <t>BMW</t>
        </is>
      </c>
      <c r="H10301" s="8" t="inlineStr">
        <is>
          <t>M8 Competition</t>
        </is>
      </c>
      <c r="I10301" s="8" t="inlineStr">
        <is>
          <t>VEUE5GVCYVK1BVPSP</t>
        </is>
      </c>
      <c r="J10301" s="8" t="inlineStr">
        <is>
          <t>02 - Sports / GT</t>
        </is>
      </c>
      <c r="K10301" s="12" t="n">
        <v>240000</v>
      </c>
      <c r="L10301" s="8" t="inlineStr">
        <is>
          <t>Colorado</t>
        </is>
      </c>
      <c r="M10301" s="13" t="n">
        <v>4582.64</v>
      </c>
      <c r="N10301" s="13" t="n">
        <v>3487.39</v>
      </c>
      <c r="O10301" s="8" t="n"/>
    </row>
    <row r="10302">
      <c r="A10302" s="8" t="inlineStr">
        <is>
          <t>CANON-202607-010360</t>
        </is>
      </c>
      <c r="B10302" s="9" t="inlineStr">
        <is>
          <t>2026-07</t>
        </is>
      </c>
      <c r="C10302" s="10" t="n">
        <v>46210</v>
      </c>
      <c r="D10302" s="9" t="inlineStr">
        <is>
          <t>Bound</t>
        </is>
      </c>
      <c r="E10302" s="8" t="inlineStr">
        <is>
          <t>Noor Fairweather</t>
        </is>
      </c>
      <c r="F10302" s="11" t="n">
        <v>1995</v>
      </c>
      <c r="G10302" s="8" t="inlineStr">
        <is>
          <t>Porsche</t>
        </is>
      </c>
      <c r="H10302" s="8" t="inlineStr">
        <is>
          <t>911 Turbo S</t>
        </is>
      </c>
      <c r="I10302" s="8" t="inlineStr">
        <is>
          <t>B41VB66E6K7GXLZH0</t>
        </is>
      </c>
      <c r="J10302" s="8" t="inlineStr">
        <is>
          <t>02 - Sports / GT</t>
        </is>
      </c>
      <c r="K10302" s="12" t="n">
        <v>545000</v>
      </c>
      <c r="L10302" s="8" t="inlineStr">
        <is>
          <t>Texas</t>
        </is>
      </c>
      <c r="M10302" s="13" t="n">
        <v>7686.56</v>
      </c>
      <c r="N10302" s="13" t="n">
        <v>5849.47</v>
      </c>
      <c r="O10302" s="8" t="n"/>
    </row>
    <row r="10303">
      <c r="A10303" s="8" t="inlineStr">
        <is>
          <t>CANON-202607-010362</t>
        </is>
      </c>
      <c r="B10303" s="9" t="inlineStr">
        <is>
          <t>2026-07</t>
        </is>
      </c>
      <c r="C10303" s="10" t="n">
        <v>46218</v>
      </c>
      <c r="D10303" s="9" t="inlineStr">
        <is>
          <t>Bound</t>
        </is>
      </c>
      <c r="E10303" s="8" t="inlineStr">
        <is>
          <t>Sunniva Kingsford</t>
        </is>
      </c>
      <c r="F10303" s="11" t="n">
        <v>1969</v>
      </c>
      <c r="G10303" s="8" t="inlineStr">
        <is>
          <t>BMW</t>
        </is>
      </c>
      <c r="H10303" s="8" t="inlineStr">
        <is>
          <t>M8 Competition</t>
        </is>
      </c>
      <c r="I10303" s="8" t="inlineStr">
        <is>
          <t>V9LTJ2LB164NWSYV2</t>
        </is>
      </c>
      <c r="J10303" s="8" t="inlineStr">
        <is>
          <t>02 - Sports / GT</t>
        </is>
      </c>
      <c r="K10303" s="12" t="n">
        <v>230000</v>
      </c>
      <c r="L10303" s="8" t="inlineStr">
        <is>
          <t>Minnesota</t>
        </is>
      </c>
      <c r="M10303" s="13" t="n">
        <v>5270.04</v>
      </c>
      <c r="N10303" s="13" t="n">
        <v>4010.5</v>
      </c>
      <c r="O10303" s="8" t="n"/>
    </row>
    <row r="10304">
      <c r="A10304" s="8" t="inlineStr">
        <is>
          <t>CANON-202607-010363</t>
        </is>
      </c>
      <c r="B10304" s="9" t="inlineStr">
        <is>
          <t>2026-07</t>
        </is>
      </c>
      <c r="C10304" s="10" t="n">
        <v>46221</v>
      </c>
      <c r="D10304" s="9" t="inlineStr">
        <is>
          <t>Bound</t>
        </is>
      </c>
      <c r="E10304" s="8" t="inlineStr">
        <is>
          <t>Fitzgerald Montoya</t>
        </is>
      </c>
      <c r="F10304" s="11" t="n">
        <v>1975</v>
      </c>
      <c r="G10304" s="8" t="inlineStr">
        <is>
          <t>Bentley</t>
        </is>
      </c>
      <c r="H10304" s="8" t="inlineStr">
        <is>
          <t>Continental GT</t>
        </is>
      </c>
      <c r="I10304" s="8" t="inlineStr">
        <is>
          <t>JM6VA0EGJMTHCJJH0</t>
        </is>
      </c>
      <c r="J10304" s="8" t="inlineStr">
        <is>
          <t>02 - Sports / GT</t>
        </is>
      </c>
      <c r="K10304" s="12" t="n">
        <v>400000</v>
      </c>
      <c r="L10304" s="8" t="inlineStr">
        <is>
          <t>Ohio</t>
        </is>
      </c>
      <c r="M10304" s="13" t="n">
        <v>7867.92</v>
      </c>
      <c r="N10304" s="13" t="n">
        <v>5987.49</v>
      </c>
      <c r="O10304" s="8" t="n"/>
    </row>
    <row r="10305">
      <c r="A10305" s="8" t="inlineStr">
        <is>
          <t>CANON-202607-010365</t>
        </is>
      </c>
      <c r="B10305" s="9" t="inlineStr">
        <is>
          <t>2026-07</t>
        </is>
      </c>
      <c r="C10305" s="10" t="n">
        <v>46228</v>
      </c>
      <c r="D10305" s="9" t="inlineStr">
        <is>
          <t>Bound</t>
        </is>
      </c>
      <c r="E10305" s="8" t="inlineStr">
        <is>
          <t>Marisol Thistlewood</t>
        </is>
      </c>
      <c r="F10305" s="11" t="n">
        <v>1964</v>
      </c>
      <c r="G10305" s="8" t="inlineStr">
        <is>
          <t>Aston Martin</t>
        </is>
      </c>
      <c r="H10305" s="8" t="inlineStr">
        <is>
          <t>DB5</t>
        </is>
      </c>
      <c r="I10305" s="8" t="inlineStr">
        <is>
          <t>XFY51ZCSDEBD8KHSG</t>
        </is>
      </c>
      <c r="J10305" s="8" t="inlineStr">
        <is>
          <t>07 - Post-War Classic (1946-1972)</t>
        </is>
      </c>
      <c r="K10305" s="12" t="n">
        <v>650000</v>
      </c>
      <c r="L10305" s="8" t="inlineStr">
        <is>
          <t>Michigan</t>
        </is>
      </c>
      <c r="M10305" s="13" t="n">
        <v>8174.06</v>
      </c>
      <c r="N10305" s="13" t="n">
        <v>6220.46</v>
      </c>
      <c r="O10305" s="8" t="n"/>
    </row>
    <row r="10306">
      <c r="A10306" s="8" t="inlineStr">
        <is>
          <t>CANON-202607-010366</t>
        </is>
      </c>
      <c r="B10306" s="9" t="inlineStr">
        <is>
          <t>2026-07</t>
        </is>
      </c>
      <c r="C10306" s="10" t="n">
        <v>46210</v>
      </c>
      <c r="D10306" s="9" t="inlineStr">
        <is>
          <t>Bound</t>
        </is>
      </c>
      <c r="E10306" s="8" t="inlineStr">
        <is>
          <t>Marisol Pennington</t>
        </is>
      </c>
      <c r="F10306" s="11" t="n">
        <v>1967</v>
      </c>
      <c r="G10306" s="8" t="inlineStr">
        <is>
          <t>McLaren</t>
        </is>
      </c>
      <c r="H10306" s="8" t="inlineStr">
        <is>
          <t>750S</t>
        </is>
      </c>
      <c r="I10306" s="8" t="inlineStr">
        <is>
          <t>23FL4TV5TYUSWBMCT</t>
        </is>
      </c>
      <c r="J10306" s="8" t="inlineStr">
        <is>
          <t>03 - Supercar</t>
        </is>
      </c>
      <c r="K10306" s="12" t="n">
        <v>445000</v>
      </c>
      <c r="L10306" s="8" t="inlineStr">
        <is>
          <t>West Virginia</t>
        </is>
      </c>
      <c r="M10306" s="13" t="n">
        <v>12842.03</v>
      </c>
      <c r="N10306" s="13" t="n">
        <v>9772.780000000001</v>
      </c>
      <c r="O10306" s="8" t="n"/>
    </row>
    <row r="10307">
      <c r="A10307" s="8" t="inlineStr">
        <is>
          <t>CANON-202607-010368</t>
        </is>
      </c>
      <c r="B10307" s="9" t="inlineStr">
        <is>
          <t>2026-07</t>
        </is>
      </c>
      <c r="C10307" s="10" t="n">
        <v>46217</v>
      </c>
      <c r="D10307" s="9" t="inlineStr">
        <is>
          <t>Bound</t>
        </is>
      </c>
      <c r="E10307" s="8" t="inlineStr">
        <is>
          <t>Noor Chattopadhyay</t>
        </is>
      </c>
      <c r="F10307" s="11" t="n">
        <v>1971</v>
      </c>
      <c r="G10307" s="8" t="inlineStr">
        <is>
          <t>Aston Martin</t>
        </is>
      </c>
      <c r="H10307" s="8" t="inlineStr">
        <is>
          <t>DB12</t>
        </is>
      </c>
      <c r="I10307" s="8" t="inlineStr">
        <is>
          <t>DWZX7W6H6B7E7P1GP</t>
        </is>
      </c>
      <c r="J10307" s="8" t="inlineStr">
        <is>
          <t>02 - Sports / GT</t>
        </is>
      </c>
      <c r="K10307" s="12" t="n">
        <v>285000</v>
      </c>
      <c r="L10307" s="8" t="inlineStr">
        <is>
          <t>Ohio</t>
        </is>
      </c>
      <c r="M10307" s="13" t="n">
        <v>5605.9</v>
      </c>
      <c r="N10307" s="13" t="n">
        <v>4266.09</v>
      </c>
      <c r="O10307" s="8" t="n"/>
    </row>
    <row r="10308">
      <c r="A10308" s="8" t="inlineStr">
        <is>
          <t>CANON-202607-010369</t>
        </is>
      </c>
      <c r="B10308" s="9" t="inlineStr">
        <is>
          <t>2026-07</t>
        </is>
      </c>
      <c r="C10308" s="10" t="n">
        <v>46217</v>
      </c>
      <c r="D10308" s="9" t="inlineStr">
        <is>
          <t>Bound</t>
        </is>
      </c>
      <c r="E10308" s="8" t="inlineStr">
        <is>
          <t>Thaddeus Whitlock</t>
        </is>
      </c>
      <c r="F10308" s="11" t="n">
        <v>2019</v>
      </c>
      <c r="G10308" s="8" t="inlineStr">
        <is>
          <t>BMW</t>
        </is>
      </c>
      <c r="H10308" s="8" t="inlineStr">
        <is>
          <t>M8 Competition</t>
        </is>
      </c>
      <c r="I10308" s="8" t="inlineStr">
        <is>
          <t>FC0KX2EX1X2WTUS8A</t>
        </is>
      </c>
      <c r="J10308" s="8" t="inlineStr">
        <is>
          <t>02 - Sports / GT</t>
        </is>
      </c>
      <c r="K10308" s="12" t="n">
        <v>490000</v>
      </c>
      <c r="L10308" s="8" t="inlineStr">
        <is>
          <t>Montana</t>
        </is>
      </c>
      <c r="M10308" s="13" t="n">
        <v>6448.58</v>
      </c>
      <c r="N10308" s="13" t="n">
        <v>4907.37</v>
      </c>
      <c r="O10308" s="8" t="n"/>
    </row>
    <row r="10309">
      <c r="A10309" s="8" t="inlineStr">
        <is>
          <t>CANON-202607-010370</t>
        </is>
      </c>
      <c r="B10309" s="9" t="inlineStr">
        <is>
          <t>2026-07</t>
        </is>
      </c>
      <c r="C10309" s="10" t="n">
        <v>46214</v>
      </c>
      <c r="D10309" s="9" t="inlineStr">
        <is>
          <t>Bound</t>
        </is>
      </c>
      <c r="E10309" s="8" t="inlineStr">
        <is>
          <t>Noor Vandermeer</t>
        </is>
      </c>
      <c r="F10309" s="11" t="n">
        <v>1984</v>
      </c>
      <c r="G10309" s="8" t="inlineStr">
        <is>
          <t>Aston Martin</t>
        </is>
      </c>
      <c r="H10309" s="8" t="inlineStr">
        <is>
          <t>DB12</t>
        </is>
      </c>
      <c r="I10309" s="8" t="inlineStr">
        <is>
          <t>ZG13C34AYHZ1FA68P</t>
        </is>
      </c>
      <c r="J10309" s="8" t="inlineStr">
        <is>
          <t>02 - Sports / GT</t>
        </is>
      </c>
      <c r="K10309" s="12" t="n">
        <v>1490000</v>
      </c>
      <c r="L10309" s="8" t="inlineStr">
        <is>
          <t>New Jersey</t>
        </is>
      </c>
      <c r="M10309" s="13" t="n">
        <v>14070.66</v>
      </c>
      <c r="N10309" s="13" t="n">
        <v>10707.77</v>
      </c>
      <c r="O10309" s="8" t="n"/>
    </row>
    <row r="10310">
      <c r="A10310" s="8" t="inlineStr">
        <is>
          <t>CANON-202607-010371</t>
        </is>
      </c>
      <c r="B10310" s="9" t="inlineStr">
        <is>
          <t>2026-07</t>
        </is>
      </c>
      <c r="C10310" s="10" t="n">
        <v>46204</v>
      </c>
      <c r="D10310" s="9" t="inlineStr">
        <is>
          <t>Bound</t>
        </is>
      </c>
      <c r="E10310" s="8" t="inlineStr">
        <is>
          <t>Everett Okonkwo</t>
        </is>
      </c>
      <c r="F10310" s="11" t="n">
        <v>2009</v>
      </c>
      <c r="G10310" s="8" t="inlineStr">
        <is>
          <t>Lamborghini</t>
        </is>
      </c>
      <c r="H10310" s="8" t="inlineStr">
        <is>
          <t>Huracan EVO</t>
        </is>
      </c>
      <c r="I10310" s="8" t="inlineStr">
        <is>
          <t>E1B1K7E52F9Z97XNY</t>
        </is>
      </c>
      <c r="J10310" s="8" t="inlineStr">
        <is>
          <t>03 - Supercar</t>
        </is>
      </c>
      <c r="K10310" s="12" t="n">
        <v>240000</v>
      </c>
      <c r="L10310" s="8" t="inlineStr">
        <is>
          <t>Colorado</t>
        </is>
      </c>
      <c r="M10310" s="13" t="n">
        <v>7073.21</v>
      </c>
      <c r="N10310" s="13" t="n">
        <v>5382.71</v>
      </c>
      <c r="O10310" s="8" t="n"/>
    </row>
    <row r="10311">
      <c r="A10311" s="8" t="inlineStr">
        <is>
          <t>CANON-202607-010372</t>
        </is>
      </c>
      <c r="B10311" s="9" t="inlineStr">
        <is>
          <t>2026-07</t>
        </is>
      </c>
      <c r="C10311" s="10" t="n">
        <v>46234</v>
      </c>
      <c r="D10311" s="9" t="inlineStr">
        <is>
          <t>Bound</t>
        </is>
      </c>
      <c r="E10311" s="8" t="inlineStr">
        <is>
          <t>Ingrid Chattopadhyay</t>
        </is>
      </c>
      <c r="F10311" s="11" t="n">
        <v>1977</v>
      </c>
      <c r="G10311" s="8" t="inlineStr">
        <is>
          <t>Bentley</t>
        </is>
      </c>
      <c r="H10311" s="8" t="inlineStr">
        <is>
          <t>Continental GT</t>
        </is>
      </c>
      <c r="I10311" s="8" t="inlineStr">
        <is>
          <t>GS910P6RZ7SD5R0DA</t>
        </is>
      </c>
      <c r="J10311" s="8" t="inlineStr">
        <is>
          <t>02 - Sports / GT</t>
        </is>
      </c>
      <c r="K10311" s="12" t="n">
        <v>680000</v>
      </c>
      <c r="L10311" s="8" t="inlineStr">
        <is>
          <t>California</t>
        </is>
      </c>
      <c r="M10311" s="13" t="n">
        <v>11258.49</v>
      </c>
      <c r="N10311" s="13" t="n">
        <v>8567.709999999999</v>
      </c>
      <c r="O10311" s="8" t="n"/>
    </row>
    <row r="10312">
      <c r="A10312" s="8" t="inlineStr">
        <is>
          <t>CANON-202607-010377</t>
        </is>
      </c>
      <c r="B10312" s="9" t="inlineStr">
        <is>
          <t>2026-07</t>
        </is>
      </c>
      <c r="C10312" s="10" t="n">
        <v>46214</v>
      </c>
      <c r="D10312" s="9" t="inlineStr">
        <is>
          <t>Bound</t>
        </is>
      </c>
      <c r="E10312" s="8" t="inlineStr">
        <is>
          <t>Mireille Vandermeer</t>
        </is>
      </c>
      <c r="F10312" s="11" t="n">
        <v>1967</v>
      </c>
      <c r="G10312" s="8" t="inlineStr">
        <is>
          <t>Aston Martin</t>
        </is>
      </c>
      <c r="H10312" s="8" t="inlineStr">
        <is>
          <t>DB12</t>
        </is>
      </c>
      <c r="I10312" s="8" t="inlineStr">
        <is>
          <t>C81BXA3ZZXWU1028J</t>
        </is>
      </c>
      <c r="J10312" s="8" t="inlineStr">
        <is>
          <t>02 - Sports / GT</t>
        </is>
      </c>
      <c r="K10312" s="12" t="n">
        <v>475000</v>
      </c>
      <c r="L10312" s="8" t="inlineStr">
        <is>
          <t>Tennessee</t>
        </is>
      </c>
      <c r="M10312" s="13" t="n">
        <v>6587.26</v>
      </c>
      <c r="N10312" s="13" t="n">
        <v>5012.9</v>
      </c>
      <c r="O10312" s="8" t="n"/>
    </row>
    <row r="10313">
      <c r="A10313" s="8" t="inlineStr">
        <is>
          <t>CANON-202607-010379</t>
        </is>
      </c>
      <c r="B10313" s="9" t="inlineStr">
        <is>
          <t>2026-07</t>
        </is>
      </c>
      <c r="C10313" s="10" t="n">
        <v>46234</v>
      </c>
      <c r="D10313" s="9" t="inlineStr">
        <is>
          <t>Bound</t>
        </is>
      </c>
      <c r="E10313" s="8" t="inlineStr">
        <is>
          <t>Fenwick Harrington</t>
        </is>
      </c>
      <c r="F10313" s="11" t="n">
        <v>1997</v>
      </c>
      <c r="G10313" s="8" t="inlineStr">
        <is>
          <t>Ferrari</t>
        </is>
      </c>
      <c r="H10313" s="8" t="inlineStr">
        <is>
          <t>296 GTB</t>
        </is>
      </c>
      <c r="I10313" s="8" t="inlineStr">
        <is>
          <t>P667DT8TLN429BYHK</t>
        </is>
      </c>
      <c r="J10313" s="8" t="inlineStr">
        <is>
          <t>03 - Supercar</t>
        </is>
      </c>
      <c r="K10313" s="12" t="n">
        <v>1195000</v>
      </c>
      <c r="L10313" s="8" t="inlineStr">
        <is>
          <t>Idaho</t>
        </is>
      </c>
      <c r="M10313" s="13" t="n">
        <v>17857.36</v>
      </c>
      <c r="N10313" s="13" t="n">
        <v>13589.45</v>
      </c>
      <c r="O10313" s="8" t="n"/>
    </row>
    <row r="10314">
      <c r="A10314" s="8" t="inlineStr">
        <is>
          <t>CANON-202607-010380</t>
        </is>
      </c>
      <c r="B10314" s="9" t="inlineStr">
        <is>
          <t>2026-07</t>
        </is>
      </c>
      <c r="C10314" s="10" t="n">
        <v>46227</v>
      </c>
      <c r="D10314" s="9" t="inlineStr">
        <is>
          <t>Bound</t>
        </is>
      </c>
      <c r="E10314" s="8" t="inlineStr">
        <is>
          <t>Lorenzo Rourke</t>
        </is>
      </c>
      <c r="F10314" s="11" t="n">
        <v>2015</v>
      </c>
      <c r="G10314" s="8" t="inlineStr">
        <is>
          <t>Jaguar</t>
        </is>
      </c>
      <c r="H10314" s="8" t="inlineStr">
        <is>
          <t>E-Type Series 1</t>
        </is>
      </c>
      <c r="I10314" s="8" t="inlineStr">
        <is>
          <t>3HNYSN7LZYV1FHR9H</t>
        </is>
      </c>
      <c r="J10314" s="8" t="inlineStr">
        <is>
          <t>07 - Post-War Classic (1946-1972)</t>
        </is>
      </c>
      <c r="K10314" s="12" t="n">
        <v>315000</v>
      </c>
      <c r="L10314" s="8" t="inlineStr">
        <is>
          <t>Texas</t>
        </is>
      </c>
      <c r="M10314" s="13" t="n">
        <v>3280.75</v>
      </c>
      <c r="N10314" s="13" t="n">
        <v>2496.65</v>
      </c>
      <c r="O10314" s="8" t="n"/>
    </row>
    <row r="10315">
      <c r="A10315" s="8" t="inlineStr">
        <is>
          <t>CANON-202607-010382</t>
        </is>
      </c>
      <c r="B10315" s="9" t="inlineStr">
        <is>
          <t>2026-07</t>
        </is>
      </c>
      <c r="C10315" s="10" t="n">
        <v>46219</v>
      </c>
      <c r="D10315" s="9" t="inlineStr">
        <is>
          <t>Bound</t>
        </is>
      </c>
      <c r="E10315" s="8" t="inlineStr">
        <is>
          <t>Desmond Pennington</t>
        </is>
      </c>
      <c r="F10315" s="11" t="n">
        <v>2018</v>
      </c>
      <c r="G10315" s="8" t="inlineStr">
        <is>
          <t>Mercedes-Benz</t>
        </is>
      </c>
      <c r="H10315" s="8" t="inlineStr">
        <is>
          <t>280SL Pagoda</t>
        </is>
      </c>
      <c r="I10315" s="8" t="inlineStr">
        <is>
          <t>CUFJHNNT2E41KFK9F</t>
        </is>
      </c>
      <c r="J10315" s="8" t="inlineStr">
        <is>
          <t>07 - Post-War Classic (1946-1972)</t>
        </is>
      </c>
      <c r="K10315" s="12" t="n">
        <v>595000</v>
      </c>
      <c r="L10315" s="8" t="inlineStr">
        <is>
          <t>Montana</t>
        </is>
      </c>
      <c r="M10315" s="13" t="n">
        <v>4489.44</v>
      </c>
      <c r="N10315" s="13" t="n">
        <v>3416.46</v>
      </c>
      <c r="O10315" s="8" t="n"/>
    </row>
    <row r="10316">
      <c r="A10316" s="8" t="inlineStr">
        <is>
          <t>CANON-202607-010383</t>
        </is>
      </c>
      <c r="B10316" s="9" t="inlineStr">
        <is>
          <t>2026-07</t>
        </is>
      </c>
      <c r="C10316" s="10" t="n">
        <v>46224</v>
      </c>
      <c r="D10316" s="9" t="inlineStr">
        <is>
          <t>Bound</t>
        </is>
      </c>
      <c r="E10316" s="8" t="inlineStr">
        <is>
          <t>Leopold Rourke</t>
        </is>
      </c>
      <c r="F10316" s="11" t="n">
        <v>2003</v>
      </c>
      <c r="G10316" s="8" t="inlineStr">
        <is>
          <t>Porsche</t>
        </is>
      </c>
      <c r="H10316" s="8" t="inlineStr">
        <is>
          <t>911 Turbo S</t>
        </is>
      </c>
      <c r="I10316" s="8" t="inlineStr">
        <is>
          <t>CEJU6B13797CMX26X</t>
        </is>
      </c>
      <c r="J10316" s="8" t="inlineStr">
        <is>
          <t>02 - Sports / GT</t>
        </is>
      </c>
      <c r="K10316" s="12" t="n">
        <v>1120000</v>
      </c>
      <c r="L10316" s="8" t="inlineStr">
        <is>
          <t>New Hampshire</t>
        </is>
      </c>
      <c r="M10316" s="13" t="n">
        <v>12087.55</v>
      </c>
      <c r="N10316" s="13" t="n">
        <v>9198.629999999999</v>
      </c>
      <c r="O10316" s="8" t="n"/>
    </row>
    <row r="10317">
      <c r="A10317" s="8" t="inlineStr">
        <is>
          <t>CANON-202607-010386</t>
        </is>
      </c>
      <c r="B10317" s="9" t="inlineStr">
        <is>
          <t>2026-07</t>
        </is>
      </c>
      <c r="C10317" s="10" t="n">
        <v>46234</v>
      </c>
      <c r="D10317" s="9" t="inlineStr">
        <is>
          <t>Bound</t>
        </is>
      </c>
      <c r="E10317" s="8" t="inlineStr">
        <is>
          <t>Sunniva Rourke</t>
        </is>
      </c>
      <c r="F10317" s="11" t="n">
        <v>1976</v>
      </c>
      <c r="G10317" s="8" t="inlineStr">
        <is>
          <t>BMW</t>
        </is>
      </c>
      <c r="H10317" s="8" t="inlineStr">
        <is>
          <t>M8 Competition</t>
        </is>
      </c>
      <c r="I10317" s="8" t="inlineStr">
        <is>
          <t>RRDFCTGP3V7SY8PXG</t>
        </is>
      </c>
      <c r="J10317" s="8" t="inlineStr">
        <is>
          <t>02 - Sports / GT</t>
        </is>
      </c>
      <c r="K10317" s="12" t="n">
        <v>655000</v>
      </c>
      <c r="L10317" s="8" t="inlineStr">
        <is>
          <t>Massachusetts</t>
        </is>
      </c>
      <c r="M10317" s="13" t="n">
        <v>10041.27</v>
      </c>
      <c r="N10317" s="13" t="n">
        <v>7641.41</v>
      </c>
      <c r="O10317" s="8" t="n"/>
    </row>
    <row r="10318">
      <c r="A10318" s="8" t="inlineStr">
        <is>
          <t>CANON-202607-010388</t>
        </is>
      </c>
      <c r="B10318" s="9" t="inlineStr">
        <is>
          <t>2026-07</t>
        </is>
      </c>
      <c r="C10318" s="10" t="n">
        <v>46232</v>
      </c>
      <c r="D10318" s="9" t="inlineStr">
        <is>
          <t>Bound</t>
        </is>
      </c>
      <c r="E10318" s="8" t="inlineStr">
        <is>
          <t>Cassius Castellanos</t>
        </is>
      </c>
      <c r="F10318" s="11" t="n">
        <v>2000</v>
      </c>
      <c r="G10318" s="8" t="inlineStr">
        <is>
          <t>McLaren</t>
        </is>
      </c>
      <c r="H10318" s="8" t="inlineStr">
        <is>
          <t>750S</t>
        </is>
      </c>
      <c r="I10318" s="8" t="inlineStr">
        <is>
          <t>GZ6ZEUX9XL2U6UL6S</t>
        </is>
      </c>
      <c r="J10318" s="8" t="inlineStr">
        <is>
          <t>03 - Supercar</t>
        </is>
      </c>
      <c r="K10318" s="12" t="n">
        <v>520000</v>
      </c>
      <c r="L10318" s="8" t="inlineStr">
        <is>
          <t>Washington</t>
        </is>
      </c>
      <c r="M10318" s="13" t="n">
        <v>8947.92</v>
      </c>
      <c r="N10318" s="13" t="n">
        <v>6809.37</v>
      </c>
      <c r="O10318" s="8" t="n"/>
    </row>
    <row r="10319">
      <c r="A10319" s="8" t="inlineStr">
        <is>
          <t>CANON-202607-010390</t>
        </is>
      </c>
      <c r="B10319" s="9" t="inlineStr">
        <is>
          <t>2026-07</t>
        </is>
      </c>
      <c r="C10319" s="10" t="n">
        <v>46223</v>
      </c>
      <c r="D10319" s="9" t="inlineStr">
        <is>
          <t>Bound</t>
        </is>
      </c>
      <c r="E10319" s="8" t="inlineStr">
        <is>
          <t>Mireille Underwood</t>
        </is>
      </c>
      <c r="F10319" s="11" t="n">
        <v>2003</v>
      </c>
      <c r="G10319" s="8" t="inlineStr">
        <is>
          <t>Porsche</t>
        </is>
      </c>
      <c r="H10319" s="8" t="inlineStr">
        <is>
          <t>911 Turbo S</t>
        </is>
      </c>
      <c r="I10319" s="8" t="inlineStr">
        <is>
          <t>AF4KHTLVAPRMRWCWK</t>
        </is>
      </c>
      <c r="J10319" s="8" t="inlineStr">
        <is>
          <t>02 - Sports / GT</t>
        </is>
      </c>
      <c r="K10319" s="12" t="n">
        <v>215000</v>
      </c>
      <c r="L10319" s="8" t="inlineStr">
        <is>
          <t>Florida</t>
        </is>
      </c>
      <c r="M10319" s="13" t="n">
        <v>5299.55</v>
      </c>
      <c r="N10319" s="13" t="n">
        <v>4032.96</v>
      </c>
      <c r="O10319" s="8" t="n"/>
    </row>
    <row r="10320">
      <c r="A10320" s="8" t="inlineStr">
        <is>
          <t>CANON-202607-010391</t>
        </is>
      </c>
      <c r="B10320" s="9" t="inlineStr">
        <is>
          <t>2026-07</t>
        </is>
      </c>
      <c r="C10320" s="10" t="n">
        <v>46229</v>
      </c>
      <c r="D10320" s="9" t="inlineStr">
        <is>
          <t>Bound</t>
        </is>
      </c>
      <c r="E10320" s="8" t="inlineStr">
        <is>
          <t>Everett Vandermeer</t>
        </is>
      </c>
      <c r="F10320" s="11" t="n">
        <v>1977</v>
      </c>
      <c r="G10320" s="8" t="inlineStr">
        <is>
          <t>Bugatti</t>
        </is>
      </c>
      <c r="H10320" s="8" t="inlineStr">
        <is>
          <t>Type 57</t>
        </is>
      </c>
      <c r="I10320" s="8" t="inlineStr">
        <is>
          <t>MGPTZT3DZ0EK44KLX</t>
        </is>
      </c>
      <c r="J10320" s="8" t="inlineStr">
        <is>
          <t>06 - Vintage Pre-War (pre-1946)</t>
        </is>
      </c>
      <c r="K10320" s="12" t="n">
        <v>1950000</v>
      </c>
      <c r="L10320" s="8" t="inlineStr">
        <is>
          <t>Indiana</t>
        </is>
      </c>
      <c r="M10320" s="13" t="n">
        <v>15386.6</v>
      </c>
      <c r="N10320" s="13" t="n">
        <v>11709.2</v>
      </c>
      <c r="O10320" s="8" t="n"/>
    </row>
    <row r="10321">
      <c r="A10321" s="8" t="inlineStr">
        <is>
          <t>CANON-202607-010392</t>
        </is>
      </c>
      <c r="B10321" s="9" t="inlineStr">
        <is>
          <t>2026-07</t>
        </is>
      </c>
      <c r="C10321" s="10" t="n">
        <v>46226</v>
      </c>
      <c r="D10321" s="9" t="inlineStr">
        <is>
          <t>Bound</t>
        </is>
      </c>
      <c r="E10321" s="8" t="inlineStr">
        <is>
          <t>Sunniva Vandermeer</t>
        </is>
      </c>
      <c r="F10321" s="11" t="n">
        <v>1967</v>
      </c>
      <c r="G10321" s="8" t="inlineStr">
        <is>
          <t>BMW</t>
        </is>
      </c>
      <c r="H10321" s="8" t="inlineStr">
        <is>
          <t>M8 Competition</t>
        </is>
      </c>
      <c r="I10321" s="8" t="inlineStr">
        <is>
          <t>XRU08PYF77XHJKK0B</t>
        </is>
      </c>
      <c r="J10321" s="8" t="inlineStr">
        <is>
          <t>02 - Sports / GT</t>
        </is>
      </c>
      <c r="K10321" s="12" t="n">
        <v>320000</v>
      </c>
      <c r="L10321" s="8" t="inlineStr">
        <is>
          <t>West Virginia</t>
        </is>
      </c>
      <c r="M10321" s="13" t="n">
        <v>6022.64</v>
      </c>
      <c r="N10321" s="13" t="n">
        <v>4583.23</v>
      </c>
      <c r="O10321" s="8" t="n"/>
    </row>
    <row r="10322">
      <c r="A10322" s="8" t="inlineStr">
        <is>
          <t>CANON-202607-010393</t>
        </is>
      </c>
      <c r="B10322" s="9" t="inlineStr">
        <is>
          <t>2026-07</t>
        </is>
      </c>
      <c r="C10322" s="10" t="n">
        <v>46210</v>
      </c>
      <c r="D10322" s="9" t="inlineStr">
        <is>
          <t>Bound</t>
        </is>
      </c>
      <c r="E10322" s="8" t="inlineStr">
        <is>
          <t>Cassius Vasquez</t>
        </is>
      </c>
      <c r="F10322" s="11" t="n">
        <v>1956</v>
      </c>
      <c r="G10322" s="8" t="inlineStr">
        <is>
          <t>Bentley</t>
        </is>
      </c>
      <c r="H10322" s="8" t="inlineStr">
        <is>
          <t>Continental GT</t>
        </is>
      </c>
      <c r="I10322" s="8" t="inlineStr">
        <is>
          <t>J8HRM7WX1SLEVR5CA</t>
        </is>
      </c>
      <c r="J10322" s="8" t="inlineStr">
        <is>
          <t>02 - Sports / GT</t>
        </is>
      </c>
      <c r="K10322" s="12" t="n">
        <v>700000</v>
      </c>
      <c r="L10322" s="8" t="inlineStr">
        <is>
          <t>Pennsylvania</t>
        </is>
      </c>
      <c r="M10322" s="13" t="n">
        <v>8584.91</v>
      </c>
      <c r="N10322" s="13" t="n">
        <v>6533.12</v>
      </c>
      <c r="O10322" s="8" t="n"/>
    </row>
    <row r="10323">
      <c r="A10323" s="8" t="inlineStr">
        <is>
          <t>CANON-202607-010394</t>
        </is>
      </c>
      <c r="B10323" s="9" t="inlineStr">
        <is>
          <t>2026-07</t>
        </is>
      </c>
      <c r="C10323" s="10" t="n">
        <v>46226</v>
      </c>
      <c r="D10323" s="9" t="inlineStr">
        <is>
          <t>Bound</t>
        </is>
      </c>
      <c r="E10323" s="8" t="inlineStr">
        <is>
          <t>Horace Delacroix</t>
        </is>
      </c>
      <c r="F10323" s="11" t="n">
        <v>1978</v>
      </c>
      <c r="G10323" s="8" t="inlineStr">
        <is>
          <t>Ferrari</t>
        </is>
      </c>
      <c r="H10323" s="8" t="inlineStr">
        <is>
          <t>296 GTB</t>
        </is>
      </c>
      <c r="I10323" s="8" t="inlineStr">
        <is>
          <t>805CFL0MUYVBVCNS1</t>
        </is>
      </c>
      <c r="J10323" s="8" t="inlineStr">
        <is>
          <t>03 - Supercar</t>
        </is>
      </c>
      <c r="K10323" s="12" t="n">
        <v>365000</v>
      </c>
      <c r="L10323" s="8" t="inlineStr">
        <is>
          <t>Virginia</t>
        </is>
      </c>
      <c r="M10323" s="13" t="n">
        <v>8632.59</v>
      </c>
      <c r="N10323" s="13" t="n">
        <v>6569.4</v>
      </c>
      <c r="O10323" s="8" t="n"/>
    </row>
    <row r="10324">
      <c r="A10324" s="8" t="inlineStr">
        <is>
          <t>CANON-202607-010397</t>
        </is>
      </c>
      <c r="B10324" s="9" t="inlineStr">
        <is>
          <t>2026-07</t>
        </is>
      </c>
      <c r="C10324" s="10" t="n">
        <v>46234</v>
      </c>
      <c r="D10324" s="9" t="inlineStr">
        <is>
          <t>Bound</t>
        </is>
      </c>
      <c r="E10324" s="8" t="inlineStr">
        <is>
          <t>Emiliano Pennington</t>
        </is>
      </c>
      <c r="F10324" s="11" t="n">
        <v>1963</v>
      </c>
      <c r="G10324" s="8" t="inlineStr">
        <is>
          <t>Mercedes-Benz</t>
        </is>
      </c>
      <c r="H10324" s="8" t="inlineStr">
        <is>
          <t>AMG GT</t>
        </is>
      </c>
      <c r="I10324" s="8" t="inlineStr">
        <is>
          <t>6Z8W1F4KS7HG07JEW</t>
        </is>
      </c>
      <c r="J10324" s="8" t="inlineStr">
        <is>
          <t>02 - Sports / GT</t>
        </is>
      </c>
      <c r="K10324" s="12" t="n">
        <v>220000</v>
      </c>
      <c r="L10324" s="8" t="inlineStr">
        <is>
          <t>Utah</t>
        </is>
      </c>
      <c r="M10324" s="13" t="n">
        <v>5155.47</v>
      </c>
      <c r="N10324" s="13" t="n">
        <v>3923.31</v>
      </c>
      <c r="O10324" s="8" t="n"/>
    </row>
    <row r="10325">
      <c r="A10325" s="8" t="inlineStr">
        <is>
          <t>CANON-202607-010398</t>
        </is>
      </c>
      <c r="B10325" s="9" t="inlineStr">
        <is>
          <t>2026-07</t>
        </is>
      </c>
      <c r="C10325" s="10" t="n">
        <v>46212</v>
      </c>
      <c r="D10325" s="9" t="inlineStr">
        <is>
          <t>Bound</t>
        </is>
      </c>
      <c r="E10325" s="8" t="inlineStr">
        <is>
          <t>Callum Thistlewood</t>
        </is>
      </c>
      <c r="F10325" s="11" t="n">
        <v>1965</v>
      </c>
      <c r="G10325" s="8" t="inlineStr">
        <is>
          <t>Aston Martin</t>
        </is>
      </c>
      <c r="H10325" s="8" t="inlineStr">
        <is>
          <t>DB12</t>
        </is>
      </c>
      <c r="I10325" s="8" t="inlineStr">
        <is>
          <t>9AE564BNZ0KANT9Z7</t>
        </is>
      </c>
      <c r="J10325" s="8" t="inlineStr">
        <is>
          <t>02 - Sports / GT</t>
        </is>
      </c>
      <c r="K10325" s="12" t="n">
        <v>1235000</v>
      </c>
      <c r="L10325" s="8" t="inlineStr">
        <is>
          <t>Ohio</t>
        </is>
      </c>
      <c r="M10325" s="13" t="n">
        <v>17814.29</v>
      </c>
      <c r="N10325" s="13" t="n">
        <v>13556.67</v>
      </c>
      <c r="O10325" s="8" t="n"/>
    </row>
    <row r="10326">
      <c r="A10326" s="8" t="inlineStr">
        <is>
          <t>CANON-202607-010400</t>
        </is>
      </c>
      <c r="B10326" s="9" t="inlineStr">
        <is>
          <t>2026-07</t>
        </is>
      </c>
      <c r="C10326" s="10" t="n">
        <v>46218</v>
      </c>
      <c r="D10326" s="9" t="inlineStr">
        <is>
          <t>Bound</t>
        </is>
      </c>
      <c r="E10326" s="8" t="inlineStr">
        <is>
          <t>Noor Chattopadhyay</t>
        </is>
      </c>
      <c r="F10326" s="11" t="n">
        <v>1973</v>
      </c>
      <c r="G10326" s="8" t="inlineStr">
        <is>
          <t>McLaren</t>
        </is>
      </c>
      <c r="H10326" s="8" t="inlineStr">
        <is>
          <t>750S</t>
        </is>
      </c>
      <c r="I10326" s="8" t="inlineStr">
        <is>
          <t>3S473LGMM1T9CFPHL</t>
        </is>
      </c>
      <c r="J10326" s="8" t="inlineStr">
        <is>
          <t>03 - Supercar</t>
        </is>
      </c>
      <c r="K10326" s="12" t="n">
        <v>1530000</v>
      </c>
      <c r="L10326" s="8" t="inlineStr">
        <is>
          <t>Nebraska</t>
        </is>
      </c>
      <c r="M10326" s="13" t="n">
        <v>30022.64</v>
      </c>
      <c r="N10326" s="13" t="n">
        <v>22847.23</v>
      </c>
      <c r="O10326" s="8" t="n"/>
    </row>
    <row r="10327">
      <c r="A10327" s="8" t="inlineStr">
        <is>
          <t>CANON-202607-010401</t>
        </is>
      </c>
      <c r="B10327" s="9" t="inlineStr">
        <is>
          <t>2026-07</t>
        </is>
      </c>
      <c r="C10327" s="10" t="n">
        <v>46218</v>
      </c>
      <c r="D10327" s="9" t="inlineStr">
        <is>
          <t>Bound</t>
        </is>
      </c>
      <c r="E10327" s="8" t="inlineStr">
        <is>
          <t>Fenwick Fairweather</t>
        </is>
      </c>
      <c r="F10327" s="11" t="n">
        <v>1975</v>
      </c>
      <c r="G10327" s="8" t="inlineStr">
        <is>
          <t>Porsche</t>
        </is>
      </c>
      <c r="H10327" s="8" t="inlineStr">
        <is>
          <t>911 Turbo S</t>
        </is>
      </c>
      <c r="I10327" s="8" t="inlineStr">
        <is>
          <t>ERZTSM71KRPPG5CJY</t>
        </is>
      </c>
      <c r="J10327" s="8" t="inlineStr">
        <is>
          <t>02 - Sports / GT</t>
        </is>
      </c>
      <c r="K10327" s="12" t="n">
        <v>1095000</v>
      </c>
      <c r="L10327" s="8" t="inlineStr">
        <is>
          <t>Oregon</t>
        </is>
      </c>
      <c r="M10327" s="13" t="n">
        <v>12840.42</v>
      </c>
      <c r="N10327" s="13" t="n">
        <v>9771.559999999999</v>
      </c>
      <c r="O10327" s="8" t="n"/>
    </row>
    <row r="10328">
      <c r="A10328" s="8" t="inlineStr">
        <is>
          <t>CANON-202607-010402</t>
        </is>
      </c>
      <c r="B10328" s="9" t="inlineStr">
        <is>
          <t>2026-07</t>
        </is>
      </c>
      <c r="C10328" s="10" t="n">
        <v>46225</v>
      </c>
      <c r="D10328" s="9" t="inlineStr">
        <is>
          <t>Bound</t>
        </is>
      </c>
      <c r="E10328" s="8" t="inlineStr">
        <is>
          <t>Aurelio Nakashima</t>
        </is>
      </c>
      <c r="F10328" s="11" t="n">
        <v>1974</v>
      </c>
      <c r="G10328" s="8" t="inlineStr">
        <is>
          <t>Porsche</t>
        </is>
      </c>
      <c r="H10328" s="8" t="inlineStr">
        <is>
          <t>911 Turbo S</t>
        </is>
      </c>
      <c r="I10328" s="8" t="inlineStr">
        <is>
          <t>2RKJNS7N8FVY0CE3N</t>
        </is>
      </c>
      <c r="J10328" s="8" t="inlineStr">
        <is>
          <t>02 - Sports / GT</t>
        </is>
      </c>
      <c r="K10328" s="12" t="n">
        <v>210000</v>
      </c>
      <c r="L10328" s="8" t="inlineStr">
        <is>
          <t>Ohio</t>
        </is>
      </c>
      <c r="M10328" s="13" t="n">
        <v>5066.94</v>
      </c>
      <c r="N10328" s="13" t="n">
        <v>3855.94</v>
      </c>
      <c r="O10328" s="8" t="n"/>
    </row>
    <row r="10329">
      <c r="A10329" s="8" t="inlineStr">
        <is>
          <t>CANON-202607-010403</t>
        </is>
      </c>
      <c r="B10329" s="9" t="inlineStr">
        <is>
          <t>2026-07</t>
        </is>
      </c>
      <c r="C10329" s="10" t="n">
        <v>46215</v>
      </c>
      <c r="D10329" s="9" t="inlineStr">
        <is>
          <t>Bound</t>
        </is>
      </c>
      <c r="E10329" s="8" t="inlineStr">
        <is>
          <t>Everett Merriweather</t>
        </is>
      </c>
      <c r="F10329" s="11" t="n">
        <v>1975</v>
      </c>
      <c r="G10329" s="8" t="inlineStr">
        <is>
          <t>Aston Martin</t>
        </is>
      </c>
      <c r="H10329" s="8" t="inlineStr">
        <is>
          <t>DB12</t>
        </is>
      </c>
      <c r="I10329" s="8" t="inlineStr">
        <is>
          <t>CMY8FMPS9HT9D5AAM</t>
        </is>
      </c>
      <c r="J10329" s="8" t="inlineStr">
        <is>
          <t>02 - Sports / GT</t>
        </is>
      </c>
      <c r="K10329" s="12" t="n">
        <v>615000</v>
      </c>
      <c r="L10329" s="8" t="inlineStr">
        <is>
          <t>Ohio</t>
        </is>
      </c>
      <c r="M10329" s="13" t="n">
        <v>10484.01</v>
      </c>
      <c r="N10329" s="13" t="n">
        <v>7978.33</v>
      </c>
      <c r="O10329" s="8" t="n"/>
    </row>
    <row r="10330">
      <c r="A10330" s="8" t="inlineStr">
        <is>
          <t>CANON-202607-010404</t>
        </is>
      </c>
      <c r="B10330" s="9" t="inlineStr">
        <is>
          <t>2026-07</t>
        </is>
      </c>
      <c r="C10330" s="10" t="n">
        <v>46207</v>
      </c>
      <c r="D10330" s="9" t="inlineStr">
        <is>
          <t>Bound</t>
        </is>
      </c>
      <c r="E10330" s="8" t="inlineStr">
        <is>
          <t>Wilhelmina Vandermeer</t>
        </is>
      </c>
      <c r="F10330" s="11" t="n">
        <v>1959</v>
      </c>
      <c r="G10330" s="8" t="inlineStr">
        <is>
          <t>Ferrari</t>
        </is>
      </c>
      <c r="H10330" s="8" t="inlineStr">
        <is>
          <t>296 GTB</t>
        </is>
      </c>
      <c r="I10330" s="8" t="inlineStr">
        <is>
          <t>N654YY4JACAWT65GZ</t>
        </is>
      </c>
      <c r="J10330" s="8" t="inlineStr">
        <is>
          <t>03 - Supercar</t>
        </is>
      </c>
      <c r="K10330" s="12" t="n">
        <v>525000</v>
      </c>
      <c r="L10330" s="8" t="inlineStr">
        <is>
          <t>Idaho</t>
        </is>
      </c>
      <c r="M10330" s="13" t="n">
        <v>9316.27</v>
      </c>
      <c r="N10330" s="13" t="n">
        <v>7089.68</v>
      </c>
      <c r="O10330" s="8" t="n"/>
    </row>
    <row r="10331">
      <c r="A10331" s="8" t="inlineStr">
        <is>
          <t>CANON-202607-010406</t>
        </is>
      </c>
      <c r="B10331" s="9" t="inlineStr">
        <is>
          <t>2026-07</t>
        </is>
      </c>
      <c r="C10331" s="10" t="n">
        <v>46230</v>
      </c>
      <c r="D10331" s="9" t="inlineStr">
        <is>
          <t>Bound</t>
        </is>
      </c>
      <c r="E10331" s="8" t="inlineStr">
        <is>
          <t>Leopold Pennington</t>
        </is>
      </c>
      <c r="F10331" s="11" t="n">
        <v>1988</v>
      </c>
      <c r="G10331" s="8" t="inlineStr">
        <is>
          <t>Jaguar</t>
        </is>
      </c>
      <c r="H10331" s="8" t="inlineStr">
        <is>
          <t>E-Type Series 1</t>
        </is>
      </c>
      <c r="I10331" s="8" t="inlineStr">
        <is>
          <t>UXS7EEF3WM49Y8923</t>
        </is>
      </c>
      <c r="J10331" s="8" t="inlineStr">
        <is>
          <t>07 - Post-War Classic (1946-1972)</t>
        </is>
      </c>
      <c r="K10331" s="12" t="n">
        <v>380000</v>
      </c>
      <c r="L10331" s="8" t="inlineStr">
        <is>
          <t>New Mexico</t>
        </is>
      </c>
      <c r="M10331" s="13" t="n">
        <v>4405.13</v>
      </c>
      <c r="N10331" s="13" t="n">
        <v>3352.3</v>
      </c>
      <c r="O10331" s="8" t="n"/>
    </row>
    <row r="10332">
      <c r="A10332" s="8" t="inlineStr">
        <is>
          <t>CANON-202607-010407</t>
        </is>
      </c>
      <c r="B10332" s="9" t="inlineStr">
        <is>
          <t>2026-07</t>
        </is>
      </c>
      <c r="C10332" s="10" t="n">
        <v>46207</v>
      </c>
      <c r="D10332" s="9" t="inlineStr">
        <is>
          <t>Bound</t>
        </is>
      </c>
      <c r="E10332" s="8" t="inlineStr">
        <is>
          <t>Marisol Underwood</t>
        </is>
      </c>
      <c r="F10332" s="11" t="n">
        <v>1965</v>
      </c>
      <c r="G10332" s="8" t="inlineStr">
        <is>
          <t>Mercedes-Benz</t>
        </is>
      </c>
      <c r="H10332" s="8" t="inlineStr">
        <is>
          <t>AMG GT</t>
        </is>
      </c>
      <c r="I10332" s="8" t="inlineStr">
        <is>
          <t>RZ5521XS6V1S8PR8K</t>
        </is>
      </c>
      <c r="J10332" s="8" t="inlineStr">
        <is>
          <t>02 - Sports / GT</t>
        </is>
      </c>
      <c r="K10332" s="12" t="n">
        <v>245000</v>
      </c>
      <c r="L10332" s="8" t="inlineStr">
        <is>
          <t>New Jersey</t>
        </is>
      </c>
      <c r="M10332" s="13" t="n">
        <v>3870.08</v>
      </c>
      <c r="N10332" s="13" t="n">
        <v>2945.13</v>
      </c>
      <c r="O10332" s="8" t="n"/>
    </row>
    <row r="10333">
      <c r="A10333" s="8" t="inlineStr">
        <is>
          <t>CANON-202607-010409</t>
        </is>
      </c>
      <c r="B10333" s="9" t="inlineStr">
        <is>
          <t>2026-07</t>
        </is>
      </c>
      <c r="C10333" s="10" t="n">
        <v>46208</v>
      </c>
      <c r="D10333" s="9" t="inlineStr">
        <is>
          <t>Bound</t>
        </is>
      </c>
      <c r="E10333" s="8" t="inlineStr">
        <is>
          <t>Horace Okonkwo</t>
        </is>
      </c>
      <c r="F10333" s="11" t="n">
        <v>1976</v>
      </c>
      <c r="G10333" s="8" t="inlineStr">
        <is>
          <t>Mercedes-Benz</t>
        </is>
      </c>
      <c r="H10333" s="8" t="inlineStr">
        <is>
          <t>AMG GT</t>
        </is>
      </c>
      <c r="I10333" s="8" t="inlineStr">
        <is>
          <t>J5S39HYFLM3S4GRDU</t>
        </is>
      </c>
      <c r="J10333" s="8" t="inlineStr">
        <is>
          <t>02 - Sports / GT</t>
        </is>
      </c>
      <c r="K10333" s="12" t="n">
        <v>335000</v>
      </c>
      <c r="L10333" s="8" t="inlineStr">
        <is>
          <t>Ohio</t>
        </is>
      </c>
      <c r="M10333" s="13" t="n">
        <v>6589.39</v>
      </c>
      <c r="N10333" s="13" t="n">
        <v>5014.53</v>
      </c>
      <c r="O10333" s="8" t="n"/>
    </row>
    <row r="10334">
      <c r="A10334" s="8" t="inlineStr">
        <is>
          <t>CANON-202607-010410</t>
        </is>
      </c>
      <c r="B10334" s="9" t="inlineStr">
        <is>
          <t>2026-07</t>
        </is>
      </c>
      <c r="C10334" s="10" t="n">
        <v>46228</v>
      </c>
      <c r="D10334" s="9" t="inlineStr">
        <is>
          <t>Bound</t>
        </is>
      </c>
      <c r="E10334" s="8" t="inlineStr">
        <is>
          <t>Thaddeus Chattopadhyay</t>
        </is>
      </c>
      <c r="F10334" s="11" t="n">
        <v>2003</v>
      </c>
      <c r="G10334" s="8" t="inlineStr">
        <is>
          <t>Bentley</t>
        </is>
      </c>
      <c r="H10334" s="8" t="inlineStr">
        <is>
          <t>Continental GT</t>
        </is>
      </c>
      <c r="I10334" s="8" t="inlineStr">
        <is>
          <t>VMYGGF74XW5EUH69E</t>
        </is>
      </c>
      <c r="J10334" s="8" t="inlineStr">
        <is>
          <t>02 - Sports / GT</t>
        </is>
      </c>
      <c r="K10334" s="12" t="n">
        <v>540000</v>
      </c>
      <c r="L10334" s="8" t="inlineStr">
        <is>
          <t>North Dakota</t>
        </is>
      </c>
      <c r="M10334" s="13" t="n">
        <v>6755.09</v>
      </c>
      <c r="N10334" s="13" t="n">
        <v>5140.62</v>
      </c>
      <c r="O10334" s="8" t="n"/>
    </row>
    <row r="10335">
      <c r="A10335" s="8" t="inlineStr">
        <is>
          <t>CANON-202607-010411</t>
        </is>
      </c>
      <c r="B10335" s="9" t="inlineStr">
        <is>
          <t>2026-07</t>
        </is>
      </c>
      <c r="C10335" s="10" t="n">
        <v>46221</v>
      </c>
      <c r="D10335" s="9" t="inlineStr">
        <is>
          <t>Bound</t>
        </is>
      </c>
      <c r="E10335" s="8" t="inlineStr">
        <is>
          <t>Anouk Larsson</t>
        </is>
      </c>
      <c r="F10335" s="11" t="n">
        <v>1990</v>
      </c>
      <c r="G10335" s="8" t="inlineStr">
        <is>
          <t>Icon</t>
        </is>
      </c>
      <c r="H10335" s="8" t="inlineStr">
        <is>
          <t>Derelict</t>
        </is>
      </c>
      <c r="I10335" s="8" t="inlineStr">
        <is>
          <t>9G6KF9FMCACCKW7BK</t>
        </is>
      </c>
      <c r="J10335" s="8" t="inlineStr">
        <is>
          <t>11 - Restomod / Coachbuilt / Bespoke</t>
        </is>
      </c>
      <c r="K10335" s="12" t="n">
        <v>610000</v>
      </c>
      <c r="L10335" s="8" t="inlineStr">
        <is>
          <t>Washington</t>
        </is>
      </c>
      <c r="M10335" s="13" t="n">
        <v>8618.26</v>
      </c>
      <c r="N10335" s="13" t="n">
        <v>6558.5</v>
      </c>
      <c r="O10335" s="8" t="n"/>
    </row>
    <row r="10336">
      <c r="A10336" s="8" t="inlineStr">
        <is>
          <t>CANON-202607-010412</t>
        </is>
      </c>
      <c r="B10336" s="9" t="inlineStr">
        <is>
          <t>2026-07</t>
        </is>
      </c>
      <c r="C10336" s="10" t="n">
        <v>46215</v>
      </c>
      <c r="D10336" s="9" t="inlineStr">
        <is>
          <t>Bound</t>
        </is>
      </c>
      <c r="E10336" s="8" t="inlineStr">
        <is>
          <t>Callum Chattopadhyay</t>
        </is>
      </c>
      <c r="F10336" s="11" t="n">
        <v>2021</v>
      </c>
      <c r="G10336" s="8" t="inlineStr">
        <is>
          <t>Ferrari</t>
        </is>
      </c>
      <c r="H10336" s="8" t="inlineStr">
        <is>
          <t>SF90 Stradale</t>
        </is>
      </c>
      <c r="I10336" s="8" t="inlineStr">
        <is>
          <t>WTDEBN0LTNSEKJGFN</t>
        </is>
      </c>
      <c r="J10336" s="8" t="inlineStr">
        <is>
          <t>03 - Supercar</t>
        </is>
      </c>
      <c r="K10336" s="12" t="n">
        <v>790000</v>
      </c>
      <c r="L10336" s="8" t="inlineStr">
        <is>
          <t>Tennessee</t>
        </is>
      </c>
      <c r="M10336" s="13" t="n">
        <v>13877.17</v>
      </c>
      <c r="N10336" s="13" t="n">
        <v>10560.53</v>
      </c>
      <c r="O10336" s="8" t="n"/>
    </row>
    <row r="10337">
      <c r="A10337" s="8" t="inlineStr">
        <is>
          <t>CANON-202607-010413</t>
        </is>
      </c>
      <c r="B10337" s="9" t="inlineStr">
        <is>
          <t>2026-07</t>
        </is>
      </c>
      <c r="C10337" s="10" t="n">
        <v>46209</v>
      </c>
      <c r="D10337" s="9" t="inlineStr">
        <is>
          <t>Bound</t>
        </is>
      </c>
      <c r="E10337" s="8" t="inlineStr">
        <is>
          <t>Fenwick Whitlock</t>
        </is>
      </c>
      <c r="F10337" s="11" t="n">
        <v>1957</v>
      </c>
      <c r="G10337" s="8" t="inlineStr">
        <is>
          <t>Ferrari</t>
        </is>
      </c>
      <c r="H10337" s="8" t="inlineStr">
        <is>
          <t>SF90 Stradale</t>
        </is>
      </c>
      <c r="I10337" s="8" t="inlineStr">
        <is>
          <t>L9001ZX8VZKAY66VR</t>
        </is>
      </c>
      <c r="J10337" s="8" t="inlineStr">
        <is>
          <t>03 - Supercar</t>
        </is>
      </c>
      <c r="K10337" s="12" t="n">
        <v>755000</v>
      </c>
      <c r="L10337" s="8" t="inlineStr">
        <is>
          <t>Arkansas</t>
        </is>
      </c>
      <c r="M10337" s="13" t="n">
        <v>18675.57</v>
      </c>
      <c r="N10337" s="13" t="n">
        <v>14212.11</v>
      </c>
      <c r="O10337" s="8" t="n"/>
    </row>
    <row r="10338">
      <c r="A10338" s="8" t="inlineStr">
        <is>
          <t>CANON-202607-010414</t>
        </is>
      </c>
      <c r="B10338" s="9" t="inlineStr">
        <is>
          <t>2026-07</t>
        </is>
      </c>
      <c r="C10338" s="10" t="n">
        <v>46222</v>
      </c>
      <c r="D10338" s="9" t="inlineStr">
        <is>
          <t>Bound</t>
        </is>
      </c>
      <c r="E10338" s="8" t="inlineStr">
        <is>
          <t>Sunniva Castellanos</t>
        </is>
      </c>
      <c r="F10338" s="11" t="n">
        <v>1996</v>
      </c>
      <c r="G10338" s="8" t="inlineStr">
        <is>
          <t>Mercedes-Benz</t>
        </is>
      </c>
      <c r="H10338" s="8" t="inlineStr">
        <is>
          <t>AMG GT</t>
        </is>
      </c>
      <c r="I10338" s="8" t="inlineStr">
        <is>
          <t>P1XCLB4AXA6HY205K</t>
        </is>
      </c>
      <c r="J10338" s="8" t="inlineStr">
        <is>
          <t>02 - Sports / GT</t>
        </is>
      </c>
      <c r="K10338" s="12" t="n">
        <v>425000</v>
      </c>
      <c r="L10338" s="8" t="inlineStr">
        <is>
          <t>New York</t>
        </is>
      </c>
      <c r="M10338" s="13" t="n">
        <v>7698.11</v>
      </c>
      <c r="N10338" s="13" t="n">
        <v>5858.26</v>
      </c>
      <c r="O10338" s="8" t="n"/>
    </row>
    <row r="10339">
      <c r="A10339" s="8" t="inlineStr">
        <is>
          <t>CANON-202607-010415</t>
        </is>
      </c>
      <c r="B10339" s="9" t="inlineStr">
        <is>
          <t>2026-07</t>
        </is>
      </c>
      <c r="C10339" s="10" t="n">
        <v>46224</v>
      </c>
      <c r="D10339" s="9" t="inlineStr">
        <is>
          <t>Bound</t>
        </is>
      </c>
      <c r="E10339" s="8" t="inlineStr">
        <is>
          <t>Beatrix Bellandi</t>
        </is>
      </c>
      <c r="F10339" s="11" t="n">
        <v>2008</v>
      </c>
      <c r="G10339" s="8" t="inlineStr">
        <is>
          <t>BMW</t>
        </is>
      </c>
      <c r="H10339" s="8" t="inlineStr">
        <is>
          <t>M8 Competition</t>
        </is>
      </c>
      <c r="I10339" s="8" t="inlineStr">
        <is>
          <t>CDWGXDGP4XBVT5URX</t>
        </is>
      </c>
      <c r="J10339" s="8" t="inlineStr">
        <is>
          <t>02 - Sports / GT</t>
        </is>
      </c>
      <c r="K10339" s="12" t="n">
        <v>235000</v>
      </c>
      <c r="L10339" s="8" t="inlineStr">
        <is>
          <t>Pennsylvania</t>
        </is>
      </c>
      <c r="M10339" s="13" t="n">
        <v>4079.25</v>
      </c>
      <c r="N10339" s="13" t="n">
        <v>3104.31</v>
      </c>
      <c r="O10339" s="8" t="n"/>
    </row>
    <row r="10340">
      <c r="A10340" s="8" t="inlineStr">
        <is>
          <t>CANON-202607-010418</t>
        </is>
      </c>
      <c r="B10340" s="9" t="inlineStr">
        <is>
          <t>2026-07</t>
        </is>
      </c>
      <c r="C10340" s="10" t="n">
        <v>46214</v>
      </c>
      <c r="D10340" s="9" t="inlineStr">
        <is>
          <t>Bound</t>
        </is>
      </c>
      <c r="E10340" s="8" t="inlineStr">
        <is>
          <t>Everett Thistlewood</t>
        </is>
      </c>
      <c r="F10340" s="11" t="n">
        <v>1955</v>
      </c>
      <c r="G10340" s="8" t="inlineStr">
        <is>
          <t>Singer</t>
        </is>
      </c>
      <c r="H10340" s="8" t="inlineStr">
        <is>
          <t>911 Reimagined</t>
        </is>
      </c>
      <c r="I10340" s="8" t="inlineStr">
        <is>
          <t>G9AU5GVP4CM2XLVHT</t>
        </is>
      </c>
      <c r="J10340" s="8" t="inlineStr">
        <is>
          <t>11 - Restomod / Coachbuilt / Bespoke</t>
        </is>
      </c>
      <c r="K10340" s="12" t="n">
        <v>1950000</v>
      </c>
      <c r="L10340" s="8" t="inlineStr">
        <is>
          <t>Pennsylvania</t>
        </is>
      </c>
      <c r="M10340" s="13" t="n">
        <v>25018.87</v>
      </c>
      <c r="N10340" s="13" t="n">
        <v>19039.36</v>
      </c>
      <c r="O10340" s="8" t="n"/>
    </row>
    <row r="10341">
      <c r="A10341" s="8" t="inlineStr">
        <is>
          <t>CANON-202607-010419</t>
        </is>
      </c>
      <c r="B10341" s="9" t="inlineStr">
        <is>
          <t>2026-07</t>
        </is>
      </c>
      <c r="C10341" s="10" t="n">
        <v>46234</v>
      </c>
      <c r="D10341" s="9" t="inlineStr">
        <is>
          <t>Bound</t>
        </is>
      </c>
      <c r="E10341" s="8" t="inlineStr">
        <is>
          <t>Anouk Underwood</t>
        </is>
      </c>
      <c r="F10341" s="11" t="n">
        <v>2020</v>
      </c>
      <c r="G10341" s="8" t="inlineStr">
        <is>
          <t>McLaren</t>
        </is>
      </c>
      <c r="H10341" s="8" t="inlineStr">
        <is>
          <t>750S</t>
        </is>
      </c>
      <c r="I10341" s="8" t="inlineStr">
        <is>
          <t>VA3XREVM4JV3SR5PV</t>
        </is>
      </c>
      <c r="J10341" s="8" t="inlineStr">
        <is>
          <t>03 - Supercar</t>
        </is>
      </c>
      <c r="K10341" s="12" t="n">
        <v>765000</v>
      </c>
      <c r="L10341" s="8" t="inlineStr">
        <is>
          <t>Washington</t>
        </is>
      </c>
      <c r="M10341" s="13" t="n">
        <v>13163.77</v>
      </c>
      <c r="N10341" s="13" t="n">
        <v>10017.63</v>
      </c>
      <c r="O10341" s="8" t="n"/>
    </row>
    <row r="10342">
      <c r="A10342" s="8" t="inlineStr">
        <is>
          <t>CANON-202607-010420</t>
        </is>
      </c>
      <c r="B10342" s="9" t="inlineStr">
        <is>
          <t>2026-07</t>
        </is>
      </c>
      <c r="C10342" s="10" t="n">
        <v>46227</v>
      </c>
      <c r="D10342" s="9" t="inlineStr">
        <is>
          <t>Bound</t>
        </is>
      </c>
      <c r="E10342" s="8" t="inlineStr">
        <is>
          <t>Priya Bellandi</t>
        </is>
      </c>
      <c r="F10342" s="11" t="n">
        <v>1973</v>
      </c>
      <c r="G10342" s="8" t="inlineStr">
        <is>
          <t>Aston Martin</t>
        </is>
      </c>
      <c r="H10342" s="8" t="inlineStr">
        <is>
          <t>DB12</t>
        </is>
      </c>
      <c r="I10342" s="8" t="inlineStr">
        <is>
          <t>JNNMF8EWBR21GL1ES</t>
        </is>
      </c>
      <c r="J10342" s="8" t="inlineStr">
        <is>
          <t>02 - Sports / GT</t>
        </is>
      </c>
      <c r="K10342" s="12" t="n">
        <v>450000</v>
      </c>
      <c r="L10342" s="8" t="inlineStr">
        <is>
          <t>Illinois</t>
        </is>
      </c>
      <c r="M10342" s="13" t="n">
        <v>8660.379999999999</v>
      </c>
      <c r="N10342" s="13" t="n">
        <v>6590.55</v>
      </c>
      <c r="O10342" s="8" t="n"/>
    </row>
    <row r="10343">
      <c r="A10343" s="8" t="inlineStr">
        <is>
          <t>CANON-202607-010421</t>
        </is>
      </c>
      <c r="B10343" s="9" t="inlineStr">
        <is>
          <t>2026-07</t>
        </is>
      </c>
      <c r="C10343" s="10" t="n">
        <v>46222</v>
      </c>
      <c r="D10343" s="9" t="inlineStr">
        <is>
          <t>Bound</t>
        </is>
      </c>
      <c r="E10343" s="8" t="inlineStr">
        <is>
          <t>Wilhelmina Ashcombe</t>
        </is>
      </c>
      <c r="F10343" s="11" t="n">
        <v>2013</v>
      </c>
      <c r="G10343" s="8" t="inlineStr">
        <is>
          <t>Porsche</t>
        </is>
      </c>
      <c r="H10343" s="8" t="inlineStr">
        <is>
          <t>911 Turbo S</t>
        </is>
      </c>
      <c r="I10343" s="8" t="inlineStr">
        <is>
          <t>2X453PDL0MWJVVD57</t>
        </is>
      </c>
      <c r="J10343" s="8" t="inlineStr">
        <is>
          <t>02 - Sports / GT</t>
        </is>
      </c>
      <c r="K10343" s="12" t="n">
        <v>400000</v>
      </c>
      <c r="L10343" s="8" t="inlineStr">
        <is>
          <t>Alaska</t>
        </is>
      </c>
      <c r="M10343" s="13" t="n">
        <v>6452.83</v>
      </c>
      <c r="N10343" s="13" t="n">
        <v>4910.6</v>
      </c>
      <c r="O10343" s="8" t="n"/>
    </row>
    <row r="10344">
      <c r="A10344" s="8" t="inlineStr">
        <is>
          <t>CANON-202607-010423</t>
        </is>
      </c>
      <c r="B10344" s="9" t="inlineStr">
        <is>
          <t>2026-07</t>
        </is>
      </c>
      <c r="C10344" s="10" t="n">
        <v>46220</v>
      </c>
      <c r="D10344" s="9" t="inlineStr">
        <is>
          <t>Bound</t>
        </is>
      </c>
      <c r="E10344" s="8" t="inlineStr">
        <is>
          <t>Everett Okonkwo</t>
        </is>
      </c>
      <c r="F10344" s="11" t="n">
        <v>1975</v>
      </c>
      <c r="G10344" s="8" t="inlineStr">
        <is>
          <t>BMW</t>
        </is>
      </c>
      <c r="H10344" s="8" t="inlineStr">
        <is>
          <t>M8 Competition</t>
        </is>
      </c>
      <c r="I10344" s="8" t="inlineStr">
        <is>
          <t>LNJ5Z1VRRVT52CBP2</t>
        </is>
      </c>
      <c r="J10344" s="8" t="inlineStr">
        <is>
          <t>02 - Sports / GT</t>
        </is>
      </c>
      <c r="K10344" s="12" t="n">
        <v>305000</v>
      </c>
      <c r="L10344" s="8" t="inlineStr">
        <is>
          <t>Vermont</t>
        </is>
      </c>
      <c r="M10344" s="13" t="n">
        <v>5265.57</v>
      </c>
      <c r="N10344" s="13" t="n">
        <v>4007.1</v>
      </c>
      <c r="O10344" s="8" t="n"/>
    </row>
    <row r="10345">
      <c r="A10345" s="8" t="inlineStr">
        <is>
          <t>CANON-202607-010424</t>
        </is>
      </c>
      <c r="B10345" s="9" t="inlineStr">
        <is>
          <t>2026-07</t>
        </is>
      </c>
      <c r="C10345" s="10" t="n">
        <v>46223</v>
      </c>
      <c r="D10345" s="9" t="inlineStr">
        <is>
          <t>Bound</t>
        </is>
      </c>
      <c r="E10345" s="8" t="inlineStr">
        <is>
          <t>Emiliano Thistlewood</t>
        </is>
      </c>
      <c r="F10345" s="11" t="n">
        <v>2003</v>
      </c>
      <c r="G10345" s="8" t="inlineStr">
        <is>
          <t>BMW</t>
        </is>
      </c>
      <c r="H10345" s="8" t="inlineStr">
        <is>
          <t>M8 Competition</t>
        </is>
      </c>
      <c r="I10345" s="8" t="inlineStr">
        <is>
          <t>8DSRTS19ELBBXUZGK</t>
        </is>
      </c>
      <c r="J10345" s="8" t="inlineStr">
        <is>
          <t>02 - Sports / GT</t>
        </is>
      </c>
      <c r="K10345" s="12" t="n">
        <v>265000</v>
      </c>
      <c r="L10345" s="8" t="inlineStr">
        <is>
          <t>Michigan</t>
        </is>
      </c>
      <c r="M10345" s="13" t="n">
        <v>5812.5</v>
      </c>
      <c r="N10345" s="13" t="n">
        <v>4423.31</v>
      </c>
      <c r="O10345" s="8" t="n"/>
    </row>
    <row r="10346">
      <c r="A10346" s="8" t="inlineStr">
        <is>
          <t>CANON-202607-010425</t>
        </is>
      </c>
      <c r="B10346" s="9" t="inlineStr">
        <is>
          <t>2026-07</t>
        </is>
      </c>
      <c r="C10346" s="10" t="n">
        <v>46217</v>
      </c>
      <c r="D10346" s="9" t="inlineStr">
        <is>
          <t>Bound</t>
        </is>
      </c>
      <c r="E10346" s="8" t="inlineStr">
        <is>
          <t>Delphine Farkas</t>
        </is>
      </c>
      <c r="F10346" s="11" t="n">
        <v>2002</v>
      </c>
      <c r="G10346" s="8" t="inlineStr">
        <is>
          <t>Mercedes-Benz</t>
        </is>
      </c>
      <c r="H10346" s="8" t="inlineStr">
        <is>
          <t>AMG GT</t>
        </is>
      </c>
      <c r="I10346" s="8" t="inlineStr">
        <is>
          <t>CMVTCNDG0JWDYNA26</t>
        </is>
      </c>
      <c r="J10346" s="8" t="inlineStr">
        <is>
          <t>02 - Sports / GT</t>
        </is>
      </c>
      <c r="K10346" s="12" t="n">
        <v>275000</v>
      </c>
      <c r="L10346" s="8" t="inlineStr">
        <is>
          <t>West Virginia</t>
        </is>
      </c>
      <c r="M10346" s="13" t="n">
        <v>5175.71</v>
      </c>
      <c r="N10346" s="13" t="n">
        <v>3938.72</v>
      </c>
      <c r="O10346" s="8" t="n"/>
    </row>
    <row r="10347">
      <c r="A10347" s="8" t="inlineStr">
        <is>
          <t>CANON-202607-010426</t>
        </is>
      </c>
      <c r="B10347" s="9" t="inlineStr">
        <is>
          <t>2026-07</t>
        </is>
      </c>
      <c r="C10347" s="10" t="n">
        <v>46229</v>
      </c>
      <c r="D10347" s="9" t="inlineStr">
        <is>
          <t>Bound</t>
        </is>
      </c>
      <c r="E10347" s="8" t="inlineStr">
        <is>
          <t>Desmond Pennington</t>
        </is>
      </c>
      <c r="F10347" s="11" t="n">
        <v>2021</v>
      </c>
      <c r="G10347" s="8" t="inlineStr">
        <is>
          <t>BMW</t>
        </is>
      </c>
      <c r="H10347" s="8" t="inlineStr">
        <is>
          <t>M8 Competition</t>
        </is>
      </c>
      <c r="I10347" s="8" t="inlineStr">
        <is>
          <t>GRFM3DC8MSMBWZL0F</t>
        </is>
      </c>
      <c r="J10347" s="8" t="inlineStr">
        <is>
          <t>02 - Sports / GT</t>
        </is>
      </c>
      <c r="K10347" s="12" t="n">
        <v>220000</v>
      </c>
      <c r="L10347" s="8" t="inlineStr">
        <is>
          <t>Montana</t>
        </is>
      </c>
      <c r="M10347" s="13" t="n">
        <v>3551.55</v>
      </c>
      <c r="N10347" s="13" t="n">
        <v>2702.73</v>
      </c>
      <c r="O10347" s="8" t="n"/>
    </row>
    <row r="10348">
      <c r="A10348" s="8" t="inlineStr">
        <is>
          <t>CANON-202607-010427</t>
        </is>
      </c>
      <c r="B10348" s="9" t="inlineStr">
        <is>
          <t>2026-07</t>
        </is>
      </c>
      <c r="C10348" s="10" t="n">
        <v>46229</v>
      </c>
      <c r="D10348" s="9" t="inlineStr">
        <is>
          <t>Bound</t>
        </is>
      </c>
      <c r="E10348" s="8" t="inlineStr">
        <is>
          <t>Leopold Rourke</t>
        </is>
      </c>
      <c r="F10348" s="11" t="n">
        <v>1970</v>
      </c>
      <c r="G10348" s="8" t="inlineStr">
        <is>
          <t>Aston Martin</t>
        </is>
      </c>
      <c r="H10348" s="8" t="inlineStr">
        <is>
          <t>DB12</t>
        </is>
      </c>
      <c r="I10348" s="8" t="inlineStr">
        <is>
          <t>HMTU9W6DN19H0N3M8</t>
        </is>
      </c>
      <c r="J10348" s="8" t="inlineStr">
        <is>
          <t>02 - Sports / GT</t>
        </is>
      </c>
      <c r="K10348" s="12" t="n">
        <v>1110000</v>
      </c>
      <c r="L10348" s="8" t="inlineStr">
        <is>
          <t>Idaho</t>
        </is>
      </c>
      <c r="M10348" s="13" t="n">
        <v>11403.68</v>
      </c>
      <c r="N10348" s="13" t="n">
        <v>8678.200000000001</v>
      </c>
      <c r="O10348" s="8" t="n"/>
    </row>
    <row r="10349">
      <c r="A10349" s="8" t="inlineStr">
        <is>
          <t>CANON-202607-010428</t>
        </is>
      </c>
      <c r="B10349" s="9" t="inlineStr">
        <is>
          <t>2026-07</t>
        </is>
      </c>
      <c r="C10349" s="10" t="n">
        <v>46213</v>
      </c>
      <c r="D10349" s="9" t="inlineStr">
        <is>
          <t>Bound</t>
        </is>
      </c>
      <c r="E10349" s="8" t="inlineStr">
        <is>
          <t>Ingrid Vasquez</t>
        </is>
      </c>
      <c r="F10349" s="11" t="n">
        <v>2015</v>
      </c>
      <c r="G10349" s="8" t="inlineStr">
        <is>
          <t>McLaren</t>
        </is>
      </c>
      <c r="H10349" s="8" t="inlineStr">
        <is>
          <t>750S</t>
        </is>
      </c>
      <c r="I10349" s="8" t="inlineStr">
        <is>
          <t>D4RF2UDPB4M8WGD8M</t>
        </is>
      </c>
      <c r="J10349" s="8" t="inlineStr">
        <is>
          <t>03 - Supercar</t>
        </is>
      </c>
      <c r="K10349" s="12" t="n">
        <v>740000</v>
      </c>
      <c r="L10349" s="8" t="inlineStr">
        <is>
          <t>New Hampshire</t>
        </is>
      </c>
      <c r="M10349" s="13" t="n">
        <v>13794.72</v>
      </c>
      <c r="N10349" s="13" t="n">
        <v>10497.78</v>
      </c>
      <c r="O10349" s="8" t="n"/>
    </row>
    <row r="10350">
      <c r="A10350" s="8" t="inlineStr">
        <is>
          <t>CANON-202607-010430</t>
        </is>
      </c>
      <c r="B10350" s="9" t="inlineStr">
        <is>
          <t>2026-07</t>
        </is>
      </c>
      <c r="C10350" s="10" t="n">
        <v>46205</v>
      </c>
      <c r="D10350" s="9" t="inlineStr">
        <is>
          <t>Bound</t>
        </is>
      </c>
      <c r="E10350" s="8" t="inlineStr">
        <is>
          <t>Saoirse Vandermeer</t>
        </is>
      </c>
      <c r="F10350" s="11" t="n">
        <v>1964</v>
      </c>
      <c r="G10350" s="8" t="inlineStr">
        <is>
          <t>Mercedes-Benz</t>
        </is>
      </c>
      <c r="H10350" s="8" t="inlineStr">
        <is>
          <t>AMG GT</t>
        </is>
      </c>
      <c r="I10350" s="8" t="inlineStr">
        <is>
          <t>GV5SRMBPPUH6GS282</t>
        </is>
      </c>
      <c r="J10350" s="8" t="inlineStr">
        <is>
          <t>02 - Sports / GT</t>
        </is>
      </c>
      <c r="K10350" s="12" t="n">
        <v>455000</v>
      </c>
      <c r="L10350" s="8" t="inlineStr">
        <is>
          <t>New Mexico</t>
        </is>
      </c>
      <c r="M10350" s="13" t="n">
        <v>8241.51</v>
      </c>
      <c r="N10350" s="13" t="n">
        <v>6271.79</v>
      </c>
      <c r="O10350" s="8" t="n"/>
    </row>
    <row r="10351">
      <c r="A10351" s="8" t="inlineStr">
        <is>
          <t>CANON-202607-010431</t>
        </is>
      </c>
      <c r="B10351" s="9" t="inlineStr">
        <is>
          <t>2026-07</t>
        </is>
      </c>
      <c r="C10351" s="10" t="n">
        <v>46208</v>
      </c>
      <c r="D10351" s="9" t="inlineStr">
        <is>
          <t>Bound</t>
        </is>
      </c>
      <c r="E10351" s="8" t="inlineStr">
        <is>
          <t>Sunniva Nakashima</t>
        </is>
      </c>
      <c r="F10351" s="11" t="n">
        <v>2001</v>
      </c>
      <c r="G10351" s="8" t="inlineStr">
        <is>
          <t>BMW</t>
        </is>
      </c>
      <c r="H10351" s="8" t="inlineStr">
        <is>
          <t>M8 Competition</t>
        </is>
      </c>
      <c r="I10351" s="8" t="inlineStr">
        <is>
          <t>MYXS9WYZZKW4H8V3T</t>
        </is>
      </c>
      <c r="J10351" s="8" t="inlineStr">
        <is>
          <t>02 - Sports / GT</t>
        </is>
      </c>
      <c r="K10351" s="12" t="n">
        <v>740000</v>
      </c>
      <c r="L10351" s="8" t="inlineStr">
        <is>
          <t>Indiana</t>
        </is>
      </c>
      <c r="M10351" s="13" t="n">
        <v>11162.83</v>
      </c>
      <c r="N10351" s="13" t="n">
        <v>8494.91</v>
      </c>
      <c r="O10351" s="8" t="n"/>
    </row>
    <row r="10352">
      <c r="A10352" s="8" t="inlineStr">
        <is>
          <t>CANON-202607-010432</t>
        </is>
      </c>
      <c r="B10352" s="9" t="inlineStr">
        <is>
          <t>2026-07</t>
        </is>
      </c>
      <c r="C10352" s="10" t="n">
        <v>46232</v>
      </c>
      <c r="D10352" s="9" t="inlineStr">
        <is>
          <t>Bound</t>
        </is>
      </c>
      <c r="E10352" s="8" t="inlineStr">
        <is>
          <t>Lorenzo Vandermeer</t>
        </is>
      </c>
      <c r="F10352" s="11" t="n">
        <v>2011</v>
      </c>
      <c r="G10352" s="8" t="inlineStr">
        <is>
          <t>Jaguar</t>
        </is>
      </c>
      <c r="H10352" s="8" t="inlineStr">
        <is>
          <t>E-Type Series 1</t>
        </is>
      </c>
      <c r="I10352" s="8" t="inlineStr">
        <is>
          <t>FWBHS7RUPKA8GA5F6</t>
        </is>
      </c>
      <c r="J10352" s="8" t="inlineStr">
        <is>
          <t>07 - Post-War Classic (1946-1972)</t>
        </is>
      </c>
      <c r="K10352" s="12" t="n">
        <v>745000</v>
      </c>
      <c r="L10352" s="8" t="inlineStr">
        <is>
          <t>Arkansas</t>
        </is>
      </c>
      <c r="M10352" s="13" t="n">
        <v>8341.190000000001</v>
      </c>
      <c r="N10352" s="13" t="n">
        <v>6347.65</v>
      </c>
      <c r="O10352" s="8" t="n"/>
    </row>
    <row r="10353">
      <c r="A10353" s="8" t="inlineStr">
        <is>
          <t>CANON-202607-010434</t>
        </is>
      </c>
      <c r="B10353" s="9" t="inlineStr">
        <is>
          <t>2026-07</t>
        </is>
      </c>
      <c r="C10353" s="10" t="n">
        <v>46229</v>
      </c>
      <c r="D10353" s="9" t="inlineStr">
        <is>
          <t>Bound</t>
        </is>
      </c>
      <c r="E10353" s="8" t="inlineStr">
        <is>
          <t>Wilhelmina Kingsford</t>
        </is>
      </c>
      <c r="F10353" s="11" t="n">
        <v>2009</v>
      </c>
      <c r="G10353" s="8" t="inlineStr">
        <is>
          <t>Mercedes-Benz</t>
        </is>
      </c>
      <c r="H10353" s="8" t="inlineStr">
        <is>
          <t>AMG GT</t>
        </is>
      </c>
      <c r="I10353" s="8" t="inlineStr">
        <is>
          <t>838SSV366Y85VH8HM</t>
        </is>
      </c>
      <c r="J10353" s="8" t="inlineStr">
        <is>
          <t>02 - Sports / GT</t>
        </is>
      </c>
      <c r="K10353" s="12" t="n">
        <v>370000</v>
      </c>
      <c r="L10353" s="8" t="inlineStr">
        <is>
          <t>Idaho</t>
        </is>
      </c>
      <c r="M10353" s="13" t="n">
        <v>5183.49</v>
      </c>
      <c r="N10353" s="13" t="n">
        <v>3944.64</v>
      </c>
      <c r="O10353" s="8" t="n"/>
    </row>
    <row r="10354">
      <c r="A10354" s="8" t="inlineStr">
        <is>
          <t>CANON-202607-010436</t>
        </is>
      </c>
      <c r="B10354" s="9" t="inlineStr">
        <is>
          <t>2026-07</t>
        </is>
      </c>
      <c r="C10354" s="10" t="n">
        <v>46215</v>
      </c>
      <c r="D10354" s="9" t="inlineStr">
        <is>
          <t>Bound</t>
        </is>
      </c>
      <c r="E10354" s="8" t="inlineStr">
        <is>
          <t>Noor Blackwood</t>
        </is>
      </c>
      <c r="F10354" s="11" t="n">
        <v>1991</v>
      </c>
      <c r="G10354" s="8" t="inlineStr">
        <is>
          <t>Maserati</t>
        </is>
      </c>
      <c r="H10354" s="8" t="inlineStr">
        <is>
          <t>GranTurismo</t>
        </is>
      </c>
      <c r="I10354" s="8" t="inlineStr">
        <is>
          <t>ACAYRJW6F1SNMARJH</t>
        </is>
      </c>
      <c r="J10354" s="8" t="inlineStr">
        <is>
          <t>02 - Sports / GT</t>
        </is>
      </c>
      <c r="K10354" s="12" t="n">
        <v>640000</v>
      </c>
      <c r="L10354" s="8" t="inlineStr">
        <is>
          <t>Colorado</t>
        </is>
      </c>
      <c r="M10354" s="13" t="n">
        <v>8633.959999999999</v>
      </c>
      <c r="N10354" s="13" t="n">
        <v>6570.44</v>
      </c>
      <c r="O10354" s="8" t="n"/>
    </row>
    <row r="10355">
      <c r="A10355" s="8" t="inlineStr">
        <is>
          <t>CANON-202607-010437</t>
        </is>
      </c>
      <c r="B10355" s="9" t="inlineStr">
        <is>
          <t>2026-07</t>
        </is>
      </c>
      <c r="C10355" s="10" t="n">
        <v>46213</v>
      </c>
      <c r="D10355" s="9" t="inlineStr">
        <is>
          <t>Bound</t>
        </is>
      </c>
      <c r="E10355" s="8" t="inlineStr">
        <is>
          <t>Emiliano Fairweather</t>
        </is>
      </c>
      <c r="F10355" s="11" t="n">
        <v>1960</v>
      </c>
      <c r="G10355" s="8" t="inlineStr">
        <is>
          <t>Porsche</t>
        </is>
      </c>
      <c r="H10355" s="8" t="inlineStr">
        <is>
          <t>911 Turbo S</t>
        </is>
      </c>
      <c r="I10355" s="8" t="inlineStr">
        <is>
          <t>XTTS6N7STXL8N9PUX</t>
        </is>
      </c>
      <c r="J10355" s="8" t="inlineStr">
        <is>
          <t>02 - Sports / GT</t>
        </is>
      </c>
      <c r="K10355" s="12" t="n">
        <v>840000</v>
      </c>
      <c r="L10355" s="8" t="inlineStr">
        <is>
          <t>Georgia</t>
        </is>
      </c>
      <c r="M10355" s="13" t="n">
        <v>11538.11</v>
      </c>
      <c r="N10355" s="13" t="n">
        <v>8780.5</v>
      </c>
      <c r="O10355" s="8" t="n"/>
    </row>
    <row r="10356">
      <c r="A10356" s="8" t="inlineStr">
        <is>
          <t>CANON-202607-010438</t>
        </is>
      </c>
      <c r="B10356" s="9" t="inlineStr">
        <is>
          <t>2026-07</t>
        </is>
      </c>
      <c r="C10356" s="10" t="n">
        <v>46228</v>
      </c>
      <c r="D10356" s="9" t="inlineStr">
        <is>
          <t>Bound</t>
        </is>
      </c>
      <c r="E10356" s="8" t="inlineStr">
        <is>
          <t>Marisol Okonkwo</t>
        </is>
      </c>
      <c r="F10356" s="11" t="n">
        <v>1977</v>
      </c>
      <c r="G10356" s="8" t="inlineStr">
        <is>
          <t>BMW</t>
        </is>
      </c>
      <c r="H10356" s="8" t="inlineStr">
        <is>
          <t>M8 Competition</t>
        </is>
      </c>
      <c r="I10356" s="8" t="inlineStr">
        <is>
          <t>EJVXYPL01C4HZ4KBK</t>
        </is>
      </c>
      <c r="J10356" s="8" t="inlineStr">
        <is>
          <t>02 - Sports / GT</t>
        </is>
      </c>
      <c r="K10356" s="12" t="n">
        <v>960000</v>
      </c>
      <c r="L10356" s="8" t="inlineStr">
        <is>
          <t>California</t>
        </is>
      </c>
      <c r="M10356" s="13" t="n">
        <v>15894.34</v>
      </c>
      <c r="N10356" s="13" t="n">
        <v>12095.59</v>
      </c>
      <c r="O10356" s="8" t="n"/>
    </row>
    <row r="10357">
      <c r="A10357" s="8" t="inlineStr">
        <is>
          <t>CANON-202607-010439</t>
        </is>
      </c>
      <c r="B10357" s="9" t="inlineStr">
        <is>
          <t>2026-07</t>
        </is>
      </c>
      <c r="C10357" s="10" t="n">
        <v>46217</v>
      </c>
      <c r="D10357" s="9" t="inlineStr">
        <is>
          <t>Bound</t>
        </is>
      </c>
      <c r="E10357" s="8" t="inlineStr">
        <is>
          <t>Callum Vasquez</t>
        </is>
      </c>
      <c r="F10357" s="11" t="n">
        <v>1964</v>
      </c>
      <c r="G10357" s="8" t="inlineStr">
        <is>
          <t>Bentley</t>
        </is>
      </c>
      <c r="H10357" s="8" t="inlineStr">
        <is>
          <t>Continental GT</t>
        </is>
      </c>
      <c r="I10357" s="8" t="inlineStr">
        <is>
          <t>MFFFMW514L86RM6X6</t>
        </is>
      </c>
      <c r="J10357" s="8" t="inlineStr">
        <is>
          <t>02 - Sports / GT</t>
        </is>
      </c>
      <c r="K10357" s="12" t="n">
        <v>855000</v>
      </c>
      <c r="L10357" s="8" t="inlineStr">
        <is>
          <t>Idaho</t>
        </is>
      </c>
      <c r="M10357" s="13" t="n">
        <v>10380.99</v>
      </c>
      <c r="N10357" s="13" t="n">
        <v>7899.93</v>
      </c>
      <c r="O10357" s="8" t="n"/>
    </row>
    <row r="10358">
      <c r="A10358" s="8" t="inlineStr">
        <is>
          <t>CANON-202607-010440</t>
        </is>
      </c>
      <c r="B10358" s="9" t="inlineStr">
        <is>
          <t>2026-07</t>
        </is>
      </c>
      <c r="C10358" s="10" t="n">
        <v>46229</v>
      </c>
      <c r="D10358" s="9" t="inlineStr">
        <is>
          <t>Bound</t>
        </is>
      </c>
      <c r="E10358" s="8" t="inlineStr">
        <is>
          <t>Sunniva Larsson</t>
        </is>
      </c>
      <c r="F10358" s="11" t="n">
        <v>1974</v>
      </c>
      <c r="G10358" s="8" t="inlineStr">
        <is>
          <t>Lamborghini</t>
        </is>
      </c>
      <c r="H10358" s="8" t="inlineStr">
        <is>
          <t>Huracan EVO</t>
        </is>
      </c>
      <c r="I10358" s="8" t="inlineStr">
        <is>
          <t>LGPDLSHVP9G405V3Y</t>
        </is>
      </c>
      <c r="J10358" s="8" t="inlineStr">
        <is>
          <t>03 - Supercar</t>
        </is>
      </c>
      <c r="K10358" s="12" t="n">
        <v>335000</v>
      </c>
      <c r="L10358" s="8" t="inlineStr">
        <is>
          <t>New York</t>
        </is>
      </c>
      <c r="M10358" s="13" t="n">
        <v>9304.15</v>
      </c>
      <c r="N10358" s="13" t="n">
        <v>7080.46</v>
      </c>
      <c r="O10358" s="8" t="n"/>
    </row>
    <row r="10359">
      <c r="A10359" s="8" t="inlineStr">
        <is>
          <t>CANON-202607-010441</t>
        </is>
      </c>
      <c r="B10359" s="9" t="inlineStr">
        <is>
          <t>2026-07</t>
        </is>
      </c>
      <c r="C10359" s="10" t="n">
        <v>46230</v>
      </c>
      <c r="D10359" s="9" t="inlineStr">
        <is>
          <t>Bound</t>
        </is>
      </c>
      <c r="E10359" s="8" t="inlineStr">
        <is>
          <t>Anouk Castellanos</t>
        </is>
      </c>
      <c r="F10359" s="11" t="n">
        <v>1991</v>
      </c>
      <c r="G10359" s="8" t="inlineStr">
        <is>
          <t>Ringbrothers</t>
        </is>
      </c>
      <c r="H10359" s="8" t="inlineStr">
        <is>
          <t>Mustang</t>
        </is>
      </c>
      <c r="I10359" s="8" t="inlineStr">
        <is>
          <t>M78GWWUGH2S1W6Y3A</t>
        </is>
      </c>
      <c r="J10359" s="8" t="inlineStr">
        <is>
          <t>11 - Restomod / Coachbuilt / Bespoke</t>
        </is>
      </c>
      <c r="K10359" s="12" t="n">
        <v>1300000</v>
      </c>
      <c r="L10359" s="8" t="inlineStr">
        <is>
          <t>Florida</t>
        </is>
      </c>
      <c r="M10359" s="13" t="n">
        <v>23684.53</v>
      </c>
      <c r="N10359" s="13" t="n">
        <v>18023.93</v>
      </c>
      <c r="O10359" s="8" t="n"/>
    </row>
    <row r="10360">
      <c r="A10360" s="8" t="inlineStr">
        <is>
          <t>CANON-202607-010443</t>
        </is>
      </c>
      <c r="B10360" s="9" t="inlineStr">
        <is>
          <t>2026-07</t>
        </is>
      </c>
      <c r="C10360" s="10" t="n">
        <v>46207</v>
      </c>
      <c r="D10360" s="9" t="inlineStr">
        <is>
          <t>Bound</t>
        </is>
      </c>
      <c r="E10360" s="8" t="inlineStr">
        <is>
          <t>Noor Okonkwo</t>
        </is>
      </c>
      <c r="F10360" s="11" t="n">
        <v>1973</v>
      </c>
      <c r="G10360" s="8" t="inlineStr">
        <is>
          <t>Mercedes-Benz</t>
        </is>
      </c>
      <c r="H10360" s="8" t="inlineStr">
        <is>
          <t>280SL Pagoda</t>
        </is>
      </c>
      <c r="I10360" s="8" t="inlineStr">
        <is>
          <t>YUSVA5RN1J71FRWME</t>
        </is>
      </c>
      <c r="J10360" s="8" t="inlineStr">
        <is>
          <t>07 - Post-War Classic (1946-1972)</t>
        </is>
      </c>
      <c r="K10360" s="12" t="n">
        <v>685000</v>
      </c>
      <c r="L10360" s="8" t="inlineStr">
        <is>
          <t>Texas</t>
        </is>
      </c>
      <c r="M10360" s="13" t="n">
        <v>6391.18</v>
      </c>
      <c r="N10360" s="13" t="n">
        <v>4863.69</v>
      </c>
      <c r="O10360" s="8" t="n"/>
    </row>
    <row r="10361">
      <c r="A10361" s="8" t="inlineStr">
        <is>
          <t>CANON-202607-010444</t>
        </is>
      </c>
      <c r="B10361" s="9" t="inlineStr">
        <is>
          <t>2026-07</t>
        </is>
      </c>
      <c r="C10361" s="10" t="n">
        <v>46214</v>
      </c>
      <c r="D10361" s="9" t="inlineStr">
        <is>
          <t>Bound</t>
        </is>
      </c>
      <c r="E10361" s="8" t="inlineStr">
        <is>
          <t>Saoirse Harrington</t>
        </is>
      </c>
      <c r="F10361" s="11" t="n">
        <v>1960</v>
      </c>
      <c r="G10361" s="8" t="inlineStr">
        <is>
          <t>McLaren</t>
        </is>
      </c>
      <c r="H10361" s="8" t="inlineStr">
        <is>
          <t>750S</t>
        </is>
      </c>
      <c r="I10361" s="8" t="inlineStr">
        <is>
          <t>6BH6KLWWM64DGYX46</t>
        </is>
      </c>
      <c r="J10361" s="8" t="inlineStr">
        <is>
          <t>03 - Supercar</t>
        </is>
      </c>
      <c r="K10361" s="12" t="n">
        <v>870000</v>
      </c>
      <c r="L10361" s="8" t="inlineStr">
        <is>
          <t>New Hampshire</t>
        </is>
      </c>
      <c r="M10361" s="13" t="n">
        <v>16218.11</v>
      </c>
      <c r="N10361" s="13" t="n">
        <v>12341.98</v>
      </c>
      <c r="O10361" s="8" t="n"/>
    </row>
    <row r="10362">
      <c r="A10362" s="8" t="inlineStr">
        <is>
          <t>CANON-202607-010445</t>
        </is>
      </c>
      <c r="B10362" s="9" t="inlineStr">
        <is>
          <t>2026-07</t>
        </is>
      </c>
      <c r="C10362" s="10" t="n">
        <v>46210</v>
      </c>
      <c r="D10362" s="9" t="inlineStr">
        <is>
          <t>Bound</t>
        </is>
      </c>
      <c r="E10362" s="8" t="inlineStr">
        <is>
          <t>Ramona Blackwood</t>
        </is>
      </c>
      <c r="F10362" s="11" t="n">
        <v>1967</v>
      </c>
      <c r="G10362" s="8" t="inlineStr">
        <is>
          <t>Porsche</t>
        </is>
      </c>
      <c r="H10362" s="8" t="inlineStr">
        <is>
          <t>911 Turbo S</t>
        </is>
      </c>
      <c r="I10362" s="8" t="inlineStr">
        <is>
          <t>UEN7AGE5DNNMP60XY</t>
        </is>
      </c>
      <c r="J10362" s="8" t="inlineStr">
        <is>
          <t>02 - Sports / GT</t>
        </is>
      </c>
      <c r="K10362" s="12" t="n">
        <v>235000</v>
      </c>
      <c r="L10362" s="8" t="inlineStr">
        <is>
          <t>Colorado</t>
        </is>
      </c>
      <c r="M10362" s="13" t="n">
        <v>4487.17</v>
      </c>
      <c r="N10362" s="13" t="n">
        <v>3414.74</v>
      </c>
      <c r="O10362" s="8" t="n"/>
    </row>
    <row r="10363">
      <c r="A10363" s="8" t="inlineStr">
        <is>
          <t>CANON-202607-010446</t>
        </is>
      </c>
      <c r="B10363" s="9" t="inlineStr">
        <is>
          <t>2026-07</t>
        </is>
      </c>
      <c r="C10363" s="10" t="n">
        <v>46216</v>
      </c>
      <c r="D10363" s="9" t="inlineStr">
        <is>
          <t>Bound</t>
        </is>
      </c>
      <c r="E10363" s="8" t="inlineStr">
        <is>
          <t>Ottilie Blackwood</t>
        </is>
      </c>
      <c r="F10363" s="11" t="n">
        <v>1996</v>
      </c>
      <c r="G10363" s="8" t="inlineStr">
        <is>
          <t>Aston Martin</t>
        </is>
      </c>
      <c r="H10363" s="8" t="inlineStr">
        <is>
          <t>DB12</t>
        </is>
      </c>
      <c r="I10363" s="8" t="inlineStr">
        <is>
          <t>YMUXR34HV5MA5YD58</t>
        </is>
      </c>
      <c r="J10363" s="8" t="inlineStr">
        <is>
          <t>02 - Sports / GT</t>
        </is>
      </c>
      <c r="K10363" s="12" t="n">
        <v>735000</v>
      </c>
      <c r="L10363" s="8" t="inlineStr">
        <is>
          <t>Texas</t>
        </is>
      </c>
      <c r="M10363" s="13" t="n">
        <v>10366.27</v>
      </c>
      <c r="N10363" s="13" t="n">
        <v>7888.73</v>
      </c>
      <c r="O10363" s="8" t="n"/>
    </row>
    <row r="10364">
      <c r="A10364" s="8" t="inlineStr">
        <is>
          <t>CANON-202607-010447</t>
        </is>
      </c>
      <c r="B10364" s="9" t="inlineStr">
        <is>
          <t>2026-07</t>
        </is>
      </c>
      <c r="C10364" s="10" t="n">
        <v>46224</v>
      </c>
      <c r="D10364" s="9" t="inlineStr">
        <is>
          <t>Bound</t>
        </is>
      </c>
      <c r="E10364" s="8" t="inlineStr">
        <is>
          <t>Saoirse Rourke</t>
        </is>
      </c>
      <c r="F10364" s="11" t="n">
        <v>2018</v>
      </c>
      <c r="G10364" s="8" t="inlineStr">
        <is>
          <t>Porsche</t>
        </is>
      </c>
      <c r="H10364" s="8" t="inlineStr">
        <is>
          <t>911 Turbo S</t>
        </is>
      </c>
      <c r="I10364" s="8" t="inlineStr">
        <is>
          <t>XRKWUP8E0XKY6B998</t>
        </is>
      </c>
      <c r="J10364" s="8" t="inlineStr">
        <is>
          <t>02 - Sports / GT</t>
        </is>
      </c>
      <c r="K10364" s="12" t="n">
        <v>640000</v>
      </c>
      <c r="L10364" s="8" t="inlineStr">
        <is>
          <t>California</t>
        </is>
      </c>
      <c r="M10364" s="13" t="n">
        <v>10596.23</v>
      </c>
      <c r="N10364" s="13" t="n">
        <v>8063.73</v>
      </c>
      <c r="O10364" s="8" t="n"/>
    </row>
    <row r="10365">
      <c r="A10365" s="8" t="inlineStr">
        <is>
          <t>CANON-202607-010448</t>
        </is>
      </c>
      <c r="B10365" s="9" t="inlineStr">
        <is>
          <t>2026-07</t>
        </is>
      </c>
      <c r="C10365" s="10" t="n">
        <v>46212</v>
      </c>
      <c r="D10365" s="9" t="inlineStr">
        <is>
          <t>Bound</t>
        </is>
      </c>
      <c r="E10365" s="8" t="inlineStr">
        <is>
          <t>Emiliano Underwood</t>
        </is>
      </c>
      <c r="F10365" s="11" t="n">
        <v>1982</v>
      </c>
      <c r="G10365" s="8" t="inlineStr">
        <is>
          <t>Ferrari</t>
        </is>
      </c>
      <c r="H10365" s="8" t="inlineStr">
        <is>
          <t>296 GTB</t>
        </is>
      </c>
      <c r="I10365" s="8" t="inlineStr">
        <is>
          <t>W733010FZE4H44VMY</t>
        </is>
      </c>
      <c r="J10365" s="8" t="inlineStr">
        <is>
          <t>03 - Supercar</t>
        </is>
      </c>
      <c r="K10365" s="12" t="n">
        <v>575000</v>
      </c>
      <c r="L10365" s="8" t="inlineStr">
        <is>
          <t>Maryland</t>
        </is>
      </c>
      <c r="M10365" s="13" t="n">
        <v>9791.27</v>
      </c>
      <c r="N10365" s="13" t="n">
        <v>7451.16</v>
      </c>
      <c r="O10365" s="8" t="n"/>
    </row>
    <row r="10366">
      <c r="A10366" s="8" t="inlineStr">
        <is>
          <t>CANON-202607-010449</t>
        </is>
      </c>
      <c r="B10366" s="9" t="inlineStr">
        <is>
          <t>2026-07</t>
        </is>
      </c>
      <c r="C10366" s="10" t="n">
        <v>46213</v>
      </c>
      <c r="D10366" s="9" t="inlineStr">
        <is>
          <t>Bound</t>
        </is>
      </c>
      <c r="E10366" s="8" t="inlineStr">
        <is>
          <t>Mireille Thistlewood</t>
        </is>
      </c>
      <c r="F10366" s="11" t="n">
        <v>1971</v>
      </c>
      <c r="G10366" s="8" t="inlineStr">
        <is>
          <t>McLaren</t>
        </is>
      </c>
      <c r="H10366" s="8" t="inlineStr">
        <is>
          <t>750S</t>
        </is>
      </c>
      <c r="I10366" s="8" t="inlineStr">
        <is>
          <t>WSW7UDL0YPSWBX1N0</t>
        </is>
      </c>
      <c r="J10366" s="8" t="inlineStr">
        <is>
          <t>03 - Supercar</t>
        </is>
      </c>
      <c r="K10366" s="12" t="n">
        <v>625000</v>
      </c>
      <c r="L10366" s="8" t="inlineStr">
        <is>
          <t>Massachusetts</t>
        </is>
      </c>
      <c r="M10366" s="13" t="n">
        <v>14003.54</v>
      </c>
      <c r="N10366" s="13" t="n">
        <v>10656.69</v>
      </c>
      <c r="O10366" s="8" t="n"/>
    </row>
    <row r="10367">
      <c r="A10367" s="8" t="inlineStr">
        <is>
          <t>CANON-202607-010451</t>
        </is>
      </c>
      <c r="B10367" s="9" t="inlineStr">
        <is>
          <t>2026-07</t>
        </is>
      </c>
      <c r="C10367" s="10" t="n">
        <v>46205</v>
      </c>
      <c r="D10367" s="9" t="inlineStr">
        <is>
          <t>Bound</t>
        </is>
      </c>
      <c r="E10367" s="8" t="inlineStr">
        <is>
          <t>Leopold Pennington</t>
        </is>
      </c>
      <c r="F10367" s="11" t="n">
        <v>2003</v>
      </c>
      <c r="G10367" s="8" t="inlineStr">
        <is>
          <t>Porsche</t>
        </is>
      </c>
      <c r="H10367" s="8" t="inlineStr">
        <is>
          <t>911 Turbo S</t>
        </is>
      </c>
      <c r="I10367" s="8" t="inlineStr">
        <is>
          <t>L4AYGV7KUE73WN09H</t>
        </is>
      </c>
      <c r="J10367" s="8" t="inlineStr">
        <is>
          <t>02 - Sports / GT</t>
        </is>
      </c>
      <c r="K10367" s="12" t="n">
        <v>460000</v>
      </c>
      <c r="L10367" s="8" t="inlineStr">
        <is>
          <t>Kansas</t>
        </is>
      </c>
      <c r="M10367" s="13" t="n">
        <v>6314.15</v>
      </c>
      <c r="N10367" s="13" t="n">
        <v>4805.07</v>
      </c>
      <c r="O10367" s="8" t="n"/>
    </row>
    <row r="10368">
      <c r="A10368" s="8" t="inlineStr">
        <is>
          <t>CANON-202607-010452</t>
        </is>
      </c>
      <c r="B10368" s="9" t="inlineStr">
        <is>
          <t>2026-07</t>
        </is>
      </c>
      <c r="C10368" s="10" t="n">
        <v>46225</v>
      </c>
      <c r="D10368" s="9" t="inlineStr">
        <is>
          <t>Bound</t>
        </is>
      </c>
      <c r="E10368" s="8" t="inlineStr">
        <is>
          <t>Fitzgerald Harrington</t>
        </is>
      </c>
      <c r="F10368" s="11" t="n">
        <v>1970</v>
      </c>
      <c r="G10368" s="8" t="inlineStr">
        <is>
          <t>Mercedes-Benz</t>
        </is>
      </c>
      <c r="H10368" s="8" t="inlineStr">
        <is>
          <t>280SL Pagoda</t>
        </is>
      </c>
      <c r="I10368" s="8" t="inlineStr">
        <is>
          <t>1E0EL2XL9BET1PZ62</t>
        </is>
      </c>
      <c r="J10368" s="8" t="inlineStr">
        <is>
          <t>07 - Post-War Classic (1946-1972)</t>
        </is>
      </c>
      <c r="K10368" s="12" t="n">
        <v>445000</v>
      </c>
      <c r="L10368" s="8" t="inlineStr">
        <is>
          <t>Hawaii</t>
        </is>
      </c>
      <c r="M10368" s="13" t="n">
        <v>5239.25</v>
      </c>
      <c r="N10368" s="13" t="n">
        <v>3987.07</v>
      </c>
      <c r="O10368" s="8" t="n"/>
    </row>
    <row r="10369">
      <c r="A10369" s="8" t="inlineStr">
        <is>
          <t>CANON-202607-010453</t>
        </is>
      </c>
      <c r="B10369" s="9" t="inlineStr">
        <is>
          <t>2026-07</t>
        </is>
      </c>
      <c r="C10369" s="10" t="n">
        <v>46212</v>
      </c>
      <c r="D10369" s="9" t="inlineStr">
        <is>
          <t>Bound</t>
        </is>
      </c>
      <c r="E10369" s="8" t="inlineStr">
        <is>
          <t>Noor Larsson</t>
        </is>
      </c>
      <c r="F10369" s="11" t="n">
        <v>2017</v>
      </c>
      <c r="G10369" s="8" t="inlineStr">
        <is>
          <t>Aston Martin</t>
        </is>
      </c>
      <c r="H10369" s="8" t="inlineStr">
        <is>
          <t>DB12</t>
        </is>
      </c>
      <c r="I10369" s="8" t="inlineStr">
        <is>
          <t>H37RKS5XDFE6Y4JFS</t>
        </is>
      </c>
      <c r="J10369" s="8" t="inlineStr">
        <is>
          <t>02 - Sports / GT</t>
        </is>
      </c>
      <c r="K10369" s="12" t="n">
        <v>245000</v>
      </c>
      <c r="L10369" s="8" t="inlineStr">
        <is>
          <t>Texas</t>
        </is>
      </c>
      <c r="M10369" s="13" t="n">
        <v>4890.75</v>
      </c>
      <c r="N10369" s="13" t="n">
        <v>3721.86</v>
      </c>
      <c r="O10369" s="8" t="n"/>
    </row>
    <row r="10370">
      <c r="A10370" s="8" t="inlineStr">
        <is>
          <t>CANON-202607-010454</t>
        </is>
      </c>
      <c r="B10370" s="9" t="inlineStr">
        <is>
          <t>2026-07</t>
        </is>
      </c>
      <c r="C10370" s="10" t="n">
        <v>46224</v>
      </c>
      <c r="D10370" s="9" t="inlineStr">
        <is>
          <t>Bound</t>
        </is>
      </c>
      <c r="E10370" s="8" t="inlineStr">
        <is>
          <t>Mireille Blackwood</t>
        </is>
      </c>
      <c r="F10370" s="11" t="n">
        <v>1956</v>
      </c>
      <c r="G10370" s="8" t="inlineStr">
        <is>
          <t>Porsche</t>
        </is>
      </c>
      <c r="H10370" s="8" t="inlineStr">
        <is>
          <t>911 Turbo S</t>
        </is>
      </c>
      <c r="I10370" s="8" t="inlineStr">
        <is>
          <t>JVXTKCJD6AFSFPAL7</t>
        </is>
      </c>
      <c r="J10370" s="8" t="inlineStr">
        <is>
          <t>02 - Sports / GT</t>
        </is>
      </c>
      <c r="K10370" s="12" t="n">
        <v>885000</v>
      </c>
      <c r="L10370" s="8" t="inlineStr">
        <is>
          <t>Georgia</t>
        </is>
      </c>
      <c r="M10370" s="13" t="n">
        <v>12156.23</v>
      </c>
      <c r="N10370" s="13" t="n">
        <v>9250.889999999999</v>
      </c>
      <c r="O10370" s="8" t="n"/>
    </row>
    <row r="10371">
      <c r="A10371" s="8" t="inlineStr">
        <is>
          <t>CANON-202607-010455</t>
        </is>
      </c>
      <c r="B10371" s="9" t="inlineStr">
        <is>
          <t>2026-07</t>
        </is>
      </c>
      <c r="C10371" s="10" t="n">
        <v>46206</v>
      </c>
      <c r="D10371" s="9" t="inlineStr">
        <is>
          <t>Bound</t>
        </is>
      </c>
      <c r="E10371" s="8" t="inlineStr">
        <is>
          <t>Anouk Merriweather</t>
        </is>
      </c>
      <c r="F10371" s="11" t="n">
        <v>1987</v>
      </c>
      <c r="G10371" s="8" t="inlineStr">
        <is>
          <t>Lamborghini</t>
        </is>
      </c>
      <c r="H10371" s="8" t="inlineStr">
        <is>
          <t>Huracan EVO</t>
        </is>
      </c>
      <c r="I10371" s="8" t="inlineStr">
        <is>
          <t>LM30ADNVNDWDRM0A3</t>
        </is>
      </c>
      <c r="J10371" s="8" t="inlineStr">
        <is>
          <t>03 - Supercar</t>
        </is>
      </c>
      <c r="K10371" s="12" t="n">
        <v>240000</v>
      </c>
      <c r="L10371" s="8" t="inlineStr">
        <is>
          <t>Texas</t>
        </is>
      </c>
      <c r="M10371" s="13" t="n">
        <v>7394.72</v>
      </c>
      <c r="N10371" s="13" t="n">
        <v>5627.38</v>
      </c>
      <c r="O10371" s="8" t="n"/>
    </row>
    <row r="10372">
      <c r="A10372" s="8" t="inlineStr">
        <is>
          <t>CANON-202607-010458</t>
        </is>
      </c>
      <c r="B10372" s="9" t="inlineStr">
        <is>
          <t>2026-07</t>
        </is>
      </c>
      <c r="C10372" s="10" t="n">
        <v>46211</v>
      </c>
      <c r="D10372" s="9" t="inlineStr">
        <is>
          <t>Bound</t>
        </is>
      </c>
      <c r="E10372" s="8" t="inlineStr">
        <is>
          <t>Horace Montoya</t>
        </is>
      </c>
      <c r="F10372" s="11" t="n">
        <v>1995</v>
      </c>
      <c r="G10372" s="8" t="inlineStr">
        <is>
          <t>Porsche</t>
        </is>
      </c>
      <c r="H10372" s="8" t="inlineStr">
        <is>
          <t>911 Turbo S</t>
        </is>
      </c>
      <c r="I10372" s="8" t="inlineStr">
        <is>
          <t>4UWL2JELGHNEG5RCB</t>
        </is>
      </c>
      <c r="J10372" s="8" t="inlineStr">
        <is>
          <t>02 - Sports / GT</t>
        </is>
      </c>
      <c r="K10372" s="12" t="n">
        <v>270000</v>
      </c>
      <c r="L10372" s="8" t="inlineStr">
        <is>
          <t>Oklahoma</t>
        </is>
      </c>
      <c r="M10372" s="13" t="n">
        <v>4814.15</v>
      </c>
      <c r="N10372" s="13" t="n">
        <v>3663.57</v>
      </c>
      <c r="O10372" s="8" t="n"/>
    </row>
    <row r="10373">
      <c r="A10373" s="8" t="inlineStr">
        <is>
          <t>CANON-202607-010459</t>
        </is>
      </c>
      <c r="B10373" s="9" t="inlineStr">
        <is>
          <t>2026-07</t>
        </is>
      </c>
      <c r="C10373" s="10" t="n">
        <v>46206</v>
      </c>
      <c r="D10373" s="9" t="inlineStr">
        <is>
          <t>Bound</t>
        </is>
      </c>
      <c r="E10373" s="8" t="inlineStr">
        <is>
          <t>Sunniva Merriweather</t>
        </is>
      </c>
      <c r="F10373" s="11" t="n">
        <v>1997</v>
      </c>
      <c r="G10373" s="8" t="inlineStr">
        <is>
          <t>Ferrari</t>
        </is>
      </c>
      <c r="H10373" s="8" t="inlineStr">
        <is>
          <t>296 GTB</t>
        </is>
      </c>
      <c r="I10373" s="8" t="inlineStr">
        <is>
          <t>HB1PXN14SHL5RET8W</t>
        </is>
      </c>
      <c r="J10373" s="8" t="inlineStr">
        <is>
          <t>03 - Supercar</t>
        </is>
      </c>
      <c r="K10373" s="12" t="n">
        <v>1055000</v>
      </c>
      <c r="L10373" s="8" t="inlineStr">
        <is>
          <t>Texas</t>
        </is>
      </c>
      <c r="M10373" s="13" t="n">
        <v>18313.21</v>
      </c>
      <c r="N10373" s="13" t="n">
        <v>13936.35</v>
      </c>
      <c r="O10373" s="8" t="n"/>
    </row>
    <row r="10374">
      <c r="A10374" s="8" t="inlineStr">
        <is>
          <t>CANON-202607-010460</t>
        </is>
      </c>
      <c r="B10374" s="9" t="inlineStr">
        <is>
          <t>2026-07</t>
        </is>
      </c>
      <c r="C10374" s="10" t="n">
        <v>46224</v>
      </c>
      <c r="D10374" s="9" t="inlineStr">
        <is>
          <t>Bound</t>
        </is>
      </c>
      <c r="E10374" s="8" t="inlineStr">
        <is>
          <t>Callum Fairweather</t>
        </is>
      </c>
      <c r="F10374" s="11" t="n">
        <v>1969</v>
      </c>
      <c r="G10374" s="8" t="inlineStr">
        <is>
          <t>Aston Martin</t>
        </is>
      </c>
      <c r="H10374" s="8" t="inlineStr">
        <is>
          <t>DB12</t>
        </is>
      </c>
      <c r="I10374" s="8" t="inlineStr">
        <is>
          <t>S4KS8FNH8V9YL6X0U</t>
        </is>
      </c>
      <c r="J10374" s="8" t="inlineStr">
        <is>
          <t>02 - Sports / GT</t>
        </is>
      </c>
      <c r="K10374" s="12" t="n">
        <v>300000</v>
      </c>
      <c r="L10374" s="8" t="inlineStr">
        <is>
          <t>Arkansas</t>
        </is>
      </c>
      <c r="M10374" s="13" t="n">
        <v>5858.49</v>
      </c>
      <c r="N10374" s="13" t="n">
        <v>4458.31</v>
      </c>
      <c r="O10374" s="8" t="n"/>
    </row>
    <row r="10375">
      <c r="A10375" s="8" t="inlineStr">
        <is>
          <t>CANON-202607-010461</t>
        </is>
      </c>
      <c r="B10375" s="9" t="inlineStr">
        <is>
          <t>2026-07</t>
        </is>
      </c>
      <c r="C10375" s="10" t="n">
        <v>46217</v>
      </c>
      <c r="D10375" s="9" t="inlineStr">
        <is>
          <t>Bound</t>
        </is>
      </c>
      <c r="E10375" s="8" t="inlineStr">
        <is>
          <t>Ramona Chattopadhyay</t>
        </is>
      </c>
      <c r="F10375" s="11" t="n">
        <v>1984</v>
      </c>
      <c r="G10375" s="8" t="inlineStr">
        <is>
          <t>Bentley</t>
        </is>
      </c>
      <c r="H10375" s="8" t="inlineStr">
        <is>
          <t>Continental GT</t>
        </is>
      </c>
      <c r="I10375" s="8" t="inlineStr">
        <is>
          <t>AJ0JW836SWAGRKAS4</t>
        </is>
      </c>
      <c r="J10375" s="8" t="inlineStr">
        <is>
          <t>02 - Sports / GT</t>
        </is>
      </c>
      <c r="K10375" s="12" t="n">
        <v>740000</v>
      </c>
      <c r="L10375" s="8" t="inlineStr">
        <is>
          <t>Iowa</t>
        </is>
      </c>
      <c r="M10375" s="13" t="n">
        <v>9983.02</v>
      </c>
      <c r="N10375" s="13" t="n">
        <v>7597.08</v>
      </c>
      <c r="O10375" s="8" t="n"/>
    </row>
    <row r="10376">
      <c r="A10376" s="8" t="inlineStr">
        <is>
          <t>CANON-202607-010464</t>
        </is>
      </c>
      <c r="B10376" s="9" t="inlineStr">
        <is>
          <t>2026-07</t>
        </is>
      </c>
      <c r="C10376" s="10" t="n">
        <v>46214</v>
      </c>
      <c r="D10376" s="9" t="inlineStr">
        <is>
          <t>Bound</t>
        </is>
      </c>
      <c r="E10376" s="8" t="inlineStr">
        <is>
          <t>Emiliano Delacroix</t>
        </is>
      </c>
      <c r="F10376" s="11" t="n">
        <v>1975</v>
      </c>
      <c r="G10376" s="8" t="inlineStr">
        <is>
          <t>Ferrari</t>
        </is>
      </c>
      <c r="H10376" s="8" t="inlineStr">
        <is>
          <t>SF90 Stradale</t>
        </is>
      </c>
      <c r="I10376" s="8" t="inlineStr">
        <is>
          <t>UUX57P6CH1UXY37RB</t>
        </is>
      </c>
      <c r="J10376" s="8" t="inlineStr">
        <is>
          <t>03 - Supercar</t>
        </is>
      </c>
      <c r="K10376" s="12" t="n">
        <v>1235000</v>
      </c>
      <c r="L10376" s="8" t="inlineStr">
        <is>
          <t>Florida</t>
        </is>
      </c>
      <c r="M10376" s="13" t="n">
        <v>26470.94</v>
      </c>
      <c r="N10376" s="13" t="n">
        <v>20144.39</v>
      </c>
      <c r="O10376" s="8" t="n"/>
    </row>
    <row r="10377">
      <c r="A10377" s="8" t="inlineStr">
        <is>
          <t>CANON-202607-010465</t>
        </is>
      </c>
      <c r="B10377" s="9" t="inlineStr">
        <is>
          <t>2026-07</t>
        </is>
      </c>
      <c r="C10377" s="10" t="n">
        <v>46224</v>
      </c>
      <c r="D10377" s="9" t="inlineStr">
        <is>
          <t>Bound</t>
        </is>
      </c>
      <c r="E10377" s="8" t="inlineStr">
        <is>
          <t>Anouk Rourke</t>
        </is>
      </c>
      <c r="F10377" s="11" t="n">
        <v>1980</v>
      </c>
      <c r="G10377" s="8" t="inlineStr">
        <is>
          <t>Bentley</t>
        </is>
      </c>
      <c r="H10377" s="8" t="inlineStr">
        <is>
          <t>Continental GT</t>
        </is>
      </c>
      <c r="I10377" s="8" t="inlineStr">
        <is>
          <t>C8H6MUH194SAVAL6C</t>
        </is>
      </c>
      <c r="J10377" s="8" t="inlineStr">
        <is>
          <t>02 - Sports / GT</t>
        </is>
      </c>
      <c r="K10377" s="12" t="n">
        <v>495000</v>
      </c>
      <c r="L10377" s="8" t="inlineStr">
        <is>
          <t>Oregon</t>
        </is>
      </c>
      <c r="M10377" s="13" t="n">
        <v>7915.33</v>
      </c>
      <c r="N10377" s="13" t="n">
        <v>6023.57</v>
      </c>
      <c r="O10377" s="8" t="n"/>
    </row>
    <row r="10378">
      <c r="A10378" s="8" t="inlineStr">
        <is>
          <t>CANON-202607-010467</t>
        </is>
      </c>
      <c r="B10378" s="9" t="inlineStr">
        <is>
          <t>2026-07</t>
        </is>
      </c>
      <c r="C10378" s="10" t="n">
        <v>46211</v>
      </c>
      <c r="D10378" s="9" t="inlineStr">
        <is>
          <t>Bound</t>
        </is>
      </c>
      <c r="E10378" s="8" t="inlineStr">
        <is>
          <t>Wilhelmina Farkas</t>
        </is>
      </c>
      <c r="F10378" s="11" t="n">
        <v>1962</v>
      </c>
      <c r="G10378" s="8" t="inlineStr">
        <is>
          <t>Ringbrothers</t>
        </is>
      </c>
      <c r="H10378" s="8" t="inlineStr">
        <is>
          <t>Mustang</t>
        </is>
      </c>
      <c r="I10378" s="8" t="inlineStr">
        <is>
          <t>JKTV3KK12WLCH09SB</t>
        </is>
      </c>
      <c r="J10378" s="8" t="inlineStr">
        <is>
          <t>11 - Restomod / Coachbuilt / Bespoke</t>
        </is>
      </c>
      <c r="K10378" s="12" t="n">
        <v>735000</v>
      </c>
      <c r="L10378" s="8" t="inlineStr">
        <is>
          <t>Nebraska</t>
        </is>
      </c>
      <c r="M10378" s="13" t="n">
        <v>14062.08</v>
      </c>
      <c r="N10378" s="13" t="n">
        <v>10701.24</v>
      </c>
      <c r="O10378" s="8" t="n"/>
    </row>
    <row r="10379">
      <c r="A10379" s="8" t="inlineStr">
        <is>
          <t>CANON-202607-010468</t>
        </is>
      </c>
      <c r="B10379" s="9" t="inlineStr">
        <is>
          <t>2026-07</t>
        </is>
      </c>
      <c r="C10379" s="10" t="n">
        <v>46209</v>
      </c>
      <c r="D10379" s="9" t="inlineStr">
        <is>
          <t>Bound</t>
        </is>
      </c>
      <c r="E10379" s="8" t="inlineStr">
        <is>
          <t>Ramona Vandermeer</t>
        </is>
      </c>
      <c r="F10379" s="11" t="n">
        <v>1972</v>
      </c>
      <c r="G10379" s="8" t="inlineStr">
        <is>
          <t>Ferrari</t>
        </is>
      </c>
      <c r="H10379" s="8" t="inlineStr">
        <is>
          <t>296 GTB</t>
        </is>
      </c>
      <c r="I10379" s="8" t="inlineStr">
        <is>
          <t>895R9P28V5UFHHJBT</t>
        </is>
      </c>
      <c r="J10379" s="8" t="inlineStr">
        <is>
          <t>03 - Supercar</t>
        </is>
      </c>
      <c r="K10379" s="12" t="n">
        <v>560000</v>
      </c>
      <c r="L10379" s="8" t="inlineStr">
        <is>
          <t>Alaska</t>
        </is>
      </c>
      <c r="M10379" s="13" t="n">
        <v>11443.02</v>
      </c>
      <c r="N10379" s="13" t="n">
        <v>8708.139999999999</v>
      </c>
      <c r="O10379" s="8" t="n"/>
    </row>
    <row r="10380">
      <c r="A10380" s="8" t="inlineStr">
        <is>
          <t>CANON-202607-010469</t>
        </is>
      </c>
      <c r="B10380" s="9" t="inlineStr">
        <is>
          <t>2026-07</t>
        </is>
      </c>
      <c r="C10380" s="10" t="n">
        <v>46214</v>
      </c>
      <c r="D10380" s="9" t="inlineStr">
        <is>
          <t>Bound</t>
        </is>
      </c>
      <c r="E10380" s="8" t="inlineStr">
        <is>
          <t>Saoirse Merriweather</t>
        </is>
      </c>
      <c r="F10380" s="11" t="n">
        <v>2002</v>
      </c>
      <c r="G10380" s="8" t="inlineStr">
        <is>
          <t>Ferrari</t>
        </is>
      </c>
      <c r="H10380" s="8" t="inlineStr">
        <is>
          <t>SF90 Stradale</t>
        </is>
      </c>
      <c r="I10380" s="8" t="inlineStr">
        <is>
          <t>576HWM35SRBMK6PZL</t>
        </is>
      </c>
      <c r="J10380" s="8" t="inlineStr">
        <is>
          <t>03 - Supercar</t>
        </is>
      </c>
      <c r="K10380" s="12" t="n">
        <v>1105000</v>
      </c>
      <c r="L10380" s="8" t="inlineStr">
        <is>
          <t>Oklahoma</t>
        </is>
      </c>
      <c r="M10380" s="13" t="n">
        <v>21015.85</v>
      </c>
      <c r="N10380" s="13" t="n">
        <v>15993.06</v>
      </c>
      <c r="O10380" s="8" t="n"/>
    </row>
    <row r="10381">
      <c r="A10381" s="8" t="inlineStr">
        <is>
          <t>CANON-202607-010470</t>
        </is>
      </c>
      <c r="B10381" s="9" t="inlineStr">
        <is>
          <t>2026-07</t>
        </is>
      </c>
      <c r="C10381" s="10" t="n">
        <v>46208</v>
      </c>
      <c r="D10381" s="9" t="inlineStr">
        <is>
          <t>Bound</t>
        </is>
      </c>
      <c r="E10381" s="8" t="inlineStr">
        <is>
          <t>Cassius Ashcombe</t>
        </is>
      </c>
      <c r="F10381" s="11" t="n">
        <v>2008</v>
      </c>
      <c r="G10381" s="8" t="inlineStr">
        <is>
          <t>Maserati</t>
        </is>
      </c>
      <c r="H10381" s="8" t="inlineStr">
        <is>
          <t>GranTurismo</t>
        </is>
      </c>
      <c r="I10381" s="8" t="inlineStr">
        <is>
          <t>LYCKN359S0P0ULGEM</t>
        </is>
      </c>
      <c r="J10381" s="8" t="inlineStr">
        <is>
          <t>02 - Sports / GT</t>
        </is>
      </c>
      <c r="K10381" s="12" t="n">
        <v>385000</v>
      </c>
      <c r="L10381" s="8" t="inlineStr">
        <is>
          <t>Pennsylvania</t>
        </is>
      </c>
      <c r="M10381" s="13" t="n">
        <v>5448.11</v>
      </c>
      <c r="N10381" s="13" t="n">
        <v>4146.01</v>
      </c>
      <c r="O10381" s="8" t="n"/>
    </row>
    <row r="10382">
      <c r="A10382" s="8" t="inlineStr">
        <is>
          <t>CANON-202607-010471</t>
        </is>
      </c>
      <c r="B10382" s="9" t="inlineStr">
        <is>
          <t>2026-07</t>
        </is>
      </c>
      <c r="C10382" s="10" t="n">
        <v>46214</v>
      </c>
      <c r="D10382" s="9" t="inlineStr">
        <is>
          <t>Bound</t>
        </is>
      </c>
      <c r="E10382" s="8" t="inlineStr">
        <is>
          <t>Leopold Blackwood</t>
        </is>
      </c>
      <c r="F10382" s="11" t="n">
        <v>1958</v>
      </c>
      <c r="G10382" s="8" t="inlineStr">
        <is>
          <t>Bentley</t>
        </is>
      </c>
      <c r="H10382" s="8" t="inlineStr">
        <is>
          <t>Continental GT</t>
        </is>
      </c>
      <c r="I10382" s="8" t="inlineStr">
        <is>
          <t>D4ECGGVUPTXEZXN89</t>
        </is>
      </c>
      <c r="J10382" s="8" t="inlineStr">
        <is>
          <t>02 - Sports / GT</t>
        </is>
      </c>
      <c r="K10382" s="12" t="n">
        <v>360000</v>
      </c>
      <c r="L10382" s="8" t="inlineStr">
        <is>
          <t>Vermont</t>
        </is>
      </c>
      <c r="M10382" s="13" t="n">
        <v>6215.09</v>
      </c>
      <c r="N10382" s="13" t="n">
        <v>4729.68</v>
      </c>
      <c r="O10382" s="8" t="n"/>
    </row>
    <row r="10383">
      <c r="A10383" s="8" t="inlineStr">
        <is>
          <t>CANON-202607-010472</t>
        </is>
      </c>
      <c r="B10383" s="9" t="inlineStr">
        <is>
          <t>2026-07</t>
        </is>
      </c>
      <c r="C10383" s="10" t="n">
        <v>46224</v>
      </c>
      <c r="D10383" s="9" t="inlineStr">
        <is>
          <t>Bound</t>
        </is>
      </c>
      <c r="E10383" s="8" t="inlineStr">
        <is>
          <t>Noor Okonkwo</t>
        </is>
      </c>
      <c r="F10383" s="11" t="n">
        <v>2007</v>
      </c>
      <c r="G10383" s="8" t="inlineStr">
        <is>
          <t>BMW</t>
        </is>
      </c>
      <c r="H10383" s="8" t="inlineStr">
        <is>
          <t>M8 Competition</t>
        </is>
      </c>
      <c r="I10383" s="8" t="inlineStr">
        <is>
          <t>PT15SS731Y7NBA8J9</t>
        </is>
      </c>
      <c r="J10383" s="8" t="inlineStr">
        <is>
          <t>02 - Sports / GT</t>
        </is>
      </c>
      <c r="K10383" s="12" t="n">
        <v>365000</v>
      </c>
      <c r="L10383" s="8" t="inlineStr">
        <is>
          <t>California</t>
        </is>
      </c>
      <c r="M10383" s="13" t="n">
        <v>6972.88</v>
      </c>
      <c r="N10383" s="13" t="n">
        <v>5306.36</v>
      </c>
      <c r="O10383" s="8" t="n"/>
    </row>
    <row r="10384">
      <c r="A10384" s="8" t="inlineStr">
        <is>
          <t>CANON-202607-010473</t>
        </is>
      </c>
      <c r="B10384" s="9" t="inlineStr">
        <is>
          <t>2026-07</t>
        </is>
      </c>
      <c r="C10384" s="10" t="n">
        <v>46225</v>
      </c>
      <c r="D10384" s="9" t="inlineStr">
        <is>
          <t>Bound</t>
        </is>
      </c>
      <c r="E10384" s="8" t="inlineStr">
        <is>
          <t>Priya Nakashima</t>
        </is>
      </c>
      <c r="F10384" s="11" t="n">
        <v>2011</v>
      </c>
      <c r="G10384" s="8" t="inlineStr">
        <is>
          <t>Aston Martin</t>
        </is>
      </c>
      <c r="H10384" s="8" t="inlineStr">
        <is>
          <t>DB5</t>
        </is>
      </c>
      <c r="I10384" s="8" t="inlineStr">
        <is>
          <t>PSN6XVYLR240CVBEC</t>
        </is>
      </c>
      <c r="J10384" s="8" t="inlineStr">
        <is>
          <t>07 - Post-War Classic (1946-1972)</t>
        </is>
      </c>
      <c r="K10384" s="12" t="n">
        <v>1040000</v>
      </c>
      <c r="L10384" s="8" t="inlineStr">
        <is>
          <t>Kansas</t>
        </is>
      </c>
      <c r="M10384" s="13" t="n">
        <v>7232.91</v>
      </c>
      <c r="N10384" s="13" t="n">
        <v>5504.24</v>
      </c>
      <c r="O10384" s="8" t="n"/>
    </row>
    <row r="10385">
      <c r="A10385" s="8" t="inlineStr">
        <is>
          <t>CANON-202607-010474</t>
        </is>
      </c>
      <c r="B10385" s="9" t="inlineStr">
        <is>
          <t>2026-07</t>
        </is>
      </c>
      <c r="C10385" s="10" t="n">
        <v>46234</v>
      </c>
      <c r="D10385" s="9" t="inlineStr">
        <is>
          <t>Bound</t>
        </is>
      </c>
      <c r="E10385" s="8" t="inlineStr">
        <is>
          <t>Horace Vasquez</t>
        </is>
      </c>
      <c r="F10385" s="11" t="n">
        <v>1990</v>
      </c>
      <c r="G10385" s="8" t="inlineStr">
        <is>
          <t>Aston Martin</t>
        </is>
      </c>
      <c r="H10385" s="8" t="inlineStr">
        <is>
          <t>DB5</t>
        </is>
      </c>
      <c r="I10385" s="8" t="inlineStr">
        <is>
          <t>P37HHCJGMEUS51YB3</t>
        </is>
      </c>
      <c r="J10385" s="8" t="inlineStr">
        <is>
          <t>07 - Post-War Classic (1946-1972)</t>
        </is>
      </c>
      <c r="K10385" s="12" t="n">
        <v>1505000</v>
      </c>
      <c r="L10385" s="8" t="inlineStr">
        <is>
          <t>Oregon</t>
        </is>
      </c>
      <c r="M10385" s="13" t="n">
        <v>12193.34</v>
      </c>
      <c r="N10385" s="13" t="n">
        <v>9279.129999999999</v>
      </c>
      <c r="O10385" s="8" t="n"/>
    </row>
    <row r="10386">
      <c r="A10386" s="8" t="inlineStr">
        <is>
          <t>CANON-202607-010476</t>
        </is>
      </c>
      <c r="B10386" s="9" t="inlineStr">
        <is>
          <t>2026-07</t>
        </is>
      </c>
      <c r="C10386" s="10" t="n">
        <v>46231</v>
      </c>
      <c r="D10386" s="9" t="inlineStr">
        <is>
          <t>Bound</t>
        </is>
      </c>
      <c r="E10386" s="8" t="inlineStr">
        <is>
          <t>Desmond Farkas</t>
        </is>
      </c>
      <c r="F10386" s="11" t="n">
        <v>1983</v>
      </c>
      <c r="G10386" s="8" t="inlineStr">
        <is>
          <t>McLaren</t>
        </is>
      </c>
      <c r="H10386" s="8" t="inlineStr">
        <is>
          <t>750S</t>
        </is>
      </c>
      <c r="I10386" s="8" t="inlineStr">
        <is>
          <t>6F5FWPK3SPHVPV6LV</t>
        </is>
      </c>
      <c r="J10386" s="8" t="inlineStr">
        <is>
          <t>03 - Supercar</t>
        </is>
      </c>
      <c r="K10386" s="12" t="n">
        <v>775000</v>
      </c>
      <c r="L10386" s="8" t="inlineStr">
        <is>
          <t>New Mexico</t>
        </is>
      </c>
      <c r="M10386" s="13" t="n">
        <v>17781.13</v>
      </c>
      <c r="N10386" s="13" t="n">
        <v>13531.44</v>
      </c>
      <c r="O10386" s="8" t="n"/>
    </row>
    <row r="10387">
      <c r="A10387" s="8" t="inlineStr">
        <is>
          <t>CANON-202607-010477</t>
        </is>
      </c>
      <c r="B10387" s="9" t="inlineStr">
        <is>
          <t>2026-07</t>
        </is>
      </c>
      <c r="C10387" s="10" t="n">
        <v>46231</v>
      </c>
      <c r="D10387" s="9" t="inlineStr">
        <is>
          <t>Bound</t>
        </is>
      </c>
      <c r="E10387" s="8" t="inlineStr">
        <is>
          <t>Saoirse Okonkwo</t>
        </is>
      </c>
      <c r="F10387" s="11" t="n">
        <v>2024</v>
      </c>
      <c r="G10387" s="8" t="inlineStr">
        <is>
          <t>Jaguar</t>
        </is>
      </c>
      <c r="H10387" s="8" t="inlineStr">
        <is>
          <t>E-Type Series 1</t>
        </is>
      </c>
      <c r="I10387" s="8" t="inlineStr">
        <is>
          <t>MD7FH2VVMNYW3B7X5</t>
        </is>
      </c>
      <c r="J10387" s="8" t="inlineStr">
        <is>
          <t>07 - Post-War Classic (1946-1972)</t>
        </is>
      </c>
      <c r="K10387" s="12" t="n">
        <v>280000</v>
      </c>
      <c r="L10387" s="8" t="inlineStr">
        <is>
          <t>Connecticut</t>
        </is>
      </c>
      <c r="M10387" s="13" t="n">
        <v>2840.15</v>
      </c>
      <c r="N10387" s="13" t="n">
        <v>2161.35</v>
      </c>
      <c r="O10387" s="8" t="n"/>
    </row>
    <row r="10388">
      <c r="A10388" s="8" t="inlineStr">
        <is>
          <t>CANON-202607-010478</t>
        </is>
      </c>
      <c r="B10388" s="9" t="inlineStr">
        <is>
          <t>2026-07</t>
        </is>
      </c>
      <c r="C10388" s="10" t="n">
        <v>46218</v>
      </c>
      <c r="D10388" s="9" t="inlineStr">
        <is>
          <t>Bound</t>
        </is>
      </c>
      <c r="E10388" s="8" t="inlineStr">
        <is>
          <t>Mireille Merriweather</t>
        </is>
      </c>
      <c r="F10388" s="11" t="n">
        <v>2023</v>
      </c>
      <c r="G10388" s="8" t="inlineStr">
        <is>
          <t>Lamborghini</t>
        </is>
      </c>
      <c r="H10388" s="8" t="inlineStr">
        <is>
          <t>Huracan EVO</t>
        </is>
      </c>
      <c r="I10388" s="8" t="inlineStr">
        <is>
          <t>Z63N7W7VK2WLRS74R</t>
        </is>
      </c>
      <c r="J10388" s="8" t="inlineStr">
        <is>
          <t>03 - Supercar</t>
        </is>
      </c>
      <c r="K10388" s="12" t="n">
        <v>1000000</v>
      </c>
      <c r="L10388" s="8" t="inlineStr">
        <is>
          <t>Ohio</t>
        </is>
      </c>
      <c r="M10388" s="13" t="n">
        <v>20981.13</v>
      </c>
      <c r="N10388" s="13" t="n">
        <v>15966.64</v>
      </c>
      <c r="O10388" s="8" t="n"/>
    </row>
    <row r="10389">
      <c r="A10389" s="8" t="inlineStr">
        <is>
          <t>CANON-202607-010483</t>
        </is>
      </c>
      <c r="B10389" s="9" t="inlineStr">
        <is>
          <t>2026-07</t>
        </is>
      </c>
      <c r="C10389" s="10" t="n">
        <v>46204</v>
      </c>
      <c r="D10389" s="9" t="inlineStr">
        <is>
          <t>Bound</t>
        </is>
      </c>
      <c r="E10389" s="8" t="inlineStr">
        <is>
          <t>Priya Fairweather</t>
        </is>
      </c>
      <c r="F10389" s="11" t="n">
        <v>1995</v>
      </c>
      <c r="G10389" s="8" t="inlineStr">
        <is>
          <t>Mercedes-Benz</t>
        </is>
      </c>
      <c r="H10389" s="8" t="inlineStr">
        <is>
          <t>AMG GT</t>
        </is>
      </c>
      <c r="I10389" s="8" t="inlineStr">
        <is>
          <t>Z295R7Z76J5GP3XZ7</t>
        </is>
      </c>
      <c r="J10389" s="8" t="inlineStr">
        <is>
          <t>02 - Sports / GT</t>
        </is>
      </c>
      <c r="K10389" s="12" t="n">
        <v>300000</v>
      </c>
      <c r="L10389" s="8" t="inlineStr">
        <is>
          <t>Florida</t>
        </is>
      </c>
      <c r="M10389" s="13" t="n">
        <v>6028.3</v>
      </c>
      <c r="N10389" s="13" t="n">
        <v>4587.54</v>
      </c>
      <c r="O10389" s="8" t="n"/>
    </row>
    <row r="10390">
      <c r="A10390" s="8" t="inlineStr">
        <is>
          <t>CANON-202607-010485</t>
        </is>
      </c>
      <c r="B10390" s="9" t="inlineStr">
        <is>
          <t>2026-07</t>
        </is>
      </c>
      <c r="C10390" s="10" t="n">
        <v>46215</v>
      </c>
      <c r="D10390" s="9" t="inlineStr">
        <is>
          <t>Bound</t>
        </is>
      </c>
      <c r="E10390" s="8" t="inlineStr">
        <is>
          <t>Fitzgerald Montoya</t>
        </is>
      </c>
      <c r="F10390" s="11" t="n">
        <v>1967</v>
      </c>
      <c r="G10390" s="8" t="inlineStr">
        <is>
          <t>Alfa Romeo</t>
        </is>
      </c>
      <c r="H10390" s="8" t="inlineStr">
        <is>
          <t>8C 2900</t>
        </is>
      </c>
      <c r="I10390" s="8" t="inlineStr">
        <is>
          <t>FBGSPC64WBY3SLLN0</t>
        </is>
      </c>
      <c r="J10390" s="8" t="inlineStr">
        <is>
          <t>06 - Vintage Pre-War (pre-1946)</t>
        </is>
      </c>
      <c r="K10390" s="12" t="n">
        <v>715000</v>
      </c>
      <c r="L10390" s="8" t="inlineStr">
        <is>
          <t>Alaska</t>
        </is>
      </c>
      <c r="M10390" s="13" t="n">
        <v>5844.11</v>
      </c>
      <c r="N10390" s="13" t="n">
        <v>4447.37</v>
      </c>
      <c r="O10390" s="8" t="n"/>
    </row>
    <row r="10391">
      <c r="A10391" s="8" t="inlineStr">
        <is>
          <t>CANON-202607-010487</t>
        </is>
      </c>
      <c r="B10391" s="9" t="inlineStr">
        <is>
          <t>2026-07</t>
        </is>
      </c>
      <c r="C10391" s="10" t="n">
        <v>46223</v>
      </c>
      <c r="D10391" s="9" t="inlineStr">
        <is>
          <t>Bound</t>
        </is>
      </c>
      <c r="E10391" s="8" t="inlineStr">
        <is>
          <t>Thaddeus Castellanos</t>
        </is>
      </c>
      <c r="F10391" s="11" t="n">
        <v>1996</v>
      </c>
      <c r="G10391" s="8" t="inlineStr">
        <is>
          <t>Lamborghini</t>
        </is>
      </c>
      <c r="H10391" s="8" t="inlineStr">
        <is>
          <t>Huracan EVO</t>
        </is>
      </c>
      <c r="I10391" s="8" t="inlineStr">
        <is>
          <t>3H8MKTCJZM9J7AFDM</t>
        </is>
      </c>
      <c r="J10391" s="8" t="inlineStr">
        <is>
          <t>03 - Supercar</t>
        </is>
      </c>
      <c r="K10391" s="12" t="n">
        <v>565000</v>
      </c>
      <c r="L10391" s="8" t="inlineStr">
        <is>
          <t>Alaska</t>
        </is>
      </c>
      <c r="M10391" s="13" t="n">
        <v>11545.19</v>
      </c>
      <c r="N10391" s="13" t="n">
        <v>8785.889999999999</v>
      </c>
      <c r="O10391" s="8" t="n"/>
    </row>
    <row r="10392">
      <c r="A10392" s="8" t="inlineStr">
        <is>
          <t>CANON-202607-010488</t>
        </is>
      </c>
      <c r="B10392" s="9" t="inlineStr">
        <is>
          <t>2026-07</t>
        </is>
      </c>
      <c r="C10392" s="10" t="n">
        <v>46218</v>
      </c>
      <c r="D10392" s="9" t="inlineStr">
        <is>
          <t>Bound</t>
        </is>
      </c>
      <c r="E10392" s="8" t="inlineStr">
        <is>
          <t>Desmond Kingsford</t>
        </is>
      </c>
      <c r="F10392" s="11" t="n">
        <v>1990</v>
      </c>
      <c r="G10392" s="8" t="inlineStr">
        <is>
          <t>Ferrari</t>
        </is>
      </c>
      <c r="H10392" s="8" t="inlineStr">
        <is>
          <t>SF90 Stradale</t>
        </is>
      </c>
      <c r="I10392" s="8" t="inlineStr">
        <is>
          <t>F9SLN5YJP84C4G4HJ</t>
        </is>
      </c>
      <c r="J10392" s="8" t="inlineStr">
        <is>
          <t>03 - Supercar</t>
        </is>
      </c>
      <c r="K10392" s="12" t="n">
        <v>310000</v>
      </c>
      <c r="L10392" s="8" t="inlineStr">
        <is>
          <t>Minnesota</t>
        </is>
      </c>
      <c r="M10392" s="13" t="n">
        <v>8878.870000000001</v>
      </c>
      <c r="N10392" s="13" t="n">
        <v>6756.82</v>
      </c>
      <c r="O10392" s="8" t="n"/>
    </row>
    <row r="10393">
      <c r="A10393" s="8" t="inlineStr">
        <is>
          <t>CANON-202607-010489</t>
        </is>
      </c>
      <c r="B10393" s="9" t="inlineStr">
        <is>
          <t>2026-07</t>
        </is>
      </c>
      <c r="C10393" s="10" t="n">
        <v>46209</v>
      </c>
      <c r="D10393" s="9" t="inlineStr">
        <is>
          <t>Bound</t>
        </is>
      </c>
      <c r="E10393" s="8" t="inlineStr">
        <is>
          <t>Anouk Rourke</t>
        </is>
      </c>
      <c r="F10393" s="11" t="n">
        <v>2017</v>
      </c>
      <c r="G10393" s="8" t="inlineStr">
        <is>
          <t>Ferrari</t>
        </is>
      </c>
      <c r="H10393" s="8" t="inlineStr">
        <is>
          <t>SF90 Stradale</t>
        </is>
      </c>
      <c r="I10393" s="8" t="inlineStr">
        <is>
          <t>BN0Z8HNAYKDB1UD75</t>
        </is>
      </c>
      <c r="J10393" s="8" t="inlineStr">
        <is>
          <t>03 - Supercar</t>
        </is>
      </c>
      <c r="K10393" s="12" t="n">
        <v>1490000</v>
      </c>
      <c r="L10393" s="8" t="inlineStr">
        <is>
          <t>Connecticut</t>
        </is>
      </c>
      <c r="M10393" s="13" t="n">
        <v>25189.43</v>
      </c>
      <c r="N10393" s="13" t="n">
        <v>19169.16</v>
      </c>
      <c r="O10393" s="8" t="n"/>
    </row>
    <row r="10394">
      <c r="A10394" s="8" t="inlineStr">
        <is>
          <t>CANON-202607-010492</t>
        </is>
      </c>
      <c r="B10394" s="9" t="inlineStr">
        <is>
          <t>2026-07</t>
        </is>
      </c>
      <c r="C10394" s="10" t="n">
        <v>46233</v>
      </c>
      <c r="D10394" s="9" t="inlineStr">
        <is>
          <t>Bound</t>
        </is>
      </c>
      <c r="E10394" s="8" t="inlineStr">
        <is>
          <t>Ottilie Rourke</t>
        </is>
      </c>
      <c r="F10394" s="11" t="n">
        <v>2006</v>
      </c>
      <c r="G10394" s="8" t="inlineStr">
        <is>
          <t>Mercedes-Benz</t>
        </is>
      </c>
      <c r="H10394" s="8" t="inlineStr">
        <is>
          <t>AMG GT</t>
        </is>
      </c>
      <c r="I10394" s="8" t="inlineStr">
        <is>
          <t>FJSDYUR4EDFMV63GR</t>
        </is>
      </c>
      <c r="J10394" s="8" t="inlineStr">
        <is>
          <t>02 - Sports / GT</t>
        </is>
      </c>
      <c r="K10394" s="12" t="n">
        <v>1345000</v>
      </c>
      <c r="L10394" s="8" t="inlineStr">
        <is>
          <t>California</t>
        </is>
      </c>
      <c r="M10394" s="13" t="n">
        <v>18842.69</v>
      </c>
      <c r="N10394" s="13" t="n">
        <v>14339.29</v>
      </c>
      <c r="O10394" s="8" t="n"/>
    </row>
    <row r="10395">
      <c r="A10395" s="8" t="inlineStr">
        <is>
          <t>CANON-202607-010494</t>
        </is>
      </c>
      <c r="B10395" s="9" t="inlineStr">
        <is>
          <t>2026-07</t>
        </is>
      </c>
      <c r="C10395" s="10" t="n">
        <v>46222</v>
      </c>
      <c r="D10395" s="9" t="inlineStr">
        <is>
          <t>Bound</t>
        </is>
      </c>
      <c r="E10395" s="8" t="inlineStr">
        <is>
          <t>Mireille Delacroix</t>
        </is>
      </c>
      <c r="F10395" s="11" t="n">
        <v>1963</v>
      </c>
      <c r="G10395" s="8" t="inlineStr">
        <is>
          <t>Singer</t>
        </is>
      </c>
      <c r="H10395" s="8" t="inlineStr">
        <is>
          <t>911 Reimagined</t>
        </is>
      </c>
      <c r="I10395" s="8" t="inlineStr">
        <is>
          <t>8PWTZWW3P0U4BLF75</t>
        </is>
      </c>
      <c r="J10395" s="8" t="inlineStr">
        <is>
          <t>11 - Restomod / Coachbuilt / Bespoke</t>
        </is>
      </c>
      <c r="K10395" s="12" t="n">
        <v>320000</v>
      </c>
      <c r="L10395" s="8" t="inlineStr">
        <is>
          <t>Kentucky</t>
        </is>
      </c>
      <c r="M10395" s="13" t="n">
        <v>7119.7</v>
      </c>
      <c r="N10395" s="13" t="n">
        <v>5418.09</v>
      </c>
      <c r="O10395" s="8" t="n"/>
    </row>
    <row r="10396">
      <c r="A10396" s="8" t="inlineStr">
        <is>
          <t>CANON-202607-010495</t>
        </is>
      </c>
      <c r="B10396" s="9" t="inlineStr">
        <is>
          <t>2026-07</t>
        </is>
      </c>
      <c r="C10396" s="10" t="n">
        <v>46221</v>
      </c>
      <c r="D10396" s="9" t="inlineStr">
        <is>
          <t>Bound</t>
        </is>
      </c>
      <c r="E10396" s="8" t="inlineStr">
        <is>
          <t>Priya Vandermeer</t>
        </is>
      </c>
      <c r="F10396" s="11" t="n">
        <v>2012</v>
      </c>
      <c r="G10396" s="8" t="inlineStr">
        <is>
          <t>Porsche</t>
        </is>
      </c>
      <c r="H10396" s="8" t="inlineStr">
        <is>
          <t>911 Turbo S</t>
        </is>
      </c>
      <c r="I10396" s="8" t="inlineStr">
        <is>
          <t>TJU2JNL3HLBZ4KLK2</t>
        </is>
      </c>
      <c r="J10396" s="8" t="inlineStr">
        <is>
          <t>02 - Sports / GT</t>
        </is>
      </c>
      <c r="K10396" s="12" t="n">
        <v>1950000</v>
      </c>
      <c r="L10396" s="8" t="inlineStr">
        <is>
          <t>New Jersey</t>
        </is>
      </c>
      <c r="M10396" s="13" t="n">
        <v>18414.62</v>
      </c>
      <c r="N10396" s="13" t="n">
        <v>14013.53</v>
      </c>
      <c r="O10396" s="8" t="n"/>
    </row>
    <row r="10397">
      <c r="A10397" s="8" t="inlineStr">
        <is>
          <t>CANON-202607-010496</t>
        </is>
      </c>
      <c r="B10397" s="9" t="inlineStr">
        <is>
          <t>2026-07</t>
        </is>
      </c>
      <c r="C10397" s="10" t="n">
        <v>46211</v>
      </c>
      <c r="D10397" s="9" t="inlineStr">
        <is>
          <t>Bound</t>
        </is>
      </c>
      <c r="E10397" s="8" t="inlineStr">
        <is>
          <t>Lorenzo Nakashima</t>
        </is>
      </c>
      <c r="F10397" s="11" t="n">
        <v>2021</v>
      </c>
      <c r="G10397" s="8" t="inlineStr">
        <is>
          <t>McLaren</t>
        </is>
      </c>
      <c r="H10397" s="8" t="inlineStr">
        <is>
          <t>750S</t>
        </is>
      </c>
      <c r="I10397" s="8" t="inlineStr">
        <is>
          <t>Z1E59PTX5FA6T6P34</t>
        </is>
      </c>
      <c r="J10397" s="8" t="inlineStr">
        <is>
          <t>03 - Supercar</t>
        </is>
      </c>
      <c r="K10397" s="12" t="n">
        <v>790000</v>
      </c>
      <c r="L10397" s="8" t="inlineStr">
        <is>
          <t>New York</t>
        </is>
      </c>
      <c r="M10397" s="13" t="n">
        <v>18125.28</v>
      </c>
      <c r="N10397" s="13" t="n">
        <v>13793.34</v>
      </c>
      <c r="O10397" s="8" t="n"/>
    </row>
    <row r="10398">
      <c r="A10398" s="8" t="inlineStr">
        <is>
          <t>CANON-202607-010497</t>
        </is>
      </c>
      <c r="B10398" s="9" t="inlineStr">
        <is>
          <t>2026-07</t>
        </is>
      </c>
      <c r="C10398" s="10" t="n">
        <v>46221</v>
      </c>
      <c r="D10398" s="9" t="inlineStr">
        <is>
          <t>Bound</t>
        </is>
      </c>
      <c r="E10398" s="8" t="inlineStr">
        <is>
          <t>Marisol Castellanos</t>
        </is>
      </c>
      <c r="F10398" s="11" t="n">
        <v>2012</v>
      </c>
      <c r="G10398" s="8" t="inlineStr">
        <is>
          <t>Porsche</t>
        </is>
      </c>
      <c r="H10398" s="8" t="inlineStr">
        <is>
          <t>911 Turbo S</t>
        </is>
      </c>
      <c r="I10398" s="8" t="inlineStr">
        <is>
          <t>CKF9TL9SNJ4281UTY</t>
        </is>
      </c>
      <c r="J10398" s="8" t="inlineStr">
        <is>
          <t>02 - Sports / GT</t>
        </is>
      </c>
      <c r="K10398" s="12" t="n">
        <v>540000</v>
      </c>
      <c r="L10398" s="8" t="inlineStr">
        <is>
          <t>Rhode Island</t>
        </is>
      </c>
      <c r="M10398" s="13" t="n">
        <v>9073.02</v>
      </c>
      <c r="N10398" s="13" t="n">
        <v>6904.57</v>
      </c>
      <c r="O10398" s="8" t="n"/>
    </row>
    <row r="10399">
      <c r="A10399" s="8" t="inlineStr">
        <is>
          <t>CANON-202607-010498</t>
        </is>
      </c>
      <c r="B10399" s="9" t="inlineStr">
        <is>
          <t>2026-07</t>
        </is>
      </c>
      <c r="C10399" s="10" t="n">
        <v>46217</v>
      </c>
      <c r="D10399" s="9" t="inlineStr">
        <is>
          <t>Bound</t>
        </is>
      </c>
      <c r="E10399" s="8" t="inlineStr">
        <is>
          <t>Ramona Delacroix</t>
        </is>
      </c>
      <c r="F10399" s="11" t="n">
        <v>1999</v>
      </c>
      <c r="G10399" s="8" t="inlineStr">
        <is>
          <t>Lamborghini</t>
        </is>
      </c>
      <c r="H10399" s="8" t="inlineStr">
        <is>
          <t>Huracan EVO</t>
        </is>
      </c>
      <c r="I10399" s="8" t="inlineStr">
        <is>
          <t>N8WPCDKKUV1V4U6W3</t>
        </is>
      </c>
      <c r="J10399" s="8" t="inlineStr">
        <is>
          <t>03 - Supercar</t>
        </is>
      </c>
      <c r="K10399" s="12" t="n">
        <v>745000</v>
      </c>
      <c r="L10399" s="8" t="inlineStr">
        <is>
          <t>Virginia</t>
        </is>
      </c>
      <c r="M10399" s="13" t="n">
        <v>14555.61</v>
      </c>
      <c r="N10399" s="13" t="n">
        <v>11076.82</v>
      </c>
      <c r="O10399" s="8" t="n"/>
    </row>
    <row r="10400">
      <c r="A10400" s="8" t="inlineStr">
        <is>
          <t>CANON-202607-010499</t>
        </is>
      </c>
      <c r="B10400" s="9" t="inlineStr">
        <is>
          <t>2026-07</t>
        </is>
      </c>
      <c r="C10400" s="10" t="n">
        <v>46213</v>
      </c>
      <c r="D10400" s="9" t="inlineStr">
        <is>
          <t>Bound</t>
        </is>
      </c>
      <c r="E10400" s="8" t="inlineStr">
        <is>
          <t>Beatrix Whitlock</t>
        </is>
      </c>
      <c r="F10400" s="11" t="n">
        <v>2002</v>
      </c>
      <c r="G10400" s="8" t="inlineStr">
        <is>
          <t>Ferrari</t>
        </is>
      </c>
      <c r="H10400" s="8" t="inlineStr">
        <is>
          <t>SF90 Stradale</t>
        </is>
      </c>
      <c r="I10400" s="8" t="inlineStr">
        <is>
          <t>4LU6FBXSZU1HC8W97</t>
        </is>
      </c>
      <c r="J10400" s="8" t="inlineStr">
        <is>
          <t>03 - Supercar</t>
        </is>
      </c>
      <c r="K10400" s="12" t="n">
        <v>1805000</v>
      </c>
      <c r="L10400" s="8" t="inlineStr">
        <is>
          <t>Massachusetts</t>
        </is>
      </c>
      <c r="M10400" s="13" t="n">
        <v>34056.6</v>
      </c>
      <c r="N10400" s="13" t="n">
        <v>25917.07</v>
      </c>
      <c r="O10400" s="8" t="n"/>
    </row>
    <row r="10401">
      <c r="A10401" s="8" t="inlineStr">
        <is>
          <t>a1126418-1a16-5705-a264-97acf39b7b2d</t>
        </is>
      </c>
      <c r="B10401" s="9" t="inlineStr">
        <is>
          <t>2026-07</t>
        </is>
      </c>
      <c r="C10401" s="10" t="n"/>
      <c r="D10401" s="9" t="inlineStr">
        <is>
          <t>Declined</t>
        </is>
      </c>
      <c r="E10401" s="8" t="inlineStr">
        <is>
          <t>Sunniva Fairweather</t>
        </is>
      </c>
      <c r="F10401" s="11" t="n">
        <v>2010</v>
      </c>
      <c r="G10401" s="8" t="inlineStr">
        <is>
          <t>Aston Martin</t>
        </is>
      </c>
      <c r="H10401" s="8" t="inlineStr">
        <is>
          <t>DB12</t>
        </is>
      </c>
      <c r="I10401" s="8" t="inlineStr">
        <is>
          <t>6YG64SHKDYFR5689Z</t>
        </is>
      </c>
      <c r="J10401" s="8" t="inlineStr">
        <is>
          <t>02 - Sports / GT</t>
        </is>
      </c>
      <c r="K10401" s="12" t="n">
        <v>525000</v>
      </c>
      <c r="L10401" s="8" t="inlineStr">
        <is>
          <t>Pennsylvania</t>
        </is>
      </c>
      <c r="M10401" s="13" t="n">
        <v>6438.68</v>
      </c>
      <c r="N10401" s="13" t="n"/>
      <c r="O10401" s="8" t="inlineStr">
        <is>
          <t>3 + at-fault claims - 5 yrs</t>
        </is>
      </c>
    </row>
    <row r="10402">
      <c r="A10402" s="8" t="inlineStr">
        <is>
          <t>a13af2bd-e1e5-56b4-adb8-ef70a9c66258</t>
        </is>
      </c>
      <c r="B10402" s="9" t="inlineStr">
        <is>
          <t>2026-07</t>
        </is>
      </c>
      <c r="C10402" s="10" t="n"/>
      <c r="D10402" s="9" t="inlineStr">
        <is>
          <t>Declined</t>
        </is>
      </c>
      <c r="E10402" s="8" t="inlineStr">
        <is>
          <t>Thaddeus Chattopadhyay</t>
        </is>
      </c>
      <c r="F10402" s="11" t="n">
        <v>1983</v>
      </c>
      <c r="G10402" s="8" t="inlineStr">
        <is>
          <t>Aston Martin</t>
        </is>
      </c>
      <c r="H10402" s="8" t="inlineStr">
        <is>
          <t>DB5</t>
        </is>
      </c>
      <c r="I10402" s="8" t="inlineStr">
        <is>
          <t>8TPJFKU35WD184M92</t>
        </is>
      </c>
      <c r="J10402" s="8" t="inlineStr">
        <is>
          <t>07 - Post-War Classic (1946-1972)</t>
        </is>
      </c>
      <c r="K10402" s="12" t="n">
        <v>750000</v>
      </c>
      <c r="L10402" s="8" t="inlineStr">
        <is>
          <t>Massachusetts</t>
        </is>
      </c>
      <c r="M10402" s="13" t="n">
        <v>7606.13</v>
      </c>
      <c r="N10402" s="13" t="n"/>
      <c r="O10402" s="8" t="inlineStr">
        <is>
          <t>3 + at-fault claims - 5 yrs</t>
        </is>
      </c>
    </row>
    <row r="10403">
      <c r="A10403" s="8" t="inlineStr">
        <is>
          <t>a227f4d4-3e23-5fb2-8916-7654875216fc</t>
        </is>
      </c>
      <c r="B10403" s="9" t="inlineStr">
        <is>
          <t>2026-07</t>
        </is>
      </c>
      <c r="C10403" s="10" t="n"/>
      <c r="D10403" s="9" t="inlineStr">
        <is>
          <t>Declined</t>
        </is>
      </c>
      <c r="E10403" s="8" t="inlineStr">
        <is>
          <t>Ingrid Rourke</t>
        </is>
      </c>
      <c r="F10403" s="11" t="n">
        <v>1956</v>
      </c>
      <c r="G10403" s="8" t="inlineStr">
        <is>
          <t>Bentley</t>
        </is>
      </c>
      <c r="H10403" s="8" t="inlineStr">
        <is>
          <t>Continental GT</t>
        </is>
      </c>
      <c r="I10403" s="8" t="inlineStr">
        <is>
          <t>JSPSNAZ443B6LF8DH</t>
        </is>
      </c>
      <c r="J10403" s="8" t="inlineStr">
        <is>
          <t>02 - Sports / GT</t>
        </is>
      </c>
      <c r="K10403" s="12" t="n">
        <v>300000</v>
      </c>
      <c r="L10403" s="8" t="inlineStr">
        <is>
          <t>North Dakota</t>
        </is>
      </c>
      <c r="M10403" s="13" t="n">
        <v>4330.19</v>
      </c>
      <c r="N10403" s="13" t="n"/>
      <c r="O10403" s="8" t="inlineStr">
        <is>
          <t>3 + at-fault claims - 5 yrs</t>
        </is>
      </c>
    </row>
    <row r="10404">
      <c r="A10404" s="8" t="inlineStr">
        <is>
          <t>a22f6a95-df81-5949-8d21-fb15a8f5c48f</t>
        </is>
      </c>
      <c r="B10404" s="9" t="inlineStr">
        <is>
          <t>2026-07</t>
        </is>
      </c>
      <c r="C10404" s="10" t="n"/>
      <c r="D10404" s="9" t="inlineStr">
        <is>
          <t>Referred</t>
        </is>
      </c>
      <c r="E10404" s="8" t="inlineStr">
        <is>
          <t>Ottilie Bellandi</t>
        </is>
      </c>
      <c r="F10404" s="11" t="n">
        <v>1989</v>
      </c>
      <c r="G10404" s="8" t="inlineStr">
        <is>
          <t>Mercedes-Benz</t>
        </is>
      </c>
      <c r="H10404" s="8" t="inlineStr">
        <is>
          <t>AMG GT</t>
        </is>
      </c>
      <c r="I10404" s="8" t="inlineStr">
        <is>
          <t>UEN6EBBXCFEZ0LJU1</t>
        </is>
      </c>
      <c r="J10404" s="8" t="inlineStr">
        <is>
          <t>02 - Sports / GT</t>
        </is>
      </c>
      <c r="K10404" s="12" t="n">
        <v>860000</v>
      </c>
      <c r="L10404" s="8" t="inlineStr">
        <is>
          <t>Pennsylvania</t>
        </is>
      </c>
      <c r="M10404" s="13" t="n">
        <v>10547.17</v>
      </c>
      <c r="N10404" s="13" t="n"/>
      <c r="O10404" s="8" t="inlineStr">
        <is>
          <t>2 at-fault claims - 5 yrs</t>
        </is>
      </c>
    </row>
    <row r="10405">
      <c r="A10405" s="8" t="inlineStr">
        <is>
          <t>a2b4f0bc-ce4f-51c5-b9d5-68a82137a7a1</t>
        </is>
      </c>
      <c r="B10405" s="9" t="inlineStr">
        <is>
          <t>2026-07</t>
        </is>
      </c>
      <c r="C10405" s="10" t="n"/>
      <c r="D10405" s="9" t="inlineStr">
        <is>
          <t>Declined</t>
        </is>
      </c>
      <c r="E10405" s="8" t="inlineStr">
        <is>
          <t>Callum Pennington</t>
        </is>
      </c>
      <c r="F10405" s="11" t="n">
        <v>2010</v>
      </c>
      <c r="G10405" s="8" t="inlineStr">
        <is>
          <t>Maserati</t>
        </is>
      </c>
      <c r="H10405" s="8" t="inlineStr">
        <is>
          <t>GranTurismo</t>
        </is>
      </c>
      <c r="I10405" s="8" t="inlineStr">
        <is>
          <t>PV1UHMUY4H3BXVUV6</t>
        </is>
      </c>
      <c r="J10405" s="8" t="inlineStr">
        <is>
          <t>02 - Sports / GT</t>
        </is>
      </c>
      <c r="K10405" s="12" t="n">
        <v>925000</v>
      </c>
      <c r="L10405" s="8" t="inlineStr">
        <is>
          <t>Connecticut</t>
        </is>
      </c>
      <c r="M10405" s="13" t="n">
        <v>12705.66</v>
      </c>
      <c r="N10405" s="13" t="n"/>
      <c r="O10405" s="8" t="inlineStr">
        <is>
          <t>3 + at-fault claims - 5 yrs</t>
        </is>
      </c>
    </row>
    <row r="10406">
      <c r="A10406" s="8" t="inlineStr">
        <is>
          <t>a2c940e2-4fa8-5385-85e1-ba3ccfb89ed9</t>
        </is>
      </c>
      <c r="B10406" s="9" t="inlineStr">
        <is>
          <t>2026-07</t>
        </is>
      </c>
      <c r="C10406" s="10" t="n"/>
      <c r="D10406" s="9" t="inlineStr">
        <is>
          <t>Referred</t>
        </is>
      </c>
      <c r="E10406" s="8" t="inlineStr">
        <is>
          <t>Leopold Chattopadhyay</t>
        </is>
      </c>
      <c r="F10406" s="11" t="n">
        <v>2002</v>
      </c>
      <c r="G10406" s="8" t="inlineStr">
        <is>
          <t>Aston Martin</t>
        </is>
      </c>
      <c r="H10406" s="8" t="inlineStr">
        <is>
          <t>DB12</t>
        </is>
      </c>
      <c r="I10406" s="8" t="inlineStr">
        <is>
          <t>GDM0FSE12U4MZSBE8</t>
        </is>
      </c>
      <c r="J10406" s="8" t="inlineStr">
        <is>
          <t>02 - Sports / GT</t>
        </is>
      </c>
      <c r="K10406" s="12" t="n">
        <v>820000</v>
      </c>
      <c r="L10406" s="8" t="inlineStr">
        <is>
          <t>Mississippi</t>
        </is>
      </c>
      <c r="M10406" s="13" t="n">
        <v>11967.36</v>
      </c>
      <c r="N10406" s="13" t="n"/>
      <c r="O10406" s="8" t="inlineStr">
        <is>
          <t>1 at-fault claim over $100k</t>
        </is>
      </c>
    </row>
    <row r="10407">
      <c r="A10407" s="8" t="inlineStr">
        <is>
          <t>a3b297fb-3773-5dd8-8f19-6fdd1ee61d6e</t>
        </is>
      </c>
      <c r="B10407" s="9" t="inlineStr">
        <is>
          <t>2026-07</t>
        </is>
      </c>
      <c r="C10407" s="10" t="n"/>
      <c r="D10407" s="9" t="inlineStr">
        <is>
          <t>Declined</t>
        </is>
      </c>
      <c r="E10407" s="8" t="inlineStr">
        <is>
          <t>Lorenzo Bellandi</t>
        </is>
      </c>
      <c r="F10407" s="11" t="n">
        <v>1955</v>
      </c>
      <c r="G10407" s="8" t="inlineStr">
        <is>
          <t>Mercedes-Benz</t>
        </is>
      </c>
      <c r="H10407" s="8" t="inlineStr">
        <is>
          <t>AMG GT</t>
        </is>
      </c>
      <c r="I10407" s="8" t="inlineStr">
        <is>
          <t>6KNKTSMCR0WJPWKR8</t>
        </is>
      </c>
      <c r="J10407" s="8" t="inlineStr">
        <is>
          <t>02 - Sports / GT</t>
        </is>
      </c>
      <c r="K10407" s="12" t="n">
        <v>315000</v>
      </c>
      <c r="L10407" s="8" t="inlineStr">
        <is>
          <t>Illinois</t>
        </is>
      </c>
      <c r="M10407" s="13" t="n">
        <v>6062.26</v>
      </c>
      <c r="N10407" s="13" t="n"/>
      <c r="O10407" s="8" t="inlineStr">
        <is>
          <t>3 + at-fault claims - 5 yrs</t>
        </is>
      </c>
    </row>
    <row r="10408">
      <c r="A10408" s="8" t="inlineStr">
        <is>
          <t>a66c8de9-b89d-5cca-b40c-bae1edb30575</t>
        </is>
      </c>
      <c r="B10408" s="9" t="inlineStr">
        <is>
          <t>2026-07</t>
        </is>
      </c>
      <c r="C10408" s="10" t="n"/>
      <c r="D10408" s="9" t="inlineStr">
        <is>
          <t>Referred</t>
        </is>
      </c>
      <c r="E10408" s="8" t="inlineStr">
        <is>
          <t>Mireille Fairweather</t>
        </is>
      </c>
      <c r="F10408" s="11" t="n">
        <v>1996</v>
      </c>
      <c r="G10408" s="8" t="inlineStr">
        <is>
          <t>McLaren</t>
        </is>
      </c>
      <c r="H10408" s="8" t="inlineStr">
        <is>
          <t>750S</t>
        </is>
      </c>
      <c r="I10408" s="8" t="inlineStr">
        <is>
          <t>XCYAFUN3U7HV4J60W</t>
        </is>
      </c>
      <c r="J10408" s="8" t="inlineStr">
        <is>
          <t>03 - Supercar</t>
        </is>
      </c>
      <c r="K10408" s="12" t="n">
        <v>1250000</v>
      </c>
      <c r="L10408" s="8" t="inlineStr">
        <is>
          <t>Ohio</t>
        </is>
      </c>
      <c r="M10408" s="13" t="n">
        <v>26226.42</v>
      </c>
      <c r="N10408" s="13" t="n"/>
      <c r="O10408" s="8" t="inlineStr">
        <is>
          <t>2 at-fault claims - 5 yrs</t>
        </is>
      </c>
    </row>
    <row r="10409">
      <c r="A10409" s="8" t="inlineStr">
        <is>
          <t>a6af61c2-01dd-51b5-81f1-d2afd6dc6848</t>
        </is>
      </c>
      <c r="B10409" s="9" t="inlineStr">
        <is>
          <t>2026-07</t>
        </is>
      </c>
      <c r="C10409" s="10" t="n"/>
      <c r="D10409" s="9" t="inlineStr">
        <is>
          <t>Referred</t>
        </is>
      </c>
      <c r="E10409" s="8" t="inlineStr">
        <is>
          <t>Fenwick Fairweather</t>
        </is>
      </c>
      <c r="F10409" s="11" t="n">
        <v>1981</v>
      </c>
      <c r="G10409" s="8" t="inlineStr">
        <is>
          <t>Ferrari</t>
        </is>
      </c>
      <c r="H10409" s="8" t="inlineStr">
        <is>
          <t>296 GTB</t>
        </is>
      </c>
      <c r="I10409" s="8" t="inlineStr">
        <is>
          <t>7V5HKRC98ZHVG981B</t>
        </is>
      </c>
      <c r="J10409" s="8" t="inlineStr">
        <is>
          <t>03 - Supercar</t>
        </is>
      </c>
      <c r="K10409" s="12" t="n">
        <v>715000</v>
      </c>
      <c r="L10409" s="8" t="inlineStr">
        <is>
          <t>Delaware</t>
        </is>
      </c>
      <c r="M10409" s="13" t="n">
        <v>16020.05</v>
      </c>
      <c r="N10409" s="13" t="n"/>
      <c r="O10409" s="8" t="inlineStr">
        <is>
          <t>1 theft / total loss claim</t>
        </is>
      </c>
    </row>
    <row r="10410">
      <c r="A10410" s="8" t="inlineStr">
        <is>
          <t>a7ff25ff-786e-5803-83a2-b44a7cf30439</t>
        </is>
      </c>
      <c r="B10410" s="9" t="inlineStr">
        <is>
          <t>2026-07</t>
        </is>
      </c>
      <c r="C10410" s="10" t="n"/>
      <c r="D10410" s="9" t="inlineStr">
        <is>
          <t>Declined</t>
        </is>
      </c>
      <c r="E10410" s="8" t="inlineStr">
        <is>
          <t>Fenwick Underwood</t>
        </is>
      </c>
      <c r="F10410" s="11" t="n">
        <v>2004</v>
      </c>
      <c r="G10410" s="8" t="inlineStr">
        <is>
          <t>Ferrari</t>
        </is>
      </c>
      <c r="H10410" s="8" t="inlineStr">
        <is>
          <t>296 GTB</t>
        </is>
      </c>
      <c r="I10410" s="8" t="inlineStr">
        <is>
          <t>WBFTY6S7Y366P4E02</t>
        </is>
      </c>
      <c r="J10410" s="8" t="inlineStr">
        <is>
          <t>03 - Supercar</t>
        </is>
      </c>
      <c r="K10410" s="12" t="n">
        <v>870000</v>
      </c>
      <c r="L10410" s="8" t="inlineStr">
        <is>
          <t>Idaho</t>
        </is>
      </c>
      <c r="M10410" s="13" t="n">
        <v>15438.4</v>
      </c>
      <c r="N10410" s="13" t="n"/>
      <c r="O10410" s="8" t="inlineStr">
        <is>
          <t>3 + at-fault claims - 5 yrs</t>
        </is>
      </c>
    </row>
    <row r="10411">
      <c r="A10411" s="8" t="inlineStr">
        <is>
          <t>a87be363-7532-524f-adbf-de65b8f0514d</t>
        </is>
      </c>
      <c r="B10411" s="9" t="inlineStr">
        <is>
          <t>2026-07</t>
        </is>
      </c>
      <c r="C10411" s="10" t="n"/>
      <c r="D10411" s="9" t="inlineStr">
        <is>
          <t>Declined</t>
        </is>
      </c>
      <c r="E10411" s="8" t="inlineStr">
        <is>
          <t>Noor Castellanos</t>
        </is>
      </c>
      <c r="F10411" s="11" t="n">
        <v>1963</v>
      </c>
      <c r="G10411" s="8" t="inlineStr">
        <is>
          <t>Mercedes-Benz</t>
        </is>
      </c>
      <c r="H10411" s="8" t="inlineStr">
        <is>
          <t>280SL Pagoda</t>
        </is>
      </c>
      <c r="I10411" s="8" t="inlineStr">
        <is>
          <t>KFG65H61HNYEJHCK1</t>
        </is>
      </c>
      <c r="J10411" s="8" t="inlineStr">
        <is>
          <t>07 - Post-War Classic (1946-1972)</t>
        </is>
      </c>
      <c r="K10411" s="12" t="n">
        <v>1950000</v>
      </c>
      <c r="L10411" s="8" t="inlineStr">
        <is>
          <t>Oklahoma</t>
        </is>
      </c>
      <c r="M10411" s="13" t="n">
        <v>17616.23</v>
      </c>
      <c r="N10411" s="13" t="n"/>
      <c r="O10411" s="8" t="inlineStr">
        <is>
          <t>3 + at-fault claims - 5 yrs</t>
        </is>
      </c>
    </row>
    <row r="10412">
      <c r="A10412" s="8" t="inlineStr">
        <is>
          <t>a9be59b2-2a2e-5356-bdb5-932c1670bb3c</t>
        </is>
      </c>
      <c r="B10412" s="9" t="inlineStr">
        <is>
          <t>2026-07</t>
        </is>
      </c>
      <c r="C10412" s="10" t="n"/>
      <c r="D10412" s="9" t="inlineStr">
        <is>
          <t>Referred</t>
        </is>
      </c>
      <c r="E10412" s="8" t="inlineStr">
        <is>
          <t>Mireille Blackwood</t>
        </is>
      </c>
      <c r="F10412" s="11" t="n">
        <v>1965</v>
      </c>
      <c r="G10412" s="8" t="inlineStr">
        <is>
          <t>Ferrari</t>
        </is>
      </c>
      <c r="H10412" s="8" t="inlineStr">
        <is>
          <t>SF90 Stradale</t>
        </is>
      </c>
      <c r="I10412" s="8" t="inlineStr">
        <is>
          <t>P1DMWT3FT0MEDW6BR</t>
        </is>
      </c>
      <c r="J10412" s="8" t="inlineStr">
        <is>
          <t>03 - Supercar</t>
        </is>
      </c>
      <c r="K10412" s="12" t="n">
        <v>355000</v>
      </c>
      <c r="L10412" s="8" t="inlineStr">
        <is>
          <t>Washington</t>
        </is>
      </c>
      <c r="M10412" s="13" t="n">
        <v>7394.72</v>
      </c>
      <c r="N10412" s="13" t="n"/>
      <c r="O10412" s="8" t="inlineStr">
        <is>
          <t>1 at-fault claim over $100k</t>
        </is>
      </c>
    </row>
    <row r="10413">
      <c r="A10413" s="8" t="inlineStr">
        <is>
          <t>ab0df2d2-4262-57bb-8fb6-4d09c3f0423f</t>
        </is>
      </c>
      <c r="B10413" s="9" t="inlineStr">
        <is>
          <t>2026-07</t>
        </is>
      </c>
      <c r="C10413" s="10" t="n"/>
      <c r="D10413" s="9" t="inlineStr">
        <is>
          <t>Referred</t>
        </is>
      </c>
      <c r="E10413" s="8" t="inlineStr">
        <is>
          <t>Everett Castellanos</t>
        </is>
      </c>
      <c r="F10413" s="11" t="n">
        <v>1972</v>
      </c>
      <c r="G10413" s="8" t="inlineStr">
        <is>
          <t>Bentley</t>
        </is>
      </c>
      <c r="H10413" s="8" t="inlineStr">
        <is>
          <t>Continental GT</t>
        </is>
      </c>
      <c r="I10413" s="8" t="inlineStr">
        <is>
          <t>2GBJ396GNPFEKGRJ5</t>
        </is>
      </c>
      <c r="J10413" s="8" t="inlineStr">
        <is>
          <t>02 - Sports / GT</t>
        </is>
      </c>
      <c r="K10413" s="12" t="n">
        <v>500000</v>
      </c>
      <c r="L10413" s="8" t="inlineStr">
        <is>
          <t>South Dakota</t>
        </is>
      </c>
      <c r="M10413" s="13" t="n">
        <v>6806.6</v>
      </c>
      <c r="N10413" s="13" t="n"/>
      <c r="O10413" s="8" t="inlineStr">
        <is>
          <t>1 at-fault claim over $100k</t>
        </is>
      </c>
    </row>
    <row r="10414">
      <c r="A10414" s="8" t="inlineStr">
        <is>
          <t>abaff835-b7e9-51fb-aa00-e1dd3e1f2dbd</t>
        </is>
      </c>
      <c r="B10414" s="9" t="inlineStr">
        <is>
          <t>2026-07</t>
        </is>
      </c>
      <c r="C10414" s="10" t="n"/>
      <c r="D10414" s="9" t="inlineStr">
        <is>
          <t>Declined</t>
        </is>
      </c>
      <c r="E10414" s="8" t="inlineStr">
        <is>
          <t>Ramona Harrington</t>
        </is>
      </c>
      <c r="F10414" s="11" t="n">
        <v>1982</v>
      </c>
      <c r="G10414" s="8" t="inlineStr">
        <is>
          <t>Bentley</t>
        </is>
      </c>
      <c r="H10414" s="8" t="inlineStr">
        <is>
          <t>Continental GT</t>
        </is>
      </c>
      <c r="I10414" s="8" t="inlineStr">
        <is>
          <t>F4SLSR2LXVRR10Z64</t>
        </is>
      </c>
      <c r="J10414" s="8" t="inlineStr">
        <is>
          <t>02 - Sports / GT</t>
        </is>
      </c>
      <c r="K10414" s="12" t="n">
        <v>185000</v>
      </c>
      <c r="L10414" s="8" t="inlineStr">
        <is>
          <t>New Hampshire</t>
        </is>
      </c>
      <c r="M10414" s="13" t="n">
        <v>3339.77</v>
      </c>
      <c r="N10414" s="13" t="n"/>
      <c r="O10414" s="8" t="inlineStr">
        <is>
          <t>3 + at-fault claims - 5 yrs</t>
        </is>
      </c>
    </row>
    <row r="10415">
      <c r="A10415" s="8" t="inlineStr">
        <is>
          <t>ad856804-3248-532b-a4eb-3df5cad7e480</t>
        </is>
      </c>
      <c r="B10415" s="9" t="inlineStr">
        <is>
          <t>2026-07</t>
        </is>
      </c>
      <c r="C10415" s="10" t="n"/>
      <c r="D10415" s="9" t="inlineStr">
        <is>
          <t>Referred</t>
        </is>
      </c>
      <c r="E10415" s="8" t="inlineStr">
        <is>
          <t>Cassius Merriweather</t>
        </is>
      </c>
      <c r="F10415" s="11" t="n">
        <v>1984</v>
      </c>
      <c r="G10415" s="8" t="inlineStr">
        <is>
          <t>Lamborghini</t>
        </is>
      </c>
      <c r="H10415" s="8" t="inlineStr">
        <is>
          <t>Huracan EVO</t>
        </is>
      </c>
      <c r="I10415" s="8" t="inlineStr">
        <is>
          <t>X695MXVEMVXP3W4US</t>
        </is>
      </c>
      <c r="J10415" s="8" t="inlineStr">
        <is>
          <t>03 - Supercar</t>
        </is>
      </c>
      <c r="K10415" s="12" t="n">
        <v>560000</v>
      </c>
      <c r="L10415" s="8" t="inlineStr">
        <is>
          <t>Montana</t>
        </is>
      </c>
      <c r="M10415" s="13" t="n">
        <v>9335.09</v>
      </c>
      <c r="N10415" s="13" t="n"/>
      <c r="O10415" s="8" t="inlineStr">
        <is>
          <t>2 at-fault claims - 5 yrs</t>
        </is>
      </c>
    </row>
    <row r="10416">
      <c r="A10416" s="8" t="inlineStr">
        <is>
          <t>af299f2d-7b3c-5415-ba27-5399c98e7102</t>
        </is>
      </c>
      <c r="B10416" s="9" t="inlineStr">
        <is>
          <t>2026-07</t>
        </is>
      </c>
      <c r="C10416" s="10" t="n"/>
      <c r="D10416" s="9" t="inlineStr">
        <is>
          <t>Declined</t>
        </is>
      </c>
      <c r="E10416" s="8" t="inlineStr">
        <is>
          <t>Wilhelmina Vandermeer</t>
        </is>
      </c>
      <c r="F10416" s="11" t="n">
        <v>1972</v>
      </c>
      <c r="G10416" s="8" t="inlineStr">
        <is>
          <t>Maserati</t>
        </is>
      </c>
      <c r="H10416" s="8" t="inlineStr">
        <is>
          <t>GranTurismo</t>
        </is>
      </c>
      <c r="I10416" s="8" t="inlineStr">
        <is>
          <t>NUFVAZ5R0XEMM0X3P</t>
        </is>
      </c>
      <c r="J10416" s="8" t="inlineStr">
        <is>
          <t>02 - Sports / GT</t>
        </is>
      </c>
      <c r="K10416" s="12" t="n">
        <v>540000</v>
      </c>
      <c r="L10416" s="8" t="inlineStr">
        <is>
          <t>Oregon</t>
        </is>
      </c>
      <c r="M10416" s="13" t="n">
        <v>7483.58</v>
      </c>
      <c r="N10416" s="13" t="n"/>
      <c r="O10416" s="8" t="inlineStr">
        <is>
          <t>3 + at-fault claims - 5 yrs</t>
        </is>
      </c>
    </row>
    <row r="10417">
      <c r="A10417" s="8" t="inlineStr">
        <is>
          <t>b004384d-7fac-553f-9164-18230875ba12</t>
        </is>
      </c>
      <c r="B10417" s="9" t="inlineStr">
        <is>
          <t>2026-07</t>
        </is>
      </c>
      <c r="C10417" s="10" t="n"/>
      <c r="D10417" s="9" t="inlineStr">
        <is>
          <t>Declined</t>
        </is>
      </c>
      <c r="E10417" s="8" t="inlineStr">
        <is>
          <t>Ramona Kingsford</t>
        </is>
      </c>
      <c r="F10417" s="11" t="n">
        <v>1965</v>
      </c>
      <c r="G10417" s="8" t="inlineStr">
        <is>
          <t>Bentley</t>
        </is>
      </c>
      <c r="H10417" s="8" t="inlineStr">
        <is>
          <t>Continental GT</t>
        </is>
      </c>
      <c r="I10417" s="8" t="inlineStr">
        <is>
          <t>PXXYH5164R1VKGFKT</t>
        </is>
      </c>
      <c r="J10417" s="8" t="inlineStr">
        <is>
          <t>02 - Sports / GT</t>
        </is>
      </c>
      <c r="K10417" s="12" t="n">
        <v>1075000</v>
      </c>
      <c r="L10417" s="8" t="inlineStr">
        <is>
          <t>Ohio</t>
        </is>
      </c>
      <c r="M10417" s="13" t="n">
        <v>15506.37</v>
      </c>
      <c r="N10417" s="13" t="n"/>
      <c r="O10417" s="8" t="inlineStr">
        <is>
          <t>3 + at-fault claims - 5 yrs</t>
        </is>
      </c>
    </row>
    <row r="10418">
      <c r="A10418" s="8" t="inlineStr">
        <is>
          <t>b04f87b7-b3da-56ef-b101-b0bfbdbc07fa</t>
        </is>
      </c>
      <c r="B10418" s="9" t="inlineStr">
        <is>
          <t>2026-07</t>
        </is>
      </c>
      <c r="C10418" s="10" t="n"/>
      <c r="D10418" s="9" t="inlineStr">
        <is>
          <t>Declined</t>
        </is>
      </c>
      <c r="E10418" s="8" t="inlineStr">
        <is>
          <t>Desmond Nakashima</t>
        </is>
      </c>
      <c r="F10418" s="11" t="n">
        <v>1959</v>
      </c>
      <c r="G10418" s="8" t="inlineStr">
        <is>
          <t>Lamborghini</t>
        </is>
      </c>
      <c r="H10418" s="8" t="inlineStr">
        <is>
          <t>Huracan EVO</t>
        </is>
      </c>
      <c r="I10418" s="8" t="inlineStr">
        <is>
          <t>W48UHM10ZGM64TC2G</t>
        </is>
      </c>
      <c r="J10418" s="8" t="inlineStr">
        <is>
          <t>03 - Supercar</t>
        </is>
      </c>
      <c r="K10418" s="12" t="n">
        <v>645000</v>
      </c>
      <c r="L10418" s="8" t="inlineStr">
        <is>
          <t>Arkansas</t>
        </is>
      </c>
      <c r="M10418" s="13" t="n">
        <v>15954.62</v>
      </c>
      <c r="N10418" s="13" t="n"/>
      <c r="O10418" s="8" t="inlineStr">
        <is>
          <t>3 + at-fault claims - 5 yrs</t>
        </is>
      </c>
    </row>
    <row r="10419">
      <c r="A10419" s="8" t="inlineStr">
        <is>
          <t>b43ccf7a-573d-5658-8e73-24bef6a3ced5</t>
        </is>
      </c>
      <c r="B10419" s="9" t="inlineStr">
        <is>
          <t>2026-07</t>
        </is>
      </c>
      <c r="C10419" s="10" t="n"/>
      <c r="D10419" s="9" t="inlineStr">
        <is>
          <t>Declined</t>
        </is>
      </c>
      <c r="E10419" s="8" t="inlineStr">
        <is>
          <t>Callum Castellanos</t>
        </is>
      </c>
      <c r="F10419" s="11" t="n">
        <v>2013</v>
      </c>
      <c r="G10419" s="8" t="inlineStr">
        <is>
          <t>McLaren</t>
        </is>
      </c>
      <c r="H10419" s="8" t="inlineStr">
        <is>
          <t>750S</t>
        </is>
      </c>
      <c r="I10419" s="8" t="inlineStr">
        <is>
          <t>8E29V5PAD7UZKE2GE</t>
        </is>
      </c>
      <c r="J10419" s="8" t="inlineStr">
        <is>
          <t>03 - Supercar</t>
        </is>
      </c>
      <c r="K10419" s="12" t="n">
        <v>1155000</v>
      </c>
      <c r="L10419" s="8" t="inlineStr">
        <is>
          <t>Michigan</t>
        </is>
      </c>
      <c r="M10419" s="13" t="n">
        <v>27022.64</v>
      </c>
      <c r="N10419" s="13" t="n"/>
      <c r="O10419" s="8" t="inlineStr">
        <is>
          <t>3 + at-fault claims - 5 yrs</t>
        </is>
      </c>
    </row>
    <row r="10420">
      <c r="A10420" s="8" t="inlineStr">
        <is>
          <t>b4928355-5a94-5238-94f4-8652639a9763</t>
        </is>
      </c>
      <c r="B10420" s="9" t="inlineStr">
        <is>
          <t>2026-07</t>
        </is>
      </c>
      <c r="C10420" s="10" t="n"/>
      <c r="D10420" s="9" t="inlineStr">
        <is>
          <t>Declined</t>
        </is>
      </c>
      <c r="E10420" s="8" t="inlineStr">
        <is>
          <t>Emiliano Montoya</t>
        </is>
      </c>
      <c r="F10420" s="11" t="n">
        <v>1968</v>
      </c>
      <c r="G10420" s="8" t="inlineStr">
        <is>
          <t>Porsche</t>
        </is>
      </c>
      <c r="H10420" s="8" t="inlineStr">
        <is>
          <t>911 Turbo S</t>
        </is>
      </c>
      <c r="I10420" s="8" t="inlineStr">
        <is>
          <t>7BRSA38W1CDXCSCRH</t>
        </is>
      </c>
      <c r="J10420" s="8" t="inlineStr">
        <is>
          <t>02 - Sports / GT</t>
        </is>
      </c>
      <c r="K10420" s="12" t="n">
        <v>360000</v>
      </c>
      <c r="L10420" s="8" t="inlineStr">
        <is>
          <t>Illinois</t>
        </is>
      </c>
      <c r="M10420" s="13" t="n">
        <v>6928.3</v>
      </c>
      <c r="N10420" s="13" t="n"/>
      <c r="O10420" s="8" t="inlineStr">
        <is>
          <t>3 + at-fault claims - 5 yrs</t>
        </is>
      </c>
    </row>
    <row r="10421">
      <c r="A10421" s="8" t="inlineStr">
        <is>
          <t>b4ded229-0c3c-5dc1-a105-f349025de742</t>
        </is>
      </c>
      <c r="B10421" s="9" t="inlineStr">
        <is>
          <t>2026-07</t>
        </is>
      </c>
      <c r="C10421" s="10" t="n"/>
      <c r="D10421" s="9" t="inlineStr">
        <is>
          <t>Referred</t>
        </is>
      </c>
      <c r="E10421" s="8" t="inlineStr">
        <is>
          <t>Callum Underwood</t>
        </is>
      </c>
      <c r="F10421" s="11" t="n">
        <v>1967</v>
      </c>
      <c r="G10421" s="8" t="inlineStr">
        <is>
          <t>Porsche</t>
        </is>
      </c>
      <c r="H10421" s="8" t="inlineStr">
        <is>
          <t>911 Turbo S</t>
        </is>
      </c>
      <c r="I10421" s="8" t="inlineStr">
        <is>
          <t>8N304HCESBPCR9NB7</t>
        </is>
      </c>
      <c r="J10421" s="8" t="inlineStr">
        <is>
          <t>02 - Sports / GT</t>
        </is>
      </c>
      <c r="K10421" s="12" t="n">
        <v>495000</v>
      </c>
      <c r="L10421" s="8" t="inlineStr">
        <is>
          <t>Arkansas</t>
        </is>
      </c>
      <c r="M10421" s="13" t="n">
        <v>9666.51</v>
      </c>
      <c r="N10421" s="13" t="n"/>
      <c r="O10421" s="8" t="inlineStr">
        <is>
          <t>1 theft / total loss claim</t>
        </is>
      </c>
    </row>
    <row r="10422">
      <c r="A10422" s="8" t="inlineStr">
        <is>
          <t>b6665b46-c195-5421-a193-d284fa4d5a87</t>
        </is>
      </c>
      <c r="B10422" s="9" t="inlineStr">
        <is>
          <t>2026-07</t>
        </is>
      </c>
      <c r="C10422" s="10" t="n"/>
      <c r="D10422" s="9" t="inlineStr">
        <is>
          <t>Declined</t>
        </is>
      </c>
      <c r="E10422" s="8" t="inlineStr">
        <is>
          <t>Delphine Merriweather</t>
        </is>
      </c>
      <c r="F10422" s="11" t="n">
        <v>1974</v>
      </c>
      <c r="G10422" s="8" t="inlineStr">
        <is>
          <t>Bentley</t>
        </is>
      </c>
      <c r="H10422" s="8" t="inlineStr">
        <is>
          <t>Continental GT</t>
        </is>
      </c>
      <c r="I10422" s="8" t="inlineStr">
        <is>
          <t>3LTF0HVE09LPUVTVF</t>
        </is>
      </c>
      <c r="J10422" s="8" t="inlineStr">
        <is>
          <t>02 - Sports / GT</t>
        </is>
      </c>
      <c r="K10422" s="12" t="n">
        <v>510000</v>
      </c>
      <c r="L10422" s="8" t="inlineStr">
        <is>
          <t>Kentucky</t>
        </is>
      </c>
      <c r="M10422" s="13" t="n">
        <v>8381.32</v>
      </c>
      <c r="N10422" s="13" t="n"/>
      <c r="O10422" s="8" t="inlineStr">
        <is>
          <t>3 + at-fault claims - 5 yrs</t>
        </is>
      </c>
    </row>
    <row r="10423">
      <c r="A10423" s="8" t="inlineStr">
        <is>
          <t>b6c8fd63-221b-5cf0-b285-d02595798543</t>
        </is>
      </c>
      <c r="B10423" s="9" t="inlineStr">
        <is>
          <t>2026-07</t>
        </is>
      </c>
      <c r="C10423" s="10" t="n"/>
      <c r="D10423" s="9" t="inlineStr">
        <is>
          <t>Referred</t>
        </is>
      </c>
      <c r="E10423" s="8" t="inlineStr">
        <is>
          <t>Priya Harrington</t>
        </is>
      </c>
      <c r="F10423" s="11" t="n">
        <v>1990</v>
      </c>
      <c r="G10423" s="8" t="inlineStr">
        <is>
          <t>Lamborghini</t>
        </is>
      </c>
      <c r="H10423" s="8" t="inlineStr">
        <is>
          <t>Huracan EVO</t>
        </is>
      </c>
      <c r="I10423" s="8" t="inlineStr">
        <is>
          <t>69010GNW9GHCCRSV6</t>
        </is>
      </c>
      <c r="J10423" s="8" t="inlineStr">
        <is>
          <t>03 - Supercar</t>
        </is>
      </c>
      <c r="K10423" s="12" t="n">
        <v>1285000</v>
      </c>
      <c r="L10423" s="8" t="inlineStr">
        <is>
          <t>Massachusetts</t>
        </is>
      </c>
      <c r="M10423" s="13" t="n">
        <v>24245.28</v>
      </c>
      <c r="N10423" s="13" t="n"/>
      <c r="O10423" s="8" t="inlineStr">
        <is>
          <t>1 theft / total loss claim</t>
        </is>
      </c>
    </row>
    <row r="10424">
      <c r="A10424" s="8" t="inlineStr">
        <is>
          <t>b720bf91-c2c2-5871-b393-6746c2828f77</t>
        </is>
      </c>
      <c r="B10424" s="9" t="inlineStr">
        <is>
          <t>2026-07</t>
        </is>
      </c>
      <c r="C10424" s="10" t="n"/>
      <c r="D10424" s="9" t="inlineStr">
        <is>
          <t>Declined</t>
        </is>
      </c>
      <c r="E10424" s="8" t="inlineStr">
        <is>
          <t>Priya Castellanos</t>
        </is>
      </c>
      <c r="F10424" s="11" t="n">
        <v>2007</v>
      </c>
      <c r="G10424" s="8" t="inlineStr">
        <is>
          <t>BMW</t>
        </is>
      </c>
      <c r="H10424" s="8" t="inlineStr">
        <is>
          <t>M8 Competition</t>
        </is>
      </c>
      <c r="I10424" s="8" t="inlineStr">
        <is>
          <t>50FS82M4H3B5E9DAS</t>
        </is>
      </c>
      <c r="J10424" s="8" t="inlineStr">
        <is>
          <t>02 - Sports / GT</t>
        </is>
      </c>
      <c r="K10424" s="12" t="n">
        <v>290000</v>
      </c>
      <c r="L10424" s="8" t="inlineStr">
        <is>
          <t>Nevada</t>
        </is>
      </c>
      <c r="M10424" s="13" t="n">
        <v>4801.42</v>
      </c>
      <c r="N10424" s="13" t="n"/>
      <c r="O10424" s="8" t="inlineStr">
        <is>
          <t>3 + at-fault claims - 5 yrs</t>
        </is>
      </c>
    </row>
    <row r="10425">
      <c r="A10425" s="8" t="inlineStr">
        <is>
          <t>b7ffdcb8-f2b4-5aee-9c92-c2be47854e81</t>
        </is>
      </c>
      <c r="B10425" s="9" t="inlineStr">
        <is>
          <t>2026-07</t>
        </is>
      </c>
      <c r="C10425" s="10" t="n"/>
      <c r="D10425" s="9" t="inlineStr">
        <is>
          <t>Referred</t>
        </is>
      </c>
      <c r="E10425" s="8" t="inlineStr">
        <is>
          <t>Fenwick Okonkwo</t>
        </is>
      </c>
      <c r="F10425" s="11" t="n">
        <v>2023</v>
      </c>
      <c r="G10425" s="8" t="inlineStr">
        <is>
          <t>Ferrari</t>
        </is>
      </c>
      <c r="H10425" s="8" t="inlineStr">
        <is>
          <t>296 GTB</t>
        </is>
      </c>
      <c r="I10425" s="8" t="inlineStr">
        <is>
          <t>GJ4LF0TDDRDM94WXW</t>
        </is>
      </c>
      <c r="J10425" s="8" t="inlineStr">
        <is>
          <t>03 - Supercar</t>
        </is>
      </c>
      <c r="K10425" s="12" t="n">
        <v>1950000</v>
      </c>
      <c r="L10425" s="8" t="inlineStr">
        <is>
          <t>Minnesota</t>
        </is>
      </c>
      <c r="M10425" s="13" t="n">
        <v>38852.83</v>
      </c>
      <c r="N10425" s="13" t="n"/>
      <c r="O10425" s="8" t="inlineStr">
        <is>
          <t>1 theft / total loss claim</t>
        </is>
      </c>
    </row>
    <row r="10426">
      <c r="A10426" s="8" t="inlineStr">
        <is>
          <t>b8293f92-1b15-5caf-948f-178fd099ddef</t>
        </is>
      </c>
      <c r="B10426" s="9" t="inlineStr">
        <is>
          <t>2026-07</t>
        </is>
      </c>
      <c r="C10426" s="10" t="n"/>
      <c r="D10426" s="9" t="inlineStr">
        <is>
          <t>Declined</t>
        </is>
      </c>
      <c r="E10426" s="8" t="inlineStr">
        <is>
          <t>Desmond Vandermeer</t>
        </is>
      </c>
      <c r="F10426" s="11" t="n">
        <v>1965</v>
      </c>
      <c r="G10426" s="8" t="inlineStr">
        <is>
          <t>Porsche</t>
        </is>
      </c>
      <c r="H10426" s="8" t="inlineStr">
        <is>
          <t>911 Turbo S</t>
        </is>
      </c>
      <c r="I10426" s="8" t="inlineStr">
        <is>
          <t>V0AASW0KM2DYSPUWT</t>
        </is>
      </c>
      <c r="J10426" s="8" t="inlineStr">
        <is>
          <t>02 - Sports / GT</t>
        </is>
      </c>
      <c r="K10426" s="12" t="n">
        <v>695000</v>
      </c>
      <c r="L10426" s="8" t="inlineStr">
        <is>
          <t>Texas</t>
        </is>
      </c>
      <c r="M10426" s="13" t="n">
        <v>9802.120000000001</v>
      </c>
      <c r="N10426" s="13" t="n"/>
      <c r="O10426" s="8" t="inlineStr">
        <is>
          <t>3 + at-fault claims - 5 yrs</t>
        </is>
      </c>
    </row>
    <row r="10427">
      <c r="A10427" s="8" t="inlineStr">
        <is>
          <t>b8d0a007-d2fd-5ae9-90bc-e211bc336972</t>
        </is>
      </c>
      <c r="B10427" s="9" t="inlineStr">
        <is>
          <t>2026-07</t>
        </is>
      </c>
      <c r="C10427" s="10" t="n"/>
      <c r="D10427" s="9" t="inlineStr">
        <is>
          <t>Declined</t>
        </is>
      </c>
      <c r="E10427" s="8" t="inlineStr">
        <is>
          <t>Lorenzo Merriweather</t>
        </is>
      </c>
      <c r="F10427" s="11" t="n">
        <v>2007</v>
      </c>
      <c r="G10427" s="8" t="inlineStr">
        <is>
          <t>BMW</t>
        </is>
      </c>
      <c r="H10427" s="8" t="inlineStr">
        <is>
          <t>M8 Competition</t>
        </is>
      </c>
      <c r="I10427" s="8" t="inlineStr">
        <is>
          <t>PKYS2TF4KS53N2ZE0</t>
        </is>
      </c>
      <c r="J10427" s="8" t="inlineStr">
        <is>
          <t>02 - Sports / GT</t>
        </is>
      </c>
      <c r="K10427" s="12" t="n">
        <v>275000</v>
      </c>
      <c r="L10427" s="8" t="inlineStr">
        <is>
          <t>Oregon</t>
        </is>
      </c>
      <c r="M10427" s="13" t="n">
        <v>4397.41</v>
      </c>
      <c r="N10427" s="13" t="n"/>
      <c r="O10427" s="8" t="inlineStr">
        <is>
          <t>3 + at-fault claims - 5 yrs</t>
        </is>
      </c>
    </row>
    <row r="10428">
      <c r="A10428" s="8" t="inlineStr">
        <is>
          <t>b9dd7e03-072d-5558-a158-4458541d47fc</t>
        </is>
      </c>
      <c r="B10428" s="9" t="inlineStr">
        <is>
          <t>2026-07</t>
        </is>
      </c>
      <c r="C10428" s="10" t="n"/>
      <c r="D10428" s="9" t="inlineStr">
        <is>
          <t>Declined</t>
        </is>
      </c>
      <c r="E10428" s="8" t="inlineStr">
        <is>
          <t>Fitzgerald Castellanos</t>
        </is>
      </c>
      <c r="F10428" s="11" t="n">
        <v>2008</v>
      </c>
      <c r="G10428" s="8" t="inlineStr">
        <is>
          <t>Mercedes-Benz</t>
        </is>
      </c>
      <c r="H10428" s="8" t="inlineStr">
        <is>
          <t>AMG GT</t>
        </is>
      </c>
      <c r="I10428" s="8" t="inlineStr">
        <is>
          <t>Y9TP6P05PAAGCRR9B</t>
        </is>
      </c>
      <c r="J10428" s="8" t="inlineStr">
        <is>
          <t>02 - Sports / GT</t>
        </is>
      </c>
      <c r="K10428" s="12" t="n">
        <v>225000</v>
      </c>
      <c r="L10428" s="8" t="inlineStr">
        <is>
          <t>California</t>
        </is>
      </c>
      <c r="M10428" s="13" t="n">
        <v>5272.64</v>
      </c>
      <c r="N10428" s="13" t="n"/>
      <c r="O10428" s="8" t="inlineStr">
        <is>
          <t>3 + at-fault claims - 5 yrs</t>
        </is>
      </c>
    </row>
    <row r="10429">
      <c r="A10429" s="8" t="inlineStr">
        <is>
          <t>ba6aeb7d-1325-5ca8-890b-fbae862592cb</t>
        </is>
      </c>
      <c r="B10429" s="9" t="inlineStr">
        <is>
          <t>2026-07</t>
        </is>
      </c>
      <c r="C10429" s="10" t="n"/>
      <c r="D10429" s="9" t="inlineStr">
        <is>
          <t>Referred</t>
        </is>
      </c>
      <c r="E10429" s="8" t="inlineStr">
        <is>
          <t>Marisol Bellandi</t>
        </is>
      </c>
      <c r="F10429" s="11" t="n">
        <v>1962</v>
      </c>
      <c r="G10429" s="8" t="inlineStr">
        <is>
          <t>BMW</t>
        </is>
      </c>
      <c r="H10429" s="8" t="inlineStr">
        <is>
          <t>M8 Competition</t>
        </is>
      </c>
      <c r="I10429" s="8" t="inlineStr">
        <is>
          <t>3GXYFUUW8NB3RWKDA</t>
        </is>
      </c>
      <c r="J10429" s="8" t="inlineStr">
        <is>
          <t>02 - Sports / GT</t>
        </is>
      </c>
      <c r="K10429" s="12" t="n">
        <v>110000</v>
      </c>
      <c r="L10429" s="8" t="inlineStr">
        <is>
          <t>Indiana</t>
        </is>
      </c>
      <c r="M10429" s="13" t="n">
        <v>2348.6</v>
      </c>
      <c r="N10429" s="13" t="n"/>
      <c r="O10429" s="8" t="inlineStr">
        <is>
          <t>1 theft / total loss claim</t>
        </is>
      </c>
    </row>
    <row r="10430">
      <c r="A10430" s="8" t="inlineStr">
        <is>
          <t>bb1a851e-6863-53b6-96e4-59caca161920</t>
        </is>
      </c>
      <c r="B10430" s="9" t="inlineStr">
        <is>
          <t>2026-07</t>
        </is>
      </c>
      <c r="C10430" s="10" t="n"/>
      <c r="D10430" s="9" t="inlineStr">
        <is>
          <t>Referred</t>
        </is>
      </c>
      <c r="E10430" s="8" t="inlineStr">
        <is>
          <t>Everett Thistlewood</t>
        </is>
      </c>
      <c r="F10430" s="11" t="n">
        <v>1962</v>
      </c>
      <c r="G10430" s="8" t="inlineStr">
        <is>
          <t>BMW</t>
        </is>
      </c>
      <c r="H10430" s="8" t="inlineStr">
        <is>
          <t>M8 Competition</t>
        </is>
      </c>
      <c r="I10430" s="8" t="inlineStr">
        <is>
          <t>FT4YT8M9LSTS8KCWK</t>
        </is>
      </c>
      <c r="J10430" s="8" t="inlineStr">
        <is>
          <t>02 - Sports / GT</t>
        </is>
      </c>
      <c r="K10430" s="12" t="n">
        <v>745000</v>
      </c>
      <c r="L10430" s="8" t="inlineStr">
        <is>
          <t>Ohio</t>
        </is>
      </c>
      <c r="M10430" s="13" t="n">
        <v>12700.14</v>
      </c>
      <c r="N10430" s="13" t="n"/>
      <c r="O10430" s="8" t="inlineStr">
        <is>
          <t>1 theft / total loss claim</t>
        </is>
      </c>
    </row>
    <row r="10431">
      <c r="A10431" s="8" t="inlineStr">
        <is>
          <t>bb5c5471-a165-54aa-bc3d-a6b901ca2e95</t>
        </is>
      </c>
      <c r="B10431" s="9" t="inlineStr">
        <is>
          <t>2026-07</t>
        </is>
      </c>
      <c r="C10431" s="10" t="n"/>
      <c r="D10431" s="9" t="inlineStr">
        <is>
          <t>Declined</t>
        </is>
      </c>
      <c r="E10431" s="8" t="inlineStr">
        <is>
          <t>Noor Montoya</t>
        </is>
      </c>
      <c r="F10431" s="11" t="n">
        <v>2004</v>
      </c>
      <c r="G10431" s="8" t="inlineStr">
        <is>
          <t>Mercedes-Benz</t>
        </is>
      </c>
      <c r="H10431" s="8" t="inlineStr">
        <is>
          <t>280SL Pagoda</t>
        </is>
      </c>
      <c r="I10431" s="8" t="inlineStr">
        <is>
          <t>K0H7L6XEZ2J9ANCP7</t>
        </is>
      </c>
      <c r="J10431" s="8" t="inlineStr">
        <is>
          <t>07 - Post-War Classic (1946-1972)</t>
        </is>
      </c>
      <c r="K10431" s="12" t="n">
        <v>930000</v>
      </c>
      <c r="L10431" s="8" t="inlineStr">
        <is>
          <t>Arkansas</t>
        </is>
      </c>
      <c r="M10431" s="13" t="n">
        <v>10412.49</v>
      </c>
      <c r="N10431" s="13" t="n"/>
      <c r="O10431" s="8" t="inlineStr">
        <is>
          <t>3 + at-fault claims - 5 yrs</t>
        </is>
      </c>
    </row>
    <row r="10432">
      <c r="A10432" s="8" t="inlineStr">
        <is>
          <t>bba623df-e355-5b78-9e4e-59edadb134c1</t>
        </is>
      </c>
      <c r="B10432" s="9" t="inlineStr">
        <is>
          <t>2026-07</t>
        </is>
      </c>
      <c r="C10432" s="10" t="n"/>
      <c r="D10432" s="9" t="inlineStr">
        <is>
          <t>Referred</t>
        </is>
      </c>
      <c r="E10432" s="8" t="inlineStr">
        <is>
          <t>Desmond Blackwood</t>
        </is>
      </c>
      <c r="F10432" s="11" t="n">
        <v>1977</v>
      </c>
      <c r="G10432" s="8" t="inlineStr">
        <is>
          <t>Aston Martin</t>
        </is>
      </c>
      <c r="H10432" s="8" t="inlineStr">
        <is>
          <t>DB12</t>
        </is>
      </c>
      <c r="I10432" s="8" t="inlineStr">
        <is>
          <t>AM2KGW88XDV84FZA5</t>
        </is>
      </c>
      <c r="J10432" s="8" t="inlineStr">
        <is>
          <t>02 - Sports / GT</t>
        </is>
      </c>
      <c r="K10432" s="12" t="n">
        <v>400000</v>
      </c>
      <c r="L10432" s="8" t="inlineStr">
        <is>
          <t>Maryland</t>
        </is>
      </c>
      <c r="M10432" s="13" t="n">
        <v>5377.36</v>
      </c>
      <c r="N10432" s="13" t="n"/>
      <c r="O10432" s="8" t="inlineStr">
        <is>
          <t>1 at-fault claim over $100k</t>
        </is>
      </c>
    </row>
    <row r="10433">
      <c r="A10433" s="8" t="inlineStr">
        <is>
          <t>bba6b04e-35d9-5c0f-8367-7f45f3555d1e</t>
        </is>
      </c>
      <c r="B10433" s="9" t="inlineStr">
        <is>
          <t>2026-07</t>
        </is>
      </c>
      <c r="C10433" s="10" t="n"/>
      <c r="D10433" s="9" t="inlineStr">
        <is>
          <t>Declined</t>
        </is>
      </c>
      <c r="E10433" s="8" t="inlineStr">
        <is>
          <t>Beatrix Bellandi</t>
        </is>
      </c>
      <c r="F10433" s="11" t="n">
        <v>2012</v>
      </c>
      <c r="G10433" s="8" t="inlineStr">
        <is>
          <t>Aston Martin</t>
        </is>
      </c>
      <c r="H10433" s="8" t="inlineStr">
        <is>
          <t>DB12</t>
        </is>
      </c>
      <c r="I10433" s="8" t="inlineStr">
        <is>
          <t>5NCU7DFL92R79CPXT</t>
        </is>
      </c>
      <c r="J10433" s="8" t="inlineStr">
        <is>
          <t>02 - Sports / GT</t>
        </is>
      </c>
      <c r="K10433" s="12" t="n">
        <v>195000</v>
      </c>
      <c r="L10433" s="8" t="inlineStr">
        <is>
          <t>Illinois</t>
        </is>
      </c>
      <c r="M10433" s="13" t="n">
        <v>4603.47</v>
      </c>
      <c r="N10433" s="13" t="n"/>
      <c r="O10433" s="8" t="inlineStr">
        <is>
          <t>3 + at-fault claims - 5 yrs</t>
        </is>
      </c>
    </row>
    <row r="10434">
      <c r="A10434" s="8" t="inlineStr">
        <is>
          <t>bbf52941-65d6-515c-bc80-0b13b66be729</t>
        </is>
      </c>
      <c r="B10434" s="9" t="inlineStr">
        <is>
          <t>2026-07</t>
        </is>
      </c>
      <c r="C10434" s="10" t="n"/>
      <c r="D10434" s="9" t="inlineStr">
        <is>
          <t>Referred</t>
        </is>
      </c>
      <c r="E10434" s="8" t="inlineStr">
        <is>
          <t>Everett Larsson</t>
        </is>
      </c>
      <c r="F10434" s="11" t="n">
        <v>1983</v>
      </c>
      <c r="G10434" s="8" t="inlineStr">
        <is>
          <t>Ferrari</t>
        </is>
      </c>
      <c r="H10434" s="8" t="inlineStr">
        <is>
          <t>296 GTB</t>
        </is>
      </c>
      <c r="I10434" s="8" t="inlineStr">
        <is>
          <t>EFS726AL14P6X70L2</t>
        </is>
      </c>
      <c r="J10434" s="8" t="inlineStr">
        <is>
          <t>03 - Supercar</t>
        </is>
      </c>
      <c r="K10434" s="12" t="n">
        <v>945000</v>
      </c>
      <c r="L10434" s="8" t="inlineStr">
        <is>
          <t>Tennessee</t>
        </is>
      </c>
      <c r="M10434" s="13" t="n">
        <v>16599.91</v>
      </c>
      <c r="N10434" s="13" t="n"/>
      <c r="O10434" s="8" t="inlineStr">
        <is>
          <t>Prior carrier non-renewal / cancellation</t>
        </is>
      </c>
    </row>
    <row r="10435">
      <c r="A10435" s="8" t="inlineStr">
        <is>
          <t>bc8aa46c-3e7e-5c25-830c-4fdd23ca0090</t>
        </is>
      </c>
      <c r="B10435" s="9" t="inlineStr">
        <is>
          <t>2026-07</t>
        </is>
      </c>
      <c r="C10435" s="10" t="n"/>
      <c r="D10435" s="9" t="inlineStr">
        <is>
          <t>Declined</t>
        </is>
      </c>
      <c r="E10435" s="8" t="inlineStr">
        <is>
          <t>Wilhelmina Whitlock</t>
        </is>
      </c>
      <c r="F10435" s="11" t="n">
        <v>1973</v>
      </c>
      <c r="G10435" s="8" t="inlineStr">
        <is>
          <t>Lamborghini</t>
        </is>
      </c>
      <c r="H10435" s="8" t="inlineStr">
        <is>
          <t>Huracan EVO</t>
        </is>
      </c>
      <c r="I10435" s="8" t="inlineStr">
        <is>
          <t>7SDW2K3KXXV1U93P7</t>
        </is>
      </c>
      <c r="J10435" s="8" t="inlineStr">
        <is>
          <t>03 - Supercar</t>
        </is>
      </c>
      <c r="K10435" s="12" t="n">
        <v>530000</v>
      </c>
      <c r="L10435" s="8" t="inlineStr">
        <is>
          <t>Louisiana</t>
        </is>
      </c>
      <c r="M10435" s="13" t="n">
        <v>11495</v>
      </c>
      <c r="N10435" s="13" t="n"/>
      <c r="O10435" s="8" t="inlineStr">
        <is>
          <t>3 + at-fault claims - 5 yrs</t>
        </is>
      </c>
    </row>
    <row r="10436">
      <c r="A10436" s="8" t="inlineStr">
        <is>
          <t>bcb5295f-b68a-59d6-b5fb-3b06d9bae7ba</t>
        </is>
      </c>
      <c r="B10436" s="9" t="inlineStr">
        <is>
          <t>2026-07</t>
        </is>
      </c>
      <c r="C10436" s="10" t="n"/>
      <c r="D10436" s="9" t="inlineStr">
        <is>
          <t>Declined</t>
        </is>
      </c>
      <c r="E10436" s="8" t="inlineStr">
        <is>
          <t>Mireille Delacroix</t>
        </is>
      </c>
      <c r="F10436" s="11" t="n">
        <v>2023</v>
      </c>
      <c r="G10436" s="8" t="inlineStr">
        <is>
          <t>Maserati</t>
        </is>
      </c>
      <c r="H10436" s="8" t="inlineStr">
        <is>
          <t>GranTurismo</t>
        </is>
      </c>
      <c r="I10436" s="8" t="inlineStr">
        <is>
          <t>2CJV3ABKRVRYR8MSR</t>
        </is>
      </c>
      <c r="J10436" s="8" t="inlineStr">
        <is>
          <t>02 - Sports / GT</t>
        </is>
      </c>
      <c r="K10436" s="12" t="n">
        <v>855000</v>
      </c>
      <c r="L10436" s="8" t="inlineStr">
        <is>
          <t>Rhode Island</t>
        </is>
      </c>
      <c r="M10436" s="13" t="n">
        <v>14365.61</v>
      </c>
      <c r="N10436" s="13" t="n"/>
      <c r="O10436" s="8" t="inlineStr">
        <is>
          <t>3 + at-fault claims - 5 yrs</t>
        </is>
      </c>
    </row>
    <row r="10437">
      <c r="A10437" s="8" t="inlineStr">
        <is>
          <t>be638623-4bc7-5842-a6c9-ade4c66d9cef</t>
        </is>
      </c>
      <c r="B10437" s="9" t="inlineStr">
        <is>
          <t>2026-07</t>
        </is>
      </c>
      <c r="C10437" s="10" t="n"/>
      <c r="D10437" s="9" t="inlineStr">
        <is>
          <t>Referred</t>
        </is>
      </c>
      <c r="E10437" s="8" t="inlineStr">
        <is>
          <t>Aurelio Delacroix</t>
        </is>
      </c>
      <c r="F10437" s="11" t="n">
        <v>1990</v>
      </c>
      <c r="G10437" s="8" t="inlineStr">
        <is>
          <t>Maserati</t>
        </is>
      </c>
      <c r="H10437" s="8" t="inlineStr">
        <is>
          <t>GranTurismo</t>
        </is>
      </c>
      <c r="I10437" s="8" t="inlineStr">
        <is>
          <t>6DLT5021TFPW5T53H</t>
        </is>
      </c>
      <c r="J10437" s="8" t="inlineStr">
        <is>
          <t>02 - Sports / GT</t>
        </is>
      </c>
      <c r="K10437" s="12" t="n">
        <v>1165000</v>
      </c>
      <c r="L10437" s="8" t="inlineStr">
        <is>
          <t>Colorado</t>
        </is>
      </c>
      <c r="M10437" s="13" t="n">
        <v>13298.58</v>
      </c>
      <c r="N10437" s="13" t="n"/>
      <c r="O10437" s="8" t="inlineStr">
        <is>
          <t>1 theft / total loss claim</t>
        </is>
      </c>
    </row>
    <row r="10438">
      <c r="A10438" s="8" t="inlineStr">
        <is>
          <t>bfa1f36d-3c53-5d00-9d0e-b9659b50472b</t>
        </is>
      </c>
      <c r="B10438" s="9" t="inlineStr">
        <is>
          <t>2026-07</t>
        </is>
      </c>
      <c r="C10438" s="10" t="n"/>
      <c r="D10438" s="9" t="inlineStr">
        <is>
          <t>Declined</t>
        </is>
      </c>
      <c r="E10438" s="8" t="inlineStr">
        <is>
          <t>Priya Thistlewood</t>
        </is>
      </c>
      <c r="F10438" s="11" t="n">
        <v>2000</v>
      </c>
      <c r="G10438" s="8" t="inlineStr">
        <is>
          <t>BMW</t>
        </is>
      </c>
      <c r="H10438" s="8" t="inlineStr">
        <is>
          <t>M8 Competition</t>
        </is>
      </c>
      <c r="I10438" s="8" t="inlineStr">
        <is>
          <t>6UKDM0RSGHY1VADMK</t>
        </is>
      </c>
      <c r="J10438" s="8" t="inlineStr">
        <is>
          <t>02 - Sports / GT</t>
        </is>
      </c>
      <c r="K10438" s="12" t="n">
        <v>515000</v>
      </c>
      <c r="L10438" s="8" t="inlineStr">
        <is>
          <t>Ohio</t>
        </is>
      </c>
      <c r="M10438" s="13" t="n">
        <v>8779.290000000001</v>
      </c>
      <c r="N10438" s="13" t="n"/>
      <c r="O10438" s="8" t="inlineStr">
        <is>
          <t>3 + at-fault claims - 5 yrs</t>
        </is>
      </c>
    </row>
    <row r="10439">
      <c r="A10439" s="8" t="inlineStr">
        <is>
          <t>c05fef76-826d-5fd1-a882-c0a9931ece2b</t>
        </is>
      </c>
      <c r="B10439" s="9" t="inlineStr">
        <is>
          <t>2026-07</t>
        </is>
      </c>
      <c r="C10439" s="10" t="n"/>
      <c r="D10439" s="9" t="inlineStr">
        <is>
          <t>Referred</t>
        </is>
      </c>
      <c r="E10439" s="8" t="inlineStr">
        <is>
          <t>Ottilie Vandermeer</t>
        </is>
      </c>
      <c r="F10439" s="11" t="n">
        <v>2001</v>
      </c>
      <c r="G10439" s="8" t="inlineStr">
        <is>
          <t>McLaren</t>
        </is>
      </c>
      <c r="H10439" s="8" t="inlineStr">
        <is>
          <t>750S</t>
        </is>
      </c>
      <c r="I10439" s="8" t="inlineStr">
        <is>
          <t>8MDXZ8WZK5GUU9LBF</t>
        </is>
      </c>
      <c r="J10439" s="8" t="inlineStr">
        <is>
          <t>03 - Supercar</t>
        </is>
      </c>
      <c r="K10439" s="12" t="n">
        <v>940000</v>
      </c>
      <c r="L10439" s="8" t="inlineStr">
        <is>
          <t>Oklahoma</t>
        </is>
      </c>
      <c r="M10439" s="13" t="n">
        <v>21229.81</v>
      </c>
      <c r="N10439" s="13" t="n"/>
      <c r="O10439" s="8" t="inlineStr">
        <is>
          <t>2 at-fault claims - 5 yrs</t>
        </is>
      </c>
    </row>
    <row r="10440">
      <c r="A10440" s="8" t="inlineStr">
        <is>
          <t>c0c7f982-fd16-5e1f-9439-7e158b682f3b</t>
        </is>
      </c>
      <c r="B10440" s="9" t="inlineStr">
        <is>
          <t>2026-07</t>
        </is>
      </c>
      <c r="C10440" s="10" t="n"/>
      <c r="D10440" s="9" t="inlineStr">
        <is>
          <t>Declined</t>
        </is>
      </c>
      <c r="E10440" s="8" t="inlineStr">
        <is>
          <t>Fenwick Okonkwo</t>
        </is>
      </c>
      <c r="F10440" s="11" t="n">
        <v>1976</v>
      </c>
      <c r="G10440" s="8" t="inlineStr">
        <is>
          <t>Maserati</t>
        </is>
      </c>
      <c r="H10440" s="8" t="inlineStr">
        <is>
          <t>GranTurismo</t>
        </is>
      </c>
      <c r="I10440" s="8" t="inlineStr">
        <is>
          <t>JF8ZM8PYEWCWT020N</t>
        </is>
      </c>
      <c r="J10440" s="8" t="inlineStr">
        <is>
          <t>02 - Sports / GT</t>
        </is>
      </c>
      <c r="K10440" s="12" t="n">
        <v>245000</v>
      </c>
      <c r="L10440" s="8" t="inlineStr">
        <is>
          <t>Mississippi</t>
        </is>
      </c>
      <c r="M10440" s="13" t="n">
        <v>5060.87</v>
      </c>
      <c r="N10440" s="13" t="n"/>
      <c r="O10440" s="8" t="inlineStr">
        <is>
          <t>3 + at-fault claims - 5 yrs</t>
        </is>
      </c>
    </row>
    <row r="10441">
      <c r="A10441" s="8" t="inlineStr">
        <is>
          <t>c1ef9444-3a4e-5843-b0fc-f7f2c44a8b61</t>
        </is>
      </c>
      <c r="B10441" s="9" t="inlineStr">
        <is>
          <t>2026-07</t>
        </is>
      </c>
      <c r="C10441" s="10" t="n"/>
      <c r="D10441" s="9" t="inlineStr">
        <is>
          <t>Declined</t>
        </is>
      </c>
      <c r="E10441" s="8" t="inlineStr">
        <is>
          <t>Wilhelmina Okonkwo</t>
        </is>
      </c>
      <c r="F10441" s="11" t="n">
        <v>2000</v>
      </c>
      <c r="G10441" s="8" t="inlineStr">
        <is>
          <t>McLaren</t>
        </is>
      </c>
      <c r="H10441" s="8" t="inlineStr">
        <is>
          <t>750S</t>
        </is>
      </c>
      <c r="I10441" s="8" t="inlineStr">
        <is>
          <t>DX5APY6XVCGBRB2GT</t>
        </is>
      </c>
      <c r="J10441" s="8" t="inlineStr">
        <is>
          <t>03 - Supercar</t>
        </is>
      </c>
      <c r="K10441" s="12" t="n">
        <v>205000</v>
      </c>
      <c r="L10441" s="8" t="inlineStr">
        <is>
          <t>Illinois</t>
        </is>
      </c>
      <c r="M10441" s="13" t="n">
        <v>7469.74</v>
      </c>
      <c r="N10441" s="13" t="n"/>
      <c r="O10441" s="8" t="inlineStr">
        <is>
          <t>3 + at-fault claims - 5 yrs</t>
        </is>
      </c>
    </row>
    <row r="10442">
      <c r="A10442" s="8" t="inlineStr">
        <is>
          <t>c1f70ba4-3524-5f25-b50a-a629a7014adb</t>
        </is>
      </c>
      <c r="B10442" s="9" t="inlineStr">
        <is>
          <t>2026-07</t>
        </is>
      </c>
      <c r="C10442" s="10" t="n"/>
      <c r="D10442" s="9" t="inlineStr">
        <is>
          <t>Declined</t>
        </is>
      </c>
      <c r="E10442" s="8" t="inlineStr">
        <is>
          <t>Ingrid Castellanos</t>
        </is>
      </c>
      <c r="F10442" s="11" t="n">
        <v>1961</v>
      </c>
      <c r="G10442" s="8" t="inlineStr">
        <is>
          <t>Aston Martin</t>
        </is>
      </c>
      <c r="H10442" s="8" t="inlineStr">
        <is>
          <t>DB5</t>
        </is>
      </c>
      <c r="I10442" s="8" t="inlineStr">
        <is>
          <t>5H4RN5VFE5EJ9TRG5</t>
        </is>
      </c>
      <c r="J10442" s="8" t="inlineStr">
        <is>
          <t>07 - Post-War Classic (1946-1972)</t>
        </is>
      </c>
      <c r="K10442" s="12" t="n">
        <v>665000</v>
      </c>
      <c r="L10442" s="8" t="inlineStr">
        <is>
          <t>Wyoming</t>
        </is>
      </c>
      <c r="M10442" s="13" t="n">
        <v>5772.95</v>
      </c>
      <c r="N10442" s="13" t="n"/>
      <c r="O10442" s="8" t="inlineStr">
        <is>
          <t>3 + at-fault claims - 5 yrs</t>
        </is>
      </c>
    </row>
    <row r="10443">
      <c r="A10443" s="8" t="inlineStr">
        <is>
          <t>c31b6d5a-78f6-52e9-a894-71fa5ea6218b</t>
        </is>
      </c>
      <c r="B10443" s="9" t="inlineStr">
        <is>
          <t>2026-07</t>
        </is>
      </c>
      <c r="C10443" s="10" t="n"/>
      <c r="D10443" s="9" t="inlineStr">
        <is>
          <t>Declined</t>
        </is>
      </c>
      <c r="E10443" s="8" t="inlineStr">
        <is>
          <t>Everett Merriweather</t>
        </is>
      </c>
      <c r="F10443" s="11" t="n">
        <v>2023</v>
      </c>
      <c r="G10443" s="8" t="inlineStr">
        <is>
          <t>Porsche</t>
        </is>
      </c>
      <c r="H10443" s="8" t="inlineStr">
        <is>
          <t>911 Turbo S</t>
        </is>
      </c>
      <c r="I10443" s="8" t="inlineStr">
        <is>
          <t>B13SFC7YZFL7XUU9Y</t>
        </is>
      </c>
      <c r="J10443" s="8" t="inlineStr">
        <is>
          <t>02 - Sports / GT</t>
        </is>
      </c>
      <c r="K10443" s="12" t="n">
        <v>440000</v>
      </c>
      <c r="L10443" s="8" t="inlineStr">
        <is>
          <t>Ohio</t>
        </is>
      </c>
      <c r="M10443" s="13" t="n">
        <v>8654.719999999999</v>
      </c>
      <c r="N10443" s="13" t="n"/>
      <c r="O10443" s="8" t="inlineStr">
        <is>
          <t>3 + at-fault claims - 5 yrs</t>
        </is>
      </c>
    </row>
    <row r="10444">
      <c r="A10444" s="8" t="inlineStr">
        <is>
          <t>c33687e5-e791-565a-b7f1-2775ef9e3442</t>
        </is>
      </c>
      <c r="B10444" s="9" t="inlineStr">
        <is>
          <t>2026-07</t>
        </is>
      </c>
      <c r="C10444" s="10" t="n"/>
      <c r="D10444" s="9" t="inlineStr">
        <is>
          <t>Declined</t>
        </is>
      </c>
      <c r="E10444" s="8" t="inlineStr">
        <is>
          <t>Beatrix Nakashima</t>
        </is>
      </c>
      <c r="F10444" s="11" t="n">
        <v>2009</v>
      </c>
      <c r="G10444" s="8" t="inlineStr">
        <is>
          <t>Maserati</t>
        </is>
      </c>
      <c r="H10444" s="8" t="inlineStr">
        <is>
          <t>GranTurismo</t>
        </is>
      </c>
      <c r="I10444" s="8" t="inlineStr">
        <is>
          <t>WJ68HB5KY3V6D9L79</t>
        </is>
      </c>
      <c r="J10444" s="8" t="inlineStr">
        <is>
          <t>02 - Sports / GT</t>
        </is>
      </c>
      <c r="K10444" s="12" t="n">
        <v>460000</v>
      </c>
      <c r="L10444" s="8" t="inlineStr">
        <is>
          <t>Indiana</t>
        </is>
      </c>
      <c r="M10444" s="13" t="n">
        <v>8006.6</v>
      </c>
      <c r="N10444" s="13" t="n"/>
      <c r="O10444" s="8" t="inlineStr">
        <is>
          <t>3 + at-fault claims - 5 yrs</t>
        </is>
      </c>
    </row>
    <row r="10445">
      <c r="A10445" s="8" t="inlineStr">
        <is>
          <t>c33c13dc-6218-5297-8f28-850e57680e1b</t>
        </is>
      </c>
      <c r="B10445" s="9" t="inlineStr">
        <is>
          <t>2026-07</t>
        </is>
      </c>
      <c r="C10445" s="10" t="n"/>
      <c r="D10445" s="9" t="inlineStr">
        <is>
          <t>Referred</t>
        </is>
      </c>
      <c r="E10445" s="8" t="inlineStr">
        <is>
          <t>Mireille Farkas</t>
        </is>
      </c>
      <c r="F10445" s="11" t="n">
        <v>1986</v>
      </c>
      <c r="G10445" s="8" t="inlineStr">
        <is>
          <t>Maserati</t>
        </is>
      </c>
      <c r="H10445" s="8" t="inlineStr">
        <is>
          <t>GranTurismo</t>
        </is>
      </c>
      <c r="I10445" s="8" t="inlineStr">
        <is>
          <t>DGSU9ZMSBRF3XUD8P</t>
        </is>
      </c>
      <c r="J10445" s="8" t="inlineStr">
        <is>
          <t>02 - Sports / GT</t>
        </is>
      </c>
      <c r="K10445" s="12" t="n">
        <v>225000</v>
      </c>
      <c r="L10445" s="8" t="inlineStr">
        <is>
          <t>Michigan</t>
        </is>
      </c>
      <c r="M10445" s="13" t="n">
        <v>6053.77</v>
      </c>
      <c r="N10445" s="13" t="n"/>
      <c r="O10445" s="8" t="inlineStr">
        <is>
          <t>1 theft / total loss claim</t>
        </is>
      </c>
    </row>
    <row r="10446">
      <c r="A10446" s="8" t="inlineStr">
        <is>
          <t>c3fbc88e-6c67-5bc6-b993-693351c5a86f</t>
        </is>
      </c>
      <c r="B10446" s="9" t="inlineStr">
        <is>
          <t>2026-07</t>
        </is>
      </c>
      <c r="C10446" s="10" t="n"/>
      <c r="D10446" s="9" t="inlineStr">
        <is>
          <t>Declined</t>
        </is>
      </c>
      <c r="E10446" s="8" t="inlineStr">
        <is>
          <t>Desmond Whitlock</t>
        </is>
      </c>
      <c r="F10446" s="11" t="n">
        <v>2020</v>
      </c>
      <c r="G10446" s="8" t="inlineStr">
        <is>
          <t>Aston Martin</t>
        </is>
      </c>
      <c r="H10446" s="8" t="inlineStr">
        <is>
          <t>DB12</t>
        </is>
      </c>
      <c r="I10446" s="8" t="inlineStr">
        <is>
          <t>CELBDUG0WP4SD5XV0</t>
        </is>
      </c>
      <c r="J10446" s="8" t="inlineStr">
        <is>
          <t>02 - Sports / GT</t>
        </is>
      </c>
      <c r="K10446" s="12" t="n">
        <v>355000</v>
      </c>
      <c r="L10446" s="8" t="inlineStr">
        <is>
          <t>Michigan</t>
        </is>
      </c>
      <c r="M10446" s="13" t="n">
        <v>7786.56</v>
      </c>
      <c r="N10446" s="13" t="n"/>
      <c r="O10446" s="8" t="inlineStr">
        <is>
          <t>3 + at-fault claims - 5 yrs</t>
        </is>
      </c>
    </row>
    <row r="10447">
      <c r="A10447" s="8" t="inlineStr">
        <is>
          <t>c5eec1c1-2e26-5be8-9685-431c0ff42991</t>
        </is>
      </c>
      <c r="B10447" s="9" t="inlineStr">
        <is>
          <t>2026-07</t>
        </is>
      </c>
      <c r="C10447" s="10" t="n"/>
      <c r="D10447" s="9" t="inlineStr">
        <is>
          <t>Declined</t>
        </is>
      </c>
      <c r="E10447" s="8" t="inlineStr">
        <is>
          <t>Ottilie Delacroix</t>
        </is>
      </c>
      <c r="F10447" s="11" t="n">
        <v>1999</v>
      </c>
      <c r="G10447" s="8" t="inlineStr">
        <is>
          <t>Ferrari</t>
        </is>
      </c>
      <c r="H10447" s="8" t="inlineStr">
        <is>
          <t>296 GTB</t>
        </is>
      </c>
      <c r="I10447" s="8" t="inlineStr">
        <is>
          <t>7V3YU70A915E4V6AE</t>
        </is>
      </c>
      <c r="J10447" s="8" t="inlineStr">
        <is>
          <t>03 - Supercar</t>
        </is>
      </c>
      <c r="K10447" s="12" t="n">
        <v>1360000</v>
      </c>
      <c r="L10447" s="8" t="inlineStr">
        <is>
          <t>North Dakota</t>
        </is>
      </c>
      <c r="M10447" s="13" t="n">
        <v>20938.87</v>
      </c>
      <c r="N10447" s="13" t="n"/>
      <c r="O10447" s="8" t="inlineStr">
        <is>
          <t>3 + at-fault claims - 5 yrs</t>
        </is>
      </c>
    </row>
    <row r="10448">
      <c r="A10448" s="8" t="inlineStr">
        <is>
          <t>c748a10e-b6ca-5770-9cd4-559e31712cd9</t>
        </is>
      </c>
      <c r="B10448" s="9" t="inlineStr">
        <is>
          <t>2026-07</t>
        </is>
      </c>
      <c r="C10448" s="10" t="n"/>
      <c r="D10448" s="9" t="inlineStr">
        <is>
          <t>Declined</t>
        </is>
      </c>
      <c r="E10448" s="8" t="inlineStr">
        <is>
          <t>Fitzgerald Bellandi</t>
        </is>
      </c>
      <c r="F10448" s="11" t="n">
        <v>2021</v>
      </c>
      <c r="G10448" s="8" t="inlineStr">
        <is>
          <t>Maserati</t>
        </is>
      </c>
      <c r="H10448" s="8" t="inlineStr">
        <is>
          <t>GranTurismo</t>
        </is>
      </c>
      <c r="I10448" s="8" t="inlineStr">
        <is>
          <t>GJJG3V8047VM05SC1</t>
        </is>
      </c>
      <c r="J10448" s="8" t="inlineStr">
        <is>
          <t>02 - Sports / GT</t>
        </is>
      </c>
      <c r="K10448" s="12" t="n">
        <v>385000</v>
      </c>
      <c r="L10448" s="8" t="inlineStr">
        <is>
          <t>California</t>
        </is>
      </c>
      <c r="M10448" s="13" t="n">
        <v>7354.95</v>
      </c>
      <c r="N10448" s="13" t="n"/>
      <c r="O10448" s="8" t="inlineStr">
        <is>
          <t>3 + at-fault claims - 5 yrs</t>
        </is>
      </c>
    </row>
    <row r="10449">
      <c r="A10449" s="8" t="inlineStr">
        <is>
          <t>c8668166-d072-57c2-b529-117ad62b7ccf</t>
        </is>
      </c>
      <c r="B10449" s="9" t="inlineStr">
        <is>
          <t>2026-07</t>
        </is>
      </c>
      <c r="C10449" s="10" t="n"/>
      <c r="D10449" s="9" t="inlineStr">
        <is>
          <t>Declined</t>
        </is>
      </c>
      <c r="E10449" s="8" t="inlineStr">
        <is>
          <t>Marisol Vasquez</t>
        </is>
      </c>
      <c r="F10449" s="11" t="n">
        <v>1960</v>
      </c>
      <c r="G10449" s="8" t="inlineStr">
        <is>
          <t>Maserati</t>
        </is>
      </c>
      <c r="H10449" s="8" t="inlineStr">
        <is>
          <t>GranTurismo</t>
        </is>
      </c>
      <c r="I10449" s="8" t="inlineStr">
        <is>
          <t>JR6LKTFXHFEKLJSDJ</t>
        </is>
      </c>
      <c r="J10449" s="8" t="inlineStr">
        <is>
          <t>02 - Sports / GT</t>
        </is>
      </c>
      <c r="K10449" s="12" t="n">
        <v>340000</v>
      </c>
      <c r="L10449" s="8" t="inlineStr">
        <is>
          <t>Montana</t>
        </is>
      </c>
      <c r="M10449" s="13" t="n">
        <v>4474.53</v>
      </c>
      <c r="N10449" s="13" t="n"/>
      <c r="O10449" s="8" t="inlineStr">
        <is>
          <t>3 + at-fault claims - 5 yrs</t>
        </is>
      </c>
    </row>
    <row r="10450">
      <c r="A10450" s="8" t="inlineStr">
        <is>
          <t>cab62c5f-8db4-5ab3-a388-a2af8b4065a4</t>
        </is>
      </c>
      <c r="B10450" s="9" t="inlineStr">
        <is>
          <t>2026-07</t>
        </is>
      </c>
      <c r="C10450" s="10" t="n"/>
      <c r="D10450" s="9" t="inlineStr">
        <is>
          <t>Declined</t>
        </is>
      </c>
      <c r="E10450" s="8" t="inlineStr">
        <is>
          <t>Aurelio Nakashima</t>
        </is>
      </c>
      <c r="F10450" s="11" t="n">
        <v>1968</v>
      </c>
      <c r="G10450" s="8" t="inlineStr">
        <is>
          <t>Lamborghini</t>
        </is>
      </c>
      <c r="H10450" s="8" t="inlineStr">
        <is>
          <t>Huracan EVO</t>
        </is>
      </c>
      <c r="I10450" s="8" t="inlineStr">
        <is>
          <t>K0RJFN5MVB64NXF4N</t>
        </is>
      </c>
      <c r="J10450" s="8" t="inlineStr">
        <is>
          <t>03 - Supercar</t>
        </is>
      </c>
      <c r="K10450" s="12" t="n">
        <v>1160000</v>
      </c>
      <c r="L10450" s="8" t="inlineStr">
        <is>
          <t>Idaho</t>
        </is>
      </c>
      <c r="M10450" s="13" t="n">
        <v>17334.34</v>
      </c>
      <c r="N10450" s="13" t="n"/>
      <c r="O10450" s="8" t="inlineStr">
        <is>
          <t>3 + at-fault claims - 5 yrs</t>
        </is>
      </c>
    </row>
    <row r="10451">
      <c r="A10451" s="8" t="inlineStr">
        <is>
          <t>cb22992d-6f6c-59ce-a1c5-d84868f69c8a</t>
        </is>
      </c>
      <c r="B10451" s="9" t="inlineStr">
        <is>
          <t>2026-07</t>
        </is>
      </c>
      <c r="C10451" s="10" t="n"/>
      <c r="D10451" s="9" t="inlineStr">
        <is>
          <t>Referred</t>
        </is>
      </c>
      <c r="E10451" s="8" t="inlineStr">
        <is>
          <t>Horace Castellanos</t>
        </is>
      </c>
      <c r="F10451" s="11" t="n">
        <v>1977</v>
      </c>
      <c r="G10451" s="8" t="inlineStr">
        <is>
          <t>Jaguar</t>
        </is>
      </c>
      <c r="H10451" s="8" t="inlineStr">
        <is>
          <t>E-Type Series 1</t>
        </is>
      </c>
      <c r="I10451" s="8" t="inlineStr">
        <is>
          <t>3MDLDN42M6KL3FY36</t>
        </is>
      </c>
      <c r="J10451" s="8" t="inlineStr">
        <is>
          <t>07 - Post-War Classic (1946-1972)</t>
        </is>
      </c>
      <c r="K10451" s="12" t="n">
        <v>785000</v>
      </c>
      <c r="L10451" s="8" t="inlineStr">
        <is>
          <t>Wisconsin</t>
        </is>
      </c>
      <c r="M10451" s="13" t="n">
        <v>7642.64</v>
      </c>
      <c r="N10451" s="13" t="n"/>
      <c r="O10451" s="8" t="inlineStr">
        <is>
          <t>1 at-fault claim over $100k</t>
        </is>
      </c>
    </row>
    <row r="10452">
      <c r="A10452" s="8" t="inlineStr">
        <is>
          <t>cb71dd3b-7c60-5dfb-8383-4353ba4be012</t>
        </is>
      </c>
      <c r="B10452" s="9" t="inlineStr">
        <is>
          <t>2026-07</t>
        </is>
      </c>
      <c r="C10452" s="10" t="n"/>
      <c r="D10452" s="9" t="inlineStr">
        <is>
          <t>Declined</t>
        </is>
      </c>
      <c r="E10452" s="8" t="inlineStr">
        <is>
          <t>Ramona Vandermeer</t>
        </is>
      </c>
      <c r="F10452" s="11" t="n">
        <v>1991</v>
      </c>
      <c r="G10452" s="8" t="inlineStr">
        <is>
          <t>Maserati</t>
        </is>
      </c>
      <c r="H10452" s="8" t="inlineStr">
        <is>
          <t>GranTurismo</t>
        </is>
      </c>
      <c r="I10452" s="8" t="inlineStr">
        <is>
          <t>JPTXMYCVVG7DBDY8S</t>
        </is>
      </c>
      <c r="J10452" s="8" t="inlineStr">
        <is>
          <t>02 - Sports / GT</t>
        </is>
      </c>
      <c r="K10452" s="12" t="n">
        <v>1165000</v>
      </c>
      <c r="L10452" s="8" t="inlineStr">
        <is>
          <t>Nebraska</t>
        </is>
      </c>
      <c r="M10452" s="13" t="n">
        <v>15716.51</v>
      </c>
      <c r="N10452" s="13" t="n"/>
      <c r="O10452" s="8" t="inlineStr">
        <is>
          <t>3 + at-fault claims - 5 yrs</t>
        </is>
      </c>
    </row>
    <row r="10453">
      <c r="A10453" s="8" t="inlineStr">
        <is>
          <t>cb9e4dce-89d5-5106-806b-1353ee7aa858</t>
        </is>
      </c>
      <c r="B10453" s="9" t="inlineStr">
        <is>
          <t>2026-07</t>
        </is>
      </c>
      <c r="C10453" s="10" t="n"/>
      <c r="D10453" s="9" t="inlineStr">
        <is>
          <t>Declined</t>
        </is>
      </c>
      <c r="E10453" s="8" t="inlineStr">
        <is>
          <t>Fenwick Castellanos</t>
        </is>
      </c>
      <c r="F10453" s="11" t="n">
        <v>2022</v>
      </c>
      <c r="G10453" s="8" t="inlineStr">
        <is>
          <t>Ferrari</t>
        </is>
      </c>
      <c r="H10453" s="8" t="inlineStr">
        <is>
          <t>SF90 Stradale</t>
        </is>
      </c>
      <c r="I10453" s="8" t="inlineStr">
        <is>
          <t>VBDCSFJULW4MC4MJ9</t>
        </is>
      </c>
      <c r="J10453" s="8" t="inlineStr">
        <is>
          <t>03 - Supercar</t>
        </is>
      </c>
      <c r="K10453" s="12" t="n">
        <v>1950000</v>
      </c>
      <c r="L10453" s="8" t="inlineStr">
        <is>
          <t>Texas</t>
        </is>
      </c>
      <c r="M10453" s="13" t="n">
        <v>33849.06</v>
      </c>
      <c r="N10453" s="13" t="n"/>
      <c r="O10453" s="8" t="inlineStr">
        <is>
          <t>3 + at-fault claims - 5 yrs</t>
        </is>
      </c>
    </row>
    <row r="10454">
      <c r="A10454" s="8" t="inlineStr">
        <is>
          <t>cbcdf8b2-b332-5399-898c-885669ea4d0d</t>
        </is>
      </c>
      <c r="B10454" s="9" t="inlineStr">
        <is>
          <t>2026-07</t>
        </is>
      </c>
      <c r="C10454" s="10" t="n"/>
      <c r="D10454" s="9" t="inlineStr">
        <is>
          <t>Declined</t>
        </is>
      </c>
      <c r="E10454" s="8" t="inlineStr">
        <is>
          <t>Thaddeus Ashcombe</t>
        </is>
      </c>
      <c r="F10454" s="11" t="n">
        <v>1973</v>
      </c>
      <c r="G10454" s="8" t="inlineStr">
        <is>
          <t>Maserati</t>
        </is>
      </c>
      <c r="H10454" s="8" t="inlineStr">
        <is>
          <t>GranTurismo</t>
        </is>
      </c>
      <c r="I10454" s="8" t="inlineStr">
        <is>
          <t>WLFT7FL9J43WKABSB</t>
        </is>
      </c>
      <c r="J10454" s="8" t="inlineStr">
        <is>
          <t>02 - Sports / GT</t>
        </is>
      </c>
      <c r="K10454" s="12" t="n">
        <v>190000</v>
      </c>
      <c r="L10454" s="8" t="inlineStr">
        <is>
          <t>Michigan</t>
        </is>
      </c>
      <c r="M10454" s="13" t="n">
        <v>5112.08</v>
      </c>
      <c r="N10454" s="13" t="n"/>
      <c r="O10454" s="8" t="inlineStr">
        <is>
          <t>3 + at-fault claims - 5 yrs</t>
        </is>
      </c>
    </row>
    <row r="10455">
      <c r="A10455" s="8" t="inlineStr">
        <is>
          <t>cce147ad-213f-51f0-a94b-bb611074c25e</t>
        </is>
      </c>
      <c r="B10455" s="9" t="inlineStr">
        <is>
          <t>2026-07</t>
        </is>
      </c>
      <c r="C10455" s="10" t="n"/>
      <c r="D10455" s="9" t="inlineStr">
        <is>
          <t>Referred</t>
        </is>
      </c>
      <c r="E10455" s="8" t="inlineStr">
        <is>
          <t>Callum Thistlewood</t>
        </is>
      </c>
      <c r="F10455" s="11" t="n">
        <v>1963</v>
      </c>
      <c r="G10455" s="8" t="inlineStr">
        <is>
          <t>BMW</t>
        </is>
      </c>
      <c r="H10455" s="8" t="inlineStr">
        <is>
          <t>M8 Competition</t>
        </is>
      </c>
      <c r="I10455" s="8" t="inlineStr">
        <is>
          <t>BA6XHF5R5NW70L6VV</t>
        </is>
      </c>
      <c r="J10455" s="8" t="inlineStr">
        <is>
          <t>02 - Sports / GT</t>
        </is>
      </c>
      <c r="K10455" s="12" t="n">
        <v>395000</v>
      </c>
      <c r="L10455" s="8" t="inlineStr">
        <is>
          <t>North Carolina</t>
        </is>
      </c>
      <c r="M10455" s="13" t="n">
        <v>6428.07</v>
      </c>
      <c r="N10455" s="13" t="n"/>
      <c r="O10455" s="8" t="inlineStr">
        <is>
          <t>2 at-fault claims - 5 yrs</t>
        </is>
      </c>
    </row>
    <row r="10456">
      <c r="A10456" s="8" t="inlineStr">
        <is>
          <t>ced2fa15-bd15-59a7-9611-81fc18c644a6</t>
        </is>
      </c>
      <c r="B10456" s="9" t="inlineStr">
        <is>
          <t>2026-07</t>
        </is>
      </c>
      <c r="C10456" s="10" t="n"/>
      <c r="D10456" s="9" t="inlineStr">
        <is>
          <t>Declined</t>
        </is>
      </c>
      <c r="E10456" s="8" t="inlineStr">
        <is>
          <t>Marisol Bellandi</t>
        </is>
      </c>
      <c r="F10456" s="11" t="n">
        <v>2013</v>
      </c>
      <c r="G10456" s="8" t="inlineStr">
        <is>
          <t>Porsche</t>
        </is>
      </c>
      <c r="H10456" s="8" t="inlineStr">
        <is>
          <t>911 Turbo S</t>
        </is>
      </c>
      <c r="I10456" s="8" t="inlineStr">
        <is>
          <t>3U904875K5BNSB86P</t>
        </is>
      </c>
      <c r="J10456" s="8" t="inlineStr">
        <is>
          <t>02 - Sports / GT</t>
        </is>
      </c>
      <c r="K10456" s="12" t="n">
        <v>675000</v>
      </c>
      <c r="L10456" s="8" t="inlineStr">
        <is>
          <t>Michigan</t>
        </is>
      </c>
      <c r="M10456" s="13" t="n">
        <v>12831.37</v>
      </c>
      <c r="N10456" s="13" t="n"/>
      <c r="O10456" s="8" t="inlineStr">
        <is>
          <t>3 + at-fault claims - 5 yrs</t>
        </is>
      </c>
    </row>
    <row r="10457">
      <c r="A10457" s="8" t="inlineStr">
        <is>
          <t>d05730a1-e56a-5380-b9ce-d39fd7d825ed</t>
        </is>
      </c>
      <c r="B10457" s="9" t="inlineStr">
        <is>
          <t>2026-07</t>
        </is>
      </c>
      <c r="C10457" s="10" t="n"/>
      <c r="D10457" s="9" t="inlineStr">
        <is>
          <t>Declined</t>
        </is>
      </c>
      <c r="E10457" s="8" t="inlineStr">
        <is>
          <t>Anouk Castellanos</t>
        </is>
      </c>
      <c r="F10457" s="11" t="n">
        <v>1993</v>
      </c>
      <c r="G10457" s="8" t="inlineStr">
        <is>
          <t>BMW</t>
        </is>
      </c>
      <c r="H10457" s="8" t="inlineStr">
        <is>
          <t>M8 Competition</t>
        </is>
      </c>
      <c r="I10457" s="8" t="inlineStr">
        <is>
          <t>7R3DLV60Y2NJJNLF4</t>
        </is>
      </c>
      <c r="J10457" s="8" t="inlineStr">
        <is>
          <t>02 - Sports / GT</t>
        </is>
      </c>
      <c r="K10457" s="12" t="n">
        <v>810000</v>
      </c>
      <c r="L10457" s="8" t="inlineStr">
        <is>
          <t>California</t>
        </is>
      </c>
      <c r="M10457" s="13" t="n">
        <v>13410.85</v>
      </c>
      <c r="N10457" s="13" t="n"/>
      <c r="O10457" s="8" t="inlineStr">
        <is>
          <t>3 + at-fault claims - 5 yrs</t>
        </is>
      </c>
    </row>
    <row r="10458">
      <c r="A10458" s="8" t="inlineStr">
        <is>
          <t>d4dfa06c-d59d-54c8-b7a1-2341ec70c37f</t>
        </is>
      </c>
      <c r="B10458" s="9" t="inlineStr">
        <is>
          <t>2026-07</t>
        </is>
      </c>
      <c r="C10458" s="10" t="n"/>
      <c r="D10458" s="9" t="inlineStr">
        <is>
          <t>Declined</t>
        </is>
      </c>
      <c r="E10458" s="8" t="inlineStr">
        <is>
          <t>Sunniva Vandermeer</t>
        </is>
      </c>
      <c r="F10458" s="11" t="n">
        <v>1977</v>
      </c>
      <c r="G10458" s="8" t="inlineStr">
        <is>
          <t>Aston Martin</t>
        </is>
      </c>
      <c r="H10458" s="8" t="inlineStr">
        <is>
          <t>DB12</t>
        </is>
      </c>
      <c r="I10458" s="8" t="inlineStr">
        <is>
          <t>5RC5YVSMB1R7XA58T</t>
        </is>
      </c>
      <c r="J10458" s="8" t="inlineStr">
        <is>
          <t>02 - Sports / GT</t>
        </is>
      </c>
      <c r="K10458" s="12" t="n">
        <v>350000</v>
      </c>
      <c r="L10458" s="8" t="inlineStr">
        <is>
          <t>Florida</t>
        </is>
      </c>
      <c r="M10458" s="13" t="n">
        <v>7033.02</v>
      </c>
      <c r="N10458" s="13" t="n"/>
      <c r="O10458" s="8" t="inlineStr">
        <is>
          <t>3 + at-fault claims - 5 yrs</t>
        </is>
      </c>
    </row>
    <row r="10459">
      <c r="A10459" s="8" t="inlineStr">
        <is>
          <t>d4f31ed2-dddb-51db-b9b6-54b8360c0d62</t>
        </is>
      </c>
      <c r="B10459" s="9" t="inlineStr">
        <is>
          <t>2026-07</t>
        </is>
      </c>
      <c r="C10459" s="10" t="n"/>
      <c r="D10459" s="9" t="inlineStr">
        <is>
          <t>Declined</t>
        </is>
      </c>
      <c r="E10459" s="8" t="inlineStr">
        <is>
          <t>Cassius Larsson</t>
        </is>
      </c>
      <c r="F10459" s="11" t="n">
        <v>1963</v>
      </c>
      <c r="G10459" s="8" t="inlineStr">
        <is>
          <t>Maserati</t>
        </is>
      </c>
      <c r="H10459" s="8" t="inlineStr">
        <is>
          <t>GranTurismo</t>
        </is>
      </c>
      <c r="I10459" s="8" t="inlineStr">
        <is>
          <t>VTX3TP2EET9G7P0TF</t>
        </is>
      </c>
      <c r="J10459" s="8" t="inlineStr">
        <is>
          <t>02 - Sports / GT</t>
        </is>
      </c>
      <c r="K10459" s="12" t="n">
        <v>720000</v>
      </c>
      <c r="L10459" s="8" t="inlineStr">
        <is>
          <t>Michigan</t>
        </is>
      </c>
      <c r="M10459" s="13" t="n">
        <v>13686.79</v>
      </c>
      <c r="N10459" s="13" t="n"/>
      <c r="O10459" s="8" t="inlineStr">
        <is>
          <t>3 + at-fault claims - 5 yrs</t>
        </is>
      </c>
    </row>
    <row r="10460">
      <c r="A10460" s="8" t="inlineStr">
        <is>
          <t>d6bb2bc7-70d5-5c68-83f6-d0e3a069d1e0</t>
        </is>
      </c>
      <c r="B10460" s="9" t="inlineStr">
        <is>
          <t>2026-07</t>
        </is>
      </c>
      <c r="C10460" s="10" t="n"/>
      <c r="D10460" s="9" t="inlineStr">
        <is>
          <t>Declined</t>
        </is>
      </c>
      <c r="E10460" s="8" t="inlineStr">
        <is>
          <t>Mireille Nakashima</t>
        </is>
      </c>
      <c r="F10460" s="11" t="n">
        <v>2001</v>
      </c>
      <c r="G10460" s="8" t="inlineStr">
        <is>
          <t>Aston Martin</t>
        </is>
      </c>
      <c r="H10460" s="8" t="inlineStr">
        <is>
          <t>DB12</t>
        </is>
      </c>
      <c r="I10460" s="8" t="inlineStr">
        <is>
          <t>94T9MUA7WEGP7DWWE</t>
        </is>
      </c>
      <c r="J10460" s="8" t="inlineStr">
        <is>
          <t>02 - Sports / GT</t>
        </is>
      </c>
      <c r="K10460" s="12" t="n">
        <v>985000</v>
      </c>
      <c r="L10460" s="8" t="inlineStr">
        <is>
          <t>Texas</t>
        </is>
      </c>
      <c r="M10460" s="13" t="n">
        <v>13892.22</v>
      </c>
      <c r="N10460" s="13" t="n"/>
      <c r="O10460" s="8" t="inlineStr">
        <is>
          <t>3 + at-fault claims - 5 yrs</t>
        </is>
      </c>
    </row>
    <row r="10461">
      <c r="A10461" s="8" t="inlineStr">
        <is>
          <t>d6ffcf3e-57af-55f0-8234-c8b46b133a7a</t>
        </is>
      </c>
      <c r="B10461" s="9" t="inlineStr">
        <is>
          <t>2026-07</t>
        </is>
      </c>
      <c r="C10461" s="10" t="n"/>
      <c r="D10461" s="9" t="inlineStr">
        <is>
          <t>Declined</t>
        </is>
      </c>
      <c r="E10461" s="8" t="inlineStr">
        <is>
          <t>Mireille Whitlock</t>
        </is>
      </c>
      <c r="F10461" s="11" t="n">
        <v>2004</v>
      </c>
      <c r="G10461" s="8" t="inlineStr">
        <is>
          <t>Porsche</t>
        </is>
      </c>
      <c r="H10461" s="8" t="inlineStr">
        <is>
          <t>911 Turbo S</t>
        </is>
      </c>
      <c r="I10461" s="8" t="inlineStr">
        <is>
          <t>WCG0S5F9FS2AHXTTK</t>
        </is>
      </c>
      <c r="J10461" s="8" t="inlineStr">
        <is>
          <t>02 - Sports / GT</t>
        </is>
      </c>
      <c r="K10461" s="12" t="n">
        <v>155000</v>
      </c>
      <c r="L10461" s="8" t="inlineStr">
        <is>
          <t>Oregon</t>
        </is>
      </c>
      <c r="M10461" s="13" t="n">
        <v>3040.34</v>
      </c>
      <c r="N10461" s="13" t="n"/>
      <c r="O10461" s="8" t="inlineStr">
        <is>
          <t>3 + at-fault claims - 5 yrs</t>
        </is>
      </c>
    </row>
    <row r="10462">
      <c r="A10462" s="8" t="inlineStr">
        <is>
          <t>d7bc1870-a0be-52d7-8187-b07e0166a1f3</t>
        </is>
      </c>
      <c r="B10462" s="9" t="inlineStr">
        <is>
          <t>2026-07</t>
        </is>
      </c>
      <c r="C10462" s="10" t="n"/>
      <c r="D10462" s="9" t="inlineStr">
        <is>
          <t>Declined</t>
        </is>
      </c>
      <c r="E10462" s="8" t="inlineStr">
        <is>
          <t>Wilhelmina Ashcombe</t>
        </is>
      </c>
      <c r="F10462" s="11" t="n">
        <v>1997</v>
      </c>
      <c r="G10462" s="8" t="inlineStr">
        <is>
          <t>Ferrari</t>
        </is>
      </c>
      <c r="H10462" s="8" t="inlineStr">
        <is>
          <t>296 GTB</t>
        </is>
      </c>
      <c r="I10462" s="8" t="inlineStr">
        <is>
          <t>46YNJ1PC80CPLY7KX</t>
        </is>
      </c>
      <c r="J10462" s="8" t="inlineStr">
        <is>
          <t>03 - Supercar</t>
        </is>
      </c>
      <c r="K10462" s="12" t="n">
        <v>1950000</v>
      </c>
      <c r="L10462" s="8" t="inlineStr">
        <is>
          <t>California</t>
        </is>
      </c>
      <c r="M10462" s="13" t="n">
        <v>39735.85</v>
      </c>
      <c r="N10462" s="13" t="n"/>
      <c r="O10462" s="8" t="inlineStr">
        <is>
          <t>3 + at-fault claims - 5 yrs</t>
        </is>
      </c>
    </row>
    <row r="10463">
      <c r="A10463" s="8" t="inlineStr">
        <is>
          <t>d7ddb1b5-a6c2-5691-8a59-948ab49d9747</t>
        </is>
      </c>
      <c r="B10463" s="9" t="inlineStr">
        <is>
          <t>2026-07</t>
        </is>
      </c>
      <c r="C10463" s="10" t="n"/>
      <c r="D10463" s="9" t="inlineStr">
        <is>
          <t>Declined</t>
        </is>
      </c>
      <c r="E10463" s="8" t="inlineStr">
        <is>
          <t>Thaddeus Okonkwo</t>
        </is>
      </c>
      <c r="F10463" s="11" t="n">
        <v>1973</v>
      </c>
      <c r="G10463" s="8" t="inlineStr">
        <is>
          <t>Ferrari</t>
        </is>
      </c>
      <c r="H10463" s="8" t="inlineStr">
        <is>
          <t>275 GTB/4</t>
        </is>
      </c>
      <c r="I10463" s="8" t="inlineStr">
        <is>
          <t>G72JF8639B0U9E214</t>
        </is>
      </c>
      <c r="J10463" s="8" t="inlineStr">
        <is>
          <t>07 - Post-War Classic (1946-1972)</t>
        </is>
      </c>
      <c r="K10463" s="12" t="n">
        <v>160000</v>
      </c>
      <c r="L10463" s="8" t="inlineStr">
        <is>
          <t>Indiana</t>
        </is>
      </c>
      <c r="M10463" s="13" t="n">
        <v>2116.53</v>
      </c>
      <c r="N10463" s="13" t="n"/>
      <c r="O10463" s="8" t="inlineStr">
        <is>
          <t>3 + at-fault claims - 5 yrs</t>
        </is>
      </c>
    </row>
    <row r="10464">
      <c r="A10464" s="8" t="inlineStr">
        <is>
          <t>d7ed1f1a-59df-5ab4-9eba-7d5ca100594e</t>
        </is>
      </c>
      <c r="B10464" s="9" t="inlineStr">
        <is>
          <t>2026-07</t>
        </is>
      </c>
      <c r="C10464" s="10" t="n"/>
      <c r="D10464" s="9" t="inlineStr">
        <is>
          <t>Referred</t>
        </is>
      </c>
      <c r="E10464" s="8" t="inlineStr">
        <is>
          <t>Ingrid Vandermeer</t>
        </is>
      </c>
      <c r="F10464" s="11" t="n">
        <v>2002</v>
      </c>
      <c r="G10464" s="8" t="inlineStr">
        <is>
          <t>McLaren</t>
        </is>
      </c>
      <c r="H10464" s="8" t="inlineStr">
        <is>
          <t>750S</t>
        </is>
      </c>
      <c r="I10464" s="8" t="inlineStr">
        <is>
          <t>VAMZUFGMTXT5ZZN1F</t>
        </is>
      </c>
      <c r="J10464" s="8" t="inlineStr">
        <is>
          <t>03 - Supercar</t>
        </is>
      </c>
      <c r="K10464" s="12" t="n">
        <v>435000</v>
      </c>
      <c r="L10464" s="8" t="inlineStr">
        <is>
          <t>Texas</t>
        </is>
      </c>
      <c r="M10464" s="13" t="n">
        <v>10854.48</v>
      </c>
      <c r="N10464" s="13" t="n"/>
      <c r="O10464" s="8" t="inlineStr">
        <is>
          <t>1 at-fault claim over $100k</t>
        </is>
      </c>
    </row>
    <row r="10465">
      <c r="A10465" s="8" t="inlineStr">
        <is>
          <t>d95940e7-fafe-5033-acde-8033d5eb310e</t>
        </is>
      </c>
      <c r="B10465" s="9" t="inlineStr">
        <is>
          <t>2026-07</t>
        </is>
      </c>
      <c r="C10465" s="10" t="n"/>
      <c r="D10465" s="9" t="inlineStr">
        <is>
          <t>Declined</t>
        </is>
      </c>
      <c r="E10465" s="8" t="inlineStr">
        <is>
          <t>Mireille Farkas</t>
        </is>
      </c>
      <c r="F10465" s="11" t="n">
        <v>1983</v>
      </c>
      <c r="G10465" s="8" t="inlineStr">
        <is>
          <t>Aston Martin</t>
        </is>
      </c>
      <c r="H10465" s="8" t="inlineStr">
        <is>
          <t>DB12</t>
        </is>
      </c>
      <c r="I10465" s="8" t="inlineStr">
        <is>
          <t>HTPP8N1J7DASCK01W</t>
        </is>
      </c>
      <c r="J10465" s="8" t="inlineStr">
        <is>
          <t>02 - Sports / GT</t>
        </is>
      </c>
      <c r="K10465" s="12" t="n">
        <v>495000</v>
      </c>
      <c r="L10465" s="8" t="inlineStr">
        <is>
          <t>Illinois</t>
        </is>
      </c>
      <c r="M10465" s="13" t="n">
        <v>9526.42</v>
      </c>
      <c r="N10465" s="13" t="n"/>
      <c r="O10465" s="8" t="inlineStr">
        <is>
          <t>3 + at-fault claims - 5 yrs</t>
        </is>
      </c>
    </row>
    <row r="10466">
      <c r="A10466" s="8" t="inlineStr">
        <is>
          <t>d97002e9-24ab-5bdf-b5eb-e6cc3915f110</t>
        </is>
      </c>
      <c r="B10466" s="9" t="inlineStr">
        <is>
          <t>2026-07</t>
        </is>
      </c>
      <c r="C10466" s="10" t="n"/>
      <c r="D10466" s="9" t="inlineStr">
        <is>
          <t>Referred</t>
        </is>
      </c>
      <c r="E10466" s="8" t="inlineStr">
        <is>
          <t>Desmond Kingsford</t>
        </is>
      </c>
      <c r="F10466" s="11" t="n">
        <v>1991</v>
      </c>
      <c r="G10466" s="8" t="inlineStr">
        <is>
          <t>BMW</t>
        </is>
      </c>
      <c r="H10466" s="8" t="inlineStr">
        <is>
          <t>M8 Competition</t>
        </is>
      </c>
      <c r="I10466" s="8" t="inlineStr">
        <is>
          <t>MA0JAPVWK8M8RMA4D</t>
        </is>
      </c>
      <c r="J10466" s="8" t="inlineStr">
        <is>
          <t>02 - Sports / GT</t>
        </is>
      </c>
      <c r="K10466" s="12" t="n">
        <v>710000</v>
      </c>
      <c r="L10466" s="8" t="inlineStr">
        <is>
          <t>Colorado</t>
        </is>
      </c>
      <c r="M10466" s="13" t="n">
        <v>9578.299999999999</v>
      </c>
      <c r="N10466" s="13" t="n"/>
      <c r="O10466" s="8" t="inlineStr">
        <is>
          <t>Prior carrier non-renewal / cancellation</t>
        </is>
      </c>
    </row>
    <row r="10467">
      <c r="A10467" s="8" t="inlineStr">
        <is>
          <t>d98120e3-6ab1-5562-b276-cf033d6be2ab</t>
        </is>
      </c>
      <c r="B10467" s="9" t="inlineStr">
        <is>
          <t>2026-07</t>
        </is>
      </c>
      <c r="C10467" s="10" t="n"/>
      <c r="D10467" s="9" t="inlineStr">
        <is>
          <t>Referred</t>
        </is>
      </c>
      <c r="E10467" s="8" t="inlineStr">
        <is>
          <t>Thaddeus Montoya</t>
        </is>
      </c>
      <c r="F10467" s="11" t="n">
        <v>2000</v>
      </c>
      <c r="G10467" s="8" t="inlineStr">
        <is>
          <t>Maserati</t>
        </is>
      </c>
      <c r="H10467" s="8" t="inlineStr">
        <is>
          <t>GranTurismo</t>
        </is>
      </c>
      <c r="I10467" s="8" t="inlineStr">
        <is>
          <t>MHX59M84ASLNHMKT3</t>
        </is>
      </c>
      <c r="J10467" s="8" t="inlineStr">
        <is>
          <t>02 - Sports / GT</t>
        </is>
      </c>
      <c r="K10467" s="12" t="n">
        <v>610000</v>
      </c>
      <c r="L10467" s="8" t="inlineStr">
        <is>
          <t>Wyoming</t>
        </is>
      </c>
      <c r="M10467" s="13" t="n">
        <v>8004.81</v>
      </c>
      <c r="N10467" s="13" t="n"/>
      <c r="O10467" s="8" t="inlineStr">
        <is>
          <t>1 at-fault claim over $100k</t>
        </is>
      </c>
    </row>
    <row r="10468">
      <c r="A10468" s="8" t="inlineStr">
        <is>
          <t>db51ef5e-dc2a-5e98-a6bc-075b1404bcf4</t>
        </is>
      </c>
      <c r="B10468" s="9" t="inlineStr">
        <is>
          <t>2026-07</t>
        </is>
      </c>
      <c r="C10468" s="10" t="n"/>
      <c r="D10468" s="9" t="inlineStr">
        <is>
          <t>Declined</t>
        </is>
      </c>
      <c r="E10468" s="8" t="inlineStr">
        <is>
          <t>Aurelio Fairweather</t>
        </is>
      </c>
      <c r="F10468" s="11" t="n">
        <v>1969</v>
      </c>
      <c r="G10468" s="8" t="inlineStr">
        <is>
          <t>Aston Martin</t>
        </is>
      </c>
      <c r="H10468" s="8" t="inlineStr">
        <is>
          <t>DB12</t>
        </is>
      </c>
      <c r="I10468" s="8" t="inlineStr">
        <is>
          <t>7PTV86YSADPGLV5CD</t>
        </is>
      </c>
      <c r="J10468" s="8" t="inlineStr">
        <is>
          <t>02 - Sports / GT</t>
        </is>
      </c>
      <c r="K10468" s="12" t="n">
        <v>555000</v>
      </c>
      <c r="L10468" s="8" t="inlineStr">
        <is>
          <t>Alaska</t>
        </is>
      </c>
      <c r="M10468" s="13" t="n">
        <v>7759.53</v>
      </c>
      <c r="N10468" s="13" t="n"/>
      <c r="O10468" s="8" t="inlineStr">
        <is>
          <t>3 + at-fault claims - 5 yrs</t>
        </is>
      </c>
    </row>
    <row r="10469">
      <c r="A10469" s="8" t="inlineStr">
        <is>
          <t>dba55ea7-b8bd-5a03-b5ca-611d306af75a</t>
        </is>
      </c>
      <c r="B10469" s="9" t="inlineStr">
        <is>
          <t>2026-07</t>
        </is>
      </c>
      <c r="C10469" s="10" t="n"/>
      <c r="D10469" s="9" t="inlineStr">
        <is>
          <t>Declined</t>
        </is>
      </c>
      <c r="E10469" s="8" t="inlineStr">
        <is>
          <t>Callum Thistlewood</t>
        </is>
      </c>
      <c r="F10469" s="11" t="n">
        <v>1971</v>
      </c>
      <c r="G10469" s="8" t="inlineStr">
        <is>
          <t>Aston Martin</t>
        </is>
      </c>
      <c r="H10469" s="8" t="inlineStr">
        <is>
          <t>DB12</t>
        </is>
      </c>
      <c r="I10469" s="8" t="inlineStr">
        <is>
          <t>N96Y669KCH87JH6HD</t>
        </is>
      </c>
      <c r="J10469" s="8" t="inlineStr">
        <is>
          <t>02 - Sports / GT</t>
        </is>
      </c>
      <c r="K10469" s="12" t="n">
        <v>565000</v>
      </c>
      <c r="L10469" s="8" t="inlineStr">
        <is>
          <t>Hawaii</t>
        </is>
      </c>
      <c r="M10469" s="13" t="n">
        <v>9008.02</v>
      </c>
      <c r="N10469" s="13" t="n"/>
      <c r="O10469" s="8" t="inlineStr">
        <is>
          <t>3 + at-fault claims - 5 yrs</t>
        </is>
      </c>
    </row>
    <row r="10470">
      <c r="A10470" s="8" t="inlineStr">
        <is>
          <t>dbc31967-e520-534d-b37c-88fbf550a8a2</t>
        </is>
      </c>
      <c r="B10470" s="9" t="inlineStr">
        <is>
          <t>2026-07</t>
        </is>
      </c>
      <c r="C10470" s="10" t="n"/>
      <c r="D10470" s="9" t="inlineStr">
        <is>
          <t>Referred</t>
        </is>
      </c>
      <c r="E10470" s="8" t="inlineStr">
        <is>
          <t>Callum Underwood</t>
        </is>
      </c>
      <c r="F10470" s="11" t="n">
        <v>2000</v>
      </c>
      <c r="G10470" s="8" t="inlineStr">
        <is>
          <t>Jaguar</t>
        </is>
      </c>
      <c r="H10470" s="8" t="inlineStr">
        <is>
          <t>E-Type Series 1</t>
        </is>
      </c>
      <c r="I10470" s="8" t="inlineStr">
        <is>
          <t>YB9AU6RF7E9KCEB5U</t>
        </is>
      </c>
      <c r="J10470" s="8" t="inlineStr">
        <is>
          <t>07 - Post-War Classic (1946-1972)</t>
        </is>
      </c>
      <c r="K10470" s="12" t="n">
        <v>700000</v>
      </c>
      <c r="L10470" s="8" t="inlineStr">
        <is>
          <t>Louisiana</t>
        </is>
      </c>
      <c r="M10470" s="13" t="n">
        <v>6871.89</v>
      </c>
      <c r="N10470" s="13" t="n"/>
      <c r="O10470" s="8" t="inlineStr">
        <is>
          <t>2 at-fault claims - 5 yrs</t>
        </is>
      </c>
    </row>
    <row r="10471">
      <c r="A10471" s="8" t="inlineStr">
        <is>
          <t>dcc95306-1c52-5f0e-8b58-98d368d7fe9b</t>
        </is>
      </c>
      <c r="B10471" s="9" t="inlineStr">
        <is>
          <t>2026-07</t>
        </is>
      </c>
      <c r="C10471" s="10" t="n"/>
      <c r="D10471" s="9" t="inlineStr">
        <is>
          <t>Declined</t>
        </is>
      </c>
      <c r="E10471" s="8" t="inlineStr">
        <is>
          <t>Noor Rourke</t>
        </is>
      </c>
      <c r="F10471" s="11" t="n">
        <v>1975</v>
      </c>
      <c r="G10471" s="8" t="inlineStr">
        <is>
          <t>Ferrari</t>
        </is>
      </c>
      <c r="H10471" s="8" t="inlineStr">
        <is>
          <t>275 GTB/4</t>
        </is>
      </c>
      <c r="I10471" s="8" t="inlineStr">
        <is>
          <t>WVDU18BYCK1HLC4CR</t>
        </is>
      </c>
      <c r="J10471" s="8" t="inlineStr">
        <is>
          <t>07 - Post-War Classic (1946-1972)</t>
        </is>
      </c>
      <c r="K10471" s="12" t="n">
        <v>940000</v>
      </c>
      <c r="L10471" s="8" t="inlineStr">
        <is>
          <t>Louisiana</t>
        </is>
      </c>
      <c r="M10471" s="13" t="n">
        <v>9227.959999999999</v>
      </c>
      <c r="N10471" s="13" t="n"/>
      <c r="O10471" s="8" t="inlineStr">
        <is>
          <t>3 + at-fault claims - 5 yrs</t>
        </is>
      </c>
    </row>
    <row r="10472">
      <c r="A10472" s="8" t="inlineStr">
        <is>
          <t>dcc9992e-1a11-569f-81dc-f80f23b24f84</t>
        </is>
      </c>
      <c r="B10472" s="9" t="inlineStr">
        <is>
          <t>2026-07</t>
        </is>
      </c>
      <c r="C10472" s="10" t="n"/>
      <c r="D10472" s="9" t="inlineStr">
        <is>
          <t>Referred</t>
        </is>
      </c>
      <c r="E10472" s="8" t="inlineStr">
        <is>
          <t>Thaddeus Merriweather</t>
        </is>
      </c>
      <c r="F10472" s="11" t="n">
        <v>1989</v>
      </c>
      <c r="G10472" s="8" t="inlineStr">
        <is>
          <t>Maserati</t>
        </is>
      </c>
      <c r="H10472" s="8" t="inlineStr">
        <is>
          <t>GranTurismo</t>
        </is>
      </c>
      <c r="I10472" s="8" t="inlineStr">
        <is>
          <t>62E954U1BDJ6DWD36</t>
        </is>
      </c>
      <c r="J10472" s="8" t="inlineStr">
        <is>
          <t>02 - Sports / GT</t>
        </is>
      </c>
      <c r="K10472" s="12" t="n">
        <v>1950000</v>
      </c>
      <c r="L10472" s="8" t="inlineStr">
        <is>
          <t>California</t>
        </is>
      </c>
      <c r="M10472" s="13" t="n">
        <v>27318.4</v>
      </c>
      <c r="N10472" s="13" t="n"/>
      <c r="O10472" s="8" t="inlineStr">
        <is>
          <t>2 at-fault claims - 5 yrs</t>
        </is>
      </c>
    </row>
    <row r="10473">
      <c r="A10473" s="8" t="inlineStr">
        <is>
          <t>df4c7887-2245-5727-8d70-7db1f4fd0b27</t>
        </is>
      </c>
      <c r="B10473" s="9" t="inlineStr">
        <is>
          <t>2026-07</t>
        </is>
      </c>
      <c r="C10473" s="10" t="n"/>
      <c r="D10473" s="9" t="inlineStr">
        <is>
          <t>Referred</t>
        </is>
      </c>
      <c r="E10473" s="8" t="inlineStr">
        <is>
          <t>Fitzgerald Rourke</t>
        </is>
      </c>
      <c r="F10473" s="11" t="n">
        <v>2016</v>
      </c>
      <c r="G10473" s="8" t="inlineStr">
        <is>
          <t>Lamborghini</t>
        </is>
      </c>
      <c r="H10473" s="8" t="inlineStr">
        <is>
          <t>Huracan EVO</t>
        </is>
      </c>
      <c r="I10473" s="8" t="inlineStr">
        <is>
          <t>NPM43TF7AT05HGLUC</t>
        </is>
      </c>
      <c r="J10473" s="8" t="inlineStr">
        <is>
          <t>03 - Supercar</t>
        </is>
      </c>
      <c r="K10473" s="12" t="n">
        <v>270000</v>
      </c>
      <c r="L10473" s="8" t="inlineStr">
        <is>
          <t>Illinois</t>
        </is>
      </c>
      <c r="M10473" s="13" t="n">
        <v>7967.55</v>
      </c>
      <c r="N10473" s="13" t="n"/>
      <c r="O10473" s="8" t="inlineStr">
        <is>
          <t>1 at-fault claim over $100k</t>
        </is>
      </c>
    </row>
    <row r="10474">
      <c r="A10474" s="8" t="inlineStr">
        <is>
          <t>e192d367-ae63-5182-9016-16f67a5dd15a</t>
        </is>
      </c>
      <c r="B10474" s="9" t="inlineStr">
        <is>
          <t>2026-07</t>
        </is>
      </c>
      <c r="C10474" s="10" t="n"/>
      <c r="D10474" s="9" t="inlineStr">
        <is>
          <t>Declined</t>
        </is>
      </c>
      <c r="E10474" s="8" t="inlineStr">
        <is>
          <t>Mireille Vasquez</t>
        </is>
      </c>
      <c r="F10474" s="11" t="n">
        <v>1961</v>
      </c>
      <c r="G10474" s="8" t="inlineStr">
        <is>
          <t>BMW</t>
        </is>
      </c>
      <c r="H10474" s="8" t="inlineStr">
        <is>
          <t>M8 Competition</t>
        </is>
      </c>
      <c r="I10474" s="8" t="inlineStr">
        <is>
          <t>8GNY6LWLZ5XECZ4DH</t>
        </is>
      </c>
      <c r="J10474" s="8" t="inlineStr">
        <is>
          <t>02 - Sports / GT</t>
        </is>
      </c>
      <c r="K10474" s="12" t="n">
        <v>540000</v>
      </c>
      <c r="L10474" s="8" t="inlineStr">
        <is>
          <t>Pennsylvania</t>
        </is>
      </c>
      <c r="M10474" s="13" t="n">
        <v>6622.64</v>
      </c>
      <c r="N10474" s="13" t="n"/>
      <c r="O10474" s="8" t="inlineStr">
        <is>
          <t>3 + at-fault claims - 5 yrs</t>
        </is>
      </c>
    </row>
    <row r="10475">
      <c r="A10475" s="8" t="inlineStr">
        <is>
          <t>e3d51a01-c0ee-5a6d-a646-20e53ed86762</t>
        </is>
      </c>
      <c r="B10475" s="9" t="inlineStr">
        <is>
          <t>2026-07</t>
        </is>
      </c>
      <c r="C10475" s="10" t="n"/>
      <c r="D10475" s="9" t="inlineStr">
        <is>
          <t>Referred</t>
        </is>
      </c>
      <c r="E10475" s="8" t="inlineStr">
        <is>
          <t>Marisol Nakashima</t>
        </is>
      </c>
      <c r="F10475" s="11" t="n">
        <v>1988</v>
      </c>
      <c r="G10475" s="8" t="inlineStr">
        <is>
          <t>Singer</t>
        </is>
      </c>
      <c r="H10475" s="8" t="inlineStr">
        <is>
          <t>911 Reimagined</t>
        </is>
      </c>
      <c r="I10475" s="8" t="inlineStr">
        <is>
          <t>M247H8XTA6FLUZYTE</t>
        </is>
      </c>
      <c r="J10475" s="8" t="inlineStr">
        <is>
          <t>11 - Restomod / Coachbuilt / Bespoke</t>
        </is>
      </c>
      <c r="K10475" s="12" t="n">
        <v>335000</v>
      </c>
      <c r="L10475" s="8" t="inlineStr">
        <is>
          <t>South Carolina</t>
        </is>
      </c>
      <c r="M10475" s="13" t="n">
        <v>6897.21</v>
      </c>
      <c r="N10475" s="13" t="n"/>
      <c r="O10475" s="8" t="inlineStr">
        <is>
          <t>1 at-fault claim over $100k</t>
        </is>
      </c>
    </row>
    <row r="10476">
      <c r="A10476" s="8" t="inlineStr">
        <is>
          <t>e4925a4d-dd32-5e39-9568-579c14864fbd</t>
        </is>
      </c>
      <c r="B10476" s="9" t="inlineStr">
        <is>
          <t>2026-07</t>
        </is>
      </c>
      <c r="C10476" s="10" t="n"/>
      <c r="D10476" s="9" t="inlineStr">
        <is>
          <t>Declined</t>
        </is>
      </c>
      <c r="E10476" s="8" t="inlineStr">
        <is>
          <t>Saoirse Larsson</t>
        </is>
      </c>
      <c r="F10476" s="11" t="n">
        <v>1984</v>
      </c>
      <c r="G10476" s="8" t="inlineStr">
        <is>
          <t>Ferrari</t>
        </is>
      </c>
      <c r="H10476" s="8" t="inlineStr">
        <is>
          <t>SF90 Stradale</t>
        </is>
      </c>
      <c r="I10476" s="8" t="inlineStr">
        <is>
          <t>VS1AW1KCMFZRRAM8Z</t>
        </is>
      </c>
      <c r="J10476" s="8" t="inlineStr">
        <is>
          <t>03 - Supercar</t>
        </is>
      </c>
      <c r="K10476" s="12" t="n">
        <v>300000</v>
      </c>
      <c r="L10476" s="8" t="inlineStr">
        <is>
          <t>Louisiana</t>
        </is>
      </c>
      <c r="M10476" s="13" t="n">
        <v>7876.42</v>
      </c>
      <c r="N10476" s="13" t="n"/>
      <c r="O10476" s="8" t="inlineStr">
        <is>
          <t>3 + at-fault claims - 5 yrs</t>
        </is>
      </c>
    </row>
    <row r="10477">
      <c r="A10477" s="8" t="inlineStr">
        <is>
          <t>e495fab0-f15f-584b-abb6-7d9c2e50459d</t>
        </is>
      </c>
      <c r="B10477" s="9" t="inlineStr">
        <is>
          <t>2026-07</t>
        </is>
      </c>
      <c r="C10477" s="10" t="n"/>
      <c r="D10477" s="9" t="inlineStr">
        <is>
          <t>Referred</t>
        </is>
      </c>
      <c r="E10477" s="8" t="inlineStr">
        <is>
          <t>Cassius Thistlewood</t>
        </is>
      </c>
      <c r="F10477" s="11" t="n">
        <v>1981</v>
      </c>
      <c r="G10477" s="8" t="inlineStr">
        <is>
          <t>BMW</t>
        </is>
      </c>
      <c r="H10477" s="8" t="inlineStr">
        <is>
          <t>M8 Competition</t>
        </is>
      </c>
      <c r="I10477" s="8" t="inlineStr">
        <is>
          <t>85JSXJ13AK8KL1NF1</t>
        </is>
      </c>
      <c r="J10477" s="8" t="inlineStr">
        <is>
          <t>02 - Sports / GT</t>
        </is>
      </c>
      <c r="K10477" s="12" t="n">
        <v>380000</v>
      </c>
      <c r="L10477" s="8" t="inlineStr">
        <is>
          <t>Wisconsin</t>
        </is>
      </c>
      <c r="M10477" s="13" t="n">
        <v>6452.83</v>
      </c>
      <c r="N10477" s="13" t="n"/>
      <c r="O10477" s="8" t="inlineStr">
        <is>
          <t>2 at-fault claims - 5 yrs</t>
        </is>
      </c>
    </row>
    <row r="10478">
      <c r="A10478" s="8" t="inlineStr">
        <is>
          <t>e4bf20ac-2e6c-51ec-b2f9-b3056525144e</t>
        </is>
      </c>
      <c r="B10478" s="9" t="inlineStr">
        <is>
          <t>2026-07</t>
        </is>
      </c>
      <c r="C10478" s="10" t="n"/>
      <c r="D10478" s="9" t="inlineStr">
        <is>
          <t>Declined</t>
        </is>
      </c>
      <c r="E10478" s="8" t="inlineStr">
        <is>
          <t>Beatrix Castellanos</t>
        </is>
      </c>
      <c r="F10478" s="11" t="n">
        <v>2005</v>
      </c>
      <c r="G10478" s="8" t="inlineStr">
        <is>
          <t>Ferrari</t>
        </is>
      </c>
      <c r="H10478" s="8" t="inlineStr">
        <is>
          <t>275 GTB/4</t>
        </is>
      </c>
      <c r="I10478" s="8" t="inlineStr">
        <is>
          <t>KZ842YH7NGEHP11N9</t>
        </is>
      </c>
      <c r="J10478" s="8" t="inlineStr">
        <is>
          <t>07 - Post-War Classic (1946-1972)</t>
        </is>
      </c>
      <c r="K10478" s="12" t="n">
        <v>520000</v>
      </c>
      <c r="L10478" s="8" t="inlineStr">
        <is>
          <t>Florida</t>
        </is>
      </c>
      <c r="M10478" s="13" t="n">
        <v>5990.79</v>
      </c>
      <c r="N10478" s="13" t="n"/>
      <c r="O10478" s="8" t="inlineStr">
        <is>
          <t>3 + at-fault claims - 5 yrs</t>
        </is>
      </c>
    </row>
    <row r="10479">
      <c r="A10479" s="8" t="inlineStr">
        <is>
          <t>e5960391-fc78-5ad1-b370-0b0328820fbc</t>
        </is>
      </c>
      <c r="B10479" s="9" t="inlineStr">
        <is>
          <t>2026-07</t>
        </is>
      </c>
      <c r="C10479" s="10" t="n"/>
      <c r="D10479" s="9" t="inlineStr">
        <is>
          <t>Declined</t>
        </is>
      </c>
      <c r="E10479" s="8" t="inlineStr">
        <is>
          <t>Sunniva Pennington</t>
        </is>
      </c>
      <c r="F10479" s="11" t="n">
        <v>2019</v>
      </c>
      <c r="G10479" s="8" t="inlineStr">
        <is>
          <t>Lamborghini</t>
        </is>
      </c>
      <c r="H10479" s="8" t="inlineStr">
        <is>
          <t>Huracan EVO</t>
        </is>
      </c>
      <c r="I10479" s="8" t="inlineStr">
        <is>
          <t>VHUAYYJTPP62Y8R9T</t>
        </is>
      </c>
      <c r="J10479" s="8" t="inlineStr">
        <is>
          <t>03 - Supercar</t>
        </is>
      </c>
      <c r="K10479" s="12" t="n">
        <v>1340000</v>
      </c>
      <c r="L10479" s="8" t="inlineStr">
        <is>
          <t>Colorado</t>
        </is>
      </c>
      <c r="M10479" s="13" t="n">
        <v>22249.06</v>
      </c>
      <c r="N10479" s="13" t="n"/>
      <c r="O10479" s="8" t="inlineStr">
        <is>
          <t>3 + at-fault claims - 5 yrs</t>
        </is>
      </c>
    </row>
    <row r="10480">
      <c r="A10480" s="8" t="inlineStr">
        <is>
          <t>e5e0d1d7-22b2-596d-ae44-d8ae0311c250</t>
        </is>
      </c>
      <c r="B10480" s="9" t="inlineStr">
        <is>
          <t>2026-07</t>
        </is>
      </c>
      <c r="C10480" s="10" t="n"/>
      <c r="D10480" s="9" t="inlineStr">
        <is>
          <t>Declined</t>
        </is>
      </c>
      <c r="E10480" s="8" t="inlineStr">
        <is>
          <t>Lorenzo Larsson</t>
        </is>
      </c>
      <c r="F10480" s="11" t="n">
        <v>1975</v>
      </c>
      <c r="G10480" s="8" t="inlineStr">
        <is>
          <t>Ferrari</t>
        </is>
      </c>
      <c r="H10480" s="8" t="inlineStr">
        <is>
          <t>275 GTB/4</t>
        </is>
      </c>
      <c r="I10480" s="8" t="inlineStr">
        <is>
          <t>PAFNKY1WX5MLGGG0Y</t>
        </is>
      </c>
      <c r="J10480" s="8" t="inlineStr">
        <is>
          <t>07 - Post-War Classic (1946-1972)</t>
        </is>
      </c>
      <c r="K10480" s="12" t="n">
        <v>450000</v>
      </c>
      <c r="L10480" s="8" t="inlineStr">
        <is>
          <t>Georgia</t>
        </is>
      </c>
      <c r="M10480" s="13" t="n">
        <v>4564.53</v>
      </c>
      <c r="N10480" s="13" t="n"/>
      <c r="O10480" s="8" t="inlineStr">
        <is>
          <t>3 + at-fault claims - 5 yrs</t>
        </is>
      </c>
    </row>
    <row r="10481">
      <c r="A10481" s="8" t="inlineStr">
        <is>
          <t>e6cfb659-873b-5029-978e-b0a42148a805</t>
        </is>
      </c>
      <c r="B10481" s="9" t="inlineStr">
        <is>
          <t>2026-07</t>
        </is>
      </c>
      <c r="C10481" s="10" t="n"/>
      <c r="D10481" s="9" t="inlineStr">
        <is>
          <t>Declined</t>
        </is>
      </c>
      <c r="E10481" s="8" t="inlineStr">
        <is>
          <t>Desmond Vasquez</t>
        </is>
      </c>
      <c r="F10481" s="11" t="n">
        <v>2019</v>
      </c>
      <c r="G10481" s="8" t="inlineStr">
        <is>
          <t>Bentley</t>
        </is>
      </c>
      <c r="H10481" s="8" t="inlineStr">
        <is>
          <t>4.5 Litre</t>
        </is>
      </c>
      <c r="I10481" s="8" t="inlineStr">
        <is>
          <t>EC5DWXFCX6GW13JB2</t>
        </is>
      </c>
      <c r="J10481" s="8" t="inlineStr">
        <is>
          <t>06 - Vintage Pre-War (pre-1946)</t>
        </is>
      </c>
      <c r="K10481" s="12" t="n">
        <v>875000</v>
      </c>
      <c r="L10481" s="8" t="inlineStr">
        <is>
          <t>Alabama</t>
        </is>
      </c>
      <c r="M10481" s="13" t="n">
        <v>7967.45</v>
      </c>
      <c r="N10481" s="13" t="n"/>
      <c r="O10481" s="8" t="inlineStr">
        <is>
          <t>3 + at-fault claims - 5 yrs</t>
        </is>
      </c>
    </row>
    <row r="10482">
      <c r="A10482" s="8" t="inlineStr">
        <is>
          <t>e845c3fb-2fe8-59ce-b68c-4980b75b5530</t>
        </is>
      </c>
      <c r="B10482" s="9" t="inlineStr">
        <is>
          <t>2026-07</t>
        </is>
      </c>
      <c r="C10482" s="10" t="n"/>
      <c r="D10482" s="9" t="inlineStr">
        <is>
          <t>Referred</t>
        </is>
      </c>
      <c r="E10482" s="8" t="inlineStr">
        <is>
          <t>Horace Merriweather</t>
        </is>
      </c>
      <c r="F10482" s="11" t="n">
        <v>1972</v>
      </c>
      <c r="G10482" s="8" t="inlineStr">
        <is>
          <t>Jaguar</t>
        </is>
      </c>
      <c r="H10482" s="8" t="inlineStr">
        <is>
          <t>E-Type Series 1</t>
        </is>
      </c>
      <c r="I10482" s="8" t="inlineStr">
        <is>
          <t>BA9VFZ5UP8YAW58C6</t>
        </is>
      </c>
      <c r="J10482" s="8" t="inlineStr">
        <is>
          <t>07 - Post-War Classic (1946-1972)</t>
        </is>
      </c>
      <c r="K10482" s="12" t="n">
        <v>1460000</v>
      </c>
      <c r="L10482" s="8" t="inlineStr">
        <is>
          <t>Alaska</t>
        </is>
      </c>
      <c r="M10482" s="13" t="n">
        <v>11933.43</v>
      </c>
      <c r="N10482" s="13" t="n"/>
      <c r="O10482" s="8" t="inlineStr">
        <is>
          <t>1 theft / total loss claim</t>
        </is>
      </c>
    </row>
    <row r="10483">
      <c r="A10483" s="8" t="inlineStr">
        <is>
          <t>ebac6a6c-e0e5-58e3-97f6-693c7433c094</t>
        </is>
      </c>
      <c r="B10483" s="9" t="inlineStr">
        <is>
          <t>2026-07</t>
        </is>
      </c>
      <c r="C10483" s="10" t="n"/>
      <c r="D10483" s="9" t="inlineStr">
        <is>
          <t>Referred</t>
        </is>
      </c>
      <c r="E10483" s="8" t="inlineStr">
        <is>
          <t>Delphine Harrington</t>
        </is>
      </c>
      <c r="F10483" s="11" t="n">
        <v>1962</v>
      </c>
      <c r="G10483" s="8" t="inlineStr">
        <is>
          <t>Mercedes-Benz</t>
        </is>
      </c>
      <c r="H10483" s="8" t="inlineStr">
        <is>
          <t>AMG GT</t>
        </is>
      </c>
      <c r="I10483" s="8" t="inlineStr">
        <is>
          <t>02049MTZH3K37FEN6</t>
        </is>
      </c>
      <c r="J10483" s="8" t="inlineStr">
        <is>
          <t>02 - Sports / GT</t>
        </is>
      </c>
      <c r="K10483" s="12" t="n">
        <v>710000</v>
      </c>
      <c r="L10483" s="8" t="inlineStr">
        <is>
          <t>Mississippi</t>
        </is>
      </c>
      <c r="M10483" s="13" t="n">
        <v>10361.98</v>
      </c>
      <c r="N10483" s="13" t="n"/>
      <c r="O10483" s="8" t="inlineStr">
        <is>
          <t>1 theft / total loss claim</t>
        </is>
      </c>
    </row>
    <row r="10484">
      <c r="A10484" s="8" t="inlineStr">
        <is>
          <t>ebfc5e87-6108-5c65-9cba-d2469f973fcc</t>
        </is>
      </c>
      <c r="B10484" s="9" t="inlineStr">
        <is>
          <t>2026-07</t>
        </is>
      </c>
      <c r="C10484" s="10" t="n"/>
      <c r="D10484" s="9" t="inlineStr">
        <is>
          <t>Declined</t>
        </is>
      </c>
      <c r="E10484" s="8" t="inlineStr">
        <is>
          <t>Sunniva Rourke</t>
        </is>
      </c>
      <c r="F10484" s="11" t="n">
        <v>1959</v>
      </c>
      <c r="G10484" s="8" t="inlineStr">
        <is>
          <t>Bentley</t>
        </is>
      </c>
      <c r="H10484" s="8" t="inlineStr">
        <is>
          <t>Continental GT</t>
        </is>
      </c>
      <c r="I10484" s="8" t="inlineStr">
        <is>
          <t>2AG247EM7W2LUDEXM</t>
        </is>
      </c>
      <c r="J10484" s="8" t="inlineStr">
        <is>
          <t>02 - Sports / GT</t>
        </is>
      </c>
      <c r="K10484" s="12" t="n">
        <v>985000</v>
      </c>
      <c r="L10484" s="8" t="inlineStr">
        <is>
          <t>Maryland</t>
        </is>
      </c>
      <c r="M10484" s="13" t="n">
        <v>11476.18</v>
      </c>
      <c r="N10484" s="13" t="n"/>
      <c r="O10484" s="8" t="inlineStr">
        <is>
          <t>3 + at-fault claims - 5 yrs</t>
        </is>
      </c>
    </row>
    <row r="10485">
      <c r="A10485" s="8" t="inlineStr">
        <is>
          <t>ecf303c4-2a7f-5338-920b-2ca37c90e6bd</t>
        </is>
      </c>
      <c r="B10485" s="9" t="inlineStr">
        <is>
          <t>2026-07</t>
        </is>
      </c>
      <c r="C10485" s="10" t="n"/>
      <c r="D10485" s="9" t="inlineStr">
        <is>
          <t>Referred</t>
        </is>
      </c>
      <c r="E10485" s="8" t="inlineStr">
        <is>
          <t>Thaddeus Ashcombe</t>
        </is>
      </c>
      <c r="F10485" s="11" t="n">
        <v>1990</v>
      </c>
      <c r="G10485" s="8" t="inlineStr">
        <is>
          <t>Mercedes-Benz</t>
        </is>
      </c>
      <c r="H10485" s="8" t="inlineStr">
        <is>
          <t>AMG GT</t>
        </is>
      </c>
      <c r="I10485" s="8" t="inlineStr">
        <is>
          <t>TFF2R8FKE1D5Z1SJ0</t>
        </is>
      </c>
      <c r="J10485" s="8" t="inlineStr">
        <is>
          <t>02 - Sports / GT</t>
        </is>
      </c>
      <c r="K10485" s="12" t="n">
        <v>220000</v>
      </c>
      <c r="L10485" s="8" t="inlineStr">
        <is>
          <t>Ohio</t>
        </is>
      </c>
      <c r="M10485" s="13" t="n">
        <v>5308.23</v>
      </c>
      <c r="N10485" s="13" t="n"/>
      <c r="O10485" s="8" t="inlineStr">
        <is>
          <t>1 at-fault claim over $100k</t>
        </is>
      </c>
    </row>
    <row r="10486">
      <c r="A10486" s="8" t="inlineStr">
        <is>
          <t>ed0dd9fd-ffcf-532c-be19-d16b6995df24</t>
        </is>
      </c>
      <c r="B10486" s="9" t="inlineStr">
        <is>
          <t>2026-07</t>
        </is>
      </c>
      <c r="C10486" s="10" t="n"/>
      <c r="D10486" s="9" t="inlineStr">
        <is>
          <t>Declined</t>
        </is>
      </c>
      <c r="E10486" s="8" t="inlineStr">
        <is>
          <t>Emiliano Castellanos</t>
        </is>
      </c>
      <c r="F10486" s="11" t="n">
        <v>1992</v>
      </c>
      <c r="G10486" s="8" t="inlineStr">
        <is>
          <t>Mercedes-Benz</t>
        </is>
      </c>
      <c r="H10486" s="8" t="inlineStr">
        <is>
          <t>AMG GT</t>
        </is>
      </c>
      <c r="I10486" s="8" t="inlineStr">
        <is>
          <t>ASDYD2BKWK9WDWTMV</t>
        </is>
      </c>
      <c r="J10486" s="8" t="inlineStr">
        <is>
          <t>02 - Sports / GT</t>
        </is>
      </c>
      <c r="K10486" s="12" t="n">
        <v>325000</v>
      </c>
      <c r="L10486" s="8" t="inlineStr">
        <is>
          <t>Nebraska</t>
        </is>
      </c>
      <c r="M10486" s="13" t="n">
        <v>5978.77</v>
      </c>
      <c r="N10486" s="13" t="n"/>
      <c r="O10486" s="8" t="inlineStr">
        <is>
          <t>3 + at-fault claims - 5 yrs</t>
        </is>
      </c>
    </row>
    <row r="10487">
      <c r="A10487" s="8" t="inlineStr">
        <is>
          <t>ed685577-2591-53be-b1e3-ccb75d149fd0</t>
        </is>
      </c>
      <c r="B10487" s="9" t="inlineStr">
        <is>
          <t>2026-07</t>
        </is>
      </c>
      <c r="C10487" s="10" t="n"/>
      <c r="D10487" s="9" t="inlineStr">
        <is>
          <t>Declined</t>
        </is>
      </c>
      <c r="E10487" s="8" t="inlineStr">
        <is>
          <t>Anouk Whitlock</t>
        </is>
      </c>
      <c r="F10487" s="11" t="n">
        <v>1973</v>
      </c>
      <c r="G10487" s="8" t="inlineStr">
        <is>
          <t>Porsche</t>
        </is>
      </c>
      <c r="H10487" s="8" t="inlineStr">
        <is>
          <t>911 Turbo S</t>
        </is>
      </c>
      <c r="I10487" s="8" t="inlineStr">
        <is>
          <t>8R45UZZS9F58GVFMD</t>
        </is>
      </c>
      <c r="J10487" s="8" t="inlineStr">
        <is>
          <t>02 - Sports / GT</t>
        </is>
      </c>
      <c r="K10487" s="12" t="n">
        <v>475000</v>
      </c>
      <c r="L10487" s="8" t="inlineStr">
        <is>
          <t>Vermont</t>
        </is>
      </c>
      <c r="M10487" s="13" t="n">
        <v>8200.469999999999</v>
      </c>
      <c r="N10487" s="13" t="n"/>
      <c r="O10487" s="8" t="inlineStr">
        <is>
          <t>3 + at-fault claims - 5 yrs</t>
        </is>
      </c>
    </row>
    <row r="10488">
      <c r="A10488" s="8" t="inlineStr">
        <is>
          <t>ee5f1110-509f-556f-a861-6f87d5dd9ed5</t>
        </is>
      </c>
      <c r="B10488" s="9" t="inlineStr">
        <is>
          <t>2026-07</t>
        </is>
      </c>
      <c r="C10488" s="10" t="n"/>
      <c r="D10488" s="9" t="inlineStr">
        <is>
          <t>Declined</t>
        </is>
      </c>
      <c r="E10488" s="8" t="inlineStr">
        <is>
          <t>Ramona Blackwood</t>
        </is>
      </c>
      <c r="F10488" s="11" t="n">
        <v>1975</v>
      </c>
      <c r="G10488" s="8" t="inlineStr">
        <is>
          <t>Lamborghini</t>
        </is>
      </c>
      <c r="H10488" s="8" t="inlineStr">
        <is>
          <t>Huracan EVO</t>
        </is>
      </c>
      <c r="I10488" s="8" t="inlineStr">
        <is>
          <t>15DPSXB7LFK20T3YJ</t>
        </is>
      </c>
      <c r="J10488" s="8" t="inlineStr">
        <is>
          <t>03 - Supercar</t>
        </is>
      </c>
      <c r="K10488" s="12" t="n">
        <v>1055000</v>
      </c>
      <c r="L10488" s="8" t="inlineStr">
        <is>
          <t>Maine</t>
        </is>
      </c>
      <c r="M10488" s="13" t="n">
        <v>17198.49</v>
      </c>
      <c r="N10488" s="13" t="n"/>
      <c r="O10488" s="8" t="inlineStr">
        <is>
          <t>3 + at-fault claims - 5 yrs</t>
        </is>
      </c>
    </row>
    <row r="10489">
      <c r="A10489" s="8" t="inlineStr">
        <is>
          <t>ee8e366b-888a-5d2d-b16a-806a017b5d01</t>
        </is>
      </c>
      <c r="B10489" s="9" t="inlineStr">
        <is>
          <t>2026-07</t>
        </is>
      </c>
      <c r="C10489" s="10" t="n"/>
      <c r="D10489" s="9" t="inlineStr">
        <is>
          <t>Referred</t>
        </is>
      </c>
      <c r="E10489" s="8" t="inlineStr">
        <is>
          <t>Anouk Blackwood</t>
        </is>
      </c>
      <c r="F10489" s="11" t="n">
        <v>2016</v>
      </c>
      <c r="G10489" s="8" t="inlineStr">
        <is>
          <t>Jaguar</t>
        </is>
      </c>
      <c r="H10489" s="8" t="inlineStr">
        <is>
          <t>E-Type Series 1</t>
        </is>
      </c>
      <c r="I10489" s="8" t="inlineStr">
        <is>
          <t>3SW3677T2APKBM9H5</t>
        </is>
      </c>
      <c r="J10489" s="8" t="inlineStr">
        <is>
          <t>07 - Post-War Classic (1946-1972)</t>
        </is>
      </c>
      <c r="K10489" s="12" t="n">
        <v>805000</v>
      </c>
      <c r="L10489" s="8" t="inlineStr">
        <is>
          <t>Arkansas</t>
        </is>
      </c>
      <c r="M10489" s="13" t="n">
        <v>9012.959999999999</v>
      </c>
      <c r="N10489" s="13" t="n"/>
      <c r="O10489" s="8" t="inlineStr">
        <is>
          <t>1 at-fault claim over $100k</t>
        </is>
      </c>
    </row>
    <row r="10490">
      <c r="A10490" s="8" t="inlineStr">
        <is>
          <t>ef5b3842-ce76-5063-8e70-06c24b8a2441</t>
        </is>
      </c>
      <c r="B10490" s="9" t="inlineStr">
        <is>
          <t>2026-07</t>
        </is>
      </c>
      <c r="C10490" s="10" t="n"/>
      <c r="D10490" s="9" t="inlineStr">
        <is>
          <t>Declined</t>
        </is>
      </c>
      <c r="E10490" s="8" t="inlineStr">
        <is>
          <t>Horace Farkas</t>
        </is>
      </c>
      <c r="F10490" s="11" t="n">
        <v>1966</v>
      </c>
      <c r="G10490" s="8" t="inlineStr">
        <is>
          <t>Aston Martin</t>
        </is>
      </c>
      <c r="H10490" s="8" t="inlineStr">
        <is>
          <t>DB12</t>
        </is>
      </c>
      <c r="I10490" s="8" t="inlineStr">
        <is>
          <t>GYVXL30EHUT6ZYE3R</t>
        </is>
      </c>
      <c r="J10490" s="8" t="inlineStr">
        <is>
          <t>02 - Sports / GT</t>
        </is>
      </c>
      <c r="K10490" s="12" t="n">
        <v>785000</v>
      </c>
      <c r="L10490" s="8" t="inlineStr">
        <is>
          <t>Wyoming</t>
        </is>
      </c>
      <c r="M10490" s="13" t="n">
        <v>10301.27</v>
      </c>
      <c r="N10490" s="13" t="n"/>
      <c r="O10490" s="8" t="inlineStr">
        <is>
          <t>3 + at-fault claims - 5 yrs</t>
        </is>
      </c>
    </row>
    <row r="10491">
      <c r="A10491" s="8" t="inlineStr">
        <is>
          <t>f215f8fb-5abd-51fe-97c2-5cb594028e48</t>
        </is>
      </c>
      <c r="B10491" s="9" t="inlineStr">
        <is>
          <t>2026-07</t>
        </is>
      </c>
      <c r="C10491" s="10" t="n"/>
      <c r="D10491" s="9" t="inlineStr">
        <is>
          <t>Referred</t>
        </is>
      </c>
      <c r="E10491" s="8" t="inlineStr">
        <is>
          <t>Wilhelmina Pennington</t>
        </is>
      </c>
      <c r="F10491" s="11" t="n">
        <v>2015</v>
      </c>
      <c r="G10491" s="8" t="inlineStr">
        <is>
          <t>Ferrari</t>
        </is>
      </c>
      <c r="H10491" s="8" t="inlineStr">
        <is>
          <t>SF90 Stradale</t>
        </is>
      </c>
      <c r="I10491" s="8" t="inlineStr">
        <is>
          <t>Z0MXV04JZFMJ6RD2P</t>
        </is>
      </c>
      <c r="J10491" s="8" t="inlineStr">
        <is>
          <t>03 - Supercar</t>
        </is>
      </c>
      <c r="K10491" s="12" t="n">
        <v>355000</v>
      </c>
      <c r="L10491" s="8" t="inlineStr">
        <is>
          <t>Oklahoma</t>
        </is>
      </c>
      <c r="M10491" s="13" t="n">
        <v>9705.57</v>
      </c>
      <c r="N10491" s="13" t="n"/>
      <c r="O10491" s="8" t="inlineStr">
        <is>
          <t>1 theft / total loss claim</t>
        </is>
      </c>
    </row>
    <row r="10492">
      <c r="A10492" s="8" t="inlineStr">
        <is>
          <t>f2996d40-81db-5303-b660-d7c8dad85778</t>
        </is>
      </c>
      <c r="B10492" s="9" t="inlineStr">
        <is>
          <t>2026-07</t>
        </is>
      </c>
      <c r="C10492" s="10" t="n"/>
      <c r="D10492" s="9" t="inlineStr">
        <is>
          <t>Referred</t>
        </is>
      </c>
      <c r="E10492" s="8" t="inlineStr">
        <is>
          <t>Emiliano Delacroix</t>
        </is>
      </c>
      <c r="F10492" s="11" t="n">
        <v>2000</v>
      </c>
      <c r="G10492" s="8" t="inlineStr">
        <is>
          <t>Aston Martin</t>
        </is>
      </c>
      <c r="H10492" s="8" t="inlineStr">
        <is>
          <t>DB12</t>
        </is>
      </c>
      <c r="I10492" s="8" t="inlineStr">
        <is>
          <t>1P50PHV7HJAB76DTC</t>
        </is>
      </c>
      <c r="J10492" s="8" t="inlineStr">
        <is>
          <t>02 - Sports / GT</t>
        </is>
      </c>
      <c r="K10492" s="12" t="n">
        <v>565000</v>
      </c>
      <c r="L10492" s="8" t="inlineStr">
        <is>
          <t>South Carolina</t>
        </is>
      </c>
      <c r="M10492" s="13" t="n">
        <v>8592.26</v>
      </c>
      <c r="N10492" s="13" t="n"/>
      <c r="O10492" s="8" t="inlineStr">
        <is>
          <t>1 theft / total loss claim</t>
        </is>
      </c>
    </row>
    <row r="10493">
      <c r="A10493" s="8" t="inlineStr">
        <is>
          <t>f31be380-640c-5f29-ab7b-caf437a7966b</t>
        </is>
      </c>
      <c r="B10493" s="9" t="inlineStr">
        <is>
          <t>2026-07</t>
        </is>
      </c>
      <c r="C10493" s="10" t="n"/>
      <c r="D10493" s="9" t="inlineStr">
        <is>
          <t>Referred</t>
        </is>
      </c>
      <c r="E10493" s="8" t="inlineStr">
        <is>
          <t>Aurelio Underwood</t>
        </is>
      </c>
      <c r="F10493" s="11" t="n">
        <v>2012</v>
      </c>
      <c r="G10493" s="8" t="inlineStr">
        <is>
          <t>Jaguar</t>
        </is>
      </c>
      <c r="H10493" s="8" t="inlineStr">
        <is>
          <t>E-Type Series 1</t>
        </is>
      </c>
      <c r="I10493" s="8" t="inlineStr">
        <is>
          <t>D53RCSAZJE2ETBTV4</t>
        </is>
      </c>
      <c r="J10493" s="8" t="inlineStr">
        <is>
          <t>07 - Post-War Classic (1946-1972)</t>
        </is>
      </c>
      <c r="K10493" s="12" t="n">
        <v>535000</v>
      </c>
      <c r="L10493" s="8" t="inlineStr">
        <is>
          <t>Alaska</t>
        </is>
      </c>
      <c r="M10493" s="13" t="n">
        <v>4948.25</v>
      </c>
      <c r="N10493" s="13" t="n"/>
      <c r="O10493" s="8" t="inlineStr">
        <is>
          <t>2 at-fault claims - 5 yrs</t>
        </is>
      </c>
    </row>
    <row r="10494">
      <c r="A10494" s="8" t="inlineStr">
        <is>
          <t>f36bc487-3c7d-52ff-ab7c-542e043118b9</t>
        </is>
      </c>
      <c r="B10494" s="9" t="inlineStr">
        <is>
          <t>2026-07</t>
        </is>
      </c>
      <c r="C10494" s="10" t="n"/>
      <c r="D10494" s="9" t="inlineStr">
        <is>
          <t>Declined</t>
        </is>
      </c>
      <c r="E10494" s="8" t="inlineStr">
        <is>
          <t>Fenwick Vandermeer</t>
        </is>
      </c>
      <c r="F10494" s="11" t="n">
        <v>1992</v>
      </c>
      <c r="G10494" s="8" t="inlineStr">
        <is>
          <t>Bentley</t>
        </is>
      </c>
      <c r="H10494" s="8" t="inlineStr">
        <is>
          <t>4.5 Litre</t>
        </is>
      </c>
      <c r="I10494" s="8" t="inlineStr">
        <is>
          <t>R8NVMWU9AKX2W1W4U</t>
        </is>
      </c>
      <c r="J10494" s="8" t="inlineStr">
        <is>
          <t>06 - Vintage Pre-War (pre-1946)</t>
        </is>
      </c>
      <c r="K10494" s="12" t="n">
        <v>430000</v>
      </c>
      <c r="L10494" s="8" t="inlineStr">
        <is>
          <t>California</t>
        </is>
      </c>
      <c r="M10494" s="13" t="n">
        <v>4600.19</v>
      </c>
      <c r="N10494" s="13" t="n"/>
      <c r="O10494" s="8" t="inlineStr">
        <is>
          <t>3 + at-fault claims - 5 yrs</t>
        </is>
      </c>
    </row>
    <row r="10495">
      <c r="A10495" s="8" t="inlineStr">
        <is>
          <t>f42819e1-d322-52ac-879d-3b8f3b1da945</t>
        </is>
      </c>
      <c r="B10495" s="9" t="inlineStr">
        <is>
          <t>2026-07</t>
        </is>
      </c>
      <c r="C10495" s="10" t="n"/>
      <c r="D10495" s="9" t="inlineStr">
        <is>
          <t>Declined</t>
        </is>
      </c>
      <c r="E10495" s="8" t="inlineStr">
        <is>
          <t>Lorenzo Montoya</t>
        </is>
      </c>
      <c r="F10495" s="11" t="n">
        <v>1959</v>
      </c>
      <c r="G10495" s="8" t="inlineStr">
        <is>
          <t>Ferrari</t>
        </is>
      </c>
      <c r="H10495" s="8" t="inlineStr">
        <is>
          <t>SF90 Stradale</t>
        </is>
      </c>
      <c r="I10495" s="8" t="inlineStr">
        <is>
          <t>HPSDTLB2TP6K3PJUJ</t>
        </is>
      </c>
      <c r="J10495" s="8" t="inlineStr">
        <is>
          <t>03 - Supercar</t>
        </is>
      </c>
      <c r="K10495" s="12" t="n">
        <v>570000</v>
      </c>
      <c r="L10495" s="8" t="inlineStr">
        <is>
          <t>Iowa</t>
        </is>
      </c>
      <c r="M10495" s="13" t="n">
        <v>11238.68</v>
      </c>
      <c r="N10495" s="13" t="n"/>
      <c r="O10495" s="8" t="inlineStr">
        <is>
          <t>3 + at-fault claims - 5 yrs</t>
        </is>
      </c>
    </row>
    <row r="10496">
      <c r="A10496" s="8" t="inlineStr">
        <is>
          <t>f4eaa091-4478-599a-a29e-4e81b51337d2</t>
        </is>
      </c>
      <c r="B10496" s="9" t="inlineStr">
        <is>
          <t>2026-07</t>
        </is>
      </c>
      <c r="C10496" s="10" t="n"/>
      <c r="D10496" s="9" t="inlineStr">
        <is>
          <t>Declined</t>
        </is>
      </c>
      <c r="E10496" s="8" t="inlineStr">
        <is>
          <t>Ramona Vasquez</t>
        </is>
      </c>
      <c r="F10496" s="11" t="n">
        <v>1970</v>
      </c>
      <c r="G10496" s="8" t="inlineStr">
        <is>
          <t>Aston Martin</t>
        </is>
      </c>
      <c r="H10496" s="8" t="inlineStr">
        <is>
          <t>DB5</t>
        </is>
      </c>
      <c r="I10496" s="8" t="inlineStr">
        <is>
          <t>69E51JZ3NFR0WKNEH</t>
        </is>
      </c>
      <c r="J10496" s="8" t="inlineStr">
        <is>
          <t>07 - Post-War Classic (1946-1972)</t>
        </is>
      </c>
      <c r="K10496" s="12" t="n">
        <v>1765000</v>
      </c>
      <c r="L10496" s="8" t="inlineStr">
        <is>
          <t>Kentucky</t>
        </is>
      </c>
      <c r="M10496" s="13" t="n">
        <v>16957.32</v>
      </c>
      <c r="N10496" s="13" t="n"/>
      <c r="O10496" s="8" t="inlineStr">
        <is>
          <t>3 + at-fault claims - 5 yrs</t>
        </is>
      </c>
    </row>
    <row r="10497">
      <c r="A10497" s="8" t="inlineStr">
        <is>
          <t>f5ac6272-fe73-5588-b666-7247d13b9b82</t>
        </is>
      </c>
      <c r="B10497" s="9" t="inlineStr">
        <is>
          <t>2026-07</t>
        </is>
      </c>
      <c r="C10497" s="10" t="n"/>
      <c r="D10497" s="9" t="inlineStr">
        <is>
          <t>Declined</t>
        </is>
      </c>
      <c r="E10497" s="8" t="inlineStr">
        <is>
          <t>Ramona Vasquez</t>
        </is>
      </c>
      <c r="F10497" s="11" t="n">
        <v>1965</v>
      </c>
      <c r="G10497" s="8" t="inlineStr">
        <is>
          <t>Bugatti</t>
        </is>
      </c>
      <c r="H10497" s="8" t="inlineStr">
        <is>
          <t>Type 57</t>
        </is>
      </c>
      <c r="I10497" s="8" t="inlineStr">
        <is>
          <t>WMD5YCAZVTN47868W</t>
        </is>
      </c>
      <c r="J10497" s="8" t="inlineStr">
        <is>
          <t>06 - Vintage Pre-War (pre-1946)</t>
        </is>
      </c>
      <c r="K10497" s="12" t="n">
        <v>825000</v>
      </c>
      <c r="L10497" s="8" t="inlineStr">
        <is>
          <t>Delaware</t>
        </is>
      </c>
      <c r="M10497" s="13" t="n">
        <v>7393.87</v>
      </c>
      <c r="N10497" s="13" t="n"/>
      <c r="O10497" s="8" t="inlineStr">
        <is>
          <t>3 + at-fault claims - 5 yrs</t>
        </is>
      </c>
    </row>
    <row r="10498">
      <c r="A10498" s="8" t="inlineStr">
        <is>
          <t>f6177b69-b67d-5b49-bbe0-63fd78471370</t>
        </is>
      </c>
      <c r="B10498" s="9" t="inlineStr">
        <is>
          <t>2026-07</t>
        </is>
      </c>
      <c r="C10498" s="10" t="n"/>
      <c r="D10498" s="9" t="inlineStr">
        <is>
          <t>Declined</t>
        </is>
      </c>
      <c r="E10498" s="8" t="inlineStr">
        <is>
          <t>Noor Farkas</t>
        </is>
      </c>
      <c r="F10498" s="11" t="n">
        <v>1999</v>
      </c>
      <c r="G10498" s="8" t="inlineStr">
        <is>
          <t>Mercedes-Benz</t>
        </is>
      </c>
      <c r="H10498" s="8" t="inlineStr">
        <is>
          <t>AMG GT</t>
        </is>
      </c>
      <c r="I10498" s="8" t="inlineStr">
        <is>
          <t>56ESCNFJXJLD6TSD7</t>
        </is>
      </c>
      <c r="J10498" s="8" t="inlineStr">
        <is>
          <t>02 - Sports / GT</t>
        </is>
      </c>
      <c r="K10498" s="12" t="n">
        <v>370000</v>
      </c>
      <c r="L10498" s="8" t="inlineStr">
        <is>
          <t>West Virginia</t>
        </is>
      </c>
      <c r="M10498" s="13" t="n">
        <v>6963.68</v>
      </c>
      <c r="N10498" s="13" t="n"/>
      <c r="O10498" s="8" t="inlineStr">
        <is>
          <t>3 + at-fault claims - 5 yrs</t>
        </is>
      </c>
    </row>
    <row r="10499">
      <c r="A10499" s="8" t="inlineStr">
        <is>
          <t>f7fe3740-5fa8-5558-af0a-da9655da5842</t>
        </is>
      </c>
      <c r="B10499" s="9" t="inlineStr">
        <is>
          <t>2026-07</t>
        </is>
      </c>
      <c r="C10499" s="10" t="n"/>
      <c r="D10499" s="9" t="inlineStr">
        <is>
          <t>Declined</t>
        </is>
      </c>
      <c r="E10499" s="8" t="inlineStr">
        <is>
          <t>Wilhelmina Fairweather</t>
        </is>
      </c>
      <c r="F10499" s="11" t="n">
        <v>1996</v>
      </c>
      <c r="G10499" s="8" t="inlineStr">
        <is>
          <t>Maserati</t>
        </is>
      </c>
      <c r="H10499" s="8" t="inlineStr">
        <is>
          <t>GranTurismo</t>
        </is>
      </c>
      <c r="I10499" s="8" t="inlineStr">
        <is>
          <t>7Y0VJ9JD2BAX12XVN</t>
        </is>
      </c>
      <c r="J10499" s="8" t="inlineStr">
        <is>
          <t>02 - Sports / GT</t>
        </is>
      </c>
      <c r="K10499" s="12" t="n">
        <v>1190000</v>
      </c>
      <c r="L10499" s="8" t="inlineStr">
        <is>
          <t>Connecticut</t>
        </is>
      </c>
      <c r="M10499" s="13" t="n">
        <v>13830.94</v>
      </c>
      <c r="N10499" s="13" t="n"/>
      <c r="O10499" s="8" t="inlineStr">
        <is>
          <t>3 + at-fault claims - 5 yrs</t>
        </is>
      </c>
    </row>
    <row r="10500">
      <c r="A10500" s="8" t="inlineStr">
        <is>
          <t>f86e669a-a951-5468-8428-f5d8650f14eb</t>
        </is>
      </c>
      <c r="B10500" s="9" t="inlineStr">
        <is>
          <t>2026-07</t>
        </is>
      </c>
      <c r="C10500" s="10" t="n"/>
      <c r="D10500" s="9" t="inlineStr">
        <is>
          <t>Declined</t>
        </is>
      </c>
      <c r="E10500" s="8" t="inlineStr">
        <is>
          <t>Thaddeus Castellanos</t>
        </is>
      </c>
      <c r="F10500" s="11" t="n">
        <v>1969</v>
      </c>
      <c r="G10500" s="8" t="inlineStr">
        <is>
          <t>Bentley</t>
        </is>
      </c>
      <c r="H10500" s="8" t="inlineStr">
        <is>
          <t>Continental GT</t>
        </is>
      </c>
      <c r="I10500" s="8" t="inlineStr">
        <is>
          <t>V1UU95T9W3BE31DK3</t>
        </is>
      </c>
      <c r="J10500" s="8" t="inlineStr">
        <is>
          <t>02 - Sports / GT</t>
        </is>
      </c>
      <c r="K10500" s="12" t="n">
        <v>800000</v>
      </c>
      <c r="L10500" s="8" t="inlineStr">
        <is>
          <t>Texas</t>
        </is>
      </c>
      <c r="M10500" s="13" t="n">
        <v>11283.02</v>
      </c>
      <c r="N10500" s="13" t="n"/>
      <c r="O10500" s="8" t="inlineStr">
        <is>
          <t>3 + at-fault claims - 5 yrs</t>
        </is>
      </c>
    </row>
    <row r="10501">
      <c r="A10501" s="8" t="inlineStr">
        <is>
          <t>f9a88997-0880-503c-9056-0a63e1161bd9</t>
        </is>
      </c>
      <c r="B10501" s="9" t="inlineStr">
        <is>
          <t>2026-07</t>
        </is>
      </c>
      <c r="C10501" s="10" t="n"/>
      <c r="D10501" s="9" t="inlineStr">
        <is>
          <t>Declined</t>
        </is>
      </c>
      <c r="E10501" s="8" t="inlineStr">
        <is>
          <t>Thaddeus Pennington</t>
        </is>
      </c>
      <c r="F10501" s="11" t="n">
        <v>1998</v>
      </c>
      <c r="G10501" s="8" t="inlineStr">
        <is>
          <t>BMW</t>
        </is>
      </c>
      <c r="H10501" s="8" t="inlineStr">
        <is>
          <t>M8 Competition</t>
        </is>
      </c>
      <c r="I10501" s="8" t="inlineStr">
        <is>
          <t>4AZDX6KCUKFWRUYEX</t>
        </is>
      </c>
      <c r="J10501" s="8" t="inlineStr">
        <is>
          <t>02 - Sports / GT</t>
        </is>
      </c>
      <c r="K10501" s="12" t="n">
        <v>425000</v>
      </c>
      <c r="L10501" s="8" t="inlineStr">
        <is>
          <t>Hawaii</t>
        </is>
      </c>
      <c r="M10501" s="13" t="n">
        <v>7818.4</v>
      </c>
      <c r="N10501" s="13" t="n"/>
      <c r="O10501" s="8" t="inlineStr">
        <is>
          <t>3 + at-fault claims - 5 yrs</t>
        </is>
      </c>
    </row>
    <row r="10502">
      <c r="A10502" s="8" t="inlineStr">
        <is>
          <t>fae6a9d8-55d8-55a0-8553-95a3959a89f4</t>
        </is>
      </c>
      <c r="B10502" s="9" t="inlineStr">
        <is>
          <t>2026-07</t>
        </is>
      </c>
      <c r="C10502" s="10" t="n"/>
      <c r="D10502" s="9" t="inlineStr">
        <is>
          <t>Declined</t>
        </is>
      </c>
      <c r="E10502" s="8" t="inlineStr">
        <is>
          <t>Beatrix Bellandi</t>
        </is>
      </c>
      <c r="F10502" s="11" t="n">
        <v>2004</v>
      </c>
      <c r="G10502" s="8" t="inlineStr">
        <is>
          <t>Porsche</t>
        </is>
      </c>
      <c r="H10502" s="8" t="inlineStr">
        <is>
          <t>911 Turbo S</t>
        </is>
      </c>
      <c r="I10502" s="8" t="inlineStr">
        <is>
          <t>CCVRWMT4XG3BXFA1S</t>
        </is>
      </c>
      <c r="J10502" s="8" t="inlineStr">
        <is>
          <t>02 - Sports / GT</t>
        </is>
      </c>
      <c r="K10502" s="12" t="n">
        <v>415000</v>
      </c>
      <c r="L10502" s="8" t="inlineStr">
        <is>
          <t>California</t>
        </is>
      </c>
      <c r="M10502" s="13" t="n">
        <v>7928.07</v>
      </c>
      <c r="N10502" s="13" t="n"/>
      <c r="O10502" s="8" t="inlineStr">
        <is>
          <t>3 + at-fault claims - 5 yrs</t>
        </is>
      </c>
    </row>
    <row r="10503">
      <c r="A10503" s="8" t="inlineStr">
        <is>
          <t>fc357174-7e4e-50ba-b381-1e3e5580f4ee</t>
        </is>
      </c>
      <c r="B10503" s="9" t="inlineStr">
        <is>
          <t>2026-07</t>
        </is>
      </c>
      <c r="C10503" s="10" t="n"/>
      <c r="D10503" s="9" t="inlineStr">
        <is>
          <t>Declined</t>
        </is>
      </c>
      <c r="E10503" s="8" t="inlineStr">
        <is>
          <t>Fenwick Thistlewood</t>
        </is>
      </c>
      <c r="F10503" s="11" t="n">
        <v>1981</v>
      </c>
      <c r="G10503" s="8" t="inlineStr">
        <is>
          <t>Ferrari</t>
        </is>
      </c>
      <c r="H10503" s="8" t="inlineStr">
        <is>
          <t>SF90 Stradale</t>
        </is>
      </c>
      <c r="I10503" s="8" t="inlineStr">
        <is>
          <t>J1PPGARRH7Y6AUZU7</t>
        </is>
      </c>
      <c r="J10503" s="8" t="inlineStr">
        <is>
          <t>03 - Supercar</t>
        </is>
      </c>
      <c r="K10503" s="12" t="n">
        <v>450000</v>
      </c>
      <c r="L10503" s="8" t="inlineStr">
        <is>
          <t>North Carolina</t>
        </is>
      </c>
      <c r="M10503" s="13" t="n">
        <v>11228.77</v>
      </c>
      <c r="N10503" s="13" t="n"/>
      <c r="O10503" s="8" t="inlineStr">
        <is>
          <t>3 + at-fault claims - 5 yrs</t>
        </is>
      </c>
    </row>
  </sheetData>
  <autoFilter ref="A3:O10503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</cols>
  <sheetData>
    <row r="1" ht="22" customHeight="1">
      <c r="A1" s="5" t="inlineStr">
        <is>
          <t>Summary — Reconciliation to the canonical artifact</t>
        </is>
      </c>
    </row>
    <row r="2">
      <c r="A2" s="6" t="inlineStr">
        <is>
          <t>Totals computed with COUNTIFS/SUMIFS over the Submissions sheet (not hardcoded).</t>
        </is>
      </c>
    </row>
    <row r="4">
      <c r="A4" s="14" t="inlineStr">
        <is>
          <t>Funnel totals</t>
        </is>
      </c>
      <c r="B4" s="15" t="n"/>
      <c r="C4" s="15" t="n"/>
      <c r="D4" s="15" t="n"/>
    </row>
    <row r="5">
      <c r="A5" s="8" t="inlineStr">
        <is>
          <t>Total submissions</t>
        </is>
      </c>
      <c r="B5" s="16">
        <f>COUNTA('Submissions'!$A$4:$A$10503)</f>
        <v/>
      </c>
    </row>
    <row r="6">
      <c r="A6" s="8" t="inlineStr">
        <is>
          <t>Bound</t>
        </is>
      </c>
      <c r="B6" s="16">
        <f>COUNTIF('Submissions'!$D$4:$D$10503,"Bound")</f>
        <v/>
      </c>
    </row>
    <row r="7">
      <c r="A7" s="8" t="inlineStr">
        <is>
          <t>Declined</t>
        </is>
      </c>
      <c r="B7" s="16">
        <f>COUNTIF('Submissions'!$D$4:$D$10503,"Declined")</f>
        <v/>
      </c>
    </row>
    <row r="8">
      <c r="A8" s="8" t="inlineStr">
        <is>
          <t>Referred</t>
        </is>
      </c>
      <c r="B8" s="16">
        <f>COUNTIF('Submissions'!$D$4:$D$10503,"Referred")</f>
        <v/>
      </c>
    </row>
    <row r="9">
      <c r="A9" s="8" t="inlineStr">
        <is>
          <t>Bind ratio (bound / total)</t>
        </is>
      </c>
      <c r="B9" s="17">
        <f>COUNTIF('Submissions'!$D$4:$D$10503,"Bound")/COUNTA('Submissions'!$A$4:$A$10503)</f>
        <v/>
      </c>
    </row>
    <row r="10">
      <c r="A10" s="8" t="inlineStr">
        <is>
          <t>Sum GWP bound</t>
        </is>
      </c>
      <c r="B10" s="18">
        <f>SUM('Submissions'!$N$4:$N$10503)</f>
        <v/>
      </c>
    </row>
    <row r="11">
      <c r="A11" s="19" t="inlineStr">
        <is>
          <t xml:space="preserve">  artifact summary.gwp_bound</t>
        </is>
      </c>
      <c r="B11" s="20" t="n">
        <v>71301212.64</v>
      </c>
    </row>
    <row r="13">
      <c r="A13" s="14" t="inlineStr">
        <is>
          <t>By submission month</t>
        </is>
      </c>
      <c r="B13" s="15" t="n"/>
      <c r="C13" s="15" t="n"/>
      <c r="D13" s="15" t="n"/>
    </row>
    <row r="14">
      <c r="A14" s="21" t="inlineStr">
        <is>
          <t>Month</t>
        </is>
      </c>
      <c r="B14" s="21" t="inlineStr">
        <is>
          <t>Submissions</t>
        </is>
      </c>
      <c r="C14" s="21" t="inlineStr">
        <is>
          <t>Bound</t>
        </is>
      </c>
      <c r="D14" s="21" t="inlineStr">
        <is>
          <t>GWP bound</t>
        </is>
      </c>
    </row>
    <row r="15">
      <c r="A15" s="9" t="inlineStr">
        <is>
          <t>2025-08</t>
        </is>
      </c>
      <c r="B15" s="12">
        <f>COUNTIF('Submissions'!$B$4:$B$10503,"2025-08")</f>
        <v/>
      </c>
      <c r="C15" s="12">
        <f>COUNTIFS('Submissions'!$B$4:$B$10503,"2025-08",'Submissions'!$D$4:$D$10503,"Bound")</f>
        <v/>
      </c>
      <c r="D15" s="13">
        <f>SUMIFS('Submissions'!$N$4:$N$10503,'Submissions'!$B$4:$B$10503,"2025-08")</f>
        <v/>
      </c>
    </row>
    <row r="16">
      <c r="A16" s="9" t="inlineStr">
        <is>
          <t>2025-09</t>
        </is>
      </c>
      <c r="B16" s="12">
        <f>COUNTIF('Submissions'!$B$4:$B$10503,"2025-09")</f>
        <v/>
      </c>
      <c r="C16" s="12">
        <f>COUNTIFS('Submissions'!$B$4:$B$10503,"2025-09",'Submissions'!$D$4:$D$10503,"Bound")</f>
        <v/>
      </c>
      <c r="D16" s="13">
        <f>SUMIFS('Submissions'!$N$4:$N$10503,'Submissions'!$B$4:$B$10503,"2025-09")</f>
        <v/>
      </c>
    </row>
    <row r="17">
      <c r="A17" s="9" t="inlineStr">
        <is>
          <t>2025-10</t>
        </is>
      </c>
      <c r="B17" s="12">
        <f>COUNTIF('Submissions'!$B$4:$B$10503,"2025-10")</f>
        <v/>
      </c>
      <c r="C17" s="12">
        <f>COUNTIFS('Submissions'!$B$4:$B$10503,"2025-10",'Submissions'!$D$4:$D$10503,"Bound")</f>
        <v/>
      </c>
      <c r="D17" s="13">
        <f>SUMIFS('Submissions'!$N$4:$N$10503,'Submissions'!$B$4:$B$10503,"2025-10")</f>
        <v/>
      </c>
    </row>
    <row r="18">
      <c r="A18" s="9" t="inlineStr">
        <is>
          <t>2025-11</t>
        </is>
      </c>
      <c r="B18" s="12">
        <f>COUNTIF('Submissions'!$B$4:$B$10503,"2025-11")</f>
        <v/>
      </c>
      <c r="C18" s="12">
        <f>COUNTIFS('Submissions'!$B$4:$B$10503,"2025-11",'Submissions'!$D$4:$D$10503,"Bound")</f>
        <v/>
      </c>
      <c r="D18" s="13">
        <f>SUMIFS('Submissions'!$N$4:$N$10503,'Submissions'!$B$4:$B$10503,"2025-11")</f>
        <v/>
      </c>
    </row>
    <row r="19">
      <c r="A19" s="9" t="inlineStr">
        <is>
          <t>2025-12</t>
        </is>
      </c>
      <c r="B19" s="12">
        <f>COUNTIF('Submissions'!$B$4:$B$10503,"2025-12")</f>
        <v/>
      </c>
      <c r="C19" s="12">
        <f>COUNTIFS('Submissions'!$B$4:$B$10503,"2025-12",'Submissions'!$D$4:$D$10503,"Bound")</f>
        <v/>
      </c>
      <c r="D19" s="13">
        <f>SUMIFS('Submissions'!$N$4:$N$10503,'Submissions'!$B$4:$B$10503,"2025-12")</f>
        <v/>
      </c>
    </row>
    <row r="20">
      <c r="A20" s="9" t="inlineStr">
        <is>
          <t>2026-01</t>
        </is>
      </c>
      <c r="B20" s="12">
        <f>COUNTIF('Submissions'!$B$4:$B$10503,"2026-01")</f>
        <v/>
      </c>
      <c r="C20" s="12">
        <f>COUNTIFS('Submissions'!$B$4:$B$10503,"2026-01",'Submissions'!$D$4:$D$10503,"Bound")</f>
        <v/>
      </c>
      <c r="D20" s="13">
        <f>SUMIFS('Submissions'!$N$4:$N$10503,'Submissions'!$B$4:$B$10503,"2026-01")</f>
        <v/>
      </c>
    </row>
    <row r="21">
      <c r="A21" s="9" t="inlineStr">
        <is>
          <t>2026-02</t>
        </is>
      </c>
      <c r="B21" s="12">
        <f>COUNTIF('Submissions'!$B$4:$B$10503,"2026-02")</f>
        <v/>
      </c>
      <c r="C21" s="12">
        <f>COUNTIFS('Submissions'!$B$4:$B$10503,"2026-02",'Submissions'!$D$4:$D$10503,"Bound")</f>
        <v/>
      </c>
      <c r="D21" s="13">
        <f>SUMIFS('Submissions'!$N$4:$N$10503,'Submissions'!$B$4:$B$10503,"2026-02")</f>
        <v/>
      </c>
    </row>
    <row r="22">
      <c r="A22" s="9" t="inlineStr">
        <is>
          <t>2026-03</t>
        </is>
      </c>
      <c r="B22" s="12">
        <f>COUNTIF('Submissions'!$B$4:$B$10503,"2026-03")</f>
        <v/>
      </c>
      <c r="C22" s="12">
        <f>COUNTIFS('Submissions'!$B$4:$B$10503,"2026-03",'Submissions'!$D$4:$D$10503,"Bound")</f>
        <v/>
      </c>
      <c r="D22" s="13">
        <f>SUMIFS('Submissions'!$N$4:$N$10503,'Submissions'!$B$4:$B$10503,"2026-03")</f>
        <v/>
      </c>
    </row>
    <row r="23">
      <c r="A23" s="9" t="inlineStr">
        <is>
          <t>2026-04</t>
        </is>
      </c>
      <c r="B23" s="12">
        <f>COUNTIF('Submissions'!$B$4:$B$10503,"2026-04")</f>
        <v/>
      </c>
      <c r="C23" s="12">
        <f>COUNTIFS('Submissions'!$B$4:$B$10503,"2026-04",'Submissions'!$D$4:$D$10503,"Bound")</f>
        <v/>
      </c>
      <c r="D23" s="13">
        <f>SUMIFS('Submissions'!$N$4:$N$10503,'Submissions'!$B$4:$B$10503,"2026-04")</f>
        <v/>
      </c>
    </row>
    <row r="24">
      <c r="A24" s="9" t="inlineStr">
        <is>
          <t>2026-05</t>
        </is>
      </c>
      <c r="B24" s="12">
        <f>COUNTIF('Submissions'!$B$4:$B$10503,"2026-05")</f>
        <v/>
      </c>
      <c r="C24" s="12">
        <f>COUNTIFS('Submissions'!$B$4:$B$10503,"2026-05",'Submissions'!$D$4:$D$10503,"Bound")</f>
        <v/>
      </c>
      <c r="D24" s="13">
        <f>SUMIFS('Submissions'!$N$4:$N$10503,'Submissions'!$B$4:$B$10503,"2026-05")</f>
        <v/>
      </c>
    </row>
    <row r="25">
      <c r="A25" s="9" t="inlineStr">
        <is>
          <t>2026-06</t>
        </is>
      </c>
      <c r="B25" s="12">
        <f>COUNTIF('Submissions'!$B$4:$B$10503,"2026-06")</f>
        <v/>
      </c>
      <c r="C25" s="12">
        <f>COUNTIFS('Submissions'!$B$4:$B$10503,"2026-06",'Submissions'!$D$4:$D$10503,"Bound")</f>
        <v/>
      </c>
      <c r="D25" s="13">
        <f>SUMIFS('Submissions'!$N$4:$N$10503,'Submissions'!$B$4:$B$10503,"2026-06")</f>
        <v/>
      </c>
    </row>
    <row r="26">
      <c r="A26" s="9" t="inlineStr">
        <is>
          <t>2026-07</t>
        </is>
      </c>
      <c r="B26" s="12">
        <f>COUNTIF('Submissions'!$B$4:$B$10503,"2026-07")</f>
        <v/>
      </c>
      <c r="C26" s="12">
        <f>COUNTIFS('Submissions'!$B$4:$B$10503,"2026-07",'Submissions'!$D$4:$D$10503,"Bound")</f>
        <v/>
      </c>
      <c r="D26" s="13">
        <f>SUMIFS('Submissions'!$N$4:$N$10503,'Submissions'!$B$4:$B$10503,"2026-07")</f>
        <v/>
      </c>
    </row>
    <row r="27">
      <c r="A27" s="22" t="inlineStr">
        <is>
          <t>Total</t>
        </is>
      </c>
      <c r="B27" s="23">
        <f>SUM(B15:B26)</f>
        <v/>
      </c>
      <c r="C27" s="23">
        <f>SUM(C15:C26)</f>
        <v/>
      </c>
      <c r="D27" s="18">
        <f>SUM(D15:D26)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2026-08-30T01:07:11+00:00Z</dcterms:created>
  <dcterms:modified xmlns:dcterms="http://purl.org/dc/terms/" xmlns:xsi="http://www.w3.org/2001/XMLSchema-instance" xsi:type="dcterms:W3CDTF">2026-08-30T01:07:23+00:00Z</dcterms:modified>
</cp:coreProperties>
</file>